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usin\Downloads\"/>
    </mc:Choice>
  </mc:AlternateContent>
  <xr:revisionPtr revIDLastSave="0" documentId="8_{47074306-52ED-4034-8C0E-A9A1FD407BF2}" xr6:coauthVersionLast="47" xr6:coauthVersionMax="47" xr10:uidLastSave="{00000000-0000-0000-0000-000000000000}"/>
  <bookViews>
    <workbookView xWindow="28680" yWindow="-120" windowWidth="20730" windowHeight="11040" firstSheet="6" activeTab="8" xr2:uid="{00000000-000D-0000-FFFF-FFFF00000000}"/>
  </bookViews>
  <sheets>
    <sheet name="Raw" sheetId="1" r:id="rId1"/>
    <sheet name="Breakup Clients of PM" sheetId="2" r:id="rId2"/>
    <sheet name="Breakup of Clients of PMS" sheetId="3" r:id="rId3"/>
    <sheet name="Breakup of AUM - DPMS" sheetId="4" r:id="rId4"/>
    <sheet name="Breakup of AUM - NDPMS" sheetId="5" r:id="rId5"/>
    <sheet name="Breakup AUM - Advisory" sheetId="6" r:id="rId6"/>
    <sheet name="DPMS" sheetId="7" r:id="rId7"/>
    <sheet name="DPMS - Breakup of AUM - NA" sheetId="8" r:id="rId8"/>
    <sheet name="DPMS - Inflow of AUM - NA" sheetId="9" r:id="rId9"/>
    <sheet name="NDPMS" sheetId="10" r:id="rId10"/>
    <sheet name="NDPMS - Breakup of AUM" sheetId="11" r:id="rId11"/>
    <sheet name="NDPMS - Inflow of AUM" sheetId="12" r:id="rId12"/>
    <sheet name="Advisorry" sheetId="13" r:id="rId13"/>
  </sheets>
  <definedNames>
    <definedName name="_xlnm._FilterDatabase" localSheetId="0" hidden="1">Raw!$A$1:$DG$512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H2" i="9"/>
  <c r="G2" i="9"/>
  <c r="F2" i="9"/>
  <c r="E2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2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N2" i="8"/>
  <c r="M2" i="8"/>
  <c r="L2" i="8"/>
  <c r="K2" i="8"/>
  <c r="J2" i="8"/>
  <c r="I2" i="8"/>
  <c r="H2" i="8"/>
  <c r="G2" i="8"/>
  <c r="F2" i="8"/>
  <c r="E2" i="8"/>
  <c r="D2" i="8"/>
  <c r="C2" i="8"/>
  <c r="AJ410" i="13"/>
  <c r="AI410" i="13"/>
  <c r="AH410" i="13"/>
  <c r="AG410" i="13"/>
  <c r="AF410" i="13"/>
  <c r="AE410" i="13"/>
  <c r="AD410" i="13"/>
  <c r="AJ409" i="13"/>
  <c r="AI409" i="13"/>
  <c r="AH409" i="13"/>
  <c r="AG409" i="13"/>
  <c r="AF409" i="13"/>
  <c r="AE409" i="13"/>
  <c r="AD409" i="13"/>
  <c r="AJ408" i="13"/>
  <c r="AI408" i="13"/>
  <c r="AH408" i="13"/>
  <c r="AG408" i="13"/>
  <c r="AF408" i="13"/>
  <c r="AE408" i="13"/>
  <c r="AD408" i="13"/>
  <c r="AJ407" i="13"/>
  <c r="AI407" i="13"/>
  <c r="AH407" i="13"/>
  <c r="AG407" i="13"/>
  <c r="AF407" i="13"/>
  <c r="AE407" i="13"/>
  <c r="AD407" i="13"/>
  <c r="AJ406" i="13"/>
  <c r="AI406" i="13"/>
  <c r="AH406" i="13"/>
  <c r="AG406" i="13"/>
  <c r="AF406" i="13"/>
  <c r="AE406" i="13"/>
  <c r="AD406" i="13"/>
  <c r="AJ405" i="13"/>
  <c r="AI405" i="13"/>
  <c r="AH405" i="13"/>
  <c r="AG405" i="13"/>
  <c r="AF405" i="13"/>
  <c r="AE405" i="13"/>
  <c r="AD405" i="13"/>
  <c r="AJ404" i="13"/>
  <c r="AI404" i="13"/>
  <c r="AH404" i="13"/>
  <c r="AG404" i="13"/>
  <c r="AF404" i="13"/>
  <c r="AE404" i="13"/>
  <c r="AD404" i="13"/>
  <c r="AJ403" i="13"/>
  <c r="AI403" i="13"/>
  <c r="AH403" i="13"/>
  <c r="AG403" i="13"/>
  <c r="AF403" i="13"/>
  <c r="AE403" i="13"/>
  <c r="AD403" i="13"/>
  <c r="AJ402" i="13"/>
  <c r="AI402" i="13"/>
  <c r="AH402" i="13"/>
  <c r="AG402" i="13"/>
  <c r="AF402" i="13"/>
  <c r="AE402" i="13"/>
  <c r="AD402" i="13"/>
  <c r="AJ401" i="13"/>
  <c r="AI401" i="13"/>
  <c r="AH401" i="13"/>
  <c r="AG401" i="13"/>
  <c r="AF401" i="13"/>
  <c r="AE401" i="13"/>
  <c r="AD401" i="13"/>
  <c r="AJ400" i="13"/>
  <c r="AI400" i="13"/>
  <c r="AH400" i="13"/>
  <c r="AG400" i="13"/>
  <c r="AF400" i="13"/>
  <c r="AE400" i="13"/>
  <c r="AD400" i="13"/>
  <c r="AJ399" i="13"/>
  <c r="AI399" i="13"/>
  <c r="AH399" i="13"/>
  <c r="AG399" i="13"/>
  <c r="AF399" i="13"/>
  <c r="AE399" i="13"/>
  <c r="AD399" i="13"/>
  <c r="AJ398" i="13"/>
  <c r="AI398" i="13"/>
  <c r="AH398" i="13"/>
  <c r="AG398" i="13"/>
  <c r="AF398" i="13"/>
  <c r="AE398" i="13"/>
  <c r="AD398" i="13"/>
  <c r="AJ397" i="13"/>
  <c r="AI397" i="13"/>
  <c r="AH397" i="13"/>
  <c r="AG397" i="13"/>
  <c r="AF397" i="13"/>
  <c r="AE397" i="13"/>
  <c r="AD397" i="13"/>
  <c r="AJ396" i="13"/>
  <c r="AI396" i="13"/>
  <c r="AH396" i="13"/>
  <c r="AG396" i="13"/>
  <c r="AF396" i="13"/>
  <c r="AE396" i="13"/>
  <c r="AD396" i="13"/>
  <c r="AJ395" i="13"/>
  <c r="AI395" i="13"/>
  <c r="AH395" i="13"/>
  <c r="AG395" i="13"/>
  <c r="AF395" i="13"/>
  <c r="AE395" i="13"/>
  <c r="AD395" i="13"/>
  <c r="AJ394" i="13"/>
  <c r="AI394" i="13"/>
  <c r="AH394" i="13"/>
  <c r="AG394" i="13"/>
  <c r="AF394" i="13"/>
  <c r="AE394" i="13"/>
  <c r="AD394" i="13"/>
  <c r="AJ393" i="13"/>
  <c r="AI393" i="13"/>
  <c r="AH393" i="13"/>
  <c r="AG393" i="13"/>
  <c r="AF393" i="13"/>
  <c r="AE393" i="13"/>
  <c r="AD393" i="13"/>
  <c r="AJ392" i="13"/>
  <c r="AI392" i="13"/>
  <c r="AH392" i="13"/>
  <c r="AG392" i="13"/>
  <c r="AF392" i="13"/>
  <c r="AE392" i="13"/>
  <c r="AD392" i="13"/>
  <c r="AJ391" i="13"/>
  <c r="AI391" i="13"/>
  <c r="AH391" i="13"/>
  <c r="AG391" i="13"/>
  <c r="AF391" i="13"/>
  <c r="AE391" i="13"/>
  <c r="AD391" i="13"/>
  <c r="AJ390" i="13"/>
  <c r="AI390" i="13"/>
  <c r="AH390" i="13"/>
  <c r="AG390" i="13"/>
  <c r="AF390" i="13"/>
  <c r="AE390" i="13"/>
  <c r="AD390" i="13"/>
  <c r="AJ389" i="13"/>
  <c r="AI389" i="13"/>
  <c r="AH389" i="13"/>
  <c r="AG389" i="13"/>
  <c r="AF389" i="13"/>
  <c r="AE389" i="13"/>
  <c r="AD389" i="13"/>
  <c r="AJ388" i="13"/>
  <c r="AI388" i="13"/>
  <c r="AH388" i="13"/>
  <c r="AG388" i="13"/>
  <c r="AF388" i="13"/>
  <c r="AE388" i="13"/>
  <c r="AD388" i="13"/>
  <c r="AJ387" i="13"/>
  <c r="AI387" i="13"/>
  <c r="AH387" i="13"/>
  <c r="AG387" i="13"/>
  <c r="AF387" i="13"/>
  <c r="AE387" i="13"/>
  <c r="AD387" i="13"/>
  <c r="AJ386" i="13"/>
  <c r="AI386" i="13"/>
  <c r="AH386" i="13"/>
  <c r="AG386" i="13"/>
  <c r="AF386" i="13"/>
  <c r="AE386" i="13"/>
  <c r="AD386" i="13"/>
  <c r="AJ385" i="13"/>
  <c r="AI385" i="13"/>
  <c r="AH385" i="13"/>
  <c r="AG385" i="13"/>
  <c r="AF385" i="13"/>
  <c r="AE385" i="13"/>
  <c r="AD385" i="13"/>
  <c r="AJ384" i="13"/>
  <c r="AI384" i="13"/>
  <c r="AH384" i="13"/>
  <c r="AG384" i="13"/>
  <c r="AF384" i="13"/>
  <c r="AE384" i="13"/>
  <c r="AD384" i="13"/>
  <c r="AJ383" i="13"/>
  <c r="AI383" i="13"/>
  <c r="AH383" i="13"/>
  <c r="AG383" i="13"/>
  <c r="AF383" i="13"/>
  <c r="AE383" i="13"/>
  <c r="AD383" i="13"/>
  <c r="AJ382" i="13"/>
  <c r="AI382" i="13"/>
  <c r="AH382" i="13"/>
  <c r="AG382" i="13"/>
  <c r="AF382" i="13"/>
  <c r="AE382" i="13"/>
  <c r="AD382" i="13"/>
  <c r="AJ381" i="13"/>
  <c r="AI381" i="13"/>
  <c r="AH381" i="13"/>
  <c r="AG381" i="13"/>
  <c r="AF381" i="13"/>
  <c r="AE381" i="13"/>
  <c r="AD381" i="13"/>
  <c r="AJ380" i="13"/>
  <c r="AI380" i="13"/>
  <c r="AH380" i="13"/>
  <c r="AG380" i="13"/>
  <c r="AF380" i="13"/>
  <c r="AE380" i="13"/>
  <c r="AD380" i="13"/>
  <c r="AJ379" i="13"/>
  <c r="AI379" i="13"/>
  <c r="AH379" i="13"/>
  <c r="AG379" i="13"/>
  <c r="AF379" i="13"/>
  <c r="AE379" i="13"/>
  <c r="AD379" i="13"/>
  <c r="AJ378" i="13"/>
  <c r="AI378" i="13"/>
  <c r="AH378" i="13"/>
  <c r="AG378" i="13"/>
  <c r="AF378" i="13"/>
  <c r="AE378" i="13"/>
  <c r="AD378" i="13"/>
  <c r="AJ377" i="13"/>
  <c r="AI377" i="13"/>
  <c r="AH377" i="13"/>
  <c r="AG377" i="13"/>
  <c r="AF377" i="13"/>
  <c r="AE377" i="13"/>
  <c r="AD377" i="13"/>
  <c r="AJ376" i="13"/>
  <c r="AI376" i="13"/>
  <c r="AH376" i="13"/>
  <c r="AG376" i="13"/>
  <c r="AF376" i="13"/>
  <c r="AE376" i="13"/>
  <c r="AD376" i="13"/>
  <c r="AJ375" i="13"/>
  <c r="AI375" i="13"/>
  <c r="AH375" i="13"/>
  <c r="AG375" i="13"/>
  <c r="AF375" i="13"/>
  <c r="AE375" i="13"/>
  <c r="AD375" i="13"/>
  <c r="AJ374" i="13"/>
  <c r="AI374" i="13"/>
  <c r="AH374" i="13"/>
  <c r="AG374" i="13"/>
  <c r="AF374" i="13"/>
  <c r="AE374" i="13"/>
  <c r="AD374" i="13"/>
  <c r="AJ373" i="13"/>
  <c r="AI373" i="13"/>
  <c r="AH373" i="13"/>
  <c r="AG373" i="13"/>
  <c r="AF373" i="13"/>
  <c r="AE373" i="13"/>
  <c r="AD373" i="13"/>
  <c r="AJ372" i="13"/>
  <c r="AI372" i="13"/>
  <c r="AH372" i="13"/>
  <c r="AG372" i="13"/>
  <c r="AF372" i="13"/>
  <c r="AE372" i="13"/>
  <c r="AD372" i="13"/>
  <c r="AJ371" i="13"/>
  <c r="AI371" i="13"/>
  <c r="AH371" i="13"/>
  <c r="AG371" i="13"/>
  <c r="AF371" i="13"/>
  <c r="AE371" i="13"/>
  <c r="AD371" i="13"/>
  <c r="AJ370" i="13"/>
  <c r="AI370" i="13"/>
  <c r="AH370" i="13"/>
  <c r="AG370" i="13"/>
  <c r="AF370" i="13"/>
  <c r="AE370" i="13"/>
  <c r="AD370" i="13"/>
  <c r="AJ369" i="13"/>
  <c r="AI369" i="13"/>
  <c r="AH369" i="13"/>
  <c r="AG369" i="13"/>
  <c r="AF369" i="13"/>
  <c r="AE369" i="13"/>
  <c r="AD369" i="13"/>
  <c r="AJ368" i="13"/>
  <c r="AI368" i="13"/>
  <c r="AH368" i="13"/>
  <c r="AG368" i="13"/>
  <c r="AF368" i="13"/>
  <c r="AE368" i="13"/>
  <c r="AD368" i="13"/>
  <c r="AJ367" i="13"/>
  <c r="AI367" i="13"/>
  <c r="AH367" i="13"/>
  <c r="AG367" i="13"/>
  <c r="AF367" i="13"/>
  <c r="AE367" i="13"/>
  <c r="AD367" i="13"/>
  <c r="AJ366" i="13"/>
  <c r="AI366" i="13"/>
  <c r="AH366" i="13"/>
  <c r="AG366" i="13"/>
  <c r="AF366" i="13"/>
  <c r="AE366" i="13"/>
  <c r="AD366" i="13"/>
  <c r="AJ365" i="13"/>
  <c r="AI365" i="13"/>
  <c r="AH365" i="13"/>
  <c r="AG365" i="13"/>
  <c r="AF365" i="13"/>
  <c r="AE365" i="13"/>
  <c r="AD365" i="13"/>
  <c r="AJ364" i="13"/>
  <c r="AI364" i="13"/>
  <c r="AH364" i="13"/>
  <c r="AG364" i="13"/>
  <c r="AF364" i="13"/>
  <c r="AE364" i="13"/>
  <c r="AD364" i="13"/>
  <c r="AJ363" i="13"/>
  <c r="AI363" i="13"/>
  <c r="AH363" i="13"/>
  <c r="AG363" i="13"/>
  <c r="AF363" i="13"/>
  <c r="AE363" i="13"/>
  <c r="AD363" i="13"/>
  <c r="AJ362" i="13"/>
  <c r="AI362" i="13"/>
  <c r="AH362" i="13"/>
  <c r="AG362" i="13"/>
  <c r="AF362" i="13"/>
  <c r="AE362" i="13"/>
  <c r="AD362" i="13"/>
  <c r="AJ361" i="13"/>
  <c r="AI361" i="13"/>
  <c r="AH361" i="13"/>
  <c r="AG361" i="13"/>
  <c r="AF361" i="13"/>
  <c r="AE361" i="13"/>
  <c r="AD361" i="13"/>
  <c r="AJ360" i="13"/>
  <c r="AI360" i="13"/>
  <c r="AH360" i="13"/>
  <c r="AG360" i="13"/>
  <c r="AF360" i="13"/>
  <c r="AE360" i="13"/>
  <c r="AD360" i="13"/>
  <c r="AJ359" i="13"/>
  <c r="AI359" i="13"/>
  <c r="AH359" i="13"/>
  <c r="AG359" i="13"/>
  <c r="AF359" i="13"/>
  <c r="AE359" i="13"/>
  <c r="AD359" i="13"/>
  <c r="AJ358" i="13"/>
  <c r="AI358" i="13"/>
  <c r="AH358" i="13"/>
  <c r="AG358" i="13"/>
  <c r="AF358" i="13"/>
  <c r="AE358" i="13"/>
  <c r="AD358" i="13"/>
  <c r="AJ357" i="13"/>
  <c r="AI357" i="13"/>
  <c r="AH357" i="13"/>
  <c r="AG357" i="13"/>
  <c r="AF357" i="13"/>
  <c r="AE357" i="13"/>
  <c r="AD357" i="13"/>
  <c r="AJ356" i="13"/>
  <c r="AI356" i="13"/>
  <c r="AH356" i="13"/>
  <c r="AG356" i="13"/>
  <c r="AF356" i="13"/>
  <c r="AE356" i="13"/>
  <c r="AD356" i="13"/>
  <c r="AJ355" i="13"/>
  <c r="AI355" i="13"/>
  <c r="AH355" i="13"/>
  <c r="AG355" i="13"/>
  <c r="AF355" i="13"/>
  <c r="AE355" i="13"/>
  <c r="AD355" i="13"/>
  <c r="AJ354" i="13"/>
  <c r="AI354" i="13"/>
  <c r="AH354" i="13"/>
  <c r="AG354" i="13"/>
  <c r="AF354" i="13"/>
  <c r="AE354" i="13"/>
  <c r="AD354" i="13"/>
  <c r="AJ353" i="13"/>
  <c r="AI353" i="13"/>
  <c r="AH353" i="13"/>
  <c r="AG353" i="13"/>
  <c r="AF353" i="13"/>
  <c r="AE353" i="13"/>
  <c r="AD353" i="13"/>
  <c r="AJ352" i="13"/>
  <c r="AI352" i="13"/>
  <c r="AH352" i="13"/>
  <c r="AG352" i="13"/>
  <c r="AF352" i="13"/>
  <c r="AE352" i="13"/>
  <c r="AD352" i="13"/>
  <c r="AJ351" i="13"/>
  <c r="AI351" i="13"/>
  <c r="AH351" i="13"/>
  <c r="AG351" i="13"/>
  <c r="AF351" i="13"/>
  <c r="AE351" i="13"/>
  <c r="AD351" i="13"/>
  <c r="AJ350" i="13"/>
  <c r="AI350" i="13"/>
  <c r="AH350" i="13"/>
  <c r="AG350" i="13"/>
  <c r="AF350" i="13"/>
  <c r="AE350" i="13"/>
  <c r="AD350" i="13"/>
  <c r="AJ349" i="13"/>
  <c r="AI349" i="13"/>
  <c r="AH349" i="13"/>
  <c r="AG349" i="13"/>
  <c r="AF349" i="13"/>
  <c r="AE349" i="13"/>
  <c r="AD349" i="13"/>
  <c r="AJ348" i="13"/>
  <c r="AI348" i="13"/>
  <c r="AH348" i="13"/>
  <c r="AG348" i="13"/>
  <c r="AF348" i="13"/>
  <c r="AE348" i="13"/>
  <c r="AD348" i="13"/>
  <c r="AJ347" i="13"/>
  <c r="AI347" i="13"/>
  <c r="AH347" i="13"/>
  <c r="AG347" i="13"/>
  <c r="AF347" i="13"/>
  <c r="AE347" i="13"/>
  <c r="AD347" i="13"/>
  <c r="AJ346" i="13"/>
  <c r="AI346" i="13"/>
  <c r="AH346" i="13"/>
  <c r="AG346" i="13"/>
  <c r="AF346" i="13"/>
  <c r="AE346" i="13"/>
  <c r="AD346" i="13"/>
  <c r="AJ345" i="13"/>
  <c r="AI345" i="13"/>
  <c r="AH345" i="13"/>
  <c r="AG345" i="13"/>
  <c r="AF345" i="13"/>
  <c r="AE345" i="13"/>
  <c r="AD345" i="13"/>
  <c r="AJ344" i="13"/>
  <c r="AI344" i="13"/>
  <c r="AH344" i="13"/>
  <c r="AG344" i="13"/>
  <c r="AF344" i="13"/>
  <c r="AE344" i="13"/>
  <c r="AD344" i="13"/>
  <c r="AJ343" i="13"/>
  <c r="AI343" i="13"/>
  <c r="AH343" i="13"/>
  <c r="AG343" i="13"/>
  <c r="AF343" i="13"/>
  <c r="AE343" i="13"/>
  <c r="AD343" i="13"/>
  <c r="AJ342" i="13"/>
  <c r="AI342" i="13"/>
  <c r="AH342" i="13"/>
  <c r="AG342" i="13"/>
  <c r="AF342" i="13"/>
  <c r="AE342" i="13"/>
  <c r="AD342" i="13"/>
  <c r="AJ341" i="13"/>
  <c r="AI341" i="13"/>
  <c r="AH341" i="13"/>
  <c r="AG341" i="13"/>
  <c r="AF341" i="13"/>
  <c r="AE341" i="13"/>
  <c r="AD341" i="13"/>
  <c r="AJ340" i="13"/>
  <c r="AI340" i="13"/>
  <c r="AH340" i="13"/>
  <c r="AG340" i="13"/>
  <c r="AF340" i="13"/>
  <c r="AE340" i="13"/>
  <c r="AD340" i="13"/>
  <c r="AJ339" i="13"/>
  <c r="AI339" i="13"/>
  <c r="AH339" i="13"/>
  <c r="AG339" i="13"/>
  <c r="AF339" i="13"/>
  <c r="AE339" i="13"/>
  <c r="AD339" i="13"/>
  <c r="AJ338" i="13"/>
  <c r="AI338" i="13"/>
  <c r="AH338" i="13"/>
  <c r="AG338" i="13"/>
  <c r="AF338" i="13"/>
  <c r="AE338" i="13"/>
  <c r="AD338" i="13"/>
  <c r="AJ337" i="13"/>
  <c r="AI337" i="13"/>
  <c r="AH337" i="13"/>
  <c r="AG337" i="13"/>
  <c r="AF337" i="13"/>
  <c r="AE337" i="13"/>
  <c r="AD337" i="13"/>
  <c r="AJ336" i="13"/>
  <c r="AI336" i="13"/>
  <c r="AH336" i="13"/>
  <c r="AG336" i="13"/>
  <c r="AF336" i="13"/>
  <c r="AE336" i="13"/>
  <c r="AD336" i="13"/>
  <c r="AJ335" i="13"/>
  <c r="AI335" i="13"/>
  <c r="AH335" i="13"/>
  <c r="AG335" i="13"/>
  <c r="AF335" i="13"/>
  <c r="AE335" i="13"/>
  <c r="AD335" i="13"/>
  <c r="AJ334" i="13"/>
  <c r="AI334" i="13"/>
  <c r="AH334" i="13"/>
  <c r="AG334" i="13"/>
  <c r="AF334" i="13"/>
  <c r="AE334" i="13"/>
  <c r="AD334" i="13"/>
  <c r="AJ333" i="13"/>
  <c r="AI333" i="13"/>
  <c r="AH333" i="13"/>
  <c r="AG333" i="13"/>
  <c r="AF333" i="13"/>
  <c r="AE333" i="13"/>
  <c r="AD333" i="13"/>
  <c r="AJ332" i="13"/>
  <c r="AI332" i="13"/>
  <c r="AH332" i="13"/>
  <c r="AG332" i="13"/>
  <c r="AF332" i="13"/>
  <c r="AE332" i="13"/>
  <c r="AD332" i="13"/>
  <c r="AJ331" i="13"/>
  <c r="AI331" i="13"/>
  <c r="AH331" i="13"/>
  <c r="AG331" i="13"/>
  <c r="AF331" i="13"/>
  <c r="AE331" i="13"/>
  <c r="AD331" i="13"/>
  <c r="AJ330" i="13"/>
  <c r="AI330" i="13"/>
  <c r="AH330" i="13"/>
  <c r="AG330" i="13"/>
  <c r="AF330" i="13"/>
  <c r="AE330" i="13"/>
  <c r="AD330" i="13"/>
  <c r="AJ329" i="13"/>
  <c r="AI329" i="13"/>
  <c r="AH329" i="13"/>
  <c r="AG329" i="13"/>
  <c r="AF329" i="13"/>
  <c r="AE329" i="13"/>
  <c r="AD329" i="13"/>
  <c r="AJ328" i="13"/>
  <c r="AI328" i="13"/>
  <c r="AH328" i="13"/>
  <c r="AG328" i="13"/>
  <c r="AF328" i="13"/>
  <c r="AE328" i="13"/>
  <c r="AD328" i="13"/>
  <c r="AJ327" i="13"/>
  <c r="AI327" i="13"/>
  <c r="AH327" i="13"/>
  <c r="AG327" i="13"/>
  <c r="AF327" i="13"/>
  <c r="AE327" i="13"/>
  <c r="AD327" i="13"/>
  <c r="AJ326" i="13"/>
  <c r="AI326" i="13"/>
  <c r="AH326" i="13"/>
  <c r="AG326" i="13"/>
  <c r="AF326" i="13"/>
  <c r="AE326" i="13"/>
  <c r="AD326" i="13"/>
  <c r="AJ325" i="13"/>
  <c r="AI325" i="13"/>
  <c r="AH325" i="13"/>
  <c r="AG325" i="13"/>
  <c r="AF325" i="13"/>
  <c r="AE325" i="13"/>
  <c r="AD325" i="13"/>
  <c r="AJ324" i="13"/>
  <c r="AI324" i="13"/>
  <c r="AH324" i="13"/>
  <c r="AG324" i="13"/>
  <c r="AF324" i="13"/>
  <c r="AE324" i="13"/>
  <c r="AD324" i="13"/>
  <c r="AJ323" i="13"/>
  <c r="AI323" i="13"/>
  <c r="AH323" i="13"/>
  <c r="AG323" i="13"/>
  <c r="AF323" i="13"/>
  <c r="AE323" i="13"/>
  <c r="AD323" i="13"/>
  <c r="AJ322" i="13"/>
  <c r="AI322" i="13"/>
  <c r="AH322" i="13"/>
  <c r="AG322" i="13"/>
  <c r="AF322" i="13"/>
  <c r="AE322" i="13"/>
  <c r="AD322" i="13"/>
  <c r="AJ321" i="13"/>
  <c r="AI321" i="13"/>
  <c r="AH321" i="13"/>
  <c r="AG321" i="13"/>
  <c r="AF321" i="13"/>
  <c r="AE321" i="13"/>
  <c r="AD321" i="13"/>
  <c r="AJ320" i="13"/>
  <c r="AI320" i="13"/>
  <c r="AH320" i="13"/>
  <c r="AG320" i="13"/>
  <c r="AF320" i="13"/>
  <c r="AE320" i="13"/>
  <c r="AD320" i="13"/>
  <c r="AJ319" i="13"/>
  <c r="AI319" i="13"/>
  <c r="AH319" i="13"/>
  <c r="AG319" i="13"/>
  <c r="AF319" i="13"/>
  <c r="AE319" i="13"/>
  <c r="AD319" i="13"/>
  <c r="AJ318" i="13"/>
  <c r="AI318" i="13"/>
  <c r="AH318" i="13"/>
  <c r="AG318" i="13"/>
  <c r="AF318" i="13"/>
  <c r="AE318" i="13"/>
  <c r="AD318" i="13"/>
  <c r="AJ317" i="13"/>
  <c r="AI317" i="13"/>
  <c r="AH317" i="13"/>
  <c r="AG317" i="13"/>
  <c r="AF317" i="13"/>
  <c r="AE317" i="13"/>
  <c r="AD317" i="13"/>
  <c r="AJ316" i="13"/>
  <c r="AI316" i="13"/>
  <c r="AH316" i="13"/>
  <c r="AG316" i="13"/>
  <c r="AF316" i="13"/>
  <c r="AE316" i="13"/>
  <c r="AD316" i="13"/>
  <c r="AJ315" i="13"/>
  <c r="AI315" i="13"/>
  <c r="AH315" i="13"/>
  <c r="AG315" i="13"/>
  <c r="AF315" i="13"/>
  <c r="AE315" i="13"/>
  <c r="AD315" i="13"/>
  <c r="AJ314" i="13"/>
  <c r="AI314" i="13"/>
  <c r="AH314" i="13"/>
  <c r="AG314" i="13"/>
  <c r="AF314" i="13"/>
  <c r="AE314" i="13"/>
  <c r="AD314" i="13"/>
  <c r="AJ313" i="13"/>
  <c r="AI313" i="13"/>
  <c r="AH313" i="13"/>
  <c r="AG313" i="13"/>
  <c r="AF313" i="13"/>
  <c r="AE313" i="13"/>
  <c r="AD313" i="13"/>
  <c r="AJ312" i="13"/>
  <c r="AI312" i="13"/>
  <c r="AH312" i="13"/>
  <c r="AG312" i="13"/>
  <c r="AF312" i="13"/>
  <c r="AE312" i="13"/>
  <c r="AD312" i="13"/>
  <c r="AJ311" i="13"/>
  <c r="AI311" i="13"/>
  <c r="AH311" i="13"/>
  <c r="AG311" i="13"/>
  <c r="AF311" i="13"/>
  <c r="AE311" i="13"/>
  <c r="AD311" i="13"/>
  <c r="AJ310" i="13"/>
  <c r="AI310" i="13"/>
  <c r="AH310" i="13"/>
  <c r="AG310" i="13"/>
  <c r="AF310" i="13"/>
  <c r="AE310" i="13"/>
  <c r="AD310" i="13"/>
  <c r="AJ309" i="13"/>
  <c r="AI309" i="13"/>
  <c r="AH309" i="13"/>
  <c r="AG309" i="13"/>
  <c r="AF309" i="13"/>
  <c r="AE309" i="13"/>
  <c r="AD309" i="13"/>
  <c r="AJ308" i="13"/>
  <c r="AI308" i="13"/>
  <c r="AH308" i="13"/>
  <c r="AG308" i="13"/>
  <c r="AF308" i="13"/>
  <c r="AE308" i="13"/>
  <c r="AD308" i="13"/>
  <c r="AJ307" i="13"/>
  <c r="AI307" i="13"/>
  <c r="AH307" i="13"/>
  <c r="AG307" i="13"/>
  <c r="AF307" i="13"/>
  <c r="AE307" i="13"/>
  <c r="AD307" i="13"/>
  <c r="AJ306" i="13"/>
  <c r="AI306" i="13"/>
  <c r="AH306" i="13"/>
  <c r="AG306" i="13"/>
  <c r="AF306" i="13"/>
  <c r="AE306" i="13"/>
  <c r="AD306" i="13"/>
  <c r="AJ305" i="13"/>
  <c r="AI305" i="13"/>
  <c r="AH305" i="13"/>
  <c r="AG305" i="13"/>
  <c r="AF305" i="13"/>
  <c r="AE305" i="13"/>
  <c r="AD305" i="13"/>
  <c r="AJ304" i="13"/>
  <c r="AI304" i="13"/>
  <c r="AH304" i="13"/>
  <c r="AG304" i="13"/>
  <c r="AF304" i="13"/>
  <c r="AE304" i="13"/>
  <c r="AD304" i="13"/>
  <c r="AJ303" i="13"/>
  <c r="AI303" i="13"/>
  <c r="AH303" i="13"/>
  <c r="AG303" i="13"/>
  <c r="AF303" i="13"/>
  <c r="AE303" i="13"/>
  <c r="AD303" i="13"/>
  <c r="AJ302" i="13"/>
  <c r="AI302" i="13"/>
  <c r="AH302" i="13"/>
  <c r="AG302" i="13"/>
  <c r="AF302" i="13"/>
  <c r="AE302" i="13"/>
  <c r="AD302" i="13"/>
  <c r="AJ301" i="13"/>
  <c r="AI301" i="13"/>
  <c r="AH301" i="13"/>
  <c r="AG301" i="13"/>
  <c r="AF301" i="13"/>
  <c r="AE301" i="13"/>
  <c r="AD301" i="13"/>
  <c r="AJ300" i="13"/>
  <c r="AI300" i="13"/>
  <c r="AH300" i="13"/>
  <c r="AG300" i="13"/>
  <c r="AF300" i="13"/>
  <c r="AE300" i="13"/>
  <c r="AD300" i="13"/>
  <c r="AJ299" i="13"/>
  <c r="AI299" i="13"/>
  <c r="AH299" i="13"/>
  <c r="AG299" i="13"/>
  <c r="AF299" i="13"/>
  <c r="AE299" i="13"/>
  <c r="AD299" i="13"/>
  <c r="AJ298" i="13"/>
  <c r="AI298" i="13"/>
  <c r="AH298" i="13"/>
  <c r="AG298" i="13"/>
  <c r="AF298" i="13"/>
  <c r="AE298" i="13"/>
  <c r="AD298" i="13"/>
  <c r="AJ297" i="13"/>
  <c r="AI297" i="13"/>
  <c r="AH297" i="13"/>
  <c r="AG297" i="13"/>
  <c r="AF297" i="13"/>
  <c r="AE297" i="13"/>
  <c r="AD297" i="13"/>
  <c r="AJ296" i="13"/>
  <c r="AI296" i="13"/>
  <c r="AH296" i="13"/>
  <c r="AG296" i="13"/>
  <c r="AF296" i="13"/>
  <c r="AE296" i="13"/>
  <c r="AD296" i="13"/>
  <c r="AJ295" i="13"/>
  <c r="AI295" i="13"/>
  <c r="AH295" i="13"/>
  <c r="AG295" i="13"/>
  <c r="AF295" i="13"/>
  <c r="AE295" i="13"/>
  <c r="AD295" i="13"/>
  <c r="AJ294" i="13"/>
  <c r="AI294" i="13"/>
  <c r="AH294" i="13"/>
  <c r="AG294" i="13"/>
  <c r="AF294" i="13"/>
  <c r="AE294" i="13"/>
  <c r="AD294" i="13"/>
  <c r="AJ293" i="13"/>
  <c r="AI293" i="13"/>
  <c r="AH293" i="13"/>
  <c r="AG293" i="13"/>
  <c r="AF293" i="13"/>
  <c r="AE293" i="13"/>
  <c r="AD293" i="13"/>
  <c r="AJ292" i="13"/>
  <c r="AI292" i="13"/>
  <c r="AH292" i="13"/>
  <c r="AG292" i="13"/>
  <c r="AF292" i="13"/>
  <c r="AE292" i="13"/>
  <c r="AD292" i="13"/>
  <c r="AJ291" i="13"/>
  <c r="AI291" i="13"/>
  <c r="AH291" i="13"/>
  <c r="AG291" i="13"/>
  <c r="AF291" i="13"/>
  <c r="AE291" i="13"/>
  <c r="AD291" i="13"/>
  <c r="AJ290" i="13"/>
  <c r="AI290" i="13"/>
  <c r="AH290" i="13"/>
  <c r="AG290" i="13"/>
  <c r="AF290" i="13"/>
  <c r="AE290" i="13"/>
  <c r="AD290" i="13"/>
  <c r="AJ289" i="13"/>
  <c r="AI289" i="13"/>
  <c r="AH289" i="13"/>
  <c r="AG289" i="13"/>
  <c r="AF289" i="13"/>
  <c r="AE289" i="13"/>
  <c r="AD289" i="13"/>
  <c r="AJ288" i="13"/>
  <c r="AI288" i="13"/>
  <c r="AH288" i="13"/>
  <c r="AG288" i="13"/>
  <c r="AF288" i="13"/>
  <c r="AE288" i="13"/>
  <c r="AD288" i="13"/>
  <c r="AJ287" i="13"/>
  <c r="AI287" i="13"/>
  <c r="AH287" i="13"/>
  <c r="AG287" i="13"/>
  <c r="AF287" i="13"/>
  <c r="AE287" i="13"/>
  <c r="AD287" i="13"/>
  <c r="AJ286" i="13"/>
  <c r="AI286" i="13"/>
  <c r="AH286" i="13"/>
  <c r="AG286" i="13"/>
  <c r="AF286" i="13"/>
  <c r="AE286" i="13"/>
  <c r="AD286" i="13"/>
  <c r="AJ285" i="13"/>
  <c r="AI285" i="13"/>
  <c r="AH285" i="13"/>
  <c r="AG285" i="13"/>
  <c r="AF285" i="13"/>
  <c r="AE285" i="13"/>
  <c r="AD285" i="13"/>
  <c r="AJ284" i="13"/>
  <c r="AI284" i="13"/>
  <c r="AH284" i="13"/>
  <c r="AG284" i="13"/>
  <c r="AF284" i="13"/>
  <c r="AE284" i="13"/>
  <c r="AD284" i="13"/>
  <c r="AJ283" i="13"/>
  <c r="AI283" i="13"/>
  <c r="AH283" i="13"/>
  <c r="AG283" i="13"/>
  <c r="AF283" i="13"/>
  <c r="AE283" i="13"/>
  <c r="AD283" i="13"/>
  <c r="AJ282" i="13"/>
  <c r="AI282" i="13"/>
  <c r="AH282" i="13"/>
  <c r="AG282" i="13"/>
  <c r="AF282" i="13"/>
  <c r="AE282" i="13"/>
  <c r="AD282" i="13"/>
  <c r="AJ281" i="13"/>
  <c r="AI281" i="13"/>
  <c r="AH281" i="13"/>
  <c r="AG281" i="13"/>
  <c r="AF281" i="13"/>
  <c r="AE281" i="13"/>
  <c r="AD281" i="13"/>
  <c r="AJ280" i="13"/>
  <c r="AI280" i="13"/>
  <c r="AH280" i="13"/>
  <c r="AG280" i="13"/>
  <c r="AF280" i="13"/>
  <c r="AE280" i="13"/>
  <c r="AD280" i="13"/>
  <c r="AJ279" i="13"/>
  <c r="AI279" i="13"/>
  <c r="AH279" i="13"/>
  <c r="AG279" i="13"/>
  <c r="AF279" i="13"/>
  <c r="AE279" i="13"/>
  <c r="AD279" i="13"/>
  <c r="AJ278" i="13"/>
  <c r="AI278" i="13"/>
  <c r="AH278" i="13"/>
  <c r="AG278" i="13"/>
  <c r="AF278" i="13"/>
  <c r="AE278" i="13"/>
  <c r="AD278" i="13"/>
  <c r="AJ277" i="13"/>
  <c r="AI277" i="13"/>
  <c r="AH277" i="13"/>
  <c r="AG277" i="13"/>
  <c r="AF277" i="13"/>
  <c r="AE277" i="13"/>
  <c r="AD277" i="13"/>
  <c r="AJ276" i="13"/>
  <c r="AI276" i="13"/>
  <c r="AH276" i="13"/>
  <c r="AG276" i="13"/>
  <c r="AF276" i="13"/>
  <c r="AE276" i="13"/>
  <c r="AD276" i="13"/>
  <c r="AJ275" i="13"/>
  <c r="AI275" i="13"/>
  <c r="AH275" i="13"/>
  <c r="AG275" i="13"/>
  <c r="AF275" i="13"/>
  <c r="AE275" i="13"/>
  <c r="AD275" i="13"/>
  <c r="AJ274" i="13"/>
  <c r="AI274" i="13"/>
  <c r="AH274" i="13"/>
  <c r="AG274" i="13"/>
  <c r="AF274" i="13"/>
  <c r="AE274" i="13"/>
  <c r="AD274" i="13"/>
  <c r="AJ273" i="13"/>
  <c r="AI273" i="13"/>
  <c r="AH273" i="13"/>
  <c r="AG273" i="13"/>
  <c r="AF273" i="13"/>
  <c r="AE273" i="13"/>
  <c r="AD273" i="13"/>
  <c r="AJ272" i="13"/>
  <c r="AI272" i="13"/>
  <c r="AH272" i="13"/>
  <c r="AG272" i="13"/>
  <c r="AF272" i="13"/>
  <c r="AE272" i="13"/>
  <c r="AD272" i="13"/>
  <c r="AJ271" i="13"/>
  <c r="AI271" i="13"/>
  <c r="AH271" i="13"/>
  <c r="AG271" i="13"/>
  <c r="AF271" i="13"/>
  <c r="AE271" i="13"/>
  <c r="AD271" i="13"/>
  <c r="AJ270" i="13"/>
  <c r="AI270" i="13"/>
  <c r="AH270" i="13"/>
  <c r="AG270" i="13"/>
  <c r="AF270" i="13"/>
  <c r="AE270" i="13"/>
  <c r="AD270" i="13"/>
  <c r="AJ269" i="13"/>
  <c r="AI269" i="13"/>
  <c r="AH269" i="13"/>
  <c r="AG269" i="13"/>
  <c r="AF269" i="13"/>
  <c r="AE269" i="13"/>
  <c r="AD269" i="13"/>
  <c r="AJ268" i="13"/>
  <c r="AI268" i="13"/>
  <c r="AH268" i="13"/>
  <c r="AG268" i="13"/>
  <c r="AF268" i="13"/>
  <c r="AE268" i="13"/>
  <c r="AD268" i="13"/>
  <c r="AJ267" i="13"/>
  <c r="AI267" i="13"/>
  <c r="AH267" i="13"/>
  <c r="AG267" i="13"/>
  <c r="AF267" i="13"/>
  <c r="AE267" i="13"/>
  <c r="AD267" i="13"/>
  <c r="AJ266" i="13"/>
  <c r="AI266" i="13"/>
  <c r="AH266" i="13"/>
  <c r="AG266" i="13"/>
  <c r="AF266" i="13"/>
  <c r="AE266" i="13"/>
  <c r="AD266" i="13"/>
  <c r="AJ265" i="13"/>
  <c r="AI265" i="13"/>
  <c r="AH265" i="13"/>
  <c r="AG265" i="13"/>
  <c r="AF265" i="13"/>
  <c r="AE265" i="13"/>
  <c r="AD265" i="13"/>
  <c r="AJ264" i="13"/>
  <c r="AI264" i="13"/>
  <c r="AH264" i="13"/>
  <c r="AG264" i="13"/>
  <c r="AF264" i="13"/>
  <c r="AE264" i="13"/>
  <c r="AD264" i="13"/>
  <c r="AJ263" i="13"/>
  <c r="AI263" i="13"/>
  <c r="AH263" i="13"/>
  <c r="AG263" i="13"/>
  <c r="AF263" i="13"/>
  <c r="AE263" i="13"/>
  <c r="AD263" i="13"/>
  <c r="AJ262" i="13"/>
  <c r="AI262" i="13"/>
  <c r="AH262" i="13"/>
  <c r="AG262" i="13"/>
  <c r="AF262" i="13"/>
  <c r="AE262" i="13"/>
  <c r="AD262" i="13"/>
  <c r="AJ261" i="13"/>
  <c r="AI261" i="13"/>
  <c r="AH261" i="13"/>
  <c r="AG261" i="13"/>
  <c r="AF261" i="13"/>
  <c r="AE261" i="13"/>
  <c r="AD261" i="13"/>
  <c r="AJ260" i="13"/>
  <c r="AI260" i="13"/>
  <c r="AH260" i="13"/>
  <c r="AG260" i="13"/>
  <c r="AF260" i="13"/>
  <c r="AE260" i="13"/>
  <c r="AD260" i="13"/>
  <c r="AJ259" i="13"/>
  <c r="AI259" i="13"/>
  <c r="AH259" i="13"/>
  <c r="AG259" i="13"/>
  <c r="AF259" i="13"/>
  <c r="AE259" i="13"/>
  <c r="AD259" i="13"/>
  <c r="AJ258" i="13"/>
  <c r="AI258" i="13"/>
  <c r="AH258" i="13"/>
  <c r="AG258" i="13"/>
  <c r="AF258" i="13"/>
  <c r="AE258" i="13"/>
  <c r="AD258" i="13"/>
  <c r="AJ257" i="13"/>
  <c r="AI257" i="13"/>
  <c r="AH257" i="13"/>
  <c r="AG257" i="13"/>
  <c r="AF257" i="13"/>
  <c r="AE257" i="13"/>
  <c r="AD257" i="13"/>
  <c r="AJ256" i="13"/>
  <c r="AI256" i="13"/>
  <c r="AH256" i="13"/>
  <c r="AG256" i="13"/>
  <c r="AF256" i="13"/>
  <c r="AE256" i="13"/>
  <c r="AD256" i="13"/>
  <c r="AJ255" i="13"/>
  <c r="AI255" i="13"/>
  <c r="AH255" i="13"/>
  <c r="AG255" i="13"/>
  <c r="AF255" i="13"/>
  <c r="AE255" i="13"/>
  <c r="AD255" i="13"/>
  <c r="AJ254" i="13"/>
  <c r="AI254" i="13"/>
  <c r="AH254" i="13"/>
  <c r="AG254" i="13"/>
  <c r="AF254" i="13"/>
  <c r="AE254" i="13"/>
  <c r="AD254" i="13"/>
  <c r="AJ253" i="13"/>
  <c r="AI253" i="13"/>
  <c r="AH253" i="13"/>
  <c r="AG253" i="13"/>
  <c r="AF253" i="13"/>
  <c r="AE253" i="13"/>
  <c r="AD253" i="13"/>
  <c r="AJ252" i="13"/>
  <c r="AI252" i="13"/>
  <c r="AH252" i="13"/>
  <c r="AG252" i="13"/>
  <c r="AF252" i="13"/>
  <c r="AE252" i="13"/>
  <c r="AD252" i="13"/>
  <c r="AJ251" i="13"/>
  <c r="AI251" i="13"/>
  <c r="AH251" i="13"/>
  <c r="AG251" i="13"/>
  <c r="AF251" i="13"/>
  <c r="AE251" i="13"/>
  <c r="AD251" i="13"/>
  <c r="AJ250" i="13"/>
  <c r="AI250" i="13"/>
  <c r="AH250" i="13"/>
  <c r="AG250" i="13"/>
  <c r="AF250" i="13"/>
  <c r="AE250" i="13"/>
  <c r="AD250" i="13"/>
  <c r="AJ249" i="13"/>
  <c r="AI249" i="13"/>
  <c r="AH249" i="13"/>
  <c r="AG249" i="13"/>
  <c r="AF249" i="13"/>
  <c r="AE249" i="13"/>
  <c r="AD249" i="13"/>
  <c r="AJ248" i="13"/>
  <c r="AI248" i="13"/>
  <c r="AH248" i="13"/>
  <c r="AG248" i="13"/>
  <c r="AF248" i="13"/>
  <c r="AE248" i="13"/>
  <c r="AD248" i="13"/>
  <c r="AJ247" i="13"/>
  <c r="AI247" i="13"/>
  <c r="AH247" i="13"/>
  <c r="AG247" i="13"/>
  <c r="AF247" i="13"/>
  <c r="AE247" i="13"/>
  <c r="AD247" i="13"/>
  <c r="AJ246" i="13"/>
  <c r="AI246" i="13"/>
  <c r="AH246" i="13"/>
  <c r="AG246" i="13"/>
  <c r="AF246" i="13"/>
  <c r="AE246" i="13"/>
  <c r="AD246" i="13"/>
  <c r="AJ245" i="13"/>
  <c r="AI245" i="13"/>
  <c r="AH245" i="13"/>
  <c r="AG245" i="13"/>
  <c r="AF245" i="13"/>
  <c r="AE245" i="13"/>
  <c r="AD245" i="13"/>
  <c r="AJ244" i="13"/>
  <c r="AI244" i="13"/>
  <c r="AH244" i="13"/>
  <c r="AG244" i="13"/>
  <c r="AF244" i="13"/>
  <c r="AE244" i="13"/>
  <c r="AD244" i="13"/>
  <c r="AJ243" i="13"/>
  <c r="AI243" i="13"/>
  <c r="AH243" i="13"/>
  <c r="AG243" i="13"/>
  <c r="AF243" i="13"/>
  <c r="AE243" i="13"/>
  <c r="AD243" i="13"/>
  <c r="AJ242" i="13"/>
  <c r="AI242" i="13"/>
  <c r="AH242" i="13"/>
  <c r="AG242" i="13"/>
  <c r="AF242" i="13"/>
  <c r="AE242" i="13"/>
  <c r="AD242" i="13"/>
  <c r="AJ241" i="13"/>
  <c r="AI241" i="13"/>
  <c r="AH241" i="13"/>
  <c r="AG241" i="13"/>
  <c r="AF241" i="13"/>
  <c r="AE241" i="13"/>
  <c r="AD241" i="13"/>
  <c r="AJ240" i="13"/>
  <c r="AI240" i="13"/>
  <c r="AH240" i="13"/>
  <c r="AG240" i="13"/>
  <c r="AF240" i="13"/>
  <c r="AE240" i="13"/>
  <c r="AD240" i="13"/>
  <c r="AJ239" i="13"/>
  <c r="AI239" i="13"/>
  <c r="AH239" i="13"/>
  <c r="AG239" i="13"/>
  <c r="AF239" i="13"/>
  <c r="AE239" i="13"/>
  <c r="AD239" i="13"/>
  <c r="AJ238" i="13"/>
  <c r="AI238" i="13"/>
  <c r="AH238" i="13"/>
  <c r="AG238" i="13"/>
  <c r="AF238" i="13"/>
  <c r="AE238" i="13"/>
  <c r="AD238" i="13"/>
  <c r="AJ237" i="13"/>
  <c r="AI237" i="13"/>
  <c r="AH237" i="13"/>
  <c r="AG237" i="13"/>
  <c r="AF237" i="13"/>
  <c r="AE237" i="13"/>
  <c r="AD237" i="13"/>
  <c r="AJ236" i="13"/>
  <c r="AI236" i="13"/>
  <c r="AH236" i="13"/>
  <c r="AG236" i="13"/>
  <c r="AF236" i="13"/>
  <c r="AE236" i="13"/>
  <c r="AD236" i="13"/>
  <c r="AJ235" i="13"/>
  <c r="AI235" i="13"/>
  <c r="AH235" i="13"/>
  <c r="AG235" i="13"/>
  <c r="AF235" i="13"/>
  <c r="AE235" i="13"/>
  <c r="AD235" i="13"/>
  <c r="AJ234" i="13"/>
  <c r="AI234" i="13"/>
  <c r="AH234" i="13"/>
  <c r="AG234" i="13"/>
  <c r="AF234" i="13"/>
  <c r="AE234" i="13"/>
  <c r="AD234" i="13"/>
  <c r="AJ233" i="13"/>
  <c r="AI233" i="13"/>
  <c r="AH233" i="13"/>
  <c r="AG233" i="13"/>
  <c r="AF233" i="13"/>
  <c r="AE233" i="13"/>
  <c r="AD233" i="13"/>
  <c r="AJ232" i="13"/>
  <c r="AI232" i="13"/>
  <c r="AH232" i="13"/>
  <c r="AG232" i="13"/>
  <c r="AF232" i="13"/>
  <c r="AE232" i="13"/>
  <c r="AD232" i="13"/>
  <c r="AJ231" i="13"/>
  <c r="AI231" i="13"/>
  <c r="AH231" i="13"/>
  <c r="AG231" i="13"/>
  <c r="AF231" i="13"/>
  <c r="AE231" i="13"/>
  <c r="AD231" i="13"/>
  <c r="AJ230" i="13"/>
  <c r="AI230" i="13"/>
  <c r="AH230" i="13"/>
  <c r="AG230" i="13"/>
  <c r="AF230" i="13"/>
  <c r="AE230" i="13"/>
  <c r="AD230" i="13"/>
  <c r="AJ229" i="13"/>
  <c r="AI229" i="13"/>
  <c r="AH229" i="13"/>
  <c r="AG229" i="13"/>
  <c r="AF229" i="13"/>
  <c r="AE229" i="13"/>
  <c r="AD229" i="13"/>
  <c r="AJ228" i="13"/>
  <c r="AI228" i="13"/>
  <c r="AH228" i="13"/>
  <c r="AG228" i="13"/>
  <c r="AF228" i="13"/>
  <c r="AE228" i="13"/>
  <c r="AD228" i="13"/>
  <c r="AJ227" i="13"/>
  <c r="AI227" i="13"/>
  <c r="AH227" i="13"/>
  <c r="AG227" i="13"/>
  <c r="AF227" i="13"/>
  <c r="AE227" i="13"/>
  <c r="AD227" i="13"/>
  <c r="AJ226" i="13"/>
  <c r="AI226" i="13"/>
  <c r="AH226" i="13"/>
  <c r="AG226" i="13"/>
  <c r="AF226" i="13"/>
  <c r="AE226" i="13"/>
  <c r="AD226" i="13"/>
  <c r="AJ225" i="13"/>
  <c r="AI225" i="13"/>
  <c r="AH225" i="13"/>
  <c r="AG225" i="13"/>
  <c r="AF225" i="13"/>
  <c r="AE225" i="13"/>
  <c r="AD225" i="13"/>
  <c r="AJ224" i="13"/>
  <c r="AI224" i="13"/>
  <c r="AH224" i="13"/>
  <c r="AG224" i="13"/>
  <c r="AF224" i="13"/>
  <c r="AE224" i="13"/>
  <c r="AD224" i="13"/>
  <c r="AJ223" i="13"/>
  <c r="AI223" i="13"/>
  <c r="AH223" i="13"/>
  <c r="AG223" i="13"/>
  <c r="AF223" i="13"/>
  <c r="AE223" i="13"/>
  <c r="AD223" i="13"/>
  <c r="AJ222" i="13"/>
  <c r="AI222" i="13"/>
  <c r="AH222" i="13"/>
  <c r="AG222" i="13"/>
  <c r="AF222" i="13"/>
  <c r="AE222" i="13"/>
  <c r="AD222" i="13"/>
  <c r="AJ221" i="13"/>
  <c r="AI221" i="13"/>
  <c r="AH221" i="13"/>
  <c r="AG221" i="13"/>
  <c r="AF221" i="13"/>
  <c r="AE221" i="13"/>
  <c r="AD221" i="13"/>
  <c r="AJ220" i="13"/>
  <c r="AI220" i="13"/>
  <c r="AH220" i="13"/>
  <c r="AG220" i="13"/>
  <c r="AF220" i="13"/>
  <c r="AE220" i="13"/>
  <c r="AD220" i="13"/>
  <c r="AJ219" i="13"/>
  <c r="AI219" i="13"/>
  <c r="AH219" i="13"/>
  <c r="AG219" i="13"/>
  <c r="AF219" i="13"/>
  <c r="AE219" i="13"/>
  <c r="AD219" i="13"/>
  <c r="AJ218" i="13"/>
  <c r="AI218" i="13"/>
  <c r="AH218" i="13"/>
  <c r="AG218" i="13"/>
  <c r="AF218" i="13"/>
  <c r="AE218" i="13"/>
  <c r="AD218" i="13"/>
  <c r="AJ217" i="13"/>
  <c r="AI217" i="13"/>
  <c r="AH217" i="13"/>
  <c r="AG217" i="13"/>
  <c r="AF217" i="13"/>
  <c r="AE217" i="13"/>
  <c r="AD217" i="13"/>
  <c r="AJ216" i="13"/>
  <c r="AI216" i="13"/>
  <c r="AH216" i="13"/>
  <c r="AG216" i="13"/>
  <c r="AF216" i="13"/>
  <c r="AE216" i="13"/>
  <c r="AD216" i="13"/>
  <c r="AJ215" i="13"/>
  <c r="AI215" i="13"/>
  <c r="AH215" i="13"/>
  <c r="AG215" i="13"/>
  <c r="AF215" i="13"/>
  <c r="AE215" i="13"/>
  <c r="AD215" i="13"/>
  <c r="AJ214" i="13"/>
  <c r="AI214" i="13"/>
  <c r="AH214" i="13"/>
  <c r="AG214" i="13"/>
  <c r="AF214" i="13"/>
  <c r="AE214" i="13"/>
  <c r="AD214" i="13"/>
  <c r="AJ213" i="13"/>
  <c r="AI213" i="13"/>
  <c r="AH213" i="13"/>
  <c r="AG213" i="13"/>
  <c r="AF213" i="13"/>
  <c r="AE213" i="13"/>
  <c r="AD213" i="13"/>
  <c r="AJ212" i="13"/>
  <c r="AI212" i="13"/>
  <c r="AH212" i="13"/>
  <c r="AG212" i="13"/>
  <c r="AF212" i="13"/>
  <c r="AE212" i="13"/>
  <c r="AD212" i="13"/>
  <c r="AJ211" i="13"/>
  <c r="AI211" i="13"/>
  <c r="AH211" i="13"/>
  <c r="AG211" i="13"/>
  <c r="AF211" i="13"/>
  <c r="AE211" i="13"/>
  <c r="AD211" i="13"/>
  <c r="AJ210" i="13"/>
  <c r="AI210" i="13"/>
  <c r="AH210" i="13"/>
  <c r="AG210" i="13"/>
  <c r="AF210" i="13"/>
  <c r="AE210" i="13"/>
  <c r="AD210" i="13"/>
  <c r="AJ209" i="13"/>
  <c r="AI209" i="13"/>
  <c r="AH209" i="13"/>
  <c r="AG209" i="13"/>
  <c r="AF209" i="13"/>
  <c r="AE209" i="13"/>
  <c r="AD209" i="13"/>
  <c r="AJ208" i="13"/>
  <c r="AI208" i="13"/>
  <c r="AH208" i="13"/>
  <c r="AG208" i="13"/>
  <c r="AF208" i="13"/>
  <c r="AE208" i="13"/>
  <c r="AD208" i="13"/>
  <c r="AJ207" i="13"/>
  <c r="AI207" i="13"/>
  <c r="AH207" i="13"/>
  <c r="AG207" i="13"/>
  <c r="AF207" i="13"/>
  <c r="AE207" i="13"/>
  <c r="AD207" i="13"/>
  <c r="AJ206" i="13"/>
  <c r="AI206" i="13"/>
  <c r="AH206" i="13"/>
  <c r="AG206" i="13"/>
  <c r="AF206" i="13"/>
  <c r="AE206" i="13"/>
  <c r="AD206" i="13"/>
  <c r="AJ205" i="13"/>
  <c r="AI205" i="13"/>
  <c r="AH205" i="13"/>
  <c r="AG205" i="13"/>
  <c r="AF205" i="13"/>
  <c r="AE205" i="13"/>
  <c r="AD205" i="13"/>
  <c r="AJ204" i="13"/>
  <c r="AI204" i="13"/>
  <c r="AH204" i="13"/>
  <c r="AG204" i="13"/>
  <c r="AF204" i="13"/>
  <c r="AE204" i="13"/>
  <c r="AD204" i="13"/>
  <c r="AJ203" i="13"/>
  <c r="AI203" i="13"/>
  <c r="AH203" i="13"/>
  <c r="AG203" i="13"/>
  <c r="AF203" i="13"/>
  <c r="AE203" i="13"/>
  <c r="AD203" i="13"/>
  <c r="AJ202" i="13"/>
  <c r="AI202" i="13"/>
  <c r="AH202" i="13"/>
  <c r="AG202" i="13"/>
  <c r="AF202" i="13"/>
  <c r="AE202" i="13"/>
  <c r="AD202" i="13"/>
  <c r="AJ201" i="13"/>
  <c r="AI201" i="13"/>
  <c r="AH201" i="13"/>
  <c r="AG201" i="13"/>
  <c r="AF201" i="13"/>
  <c r="AE201" i="13"/>
  <c r="AD201" i="13"/>
  <c r="AJ200" i="13"/>
  <c r="AI200" i="13"/>
  <c r="AH200" i="13"/>
  <c r="AG200" i="13"/>
  <c r="AF200" i="13"/>
  <c r="AE200" i="13"/>
  <c r="AD200" i="13"/>
  <c r="AJ199" i="13"/>
  <c r="AI199" i="13"/>
  <c r="AH199" i="13"/>
  <c r="AG199" i="13"/>
  <c r="AF199" i="13"/>
  <c r="AE199" i="13"/>
  <c r="AD199" i="13"/>
  <c r="AJ198" i="13"/>
  <c r="AI198" i="13"/>
  <c r="AH198" i="13"/>
  <c r="AG198" i="13"/>
  <c r="AF198" i="13"/>
  <c r="AE198" i="13"/>
  <c r="AD198" i="13"/>
  <c r="AJ197" i="13"/>
  <c r="AI197" i="13"/>
  <c r="AH197" i="13"/>
  <c r="AG197" i="13"/>
  <c r="AF197" i="13"/>
  <c r="AE197" i="13"/>
  <c r="AD197" i="13"/>
  <c r="AJ196" i="13"/>
  <c r="AI196" i="13"/>
  <c r="AH196" i="13"/>
  <c r="AG196" i="13"/>
  <c r="AF196" i="13"/>
  <c r="AE196" i="13"/>
  <c r="AD196" i="13"/>
  <c r="AJ195" i="13"/>
  <c r="AI195" i="13"/>
  <c r="AH195" i="13"/>
  <c r="AG195" i="13"/>
  <c r="AF195" i="13"/>
  <c r="AE195" i="13"/>
  <c r="AD195" i="13"/>
  <c r="AJ194" i="13"/>
  <c r="AI194" i="13"/>
  <c r="AH194" i="13"/>
  <c r="AG194" i="13"/>
  <c r="AF194" i="13"/>
  <c r="AE194" i="13"/>
  <c r="AD194" i="13"/>
  <c r="AJ193" i="13"/>
  <c r="AI193" i="13"/>
  <c r="AH193" i="13"/>
  <c r="AG193" i="13"/>
  <c r="AF193" i="13"/>
  <c r="AE193" i="13"/>
  <c r="AD193" i="13"/>
  <c r="AJ192" i="13"/>
  <c r="AI192" i="13"/>
  <c r="AH192" i="13"/>
  <c r="AG192" i="13"/>
  <c r="AF192" i="13"/>
  <c r="AE192" i="13"/>
  <c r="AD192" i="13"/>
  <c r="AJ191" i="13"/>
  <c r="AI191" i="13"/>
  <c r="AH191" i="13"/>
  <c r="AG191" i="13"/>
  <c r="AF191" i="13"/>
  <c r="AE191" i="13"/>
  <c r="AD191" i="13"/>
  <c r="AJ190" i="13"/>
  <c r="AI190" i="13"/>
  <c r="AH190" i="13"/>
  <c r="AG190" i="13"/>
  <c r="AF190" i="13"/>
  <c r="AE190" i="13"/>
  <c r="AD190" i="13"/>
  <c r="AJ189" i="13"/>
  <c r="AI189" i="13"/>
  <c r="AH189" i="13"/>
  <c r="AG189" i="13"/>
  <c r="AF189" i="13"/>
  <c r="AE189" i="13"/>
  <c r="AD189" i="13"/>
  <c r="AJ188" i="13"/>
  <c r="AI188" i="13"/>
  <c r="AH188" i="13"/>
  <c r="AG188" i="13"/>
  <c r="AF188" i="13"/>
  <c r="AE188" i="13"/>
  <c r="AD188" i="13"/>
  <c r="AJ187" i="13"/>
  <c r="AI187" i="13"/>
  <c r="AH187" i="13"/>
  <c r="AG187" i="13"/>
  <c r="AF187" i="13"/>
  <c r="AE187" i="13"/>
  <c r="AD187" i="13"/>
  <c r="AJ186" i="13"/>
  <c r="AI186" i="13"/>
  <c r="AH186" i="13"/>
  <c r="AG186" i="13"/>
  <c r="AF186" i="13"/>
  <c r="AE186" i="13"/>
  <c r="AD186" i="13"/>
  <c r="AJ185" i="13"/>
  <c r="AI185" i="13"/>
  <c r="AH185" i="13"/>
  <c r="AG185" i="13"/>
  <c r="AF185" i="13"/>
  <c r="AE185" i="13"/>
  <c r="AD185" i="13"/>
  <c r="AJ184" i="13"/>
  <c r="AI184" i="13"/>
  <c r="AH184" i="13"/>
  <c r="AG184" i="13"/>
  <c r="AF184" i="13"/>
  <c r="AE184" i="13"/>
  <c r="AD184" i="13"/>
  <c r="AJ183" i="13"/>
  <c r="AI183" i="13"/>
  <c r="AH183" i="13"/>
  <c r="AG183" i="13"/>
  <c r="AF183" i="13"/>
  <c r="AE183" i="13"/>
  <c r="AD183" i="13"/>
  <c r="AJ182" i="13"/>
  <c r="AI182" i="13"/>
  <c r="AH182" i="13"/>
  <c r="AG182" i="13"/>
  <c r="AF182" i="13"/>
  <c r="AE182" i="13"/>
  <c r="AD182" i="13"/>
  <c r="AJ181" i="13"/>
  <c r="AI181" i="13"/>
  <c r="AH181" i="13"/>
  <c r="AG181" i="13"/>
  <c r="AF181" i="13"/>
  <c r="AE181" i="13"/>
  <c r="AD181" i="13"/>
  <c r="AJ180" i="13"/>
  <c r="AI180" i="13"/>
  <c r="AH180" i="13"/>
  <c r="AG180" i="13"/>
  <c r="AF180" i="13"/>
  <c r="AE180" i="13"/>
  <c r="AD180" i="13"/>
  <c r="AJ179" i="13"/>
  <c r="AI179" i="13"/>
  <c r="AH179" i="13"/>
  <c r="AG179" i="13"/>
  <c r="AF179" i="13"/>
  <c r="AE179" i="13"/>
  <c r="AD179" i="13"/>
  <c r="AJ178" i="13"/>
  <c r="AI178" i="13"/>
  <c r="AH178" i="13"/>
  <c r="AG178" i="13"/>
  <c r="AF178" i="13"/>
  <c r="AE178" i="13"/>
  <c r="AD178" i="13"/>
  <c r="AJ177" i="13"/>
  <c r="AI177" i="13"/>
  <c r="AH177" i="13"/>
  <c r="AG177" i="13"/>
  <c r="AF177" i="13"/>
  <c r="AE177" i="13"/>
  <c r="AD177" i="13"/>
  <c r="AJ176" i="13"/>
  <c r="AI176" i="13"/>
  <c r="AH176" i="13"/>
  <c r="AG176" i="13"/>
  <c r="AF176" i="13"/>
  <c r="AE176" i="13"/>
  <c r="AD176" i="13"/>
  <c r="AJ175" i="13"/>
  <c r="AI175" i="13"/>
  <c r="AH175" i="13"/>
  <c r="AG175" i="13"/>
  <c r="AF175" i="13"/>
  <c r="AE175" i="13"/>
  <c r="AD175" i="13"/>
  <c r="AJ174" i="13"/>
  <c r="AI174" i="13"/>
  <c r="AH174" i="13"/>
  <c r="AG174" i="13"/>
  <c r="AF174" i="13"/>
  <c r="AE174" i="13"/>
  <c r="AD174" i="13"/>
  <c r="AJ173" i="13"/>
  <c r="AI173" i="13"/>
  <c r="AH173" i="13"/>
  <c r="AG173" i="13"/>
  <c r="AF173" i="13"/>
  <c r="AE173" i="13"/>
  <c r="AD173" i="13"/>
  <c r="AJ172" i="13"/>
  <c r="AI172" i="13"/>
  <c r="AH172" i="13"/>
  <c r="AG172" i="13"/>
  <c r="AF172" i="13"/>
  <c r="AE172" i="13"/>
  <c r="AD172" i="13"/>
  <c r="AJ171" i="13"/>
  <c r="AI171" i="13"/>
  <c r="AH171" i="13"/>
  <c r="AG171" i="13"/>
  <c r="AF171" i="13"/>
  <c r="AE171" i="13"/>
  <c r="AD171" i="13"/>
  <c r="AJ170" i="13"/>
  <c r="AI170" i="13"/>
  <c r="AH170" i="13"/>
  <c r="AG170" i="13"/>
  <c r="AF170" i="13"/>
  <c r="AE170" i="13"/>
  <c r="AD170" i="13"/>
  <c r="AJ169" i="13"/>
  <c r="AI169" i="13"/>
  <c r="AH169" i="13"/>
  <c r="AG169" i="13"/>
  <c r="AF169" i="13"/>
  <c r="AE169" i="13"/>
  <c r="AD169" i="13"/>
  <c r="AJ168" i="13"/>
  <c r="AI168" i="13"/>
  <c r="AH168" i="13"/>
  <c r="AG168" i="13"/>
  <c r="AF168" i="13"/>
  <c r="AE168" i="13"/>
  <c r="AD168" i="13"/>
  <c r="AJ167" i="13"/>
  <c r="AI167" i="13"/>
  <c r="AH167" i="13"/>
  <c r="AG167" i="13"/>
  <c r="AF167" i="13"/>
  <c r="AE167" i="13"/>
  <c r="AD167" i="13"/>
  <c r="AJ166" i="13"/>
  <c r="AI166" i="13"/>
  <c r="AH166" i="13"/>
  <c r="AG166" i="13"/>
  <c r="AF166" i="13"/>
  <c r="AE166" i="13"/>
  <c r="AD166" i="13"/>
  <c r="AJ165" i="13"/>
  <c r="AI165" i="13"/>
  <c r="AH165" i="13"/>
  <c r="AG165" i="13"/>
  <c r="AF165" i="13"/>
  <c r="AE165" i="13"/>
  <c r="AD165" i="13"/>
  <c r="AJ164" i="13"/>
  <c r="AI164" i="13"/>
  <c r="AH164" i="13"/>
  <c r="AG164" i="13"/>
  <c r="AF164" i="13"/>
  <c r="AE164" i="13"/>
  <c r="AD164" i="13"/>
  <c r="AJ163" i="13"/>
  <c r="AI163" i="13"/>
  <c r="AH163" i="13"/>
  <c r="AG163" i="13"/>
  <c r="AF163" i="13"/>
  <c r="AE163" i="13"/>
  <c r="AD163" i="13"/>
  <c r="AJ162" i="13"/>
  <c r="AI162" i="13"/>
  <c r="AH162" i="13"/>
  <c r="AG162" i="13"/>
  <c r="AF162" i="13"/>
  <c r="AE162" i="13"/>
  <c r="AD162" i="13"/>
  <c r="AJ161" i="13"/>
  <c r="AI161" i="13"/>
  <c r="AH161" i="13"/>
  <c r="AG161" i="13"/>
  <c r="AF161" i="13"/>
  <c r="AE161" i="13"/>
  <c r="AD161" i="13"/>
  <c r="AJ160" i="13"/>
  <c r="AI160" i="13"/>
  <c r="AH160" i="13"/>
  <c r="AG160" i="13"/>
  <c r="AF160" i="13"/>
  <c r="AE160" i="13"/>
  <c r="AD160" i="13"/>
  <c r="AJ159" i="13"/>
  <c r="AI159" i="13"/>
  <c r="AH159" i="13"/>
  <c r="AG159" i="13"/>
  <c r="AF159" i="13"/>
  <c r="AE159" i="13"/>
  <c r="AD159" i="13"/>
  <c r="AJ158" i="13"/>
  <c r="AI158" i="13"/>
  <c r="AH158" i="13"/>
  <c r="AG158" i="13"/>
  <c r="AF158" i="13"/>
  <c r="AE158" i="13"/>
  <c r="AD158" i="13"/>
  <c r="AJ157" i="13"/>
  <c r="AI157" i="13"/>
  <c r="AH157" i="13"/>
  <c r="AG157" i="13"/>
  <c r="AF157" i="13"/>
  <c r="AE157" i="13"/>
  <c r="AD157" i="13"/>
  <c r="AJ156" i="13"/>
  <c r="AI156" i="13"/>
  <c r="AH156" i="13"/>
  <c r="AG156" i="13"/>
  <c r="AF156" i="13"/>
  <c r="AE156" i="13"/>
  <c r="AD156" i="13"/>
  <c r="AJ155" i="13"/>
  <c r="AI155" i="13"/>
  <c r="AH155" i="13"/>
  <c r="AG155" i="13"/>
  <c r="AF155" i="13"/>
  <c r="AE155" i="13"/>
  <c r="AD155" i="13"/>
  <c r="AJ154" i="13"/>
  <c r="AI154" i="13"/>
  <c r="AH154" i="13"/>
  <c r="AG154" i="13"/>
  <c r="AF154" i="13"/>
  <c r="AE154" i="13"/>
  <c r="AD154" i="13"/>
  <c r="AJ153" i="13"/>
  <c r="AI153" i="13"/>
  <c r="AH153" i="13"/>
  <c r="AG153" i="13"/>
  <c r="AF153" i="13"/>
  <c r="AE153" i="13"/>
  <c r="AD153" i="13"/>
  <c r="AJ152" i="13"/>
  <c r="AI152" i="13"/>
  <c r="AH152" i="13"/>
  <c r="AG152" i="13"/>
  <c r="AF152" i="13"/>
  <c r="AE152" i="13"/>
  <c r="AD152" i="13"/>
  <c r="AJ151" i="13"/>
  <c r="AI151" i="13"/>
  <c r="AH151" i="13"/>
  <c r="AG151" i="13"/>
  <c r="AF151" i="13"/>
  <c r="AE151" i="13"/>
  <c r="AD151" i="13"/>
  <c r="AJ150" i="13"/>
  <c r="AI150" i="13"/>
  <c r="AH150" i="13"/>
  <c r="AG150" i="13"/>
  <c r="AF150" i="13"/>
  <c r="AE150" i="13"/>
  <c r="AD150" i="13"/>
  <c r="AJ149" i="13"/>
  <c r="AI149" i="13"/>
  <c r="AH149" i="13"/>
  <c r="AG149" i="13"/>
  <c r="AF149" i="13"/>
  <c r="AE149" i="13"/>
  <c r="AD149" i="13"/>
  <c r="AJ148" i="13"/>
  <c r="AI148" i="13"/>
  <c r="AH148" i="13"/>
  <c r="AG148" i="13"/>
  <c r="AF148" i="13"/>
  <c r="AE148" i="13"/>
  <c r="AD148" i="13"/>
  <c r="AJ147" i="13"/>
  <c r="AI147" i="13"/>
  <c r="AH147" i="13"/>
  <c r="AG147" i="13"/>
  <c r="AF147" i="13"/>
  <c r="AE147" i="13"/>
  <c r="AD147" i="13"/>
  <c r="AJ146" i="13"/>
  <c r="AI146" i="13"/>
  <c r="AH146" i="13"/>
  <c r="AG146" i="13"/>
  <c r="AF146" i="13"/>
  <c r="AE146" i="13"/>
  <c r="AD146" i="13"/>
  <c r="AJ145" i="13"/>
  <c r="AI145" i="13"/>
  <c r="AH145" i="13"/>
  <c r="AG145" i="13"/>
  <c r="AF145" i="13"/>
  <c r="AE145" i="13"/>
  <c r="AD145" i="13"/>
  <c r="AJ144" i="13"/>
  <c r="AI144" i="13"/>
  <c r="AH144" i="13"/>
  <c r="AG144" i="13"/>
  <c r="AF144" i="13"/>
  <c r="AE144" i="13"/>
  <c r="AD144" i="13"/>
  <c r="AJ143" i="13"/>
  <c r="AI143" i="13"/>
  <c r="AH143" i="13"/>
  <c r="AG143" i="13"/>
  <c r="AF143" i="13"/>
  <c r="AE143" i="13"/>
  <c r="AD143" i="13"/>
  <c r="AJ142" i="13"/>
  <c r="AI142" i="13"/>
  <c r="AH142" i="13"/>
  <c r="AG142" i="13"/>
  <c r="AF142" i="13"/>
  <c r="AE142" i="13"/>
  <c r="AD142" i="13"/>
  <c r="AJ141" i="13"/>
  <c r="AI141" i="13"/>
  <c r="AH141" i="13"/>
  <c r="AG141" i="13"/>
  <c r="AF141" i="13"/>
  <c r="AE141" i="13"/>
  <c r="AD141" i="13"/>
  <c r="AJ140" i="13"/>
  <c r="AI140" i="13"/>
  <c r="AH140" i="13"/>
  <c r="AG140" i="13"/>
  <c r="AF140" i="13"/>
  <c r="AE140" i="13"/>
  <c r="AD140" i="13"/>
  <c r="AJ139" i="13"/>
  <c r="AI139" i="13"/>
  <c r="AH139" i="13"/>
  <c r="AG139" i="13"/>
  <c r="AF139" i="13"/>
  <c r="AE139" i="13"/>
  <c r="AD139" i="13"/>
  <c r="AJ138" i="13"/>
  <c r="AI138" i="13"/>
  <c r="AH138" i="13"/>
  <c r="AG138" i="13"/>
  <c r="AF138" i="13"/>
  <c r="AE138" i="13"/>
  <c r="AD138" i="13"/>
  <c r="AJ137" i="13"/>
  <c r="AI137" i="13"/>
  <c r="AH137" i="13"/>
  <c r="AG137" i="13"/>
  <c r="AF137" i="13"/>
  <c r="AE137" i="13"/>
  <c r="AD137" i="13"/>
  <c r="AJ136" i="13"/>
  <c r="AI136" i="13"/>
  <c r="AH136" i="13"/>
  <c r="AG136" i="13"/>
  <c r="AF136" i="13"/>
  <c r="AE136" i="13"/>
  <c r="AD136" i="13"/>
  <c r="AJ135" i="13"/>
  <c r="AI135" i="13"/>
  <c r="AH135" i="13"/>
  <c r="AG135" i="13"/>
  <c r="AF135" i="13"/>
  <c r="AE135" i="13"/>
  <c r="AD135" i="13"/>
  <c r="AJ134" i="13"/>
  <c r="AI134" i="13"/>
  <c r="AH134" i="13"/>
  <c r="AG134" i="13"/>
  <c r="AF134" i="13"/>
  <c r="AE134" i="13"/>
  <c r="AD134" i="13"/>
  <c r="AJ133" i="13"/>
  <c r="AI133" i="13"/>
  <c r="AH133" i="13"/>
  <c r="AG133" i="13"/>
  <c r="AF133" i="13"/>
  <c r="AE133" i="13"/>
  <c r="AD133" i="13"/>
  <c r="AJ132" i="13"/>
  <c r="AI132" i="13"/>
  <c r="AH132" i="13"/>
  <c r="AG132" i="13"/>
  <c r="AF132" i="13"/>
  <c r="AE132" i="13"/>
  <c r="AD132" i="13"/>
  <c r="AJ131" i="13"/>
  <c r="AI131" i="13"/>
  <c r="AH131" i="13"/>
  <c r="AG131" i="13"/>
  <c r="AF131" i="13"/>
  <c r="AE131" i="13"/>
  <c r="AD131" i="13"/>
  <c r="AJ130" i="13"/>
  <c r="AI130" i="13"/>
  <c r="AH130" i="13"/>
  <c r="AG130" i="13"/>
  <c r="AF130" i="13"/>
  <c r="AE130" i="13"/>
  <c r="AD130" i="13"/>
  <c r="AJ129" i="13"/>
  <c r="AI129" i="13"/>
  <c r="AH129" i="13"/>
  <c r="AG129" i="13"/>
  <c r="AF129" i="13"/>
  <c r="AE129" i="13"/>
  <c r="AD129" i="13"/>
  <c r="AJ128" i="13"/>
  <c r="AI128" i="13"/>
  <c r="AH128" i="13"/>
  <c r="AG128" i="13"/>
  <c r="AF128" i="13"/>
  <c r="AE128" i="13"/>
  <c r="AD128" i="13"/>
  <c r="AJ127" i="13"/>
  <c r="AI127" i="13"/>
  <c r="AH127" i="13"/>
  <c r="AG127" i="13"/>
  <c r="AF127" i="13"/>
  <c r="AE127" i="13"/>
  <c r="AD127" i="13"/>
  <c r="AJ126" i="13"/>
  <c r="AI126" i="13"/>
  <c r="AH126" i="13"/>
  <c r="AG126" i="13"/>
  <c r="AF126" i="13"/>
  <c r="AE126" i="13"/>
  <c r="AD126" i="13"/>
  <c r="AJ125" i="13"/>
  <c r="AI125" i="13"/>
  <c r="AH125" i="13"/>
  <c r="AG125" i="13"/>
  <c r="AF125" i="13"/>
  <c r="AE125" i="13"/>
  <c r="AD125" i="13"/>
  <c r="AJ124" i="13"/>
  <c r="AI124" i="13"/>
  <c r="AH124" i="13"/>
  <c r="AG124" i="13"/>
  <c r="AF124" i="13"/>
  <c r="AE124" i="13"/>
  <c r="AD124" i="13"/>
  <c r="AJ123" i="13"/>
  <c r="AI123" i="13"/>
  <c r="AH123" i="13"/>
  <c r="AG123" i="13"/>
  <c r="AF123" i="13"/>
  <c r="AE123" i="13"/>
  <c r="AD123" i="13"/>
  <c r="AJ122" i="13"/>
  <c r="AI122" i="13"/>
  <c r="AH122" i="13"/>
  <c r="AG122" i="13"/>
  <c r="AF122" i="13"/>
  <c r="AE122" i="13"/>
  <c r="AD122" i="13"/>
  <c r="AJ121" i="13"/>
  <c r="AI121" i="13"/>
  <c r="AH121" i="13"/>
  <c r="AG121" i="13"/>
  <c r="AF121" i="13"/>
  <c r="AE121" i="13"/>
  <c r="AD121" i="13"/>
  <c r="AJ120" i="13"/>
  <c r="AI120" i="13"/>
  <c r="AH120" i="13"/>
  <c r="AG120" i="13"/>
  <c r="AF120" i="13"/>
  <c r="AE120" i="13"/>
  <c r="AD120" i="13"/>
  <c r="AJ119" i="13"/>
  <c r="AI119" i="13"/>
  <c r="AH119" i="13"/>
  <c r="AG119" i="13"/>
  <c r="AF119" i="13"/>
  <c r="AE119" i="13"/>
  <c r="AD119" i="13"/>
  <c r="AJ118" i="13"/>
  <c r="AI118" i="13"/>
  <c r="AH118" i="13"/>
  <c r="AG118" i="13"/>
  <c r="AF118" i="13"/>
  <c r="AE118" i="13"/>
  <c r="AD118" i="13"/>
  <c r="AJ117" i="13"/>
  <c r="AI117" i="13"/>
  <c r="AH117" i="13"/>
  <c r="AG117" i="13"/>
  <c r="AF117" i="13"/>
  <c r="AE117" i="13"/>
  <c r="AD117" i="13"/>
  <c r="AJ116" i="13"/>
  <c r="AI116" i="13"/>
  <c r="AH116" i="13"/>
  <c r="AG116" i="13"/>
  <c r="AF116" i="13"/>
  <c r="AE116" i="13"/>
  <c r="AD116" i="13"/>
  <c r="AJ115" i="13"/>
  <c r="AI115" i="13"/>
  <c r="AH115" i="13"/>
  <c r="AG115" i="13"/>
  <c r="AF115" i="13"/>
  <c r="AE115" i="13"/>
  <c r="AD115" i="13"/>
  <c r="AJ114" i="13"/>
  <c r="AI114" i="13"/>
  <c r="AH114" i="13"/>
  <c r="AG114" i="13"/>
  <c r="AF114" i="13"/>
  <c r="AE114" i="13"/>
  <c r="AD114" i="13"/>
  <c r="AJ113" i="13"/>
  <c r="AI113" i="13"/>
  <c r="AH113" i="13"/>
  <c r="AG113" i="13"/>
  <c r="AF113" i="13"/>
  <c r="AE113" i="13"/>
  <c r="AD113" i="13"/>
  <c r="AJ112" i="13"/>
  <c r="AI112" i="13"/>
  <c r="AH112" i="13"/>
  <c r="AG112" i="13"/>
  <c r="AF112" i="13"/>
  <c r="AE112" i="13"/>
  <c r="AD112" i="13"/>
  <c r="AJ111" i="13"/>
  <c r="AI111" i="13"/>
  <c r="AH111" i="13"/>
  <c r="AG111" i="13"/>
  <c r="AF111" i="13"/>
  <c r="AE111" i="13"/>
  <c r="AD111" i="13"/>
  <c r="AJ110" i="13"/>
  <c r="AI110" i="13"/>
  <c r="AH110" i="13"/>
  <c r="AG110" i="13"/>
  <c r="AF110" i="13"/>
  <c r="AE110" i="13"/>
  <c r="AD110" i="13"/>
  <c r="AJ109" i="13"/>
  <c r="AI109" i="13"/>
  <c r="AH109" i="13"/>
  <c r="AG109" i="13"/>
  <c r="AF109" i="13"/>
  <c r="AE109" i="13"/>
  <c r="AD109" i="13"/>
  <c r="AJ108" i="13"/>
  <c r="AI108" i="13"/>
  <c r="AH108" i="13"/>
  <c r="AG108" i="13"/>
  <c r="AF108" i="13"/>
  <c r="AE108" i="13"/>
  <c r="AD108" i="13"/>
  <c r="AJ107" i="13"/>
  <c r="AI107" i="13"/>
  <c r="AH107" i="13"/>
  <c r="AG107" i="13"/>
  <c r="AF107" i="13"/>
  <c r="AE107" i="13"/>
  <c r="AD107" i="13"/>
  <c r="AJ106" i="13"/>
  <c r="AI106" i="13"/>
  <c r="AH106" i="13"/>
  <c r="AG106" i="13"/>
  <c r="AF106" i="13"/>
  <c r="AE106" i="13"/>
  <c r="AD106" i="13"/>
  <c r="AJ105" i="13"/>
  <c r="AI105" i="13"/>
  <c r="AH105" i="13"/>
  <c r="AG105" i="13"/>
  <c r="AF105" i="13"/>
  <c r="AE105" i="13"/>
  <c r="AD105" i="13"/>
  <c r="AJ104" i="13"/>
  <c r="AI104" i="13"/>
  <c r="AH104" i="13"/>
  <c r="AG104" i="13"/>
  <c r="AF104" i="13"/>
  <c r="AE104" i="13"/>
  <c r="AD104" i="13"/>
  <c r="AJ103" i="13"/>
  <c r="AI103" i="13"/>
  <c r="AH103" i="13"/>
  <c r="AG103" i="13"/>
  <c r="AF103" i="13"/>
  <c r="AE103" i="13"/>
  <c r="AD103" i="13"/>
  <c r="AJ102" i="13"/>
  <c r="AI102" i="13"/>
  <c r="AH102" i="13"/>
  <c r="AG102" i="13"/>
  <c r="AF102" i="13"/>
  <c r="AE102" i="13"/>
  <c r="AD102" i="13"/>
  <c r="AJ101" i="13"/>
  <c r="AI101" i="13"/>
  <c r="AH101" i="13"/>
  <c r="AG101" i="13"/>
  <c r="AF101" i="13"/>
  <c r="AE101" i="13"/>
  <c r="AD101" i="13"/>
  <c r="AJ100" i="13"/>
  <c r="AI100" i="13"/>
  <c r="AH100" i="13"/>
  <c r="AG100" i="13"/>
  <c r="AF100" i="13"/>
  <c r="AE100" i="13"/>
  <c r="AD100" i="13"/>
  <c r="AJ99" i="13"/>
  <c r="AI99" i="13"/>
  <c r="AH99" i="13"/>
  <c r="AG99" i="13"/>
  <c r="AF99" i="13"/>
  <c r="AE99" i="13"/>
  <c r="AD99" i="13"/>
  <c r="AJ98" i="13"/>
  <c r="AI98" i="13"/>
  <c r="AH98" i="13"/>
  <c r="AG98" i="13"/>
  <c r="AF98" i="13"/>
  <c r="AE98" i="13"/>
  <c r="AD98" i="13"/>
  <c r="AJ97" i="13"/>
  <c r="AI97" i="13"/>
  <c r="AH97" i="13"/>
  <c r="AG97" i="13"/>
  <c r="AF97" i="13"/>
  <c r="AE97" i="13"/>
  <c r="AD97" i="13"/>
  <c r="AJ96" i="13"/>
  <c r="AI96" i="13"/>
  <c r="AH96" i="13"/>
  <c r="AG96" i="13"/>
  <c r="AF96" i="13"/>
  <c r="AE96" i="13"/>
  <c r="AD96" i="13"/>
  <c r="AJ95" i="13"/>
  <c r="AI95" i="13"/>
  <c r="AH95" i="13"/>
  <c r="AG95" i="13"/>
  <c r="AF95" i="13"/>
  <c r="AE95" i="13"/>
  <c r="AD95" i="13"/>
  <c r="AJ94" i="13"/>
  <c r="AI94" i="13"/>
  <c r="AH94" i="13"/>
  <c r="AG94" i="13"/>
  <c r="AF94" i="13"/>
  <c r="AE94" i="13"/>
  <c r="AD94" i="13"/>
  <c r="AJ93" i="13"/>
  <c r="AI93" i="13"/>
  <c r="AH93" i="13"/>
  <c r="AG93" i="13"/>
  <c r="AF93" i="13"/>
  <c r="AE93" i="13"/>
  <c r="AD93" i="13"/>
  <c r="AJ92" i="13"/>
  <c r="AI92" i="13"/>
  <c r="AH92" i="13"/>
  <c r="AG92" i="13"/>
  <c r="AF92" i="13"/>
  <c r="AE92" i="13"/>
  <c r="AD92" i="13"/>
  <c r="AJ91" i="13"/>
  <c r="AI91" i="13"/>
  <c r="AH91" i="13"/>
  <c r="AG91" i="13"/>
  <c r="AF91" i="13"/>
  <c r="AE91" i="13"/>
  <c r="AD91" i="13"/>
  <c r="AJ90" i="13"/>
  <c r="AI90" i="13"/>
  <c r="AH90" i="13"/>
  <c r="AG90" i="13"/>
  <c r="AF90" i="13"/>
  <c r="AE90" i="13"/>
  <c r="AD90" i="13"/>
  <c r="AJ89" i="13"/>
  <c r="AI89" i="13"/>
  <c r="AH89" i="13"/>
  <c r="AG89" i="13"/>
  <c r="AF89" i="13"/>
  <c r="AE89" i="13"/>
  <c r="AD89" i="13"/>
  <c r="AJ88" i="13"/>
  <c r="AI88" i="13"/>
  <c r="AH88" i="13"/>
  <c r="AG88" i="13"/>
  <c r="AF88" i="13"/>
  <c r="AE88" i="13"/>
  <c r="AD88" i="13"/>
  <c r="AJ87" i="13"/>
  <c r="AI87" i="13"/>
  <c r="AH87" i="13"/>
  <c r="AG87" i="13"/>
  <c r="AF87" i="13"/>
  <c r="AE87" i="13"/>
  <c r="AD87" i="13"/>
  <c r="AJ86" i="13"/>
  <c r="AI86" i="13"/>
  <c r="AH86" i="13"/>
  <c r="AG86" i="13"/>
  <c r="AF86" i="13"/>
  <c r="AE86" i="13"/>
  <c r="AD86" i="13"/>
  <c r="AJ85" i="13"/>
  <c r="AI85" i="13"/>
  <c r="AH85" i="13"/>
  <c r="AG85" i="13"/>
  <c r="AF85" i="13"/>
  <c r="AE85" i="13"/>
  <c r="AD85" i="13"/>
  <c r="AJ84" i="13"/>
  <c r="AI84" i="13"/>
  <c r="AH84" i="13"/>
  <c r="AG84" i="13"/>
  <c r="AF84" i="13"/>
  <c r="AE84" i="13"/>
  <c r="AD84" i="13"/>
  <c r="AJ83" i="13"/>
  <c r="AI83" i="13"/>
  <c r="AH83" i="13"/>
  <c r="AG83" i="13"/>
  <c r="AF83" i="13"/>
  <c r="AE83" i="13"/>
  <c r="AD83" i="13"/>
  <c r="AJ82" i="13"/>
  <c r="AI82" i="13"/>
  <c r="AH82" i="13"/>
  <c r="AG82" i="13"/>
  <c r="AF82" i="13"/>
  <c r="AE82" i="13"/>
  <c r="AD82" i="13"/>
  <c r="AJ81" i="13"/>
  <c r="AI81" i="13"/>
  <c r="AH81" i="13"/>
  <c r="AG81" i="13"/>
  <c r="AF81" i="13"/>
  <c r="AE81" i="13"/>
  <c r="AD81" i="13"/>
  <c r="AJ80" i="13"/>
  <c r="AI80" i="13"/>
  <c r="AH80" i="13"/>
  <c r="AG80" i="13"/>
  <c r="AF80" i="13"/>
  <c r="AE80" i="13"/>
  <c r="AD80" i="13"/>
  <c r="AJ79" i="13"/>
  <c r="AI79" i="13"/>
  <c r="AH79" i="13"/>
  <c r="AG79" i="13"/>
  <c r="AF79" i="13"/>
  <c r="AE79" i="13"/>
  <c r="AD79" i="13"/>
  <c r="AJ78" i="13"/>
  <c r="AI78" i="13"/>
  <c r="AH78" i="13"/>
  <c r="AG78" i="13"/>
  <c r="AF78" i="13"/>
  <c r="AE78" i="13"/>
  <c r="AD78" i="13"/>
  <c r="AJ77" i="13"/>
  <c r="AI77" i="13"/>
  <c r="AH77" i="13"/>
  <c r="AG77" i="13"/>
  <c r="AF77" i="13"/>
  <c r="AE77" i="13"/>
  <c r="AD77" i="13"/>
  <c r="AJ76" i="13"/>
  <c r="AI76" i="13"/>
  <c r="AH76" i="13"/>
  <c r="AG76" i="13"/>
  <c r="AF76" i="13"/>
  <c r="AE76" i="13"/>
  <c r="AD76" i="13"/>
  <c r="AJ75" i="13"/>
  <c r="AI75" i="13"/>
  <c r="AH75" i="13"/>
  <c r="AG75" i="13"/>
  <c r="AF75" i="13"/>
  <c r="AE75" i="13"/>
  <c r="AD75" i="13"/>
  <c r="AJ74" i="13"/>
  <c r="AI74" i="13"/>
  <c r="AH74" i="13"/>
  <c r="AG74" i="13"/>
  <c r="AF74" i="13"/>
  <c r="AE74" i="13"/>
  <c r="AD74" i="13"/>
  <c r="AJ73" i="13"/>
  <c r="AI73" i="13"/>
  <c r="AH73" i="13"/>
  <c r="AG73" i="13"/>
  <c r="AF73" i="13"/>
  <c r="AE73" i="13"/>
  <c r="AD73" i="13"/>
  <c r="AJ72" i="13"/>
  <c r="AI72" i="13"/>
  <c r="AH72" i="13"/>
  <c r="AG72" i="13"/>
  <c r="AF72" i="13"/>
  <c r="AE72" i="13"/>
  <c r="AD72" i="13"/>
  <c r="AJ71" i="13"/>
  <c r="AI71" i="13"/>
  <c r="AH71" i="13"/>
  <c r="AG71" i="13"/>
  <c r="AF71" i="13"/>
  <c r="AE71" i="13"/>
  <c r="AD71" i="13"/>
  <c r="AJ70" i="13"/>
  <c r="AI70" i="13"/>
  <c r="AH70" i="13"/>
  <c r="AG70" i="13"/>
  <c r="AF70" i="13"/>
  <c r="AE70" i="13"/>
  <c r="AD70" i="13"/>
  <c r="AJ69" i="13"/>
  <c r="AI69" i="13"/>
  <c r="AH69" i="13"/>
  <c r="AG69" i="13"/>
  <c r="AF69" i="13"/>
  <c r="AE69" i="13"/>
  <c r="AD69" i="13"/>
  <c r="AJ68" i="13"/>
  <c r="AI68" i="13"/>
  <c r="AH68" i="13"/>
  <c r="AG68" i="13"/>
  <c r="AF68" i="13"/>
  <c r="AE68" i="13"/>
  <c r="AD68" i="13"/>
  <c r="AJ67" i="13"/>
  <c r="AI67" i="13"/>
  <c r="AH67" i="13"/>
  <c r="AG67" i="13"/>
  <c r="AF67" i="13"/>
  <c r="AE67" i="13"/>
  <c r="AD67" i="13"/>
  <c r="AJ66" i="13"/>
  <c r="AI66" i="13"/>
  <c r="AH66" i="13"/>
  <c r="AG66" i="13"/>
  <c r="AF66" i="13"/>
  <c r="AE66" i="13"/>
  <c r="AD66" i="13"/>
  <c r="AJ65" i="13"/>
  <c r="AI65" i="13"/>
  <c r="AH65" i="13"/>
  <c r="AG65" i="13"/>
  <c r="AF65" i="13"/>
  <c r="AE65" i="13"/>
  <c r="AD65" i="13"/>
  <c r="AJ64" i="13"/>
  <c r="AI64" i="13"/>
  <c r="AH64" i="13"/>
  <c r="AG64" i="13"/>
  <c r="AF64" i="13"/>
  <c r="AE64" i="13"/>
  <c r="AD64" i="13"/>
  <c r="AJ63" i="13"/>
  <c r="AI63" i="13"/>
  <c r="AH63" i="13"/>
  <c r="AG63" i="13"/>
  <c r="AF63" i="13"/>
  <c r="AE63" i="13"/>
  <c r="AD63" i="13"/>
  <c r="AJ62" i="13"/>
  <c r="AI62" i="13"/>
  <c r="AH62" i="13"/>
  <c r="AG62" i="13"/>
  <c r="AF62" i="13"/>
  <c r="AE62" i="13"/>
  <c r="AD62" i="13"/>
  <c r="AJ61" i="13"/>
  <c r="AI61" i="13"/>
  <c r="AH61" i="13"/>
  <c r="AG61" i="13"/>
  <c r="AF61" i="13"/>
  <c r="AE61" i="13"/>
  <c r="AD61" i="13"/>
  <c r="AJ60" i="13"/>
  <c r="AI60" i="13"/>
  <c r="AH60" i="13"/>
  <c r="AG60" i="13"/>
  <c r="AF60" i="13"/>
  <c r="AE60" i="13"/>
  <c r="AD60" i="13"/>
  <c r="AJ59" i="13"/>
  <c r="AI59" i="13"/>
  <c r="AH59" i="13"/>
  <c r="AG59" i="13"/>
  <c r="AF59" i="13"/>
  <c r="AE59" i="13"/>
  <c r="AD59" i="13"/>
  <c r="AJ58" i="13"/>
  <c r="AI58" i="13"/>
  <c r="AH58" i="13"/>
  <c r="AG58" i="13"/>
  <c r="AF58" i="13"/>
  <c r="AE58" i="13"/>
  <c r="AD58" i="13"/>
  <c r="AJ57" i="13"/>
  <c r="AI57" i="13"/>
  <c r="AH57" i="13"/>
  <c r="AG57" i="13"/>
  <c r="AF57" i="13"/>
  <c r="AE57" i="13"/>
  <c r="AD57" i="13"/>
  <c r="AJ56" i="13"/>
  <c r="AI56" i="13"/>
  <c r="AH56" i="13"/>
  <c r="AG56" i="13"/>
  <c r="AF56" i="13"/>
  <c r="AE56" i="13"/>
  <c r="AD56" i="13"/>
  <c r="AJ55" i="13"/>
  <c r="AI55" i="13"/>
  <c r="AH55" i="13"/>
  <c r="AG55" i="13"/>
  <c r="AF55" i="13"/>
  <c r="AE55" i="13"/>
  <c r="AD55" i="13"/>
  <c r="AJ54" i="13"/>
  <c r="AI54" i="13"/>
  <c r="AH54" i="13"/>
  <c r="AG54" i="13"/>
  <c r="AF54" i="13"/>
  <c r="AE54" i="13"/>
  <c r="AD54" i="13"/>
  <c r="AJ53" i="13"/>
  <c r="AI53" i="13"/>
  <c r="AH53" i="13"/>
  <c r="AG53" i="13"/>
  <c r="AF53" i="13"/>
  <c r="AE53" i="13"/>
  <c r="AD53" i="13"/>
  <c r="AJ52" i="13"/>
  <c r="AI52" i="13"/>
  <c r="AH52" i="13"/>
  <c r="AG52" i="13"/>
  <c r="AF52" i="13"/>
  <c r="AE52" i="13"/>
  <c r="AD52" i="13"/>
  <c r="AJ51" i="13"/>
  <c r="AI51" i="13"/>
  <c r="AH51" i="13"/>
  <c r="AG51" i="13"/>
  <c r="AF51" i="13"/>
  <c r="AE51" i="13"/>
  <c r="AD51" i="13"/>
  <c r="AJ50" i="13"/>
  <c r="AI50" i="13"/>
  <c r="AH50" i="13"/>
  <c r="AG50" i="13"/>
  <c r="AF50" i="13"/>
  <c r="AE50" i="13"/>
  <c r="AD50" i="13"/>
  <c r="AJ49" i="13"/>
  <c r="AI49" i="13"/>
  <c r="AH49" i="13"/>
  <c r="AG49" i="13"/>
  <c r="AF49" i="13"/>
  <c r="AE49" i="13"/>
  <c r="AD49" i="13"/>
  <c r="AJ48" i="13"/>
  <c r="AI48" i="13"/>
  <c r="AH48" i="13"/>
  <c r="AG48" i="13"/>
  <c r="AF48" i="13"/>
  <c r="AE48" i="13"/>
  <c r="AD48" i="13"/>
  <c r="AJ47" i="13"/>
  <c r="AI47" i="13"/>
  <c r="AH47" i="13"/>
  <c r="AG47" i="13"/>
  <c r="AF47" i="13"/>
  <c r="AE47" i="13"/>
  <c r="AD47" i="13"/>
  <c r="AJ46" i="13"/>
  <c r="AI46" i="13"/>
  <c r="AH46" i="13"/>
  <c r="AG46" i="13"/>
  <c r="AF46" i="13"/>
  <c r="AE46" i="13"/>
  <c r="AD46" i="13"/>
  <c r="AJ45" i="13"/>
  <c r="AI45" i="13"/>
  <c r="AH45" i="13"/>
  <c r="AG45" i="13"/>
  <c r="AF45" i="13"/>
  <c r="AE45" i="13"/>
  <c r="AD45" i="13"/>
  <c r="AJ44" i="13"/>
  <c r="AI44" i="13"/>
  <c r="AH44" i="13"/>
  <c r="AG44" i="13"/>
  <c r="AF44" i="13"/>
  <c r="AE44" i="13"/>
  <c r="AD44" i="13"/>
  <c r="AJ43" i="13"/>
  <c r="AI43" i="13"/>
  <c r="AH43" i="13"/>
  <c r="AG43" i="13"/>
  <c r="AF43" i="13"/>
  <c r="AE43" i="13"/>
  <c r="AD43" i="13"/>
  <c r="AJ42" i="13"/>
  <c r="AI42" i="13"/>
  <c r="AH42" i="13"/>
  <c r="AG42" i="13"/>
  <c r="AF42" i="13"/>
  <c r="AE42" i="13"/>
  <c r="AD42" i="13"/>
  <c r="AJ41" i="13"/>
  <c r="AI41" i="13"/>
  <c r="AH41" i="13"/>
  <c r="AG41" i="13"/>
  <c r="AF41" i="13"/>
  <c r="AE41" i="13"/>
  <c r="AD41" i="13"/>
  <c r="AJ40" i="13"/>
  <c r="AI40" i="13"/>
  <c r="AH40" i="13"/>
  <c r="AG40" i="13"/>
  <c r="AF40" i="13"/>
  <c r="AE40" i="13"/>
  <c r="AD40" i="13"/>
  <c r="AJ39" i="13"/>
  <c r="AI39" i="13"/>
  <c r="AH39" i="13"/>
  <c r="AG39" i="13"/>
  <c r="AF39" i="13"/>
  <c r="AE39" i="13"/>
  <c r="AD39" i="13"/>
  <c r="AJ38" i="13"/>
  <c r="AI38" i="13"/>
  <c r="AH38" i="13"/>
  <c r="AG38" i="13"/>
  <c r="AF38" i="13"/>
  <c r="AE38" i="13"/>
  <c r="AD38" i="13"/>
  <c r="AJ37" i="13"/>
  <c r="AI37" i="13"/>
  <c r="AH37" i="13"/>
  <c r="AG37" i="13"/>
  <c r="AF37" i="13"/>
  <c r="AE37" i="13"/>
  <c r="AD37" i="13"/>
  <c r="AJ36" i="13"/>
  <c r="AI36" i="13"/>
  <c r="AH36" i="13"/>
  <c r="AG36" i="13"/>
  <c r="AF36" i="13"/>
  <c r="AE36" i="13"/>
  <c r="AD36" i="13"/>
  <c r="AJ35" i="13"/>
  <c r="AI35" i="13"/>
  <c r="AH35" i="13"/>
  <c r="AG35" i="13"/>
  <c r="AF35" i="13"/>
  <c r="AE35" i="13"/>
  <c r="AD35" i="13"/>
  <c r="AJ34" i="13"/>
  <c r="AI34" i="13"/>
  <c r="AH34" i="13"/>
  <c r="AG34" i="13"/>
  <c r="AF34" i="13"/>
  <c r="AE34" i="13"/>
  <c r="AD34" i="13"/>
  <c r="AJ33" i="13"/>
  <c r="AI33" i="13"/>
  <c r="AH33" i="13"/>
  <c r="AG33" i="13"/>
  <c r="AF33" i="13"/>
  <c r="AE33" i="13"/>
  <c r="AD33" i="13"/>
  <c r="AJ32" i="13"/>
  <c r="AI32" i="13"/>
  <c r="AH32" i="13"/>
  <c r="AG32" i="13"/>
  <c r="AF32" i="13"/>
  <c r="AE32" i="13"/>
  <c r="AD32" i="13"/>
  <c r="AJ31" i="13"/>
  <c r="AI31" i="13"/>
  <c r="AH31" i="13"/>
  <c r="AG31" i="13"/>
  <c r="AF31" i="13"/>
  <c r="AE31" i="13"/>
  <c r="AD31" i="13"/>
  <c r="AJ30" i="13"/>
  <c r="AI30" i="13"/>
  <c r="AH30" i="13"/>
  <c r="AG30" i="13"/>
  <c r="AF30" i="13"/>
  <c r="AE30" i="13"/>
  <c r="AD30" i="13"/>
  <c r="AJ29" i="13"/>
  <c r="AI29" i="13"/>
  <c r="AH29" i="13"/>
  <c r="AG29" i="13"/>
  <c r="AF29" i="13"/>
  <c r="AE29" i="13"/>
  <c r="AD29" i="13"/>
  <c r="AJ28" i="13"/>
  <c r="AI28" i="13"/>
  <c r="AH28" i="13"/>
  <c r="AG28" i="13"/>
  <c r="AF28" i="13"/>
  <c r="AE28" i="13"/>
  <c r="AD28" i="13"/>
  <c r="AJ27" i="13"/>
  <c r="AI27" i="13"/>
  <c r="AH27" i="13"/>
  <c r="AG27" i="13"/>
  <c r="AF27" i="13"/>
  <c r="AE27" i="13"/>
  <c r="AD27" i="13"/>
  <c r="AJ26" i="13"/>
  <c r="AI26" i="13"/>
  <c r="AH26" i="13"/>
  <c r="AG26" i="13"/>
  <c r="AF26" i="13"/>
  <c r="AE26" i="13"/>
  <c r="AD26" i="13"/>
  <c r="AJ25" i="13"/>
  <c r="AI25" i="13"/>
  <c r="AH25" i="13"/>
  <c r="AG25" i="13"/>
  <c r="AF25" i="13"/>
  <c r="AE25" i="13"/>
  <c r="AD25" i="13"/>
  <c r="AJ24" i="13"/>
  <c r="AI24" i="13"/>
  <c r="AH24" i="13"/>
  <c r="AG24" i="13"/>
  <c r="AF24" i="13"/>
  <c r="AE24" i="13"/>
  <c r="AD24" i="13"/>
  <c r="AJ23" i="13"/>
  <c r="AI23" i="13"/>
  <c r="AH23" i="13"/>
  <c r="AG23" i="13"/>
  <c r="AF23" i="13"/>
  <c r="AE23" i="13"/>
  <c r="AD23" i="13"/>
  <c r="AJ22" i="13"/>
  <c r="AI22" i="13"/>
  <c r="AH22" i="13"/>
  <c r="AG22" i="13"/>
  <c r="AF22" i="13"/>
  <c r="AE22" i="13"/>
  <c r="AD22" i="13"/>
  <c r="AJ21" i="13"/>
  <c r="AI21" i="13"/>
  <c r="AH21" i="13"/>
  <c r="AG21" i="13"/>
  <c r="AF21" i="13"/>
  <c r="AE21" i="13"/>
  <c r="AD21" i="13"/>
  <c r="AJ20" i="13"/>
  <c r="AI20" i="13"/>
  <c r="AH20" i="13"/>
  <c r="AG20" i="13"/>
  <c r="AF20" i="13"/>
  <c r="AE20" i="13"/>
  <c r="AD20" i="13"/>
  <c r="AJ19" i="13"/>
  <c r="AI19" i="13"/>
  <c r="AH19" i="13"/>
  <c r="AG19" i="13"/>
  <c r="AF19" i="13"/>
  <c r="AE19" i="13"/>
  <c r="AD19" i="13"/>
  <c r="AJ18" i="13"/>
  <c r="AI18" i="13"/>
  <c r="AH18" i="13"/>
  <c r="AG18" i="13"/>
  <c r="AF18" i="13"/>
  <c r="AE18" i="13"/>
  <c r="AD18" i="13"/>
  <c r="AJ17" i="13"/>
  <c r="AI17" i="13"/>
  <c r="AH17" i="13"/>
  <c r="AG17" i="13"/>
  <c r="AF17" i="13"/>
  <c r="AE17" i="13"/>
  <c r="AD17" i="13"/>
  <c r="AJ16" i="13"/>
  <c r="AI16" i="13"/>
  <c r="AH16" i="13"/>
  <c r="AG16" i="13"/>
  <c r="AF16" i="13"/>
  <c r="AE16" i="13"/>
  <c r="AD16" i="13"/>
  <c r="AJ15" i="13"/>
  <c r="AI15" i="13"/>
  <c r="AH15" i="13"/>
  <c r="AG15" i="13"/>
  <c r="AF15" i="13"/>
  <c r="AE15" i="13"/>
  <c r="AD15" i="13"/>
  <c r="AJ14" i="13"/>
  <c r="AI14" i="13"/>
  <c r="AH14" i="13"/>
  <c r="AG14" i="13"/>
  <c r="AF14" i="13"/>
  <c r="AE14" i="13"/>
  <c r="AD14" i="13"/>
  <c r="AJ13" i="13"/>
  <c r="AI13" i="13"/>
  <c r="AH13" i="13"/>
  <c r="AG13" i="13"/>
  <c r="AF13" i="13"/>
  <c r="AE13" i="13"/>
  <c r="AD13" i="13"/>
  <c r="AJ12" i="13"/>
  <c r="AI12" i="13"/>
  <c r="AH12" i="13"/>
  <c r="AG12" i="13"/>
  <c r="AF12" i="13"/>
  <c r="AE12" i="13"/>
  <c r="AD12" i="13"/>
  <c r="AJ11" i="13"/>
  <c r="AI11" i="13"/>
  <c r="AH11" i="13"/>
  <c r="AG11" i="13"/>
  <c r="AF11" i="13"/>
  <c r="AE11" i="13"/>
  <c r="AD11" i="13"/>
  <c r="AJ10" i="13"/>
  <c r="AI10" i="13"/>
  <c r="AH10" i="13"/>
  <c r="AG10" i="13"/>
  <c r="AF10" i="13"/>
  <c r="AE10" i="13"/>
  <c r="AD10" i="13"/>
  <c r="AJ9" i="13"/>
  <c r="AI9" i="13"/>
  <c r="AH9" i="13"/>
  <c r="AG9" i="13"/>
  <c r="AF9" i="13"/>
  <c r="AE9" i="13"/>
  <c r="AD9" i="13"/>
  <c r="AJ8" i="13"/>
  <c r="AI8" i="13"/>
  <c r="AH8" i="13"/>
  <c r="AG8" i="13"/>
  <c r="AF8" i="13"/>
  <c r="AE8" i="13"/>
  <c r="AD8" i="13"/>
  <c r="AJ7" i="13"/>
  <c r="AI7" i="13"/>
  <c r="AH7" i="13"/>
  <c r="AG7" i="13"/>
  <c r="AF7" i="13"/>
  <c r="AE7" i="13"/>
  <c r="AD7" i="13"/>
  <c r="AJ6" i="13"/>
  <c r="AI6" i="13"/>
  <c r="AH6" i="13"/>
  <c r="AG6" i="13"/>
  <c r="AF6" i="13"/>
  <c r="AE6" i="13"/>
  <c r="AD6" i="13"/>
  <c r="AJ5" i="13"/>
  <c r="AI5" i="13"/>
  <c r="AH5" i="13"/>
  <c r="AG5" i="13"/>
  <c r="AF5" i="13"/>
  <c r="AE5" i="13"/>
  <c r="AD5" i="13"/>
  <c r="AJ4" i="13"/>
  <c r="AI4" i="13"/>
  <c r="AH4" i="13"/>
  <c r="AG4" i="13"/>
  <c r="AF4" i="13"/>
  <c r="AE4" i="13"/>
  <c r="AD4" i="13"/>
  <c r="AJ3" i="13"/>
  <c r="AI3" i="13"/>
  <c r="AH3" i="13"/>
  <c r="AG3" i="13"/>
  <c r="AF3" i="13"/>
  <c r="AE3" i="13"/>
  <c r="AD3" i="13"/>
  <c r="AJ2" i="13"/>
  <c r="AI2" i="13"/>
  <c r="AH2" i="13"/>
  <c r="AG2" i="13"/>
  <c r="AF2" i="13"/>
  <c r="AE2" i="13"/>
  <c r="AD2" i="13"/>
  <c r="AA3" i="13"/>
  <c r="AA4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2" i="13"/>
  <c r="Y3" i="13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Y386" i="13"/>
  <c r="Y387" i="13"/>
  <c r="Y388" i="13"/>
  <c r="Y389" i="13"/>
  <c r="Y390" i="13"/>
  <c r="Y391" i="13"/>
  <c r="Y392" i="13"/>
  <c r="Y393" i="13"/>
  <c r="Y394" i="13"/>
  <c r="Y395" i="13"/>
  <c r="Y396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0" i="13"/>
  <c r="Y411" i="13"/>
  <c r="Y412" i="13"/>
  <c r="Y413" i="13"/>
  <c r="Y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2" i="13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2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2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2" i="13"/>
  <c r="D2" i="13"/>
  <c r="F2" i="13"/>
  <c r="H2" i="13"/>
  <c r="J2" i="13"/>
  <c r="L2" i="13"/>
  <c r="N2" i="13"/>
  <c r="P2" i="13"/>
  <c r="R2" i="13"/>
  <c r="T2" i="13"/>
  <c r="V2" i="13"/>
  <c r="X2" i="13"/>
  <c r="Z2" i="13"/>
  <c r="AB2" i="13"/>
  <c r="D3" i="13"/>
  <c r="F3" i="13"/>
  <c r="H3" i="13"/>
  <c r="J3" i="13"/>
  <c r="L3" i="13"/>
  <c r="N3" i="13"/>
  <c r="P3" i="13"/>
  <c r="R3" i="13"/>
  <c r="T3" i="13"/>
  <c r="V3" i="13"/>
  <c r="X3" i="13"/>
  <c r="Z3" i="13"/>
  <c r="AB3" i="13"/>
  <c r="D4" i="13"/>
  <c r="F4" i="13"/>
  <c r="H4" i="13"/>
  <c r="J4" i="13"/>
  <c r="L4" i="13"/>
  <c r="N4" i="13"/>
  <c r="P4" i="13"/>
  <c r="R4" i="13"/>
  <c r="T4" i="13"/>
  <c r="V4" i="13"/>
  <c r="X4" i="13"/>
  <c r="Z4" i="13"/>
  <c r="AB4" i="13"/>
  <c r="D5" i="13"/>
  <c r="F5" i="13"/>
  <c r="H5" i="13"/>
  <c r="J5" i="13"/>
  <c r="L5" i="13"/>
  <c r="N5" i="13"/>
  <c r="P5" i="13"/>
  <c r="R5" i="13"/>
  <c r="T5" i="13"/>
  <c r="V5" i="13"/>
  <c r="X5" i="13"/>
  <c r="Z5" i="13"/>
  <c r="AB5" i="13"/>
  <c r="D6" i="13"/>
  <c r="F6" i="13"/>
  <c r="H6" i="13"/>
  <c r="J6" i="13"/>
  <c r="L6" i="13"/>
  <c r="N6" i="13"/>
  <c r="P6" i="13"/>
  <c r="R6" i="13"/>
  <c r="T6" i="13"/>
  <c r="V6" i="13"/>
  <c r="X6" i="13"/>
  <c r="Z6" i="13"/>
  <c r="AB6" i="13"/>
  <c r="D7" i="13"/>
  <c r="F7" i="13"/>
  <c r="H7" i="13"/>
  <c r="J7" i="13"/>
  <c r="L7" i="13"/>
  <c r="N7" i="13"/>
  <c r="P7" i="13"/>
  <c r="R7" i="13"/>
  <c r="T7" i="13"/>
  <c r="V7" i="13"/>
  <c r="X7" i="13"/>
  <c r="Z7" i="13"/>
  <c r="AB7" i="13"/>
  <c r="D8" i="13"/>
  <c r="F8" i="13"/>
  <c r="H8" i="13"/>
  <c r="J8" i="13"/>
  <c r="L8" i="13"/>
  <c r="N8" i="13"/>
  <c r="P8" i="13"/>
  <c r="R8" i="13"/>
  <c r="T8" i="13"/>
  <c r="V8" i="13"/>
  <c r="X8" i="13"/>
  <c r="Z8" i="13"/>
  <c r="AB8" i="13"/>
  <c r="D9" i="13"/>
  <c r="F9" i="13"/>
  <c r="H9" i="13"/>
  <c r="J9" i="13"/>
  <c r="L9" i="13"/>
  <c r="N9" i="13"/>
  <c r="P9" i="13"/>
  <c r="R9" i="13"/>
  <c r="T9" i="13"/>
  <c r="V9" i="13"/>
  <c r="X9" i="13"/>
  <c r="Z9" i="13"/>
  <c r="AB9" i="13"/>
  <c r="D10" i="13"/>
  <c r="F10" i="13"/>
  <c r="H10" i="13"/>
  <c r="J10" i="13"/>
  <c r="L10" i="13"/>
  <c r="N10" i="13"/>
  <c r="P10" i="13"/>
  <c r="R10" i="13"/>
  <c r="T10" i="13"/>
  <c r="V10" i="13"/>
  <c r="X10" i="13"/>
  <c r="Z10" i="13"/>
  <c r="AB10" i="13"/>
  <c r="D11" i="13"/>
  <c r="F11" i="13"/>
  <c r="H11" i="13"/>
  <c r="J11" i="13"/>
  <c r="L11" i="13"/>
  <c r="N11" i="13"/>
  <c r="P11" i="13"/>
  <c r="R11" i="13"/>
  <c r="T11" i="13"/>
  <c r="V11" i="13"/>
  <c r="X11" i="13"/>
  <c r="Z11" i="13"/>
  <c r="AB11" i="13"/>
  <c r="D12" i="13"/>
  <c r="F12" i="13"/>
  <c r="H12" i="13"/>
  <c r="J12" i="13"/>
  <c r="L12" i="13"/>
  <c r="N12" i="13"/>
  <c r="P12" i="13"/>
  <c r="R12" i="13"/>
  <c r="T12" i="13"/>
  <c r="V12" i="13"/>
  <c r="X12" i="13"/>
  <c r="Z12" i="13"/>
  <c r="AB12" i="13"/>
  <c r="D13" i="13"/>
  <c r="F13" i="13"/>
  <c r="H13" i="13"/>
  <c r="J13" i="13"/>
  <c r="L13" i="13"/>
  <c r="N13" i="13"/>
  <c r="P13" i="13"/>
  <c r="R13" i="13"/>
  <c r="T13" i="13"/>
  <c r="V13" i="13"/>
  <c r="X13" i="13"/>
  <c r="Z13" i="13"/>
  <c r="AB13" i="13"/>
  <c r="D14" i="13"/>
  <c r="F14" i="13"/>
  <c r="H14" i="13"/>
  <c r="J14" i="13"/>
  <c r="L14" i="13"/>
  <c r="N14" i="13"/>
  <c r="P14" i="13"/>
  <c r="R14" i="13"/>
  <c r="T14" i="13"/>
  <c r="V14" i="13"/>
  <c r="X14" i="13"/>
  <c r="Z14" i="13"/>
  <c r="AB14" i="13"/>
  <c r="D15" i="13"/>
  <c r="F15" i="13"/>
  <c r="H15" i="13"/>
  <c r="J15" i="13"/>
  <c r="L15" i="13"/>
  <c r="N15" i="13"/>
  <c r="P15" i="13"/>
  <c r="R15" i="13"/>
  <c r="T15" i="13"/>
  <c r="V15" i="13"/>
  <c r="X15" i="13"/>
  <c r="Z15" i="13"/>
  <c r="AB15" i="13"/>
  <c r="D16" i="13"/>
  <c r="F16" i="13"/>
  <c r="H16" i="13"/>
  <c r="J16" i="13"/>
  <c r="L16" i="13"/>
  <c r="N16" i="13"/>
  <c r="P16" i="13"/>
  <c r="R16" i="13"/>
  <c r="T16" i="13"/>
  <c r="V16" i="13"/>
  <c r="X16" i="13"/>
  <c r="Z16" i="13"/>
  <c r="AB16" i="13"/>
  <c r="D17" i="13"/>
  <c r="F17" i="13"/>
  <c r="H17" i="13"/>
  <c r="J17" i="13"/>
  <c r="L17" i="13"/>
  <c r="N17" i="13"/>
  <c r="P17" i="13"/>
  <c r="R17" i="13"/>
  <c r="T17" i="13"/>
  <c r="V17" i="13"/>
  <c r="X17" i="13"/>
  <c r="Z17" i="13"/>
  <c r="AB17" i="13"/>
  <c r="D18" i="13"/>
  <c r="F18" i="13"/>
  <c r="H18" i="13"/>
  <c r="J18" i="13"/>
  <c r="L18" i="13"/>
  <c r="N18" i="13"/>
  <c r="P18" i="13"/>
  <c r="R18" i="13"/>
  <c r="T18" i="13"/>
  <c r="V18" i="13"/>
  <c r="X18" i="13"/>
  <c r="Z18" i="13"/>
  <c r="AB18" i="13"/>
  <c r="D19" i="13"/>
  <c r="F19" i="13"/>
  <c r="H19" i="13"/>
  <c r="J19" i="13"/>
  <c r="L19" i="13"/>
  <c r="N19" i="13"/>
  <c r="P19" i="13"/>
  <c r="R19" i="13"/>
  <c r="T19" i="13"/>
  <c r="V19" i="13"/>
  <c r="X19" i="13"/>
  <c r="Z19" i="13"/>
  <c r="AB19" i="13"/>
  <c r="D20" i="13"/>
  <c r="F20" i="13"/>
  <c r="H20" i="13"/>
  <c r="J20" i="13"/>
  <c r="L20" i="13"/>
  <c r="N20" i="13"/>
  <c r="P20" i="13"/>
  <c r="R20" i="13"/>
  <c r="T20" i="13"/>
  <c r="V20" i="13"/>
  <c r="X20" i="13"/>
  <c r="Z20" i="13"/>
  <c r="AB20" i="13"/>
  <c r="D21" i="13"/>
  <c r="F21" i="13"/>
  <c r="H21" i="13"/>
  <c r="J21" i="13"/>
  <c r="L21" i="13"/>
  <c r="N21" i="13"/>
  <c r="P21" i="13"/>
  <c r="R21" i="13"/>
  <c r="T21" i="13"/>
  <c r="V21" i="13"/>
  <c r="X21" i="13"/>
  <c r="Z21" i="13"/>
  <c r="AB21" i="13"/>
  <c r="D22" i="13"/>
  <c r="F22" i="13"/>
  <c r="H22" i="13"/>
  <c r="J22" i="13"/>
  <c r="L22" i="13"/>
  <c r="N22" i="13"/>
  <c r="P22" i="13"/>
  <c r="R22" i="13"/>
  <c r="T22" i="13"/>
  <c r="V22" i="13"/>
  <c r="X22" i="13"/>
  <c r="Z22" i="13"/>
  <c r="AB22" i="13"/>
  <c r="D23" i="13"/>
  <c r="F23" i="13"/>
  <c r="H23" i="13"/>
  <c r="J23" i="13"/>
  <c r="L23" i="13"/>
  <c r="N23" i="13"/>
  <c r="P23" i="13"/>
  <c r="R23" i="13"/>
  <c r="T23" i="13"/>
  <c r="V23" i="13"/>
  <c r="X23" i="13"/>
  <c r="Z23" i="13"/>
  <c r="AB23" i="13"/>
  <c r="D24" i="13"/>
  <c r="F24" i="13"/>
  <c r="H24" i="13"/>
  <c r="J24" i="13"/>
  <c r="L24" i="13"/>
  <c r="N24" i="13"/>
  <c r="P24" i="13"/>
  <c r="R24" i="13"/>
  <c r="T24" i="13"/>
  <c r="V24" i="13"/>
  <c r="X24" i="13"/>
  <c r="Z24" i="13"/>
  <c r="AB24" i="13"/>
  <c r="D25" i="13"/>
  <c r="F25" i="13"/>
  <c r="H25" i="13"/>
  <c r="J25" i="13"/>
  <c r="L25" i="13"/>
  <c r="N25" i="13"/>
  <c r="P25" i="13"/>
  <c r="R25" i="13"/>
  <c r="T25" i="13"/>
  <c r="V25" i="13"/>
  <c r="X25" i="13"/>
  <c r="Z25" i="13"/>
  <c r="AB25" i="13"/>
  <c r="D26" i="13"/>
  <c r="F26" i="13"/>
  <c r="H26" i="13"/>
  <c r="J26" i="13"/>
  <c r="L26" i="13"/>
  <c r="N26" i="13"/>
  <c r="P26" i="13"/>
  <c r="R26" i="13"/>
  <c r="T26" i="13"/>
  <c r="V26" i="13"/>
  <c r="X26" i="13"/>
  <c r="Z26" i="13"/>
  <c r="AB26" i="13"/>
  <c r="D27" i="13"/>
  <c r="F27" i="13"/>
  <c r="H27" i="13"/>
  <c r="J27" i="13"/>
  <c r="L27" i="13"/>
  <c r="N27" i="13"/>
  <c r="P27" i="13"/>
  <c r="R27" i="13"/>
  <c r="T27" i="13"/>
  <c r="V27" i="13"/>
  <c r="X27" i="13"/>
  <c r="Z27" i="13"/>
  <c r="AB27" i="13"/>
  <c r="D28" i="13"/>
  <c r="F28" i="13"/>
  <c r="H28" i="13"/>
  <c r="J28" i="13"/>
  <c r="L28" i="13"/>
  <c r="N28" i="13"/>
  <c r="P28" i="13"/>
  <c r="R28" i="13"/>
  <c r="T28" i="13"/>
  <c r="V28" i="13"/>
  <c r="X28" i="13"/>
  <c r="Z28" i="13"/>
  <c r="AB28" i="13"/>
  <c r="D29" i="13"/>
  <c r="F29" i="13"/>
  <c r="H29" i="13"/>
  <c r="J29" i="13"/>
  <c r="L29" i="13"/>
  <c r="N29" i="13"/>
  <c r="P29" i="13"/>
  <c r="R29" i="13"/>
  <c r="T29" i="13"/>
  <c r="V29" i="13"/>
  <c r="X29" i="13"/>
  <c r="Z29" i="13"/>
  <c r="AB29" i="13"/>
  <c r="D30" i="13"/>
  <c r="F30" i="13"/>
  <c r="H30" i="13"/>
  <c r="J30" i="13"/>
  <c r="L30" i="13"/>
  <c r="N30" i="13"/>
  <c r="P30" i="13"/>
  <c r="R30" i="13"/>
  <c r="T30" i="13"/>
  <c r="V30" i="13"/>
  <c r="X30" i="13"/>
  <c r="Z30" i="13"/>
  <c r="AB30" i="13"/>
  <c r="D31" i="13"/>
  <c r="F31" i="13"/>
  <c r="H31" i="13"/>
  <c r="J31" i="13"/>
  <c r="L31" i="13"/>
  <c r="N31" i="13"/>
  <c r="P31" i="13"/>
  <c r="R31" i="13"/>
  <c r="T31" i="13"/>
  <c r="V31" i="13"/>
  <c r="X31" i="13"/>
  <c r="Z31" i="13"/>
  <c r="AB31" i="13"/>
  <c r="D32" i="13"/>
  <c r="F32" i="13"/>
  <c r="H32" i="13"/>
  <c r="J32" i="13"/>
  <c r="L32" i="13"/>
  <c r="N32" i="13"/>
  <c r="P32" i="13"/>
  <c r="R32" i="13"/>
  <c r="T32" i="13"/>
  <c r="V32" i="13"/>
  <c r="X32" i="13"/>
  <c r="Z32" i="13"/>
  <c r="AB32" i="13"/>
  <c r="D33" i="13"/>
  <c r="F33" i="13"/>
  <c r="H33" i="13"/>
  <c r="J33" i="13"/>
  <c r="L33" i="13"/>
  <c r="N33" i="13"/>
  <c r="P33" i="13"/>
  <c r="R33" i="13"/>
  <c r="T33" i="13"/>
  <c r="V33" i="13"/>
  <c r="X33" i="13"/>
  <c r="Z33" i="13"/>
  <c r="AB33" i="13"/>
  <c r="D34" i="13"/>
  <c r="F34" i="13"/>
  <c r="H34" i="13"/>
  <c r="J34" i="13"/>
  <c r="L34" i="13"/>
  <c r="N34" i="13"/>
  <c r="P34" i="13"/>
  <c r="R34" i="13"/>
  <c r="T34" i="13"/>
  <c r="V34" i="13"/>
  <c r="X34" i="13"/>
  <c r="Z34" i="13"/>
  <c r="AB34" i="13"/>
  <c r="D35" i="13"/>
  <c r="F35" i="13"/>
  <c r="H35" i="13"/>
  <c r="J35" i="13"/>
  <c r="L35" i="13"/>
  <c r="N35" i="13"/>
  <c r="P35" i="13"/>
  <c r="R35" i="13"/>
  <c r="T35" i="13"/>
  <c r="V35" i="13"/>
  <c r="X35" i="13"/>
  <c r="Z35" i="13"/>
  <c r="AB35" i="13"/>
  <c r="D36" i="13"/>
  <c r="F36" i="13"/>
  <c r="H36" i="13"/>
  <c r="J36" i="13"/>
  <c r="L36" i="13"/>
  <c r="N36" i="13"/>
  <c r="P36" i="13"/>
  <c r="R36" i="13"/>
  <c r="T36" i="13"/>
  <c r="V36" i="13"/>
  <c r="X36" i="13"/>
  <c r="Z36" i="13"/>
  <c r="AB36" i="13"/>
  <c r="D37" i="13"/>
  <c r="F37" i="13"/>
  <c r="H37" i="13"/>
  <c r="J37" i="13"/>
  <c r="L37" i="13"/>
  <c r="N37" i="13"/>
  <c r="P37" i="13"/>
  <c r="R37" i="13"/>
  <c r="T37" i="13"/>
  <c r="V37" i="13"/>
  <c r="X37" i="13"/>
  <c r="Z37" i="13"/>
  <c r="AB37" i="13"/>
  <c r="D38" i="13"/>
  <c r="F38" i="13"/>
  <c r="H38" i="13"/>
  <c r="J38" i="13"/>
  <c r="L38" i="13"/>
  <c r="N38" i="13"/>
  <c r="P38" i="13"/>
  <c r="R38" i="13"/>
  <c r="T38" i="13"/>
  <c r="V38" i="13"/>
  <c r="X38" i="13"/>
  <c r="Z38" i="13"/>
  <c r="AB38" i="13"/>
  <c r="D39" i="13"/>
  <c r="F39" i="13"/>
  <c r="H39" i="13"/>
  <c r="J39" i="13"/>
  <c r="L39" i="13"/>
  <c r="N39" i="13"/>
  <c r="P39" i="13"/>
  <c r="R39" i="13"/>
  <c r="T39" i="13"/>
  <c r="V39" i="13"/>
  <c r="X39" i="13"/>
  <c r="Z39" i="13"/>
  <c r="AB39" i="13"/>
  <c r="D40" i="13"/>
  <c r="F40" i="13"/>
  <c r="H40" i="13"/>
  <c r="J40" i="13"/>
  <c r="L40" i="13"/>
  <c r="N40" i="13"/>
  <c r="P40" i="13"/>
  <c r="R40" i="13"/>
  <c r="T40" i="13"/>
  <c r="V40" i="13"/>
  <c r="X40" i="13"/>
  <c r="Z40" i="13"/>
  <c r="AB40" i="13"/>
  <c r="D41" i="13"/>
  <c r="F41" i="13"/>
  <c r="H41" i="13"/>
  <c r="J41" i="13"/>
  <c r="L41" i="13"/>
  <c r="N41" i="13"/>
  <c r="P41" i="13"/>
  <c r="R41" i="13"/>
  <c r="T41" i="13"/>
  <c r="V41" i="13"/>
  <c r="X41" i="13"/>
  <c r="Z41" i="13"/>
  <c r="AB41" i="13"/>
  <c r="D42" i="13"/>
  <c r="F42" i="13"/>
  <c r="H42" i="13"/>
  <c r="J42" i="13"/>
  <c r="L42" i="13"/>
  <c r="N42" i="13"/>
  <c r="P42" i="13"/>
  <c r="R42" i="13"/>
  <c r="T42" i="13"/>
  <c r="V42" i="13"/>
  <c r="X42" i="13"/>
  <c r="Z42" i="13"/>
  <c r="AB42" i="13"/>
  <c r="D43" i="13"/>
  <c r="F43" i="13"/>
  <c r="H43" i="13"/>
  <c r="J43" i="13"/>
  <c r="L43" i="13"/>
  <c r="N43" i="13"/>
  <c r="P43" i="13"/>
  <c r="R43" i="13"/>
  <c r="T43" i="13"/>
  <c r="V43" i="13"/>
  <c r="X43" i="13"/>
  <c r="Z43" i="13"/>
  <c r="AB43" i="13"/>
  <c r="D44" i="13"/>
  <c r="F44" i="13"/>
  <c r="H44" i="13"/>
  <c r="J44" i="13"/>
  <c r="L44" i="13"/>
  <c r="N44" i="13"/>
  <c r="P44" i="13"/>
  <c r="R44" i="13"/>
  <c r="T44" i="13"/>
  <c r="V44" i="13"/>
  <c r="X44" i="13"/>
  <c r="Z44" i="13"/>
  <c r="AB44" i="13"/>
  <c r="D45" i="13"/>
  <c r="F45" i="13"/>
  <c r="H45" i="13"/>
  <c r="J45" i="13"/>
  <c r="L45" i="13"/>
  <c r="N45" i="13"/>
  <c r="P45" i="13"/>
  <c r="R45" i="13"/>
  <c r="T45" i="13"/>
  <c r="V45" i="13"/>
  <c r="X45" i="13"/>
  <c r="Z45" i="13"/>
  <c r="AB45" i="13"/>
  <c r="D46" i="13"/>
  <c r="F46" i="13"/>
  <c r="H46" i="13"/>
  <c r="J46" i="13"/>
  <c r="L46" i="13"/>
  <c r="N46" i="13"/>
  <c r="P46" i="13"/>
  <c r="R46" i="13"/>
  <c r="T46" i="13"/>
  <c r="V46" i="13"/>
  <c r="X46" i="13"/>
  <c r="Z46" i="13"/>
  <c r="AB46" i="13"/>
  <c r="D47" i="13"/>
  <c r="F47" i="13"/>
  <c r="H47" i="13"/>
  <c r="J47" i="13"/>
  <c r="L47" i="13"/>
  <c r="N47" i="13"/>
  <c r="P47" i="13"/>
  <c r="R47" i="13"/>
  <c r="T47" i="13"/>
  <c r="V47" i="13"/>
  <c r="X47" i="13"/>
  <c r="Z47" i="13"/>
  <c r="AB47" i="13"/>
  <c r="D48" i="13"/>
  <c r="F48" i="13"/>
  <c r="H48" i="13"/>
  <c r="J48" i="13"/>
  <c r="L48" i="13"/>
  <c r="N48" i="13"/>
  <c r="P48" i="13"/>
  <c r="R48" i="13"/>
  <c r="T48" i="13"/>
  <c r="V48" i="13"/>
  <c r="X48" i="13"/>
  <c r="Z48" i="13"/>
  <c r="AB48" i="13"/>
  <c r="D49" i="13"/>
  <c r="F49" i="13"/>
  <c r="H49" i="13"/>
  <c r="J49" i="13"/>
  <c r="L49" i="13"/>
  <c r="N49" i="13"/>
  <c r="P49" i="13"/>
  <c r="R49" i="13"/>
  <c r="T49" i="13"/>
  <c r="V49" i="13"/>
  <c r="X49" i="13"/>
  <c r="Z49" i="13"/>
  <c r="AB49" i="13"/>
  <c r="D50" i="13"/>
  <c r="F50" i="13"/>
  <c r="H50" i="13"/>
  <c r="J50" i="13"/>
  <c r="L50" i="13"/>
  <c r="N50" i="13"/>
  <c r="P50" i="13"/>
  <c r="R50" i="13"/>
  <c r="T50" i="13"/>
  <c r="V50" i="13"/>
  <c r="X50" i="13"/>
  <c r="Z50" i="13"/>
  <c r="AB50" i="13"/>
  <c r="D51" i="13"/>
  <c r="F51" i="13"/>
  <c r="H51" i="13"/>
  <c r="J51" i="13"/>
  <c r="L51" i="13"/>
  <c r="N51" i="13"/>
  <c r="P51" i="13"/>
  <c r="R51" i="13"/>
  <c r="T51" i="13"/>
  <c r="V51" i="13"/>
  <c r="X51" i="13"/>
  <c r="Z51" i="13"/>
  <c r="AB51" i="13"/>
  <c r="D52" i="13"/>
  <c r="F52" i="13"/>
  <c r="H52" i="13"/>
  <c r="J52" i="13"/>
  <c r="L52" i="13"/>
  <c r="N52" i="13"/>
  <c r="P52" i="13"/>
  <c r="R52" i="13"/>
  <c r="T52" i="13"/>
  <c r="V52" i="13"/>
  <c r="X52" i="13"/>
  <c r="Z52" i="13"/>
  <c r="AB52" i="13"/>
  <c r="D53" i="13"/>
  <c r="F53" i="13"/>
  <c r="H53" i="13"/>
  <c r="J53" i="13"/>
  <c r="L53" i="13"/>
  <c r="N53" i="13"/>
  <c r="P53" i="13"/>
  <c r="R53" i="13"/>
  <c r="T53" i="13"/>
  <c r="V53" i="13"/>
  <c r="X53" i="13"/>
  <c r="Z53" i="13"/>
  <c r="AB53" i="13"/>
  <c r="D54" i="13"/>
  <c r="F54" i="13"/>
  <c r="H54" i="13"/>
  <c r="J54" i="13"/>
  <c r="L54" i="13"/>
  <c r="N54" i="13"/>
  <c r="P54" i="13"/>
  <c r="R54" i="13"/>
  <c r="T54" i="13"/>
  <c r="V54" i="13"/>
  <c r="X54" i="13"/>
  <c r="Z54" i="13"/>
  <c r="AB54" i="13"/>
  <c r="D55" i="13"/>
  <c r="F55" i="13"/>
  <c r="H55" i="13"/>
  <c r="J55" i="13"/>
  <c r="L55" i="13"/>
  <c r="N55" i="13"/>
  <c r="P55" i="13"/>
  <c r="R55" i="13"/>
  <c r="T55" i="13"/>
  <c r="V55" i="13"/>
  <c r="X55" i="13"/>
  <c r="Z55" i="13"/>
  <c r="AB55" i="13"/>
  <c r="D56" i="13"/>
  <c r="F56" i="13"/>
  <c r="H56" i="13"/>
  <c r="J56" i="13"/>
  <c r="L56" i="13"/>
  <c r="N56" i="13"/>
  <c r="P56" i="13"/>
  <c r="R56" i="13"/>
  <c r="T56" i="13"/>
  <c r="V56" i="13"/>
  <c r="X56" i="13"/>
  <c r="Z56" i="13"/>
  <c r="AB56" i="13"/>
  <c r="D57" i="13"/>
  <c r="F57" i="13"/>
  <c r="H57" i="13"/>
  <c r="J57" i="13"/>
  <c r="L57" i="13"/>
  <c r="N57" i="13"/>
  <c r="P57" i="13"/>
  <c r="R57" i="13"/>
  <c r="T57" i="13"/>
  <c r="V57" i="13"/>
  <c r="X57" i="13"/>
  <c r="Z57" i="13"/>
  <c r="AB57" i="13"/>
  <c r="D58" i="13"/>
  <c r="F58" i="13"/>
  <c r="H58" i="13"/>
  <c r="J58" i="13"/>
  <c r="L58" i="13"/>
  <c r="N58" i="13"/>
  <c r="P58" i="13"/>
  <c r="R58" i="13"/>
  <c r="T58" i="13"/>
  <c r="V58" i="13"/>
  <c r="X58" i="13"/>
  <c r="Z58" i="13"/>
  <c r="AB58" i="13"/>
  <c r="D59" i="13"/>
  <c r="F59" i="13"/>
  <c r="H59" i="13"/>
  <c r="J59" i="13"/>
  <c r="L59" i="13"/>
  <c r="N59" i="13"/>
  <c r="P59" i="13"/>
  <c r="R59" i="13"/>
  <c r="T59" i="13"/>
  <c r="V59" i="13"/>
  <c r="X59" i="13"/>
  <c r="Z59" i="13"/>
  <c r="AB59" i="13"/>
  <c r="D60" i="13"/>
  <c r="F60" i="13"/>
  <c r="H60" i="13"/>
  <c r="J60" i="13"/>
  <c r="L60" i="13"/>
  <c r="N60" i="13"/>
  <c r="P60" i="13"/>
  <c r="R60" i="13"/>
  <c r="T60" i="13"/>
  <c r="V60" i="13"/>
  <c r="X60" i="13"/>
  <c r="Z60" i="13"/>
  <c r="AB60" i="13"/>
  <c r="D61" i="13"/>
  <c r="F61" i="13"/>
  <c r="H61" i="13"/>
  <c r="J61" i="13"/>
  <c r="L61" i="13"/>
  <c r="N61" i="13"/>
  <c r="P61" i="13"/>
  <c r="R61" i="13"/>
  <c r="T61" i="13"/>
  <c r="V61" i="13"/>
  <c r="X61" i="13"/>
  <c r="Z61" i="13"/>
  <c r="AB61" i="13"/>
  <c r="D62" i="13"/>
  <c r="F62" i="13"/>
  <c r="H62" i="13"/>
  <c r="J62" i="13"/>
  <c r="L62" i="13"/>
  <c r="N62" i="13"/>
  <c r="P62" i="13"/>
  <c r="R62" i="13"/>
  <c r="T62" i="13"/>
  <c r="V62" i="13"/>
  <c r="X62" i="13"/>
  <c r="Z62" i="13"/>
  <c r="AB62" i="13"/>
  <c r="D63" i="13"/>
  <c r="F63" i="13"/>
  <c r="H63" i="13"/>
  <c r="J63" i="13"/>
  <c r="L63" i="13"/>
  <c r="N63" i="13"/>
  <c r="P63" i="13"/>
  <c r="R63" i="13"/>
  <c r="T63" i="13"/>
  <c r="V63" i="13"/>
  <c r="X63" i="13"/>
  <c r="Z63" i="13"/>
  <c r="AB63" i="13"/>
  <c r="D64" i="13"/>
  <c r="F64" i="13"/>
  <c r="H64" i="13"/>
  <c r="J64" i="13"/>
  <c r="L64" i="13"/>
  <c r="N64" i="13"/>
  <c r="P64" i="13"/>
  <c r="R64" i="13"/>
  <c r="T64" i="13"/>
  <c r="V64" i="13"/>
  <c r="X64" i="13"/>
  <c r="Z64" i="13"/>
  <c r="AB64" i="13"/>
  <c r="D65" i="13"/>
  <c r="F65" i="13"/>
  <c r="H65" i="13"/>
  <c r="J65" i="13"/>
  <c r="L65" i="13"/>
  <c r="N65" i="13"/>
  <c r="P65" i="13"/>
  <c r="R65" i="13"/>
  <c r="T65" i="13"/>
  <c r="V65" i="13"/>
  <c r="X65" i="13"/>
  <c r="Z65" i="13"/>
  <c r="AB65" i="13"/>
  <c r="D66" i="13"/>
  <c r="F66" i="13"/>
  <c r="H66" i="13"/>
  <c r="J66" i="13"/>
  <c r="L66" i="13"/>
  <c r="N66" i="13"/>
  <c r="P66" i="13"/>
  <c r="R66" i="13"/>
  <c r="T66" i="13"/>
  <c r="V66" i="13"/>
  <c r="X66" i="13"/>
  <c r="Z66" i="13"/>
  <c r="AB66" i="13"/>
  <c r="D67" i="13"/>
  <c r="F67" i="13"/>
  <c r="H67" i="13"/>
  <c r="J67" i="13"/>
  <c r="L67" i="13"/>
  <c r="N67" i="13"/>
  <c r="P67" i="13"/>
  <c r="R67" i="13"/>
  <c r="T67" i="13"/>
  <c r="V67" i="13"/>
  <c r="X67" i="13"/>
  <c r="Z67" i="13"/>
  <c r="AB67" i="13"/>
  <c r="D68" i="13"/>
  <c r="F68" i="13"/>
  <c r="H68" i="13"/>
  <c r="J68" i="13"/>
  <c r="L68" i="13"/>
  <c r="N68" i="13"/>
  <c r="P68" i="13"/>
  <c r="R68" i="13"/>
  <c r="T68" i="13"/>
  <c r="V68" i="13"/>
  <c r="X68" i="13"/>
  <c r="Z68" i="13"/>
  <c r="AB68" i="13"/>
  <c r="D69" i="13"/>
  <c r="F69" i="13"/>
  <c r="H69" i="13"/>
  <c r="J69" i="13"/>
  <c r="L69" i="13"/>
  <c r="N69" i="13"/>
  <c r="P69" i="13"/>
  <c r="R69" i="13"/>
  <c r="T69" i="13"/>
  <c r="V69" i="13"/>
  <c r="X69" i="13"/>
  <c r="Z69" i="13"/>
  <c r="AB69" i="13"/>
  <c r="D70" i="13"/>
  <c r="F70" i="13"/>
  <c r="H70" i="13"/>
  <c r="J70" i="13"/>
  <c r="L70" i="13"/>
  <c r="N70" i="13"/>
  <c r="P70" i="13"/>
  <c r="R70" i="13"/>
  <c r="T70" i="13"/>
  <c r="V70" i="13"/>
  <c r="X70" i="13"/>
  <c r="Z70" i="13"/>
  <c r="AB70" i="13"/>
  <c r="D71" i="13"/>
  <c r="F71" i="13"/>
  <c r="H71" i="13"/>
  <c r="J71" i="13"/>
  <c r="L71" i="13"/>
  <c r="N71" i="13"/>
  <c r="P71" i="13"/>
  <c r="R71" i="13"/>
  <c r="T71" i="13"/>
  <c r="V71" i="13"/>
  <c r="X71" i="13"/>
  <c r="Z71" i="13"/>
  <c r="AB71" i="13"/>
  <c r="D72" i="13"/>
  <c r="F72" i="13"/>
  <c r="H72" i="13"/>
  <c r="J72" i="13"/>
  <c r="L72" i="13"/>
  <c r="N72" i="13"/>
  <c r="P72" i="13"/>
  <c r="R72" i="13"/>
  <c r="T72" i="13"/>
  <c r="V72" i="13"/>
  <c r="X72" i="13"/>
  <c r="Z72" i="13"/>
  <c r="AB72" i="13"/>
  <c r="D73" i="13"/>
  <c r="F73" i="13"/>
  <c r="H73" i="13"/>
  <c r="J73" i="13"/>
  <c r="L73" i="13"/>
  <c r="N73" i="13"/>
  <c r="P73" i="13"/>
  <c r="R73" i="13"/>
  <c r="T73" i="13"/>
  <c r="V73" i="13"/>
  <c r="X73" i="13"/>
  <c r="Z73" i="13"/>
  <c r="AB73" i="13"/>
  <c r="D74" i="13"/>
  <c r="F74" i="13"/>
  <c r="H74" i="13"/>
  <c r="J74" i="13"/>
  <c r="L74" i="13"/>
  <c r="N74" i="13"/>
  <c r="P74" i="13"/>
  <c r="R74" i="13"/>
  <c r="T74" i="13"/>
  <c r="V74" i="13"/>
  <c r="X74" i="13"/>
  <c r="Z74" i="13"/>
  <c r="AB74" i="13"/>
  <c r="D75" i="13"/>
  <c r="F75" i="13"/>
  <c r="H75" i="13"/>
  <c r="J75" i="13"/>
  <c r="L75" i="13"/>
  <c r="N75" i="13"/>
  <c r="P75" i="13"/>
  <c r="R75" i="13"/>
  <c r="T75" i="13"/>
  <c r="V75" i="13"/>
  <c r="X75" i="13"/>
  <c r="Z75" i="13"/>
  <c r="AB75" i="13"/>
  <c r="D76" i="13"/>
  <c r="F76" i="13"/>
  <c r="H76" i="13"/>
  <c r="J76" i="13"/>
  <c r="L76" i="13"/>
  <c r="N76" i="13"/>
  <c r="P76" i="13"/>
  <c r="R76" i="13"/>
  <c r="T76" i="13"/>
  <c r="V76" i="13"/>
  <c r="X76" i="13"/>
  <c r="Z76" i="13"/>
  <c r="AB76" i="13"/>
  <c r="D77" i="13"/>
  <c r="F77" i="13"/>
  <c r="H77" i="13"/>
  <c r="J77" i="13"/>
  <c r="L77" i="13"/>
  <c r="N77" i="13"/>
  <c r="P77" i="13"/>
  <c r="R77" i="13"/>
  <c r="T77" i="13"/>
  <c r="V77" i="13"/>
  <c r="X77" i="13"/>
  <c r="Z77" i="13"/>
  <c r="AB77" i="13"/>
  <c r="D78" i="13"/>
  <c r="F78" i="13"/>
  <c r="H78" i="13"/>
  <c r="J78" i="13"/>
  <c r="L78" i="13"/>
  <c r="N78" i="13"/>
  <c r="P78" i="13"/>
  <c r="R78" i="13"/>
  <c r="T78" i="13"/>
  <c r="V78" i="13"/>
  <c r="X78" i="13"/>
  <c r="Z78" i="13"/>
  <c r="AB78" i="13"/>
  <c r="D79" i="13"/>
  <c r="F79" i="13"/>
  <c r="H79" i="13"/>
  <c r="J79" i="13"/>
  <c r="L79" i="13"/>
  <c r="N79" i="13"/>
  <c r="P79" i="13"/>
  <c r="R79" i="13"/>
  <c r="T79" i="13"/>
  <c r="V79" i="13"/>
  <c r="X79" i="13"/>
  <c r="Z79" i="13"/>
  <c r="AB79" i="13"/>
  <c r="D80" i="13"/>
  <c r="F80" i="13"/>
  <c r="H80" i="13"/>
  <c r="J80" i="13"/>
  <c r="L80" i="13"/>
  <c r="N80" i="13"/>
  <c r="P80" i="13"/>
  <c r="R80" i="13"/>
  <c r="T80" i="13"/>
  <c r="V80" i="13"/>
  <c r="X80" i="13"/>
  <c r="Z80" i="13"/>
  <c r="AB80" i="13"/>
  <c r="D81" i="13"/>
  <c r="F81" i="13"/>
  <c r="H81" i="13"/>
  <c r="J81" i="13"/>
  <c r="L81" i="13"/>
  <c r="N81" i="13"/>
  <c r="P81" i="13"/>
  <c r="R81" i="13"/>
  <c r="T81" i="13"/>
  <c r="V81" i="13"/>
  <c r="X81" i="13"/>
  <c r="Z81" i="13"/>
  <c r="AB81" i="13"/>
  <c r="D82" i="13"/>
  <c r="F82" i="13"/>
  <c r="H82" i="13"/>
  <c r="J82" i="13"/>
  <c r="L82" i="13"/>
  <c r="N82" i="13"/>
  <c r="P82" i="13"/>
  <c r="R82" i="13"/>
  <c r="T82" i="13"/>
  <c r="V82" i="13"/>
  <c r="X82" i="13"/>
  <c r="Z82" i="13"/>
  <c r="AB82" i="13"/>
  <c r="D83" i="13"/>
  <c r="F83" i="13"/>
  <c r="H83" i="13"/>
  <c r="J83" i="13"/>
  <c r="L83" i="13"/>
  <c r="N83" i="13"/>
  <c r="P83" i="13"/>
  <c r="R83" i="13"/>
  <c r="T83" i="13"/>
  <c r="V83" i="13"/>
  <c r="X83" i="13"/>
  <c r="Z83" i="13"/>
  <c r="AB83" i="13"/>
  <c r="D84" i="13"/>
  <c r="F84" i="13"/>
  <c r="H84" i="13"/>
  <c r="J84" i="13"/>
  <c r="L84" i="13"/>
  <c r="N84" i="13"/>
  <c r="P84" i="13"/>
  <c r="R84" i="13"/>
  <c r="T84" i="13"/>
  <c r="V84" i="13"/>
  <c r="X84" i="13"/>
  <c r="Z84" i="13"/>
  <c r="AB84" i="13"/>
  <c r="D85" i="13"/>
  <c r="F85" i="13"/>
  <c r="H85" i="13"/>
  <c r="J85" i="13"/>
  <c r="L85" i="13"/>
  <c r="N85" i="13"/>
  <c r="P85" i="13"/>
  <c r="R85" i="13"/>
  <c r="T85" i="13"/>
  <c r="V85" i="13"/>
  <c r="X85" i="13"/>
  <c r="Z85" i="13"/>
  <c r="AB85" i="13"/>
  <c r="D86" i="13"/>
  <c r="F86" i="13"/>
  <c r="H86" i="13"/>
  <c r="J86" i="13"/>
  <c r="L86" i="13"/>
  <c r="N86" i="13"/>
  <c r="P86" i="13"/>
  <c r="R86" i="13"/>
  <c r="T86" i="13"/>
  <c r="V86" i="13"/>
  <c r="X86" i="13"/>
  <c r="Z86" i="13"/>
  <c r="AB86" i="13"/>
  <c r="D87" i="13"/>
  <c r="F87" i="13"/>
  <c r="H87" i="13"/>
  <c r="J87" i="13"/>
  <c r="L87" i="13"/>
  <c r="N87" i="13"/>
  <c r="P87" i="13"/>
  <c r="R87" i="13"/>
  <c r="T87" i="13"/>
  <c r="V87" i="13"/>
  <c r="X87" i="13"/>
  <c r="Z87" i="13"/>
  <c r="AB87" i="13"/>
  <c r="D88" i="13"/>
  <c r="F88" i="13"/>
  <c r="H88" i="13"/>
  <c r="J88" i="13"/>
  <c r="L88" i="13"/>
  <c r="N88" i="13"/>
  <c r="P88" i="13"/>
  <c r="R88" i="13"/>
  <c r="T88" i="13"/>
  <c r="V88" i="13"/>
  <c r="X88" i="13"/>
  <c r="Z88" i="13"/>
  <c r="AB88" i="13"/>
  <c r="D89" i="13"/>
  <c r="F89" i="13"/>
  <c r="H89" i="13"/>
  <c r="J89" i="13"/>
  <c r="L89" i="13"/>
  <c r="N89" i="13"/>
  <c r="P89" i="13"/>
  <c r="R89" i="13"/>
  <c r="T89" i="13"/>
  <c r="V89" i="13"/>
  <c r="X89" i="13"/>
  <c r="Z89" i="13"/>
  <c r="AB89" i="13"/>
  <c r="D90" i="13"/>
  <c r="F90" i="13"/>
  <c r="H90" i="13"/>
  <c r="J90" i="13"/>
  <c r="L90" i="13"/>
  <c r="N90" i="13"/>
  <c r="P90" i="13"/>
  <c r="R90" i="13"/>
  <c r="T90" i="13"/>
  <c r="V90" i="13"/>
  <c r="X90" i="13"/>
  <c r="Z90" i="13"/>
  <c r="AB90" i="13"/>
  <c r="D91" i="13"/>
  <c r="F91" i="13"/>
  <c r="H91" i="13"/>
  <c r="J91" i="13"/>
  <c r="L91" i="13"/>
  <c r="N91" i="13"/>
  <c r="P91" i="13"/>
  <c r="R91" i="13"/>
  <c r="T91" i="13"/>
  <c r="V91" i="13"/>
  <c r="X91" i="13"/>
  <c r="Z91" i="13"/>
  <c r="AB91" i="13"/>
  <c r="D92" i="13"/>
  <c r="F92" i="13"/>
  <c r="H92" i="13"/>
  <c r="J92" i="13"/>
  <c r="L92" i="13"/>
  <c r="N92" i="13"/>
  <c r="P92" i="13"/>
  <c r="R92" i="13"/>
  <c r="T92" i="13"/>
  <c r="V92" i="13"/>
  <c r="X92" i="13"/>
  <c r="Z92" i="13"/>
  <c r="AB92" i="13"/>
  <c r="D93" i="13"/>
  <c r="F93" i="13"/>
  <c r="H93" i="13"/>
  <c r="J93" i="13"/>
  <c r="L93" i="13"/>
  <c r="N93" i="13"/>
  <c r="P93" i="13"/>
  <c r="R93" i="13"/>
  <c r="T93" i="13"/>
  <c r="V93" i="13"/>
  <c r="X93" i="13"/>
  <c r="Z93" i="13"/>
  <c r="AB93" i="13"/>
  <c r="D94" i="13"/>
  <c r="F94" i="13"/>
  <c r="H94" i="13"/>
  <c r="J94" i="13"/>
  <c r="L94" i="13"/>
  <c r="N94" i="13"/>
  <c r="P94" i="13"/>
  <c r="R94" i="13"/>
  <c r="T94" i="13"/>
  <c r="V94" i="13"/>
  <c r="X94" i="13"/>
  <c r="Z94" i="13"/>
  <c r="AB94" i="13"/>
  <c r="D95" i="13"/>
  <c r="F95" i="13"/>
  <c r="H95" i="13"/>
  <c r="J95" i="13"/>
  <c r="L95" i="13"/>
  <c r="N95" i="13"/>
  <c r="P95" i="13"/>
  <c r="R95" i="13"/>
  <c r="T95" i="13"/>
  <c r="V95" i="13"/>
  <c r="X95" i="13"/>
  <c r="Z95" i="13"/>
  <c r="AB95" i="13"/>
  <c r="D96" i="13"/>
  <c r="F96" i="13"/>
  <c r="H96" i="13"/>
  <c r="J96" i="13"/>
  <c r="L96" i="13"/>
  <c r="N96" i="13"/>
  <c r="P96" i="13"/>
  <c r="R96" i="13"/>
  <c r="T96" i="13"/>
  <c r="V96" i="13"/>
  <c r="X96" i="13"/>
  <c r="Z96" i="13"/>
  <c r="AB96" i="13"/>
  <c r="D97" i="13"/>
  <c r="F97" i="13"/>
  <c r="H97" i="13"/>
  <c r="J97" i="13"/>
  <c r="L97" i="13"/>
  <c r="N97" i="13"/>
  <c r="P97" i="13"/>
  <c r="R97" i="13"/>
  <c r="T97" i="13"/>
  <c r="V97" i="13"/>
  <c r="X97" i="13"/>
  <c r="Z97" i="13"/>
  <c r="AB97" i="13"/>
  <c r="D98" i="13"/>
  <c r="F98" i="13"/>
  <c r="H98" i="13"/>
  <c r="J98" i="13"/>
  <c r="L98" i="13"/>
  <c r="N98" i="13"/>
  <c r="P98" i="13"/>
  <c r="R98" i="13"/>
  <c r="T98" i="13"/>
  <c r="V98" i="13"/>
  <c r="X98" i="13"/>
  <c r="Z98" i="13"/>
  <c r="AB98" i="13"/>
  <c r="D99" i="13"/>
  <c r="F99" i="13"/>
  <c r="H99" i="13"/>
  <c r="J99" i="13"/>
  <c r="L99" i="13"/>
  <c r="N99" i="13"/>
  <c r="P99" i="13"/>
  <c r="R99" i="13"/>
  <c r="T99" i="13"/>
  <c r="V99" i="13"/>
  <c r="X99" i="13"/>
  <c r="Z99" i="13"/>
  <c r="AB99" i="13"/>
  <c r="D100" i="13"/>
  <c r="F100" i="13"/>
  <c r="H100" i="13"/>
  <c r="J100" i="13"/>
  <c r="L100" i="13"/>
  <c r="N100" i="13"/>
  <c r="P100" i="13"/>
  <c r="R100" i="13"/>
  <c r="T100" i="13"/>
  <c r="V100" i="13"/>
  <c r="X100" i="13"/>
  <c r="Z100" i="13"/>
  <c r="AB100" i="13"/>
  <c r="D101" i="13"/>
  <c r="F101" i="13"/>
  <c r="H101" i="13"/>
  <c r="J101" i="13"/>
  <c r="L101" i="13"/>
  <c r="N101" i="13"/>
  <c r="P101" i="13"/>
  <c r="R101" i="13"/>
  <c r="T101" i="13"/>
  <c r="V101" i="13"/>
  <c r="X101" i="13"/>
  <c r="Z101" i="13"/>
  <c r="AB101" i="13"/>
  <c r="D102" i="13"/>
  <c r="F102" i="13"/>
  <c r="H102" i="13"/>
  <c r="J102" i="13"/>
  <c r="L102" i="13"/>
  <c r="N102" i="13"/>
  <c r="P102" i="13"/>
  <c r="R102" i="13"/>
  <c r="T102" i="13"/>
  <c r="V102" i="13"/>
  <c r="X102" i="13"/>
  <c r="Z102" i="13"/>
  <c r="AB102" i="13"/>
  <c r="D103" i="13"/>
  <c r="F103" i="13"/>
  <c r="H103" i="13"/>
  <c r="J103" i="13"/>
  <c r="L103" i="13"/>
  <c r="N103" i="13"/>
  <c r="P103" i="13"/>
  <c r="R103" i="13"/>
  <c r="T103" i="13"/>
  <c r="V103" i="13"/>
  <c r="X103" i="13"/>
  <c r="Z103" i="13"/>
  <c r="AB103" i="13"/>
  <c r="D104" i="13"/>
  <c r="F104" i="13"/>
  <c r="H104" i="13"/>
  <c r="J104" i="13"/>
  <c r="L104" i="13"/>
  <c r="N104" i="13"/>
  <c r="P104" i="13"/>
  <c r="R104" i="13"/>
  <c r="T104" i="13"/>
  <c r="V104" i="13"/>
  <c r="X104" i="13"/>
  <c r="Z104" i="13"/>
  <c r="AB104" i="13"/>
  <c r="D105" i="13"/>
  <c r="F105" i="13"/>
  <c r="H105" i="13"/>
  <c r="J105" i="13"/>
  <c r="L105" i="13"/>
  <c r="N105" i="13"/>
  <c r="P105" i="13"/>
  <c r="R105" i="13"/>
  <c r="T105" i="13"/>
  <c r="V105" i="13"/>
  <c r="X105" i="13"/>
  <c r="Z105" i="13"/>
  <c r="AB105" i="13"/>
  <c r="D106" i="13"/>
  <c r="F106" i="13"/>
  <c r="H106" i="13"/>
  <c r="J106" i="13"/>
  <c r="L106" i="13"/>
  <c r="N106" i="13"/>
  <c r="P106" i="13"/>
  <c r="R106" i="13"/>
  <c r="T106" i="13"/>
  <c r="V106" i="13"/>
  <c r="X106" i="13"/>
  <c r="Z106" i="13"/>
  <c r="AB106" i="13"/>
  <c r="D107" i="13"/>
  <c r="F107" i="13"/>
  <c r="H107" i="13"/>
  <c r="J107" i="13"/>
  <c r="L107" i="13"/>
  <c r="N107" i="13"/>
  <c r="P107" i="13"/>
  <c r="R107" i="13"/>
  <c r="T107" i="13"/>
  <c r="V107" i="13"/>
  <c r="X107" i="13"/>
  <c r="Z107" i="13"/>
  <c r="AB107" i="13"/>
  <c r="D108" i="13"/>
  <c r="F108" i="13"/>
  <c r="H108" i="13"/>
  <c r="J108" i="13"/>
  <c r="L108" i="13"/>
  <c r="N108" i="13"/>
  <c r="P108" i="13"/>
  <c r="R108" i="13"/>
  <c r="T108" i="13"/>
  <c r="V108" i="13"/>
  <c r="X108" i="13"/>
  <c r="Z108" i="13"/>
  <c r="AB108" i="13"/>
  <c r="D109" i="13"/>
  <c r="F109" i="13"/>
  <c r="H109" i="13"/>
  <c r="J109" i="13"/>
  <c r="L109" i="13"/>
  <c r="N109" i="13"/>
  <c r="P109" i="13"/>
  <c r="R109" i="13"/>
  <c r="T109" i="13"/>
  <c r="V109" i="13"/>
  <c r="X109" i="13"/>
  <c r="Z109" i="13"/>
  <c r="AB109" i="13"/>
  <c r="D110" i="13"/>
  <c r="F110" i="13"/>
  <c r="H110" i="13"/>
  <c r="J110" i="13"/>
  <c r="L110" i="13"/>
  <c r="N110" i="13"/>
  <c r="P110" i="13"/>
  <c r="R110" i="13"/>
  <c r="T110" i="13"/>
  <c r="V110" i="13"/>
  <c r="X110" i="13"/>
  <c r="Z110" i="13"/>
  <c r="AB110" i="13"/>
  <c r="D111" i="13"/>
  <c r="F111" i="13"/>
  <c r="H111" i="13"/>
  <c r="J111" i="13"/>
  <c r="L111" i="13"/>
  <c r="N111" i="13"/>
  <c r="P111" i="13"/>
  <c r="R111" i="13"/>
  <c r="T111" i="13"/>
  <c r="V111" i="13"/>
  <c r="X111" i="13"/>
  <c r="Z111" i="13"/>
  <c r="AB111" i="13"/>
  <c r="D112" i="13"/>
  <c r="F112" i="13"/>
  <c r="H112" i="13"/>
  <c r="J112" i="13"/>
  <c r="L112" i="13"/>
  <c r="N112" i="13"/>
  <c r="P112" i="13"/>
  <c r="R112" i="13"/>
  <c r="T112" i="13"/>
  <c r="V112" i="13"/>
  <c r="X112" i="13"/>
  <c r="Z112" i="13"/>
  <c r="AB112" i="13"/>
  <c r="D113" i="13"/>
  <c r="F113" i="13"/>
  <c r="H113" i="13"/>
  <c r="J113" i="13"/>
  <c r="L113" i="13"/>
  <c r="N113" i="13"/>
  <c r="P113" i="13"/>
  <c r="R113" i="13"/>
  <c r="T113" i="13"/>
  <c r="V113" i="13"/>
  <c r="X113" i="13"/>
  <c r="Z113" i="13"/>
  <c r="AB113" i="13"/>
  <c r="D114" i="13"/>
  <c r="F114" i="13"/>
  <c r="H114" i="13"/>
  <c r="J114" i="13"/>
  <c r="L114" i="13"/>
  <c r="N114" i="13"/>
  <c r="P114" i="13"/>
  <c r="R114" i="13"/>
  <c r="T114" i="13"/>
  <c r="V114" i="13"/>
  <c r="X114" i="13"/>
  <c r="Z114" i="13"/>
  <c r="AB114" i="13"/>
  <c r="D115" i="13"/>
  <c r="F115" i="13"/>
  <c r="H115" i="13"/>
  <c r="J115" i="13"/>
  <c r="L115" i="13"/>
  <c r="N115" i="13"/>
  <c r="P115" i="13"/>
  <c r="R115" i="13"/>
  <c r="T115" i="13"/>
  <c r="V115" i="13"/>
  <c r="X115" i="13"/>
  <c r="Z115" i="13"/>
  <c r="AB115" i="13"/>
  <c r="D116" i="13"/>
  <c r="F116" i="13"/>
  <c r="H116" i="13"/>
  <c r="J116" i="13"/>
  <c r="L116" i="13"/>
  <c r="N116" i="13"/>
  <c r="P116" i="13"/>
  <c r="R116" i="13"/>
  <c r="T116" i="13"/>
  <c r="V116" i="13"/>
  <c r="X116" i="13"/>
  <c r="Z116" i="13"/>
  <c r="AB116" i="13"/>
  <c r="D117" i="13"/>
  <c r="F117" i="13"/>
  <c r="H117" i="13"/>
  <c r="J117" i="13"/>
  <c r="L117" i="13"/>
  <c r="N117" i="13"/>
  <c r="P117" i="13"/>
  <c r="R117" i="13"/>
  <c r="T117" i="13"/>
  <c r="V117" i="13"/>
  <c r="X117" i="13"/>
  <c r="Z117" i="13"/>
  <c r="AB117" i="13"/>
  <c r="D118" i="13"/>
  <c r="F118" i="13"/>
  <c r="H118" i="13"/>
  <c r="J118" i="13"/>
  <c r="L118" i="13"/>
  <c r="N118" i="13"/>
  <c r="P118" i="13"/>
  <c r="R118" i="13"/>
  <c r="T118" i="13"/>
  <c r="V118" i="13"/>
  <c r="X118" i="13"/>
  <c r="Z118" i="13"/>
  <c r="AB118" i="13"/>
  <c r="D119" i="13"/>
  <c r="F119" i="13"/>
  <c r="H119" i="13"/>
  <c r="J119" i="13"/>
  <c r="L119" i="13"/>
  <c r="N119" i="13"/>
  <c r="P119" i="13"/>
  <c r="R119" i="13"/>
  <c r="T119" i="13"/>
  <c r="V119" i="13"/>
  <c r="X119" i="13"/>
  <c r="Z119" i="13"/>
  <c r="AB119" i="13"/>
  <c r="D120" i="13"/>
  <c r="F120" i="13"/>
  <c r="H120" i="13"/>
  <c r="J120" i="13"/>
  <c r="L120" i="13"/>
  <c r="N120" i="13"/>
  <c r="P120" i="13"/>
  <c r="R120" i="13"/>
  <c r="T120" i="13"/>
  <c r="V120" i="13"/>
  <c r="X120" i="13"/>
  <c r="Z120" i="13"/>
  <c r="AB120" i="13"/>
  <c r="D121" i="13"/>
  <c r="F121" i="13"/>
  <c r="H121" i="13"/>
  <c r="J121" i="13"/>
  <c r="L121" i="13"/>
  <c r="N121" i="13"/>
  <c r="P121" i="13"/>
  <c r="R121" i="13"/>
  <c r="T121" i="13"/>
  <c r="V121" i="13"/>
  <c r="X121" i="13"/>
  <c r="Z121" i="13"/>
  <c r="AB121" i="13"/>
  <c r="D122" i="13"/>
  <c r="F122" i="13"/>
  <c r="H122" i="13"/>
  <c r="J122" i="13"/>
  <c r="L122" i="13"/>
  <c r="N122" i="13"/>
  <c r="P122" i="13"/>
  <c r="R122" i="13"/>
  <c r="T122" i="13"/>
  <c r="V122" i="13"/>
  <c r="X122" i="13"/>
  <c r="Z122" i="13"/>
  <c r="AB122" i="13"/>
  <c r="D123" i="13"/>
  <c r="F123" i="13"/>
  <c r="H123" i="13"/>
  <c r="J123" i="13"/>
  <c r="L123" i="13"/>
  <c r="N123" i="13"/>
  <c r="P123" i="13"/>
  <c r="R123" i="13"/>
  <c r="T123" i="13"/>
  <c r="V123" i="13"/>
  <c r="X123" i="13"/>
  <c r="Z123" i="13"/>
  <c r="AB123" i="13"/>
  <c r="D124" i="13"/>
  <c r="F124" i="13"/>
  <c r="H124" i="13"/>
  <c r="J124" i="13"/>
  <c r="L124" i="13"/>
  <c r="N124" i="13"/>
  <c r="P124" i="13"/>
  <c r="R124" i="13"/>
  <c r="T124" i="13"/>
  <c r="V124" i="13"/>
  <c r="X124" i="13"/>
  <c r="Z124" i="13"/>
  <c r="AB124" i="13"/>
  <c r="D125" i="13"/>
  <c r="F125" i="13"/>
  <c r="H125" i="13"/>
  <c r="J125" i="13"/>
  <c r="L125" i="13"/>
  <c r="N125" i="13"/>
  <c r="P125" i="13"/>
  <c r="R125" i="13"/>
  <c r="T125" i="13"/>
  <c r="V125" i="13"/>
  <c r="X125" i="13"/>
  <c r="Z125" i="13"/>
  <c r="AB125" i="13"/>
  <c r="D126" i="13"/>
  <c r="F126" i="13"/>
  <c r="H126" i="13"/>
  <c r="J126" i="13"/>
  <c r="L126" i="13"/>
  <c r="N126" i="13"/>
  <c r="P126" i="13"/>
  <c r="R126" i="13"/>
  <c r="T126" i="13"/>
  <c r="V126" i="13"/>
  <c r="X126" i="13"/>
  <c r="Z126" i="13"/>
  <c r="AB126" i="13"/>
  <c r="D127" i="13"/>
  <c r="F127" i="13"/>
  <c r="H127" i="13"/>
  <c r="J127" i="13"/>
  <c r="L127" i="13"/>
  <c r="N127" i="13"/>
  <c r="P127" i="13"/>
  <c r="R127" i="13"/>
  <c r="T127" i="13"/>
  <c r="V127" i="13"/>
  <c r="X127" i="13"/>
  <c r="Z127" i="13"/>
  <c r="AB127" i="13"/>
  <c r="D128" i="13"/>
  <c r="F128" i="13"/>
  <c r="H128" i="13"/>
  <c r="J128" i="13"/>
  <c r="L128" i="13"/>
  <c r="N128" i="13"/>
  <c r="P128" i="13"/>
  <c r="R128" i="13"/>
  <c r="T128" i="13"/>
  <c r="V128" i="13"/>
  <c r="X128" i="13"/>
  <c r="Z128" i="13"/>
  <c r="AB128" i="13"/>
  <c r="D129" i="13"/>
  <c r="F129" i="13"/>
  <c r="H129" i="13"/>
  <c r="J129" i="13"/>
  <c r="L129" i="13"/>
  <c r="N129" i="13"/>
  <c r="P129" i="13"/>
  <c r="R129" i="13"/>
  <c r="T129" i="13"/>
  <c r="V129" i="13"/>
  <c r="X129" i="13"/>
  <c r="Z129" i="13"/>
  <c r="AB129" i="13"/>
  <c r="D130" i="13"/>
  <c r="F130" i="13"/>
  <c r="H130" i="13"/>
  <c r="J130" i="13"/>
  <c r="L130" i="13"/>
  <c r="N130" i="13"/>
  <c r="P130" i="13"/>
  <c r="R130" i="13"/>
  <c r="T130" i="13"/>
  <c r="V130" i="13"/>
  <c r="X130" i="13"/>
  <c r="Z130" i="13"/>
  <c r="AB130" i="13"/>
  <c r="D131" i="13"/>
  <c r="F131" i="13"/>
  <c r="H131" i="13"/>
  <c r="J131" i="13"/>
  <c r="L131" i="13"/>
  <c r="N131" i="13"/>
  <c r="P131" i="13"/>
  <c r="R131" i="13"/>
  <c r="T131" i="13"/>
  <c r="V131" i="13"/>
  <c r="X131" i="13"/>
  <c r="Z131" i="13"/>
  <c r="AB131" i="13"/>
  <c r="D132" i="13"/>
  <c r="F132" i="13"/>
  <c r="H132" i="13"/>
  <c r="J132" i="13"/>
  <c r="L132" i="13"/>
  <c r="N132" i="13"/>
  <c r="P132" i="13"/>
  <c r="R132" i="13"/>
  <c r="T132" i="13"/>
  <c r="V132" i="13"/>
  <c r="X132" i="13"/>
  <c r="Z132" i="13"/>
  <c r="AB132" i="13"/>
  <c r="D133" i="13"/>
  <c r="F133" i="13"/>
  <c r="H133" i="13"/>
  <c r="J133" i="13"/>
  <c r="L133" i="13"/>
  <c r="N133" i="13"/>
  <c r="P133" i="13"/>
  <c r="R133" i="13"/>
  <c r="T133" i="13"/>
  <c r="V133" i="13"/>
  <c r="X133" i="13"/>
  <c r="Z133" i="13"/>
  <c r="AB133" i="13"/>
  <c r="D134" i="13"/>
  <c r="F134" i="13"/>
  <c r="H134" i="13"/>
  <c r="J134" i="13"/>
  <c r="L134" i="13"/>
  <c r="N134" i="13"/>
  <c r="P134" i="13"/>
  <c r="R134" i="13"/>
  <c r="T134" i="13"/>
  <c r="V134" i="13"/>
  <c r="X134" i="13"/>
  <c r="Z134" i="13"/>
  <c r="AB134" i="13"/>
  <c r="D135" i="13"/>
  <c r="F135" i="13"/>
  <c r="H135" i="13"/>
  <c r="J135" i="13"/>
  <c r="L135" i="13"/>
  <c r="N135" i="13"/>
  <c r="P135" i="13"/>
  <c r="R135" i="13"/>
  <c r="T135" i="13"/>
  <c r="V135" i="13"/>
  <c r="X135" i="13"/>
  <c r="Z135" i="13"/>
  <c r="AB135" i="13"/>
  <c r="D136" i="13"/>
  <c r="F136" i="13"/>
  <c r="H136" i="13"/>
  <c r="J136" i="13"/>
  <c r="L136" i="13"/>
  <c r="N136" i="13"/>
  <c r="P136" i="13"/>
  <c r="R136" i="13"/>
  <c r="T136" i="13"/>
  <c r="V136" i="13"/>
  <c r="X136" i="13"/>
  <c r="Z136" i="13"/>
  <c r="AB136" i="13"/>
  <c r="D137" i="13"/>
  <c r="F137" i="13"/>
  <c r="H137" i="13"/>
  <c r="J137" i="13"/>
  <c r="L137" i="13"/>
  <c r="N137" i="13"/>
  <c r="P137" i="13"/>
  <c r="R137" i="13"/>
  <c r="T137" i="13"/>
  <c r="V137" i="13"/>
  <c r="X137" i="13"/>
  <c r="Z137" i="13"/>
  <c r="AB137" i="13"/>
  <c r="D138" i="13"/>
  <c r="F138" i="13"/>
  <c r="H138" i="13"/>
  <c r="J138" i="13"/>
  <c r="L138" i="13"/>
  <c r="N138" i="13"/>
  <c r="P138" i="13"/>
  <c r="R138" i="13"/>
  <c r="T138" i="13"/>
  <c r="V138" i="13"/>
  <c r="X138" i="13"/>
  <c r="Z138" i="13"/>
  <c r="AB138" i="13"/>
  <c r="D139" i="13"/>
  <c r="F139" i="13"/>
  <c r="H139" i="13"/>
  <c r="J139" i="13"/>
  <c r="L139" i="13"/>
  <c r="N139" i="13"/>
  <c r="P139" i="13"/>
  <c r="R139" i="13"/>
  <c r="T139" i="13"/>
  <c r="V139" i="13"/>
  <c r="X139" i="13"/>
  <c r="Z139" i="13"/>
  <c r="AB139" i="13"/>
  <c r="D140" i="13"/>
  <c r="F140" i="13"/>
  <c r="H140" i="13"/>
  <c r="J140" i="13"/>
  <c r="L140" i="13"/>
  <c r="N140" i="13"/>
  <c r="P140" i="13"/>
  <c r="R140" i="13"/>
  <c r="T140" i="13"/>
  <c r="V140" i="13"/>
  <c r="X140" i="13"/>
  <c r="Z140" i="13"/>
  <c r="AB140" i="13"/>
  <c r="D141" i="13"/>
  <c r="F141" i="13"/>
  <c r="H141" i="13"/>
  <c r="J141" i="13"/>
  <c r="L141" i="13"/>
  <c r="N141" i="13"/>
  <c r="P141" i="13"/>
  <c r="R141" i="13"/>
  <c r="T141" i="13"/>
  <c r="V141" i="13"/>
  <c r="X141" i="13"/>
  <c r="Z141" i="13"/>
  <c r="AB141" i="13"/>
  <c r="D142" i="13"/>
  <c r="F142" i="13"/>
  <c r="H142" i="13"/>
  <c r="J142" i="13"/>
  <c r="L142" i="13"/>
  <c r="N142" i="13"/>
  <c r="P142" i="13"/>
  <c r="R142" i="13"/>
  <c r="T142" i="13"/>
  <c r="V142" i="13"/>
  <c r="X142" i="13"/>
  <c r="Z142" i="13"/>
  <c r="AB142" i="13"/>
  <c r="D143" i="13"/>
  <c r="F143" i="13"/>
  <c r="H143" i="13"/>
  <c r="J143" i="13"/>
  <c r="L143" i="13"/>
  <c r="N143" i="13"/>
  <c r="P143" i="13"/>
  <c r="R143" i="13"/>
  <c r="T143" i="13"/>
  <c r="V143" i="13"/>
  <c r="X143" i="13"/>
  <c r="Z143" i="13"/>
  <c r="AB143" i="13"/>
  <c r="D144" i="13"/>
  <c r="F144" i="13"/>
  <c r="H144" i="13"/>
  <c r="J144" i="13"/>
  <c r="L144" i="13"/>
  <c r="N144" i="13"/>
  <c r="P144" i="13"/>
  <c r="R144" i="13"/>
  <c r="T144" i="13"/>
  <c r="V144" i="13"/>
  <c r="X144" i="13"/>
  <c r="Z144" i="13"/>
  <c r="AB144" i="13"/>
  <c r="D145" i="13"/>
  <c r="F145" i="13"/>
  <c r="H145" i="13"/>
  <c r="J145" i="13"/>
  <c r="L145" i="13"/>
  <c r="N145" i="13"/>
  <c r="P145" i="13"/>
  <c r="R145" i="13"/>
  <c r="T145" i="13"/>
  <c r="V145" i="13"/>
  <c r="X145" i="13"/>
  <c r="Z145" i="13"/>
  <c r="AB145" i="13"/>
  <c r="D146" i="13"/>
  <c r="F146" i="13"/>
  <c r="H146" i="13"/>
  <c r="J146" i="13"/>
  <c r="L146" i="13"/>
  <c r="N146" i="13"/>
  <c r="P146" i="13"/>
  <c r="R146" i="13"/>
  <c r="T146" i="13"/>
  <c r="V146" i="13"/>
  <c r="X146" i="13"/>
  <c r="Z146" i="13"/>
  <c r="AB146" i="13"/>
  <c r="D147" i="13"/>
  <c r="F147" i="13"/>
  <c r="H147" i="13"/>
  <c r="J147" i="13"/>
  <c r="L147" i="13"/>
  <c r="N147" i="13"/>
  <c r="P147" i="13"/>
  <c r="R147" i="13"/>
  <c r="T147" i="13"/>
  <c r="V147" i="13"/>
  <c r="X147" i="13"/>
  <c r="Z147" i="13"/>
  <c r="AB147" i="13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D149" i="13"/>
  <c r="F149" i="13"/>
  <c r="H149" i="13"/>
  <c r="J149" i="13"/>
  <c r="L149" i="13"/>
  <c r="N149" i="13"/>
  <c r="P149" i="13"/>
  <c r="R149" i="13"/>
  <c r="T149" i="13"/>
  <c r="V149" i="13"/>
  <c r="X149" i="13"/>
  <c r="Z149" i="13"/>
  <c r="AB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D151" i="13"/>
  <c r="F151" i="13"/>
  <c r="H151" i="13"/>
  <c r="J151" i="13"/>
  <c r="L151" i="13"/>
  <c r="N151" i="13"/>
  <c r="P151" i="13"/>
  <c r="R151" i="13"/>
  <c r="T151" i="13"/>
  <c r="V151" i="13"/>
  <c r="X151" i="13"/>
  <c r="Z151" i="13"/>
  <c r="AB151" i="13"/>
  <c r="D152" i="13"/>
  <c r="F152" i="13"/>
  <c r="H152" i="13"/>
  <c r="J152" i="13"/>
  <c r="L152" i="13"/>
  <c r="N152" i="13"/>
  <c r="P152" i="13"/>
  <c r="R152" i="13"/>
  <c r="T152" i="13"/>
  <c r="V152" i="13"/>
  <c r="X152" i="13"/>
  <c r="Z152" i="13"/>
  <c r="AB152" i="13"/>
  <c r="D153" i="13"/>
  <c r="F153" i="13"/>
  <c r="H153" i="13"/>
  <c r="J153" i="13"/>
  <c r="L153" i="13"/>
  <c r="N153" i="13"/>
  <c r="P153" i="13"/>
  <c r="R153" i="13"/>
  <c r="T153" i="13"/>
  <c r="V153" i="13"/>
  <c r="X153" i="13"/>
  <c r="Z153" i="13"/>
  <c r="AB153" i="13"/>
  <c r="D154" i="13"/>
  <c r="F154" i="13"/>
  <c r="H154" i="13"/>
  <c r="J154" i="13"/>
  <c r="L154" i="13"/>
  <c r="N154" i="13"/>
  <c r="P154" i="13"/>
  <c r="R154" i="13"/>
  <c r="T154" i="13"/>
  <c r="V154" i="13"/>
  <c r="X154" i="13"/>
  <c r="Z154" i="13"/>
  <c r="AB154" i="13"/>
  <c r="D155" i="13"/>
  <c r="F155" i="13"/>
  <c r="H155" i="13"/>
  <c r="J155" i="13"/>
  <c r="L155" i="13"/>
  <c r="N155" i="13"/>
  <c r="P155" i="13"/>
  <c r="R155" i="13"/>
  <c r="T155" i="13"/>
  <c r="V155" i="13"/>
  <c r="X155" i="13"/>
  <c r="Z155" i="13"/>
  <c r="AB155" i="13"/>
  <c r="D156" i="13"/>
  <c r="F156" i="13"/>
  <c r="H156" i="13"/>
  <c r="J156" i="13"/>
  <c r="L156" i="13"/>
  <c r="N156" i="13"/>
  <c r="P156" i="13"/>
  <c r="R156" i="13"/>
  <c r="T156" i="13"/>
  <c r="V156" i="13"/>
  <c r="X156" i="13"/>
  <c r="Z156" i="13"/>
  <c r="AB156" i="13"/>
  <c r="D157" i="13"/>
  <c r="F157" i="13"/>
  <c r="H157" i="13"/>
  <c r="J157" i="13"/>
  <c r="L157" i="13"/>
  <c r="N157" i="13"/>
  <c r="P157" i="13"/>
  <c r="R157" i="13"/>
  <c r="T157" i="13"/>
  <c r="V157" i="13"/>
  <c r="X157" i="13"/>
  <c r="Z157" i="13"/>
  <c r="AB157" i="13"/>
  <c r="D158" i="13"/>
  <c r="F158" i="13"/>
  <c r="H158" i="13"/>
  <c r="J158" i="13"/>
  <c r="L158" i="13"/>
  <c r="N158" i="13"/>
  <c r="P158" i="13"/>
  <c r="R158" i="13"/>
  <c r="T158" i="13"/>
  <c r="V158" i="13"/>
  <c r="X158" i="13"/>
  <c r="Z158" i="13"/>
  <c r="AB158" i="13"/>
  <c r="D159" i="13"/>
  <c r="F159" i="13"/>
  <c r="H159" i="13"/>
  <c r="J159" i="13"/>
  <c r="L159" i="13"/>
  <c r="N159" i="13"/>
  <c r="P159" i="13"/>
  <c r="R159" i="13"/>
  <c r="T159" i="13"/>
  <c r="V159" i="13"/>
  <c r="X159" i="13"/>
  <c r="Z159" i="13"/>
  <c r="AB159" i="13"/>
  <c r="D160" i="13"/>
  <c r="F160" i="13"/>
  <c r="H160" i="13"/>
  <c r="J160" i="13"/>
  <c r="L160" i="13"/>
  <c r="N160" i="13"/>
  <c r="P160" i="13"/>
  <c r="R160" i="13"/>
  <c r="T160" i="13"/>
  <c r="V160" i="13"/>
  <c r="X160" i="13"/>
  <c r="Z160" i="13"/>
  <c r="AB160" i="13"/>
  <c r="D161" i="13"/>
  <c r="F161" i="13"/>
  <c r="H161" i="13"/>
  <c r="J161" i="13"/>
  <c r="L161" i="13"/>
  <c r="N161" i="13"/>
  <c r="P161" i="13"/>
  <c r="R161" i="13"/>
  <c r="T161" i="13"/>
  <c r="V161" i="13"/>
  <c r="X161" i="13"/>
  <c r="Z161" i="13"/>
  <c r="AB161" i="13"/>
  <c r="D162" i="13"/>
  <c r="F162" i="13"/>
  <c r="H162" i="13"/>
  <c r="J162" i="13"/>
  <c r="L162" i="13"/>
  <c r="N162" i="13"/>
  <c r="P162" i="13"/>
  <c r="R162" i="13"/>
  <c r="T162" i="13"/>
  <c r="V162" i="13"/>
  <c r="X162" i="13"/>
  <c r="Z162" i="13"/>
  <c r="AB162" i="13"/>
  <c r="D163" i="13"/>
  <c r="F163" i="13"/>
  <c r="H163" i="13"/>
  <c r="J163" i="13"/>
  <c r="L163" i="13"/>
  <c r="N163" i="13"/>
  <c r="P163" i="13"/>
  <c r="R163" i="13"/>
  <c r="T163" i="13"/>
  <c r="V163" i="13"/>
  <c r="X163" i="13"/>
  <c r="Z163" i="13"/>
  <c r="AB163" i="13"/>
  <c r="D164" i="13"/>
  <c r="F164" i="13"/>
  <c r="H164" i="13"/>
  <c r="J164" i="13"/>
  <c r="L164" i="13"/>
  <c r="N164" i="13"/>
  <c r="P164" i="13"/>
  <c r="R164" i="13"/>
  <c r="T164" i="13"/>
  <c r="V164" i="13"/>
  <c r="X164" i="13"/>
  <c r="Z164" i="13"/>
  <c r="AB164" i="13"/>
  <c r="D165" i="13"/>
  <c r="F165" i="13"/>
  <c r="H165" i="13"/>
  <c r="J165" i="13"/>
  <c r="L165" i="13"/>
  <c r="N165" i="13"/>
  <c r="P165" i="13"/>
  <c r="R165" i="13"/>
  <c r="T165" i="13"/>
  <c r="V165" i="13"/>
  <c r="X165" i="13"/>
  <c r="Z165" i="13"/>
  <c r="AB165" i="13"/>
  <c r="D166" i="13"/>
  <c r="F166" i="13"/>
  <c r="H166" i="13"/>
  <c r="J166" i="13"/>
  <c r="L166" i="13"/>
  <c r="N166" i="13"/>
  <c r="P166" i="13"/>
  <c r="R166" i="13"/>
  <c r="T166" i="13"/>
  <c r="V166" i="13"/>
  <c r="X166" i="13"/>
  <c r="Z166" i="13"/>
  <c r="AB166" i="13"/>
  <c r="D167" i="13"/>
  <c r="F167" i="13"/>
  <c r="H167" i="13"/>
  <c r="J167" i="13"/>
  <c r="L167" i="13"/>
  <c r="N167" i="13"/>
  <c r="P167" i="13"/>
  <c r="R167" i="13"/>
  <c r="T167" i="13"/>
  <c r="V167" i="13"/>
  <c r="X167" i="13"/>
  <c r="Z167" i="13"/>
  <c r="AB167" i="13"/>
  <c r="D168" i="13"/>
  <c r="F168" i="13"/>
  <c r="H168" i="13"/>
  <c r="J168" i="13"/>
  <c r="L168" i="13"/>
  <c r="N168" i="13"/>
  <c r="P168" i="13"/>
  <c r="R168" i="13"/>
  <c r="T168" i="13"/>
  <c r="V168" i="13"/>
  <c r="X168" i="13"/>
  <c r="Z168" i="13"/>
  <c r="AB168" i="13"/>
  <c r="D169" i="13"/>
  <c r="F169" i="13"/>
  <c r="H169" i="13"/>
  <c r="J169" i="13"/>
  <c r="L169" i="13"/>
  <c r="N169" i="13"/>
  <c r="P169" i="13"/>
  <c r="R169" i="13"/>
  <c r="T169" i="13"/>
  <c r="V169" i="13"/>
  <c r="X169" i="13"/>
  <c r="Z169" i="13"/>
  <c r="AB169" i="13"/>
  <c r="D170" i="13"/>
  <c r="F170" i="13"/>
  <c r="H170" i="13"/>
  <c r="J170" i="13"/>
  <c r="L170" i="13"/>
  <c r="N170" i="13"/>
  <c r="P170" i="13"/>
  <c r="R170" i="13"/>
  <c r="T170" i="13"/>
  <c r="V170" i="13"/>
  <c r="X170" i="13"/>
  <c r="Z170" i="13"/>
  <c r="AB170" i="13"/>
  <c r="D171" i="13"/>
  <c r="F171" i="13"/>
  <c r="H171" i="13"/>
  <c r="J171" i="13"/>
  <c r="L171" i="13"/>
  <c r="N171" i="13"/>
  <c r="P171" i="13"/>
  <c r="R171" i="13"/>
  <c r="T171" i="13"/>
  <c r="V171" i="13"/>
  <c r="X171" i="13"/>
  <c r="Z171" i="13"/>
  <c r="AB171" i="13"/>
  <c r="D172" i="13"/>
  <c r="F172" i="13"/>
  <c r="H172" i="13"/>
  <c r="J172" i="13"/>
  <c r="L172" i="13"/>
  <c r="N172" i="13"/>
  <c r="P172" i="13"/>
  <c r="R172" i="13"/>
  <c r="T172" i="13"/>
  <c r="V172" i="13"/>
  <c r="X172" i="13"/>
  <c r="Z172" i="13"/>
  <c r="AB172" i="13"/>
  <c r="D173" i="13"/>
  <c r="F173" i="13"/>
  <c r="H173" i="13"/>
  <c r="J173" i="13"/>
  <c r="L173" i="13"/>
  <c r="N173" i="13"/>
  <c r="P173" i="13"/>
  <c r="R173" i="13"/>
  <c r="T173" i="13"/>
  <c r="V173" i="13"/>
  <c r="X173" i="13"/>
  <c r="Z173" i="13"/>
  <c r="AB173" i="13"/>
  <c r="D174" i="13"/>
  <c r="F174" i="13"/>
  <c r="H174" i="13"/>
  <c r="J174" i="13"/>
  <c r="L174" i="13"/>
  <c r="N174" i="13"/>
  <c r="P174" i="13"/>
  <c r="R174" i="13"/>
  <c r="T174" i="13"/>
  <c r="V174" i="13"/>
  <c r="X174" i="13"/>
  <c r="Z174" i="13"/>
  <c r="AB174" i="13"/>
  <c r="D175" i="13"/>
  <c r="F175" i="13"/>
  <c r="H175" i="13"/>
  <c r="J175" i="13"/>
  <c r="L175" i="13"/>
  <c r="N175" i="13"/>
  <c r="P175" i="13"/>
  <c r="R175" i="13"/>
  <c r="T175" i="13"/>
  <c r="V175" i="13"/>
  <c r="X175" i="13"/>
  <c r="Z175" i="13"/>
  <c r="AB175" i="13"/>
  <c r="D176" i="13"/>
  <c r="F176" i="13"/>
  <c r="H176" i="13"/>
  <c r="J176" i="13"/>
  <c r="L176" i="13"/>
  <c r="N176" i="13"/>
  <c r="P176" i="13"/>
  <c r="R176" i="13"/>
  <c r="T176" i="13"/>
  <c r="V176" i="13"/>
  <c r="X176" i="13"/>
  <c r="Z176" i="13"/>
  <c r="AB176" i="13"/>
  <c r="D177" i="13"/>
  <c r="F177" i="13"/>
  <c r="H177" i="13"/>
  <c r="J177" i="13"/>
  <c r="L177" i="13"/>
  <c r="N177" i="13"/>
  <c r="P177" i="13"/>
  <c r="R177" i="13"/>
  <c r="T177" i="13"/>
  <c r="V177" i="13"/>
  <c r="X177" i="13"/>
  <c r="Z177" i="13"/>
  <c r="AB177" i="13"/>
  <c r="D178" i="13"/>
  <c r="F178" i="13"/>
  <c r="H178" i="13"/>
  <c r="J178" i="13"/>
  <c r="L178" i="13"/>
  <c r="N178" i="13"/>
  <c r="P178" i="13"/>
  <c r="R178" i="13"/>
  <c r="T178" i="13"/>
  <c r="V178" i="13"/>
  <c r="X178" i="13"/>
  <c r="Z178" i="13"/>
  <c r="AB178" i="13"/>
  <c r="D179" i="13"/>
  <c r="F179" i="13"/>
  <c r="H179" i="13"/>
  <c r="J179" i="13"/>
  <c r="L179" i="13"/>
  <c r="N179" i="13"/>
  <c r="P179" i="13"/>
  <c r="R179" i="13"/>
  <c r="T179" i="13"/>
  <c r="V179" i="13"/>
  <c r="X179" i="13"/>
  <c r="Z179" i="13"/>
  <c r="AB179" i="13"/>
  <c r="D180" i="13"/>
  <c r="F180" i="13"/>
  <c r="H180" i="13"/>
  <c r="J180" i="13"/>
  <c r="L180" i="13"/>
  <c r="N180" i="13"/>
  <c r="P180" i="13"/>
  <c r="R180" i="13"/>
  <c r="T180" i="13"/>
  <c r="V180" i="13"/>
  <c r="X180" i="13"/>
  <c r="Z180" i="13"/>
  <c r="AB180" i="13"/>
  <c r="D181" i="13"/>
  <c r="F181" i="13"/>
  <c r="H181" i="13"/>
  <c r="J181" i="13"/>
  <c r="L181" i="13"/>
  <c r="N181" i="13"/>
  <c r="P181" i="13"/>
  <c r="R181" i="13"/>
  <c r="T181" i="13"/>
  <c r="V181" i="13"/>
  <c r="X181" i="13"/>
  <c r="Z181" i="13"/>
  <c r="AB181" i="13"/>
  <c r="D182" i="13"/>
  <c r="F182" i="13"/>
  <c r="H182" i="13"/>
  <c r="J182" i="13"/>
  <c r="L182" i="13"/>
  <c r="N182" i="13"/>
  <c r="P182" i="13"/>
  <c r="R182" i="13"/>
  <c r="T182" i="13"/>
  <c r="V182" i="13"/>
  <c r="X182" i="13"/>
  <c r="Z182" i="13"/>
  <c r="AB182" i="13"/>
  <c r="D183" i="13"/>
  <c r="F183" i="13"/>
  <c r="H183" i="13"/>
  <c r="J183" i="13"/>
  <c r="L183" i="13"/>
  <c r="N183" i="13"/>
  <c r="P183" i="13"/>
  <c r="R183" i="13"/>
  <c r="T183" i="13"/>
  <c r="V183" i="13"/>
  <c r="X183" i="13"/>
  <c r="Z183" i="13"/>
  <c r="AB183" i="13"/>
  <c r="D184" i="13"/>
  <c r="F184" i="13"/>
  <c r="H184" i="13"/>
  <c r="J184" i="13"/>
  <c r="L184" i="13"/>
  <c r="N184" i="13"/>
  <c r="P184" i="13"/>
  <c r="R184" i="13"/>
  <c r="T184" i="13"/>
  <c r="V184" i="13"/>
  <c r="X184" i="13"/>
  <c r="Z184" i="13"/>
  <c r="AB184" i="13"/>
  <c r="D185" i="13"/>
  <c r="F185" i="13"/>
  <c r="H185" i="13"/>
  <c r="J185" i="13"/>
  <c r="L185" i="13"/>
  <c r="N185" i="13"/>
  <c r="P185" i="13"/>
  <c r="R185" i="13"/>
  <c r="T185" i="13"/>
  <c r="V185" i="13"/>
  <c r="X185" i="13"/>
  <c r="Z185" i="13"/>
  <c r="AB185" i="13"/>
  <c r="D186" i="13"/>
  <c r="F186" i="13"/>
  <c r="H186" i="13"/>
  <c r="J186" i="13"/>
  <c r="L186" i="13"/>
  <c r="N186" i="13"/>
  <c r="P186" i="13"/>
  <c r="R186" i="13"/>
  <c r="T186" i="13"/>
  <c r="V186" i="13"/>
  <c r="X186" i="13"/>
  <c r="Z186" i="13"/>
  <c r="AB186" i="13"/>
  <c r="D187" i="13"/>
  <c r="F187" i="13"/>
  <c r="H187" i="13"/>
  <c r="J187" i="13"/>
  <c r="L187" i="13"/>
  <c r="N187" i="13"/>
  <c r="P187" i="13"/>
  <c r="R187" i="13"/>
  <c r="T187" i="13"/>
  <c r="V187" i="13"/>
  <c r="X187" i="13"/>
  <c r="Z187" i="13"/>
  <c r="AB187" i="13"/>
  <c r="D188" i="13"/>
  <c r="F188" i="13"/>
  <c r="H188" i="13"/>
  <c r="J188" i="13"/>
  <c r="L188" i="13"/>
  <c r="N188" i="13"/>
  <c r="P188" i="13"/>
  <c r="R188" i="13"/>
  <c r="T188" i="13"/>
  <c r="V188" i="13"/>
  <c r="X188" i="13"/>
  <c r="Z188" i="13"/>
  <c r="AB188" i="13"/>
  <c r="D189" i="13"/>
  <c r="F189" i="13"/>
  <c r="H189" i="13"/>
  <c r="J189" i="13"/>
  <c r="L189" i="13"/>
  <c r="N189" i="13"/>
  <c r="P189" i="13"/>
  <c r="R189" i="13"/>
  <c r="T189" i="13"/>
  <c r="V189" i="13"/>
  <c r="X189" i="13"/>
  <c r="Z189" i="13"/>
  <c r="AB189" i="13"/>
  <c r="D190" i="13"/>
  <c r="F190" i="13"/>
  <c r="H190" i="13"/>
  <c r="J190" i="13"/>
  <c r="L190" i="13"/>
  <c r="N190" i="13"/>
  <c r="P190" i="13"/>
  <c r="R190" i="13"/>
  <c r="T190" i="13"/>
  <c r="V190" i="13"/>
  <c r="X190" i="13"/>
  <c r="Z190" i="13"/>
  <c r="AB190" i="13"/>
  <c r="D191" i="13"/>
  <c r="F191" i="13"/>
  <c r="H191" i="13"/>
  <c r="J191" i="13"/>
  <c r="L191" i="13"/>
  <c r="N191" i="13"/>
  <c r="P191" i="13"/>
  <c r="R191" i="13"/>
  <c r="T191" i="13"/>
  <c r="V191" i="13"/>
  <c r="X191" i="13"/>
  <c r="Z191" i="13"/>
  <c r="AB191" i="13"/>
  <c r="D192" i="13"/>
  <c r="F192" i="13"/>
  <c r="H192" i="13"/>
  <c r="J192" i="13"/>
  <c r="L192" i="13"/>
  <c r="N192" i="13"/>
  <c r="P192" i="13"/>
  <c r="R192" i="13"/>
  <c r="T192" i="13"/>
  <c r="V192" i="13"/>
  <c r="X192" i="13"/>
  <c r="Z192" i="13"/>
  <c r="AB192" i="13"/>
  <c r="D193" i="13"/>
  <c r="F193" i="13"/>
  <c r="H193" i="13"/>
  <c r="J193" i="13"/>
  <c r="L193" i="13"/>
  <c r="N193" i="13"/>
  <c r="P193" i="13"/>
  <c r="R193" i="13"/>
  <c r="T193" i="13"/>
  <c r="V193" i="13"/>
  <c r="X193" i="13"/>
  <c r="Z193" i="13"/>
  <c r="AB193" i="13"/>
  <c r="D194" i="13"/>
  <c r="F194" i="13"/>
  <c r="H194" i="13"/>
  <c r="J194" i="13"/>
  <c r="L194" i="13"/>
  <c r="N194" i="13"/>
  <c r="P194" i="13"/>
  <c r="R194" i="13"/>
  <c r="T194" i="13"/>
  <c r="V194" i="13"/>
  <c r="X194" i="13"/>
  <c r="Z194" i="13"/>
  <c r="AB194" i="13"/>
  <c r="D195" i="13"/>
  <c r="F195" i="13"/>
  <c r="H195" i="13"/>
  <c r="J195" i="13"/>
  <c r="L195" i="13"/>
  <c r="N195" i="13"/>
  <c r="P195" i="13"/>
  <c r="R195" i="13"/>
  <c r="T195" i="13"/>
  <c r="V195" i="13"/>
  <c r="X195" i="13"/>
  <c r="Z195" i="13"/>
  <c r="AB195" i="13"/>
  <c r="D196" i="13"/>
  <c r="F196" i="13"/>
  <c r="H196" i="13"/>
  <c r="J196" i="13"/>
  <c r="L196" i="13"/>
  <c r="N196" i="13"/>
  <c r="P196" i="13"/>
  <c r="R196" i="13"/>
  <c r="T196" i="13"/>
  <c r="V196" i="13"/>
  <c r="X196" i="13"/>
  <c r="Z196" i="13"/>
  <c r="AB196" i="13"/>
  <c r="D197" i="13"/>
  <c r="F197" i="13"/>
  <c r="H197" i="13"/>
  <c r="J197" i="13"/>
  <c r="L197" i="13"/>
  <c r="N197" i="13"/>
  <c r="P197" i="13"/>
  <c r="R197" i="13"/>
  <c r="T197" i="13"/>
  <c r="V197" i="13"/>
  <c r="X197" i="13"/>
  <c r="Z197" i="13"/>
  <c r="AB197" i="13"/>
  <c r="D198" i="13"/>
  <c r="F198" i="13"/>
  <c r="H198" i="13"/>
  <c r="J198" i="13"/>
  <c r="L198" i="13"/>
  <c r="N198" i="13"/>
  <c r="P198" i="13"/>
  <c r="R198" i="13"/>
  <c r="T198" i="13"/>
  <c r="V198" i="13"/>
  <c r="X198" i="13"/>
  <c r="Z198" i="13"/>
  <c r="AB198" i="13"/>
  <c r="D199" i="13"/>
  <c r="F199" i="13"/>
  <c r="H199" i="13"/>
  <c r="J199" i="13"/>
  <c r="L199" i="13"/>
  <c r="N199" i="13"/>
  <c r="P199" i="13"/>
  <c r="R199" i="13"/>
  <c r="T199" i="13"/>
  <c r="V199" i="13"/>
  <c r="X199" i="13"/>
  <c r="Z199" i="13"/>
  <c r="AB199" i="13"/>
  <c r="D200" i="13"/>
  <c r="F200" i="13"/>
  <c r="H200" i="13"/>
  <c r="J200" i="13"/>
  <c r="L200" i="13"/>
  <c r="N200" i="13"/>
  <c r="P200" i="13"/>
  <c r="R200" i="13"/>
  <c r="T200" i="13"/>
  <c r="V200" i="13"/>
  <c r="X200" i="13"/>
  <c r="Z200" i="13"/>
  <c r="AB200" i="13"/>
  <c r="D201" i="13"/>
  <c r="F201" i="13"/>
  <c r="H201" i="13"/>
  <c r="J201" i="13"/>
  <c r="L201" i="13"/>
  <c r="N201" i="13"/>
  <c r="P201" i="13"/>
  <c r="R201" i="13"/>
  <c r="T201" i="13"/>
  <c r="V201" i="13"/>
  <c r="X201" i="13"/>
  <c r="Z201" i="13"/>
  <c r="AB201" i="13"/>
  <c r="D202" i="13"/>
  <c r="F202" i="13"/>
  <c r="H202" i="13"/>
  <c r="J202" i="13"/>
  <c r="L202" i="13"/>
  <c r="N202" i="13"/>
  <c r="P202" i="13"/>
  <c r="R202" i="13"/>
  <c r="T202" i="13"/>
  <c r="V202" i="13"/>
  <c r="X202" i="13"/>
  <c r="Z202" i="13"/>
  <c r="AB202" i="13"/>
  <c r="D203" i="13"/>
  <c r="F203" i="13"/>
  <c r="H203" i="13"/>
  <c r="J203" i="13"/>
  <c r="L203" i="13"/>
  <c r="N203" i="13"/>
  <c r="P203" i="13"/>
  <c r="R203" i="13"/>
  <c r="T203" i="13"/>
  <c r="V203" i="13"/>
  <c r="X203" i="13"/>
  <c r="Z203" i="13"/>
  <c r="AB203" i="13"/>
  <c r="D204" i="13"/>
  <c r="F204" i="13"/>
  <c r="H204" i="13"/>
  <c r="J204" i="13"/>
  <c r="L204" i="13"/>
  <c r="N204" i="13"/>
  <c r="P204" i="13"/>
  <c r="R204" i="13"/>
  <c r="T204" i="13"/>
  <c r="V204" i="13"/>
  <c r="X204" i="13"/>
  <c r="Z204" i="13"/>
  <c r="AB204" i="13"/>
  <c r="D205" i="13"/>
  <c r="F205" i="13"/>
  <c r="H205" i="13"/>
  <c r="J205" i="13"/>
  <c r="L205" i="13"/>
  <c r="N205" i="13"/>
  <c r="P205" i="13"/>
  <c r="R205" i="13"/>
  <c r="T205" i="13"/>
  <c r="V205" i="13"/>
  <c r="X205" i="13"/>
  <c r="Z205" i="13"/>
  <c r="AB205" i="13"/>
  <c r="D206" i="13"/>
  <c r="F206" i="13"/>
  <c r="H206" i="13"/>
  <c r="J206" i="13"/>
  <c r="L206" i="13"/>
  <c r="N206" i="13"/>
  <c r="P206" i="13"/>
  <c r="R206" i="13"/>
  <c r="T206" i="13"/>
  <c r="V206" i="13"/>
  <c r="X206" i="13"/>
  <c r="Z206" i="13"/>
  <c r="AB206" i="13"/>
  <c r="D207" i="13"/>
  <c r="F207" i="13"/>
  <c r="H207" i="13"/>
  <c r="J207" i="13"/>
  <c r="L207" i="13"/>
  <c r="N207" i="13"/>
  <c r="P207" i="13"/>
  <c r="R207" i="13"/>
  <c r="T207" i="13"/>
  <c r="V207" i="13"/>
  <c r="X207" i="13"/>
  <c r="Z207" i="13"/>
  <c r="AB207" i="13"/>
  <c r="D208" i="13"/>
  <c r="F208" i="13"/>
  <c r="H208" i="13"/>
  <c r="J208" i="13"/>
  <c r="L208" i="13"/>
  <c r="N208" i="13"/>
  <c r="P208" i="13"/>
  <c r="R208" i="13"/>
  <c r="T208" i="13"/>
  <c r="V208" i="13"/>
  <c r="X208" i="13"/>
  <c r="Z208" i="13"/>
  <c r="AB208" i="13"/>
  <c r="D209" i="13"/>
  <c r="F209" i="13"/>
  <c r="H209" i="13"/>
  <c r="J209" i="13"/>
  <c r="L209" i="13"/>
  <c r="N209" i="13"/>
  <c r="P209" i="13"/>
  <c r="R209" i="13"/>
  <c r="T209" i="13"/>
  <c r="V209" i="13"/>
  <c r="X209" i="13"/>
  <c r="Z209" i="13"/>
  <c r="AB209" i="13"/>
  <c r="D210" i="13"/>
  <c r="F210" i="13"/>
  <c r="H210" i="13"/>
  <c r="J210" i="13"/>
  <c r="L210" i="13"/>
  <c r="N210" i="13"/>
  <c r="P210" i="13"/>
  <c r="R210" i="13"/>
  <c r="T210" i="13"/>
  <c r="V210" i="13"/>
  <c r="X210" i="13"/>
  <c r="Z210" i="13"/>
  <c r="AB210" i="13"/>
  <c r="D211" i="13"/>
  <c r="F211" i="13"/>
  <c r="H211" i="13"/>
  <c r="J211" i="13"/>
  <c r="L211" i="13"/>
  <c r="N211" i="13"/>
  <c r="P211" i="13"/>
  <c r="R211" i="13"/>
  <c r="T211" i="13"/>
  <c r="V211" i="13"/>
  <c r="X211" i="13"/>
  <c r="Z211" i="13"/>
  <c r="AB211" i="13"/>
  <c r="D212" i="13"/>
  <c r="F212" i="13"/>
  <c r="H212" i="13"/>
  <c r="J212" i="13"/>
  <c r="L212" i="13"/>
  <c r="N212" i="13"/>
  <c r="P212" i="13"/>
  <c r="R212" i="13"/>
  <c r="T212" i="13"/>
  <c r="V212" i="13"/>
  <c r="X212" i="13"/>
  <c r="Z212" i="13"/>
  <c r="AB212" i="13"/>
  <c r="D213" i="13"/>
  <c r="F213" i="13"/>
  <c r="H213" i="13"/>
  <c r="J213" i="13"/>
  <c r="L213" i="13"/>
  <c r="N213" i="13"/>
  <c r="P213" i="13"/>
  <c r="R213" i="13"/>
  <c r="T213" i="13"/>
  <c r="V213" i="13"/>
  <c r="X213" i="13"/>
  <c r="Z213" i="13"/>
  <c r="AB213" i="13"/>
  <c r="D214" i="13"/>
  <c r="F214" i="13"/>
  <c r="H214" i="13"/>
  <c r="J214" i="13"/>
  <c r="L214" i="13"/>
  <c r="N214" i="13"/>
  <c r="P214" i="13"/>
  <c r="R214" i="13"/>
  <c r="T214" i="13"/>
  <c r="V214" i="13"/>
  <c r="X214" i="13"/>
  <c r="Z214" i="13"/>
  <c r="AB214" i="13"/>
  <c r="D215" i="13"/>
  <c r="F215" i="13"/>
  <c r="H215" i="13"/>
  <c r="J215" i="13"/>
  <c r="L215" i="13"/>
  <c r="N215" i="13"/>
  <c r="P215" i="13"/>
  <c r="R215" i="13"/>
  <c r="T215" i="13"/>
  <c r="V215" i="13"/>
  <c r="X215" i="13"/>
  <c r="Z215" i="13"/>
  <c r="AB215" i="13"/>
  <c r="D216" i="13"/>
  <c r="F216" i="13"/>
  <c r="H216" i="13"/>
  <c r="J216" i="13"/>
  <c r="L216" i="13"/>
  <c r="N216" i="13"/>
  <c r="P216" i="13"/>
  <c r="R216" i="13"/>
  <c r="T216" i="13"/>
  <c r="V216" i="13"/>
  <c r="X216" i="13"/>
  <c r="Z216" i="13"/>
  <c r="AB216" i="13"/>
  <c r="D217" i="13"/>
  <c r="F217" i="13"/>
  <c r="H217" i="13"/>
  <c r="J217" i="13"/>
  <c r="L217" i="13"/>
  <c r="N217" i="13"/>
  <c r="P217" i="13"/>
  <c r="R217" i="13"/>
  <c r="T217" i="13"/>
  <c r="V217" i="13"/>
  <c r="X217" i="13"/>
  <c r="Z217" i="13"/>
  <c r="AB217" i="13"/>
  <c r="D218" i="13"/>
  <c r="F218" i="13"/>
  <c r="H218" i="13"/>
  <c r="J218" i="13"/>
  <c r="L218" i="13"/>
  <c r="N218" i="13"/>
  <c r="P218" i="13"/>
  <c r="R218" i="13"/>
  <c r="T218" i="13"/>
  <c r="V218" i="13"/>
  <c r="X218" i="13"/>
  <c r="Z218" i="13"/>
  <c r="AB218" i="13"/>
  <c r="D219" i="13"/>
  <c r="F219" i="13"/>
  <c r="H219" i="13"/>
  <c r="J219" i="13"/>
  <c r="L219" i="13"/>
  <c r="N219" i="13"/>
  <c r="P219" i="13"/>
  <c r="R219" i="13"/>
  <c r="T219" i="13"/>
  <c r="V219" i="13"/>
  <c r="X219" i="13"/>
  <c r="Z219" i="13"/>
  <c r="AB219" i="13"/>
  <c r="D220" i="13"/>
  <c r="F220" i="13"/>
  <c r="H220" i="13"/>
  <c r="J220" i="13"/>
  <c r="L220" i="13"/>
  <c r="N220" i="13"/>
  <c r="P220" i="13"/>
  <c r="R220" i="13"/>
  <c r="T220" i="13"/>
  <c r="V220" i="13"/>
  <c r="X220" i="13"/>
  <c r="Z220" i="13"/>
  <c r="AB220" i="13"/>
  <c r="D221" i="13"/>
  <c r="F221" i="13"/>
  <c r="H221" i="13"/>
  <c r="J221" i="13"/>
  <c r="L221" i="13"/>
  <c r="N221" i="13"/>
  <c r="P221" i="13"/>
  <c r="R221" i="13"/>
  <c r="T221" i="13"/>
  <c r="V221" i="13"/>
  <c r="X221" i="13"/>
  <c r="Z221" i="13"/>
  <c r="AB221" i="13"/>
  <c r="D222" i="13"/>
  <c r="F222" i="13"/>
  <c r="H222" i="13"/>
  <c r="J222" i="13"/>
  <c r="L222" i="13"/>
  <c r="N222" i="13"/>
  <c r="P222" i="13"/>
  <c r="R222" i="13"/>
  <c r="T222" i="13"/>
  <c r="V222" i="13"/>
  <c r="X222" i="13"/>
  <c r="Z222" i="13"/>
  <c r="AB222" i="13"/>
  <c r="D223" i="13"/>
  <c r="F223" i="13"/>
  <c r="H223" i="13"/>
  <c r="J223" i="13"/>
  <c r="L223" i="13"/>
  <c r="N223" i="13"/>
  <c r="P223" i="13"/>
  <c r="R223" i="13"/>
  <c r="T223" i="13"/>
  <c r="V223" i="13"/>
  <c r="X223" i="13"/>
  <c r="Z223" i="13"/>
  <c r="AB223" i="13"/>
  <c r="D224" i="13"/>
  <c r="F224" i="13"/>
  <c r="H224" i="13"/>
  <c r="J224" i="13"/>
  <c r="L224" i="13"/>
  <c r="N224" i="13"/>
  <c r="P224" i="13"/>
  <c r="R224" i="13"/>
  <c r="T224" i="13"/>
  <c r="V224" i="13"/>
  <c r="X224" i="13"/>
  <c r="Z224" i="13"/>
  <c r="AB224" i="13"/>
  <c r="D225" i="13"/>
  <c r="F225" i="13"/>
  <c r="H225" i="13"/>
  <c r="J225" i="13"/>
  <c r="L225" i="13"/>
  <c r="N225" i="13"/>
  <c r="P225" i="13"/>
  <c r="R225" i="13"/>
  <c r="T225" i="13"/>
  <c r="V225" i="13"/>
  <c r="X225" i="13"/>
  <c r="Z225" i="13"/>
  <c r="AB225" i="13"/>
  <c r="D226" i="13"/>
  <c r="F226" i="13"/>
  <c r="H226" i="13"/>
  <c r="J226" i="13"/>
  <c r="L226" i="13"/>
  <c r="N226" i="13"/>
  <c r="P226" i="13"/>
  <c r="R226" i="13"/>
  <c r="T226" i="13"/>
  <c r="V226" i="13"/>
  <c r="X226" i="13"/>
  <c r="Z226" i="13"/>
  <c r="AB226" i="13"/>
  <c r="D227" i="13"/>
  <c r="F227" i="13"/>
  <c r="H227" i="13"/>
  <c r="J227" i="13"/>
  <c r="L227" i="13"/>
  <c r="N227" i="13"/>
  <c r="P227" i="13"/>
  <c r="R227" i="13"/>
  <c r="T227" i="13"/>
  <c r="V227" i="13"/>
  <c r="X227" i="13"/>
  <c r="Z227" i="13"/>
  <c r="AB227" i="13"/>
  <c r="D228" i="13"/>
  <c r="F228" i="13"/>
  <c r="H228" i="13"/>
  <c r="J228" i="13"/>
  <c r="L228" i="13"/>
  <c r="N228" i="13"/>
  <c r="P228" i="13"/>
  <c r="R228" i="13"/>
  <c r="T228" i="13"/>
  <c r="V228" i="13"/>
  <c r="X228" i="13"/>
  <c r="Z228" i="13"/>
  <c r="AB228" i="13"/>
  <c r="D229" i="13"/>
  <c r="F229" i="13"/>
  <c r="H229" i="13"/>
  <c r="J229" i="13"/>
  <c r="L229" i="13"/>
  <c r="N229" i="13"/>
  <c r="P229" i="13"/>
  <c r="R229" i="13"/>
  <c r="T229" i="13"/>
  <c r="V229" i="13"/>
  <c r="X229" i="13"/>
  <c r="Z229" i="13"/>
  <c r="AB229" i="13"/>
  <c r="D230" i="13"/>
  <c r="F230" i="13"/>
  <c r="H230" i="13"/>
  <c r="J230" i="13"/>
  <c r="L230" i="13"/>
  <c r="N230" i="13"/>
  <c r="P230" i="13"/>
  <c r="R230" i="13"/>
  <c r="T230" i="13"/>
  <c r="V230" i="13"/>
  <c r="X230" i="13"/>
  <c r="Z230" i="13"/>
  <c r="AB230" i="13"/>
  <c r="D231" i="13"/>
  <c r="F231" i="13"/>
  <c r="H231" i="13"/>
  <c r="J231" i="13"/>
  <c r="L231" i="13"/>
  <c r="N231" i="13"/>
  <c r="P231" i="13"/>
  <c r="R231" i="13"/>
  <c r="T231" i="13"/>
  <c r="V231" i="13"/>
  <c r="X231" i="13"/>
  <c r="Z231" i="13"/>
  <c r="AB231" i="13"/>
  <c r="D232" i="13"/>
  <c r="F232" i="13"/>
  <c r="H232" i="13"/>
  <c r="J232" i="13"/>
  <c r="L232" i="13"/>
  <c r="N232" i="13"/>
  <c r="P232" i="13"/>
  <c r="R232" i="13"/>
  <c r="T232" i="13"/>
  <c r="V232" i="13"/>
  <c r="X232" i="13"/>
  <c r="Z232" i="13"/>
  <c r="AB232" i="13"/>
  <c r="D233" i="13"/>
  <c r="F233" i="13"/>
  <c r="H233" i="13"/>
  <c r="J233" i="13"/>
  <c r="L233" i="13"/>
  <c r="N233" i="13"/>
  <c r="P233" i="13"/>
  <c r="R233" i="13"/>
  <c r="T233" i="13"/>
  <c r="V233" i="13"/>
  <c r="X233" i="13"/>
  <c r="Z233" i="13"/>
  <c r="AB233" i="13"/>
  <c r="D234" i="13"/>
  <c r="F234" i="13"/>
  <c r="H234" i="13"/>
  <c r="J234" i="13"/>
  <c r="L234" i="13"/>
  <c r="N234" i="13"/>
  <c r="P234" i="13"/>
  <c r="R234" i="13"/>
  <c r="T234" i="13"/>
  <c r="V234" i="13"/>
  <c r="X234" i="13"/>
  <c r="Z234" i="13"/>
  <c r="AB234" i="13"/>
  <c r="D235" i="13"/>
  <c r="F235" i="13"/>
  <c r="H235" i="13"/>
  <c r="J235" i="13"/>
  <c r="L235" i="13"/>
  <c r="N235" i="13"/>
  <c r="P235" i="13"/>
  <c r="R235" i="13"/>
  <c r="T235" i="13"/>
  <c r="V235" i="13"/>
  <c r="X235" i="13"/>
  <c r="Z235" i="13"/>
  <c r="AB235" i="13"/>
  <c r="D236" i="13"/>
  <c r="F236" i="13"/>
  <c r="H236" i="13"/>
  <c r="J236" i="13"/>
  <c r="L236" i="13"/>
  <c r="N236" i="13"/>
  <c r="P236" i="13"/>
  <c r="R236" i="13"/>
  <c r="T236" i="13"/>
  <c r="V236" i="13"/>
  <c r="X236" i="13"/>
  <c r="Z236" i="13"/>
  <c r="AB236" i="13"/>
  <c r="D237" i="13"/>
  <c r="F237" i="13"/>
  <c r="H237" i="13"/>
  <c r="J237" i="13"/>
  <c r="L237" i="13"/>
  <c r="N237" i="13"/>
  <c r="P237" i="13"/>
  <c r="R237" i="13"/>
  <c r="T237" i="13"/>
  <c r="V237" i="13"/>
  <c r="X237" i="13"/>
  <c r="Z237" i="13"/>
  <c r="AB237" i="13"/>
  <c r="D238" i="13"/>
  <c r="F238" i="13"/>
  <c r="H238" i="13"/>
  <c r="J238" i="13"/>
  <c r="L238" i="13"/>
  <c r="N238" i="13"/>
  <c r="P238" i="13"/>
  <c r="R238" i="13"/>
  <c r="T238" i="13"/>
  <c r="V238" i="13"/>
  <c r="X238" i="13"/>
  <c r="Z238" i="13"/>
  <c r="AB238" i="13"/>
  <c r="D239" i="13"/>
  <c r="F239" i="13"/>
  <c r="H239" i="13"/>
  <c r="J239" i="13"/>
  <c r="L239" i="13"/>
  <c r="N239" i="13"/>
  <c r="P239" i="13"/>
  <c r="R239" i="13"/>
  <c r="T239" i="13"/>
  <c r="V239" i="13"/>
  <c r="X239" i="13"/>
  <c r="Z239" i="13"/>
  <c r="AB239" i="13"/>
  <c r="D240" i="13"/>
  <c r="F240" i="13"/>
  <c r="H240" i="13"/>
  <c r="J240" i="13"/>
  <c r="L240" i="13"/>
  <c r="N240" i="13"/>
  <c r="P240" i="13"/>
  <c r="R240" i="13"/>
  <c r="T240" i="13"/>
  <c r="V240" i="13"/>
  <c r="X240" i="13"/>
  <c r="Z240" i="13"/>
  <c r="AB240" i="13"/>
  <c r="D241" i="13"/>
  <c r="F241" i="13"/>
  <c r="H241" i="13"/>
  <c r="J241" i="13"/>
  <c r="L241" i="13"/>
  <c r="N241" i="13"/>
  <c r="P241" i="13"/>
  <c r="R241" i="13"/>
  <c r="T241" i="13"/>
  <c r="V241" i="13"/>
  <c r="X241" i="13"/>
  <c r="Z241" i="13"/>
  <c r="AB241" i="13"/>
  <c r="D242" i="13"/>
  <c r="F242" i="13"/>
  <c r="H242" i="13"/>
  <c r="J242" i="13"/>
  <c r="L242" i="13"/>
  <c r="N242" i="13"/>
  <c r="P242" i="13"/>
  <c r="R242" i="13"/>
  <c r="T242" i="13"/>
  <c r="V242" i="13"/>
  <c r="X242" i="13"/>
  <c r="Z242" i="13"/>
  <c r="AB242" i="13"/>
  <c r="D243" i="13"/>
  <c r="F243" i="13"/>
  <c r="H243" i="13"/>
  <c r="J243" i="13"/>
  <c r="L243" i="13"/>
  <c r="N243" i="13"/>
  <c r="P243" i="13"/>
  <c r="R243" i="13"/>
  <c r="T243" i="13"/>
  <c r="V243" i="13"/>
  <c r="X243" i="13"/>
  <c r="Z243" i="13"/>
  <c r="AB243" i="13"/>
  <c r="D244" i="13"/>
  <c r="F244" i="13"/>
  <c r="H244" i="13"/>
  <c r="J244" i="13"/>
  <c r="L244" i="13"/>
  <c r="N244" i="13"/>
  <c r="P244" i="13"/>
  <c r="R244" i="13"/>
  <c r="T244" i="13"/>
  <c r="V244" i="13"/>
  <c r="X244" i="13"/>
  <c r="Z244" i="13"/>
  <c r="AB244" i="13"/>
  <c r="D245" i="13"/>
  <c r="F245" i="13"/>
  <c r="H245" i="13"/>
  <c r="J245" i="13"/>
  <c r="L245" i="13"/>
  <c r="N245" i="13"/>
  <c r="P245" i="13"/>
  <c r="R245" i="13"/>
  <c r="T245" i="13"/>
  <c r="V245" i="13"/>
  <c r="X245" i="13"/>
  <c r="Z245" i="13"/>
  <c r="AB245" i="13"/>
  <c r="D246" i="13"/>
  <c r="F246" i="13"/>
  <c r="H246" i="13"/>
  <c r="J246" i="13"/>
  <c r="L246" i="13"/>
  <c r="N246" i="13"/>
  <c r="P246" i="13"/>
  <c r="R246" i="13"/>
  <c r="T246" i="13"/>
  <c r="V246" i="13"/>
  <c r="X246" i="13"/>
  <c r="Z246" i="13"/>
  <c r="AB246" i="13"/>
  <c r="D247" i="13"/>
  <c r="F247" i="13"/>
  <c r="H247" i="13"/>
  <c r="J247" i="13"/>
  <c r="L247" i="13"/>
  <c r="N247" i="13"/>
  <c r="P247" i="13"/>
  <c r="R247" i="13"/>
  <c r="T247" i="13"/>
  <c r="V247" i="13"/>
  <c r="X247" i="13"/>
  <c r="Z247" i="13"/>
  <c r="AB247" i="13"/>
  <c r="D248" i="13"/>
  <c r="F248" i="13"/>
  <c r="H248" i="13"/>
  <c r="J248" i="13"/>
  <c r="L248" i="13"/>
  <c r="N248" i="13"/>
  <c r="P248" i="13"/>
  <c r="R248" i="13"/>
  <c r="T248" i="13"/>
  <c r="V248" i="13"/>
  <c r="X248" i="13"/>
  <c r="Z248" i="13"/>
  <c r="AB248" i="13"/>
  <c r="D249" i="13"/>
  <c r="F249" i="13"/>
  <c r="H249" i="13"/>
  <c r="J249" i="13"/>
  <c r="L249" i="13"/>
  <c r="N249" i="13"/>
  <c r="P249" i="13"/>
  <c r="R249" i="13"/>
  <c r="T249" i="13"/>
  <c r="V249" i="13"/>
  <c r="X249" i="13"/>
  <c r="Z249" i="13"/>
  <c r="AB249" i="13"/>
  <c r="D250" i="13"/>
  <c r="F250" i="13"/>
  <c r="H250" i="13"/>
  <c r="J250" i="13"/>
  <c r="L250" i="13"/>
  <c r="N250" i="13"/>
  <c r="P250" i="13"/>
  <c r="R250" i="13"/>
  <c r="T250" i="13"/>
  <c r="V250" i="13"/>
  <c r="X250" i="13"/>
  <c r="Z250" i="13"/>
  <c r="AB250" i="13"/>
  <c r="D251" i="13"/>
  <c r="F251" i="13"/>
  <c r="H251" i="13"/>
  <c r="J251" i="13"/>
  <c r="L251" i="13"/>
  <c r="N251" i="13"/>
  <c r="P251" i="13"/>
  <c r="R251" i="13"/>
  <c r="T251" i="13"/>
  <c r="V251" i="13"/>
  <c r="X251" i="13"/>
  <c r="Z251" i="13"/>
  <c r="AB251" i="13"/>
  <c r="D252" i="13"/>
  <c r="F252" i="13"/>
  <c r="H252" i="13"/>
  <c r="J252" i="13"/>
  <c r="L252" i="13"/>
  <c r="N252" i="13"/>
  <c r="P252" i="13"/>
  <c r="R252" i="13"/>
  <c r="T252" i="13"/>
  <c r="V252" i="13"/>
  <c r="X252" i="13"/>
  <c r="Z252" i="13"/>
  <c r="AB252" i="13"/>
  <c r="D253" i="13"/>
  <c r="F253" i="13"/>
  <c r="H253" i="13"/>
  <c r="J253" i="13"/>
  <c r="L253" i="13"/>
  <c r="N253" i="13"/>
  <c r="P253" i="13"/>
  <c r="R253" i="13"/>
  <c r="T253" i="13"/>
  <c r="V253" i="13"/>
  <c r="X253" i="13"/>
  <c r="Z253" i="13"/>
  <c r="AB253" i="13"/>
  <c r="D254" i="13"/>
  <c r="F254" i="13"/>
  <c r="H254" i="13"/>
  <c r="J254" i="13"/>
  <c r="L254" i="13"/>
  <c r="N254" i="13"/>
  <c r="P254" i="13"/>
  <c r="R254" i="13"/>
  <c r="T254" i="13"/>
  <c r="V254" i="13"/>
  <c r="X254" i="13"/>
  <c r="Z254" i="13"/>
  <c r="AB254" i="13"/>
  <c r="D255" i="13"/>
  <c r="F255" i="13"/>
  <c r="H255" i="13"/>
  <c r="J255" i="13"/>
  <c r="L255" i="13"/>
  <c r="N255" i="13"/>
  <c r="P255" i="13"/>
  <c r="R255" i="13"/>
  <c r="T255" i="13"/>
  <c r="V255" i="13"/>
  <c r="X255" i="13"/>
  <c r="Z255" i="13"/>
  <c r="AB255" i="13"/>
  <c r="D256" i="13"/>
  <c r="F256" i="13"/>
  <c r="H256" i="13"/>
  <c r="J256" i="13"/>
  <c r="L256" i="13"/>
  <c r="N256" i="13"/>
  <c r="P256" i="13"/>
  <c r="R256" i="13"/>
  <c r="T256" i="13"/>
  <c r="V256" i="13"/>
  <c r="X256" i="13"/>
  <c r="Z256" i="13"/>
  <c r="AB256" i="13"/>
  <c r="D257" i="13"/>
  <c r="F257" i="13"/>
  <c r="H257" i="13"/>
  <c r="J257" i="13"/>
  <c r="L257" i="13"/>
  <c r="N257" i="13"/>
  <c r="P257" i="13"/>
  <c r="R257" i="13"/>
  <c r="T257" i="13"/>
  <c r="V257" i="13"/>
  <c r="X257" i="13"/>
  <c r="Z257" i="13"/>
  <c r="AB257" i="13"/>
  <c r="D258" i="13"/>
  <c r="F258" i="13"/>
  <c r="H258" i="13"/>
  <c r="J258" i="13"/>
  <c r="L258" i="13"/>
  <c r="N258" i="13"/>
  <c r="P258" i="13"/>
  <c r="R258" i="13"/>
  <c r="T258" i="13"/>
  <c r="V258" i="13"/>
  <c r="X258" i="13"/>
  <c r="Z258" i="13"/>
  <c r="AB258" i="13"/>
  <c r="D259" i="13"/>
  <c r="F259" i="13"/>
  <c r="H259" i="13"/>
  <c r="J259" i="13"/>
  <c r="L259" i="13"/>
  <c r="N259" i="13"/>
  <c r="P259" i="13"/>
  <c r="R259" i="13"/>
  <c r="T259" i="13"/>
  <c r="V259" i="13"/>
  <c r="X259" i="13"/>
  <c r="Z259" i="13"/>
  <c r="AB259" i="13"/>
  <c r="D260" i="13"/>
  <c r="F260" i="13"/>
  <c r="H260" i="13"/>
  <c r="J260" i="13"/>
  <c r="L260" i="13"/>
  <c r="N260" i="13"/>
  <c r="P260" i="13"/>
  <c r="R260" i="13"/>
  <c r="T260" i="13"/>
  <c r="V260" i="13"/>
  <c r="X260" i="13"/>
  <c r="Z260" i="13"/>
  <c r="AB260" i="13"/>
  <c r="D261" i="13"/>
  <c r="F261" i="13"/>
  <c r="H261" i="13"/>
  <c r="J261" i="13"/>
  <c r="L261" i="13"/>
  <c r="N261" i="13"/>
  <c r="P261" i="13"/>
  <c r="R261" i="13"/>
  <c r="T261" i="13"/>
  <c r="V261" i="13"/>
  <c r="X261" i="13"/>
  <c r="Z261" i="13"/>
  <c r="AB261" i="13"/>
  <c r="D262" i="13"/>
  <c r="F262" i="13"/>
  <c r="H262" i="13"/>
  <c r="J262" i="13"/>
  <c r="L262" i="13"/>
  <c r="N262" i="13"/>
  <c r="P262" i="13"/>
  <c r="R262" i="13"/>
  <c r="T262" i="13"/>
  <c r="V262" i="13"/>
  <c r="X262" i="13"/>
  <c r="Z262" i="13"/>
  <c r="AB262" i="13"/>
  <c r="D263" i="13"/>
  <c r="F263" i="13"/>
  <c r="H263" i="13"/>
  <c r="J263" i="13"/>
  <c r="L263" i="13"/>
  <c r="N263" i="13"/>
  <c r="P263" i="13"/>
  <c r="R263" i="13"/>
  <c r="T263" i="13"/>
  <c r="V263" i="13"/>
  <c r="X263" i="13"/>
  <c r="Z263" i="13"/>
  <c r="AB263" i="13"/>
  <c r="D264" i="13"/>
  <c r="F264" i="13"/>
  <c r="H264" i="13"/>
  <c r="J264" i="13"/>
  <c r="L264" i="13"/>
  <c r="N264" i="13"/>
  <c r="P264" i="13"/>
  <c r="R264" i="13"/>
  <c r="T264" i="13"/>
  <c r="V264" i="13"/>
  <c r="X264" i="13"/>
  <c r="Z264" i="13"/>
  <c r="AB264" i="13"/>
  <c r="D265" i="13"/>
  <c r="F265" i="13"/>
  <c r="H265" i="13"/>
  <c r="J265" i="13"/>
  <c r="L265" i="13"/>
  <c r="N265" i="13"/>
  <c r="P265" i="13"/>
  <c r="R265" i="13"/>
  <c r="T265" i="13"/>
  <c r="V265" i="13"/>
  <c r="X265" i="13"/>
  <c r="Z265" i="13"/>
  <c r="AB265" i="13"/>
  <c r="D266" i="13"/>
  <c r="F266" i="13"/>
  <c r="H266" i="13"/>
  <c r="J266" i="13"/>
  <c r="L266" i="13"/>
  <c r="N266" i="13"/>
  <c r="P266" i="13"/>
  <c r="R266" i="13"/>
  <c r="T266" i="13"/>
  <c r="V266" i="13"/>
  <c r="X266" i="13"/>
  <c r="Z266" i="13"/>
  <c r="AB266" i="13"/>
  <c r="D267" i="13"/>
  <c r="F267" i="13"/>
  <c r="H267" i="13"/>
  <c r="J267" i="13"/>
  <c r="L267" i="13"/>
  <c r="N267" i="13"/>
  <c r="P267" i="13"/>
  <c r="R267" i="13"/>
  <c r="T267" i="13"/>
  <c r="V267" i="13"/>
  <c r="X267" i="13"/>
  <c r="Z267" i="13"/>
  <c r="AB267" i="13"/>
  <c r="D268" i="13"/>
  <c r="F268" i="13"/>
  <c r="H268" i="13"/>
  <c r="J268" i="13"/>
  <c r="L268" i="13"/>
  <c r="N268" i="13"/>
  <c r="P268" i="13"/>
  <c r="R268" i="13"/>
  <c r="T268" i="13"/>
  <c r="V268" i="13"/>
  <c r="X268" i="13"/>
  <c r="Z268" i="13"/>
  <c r="AB268" i="13"/>
  <c r="D269" i="13"/>
  <c r="F269" i="13"/>
  <c r="H269" i="13"/>
  <c r="J269" i="13"/>
  <c r="L269" i="13"/>
  <c r="N269" i="13"/>
  <c r="P269" i="13"/>
  <c r="R269" i="13"/>
  <c r="T269" i="13"/>
  <c r="V269" i="13"/>
  <c r="X269" i="13"/>
  <c r="Z269" i="13"/>
  <c r="AB269" i="13"/>
  <c r="D270" i="13"/>
  <c r="F270" i="13"/>
  <c r="H270" i="13"/>
  <c r="J270" i="13"/>
  <c r="L270" i="13"/>
  <c r="N270" i="13"/>
  <c r="P270" i="13"/>
  <c r="R270" i="13"/>
  <c r="T270" i="13"/>
  <c r="V270" i="13"/>
  <c r="X270" i="13"/>
  <c r="Z270" i="13"/>
  <c r="AB270" i="13"/>
  <c r="D271" i="13"/>
  <c r="F271" i="13"/>
  <c r="H271" i="13"/>
  <c r="J271" i="13"/>
  <c r="L271" i="13"/>
  <c r="N271" i="13"/>
  <c r="P271" i="13"/>
  <c r="R271" i="13"/>
  <c r="T271" i="13"/>
  <c r="V271" i="13"/>
  <c r="X271" i="13"/>
  <c r="Z271" i="13"/>
  <c r="AB271" i="13"/>
  <c r="D272" i="13"/>
  <c r="F272" i="13"/>
  <c r="H272" i="13"/>
  <c r="J272" i="13"/>
  <c r="L272" i="13"/>
  <c r="N272" i="13"/>
  <c r="P272" i="13"/>
  <c r="R272" i="13"/>
  <c r="T272" i="13"/>
  <c r="V272" i="13"/>
  <c r="X272" i="13"/>
  <c r="Z272" i="13"/>
  <c r="AB272" i="13"/>
  <c r="D273" i="13"/>
  <c r="F273" i="13"/>
  <c r="H273" i="13"/>
  <c r="J273" i="13"/>
  <c r="L273" i="13"/>
  <c r="N273" i="13"/>
  <c r="P273" i="13"/>
  <c r="R273" i="13"/>
  <c r="T273" i="13"/>
  <c r="V273" i="13"/>
  <c r="X273" i="13"/>
  <c r="Z273" i="13"/>
  <c r="AB273" i="13"/>
  <c r="D274" i="13"/>
  <c r="F274" i="13"/>
  <c r="H274" i="13"/>
  <c r="J274" i="13"/>
  <c r="L274" i="13"/>
  <c r="N274" i="13"/>
  <c r="P274" i="13"/>
  <c r="R274" i="13"/>
  <c r="T274" i="13"/>
  <c r="V274" i="13"/>
  <c r="X274" i="13"/>
  <c r="Z274" i="13"/>
  <c r="AB274" i="13"/>
  <c r="D275" i="13"/>
  <c r="F275" i="13"/>
  <c r="H275" i="13"/>
  <c r="J275" i="13"/>
  <c r="L275" i="13"/>
  <c r="N275" i="13"/>
  <c r="P275" i="13"/>
  <c r="R275" i="13"/>
  <c r="T275" i="13"/>
  <c r="V275" i="13"/>
  <c r="X275" i="13"/>
  <c r="Z275" i="13"/>
  <c r="AB275" i="13"/>
  <c r="D276" i="13"/>
  <c r="F276" i="13"/>
  <c r="H276" i="13"/>
  <c r="J276" i="13"/>
  <c r="L276" i="13"/>
  <c r="N276" i="13"/>
  <c r="P276" i="13"/>
  <c r="R276" i="13"/>
  <c r="T276" i="13"/>
  <c r="V276" i="13"/>
  <c r="X276" i="13"/>
  <c r="Z276" i="13"/>
  <c r="AB276" i="13"/>
  <c r="D277" i="13"/>
  <c r="F277" i="13"/>
  <c r="H277" i="13"/>
  <c r="J277" i="13"/>
  <c r="L277" i="13"/>
  <c r="N277" i="13"/>
  <c r="P277" i="13"/>
  <c r="R277" i="13"/>
  <c r="T277" i="13"/>
  <c r="V277" i="13"/>
  <c r="X277" i="13"/>
  <c r="Z277" i="13"/>
  <c r="AB277" i="13"/>
  <c r="D278" i="13"/>
  <c r="F278" i="13"/>
  <c r="H278" i="13"/>
  <c r="J278" i="13"/>
  <c r="L278" i="13"/>
  <c r="N278" i="13"/>
  <c r="P278" i="13"/>
  <c r="R278" i="13"/>
  <c r="T278" i="13"/>
  <c r="V278" i="13"/>
  <c r="X278" i="13"/>
  <c r="Z278" i="13"/>
  <c r="AB278" i="13"/>
  <c r="D279" i="13"/>
  <c r="F279" i="13"/>
  <c r="H279" i="13"/>
  <c r="J279" i="13"/>
  <c r="L279" i="13"/>
  <c r="N279" i="13"/>
  <c r="P279" i="13"/>
  <c r="R279" i="13"/>
  <c r="T279" i="13"/>
  <c r="V279" i="13"/>
  <c r="X279" i="13"/>
  <c r="Z279" i="13"/>
  <c r="AB279" i="13"/>
  <c r="D280" i="13"/>
  <c r="F280" i="13"/>
  <c r="H280" i="13"/>
  <c r="J280" i="13"/>
  <c r="L280" i="13"/>
  <c r="N280" i="13"/>
  <c r="P280" i="13"/>
  <c r="R280" i="13"/>
  <c r="T280" i="13"/>
  <c r="V280" i="13"/>
  <c r="X280" i="13"/>
  <c r="Z280" i="13"/>
  <c r="AB280" i="13"/>
  <c r="D281" i="13"/>
  <c r="F281" i="13"/>
  <c r="H281" i="13"/>
  <c r="J281" i="13"/>
  <c r="L281" i="13"/>
  <c r="N281" i="13"/>
  <c r="P281" i="13"/>
  <c r="R281" i="13"/>
  <c r="T281" i="13"/>
  <c r="V281" i="13"/>
  <c r="X281" i="13"/>
  <c r="Z281" i="13"/>
  <c r="AB281" i="13"/>
  <c r="D282" i="13"/>
  <c r="F282" i="13"/>
  <c r="H282" i="13"/>
  <c r="J282" i="13"/>
  <c r="L282" i="13"/>
  <c r="N282" i="13"/>
  <c r="P282" i="13"/>
  <c r="R282" i="13"/>
  <c r="T282" i="13"/>
  <c r="V282" i="13"/>
  <c r="X282" i="13"/>
  <c r="Z282" i="13"/>
  <c r="AB282" i="13"/>
  <c r="D283" i="13"/>
  <c r="F283" i="13"/>
  <c r="H283" i="13"/>
  <c r="J283" i="13"/>
  <c r="L283" i="13"/>
  <c r="N283" i="13"/>
  <c r="P283" i="13"/>
  <c r="R283" i="13"/>
  <c r="T283" i="13"/>
  <c r="V283" i="13"/>
  <c r="X283" i="13"/>
  <c r="Z283" i="13"/>
  <c r="AB283" i="13"/>
  <c r="D284" i="13"/>
  <c r="F284" i="13"/>
  <c r="H284" i="13"/>
  <c r="J284" i="13"/>
  <c r="L284" i="13"/>
  <c r="N284" i="13"/>
  <c r="P284" i="13"/>
  <c r="R284" i="13"/>
  <c r="T284" i="13"/>
  <c r="V284" i="13"/>
  <c r="X284" i="13"/>
  <c r="Z284" i="13"/>
  <c r="AB284" i="13"/>
  <c r="D285" i="13"/>
  <c r="F285" i="13"/>
  <c r="H285" i="13"/>
  <c r="J285" i="13"/>
  <c r="L285" i="13"/>
  <c r="N285" i="13"/>
  <c r="P285" i="13"/>
  <c r="R285" i="13"/>
  <c r="T285" i="13"/>
  <c r="V285" i="13"/>
  <c r="X285" i="13"/>
  <c r="Z285" i="13"/>
  <c r="AB285" i="13"/>
  <c r="D286" i="13"/>
  <c r="F286" i="13"/>
  <c r="H286" i="13"/>
  <c r="J286" i="13"/>
  <c r="L286" i="13"/>
  <c r="N286" i="13"/>
  <c r="P286" i="13"/>
  <c r="R286" i="13"/>
  <c r="T286" i="13"/>
  <c r="V286" i="13"/>
  <c r="X286" i="13"/>
  <c r="Z286" i="13"/>
  <c r="AB286" i="13"/>
  <c r="D287" i="13"/>
  <c r="F287" i="13"/>
  <c r="H287" i="13"/>
  <c r="J287" i="13"/>
  <c r="L287" i="13"/>
  <c r="N287" i="13"/>
  <c r="P287" i="13"/>
  <c r="R287" i="13"/>
  <c r="T287" i="13"/>
  <c r="V287" i="13"/>
  <c r="X287" i="13"/>
  <c r="Z287" i="13"/>
  <c r="AB287" i="13"/>
  <c r="D288" i="13"/>
  <c r="F288" i="13"/>
  <c r="H288" i="13"/>
  <c r="J288" i="13"/>
  <c r="L288" i="13"/>
  <c r="N288" i="13"/>
  <c r="P288" i="13"/>
  <c r="R288" i="13"/>
  <c r="T288" i="13"/>
  <c r="V288" i="13"/>
  <c r="X288" i="13"/>
  <c r="Z288" i="13"/>
  <c r="AB288" i="13"/>
  <c r="D289" i="13"/>
  <c r="F289" i="13"/>
  <c r="H289" i="13"/>
  <c r="J289" i="13"/>
  <c r="L289" i="13"/>
  <c r="N289" i="13"/>
  <c r="P289" i="13"/>
  <c r="R289" i="13"/>
  <c r="T289" i="13"/>
  <c r="V289" i="13"/>
  <c r="X289" i="13"/>
  <c r="Z289" i="13"/>
  <c r="AB289" i="13"/>
  <c r="D290" i="13"/>
  <c r="F290" i="13"/>
  <c r="H290" i="13"/>
  <c r="J290" i="13"/>
  <c r="L290" i="13"/>
  <c r="N290" i="13"/>
  <c r="P290" i="13"/>
  <c r="R290" i="13"/>
  <c r="T290" i="13"/>
  <c r="V290" i="13"/>
  <c r="X290" i="13"/>
  <c r="Z290" i="13"/>
  <c r="AB290" i="13"/>
  <c r="D291" i="13"/>
  <c r="F291" i="13"/>
  <c r="H291" i="13"/>
  <c r="J291" i="13"/>
  <c r="L291" i="13"/>
  <c r="N291" i="13"/>
  <c r="P291" i="13"/>
  <c r="R291" i="13"/>
  <c r="T291" i="13"/>
  <c r="V291" i="13"/>
  <c r="X291" i="13"/>
  <c r="Z291" i="13"/>
  <c r="AB291" i="13"/>
  <c r="D292" i="13"/>
  <c r="F292" i="13"/>
  <c r="H292" i="13"/>
  <c r="J292" i="13"/>
  <c r="L292" i="13"/>
  <c r="N292" i="13"/>
  <c r="P292" i="13"/>
  <c r="R292" i="13"/>
  <c r="T292" i="13"/>
  <c r="V292" i="13"/>
  <c r="X292" i="13"/>
  <c r="Z292" i="13"/>
  <c r="AB292" i="13"/>
  <c r="D293" i="13"/>
  <c r="F293" i="13"/>
  <c r="H293" i="13"/>
  <c r="J293" i="13"/>
  <c r="L293" i="13"/>
  <c r="N293" i="13"/>
  <c r="P293" i="13"/>
  <c r="R293" i="13"/>
  <c r="T293" i="13"/>
  <c r="V293" i="13"/>
  <c r="X293" i="13"/>
  <c r="Z293" i="13"/>
  <c r="AB293" i="13"/>
  <c r="D294" i="13"/>
  <c r="F294" i="13"/>
  <c r="H294" i="13"/>
  <c r="J294" i="13"/>
  <c r="L294" i="13"/>
  <c r="N294" i="13"/>
  <c r="P294" i="13"/>
  <c r="R294" i="13"/>
  <c r="T294" i="13"/>
  <c r="V294" i="13"/>
  <c r="X294" i="13"/>
  <c r="Z294" i="13"/>
  <c r="AB294" i="13"/>
  <c r="D295" i="13"/>
  <c r="F295" i="13"/>
  <c r="H295" i="13"/>
  <c r="J295" i="13"/>
  <c r="L295" i="13"/>
  <c r="N295" i="13"/>
  <c r="P295" i="13"/>
  <c r="R295" i="13"/>
  <c r="T295" i="13"/>
  <c r="V295" i="13"/>
  <c r="X295" i="13"/>
  <c r="Z295" i="13"/>
  <c r="AB295" i="13"/>
  <c r="D296" i="13"/>
  <c r="F296" i="13"/>
  <c r="H296" i="13"/>
  <c r="J296" i="13"/>
  <c r="L296" i="13"/>
  <c r="N296" i="13"/>
  <c r="P296" i="13"/>
  <c r="R296" i="13"/>
  <c r="T296" i="13"/>
  <c r="V296" i="13"/>
  <c r="X296" i="13"/>
  <c r="Z296" i="13"/>
  <c r="AB296" i="13"/>
  <c r="D297" i="13"/>
  <c r="F297" i="13"/>
  <c r="H297" i="13"/>
  <c r="J297" i="13"/>
  <c r="L297" i="13"/>
  <c r="N297" i="13"/>
  <c r="P297" i="13"/>
  <c r="R297" i="13"/>
  <c r="T297" i="13"/>
  <c r="V297" i="13"/>
  <c r="X297" i="13"/>
  <c r="Z297" i="13"/>
  <c r="AB297" i="13"/>
  <c r="D298" i="13"/>
  <c r="F298" i="13"/>
  <c r="H298" i="13"/>
  <c r="J298" i="13"/>
  <c r="L298" i="13"/>
  <c r="N298" i="13"/>
  <c r="P298" i="13"/>
  <c r="R298" i="13"/>
  <c r="T298" i="13"/>
  <c r="V298" i="13"/>
  <c r="X298" i="13"/>
  <c r="Z298" i="13"/>
  <c r="AB298" i="13"/>
  <c r="D299" i="13"/>
  <c r="F299" i="13"/>
  <c r="H299" i="13"/>
  <c r="J299" i="13"/>
  <c r="L299" i="13"/>
  <c r="N299" i="13"/>
  <c r="P299" i="13"/>
  <c r="R299" i="13"/>
  <c r="T299" i="13"/>
  <c r="V299" i="13"/>
  <c r="X299" i="13"/>
  <c r="Z299" i="13"/>
  <c r="AB299" i="13"/>
  <c r="D300" i="13"/>
  <c r="F300" i="13"/>
  <c r="H300" i="13"/>
  <c r="J300" i="13"/>
  <c r="L300" i="13"/>
  <c r="N300" i="13"/>
  <c r="P300" i="13"/>
  <c r="R300" i="13"/>
  <c r="T300" i="13"/>
  <c r="V300" i="13"/>
  <c r="X300" i="13"/>
  <c r="Z300" i="13"/>
  <c r="AB300" i="13"/>
  <c r="D301" i="13"/>
  <c r="F301" i="13"/>
  <c r="H301" i="13"/>
  <c r="J301" i="13"/>
  <c r="L301" i="13"/>
  <c r="N301" i="13"/>
  <c r="P301" i="13"/>
  <c r="R301" i="13"/>
  <c r="T301" i="13"/>
  <c r="V301" i="13"/>
  <c r="X301" i="13"/>
  <c r="Z301" i="13"/>
  <c r="AB301" i="13"/>
  <c r="D302" i="13"/>
  <c r="F302" i="13"/>
  <c r="H302" i="13"/>
  <c r="J302" i="13"/>
  <c r="L302" i="13"/>
  <c r="N302" i="13"/>
  <c r="P302" i="13"/>
  <c r="R302" i="13"/>
  <c r="T302" i="13"/>
  <c r="V302" i="13"/>
  <c r="X302" i="13"/>
  <c r="Z302" i="13"/>
  <c r="AB302" i="13"/>
  <c r="D303" i="13"/>
  <c r="F303" i="13"/>
  <c r="H303" i="13"/>
  <c r="J303" i="13"/>
  <c r="L303" i="13"/>
  <c r="N303" i="13"/>
  <c r="P303" i="13"/>
  <c r="R303" i="13"/>
  <c r="T303" i="13"/>
  <c r="V303" i="13"/>
  <c r="X303" i="13"/>
  <c r="Z303" i="13"/>
  <c r="AB303" i="13"/>
  <c r="D304" i="13"/>
  <c r="F304" i="13"/>
  <c r="H304" i="13"/>
  <c r="J304" i="13"/>
  <c r="L304" i="13"/>
  <c r="N304" i="13"/>
  <c r="P304" i="13"/>
  <c r="R304" i="13"/>
  <c r="T304" i="13"/>
  <c r="V304" i="13"/>
  <c r="X304" i="13"/>
  <c r="Z304" i="13"/>
  <c r="AB304" i="13"/>
  <c r="D305" i="13"/>
  <c r="F305" i="13"/>
  <c r="H305" i="13"/>
  <c r="J305" i="13"/>
  <c r="L305" i="13"/>
  <c r="N305" i="13"/>
  <c r="P305" i="13"/>
  <c r="R305" i="13"/>
  <c r="T305" i="13"/>
  <c r="V305" i="13"/>
  <c r="X305" i="13"/>
  <c r="Z305" i="13"/>
  <c r="AB305" i="13"/>
  <c r="D306" i="13"/>
  <c r="F306" i="13"/>
  <c r="H306" i="13"/>
  <c r="J306" i="13"/>
  <c r="L306" i="13"/>
  <c r="N306" i="13"/>
  <c r="P306" i="13"/>
  <c r="R306" i="13"/>
  <c r="T306" i="13"/>
  <c r="V306" i="13"/>
  <c r="X306" i="13"/>
  <c r="Z306" i="13"/>
  <c r="AB306" i="13"/>
  <c r="D307" i="13"/>
  <c r="F307" i="13"/>
  <c r="H307" i="13"/>
  <c r="J307" i="13"/>
  <c r="L307" i="13"/>
  <c r="N307" i="13"/>
  <c r="P307" i="13"/>
  <c r="R307" i="13"/>
  <c r="T307" i="13"/>
  <c r="V307" i="13"/>
  <c r="X307" i="13"/>
  <c r="Z307" i="13"/>
  <c r="AB307" i="13"/>
  <c r="D308" i="13"/>
  <c r="F308" i="13"/>
  <c r="H308" i="13"/>
  <c r="J308" i="13"/>
  <c r="L308" i="13"/>
  <c r="N308" i="13"/>
  <c r="P308" i="13"/>
  <c r="R308" i="13"/>
  <c r="T308" i="13"/>
  <c r="V308" i="13"/>
  <c r="X308" i="13"/>
  <c r="Z308" i="13"/>
  <c r="AB308" i="13"/>
  <c r="D309" i="13"/>
  <c r="F309" i="13"/>
  <c r="H309" i="13"/>
  <c r="J309" i="13"/>
  <c r="L309" i="13"/>
  <c r="N309" i="13"/>
  <c r="P309" i="13"/>
  <c r="R309" i="13"/>
  <c r="T309" i="13"/>
  <c r="V309" i="13"/>
  <c r="X309" i="13"/>
  <c r="Z309" i="13"/>
  <c r="AB309" i="13"/>
  <c r="D310" i="13"/>
  <c r="F310" i="13"/>
  <c r="H310" i="13"/>
  <c r="J310" i="13"/>
  <c r="L310" i="13"/>
  <c r="N310" i="13"/>
  <c r="P310" i="13"/>
  <c r="R310" i="13"/>
  <c r="T310" i="13"/>
  <c r="V310" i="13"/>
  <c r="X310" i="13"/>
  <c r="Z310" i="13"/>
  <c r="AB310" i="13"/>
  <c r="D311" i="13"/>
  <c r="F311" i="13"/>
  <c r="H311" i="13"/>
  <c r="J311" i="13"/>
  <c r="L311" i="13"/>
  <c r="N311" i="13"/>
  <c r="P311" i="13"/>
  <c r="R311" i="13"/>
  <c r="T311" i="13"/>
  <c r="V311" i="13"/>
  <c r="X311" i="13"/>
  <c r="Z311" i="13"/>
  <c r="AB311" i="13"/>
  <c r="D312" i="13"/>
  <c r="F312" i="13"/>
  <c r="H312" i="13"/>
  <c r="J312" i="13"/>
  <c r="L312" i="13"/>
  <c r="N312" i="13"/>
  <c r="P312" i="13"/>
  <c r="R312" i="13"/>
  <c r="T312" i="13"/>
  <c r="V312" i="13"/>
  <c r="X312" i="13"/>
  <c r="Z312" i="13"/>
  <c r="AB312" i="13"/>
  <c r="D313" i="13"/>
  <c r="F313" i="13"/>
  <c r="H313" i="13"/>
  <c r="J313" i="13"/>
  <c r="L313" i="13"/>
  <c r="N313" i="13"/>
  <c r="P313" i="13"/>
  <c r="R313" i="13"/>
  <c r="T313" i="13"/>
  <c r="V313" i="13"/>
  <c r="X313" i="13"/>
  <c r="Z313" i="13"/>
  <c r="AB313" i="13"/>
  <c r="D314" i="13"/>
  <c r="F314" i="13"/>
  <c r="H314" i="13"/>
  <c r="J314" i="13"/>
  <c r="L314" i="13"/>
  <c r="N314" i="13"/>
  <c r="P314" i="13"/>
  <c r="R314" i="13"/>
  <c r="T314" i="13"/>
  <c r="V314" i="13"/>
  <c r="X314" i="13"/>
  <c r="Z314" i="13"/>
  <c r="AB314" i="13"/>
  <c r="D315" i="13"/>
  <c r="F315" i="13"/>
  <c r="H315" i="13"/>
  <c r="J315" i="13"/>
  <c r="L315" i="13"/>
  <c r="N315" i="13"/>
  <c r="P315" i="13"/>
  <c r="R315" i="13"/>
  <c r="T315" i="13"/>
  <c r="V315" i="13"/>
  <c r="X315" i="13"/>
  <c r="Z315" i="13"/>
  <c r="AB315" i="13"/>
  <c r="D316" i="13"/>
  <c r="F316" i="13"/>
  <c r="H316" i="13"/>
  <c r="J316" i="13"/>
  <c r="L316" i="13"/>
  <c r="N316" i="13"/>
  <c r="P316" i="13"/>
  <c r="R316" i="13"/>
  <c r="T316" i="13"/>
  <c r="V316" i="13"/>
  <c r="X316" i="13"/>
  <c r="Z316" i="13"/>
  <c r="AB316" i="13"/>
  <c r="D317" i="13"/>
  <c r="F317" i="13"/>
  <c r="H317" i="13"/>
  <c r="J317" i="13"/>
  <c r="L317" i="13"/>
  <c r="N317" i="13"/>
  <c r="P317" i="13"/>
  <c r="R317" i="13"/>
  <c r="T317" i="13"/>
  <c r="V317" i="13"/>
  <c r="X317" i="13"/>
  <c r="Z317" i="13"/>
  <c r="AB317" i="13"/>
  <c r="D318" i="13"/>
  <c r="F318" i="13"/>
  <c r="H318" i="13"/>
  <c r="J318" i="13"/>
  <c r="L318" i="13"/>
  <c r="N318" i="13"/>
  <c r="P318" i="13"/>
  <c r="R318" i="13"/>
  <c r="T318" i="13"/>
  <c r="V318" i="13"/>
  <c r="X318" i="13"/>
  <c r="Z318" i="13"/>
  <c r="AB318" i="13"/>
  <c r="D319" i="13"/>
  <c r="F319" i="13"/>
  <c r="H319" i="13"/>
  <c r="J319" i="13"/>
  <c r="L319" i="13"/>
  <c r="N319" i="13"/>
  <c r="P319" i="13"/>
  <c r="R319" i="13"/>
  <c r="T319" i="13"/>
  <c r="V319" i="13"/>
  <c r="X319" i="13"/>
  <c r="Z319" i="13"/>
  <c r="AB319" i="13"/>
  <c r="D320" i="13"/>
  <c r="F320" i="13"/>
  <c r="H320" i="13"/>
  <c r="J320" i="13"/>
  <c r="L320" i="13"/>
  <c r="N320" i="13"/>
  <c r="P320" i="13"/>
  <c r="R320" i="13"/>
  <c r="T320" i="13"/>
  <c r="V320" i="13"/>
  <c r="X320" i="13"/>
  <c r="Z320" i="13"/>
  <c r="AB320" i="13"/>
  <c r="D321" i="13"/>
  <c r="F321" i="13"/>
  <c r="H321" i="13"/>
  <c r="J321" i="13"/>
  <c r="L321" i="13"/>
  <c r="N321" i="13"/>
  <c r="P321" i="13"/>
  <c r="R321" i="13"/>
  <c r="T321" i="13"/>
  <c r="V321" i="13"/>
  <c r="X321" i="13"/>
  <c r="Z321" i="13"/>
  <c r="AB321" i="13"/>
  <c r="D322" i="13"/>
  <c r="F322" i="13"/>
  <c r="H322" i="13"/>
  <c r="J322" i="13"/>
  <c r="L322" i="13"/>
  <c r="N322" i="13"/>
  <c r="P322" i="13"/>
  <c r="R322" i="13"/>
  <c r="T322" i="13"/>
  <c r="V322" i="13"/>
  <c r="X322" i="13"/>
  <c r="Z322" i="13"/>
  <c r="AB322" i="13"/>
  <c r="D323" i="13"/>
  <c r="F323" i="13"/>
  <c r="H323" i="13"/>
  <c r="J323" i="13"/>
  <c r="L323" i="13"/>
  <c r="N323" i="13"/>
  <c r="P323" i="13"/>
  <c r="R323" i="13"/>
  <c r="T323" i="13"/>
  <c r="V323" i="13"/>
  <c r="X323" i="13"/>
  <c r="Z323" i="13"/>
  <c r="AB323" i="13"/>
  <c r="D324" i="13"/>
  <c r="F324" i="13"/>
  <c r="H324" i="13"/>
  <c r="J324" i="13"/>
  <c r="L324" i="13"/>
  <c r="N324" i="13"/>
  <c r="P324" i="13"/>
  <c r="R324" i="13"/>
  <c r="T324" i="13"/>
  <c r="V324" i="13"/>
  <c r="X324" i="13"/>
  <c r="Z324" i="13"/>
  <c r="AB324" i="13"/>
  <c r="D325" i="13"/>
  <c r="F325" i="13"/>
  <c r="H325" i="13"/>
  <c r="J325" i="13"/>
  <c r="L325" i="13"/>
  <c r="N325" i="13"/>
  <c r="P325" i="13"/>
  <c r="R325" i="13"/>
  <c r="T325" i="13"/>
  <c r="V325" i="13"/>
  <c r="X325" i="13"/>
  <c r="Z325" i="13"/>
  <c r="AB325" i="13"/>
  <c r="D326" i="13"/>
  <c r="F326" i="13"/>
  <c r="H326" i="13"/>
  <c r="J326" i="13"/>
  <c r="L326" i="13"/>
  <c r="N326" i="13"/>
  <c r="P326" i="13"/>
  <c r="R326" i="13"/>
  <c r="T326" i="13"/>
  <c r="V326" i="13"/>
  <c r="X326" i="13"/>
  <c r="Z326" i="13"/>
  <c r="AB326" i="13"/>
  <c r="D327" i="13"/>
  <c r="F327" i="13"/>
  <c r="H327" i="13"/>
  <c r="J327" i="13"/>
  <c r="L327" i="13"/>
  <c r="N327" i="13"/>
  <c r="P327" i="13"/>
  <c r="R327" i="13"/>
  <c r="T327" i="13"/>
  <c r="V327" i="13"/>
  <c r="X327" i="13"/>
  <c r="Z327" i="13"/>
  <c r="AB327" i="13"/>
  <c r="D328" i="13"/>
  <c r="F328" i="13"/>
  <c r="H328" i="13"/>
  <c r="J328" i="13"/>
  <c r="L328" i="13"/>
  <c r="N328" i="13"/>
  <c r="P328" i="13"/>
  <c r="R328" i="13"/>
  <c r="T328" i="13"/>
  <c r="V328" i="13"/>
  <c r="X328" i="13"/>
  <c r="Z328" i="13"/>
  <c r="AB328" i="13"/>
  <c r="D329" i="13"/>
  <c r="F329" i="13"/>
  <c r="H329" i="13"/>
  <c r="J329" i="13"/>
  <c r="L329" i="13"/>
  <c r="N329" i="13"/>
  <c r="P329" i="13"/>
  <c r="R329" i="13"/>
  <c r="T329" i="13"/>
  <c r="V329" i="13"/>
  <c r="X329" i="13"/>
  <c r="Z329" i="13"/>
  <c r="AB329" i="13"/>
  <c r="D330" i="13"/>
  <c r="F330" i="13"/>
  <c r="H330" i="13"/>
  <c r="J330" i="13"/>
  <c r="L330" i="13"/>
  <c r="N330" i="13"/>
  <c r="P330" i="13"/>
  <c r="R330" i="13"/>
  <c r="T330" i="13"/>
  <c r="V330" i="13"/>
  <c r="X330" i="13"/>
  <c r="Z330" i="13"/>
  <c r="AB330" i="13"/>
  <c r="D331" i="13"/>
  <c r="F331" i="13"/>
  <c r="H331" i="13"/>
  <c r="J331" i="13"/>
  <c r="L331" i="13"/>
  <c r="N331" i="13"/>
  <c r="P331" i="13"/>
  <c r="R331" i="13"/>
  <c r="T331" i="13"/>
  <c r="V331" i="13"/>
  <c r="X331" i="13"/>
  <c r="Z331" i="13"/>
  <c r="AB331" i="13"/>
  <c r="D332" i="13"/>
  <c r="F332" i="13"/>
  <c r="H332" i="13"/>
  <c r="J332" i="13"/>
  <c r="L332" i="13"/>
  <c r="N332" i="13"/>
  <c r="P332" i="13"/>
  <c r="R332" i="13"/>
  <c r="T332" i="13"/>
  <c r="V332" i="13"/>
  <c r="X332" i="13"/>
  <c r="Z332" i="13"/>
  <c r="AB332" i="13"/>
  <c r="D333" i="13"/>
  <c r="F333" i="13"/>
  <c r="H333" i="13"/>
  <c r="J333" i="13"/>
  <c r="L333" i="13"/>
  <c r="N333" i="13"/>
  <c r="P333" i="13"/>
  <c r="R333" i="13"/>
  <c r="T333" i="13"/>
  <c r="V333" i="13"/>
  <c r="X333" i="13"/>
  <c r="Z333" i="13"/>
  <c r="AB333" i="13"/>
  <c r="D334" i="13"/>
  <c r="F334" i="13"/>
  <c r="H334" i="13"/>
  <c r="J334" i="13"/>
  <c r="L334" i="13"/>
  <c r="N334" i="13"/>
  <c r="P334" i="13"/>
  <c r="R334" i="13"/>
  <c r="T334" i="13"/>
  <c r="V334" i="13"/>
  <c r="X334" i="13"/>
  <c r="Z334" i="13"/>
  <c r="AB334" i="13"/>
  <c r="D335" i="13"/>
  <c r="F335" i="13"/>
  <c r="H335" i="13"/>
  <c r="J335" i="13"/>
  <c r="L335" i="13"/>
  <c r="N335" i="13"/>
  <c r="P335" i="13"/>
  <c r="R335" i="13"/>
  <c r="T335" i="13"/>
  <c r="V335" i="13"/>
  <c r="X335" i="13"/>
  <c r="Z335" i="13"/>
  <c r="AB335" i="13"/>
  <c r="D336" i="13"/>
  <c r="F336" i="13"/>
  <c r="H336" i="13"/>
  <c r="J336" i="13"/>
  <c r="L336" i="13"/>
  <c r="N336" i="13"/>
  <c r="P336" i="13"/>
  <c r="R336" i="13"/>
  <c r="T336" i="13"/>
  <c r="V336" i="13"/>
  <c r="X336" i="13"/>
  <c r="Z336" i="13"/>
  <c r="AB336" i="13"/>
  <c r="D337" i="13"/>
  <c r="F337" i="13"/>
  <c r="H337" i="13"/>
  <c r="J337" i="13"/>
  <c r="L337" i="13"/>
  <c r="N337" i="13"/>
  <c r="P337" i="13"/>
  <c r="R337" i="13"/>
  <c r="T337" i="13"/>
  <c r="V337" i="13"/>
  <c r="X337" i="13"/>
  <c r="Z337" i="13"/>
  <c r="AB337" i="13"/>
  <c r="D338" i="13"/>
  <c r="F338" i="13"/>
  <c r="H338" i="13"/>
  <c r="J338" i="13"/>
  <c r="L338" i="13"/>
  <c r="N338" i="13"/>
  <c r="P338" i="13"/>
  <c r="R338" i="13"/>
  <c r="T338" i="13"/>
  <c r="V338" i="13"/>
  <c r="X338" i="13"/>
  <c r="Z338" i="13"/>
  <c r="AB338" i="13"/>
  <c r="D339" i="13"/>
  <c r="F339" i="13"/>
  <c r="H339" i="13"/>
  <c r="J339" i="13"/>
  <c r="L339" i="13"/>
  <c r="N339" i="13"/>
  <c r="P339" i="13"/>
  <c r="R339" i="13"/>
  <c r="T339" i="13"/>
  <c r="V339" i="13"/>
  <c r="X339" i="13"/>
  <c r="Z339" i="13"/>
  <c r="AB339" i="13"/>
  <c r="D340" i="13"/>
  <c r="F340" i="13"/>
  <c r="H340" i="13"/>
  <c r="J340" i="13"/>
  <c r="L340" i="13"/>
  <c r="N340" i="13"/>
  <c r="P340" i="13"/>
  <c r="R340" i="13"/>
  <c r="T340" i="13"/>
  <c r="V340" i="13"/>
  <c r="X340" i="13"/>
  <c r="Z340" i="13"/>
  <c r="AB340" i="13"/>
  <c r="D341" i="13"/>
  <c r="F341" i="13"/>
  <c r="H341" i="13"/>
  <c r="J341" i="13"/>
  <c r="L341" i="13"/>
  <c r="N341" i="13"/>
  <c r="P341" i="13"/>
  <c r="R341" i="13"/>
  <c r="T341" i="13"/>
  <c r="V341" i="13"/>
  <c r="X341" i="13"/>
  <c r="Z341" i="13"/>
  <c r="AB341" i="13"/>
  <c r="D342" i="13"/>
  <c r="F342" i="13"/>
  <c r="H342" i="13"/>
  <c r="J342" i="13"/>
  <c r="L342" i="13"/>
  <c r="N342" i="13"/>
  <c r="P342" i="13"/>
  <c r="R342" i="13"/>
  <c r="T342" i="13"/>
  <c r="V342" i="13"/>
  <c r="X342" i="13"/>
  <c r="Z342" i="13"/>
  <c r="AB342" i="13"/>
  <c r="D343" i="13"/>
  <c r="F343" i="13"/>
  <c r="H343" i="13"/>
  <c r="J343" i="13"/>
  <c r="L343" i="13"/>
  <c r="N343" i="13"/>
  <c r="P343" i="13"/>
  <c r="R343" i="13"/>
  <c r="T343" i="13"/>
  <c r="V343" i="13"/>
  <c r="X343" i="13"/>
  <c r="Z343" i="13"/>
  <c r="AB343" i="13"/>
  <c r="D344" i="13"/>
  <c r="F344" i="13"/>
  <c r="H344" i="13"/>
  <c r="J344" i="13"/>
  <c r="L344" i="13"/>
  <c r="N344" i="13"/>
  <c r="P344" i="13"/>
  <c r="R344" i="13"/>
  <c r="T344" i="13"/>
  <c r="V344" i="13"/>
  <c r="X344" i="13"/>
  <c r="Z344" i="13"/>
  <c r="AB344" i="13"/>
  <c r="D345" i="13"/>
  <c r="F345" i="13"/>
  <c r="H345" i="13"/>
  <c r="J345" i="13"/>
  <c r="L345" i="13"/>
  <c r="N345" i="13"/>
  <c r="P345" i="13"/>
  <c r="R345" i="13"/>
  <c r="T345" i="13"/>
  <c r="V345" i="13"/>
  <c r="X345" i="13"/>
  <c r="Z345" i="13"/>
  <c r="AB345" i="13"/>
  <c r="D346" i="13"/>
  <c r="F346" i="13"/>
  <c r="H346" i="13"/>
  <c r="J346" i="13"/>
  <c r="L346" i="13"/>
  <c r="N346" i="13"/>
  <c r="P346" i="13"/>
  <c r="R346" i="13"/>
  <c r="T346" i="13"/>
  <c r="V346" i="13"/>
  <c r="X346" i="13"/>
  <c r="Z346" i="13"/>
  <c r="AB346" i="13"/>
  <c r="D347" i="13"/>
  <c r="F347" i="13"/>
  <c r="H347" i="13"/>
  <c r="J347" i="13"/>
  <c r="L347" i="13"/>
  <c r="N347" i="13"/>
  <c r="P347" i="13"/>
  <c r="R347" i="13"/>
  <c r="T347" i="13"/>
  <c r="V347" i="13"/>
  <c r="X347" i="13"/>
  <c r="Z347" i="13"/>
  <c r="AB347" i="13"/>
  <c r="D348" i="13"/>
  <c r="F348" i="13"/>
  <c r="H348" i="13"/>
  <c r="J348" i="13"/>
  <c r="L348" i="13"/>
  <c r="N348" i="13"/>
  <c r="P348" i="13"/>
  <c r="R348" i="13"/>
  <c r="T348" i="13"/>
  <c r="V348" i="13"/>
  <c r="X348" i="13"/>
  <c r="Z348" i="13"/>
  <c r="AB348" i="13"/>
  <c r="D349" i="13"/>
  <c r="F349" i="13"/>
  <c r="H349" i="13"/>
  <c r="J349" i="13"/>
  <c r="L349" i="13"/>
  <c r="N349" i="13"/>
  <c r="P349" i="13"/>
  <c r="R349" i="13"/>
  <c r="T349" i="13"/>
  <c r="V349" i="13"/>
  <c r="X349" i="13"/>
  <c r="Z349" i="13"/>
  <c r="AB349" i="13"/>
  <c r="D350" i="13"/>
  <c r="F350" i="13"/>
  <c r="H350" i="13"/>
  <c r="J350" i="13"/>
  <c r="L350" i="13"/>
  <c r="N350" i="13"/>
  <c r="P350" i="13"/>
  <c r="R350" i="13"/>
  <c r="T350" i="13"/>
  <c r="V350" i="13"/>
  <c r="X350" i="13"/>
  <c r="Z350" i="13"/>
  <c r="AB350" i="13"/>
  <c r="D351" i="13"/>
  <c r="F351" i="13"/>
  <c r="H351" i="13"/>
  <c r="J351" i="13"/>
  <c r="L351" i="13"/>
  <c r="N351" i="13"/>
  <c r="P351" i="13"/>
  <c r="R351" i="13"/>
  <c r="T351" i="13"/>
  <c r="V351" i="13"/>
  <c r="X351" i="13"/>
  <c r="Z351" i="13"/>
  <c r="AB351" i="13"/>
  <c r="D352" i="13"/>
  <c r="F352" i="13"/>
  <c r="H352" i="13"/>
  <c r="J352" i="13"/>
  <c r="L352" i="13"/>
  <c r="N352" i="13"/>
  <c r="P352" i="13"/>
  <c r="R352" i="13"/>
  <c r="T352" i="13"/>
  <c r="V352" i="13"/>
  <c r="X352" i="13"/>
  <c r="Z352" i="13"/>
  <c r="AB352" i="13"/>
  <c r="D353" i="13"/>
  <c r="F353" i="13"/>
  <c r="H353" i="13"/>
  <c r="J353" i="13"/>
  <c r="L353" i="13"/>
  <c r="N353" i="13"/>
  <c r="P353" i="13"/>
  <c r="R353" i="13"/>
  <c r="T353" i="13"/>
  <c r="V353" i="13"/>
  <c r="X353" i="13"/>
  <c r="Z353" i="13"/>
  <c r="AB353" i="13"/>
  <c r="D354" i="13"/>
  <c r="F354" i="13"/>
  <c r="H354" i="13"/>
  <c r="J354" i="13"/>
  <c r="L354" i="13"/>
  <c r="N354" i="13"/>
  <c r="P354" i="13"/>
  <c r="R354" i="13"/>
  <c r="T354" i="13"/>
  <c r="V354" i="13"/>
  <c r="X354" i="13"/>
  <c r="Z354" i="13"/>
  <c r="AB354" i="13"/>
  <c r="D355" i="13"/>
  <c r="F355" i="13"/>
  <c r="H355" i="13"/>
  <c r="J355" i="13"/>
  <c r="L355" i="13"/>
  <c r="N355" i="13"/>
  <c r="P355" i="13"/>
  <c r="R355" i="13"/>
  <c r="T355" i="13"/>
  <c r="V355" i="13"/>
  <c r="X355" i="13"/>
  <c r="Z355" i="13"/>
  <c r="AB355" i="13"/>
  <c r="D356" i="13"/>
  <c r="F356" i="13"/>
  <c r="H356" i="13"/>
  <c r="J356" i="13"/>
  <c r="L356" i="13"/>
  <c r="N356" i="13"/>
  <c r="P356" i="13"/>
  <c r="R356" i="13"/>
  <c r="T356" i="13"/>
  <c r="V356" i="13"/>
  <c r="X356" i="13"/>
  <c r="Z356" i="13"/>
  <c r="AB356" i="13"/>
  <c r="D357" i="13"/>
  <c r="F357" i="13"/>
  <c r="H357" i="13"/>
  <c r="J357" i="13"/>
  <c r="L357" i="13"/>
  <c r="N357" i="13"/>
  <c r="P357" i="13"/>
  <c r="R357" i="13"/>
  <c r="T357" i="13"/>
  <c r="V357" i="13"/>
  <c r="X357" i="13"/>
  <c r="Z357" i="13"/>
  <c r="AB357" i="13"/>
  <c r="D358" i="13"/>
  <c r="F358" i="13"/>
  <c r="H358" i="13"/>
  <c r="J358" i="13"/>
  <c r="L358" i="13"/>
  <c r="N358" i="13"/>
  <c r="P358" i="13"/>
  <c r="R358" i="13"/>
  <c r="T358" i="13"/>
  <c r="V358" i="13"/>
  <c r="X358" i="13"/>
  <c r="Z358" i="13"/>
  <c r="AB358" i="13"/>
  <c r="D359" i="13"/>
  <c r="F359" i="13"/>
  <c r="H359" i="13"/>
  <c r="J359" i="13"/>
  <c r="L359" i="13"/>
  <c r="N359" i="13"/>
  <c r="P359" i="13"/>
  <c r="R359" i="13"/>
  <c r="T359" i="13"/>
  <c r="V359" i="13"/>
  <c r="X359" i="13"/>
  <c r="Z359" i="13"/>
  <c r="AB359" i="13"/>
  <c r="D360" i="13"/>
  <c r="F360" i="13"/>
  <c r="H360" i="13"/>
  <c r="J360" i="13"/>
  <c r="L360" i="13"/>
  <c r="N360" i="13"/>
  <c r="P360" i="13"/>
  <c r="R360" i="13"/>
  <c r="T360" i="13"/>
  <c r="V360" i="13"/>
  <c r="X360" i="13"/>
  <c r="Z360" i="13"/>
  <c r="AB360" i="13"/>
  <c r="D361" i="13"/>
  <c r="F361" i="13"/>
  <c r="H361" i="13"/>
  <c r="J361" i="13"/>
  <c r="L361" i="13"/>
  <c r="N361" i="13"/>
  <c r="P361" i="13"/>
  <c r="R361" i="13"/>
  <c r="T361" i="13"/>
  <c r="V361" i="13"/>
  <c r="X361" i="13"/>
  <c r="Z361" i="13"/>
  <c r="AB361" i="13"/>
  <c r="D362" i="13"/>
  <c r="F362" i="13"/>
  <c r="H362" i="13"/>
  <c r="J362" i="13"/>
  <c r="L362" i="13"/>
  <c r="N362" i="13"/>
  <c r="P362" i="13"/>
  <c r="R362" i="13"/>
  <c r="T362" i="13"/>
  <c r="V362" i="13"/>
  <c r="X362" i="13"/>
  <c r="Z362" i="13"/>
  <c r="AB362" i="13"/>
  <c r="D363" i="13"/>
  <c r="F363" i="13"/>
  <c r="H363" i="13"/>
  <c r="J363" i="13"/>
  <c r="L363" i="13"/>
  <c r="N363" i="13"/>
  <c r="P363" i="13"/>
  <c r="R363" i="13"/>
  <c r="T363" i="13"/>
  <c r="V363" i="13"/>
  <c r="X363" i="13"/>
  <c r="Z363" i="13"/>
  <c r="AB363" i="13"/>
  <c r="D364" i="13"/>
  <c r="F364" i="13"/>
  <c r="H364" i="13"/>
  <c r="J364" i="13"/>
  <c r="L364" i="13"/>
  <c r="N364" i="13"/>
  <c r="P364" i="13"/>
  <c r="R364" i="13"/>
  <c r="T364" i="13"/>
  <c r="V364" i="13"/>
  <c r="X364" i="13"/>
  <c r="Z364" i="13"/>
  <c r="AB364" i="13"/>
  <c r="D365" i="13"/>
  <c r="F365" i="13"/>
  <c r="H365" i="13"/>
  <c r="J365" i="13"/>
  <c r="L365" i="13"/>
  <c r="N365" i="13"/>
  <c r="P365" i="13"/>
  <c r="R365" i="13"/>
  <c r="T365" i="13"/>
  <c r="V365" i="13"/>
  <c r="X365" i="13"/>
  <c r="Z365" i="13"/>
  <c r="AB365" i="13"/>
  <c r="D366" i="13"/>
  <c r="F366" i="13"/>
  <c r="H366" i="13"/>
  <c r="J366" i="13"/>
  <c r="L366" i="13"/>
  <c r="N366" i="13"/>
  <c r="P366" i="13"/>
  <c r="R366" i="13"/>
  <c r="T366" i="13"/>
  <c r="V366" i="13"/>
  <c r="X366" i="13"/>
  <c r="Z366" i="13"/>
  <c r="AB366" i="13"/>
  <c r="D367" i="13"/>
  <c r="F367" i="13"/>
  <c r="H367" i="13"/>
  <c r="J367" i="13"/>
  <c r="L367" i="13"/>
  <c r="N367" i="13"/>
  <c r="P367" i="13"/>
  <c r="R367" i="13"/>
  <c r="T367" i="13"/>
  <c r="V367" i="13"/>
  <c r="X367" i="13"/>
  <c r="Z367" i="13"/>
  <c r="AB367" i="13"/>
  <c r="D368" i="13"/>
  <c r="F368" i="13"/>
  <c r="H368" i="13"/>
  <c r="J368" i="13"/>
  <c r="L368" i="13"/>
  <c r="N368" i="13"/>
  <c r="P368" i="13"/>
  <c r="R368" i="13"/>
  <c r="T368" i="13"/>
  <c r="V368" i="13"/>
  <c r="X368" i="13"/>
  <c r="Z368" i="13"/>
  <c r="AB368" i="13"/>
  <c r="D369" i="13"/>
  <c r="F369" i="13"/>
  <c r="H369" i="13"/>
  <c r="J369" i="13"/>
  <c r="L369" i="13"/>
  <c r="N369" i="13"/>
  <c r="P369" i="13"/>
  <c r="R369" i="13"/>
  <c r="T369" i="13"/>
  <c r="V369" i="13"/>
  <c r="X369" i="13"/>
  <c r="Z369" i="13"/>
  <c r="AB369" i="13"/>
  <c r="D370" i="13"/>
  <c r="F370" i="13"/>
  <c r="H370" i="13"/>
  <c r="J370" i="13"/>
  <c r="L370" i="13"/>
  <c r="N370" i="13"/>
  <c r="P370" i="13"/>
  <c r="R370" i="13"/>
  <c r="T370" i="13"/>
  <c r="V370" i="13"/>
  <c r="X370" i="13"/>
  <c r="Z370" i="13"/>
  <c r="AB370" i="13"/>
  <c r="D371" i="13"/>
  <c r="F371" i="13"/>
  <c r="H371" i="13"/>
  <c r="J371" i="13"/>
  <c r="L371" i="13"/>
  <c r="N371" i="13"/>
  <c r="P371" i="13"/>
  <c r="R371" i="13"/>
  <c r="T371" i="13"/>
  <c r="V371" i="13"/>
  <c r="X371" i="13"/>
  <c r="Z371" i="13"/>
  <c r="AB371" i="13"/>
  <c r="D372" i="13"/>
  <c r="F372" i="13"/>
  <c r="H372" i="13"/>
  <c r="J372" i="13"/>
  <c r="L372" i="13"/>
  <c r="N372" i="13"/>
  <c r="P372" i="13"/>
  <c r="R372" i="13"/>
  <c r="T372" i="13"/>
  <c r="V372" i="13"/>
  <c r="X372" i="13"/>
  <c r="Z372" i="13"/>
  <c r="AB372" i="13"/>
  <c r="D373" i="13"/>
  <c r="F373" i="13"/>
  <c r="H373" i="13"/>
  <c r="J373" i="13"/>
  <c r="L373" i="13"/>
  <c r="N373" i="13"/>
  <c r="P373" i="13"/>
  <c r="R373" i="13"/>
  <c r="T373" i="13"/>
  <c r="V373" i="13"/>
  <c r="X373" i="13"/>
  <c r="Z373" i="13"/>
  <c r="AB373" i="13"/>
  <c r="D374" i="13"/>
  <c r="F374" i="13"/>
  <c r="H374" i="13"/>
  <c r="J374" i="13"/>
  <c r="L374" i="13"/>
  <c r="N374" i="13"/>
  <c r="P374" i="13"/>
  <c r="R374" i="13"/>
  <c r="T374" i="13"/>
  <c r="V374" i="13"/>
  <c r="X374" i="13"/>
  <c r="Z374" i="13"/>
  <c r="AB374" i="13"/>
  <c r="D375" i="13"/>
  <c r="F375" i="13"/>
  <c r="H375" i="13"/>
  <c r="J375" i="13"/>
  <c r="L375" i="13"/>
  <c r="N375" i="13"/>
  <c r="P375" i="13"/>
  <c r="R375" i="13"/>
  <c r="T375" i="13"/>
  <c r="V375" i="13"/>
  <c r="X375" i="13"/>
  <c r="Z375" i="13"/>
  <c r="AB375" i="13"/>
  <c r="D376" i="13"/>
  <c r="F376" i="13"/>
  <c r="H376" i="13"/>
  <c r="J376" i="13"/>
  <c r="L376" i="13"/>
  <c r="N376" i="13"/>
  <c r="P376" i="13"/>
  <c r="R376" i="13"/>
  <c r="T376" i="13"/>
  <c r="V376" i="13"/>
  <c r="X376" i="13"/>
  <c r="Z376" i="13"/>
  <c r="AB376" i="13"/>
  <c r="D377" i="13"/>
  <c r="F377" i="13"/>
  <c r="H377" i="13"/>
  <c r="J377" i="13"/>
  <c r="L377" i="13"/>
  <c r="N377" i="13"/>
  <c r="P377" i="13"/>
  <c r="R377" i="13"/>
  <c r="T377" i="13"/>
  <c r="V377" i="13"/>
  <c r="X377" i="13"/>
  <c r="Z377" i="13"/>
  <c r="AB377" i="13"/>
  <c r="D378" i="13"/>
  <c r="F378" i="13"/>
  <c r="H378" i="13"/>
  <c r="J378" i="13"/>
  <c r="L378" i="13"/>
  <c r="N378" i="13"/>
  <c r="P378" i="13"/>
  <c r="R378" i="13"/>
  <c r="T378" i="13"/>
  <c r="V378" i="13"/>
  <c r="X378" i="13"/>
  <c r="Z378" i="13"/>
  <c r="AB378" i="13"/>
  <c r="D379" i="13"/>
  <c r="F379" i="13"/>
  <c r="H379" i="13"/>
  <c r="J379" i="13"/>
  <c r="L379" i="13"/>
  <c r="N379" i="13"/>
  <c r="P379" i="13"/>
  <c r="R379" i="13"/>
  <c r="T379" i="13"/>
  <c r="V379" i="13"/>
  <c r="X379" i="13"/>
  <c r="Z379" i="13"/>
  <c r="AB379" i="13"/>
  <c r="D380" i="13"/>
  <c r="F380" i="13"/>
  <c r="H380" i="13"/>
  <c r="J380" i="13"/>
  <c r="L380" i="13"/>
  <c r="N380" i="13"/>
  <c r="P380" i="13"/>
  <c r="R380" i="13"/>
  <c r="T380" i="13"/>
  <c r="V380" i="13"/>
  <c r="X380" i="13"/>
  <c r="Z380" i="13"/>
  <c r="AB380" i="13"/>
  <c r="D381" i="13"/>
  <c r="F381" i="13"/>
  <c r="H381" i="13"/>
  <c r="J381" i="13"/>
  <c r="L381" i="13"/>
  <c r="N381" i="13"/>
  <c r="P381" i="13"/>
  <c r="R381" i="13"/>
  <c r="T381" i="13"/>
  <c r="V381" i="13"/>
  <c r="X381" i="13"/>
  <c r="Z381" i="13"/>
  <c r="AB381" i="13"/>
  <c r="D382" i="13"/>
  <c r="F382" i="13"/>
  <c r="H382" i="13"/>
  <c r="J382" i="13"/>
  <c r="L382" i="13"/>
  <c r="N382" i="13"/>
  <c r="P382" i="13"/>
  <c r="R382" i="13"/>
  <c r="T382" i="13"/>
  <c r="V382" i="13"/>
  <c r="X382" i="13"/>
  <c r="Z382" i="13"/>
  <c r="AB382" i="13"/>
  <c r="D383" i="13"/>
  <c r="F383" i="13"/>
  <c r="H383" i="13"/>
  <c r="J383" i="13"/>
  <c r="L383" i="13"/>
  <c r="N383" i="13"/>
  <c r="P383" i="13"/>
  <c r="R383" i="13"/>
  <c r="T383" i="13"/>
  <c r="V383" i="13"/>
  <c r="X383" i="13"/>
  <c r="Z383" i="13"/>
  <c r="AB383" i="13"/>
  <c r="D384" i="13"/>
  <c r="F384" i="13"/>
  <c r="H384" i="13"/>
  <c r="J384" i="13"/>
  <c r="L384" i="13"/>
  <c r="N384" i="13"/>
  <c r="P384" i="13"/>
  <c r="R384" i="13"/>
  <c r="T384" i="13"/>
  <c r="V384" i="13"/>
  <c r="X384" i="13"/>
  <c r="Z384" i="13"/>
  <c r="AB384" i="13"/>
  <c r="D385" i="13"/>
  <c r="F385" i="13"/>
  <c r="H385" i="13"/>
  <c r="J385" i="13"/>
  <c r="L385" i="13"/>
  <c r="N385" i="13"/>
  <c r="P385" i="13"/>
  <c r="R385" i="13"/>
  <c r="T385" i="13"/>
  <c r="V385" i="13"/>
  <c r="X385" i="13"/>
  <c r="Z385" i="13"/>
  <c r="AB385" i="13"/>
  <c r="D386" i="13"/>
  <c r="F386" i="13"/>
  <c r="H386" i="13"/>
  <c r="J386" i="13"/>
  <c r="L386" i="13"/>
  <c r="N386" i="13"/>
  <c r="P386" i="13"/>
  <c r="R386" i="13"/>
  <c r="T386" i="13"/>
  <c r="V386" i="13"/>
  <c r="X386" i="13"/>
  <c r="Z386" i="13"/>
  <c r="AB386" i="13"/>
  <c r="D387" i="13"/>
  <c r="F387" i="13"/>
  <c r="H387" i="13"/>
  <c r="J387" i="13"/>
  <c r="L387" i="13"/>
  <c r="N387" i="13"/>
  <c r="P387" i="13"/>
  <c r="R387" i="13"/>
  <c r="T387" i="13"/>
  <c r="V387" i="13"/>
  <c r="X387" i="13"/>
  <c r="Z387" i="13"/>
  <c r="AB387" i="13"/>
  <c r="D388" i="13"/>
  <c r="F388" i="13"/>
  <c r="H388" i="13"/>
  <c r="J388" i="13"/>
  <c r="L388" i="13"/>
  <c r="N388" i="13"/>
  <c r="P388" i="13"/>
  <c r="R388" i="13"/>
  <c r="T388" i="13"/>
  <c r="V388" i="13"/>
  <c r="X388" i="13"/>
  <c r="Z388" i="13"/>
  <c r="AB388" i="13"/>
  <c r="D389" i="13"/>
  <c r="F389" i="13"/>
  <c r="H389" i="13"/>
  <c r="J389" i="13"/>
  <c r="L389" i="13"/>
  <c r="N389" i="13"/>
  <c r="P389" i="13"/>
  <c r="R389" i="13"/>
  <c r="T389" i="13"/>
  <c r="V389" i="13"/>
  <c r="X389" i="13"/>
  <c r="Z389" i="13"/>
  <c r="AB389" i="13"/>
  <c r="D390" i="13"/>
  <c r="F390" i="13"/>
  <c r="H390" i="13"/>
  <c r="J390" i="13"/>
  <c r="L390" i="13"/>
  <c r="N390" i="13"/>
  <c r="P390" i="13"/>
  <c r="R390" i="13"/>
  <c r="T390" i="13"/>
  <c r="V390" i="13"/>
  <c r="X390" i="13"/>
  <c r="Z390" i="13"/>
  <c r="AB390" i="13"/>
  <c r="D391" i="13"/>
  <c r="F391" i="13"/>
  <c r="H391" i="13"/>
  <c r="J391" i="13"/>
  <c r="L391" i="13"/>
  <c r="N391" i="13"/>
  <c r="P391" i="13"/>
  <c r="R391" i="13"/>
  <c r="T391" i="13"/>
  <c r="V391" i="13"/>
  <c r="X391" i="13"/>
  <c r="Z391" i="13"/>
  <c r="AB391" i="13"/>
  <c r="D392" i="13"/>
  <c r="F392" i="13"/>
  <c r="H392" i="13"/>
  <c r="J392" i="13"/>
  <c r="L392" i="13"/>
  <c r="N392" i="13"/>
  <c r="P392" i="13"/>
  <c r="R392" i="13"/>
  <c r="T392" i="13"/>
  <c r="V392" i="13"/>
  <c r="X392" i="13"/>
  <c r="Z392" i="13"/>
  <c r="AB392" i="13"/>
  <c r="D393" i="13"/>
  <c r="F393" i="13"/>
  <c r="H393" i="13"/>
  <c r="J393" i="13"/>
  <c r="L393" i="13"/>
  <c r="N393" i="13"/>
  <c r="P393" i="13"/>
  <c r="R393" i="13"/>
  <c r="T393" i="13"/>
  <c r="V393" i="13"/>
  <c r="X393" i="13"/>
  <c r="Z393" i="13"/>
  <c r="AB393" i="13"/>
  <c r="D394" i="13"/>
  <c r="F394" i="13"/>
  <c r="H394" i="13"/>
  <c r="J394" i="13"/>
  <c r="L394" i="13"/>
  <c r="N394" i="13"/>
  <c r="P394" i="13"/>
  <c r="R394" i="13"/>
  <c r="T394" i="13"/>
  <c r="V394" i="13"/>
  <c r="X394" i="13"/>
  <c r="Z394" i="13"/>
  <c r="AB394" i="13"/>
  <c r="D395" i="13"/>
  <c r="F395" i="13"/>
  <c r="H395" i="13"/>
  <c r="J395" i="13"/>
  <c r="L395" i="13"/>
  <c r="N395" i="13"/>
  <c r="P395" i="13"/>
  <c r="R395" i="13"/>
  <c r="T395" i="13"/>
  <c r="V395" i="13"/>
  <c r="X395" i="13"/>
  <c r="Z395" i="13"/>
  <c r="AB395" i="13"/>
  <c r="D396" i="13"/>
  <c r="F396" i="13"/>
  <c r="H396" i="13"/>
  <c r="J396" i="13"/>
  <c r="L396" i="13"/>
  <c r="N396" i="13"/>
  <c r="P396" i="13"/>
  <c r="R396" i="13"/>
  <c r="T396" i="13"/>
  <c r="V396" i="13"/>
  <c r="X396" i="13"/>
  <c r="Z396" i="13"/>
  <c r="AB396" i="13"/>
  <c r="D397" i="13"/>
  <c r="F397" i="13"/>
  <c r="H397" i="13"/>
  <c r="J397" i="13"/>
  <c r="L397" i="13"/>
  <c r="N397" i="13"/>
  <c r="P397" i="13"/>
  <c r="R397" i="13"/>
  <c r="T397" i="13"/>
  <c r="V397" i="13"/>
  <c r="X397" i="13"/>
  <c r="Z397" i="13"/>
  <c r="AB397" i="13"/>
  <c r="D398" i="13"/>
  <c r="F398" i="13"/>
  <c r="H398" i="13"/>
  <c r="J398" i="13"/>
  <c r="L398" i="13"/>
  <c r="N398" i="13"/>
  <c r="P398" i="13"/>
  <c r="R398" i="13"/>
  <c r="T398" i="13"/>
  <c r="V398" i="13"/>
  <c r="X398" i="13"/>
  <c r="Z398" i="13"/>
  <c r="AB398" i="13"/>
  <c r="D399" i="13"/>
  <c r="F399" i="13"/>
  <c r="H399" i="13"/>
  <c r="J399" i="13"/>
  <c r="L399" i="13"/>
  <c r="N399" i="13"/>
  <c r="P399" i="13"/>
  <c r="R399" i="13"/>
  <c r="T399" i="13"/>
  <c r="V399" i="13"/>
  <c r="X399" i="13"/>
  <c r="Z399" i="13"/>
  <c r="AB399" i="13"/>
  <c r="D400" i="13"/>
  <c r="F400" i="13"/>
  <c r="H400" i="13"/>
  <c r="J400" i="13"/>
  <c r="L400" i="13"/>
  <c r="N400" i="13"/>
  <c r="P400" i="13"/>
  <c r="R400" i="13"/>
  <c r="T400" i="13"/>
  <c r="V400" i="13"/>
  <c r="X400" i="13"/>
  <c r="Z400" i="13"/>
  <c r="AB400" i="13"/>
  <c r="D401" i="13"/>
  <c r="F401" i="13"/>
  <c r="H401" i="13"/>
  <c r="J401" i="13"/>
  <c r="L401" i="13"/>
  <c r="N401" i="13"/>
  <c r="P401" i="13"/>
  <c r="R401" i="13"/>
  <c r="T401" i="13"/>
  <c r="V401" i="13"/>
  <c r="X401" i="13"/>
  <c r="Z401" i="13"/>
  <c r="AB401" i="13"/>
  <c r="D402" i="13"/>
  <c r="F402" i="13"/>
  <c r="H402" i="13"/>
  <c r="J402" i="13"/>
  <c r="L402" i="13"/>
  <c r="N402" i="13"/>
  <c r="P402" i="13"/>
  <c r="R402" i="13"/>
  <c r="T402" i="13"/>
  <c r="V402" i="13"/>
  <c r="X402" i="13"/>
  <c r="Z402" i="13"/>
  <c r="AB402" i="13"/>
  <c r="D403" i="13"/>
  <c r="F403" i="13"/>
  <c r="H403" i="13"/>
  <c r="J403" i="13"/>
  <c r="L403" i="13"/>
  <c r="N403" i="13"/>
  <c r="P403" i="13"/>
  <c r="R403" i="13"/>
  <c r="T403" i="13"/>
  <c r="V403" i="13"/>
  <c r="X403" i="13"/>
  <c r="Z403" i="13"/>
  <c r="AB403" i="13"/>
  <c r="D404" i="13"/>
  <c r="F404" i="13"/>
  <c r="H404" i="13"/>
  <c r="J404" i="13"/>
  <c r="L404" i="13"/>
  <c r="N404" i="13"/>
  <c r="P404" i="13"/>
  <c r="R404" i="13"/>
  <c r="T404" i="13"/>
  <c r="V404" i="13"/>
  <c r="X404" i="13"/>
  <c r="Z404" i="13"/>
  <c r="AB404" i="13"/>
  <c r="D405" i="13"/>
  <c r="F405" i="13"/>
  <c r="H405" i="13"/>
  <c r="J405" i="13"/>
  <c r="L405" i="13"/>
  <c r="N405" i="13"/>
  <c r="P405" i="13"/>
  <c r="R405" i="13"/>
  <c r="T405" i="13"/>
  <c r="V405" i="13"/>
  <c r="X405" i="13"/>
  <c r="Z405" i="13"/>
  <c r="AB405" i="13"/>
  <c r="D406" i="13"/>
  <c r="F406" i="13"/>
  <c r="H406" i="13"/>
  <c r="J406" i="13"/>
  <c r="L406" i="13"/>
  <c r="N406" i="13"/>
  <c r="P406" i="13"/>
  <c r="R406" i="13"/>
  <c r="T406" i="13"/>
  <c r="V406" i="13"/>
  <c r="X406" i="13"/>
  <c r="Z406" i="13"/>
  <c r="AB406" i="13"/>
  <c r="D407" i="13"/>
  <c r="F407" i="13"/>
  <c r="H407" i="13"/>
  <c r="J407" i="13"/>
  <c r="L407" i="13"/>
  <c r="N407" i="13"/>
  <c r="P407" i="13"/>
  <c r="R407" i="13"/>
  <c r="T407" i="13"/>
  <c r="V407" i="13"/>
  <c r="X407" i="13"/>
  <c r="Z407" i="13"/>
  <c r="AB407" i="13"/>
  <c r="D408" i="13"/>
  <c r="F408" i="13"/>
  <c r="H408" i="13"/>
  <c r="J408" i="13"/>
  <c r="L408" i="13"/>
  <c r="N408" i="13"/>
  <c r="P408" i="13"/>
  <c r="R408" i="13"/>
  <c r="T408" i="13"/>
  <c r="V408" i="13"/>
  <c r="X408" i="13"/>
  <c r="Z408" i="13"/>
  <c r="AB408" i="13"/>
  <c r="D409" i="13"/>
  <c r="F409" i="13"/>
  <c r="H409" i="13"/>
  <c r="J409" i="13"/>
  <c r="L409" i="13"/>
  <c r="N409" i="13"/>
  <c r="P409" i="13"/>
  <c r="R409" i="13"/>
  <c r="T409" i="13"/>
  <c r="V409" i="13"/>
  <c r="X409" i="13"/>
  <c r="Z409" i="13"/>
  <c r="AB409" i="13"/>
  <c r="D410" i="13"/>
  <c r="F410" i="13"/>
  <c r="H410" i="13"/>
  <c r="J410" i="13"/>
  <c r="L410" i="13"/>
  <c r="N410" i="13"/>
  <c r="P410" i="13"/>
  <c r="R410" i="13"/>
  <c r="T410" i="13"/>
  <c r="V410" i="13"/>
  <c r="X410" i="13"/>
  <c r="Z410" i="13"/>
  <c r="AB410" i="13"/>
  <c r="D411" i="13"/>
  <c r="F411" i="13"/>
  <c r="H411" i="13"/>
  <c r="J411" i="13"/>
  <c r="L411" i="13"/>
  <c r="N411" i="13"/>
  <c r="P411" i="13"/>
  <c r="R411" i="13"/>
  <c r="T411" i="13"/>
  <c r="V411" i="13"/>
  <c r="X411" i="13"/>
  <c r="Z411" i="13"/>
  <c r="AB411" i="13"/>
  <c r="D412" i="13"/>
  <c r="F412" i="13"/>
  <c r="H412" i="13"/>
  <c r="J412" i="13"/>
  <c r="L412" i="13"/>
  <c r="N412" i="13"/>
  <c r="P412" i="13"/>
  <c r="R412" i="13"/>
  <c r="T412" i="13"/>
  <c r="V412" i="13"/>
  <c r="X412" i="13"/>
  <c r="Z412" i="13"/>
  <c r="AB412" i="13"/>
  <c r="D413" i="13"/>
  <c r="F413" i="13"/>
  <c r="H413" i="13"/>
  <c r="J413" i="13"/>
  <c r="L413" i="13"/>
  <c r="N413" i="13"/>
  <c r="P413" i="13"/>
  <c r="R413" i="13"/>
  <c r="T413" i="13"/>
  <c r="V413" i="13"/>
  <c r="X413" i="13"/>
  <c r="Z413" i="13"/>
  <c r="AB413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2" i="13"/>
  <c r="C2" i="12"/>
  <c r="D2" i="12"/>
  <c r="E2" i="12"/>
  <c r="F2" i="12"/>
  <c r="G2" i="12"/>
  <c r="C3" i="12"/>
  <c r="D3" i="12"/>
  <c r="E3" i="12"/>
  <c r="F3" i="12"/>
  <c r="G3" i="12"/>
  <c r="C4" i="12"/>
  <c r="D4" i="12"/>
  <c r="E4" i="12"/>
  <c r="F4" i="12"/>
  <c r="G4" i="12"/>
  <c r="C5" i="12"/>
  <c r="D5" i="12"/>
  <c r="E5" i="12"/>
  <c r="F5" i="12"/>
  <c r="G5" i="12"/>
  <c r="C6" i="12"/>
  <c r="D6" i="12"/>
  <c r="E6" i="12"/>
  <c r="F6" i="12"/>
  <c r="G6" i="12"/>
  <c r="C7" i="12"/>
  <c r="D7" i="12"/>
  <c r="E7" i="12"/>
  <c r="F7" i="12"/>
  <c r="G7" i="12"/>
  <c r="C8" i="12"/>
  <c r="D8" i="12"/>
  <c r="E8" i="12"/>
  <c r="F8" i="12"/>
  <c r="G8" i="12"/>
  <c r="C9" i="12"/>
  <c r="D9" i="12"/>
  <c r="E9" i="12"/>
  <c r="F9" i="12"/>
  <c r="G9" i="12"/>
  <c r="C10" i="12"/>
  <c r="D10" i="12"/>
  <c r="E10" i="12"/>
  <c r="F10" i="12"/>
  <c r="G10" i="12"/>
  <c r="C11" i="12"/>
  <c r="D11" i="12"/>
  <c r="E11" i="12"/>
  <c r="F11" i="12"/>
  <c r="G11" i="12"/>
  <c r="C12" i="12"/>
  <c r="D12" i="12"/>
  <c r="E12" i="12"/>
  <c r="F12" i="12"/>
  <c r="G12" i="12"/>
  <c r="C13" i="12"/>
  <c r="D13" i="12"/>
  <c r="E13" i="12"/>
  <c r="F13" i="12"/>
  <c r="G13" i="12"/>
  <c r="C14" i="12"/>
  <c r="D14" i="12"/>
  <c r="E14" i="12"/>
  <c r="F14" i="12"/>
  <c r="G14" i="12"/>
  <c r="C15" i="12"/>
  <c r="D15" i="12"/>
  <c r="E15" i="12"/>
  <c r="F15" i="12"/>
  <c r="G15" i="12"/>
  <c r="C16" i="12"/>
  <c r="D16" i="12"/>
  <c r="E16" i="12"/>
  <c r="F16" i="12"/>
  <c r="G16" i="12"/>
  <c r="C17" i="12"/>
  <c r="D17" i="12"/>
  <c r="E17" i="12"/>
  <c r="F17" i="12"/>
  <c r="G17" i="12"/>
  <c r="C18" i="12"/>
  <c r="D18" i="12"/>
  <c r="E18" i="12"/>
  <c r="F18" i="12"/>
  <c r="G18" i="12"/>
  <c r="C19" i="12"/>
  <c r="D19" i="12"/>
  <c r="E19" i="12"/>
  <c r="F19" i="12"/>
  <c r="G19" i="12"/>
  <c r="C20" i="12"/>
  <c r="D20" i="12"/>
  <c r="E20" i="12"/>
  <c r="F20" i="12"/>
  <c r="G20" i="12"/>
  <c r="C21" i="12"/>
  <c r="D21" i="12"/>
  <c r="E21" i="12"/>
  <c r="F21" i="12"/>
  <c r="G21" i="12"/>
  <c r="C22" i="12"/>
  <c r="D22" i="12"/>
  <c r="E22" i="12"/>
  <c r="F22" i="12"/>
  <c r="G22" i="12"/>
  <c r="C23" i="12"/>
  <c r="D23" i="12"/>
  <c r="E23" i="12"/>
  <c r="F23" i="12"/>
  <c r="G23" i="12"/>
  <c r="C24" i="12"/>
  <c r="D24" i="12"/>
  <c r="E24" i="12"/>
  <c r="F24" i="12"/>
  <c r="G24" i="12"/>
  <c r="C25" i="12"/>
  <c r="D25" i="12"/>
  <c r="E25" i="12"/>
  <c r="F25" i="12"/>
  <c r="G25" i="12"/>
  <c r="C26" i="12"/>
  <c r="D26" i="12"/>
  <c r="E26" i="12"/>
  <c r="F26" i="12"/>
  <c r="G26" i="12"/>
  <c r="C27" i="12"/>
  <c r="D27" i="12"/>
  <c r="E27" i="12"/>
  <c r="F27" i="12"/>
  <c r="G27" i="12"/>
  <c r="C28" i="12"/>
  <c r="D28" i="12"/>
  <c r="E28" i="12"/>
  <c r="F28" i="12"/>
  <c r="G28" i="12"/>
  <c r="C29" i="12"/>
  <c r="D29" i="12"/>
  <c r="E29" i="12"/>
  <c r="F29" i="12"/>
  <c r="G29" i="12"/>
  <c r="C30" i="12"/>
  <c r="D30" i="12"/>
  <c r="E30" i="12"/>
  <c r="F30" i="12"/>
  <c r="G30" i="12"/>
  <c r="C31" i="12"/>
  <c r="D31" i="12"/>
  <c r="E31" i="12"/>
  <c r="F31" i="12"/>
  <c r="G31" i="12"/>
  <c r="C32" i="12"/>
  <c r="D32" i="12"/>
  <c r="E32" i="12"/>
  <c r="F32" i="12"/>
  <c r="G32" i="12"/>
  <c r="C33" i="12"/>
  <c r="D33" i="12"/>
  <c r="E33" i="12"/>
  <c r="F33" i="12"/>
  <c r="G33" i="12"/>
  <c r="C34" i="12"/>
  <c r="D34" i="12"/>
  <c r="E34" i="12"/>
  <c r="F34" i="12"/>
  <c r="G34" i="12"/>
  <c r="C35" i="12"/>
  <c r="D35" i="12"/>
  <c r="E35" i="12"/>
  <c r="F35" i="12"/>
  <c r="G35" i="12"/>
  <c r="C36" i="12"/>
  <c r="D36" i="12"/>
  <c r="E36" i="12"/>
  <c r="F36" i="12"/>
  <c r="G36" i="12"/>
  <c r="C37" i="12"/>
  <c r="D37" i="12"/>
  <c r="E37" i="12"/>
  <c r="F37" i="12"/>
  <c r="G37" i="12"/>
  <c r="C38" i="12"/>
  <c r="D38" i="12"/>
  <c r="E38" i="12"/>
  <c r="F38" i="12"/>
  <c r="G38" i="12"/>
  <c r="C39" i="12"/>
  <c r="D39" i="12"/>
  <c r="E39" i="12"/>
  <c r="F39" i="12"/>
  <c r="G39" i="12"/>
  <c r="C40" i="12"/>
  <c r="D40" i="12"/>
  <c r="E40" i="12"/>
  <c r="F40" i="12"/>
  <c r="G40" i="12"/>
  <c r="C41" i="12"/>
  <c r="D41" i="12"/>
  <c r="E41" i="12"/>
  <c r="F41" i="12"/>
  <c r="G41" i="12"/>
  <c r="C42" i="12"/>
  <c r="D42" i="12"/>
  <c r="E42" i="12"/>
  <c r="F42" i="12"/>
  <c r="G42" i="12"/>
  <c r="C43" i="12"/>
  <c r="D43" i="12"/>
  <c r="E43" i="12"/>
  <c r="F43" i="12"/>
  <c r="G43" i="12"/>
  <c r="C44" i="12"/>
  <c r="D44" i="12"/>
  <c r="E44" i="12"/>
  <c r="F44" i="12"/>
  <c r="G44" i="12"/>
  <c r="C45" i="12"/>
  <c r="D45" i="12"/>
  <c r="E45" i="12"/>
  <c r="F45" i="12"/>
  <c r="G45" i="12"/>
  <c r="C46" i="12"/>
  <c r="D46" i="12"/>
  <c r="E46" i="12"/>
  <c r="F46" i="12"/>
  <c r="G46" i="12"/>
  <c r="C47" i="12"/>
  <c r="D47" i="12"/>
  <c r="E47" i="12"/>
  <c r="F47" i="12"/>
  <c r="G47" i="12"/>
  <c r="C48" i="12"/>
  <c r="D48" i="12"/>
  <c r="E48" i="12"/>
  <c r="F48" i="12"/>
  <c r="G48" i="12"/>
  <c r="C49" i="12"/>
  <c r="D49" i="12"/>
  <c r="E49" i="12"/>
  <c r="F49" i="12"/>
  <c r="G49" i="12"/>
  <c r="C50" i="12"/>
  <c r="D50" i="12"/>
  <c r="E50" i="12"/>
  <c r="F50" i="12"/>
  <c r="G50" i="12"/>
  <c r="C51" i="12"/>
  <c r="D51" i="12"/>
  <c r="E51" i="12"/>
  <c r="F51" i="12"/>
  <c r="G51" i="12"/>
  <c r="C52" i="12"/>
  <c r="D52" i="12"/>
  <c r="E52" i="12"/>
  <c r="F52" i="12"/>
  <c r="G52" i="12"/>
  <c r="C53" i="12"/>
  <c r="D53" i="12"/>
  <c r="E53" i="12"/>
  <c r="F53" i="12"/>
  <c r="G53" i="12"/>
  <c r="C54" i="12"/>
  <c r="D54" i="12"/>
  <c r="E54" i="12"/>
  <c r="F54" i="12"/>
  <c r="G54" i="12"/>
  <c r="C55" i="12"/>
  <c r="D55" i="12"/>
  <c r="E55" i="12"/>
  <c r="F55" i="12"/>
  <c r="G55" i="12"/>
  <c r="C56" i="12"/>
  <c r="D56" i="12"/>
  <c r="E56" i="12"/>
  <c r="F56" i="12"/>
  <c r="G56" i="12"/>
  <c r="C57" i="12"/>
  <c r="D57" i="12"/>
  <c r="E57" i="12"/>
  <c r="F57" i="12"/>
  <c r="G57" i="12"/>
  <c r="C58" i="12"/>
  <c r="D58" i="12"/>
  <c r="E58" i="12"/>
  <c r="F58" i="12"/>
  <c r="G58" i="12"/>
  <c r="C59" i="12"/>
  <c r="D59" i="12"/>
  <c r="E59" i="12"/>
  <c r="F59" i="12"/>
  <c r="G59" i="12"/>
  <c r="C60" i="12"/>
  <c r="D60" i="12"/>
  <c r="E60" i="12"/>
  <c r="F60" i="12"/>
  <c r="G60" i="12"/>
  <c r="C61" i="12"/>
  <c r="D61" i="12"/>
  <c r="E61" i="12"/>
  <c r="F61" i="12"/>
  <c r="G61" i="12"/>
  <c r="C62" i="12"/>
  <c r="D62" i="12"/>
  <c r="E62" i="12"/>
  <c r="F62" i="12"/>
  <c r="G62" i="12"/>
  <c r="C63" i="12"/>
  <c r="D63" i="12"/>
  <c r="E63" i="12"/>
  <c r="F63" i="12"/>
  <c r="G63" i="12"/>
  <c r="C64" i="12"/>
  <c r="D64" i="12"/>
  <c r="E64" i="12"/>
  <c r="F64" i="12"/>
  <c r="G64" i="12"/>
  <c r="C65" i="12"/>
  <c r="D65" i="12"/>
  <c r="E65" i="12"/>
  <c r="F65" i="12"/>
  <c r="G65" i="12"/>
  <c r="C66" i="12"/>
  <c r="D66" i="12"/>
  <c r="E66" i="12"/>
  <c r="F66" i="12"/>
  <c r="G66" i="12"/>
  <c r="C67" i="12"/>
  <c r="D67" i="12"/>
  <c r="E67" i="12"/>
  <c r="F67" i="12"/>
  <c r="G67" i="12"/>
  <c r="C68" i="12"/>
  <c r="D68" i="12"/>
  <c r="E68" i="12"/>
  <c r="F68" i="12"/>
  <c r="G68" i="12"/>
  <c r="C69" i="12"/>
  <c r="D69" i="12"/>
  <c r="E69" i="12"/>
  <c r="F69" i="12"/>
  <c r="G69" i="12"/>
  <c r="C70" i="12"/>
  <c r="D70" i="12"/>
  <c r="E70" i="12"/>
  <c r="F70" i="12"/>
  <c r="G70" i="12"/>
  <c r="C71" i="12"/>
  <c r="D71" i="12"/>
  <c r="E71" i="12"/>
  <c r="F71" i="12"/>
  <c r="G71" i="12"/>
  <c r="C72" i="12"/>
  <c r="D72" i="12"/>
  <c r="E72" i="12"/>
  <c r="F72" i="12"/>
  <c r="G72" i="12"/>
  <c r="C73" i="12"/>
  <c r="D73" i="12"/>
  <c r="E73" i="12"/>
  <c r="F73" i="12"/>
  <c r="G73" i="12"/>
  <c r="C74" i="12"/>
  <c r="D74" i="12"/>
  <c r="E74" i="12"/>
  <c r="F74" i="12"/>
  <c r="G74" i="12"/>
  <c r="C75" i="12"/>
  <c r="D75" i="12"/>
  <c r="E75" i="12"/>
  <c r="F75" i="12"/>
  <c r="G75" i="12"/>
  <c r="C76" i="12"/>
  <c r="D76" i="12"/>
  <c r="E76" i="12"/>
  <c r="F76" i="12"/>
  <c r="G76" i="12"/>
  <c r="C77" i="12"/>
  <c r="D77" i="12"/>
  <c r="E77" i="12"/>
  <c r="F77" i="12"/>
  <c r="G77" i="12"/>
  <c r="C78" i="12"/>
  <c r="D78" i="12"/>
  <c r="E78" i="12"/>
  <c r="F78" i="12"/>
  <c r="G78" i="12"/>
  <c r="C79" i="12"/>
  <c r="D79" i="12"/>
  <c r="E79" i="12"/>
  <c r="F79" i="12"/>
  <c r="G79" i="12"/>
  <c r="C80" i="12"/>
  <c r="D80" i="12"/>
  <c r="E80" i="12"/>
  <c r="F80" i="12"/>
  <c r="G80" i="12"/>
  <c r="C81" i="12"/>
  <c r="D81" i="12"/>
  <c r="E81" i="12"/>
  <c r="F81" i="12"/>
  <c r="G81" i="12"/>
  <c r="C82" i="12"/>
  <c r="D82" i="12"/>
  <c r="E82" i="12"/>
  <c r="F82" i="12"/>
  <c r="G82" i="12"/>
  <c r="C83" i="12"/>
  <c r="D83" i="12"/>
  <c r="E83" i="12"/>
  <c r="F83" i="12"/>
  <c r="G83" i="12"/>
  <c r="C84" i="12"/>
  <c r="D84" i="12"/>
  <c r="E84" i="12"/>
  <c r="F84" i="12"/>
  <c r="G84" i="12"/>
  <c r="C85" i="12"/>
  <c r="D85" i="12"/>
  <c r="E85" i="12"/>
  <c r="F85" i="12"/>
  <c r="G85" i="12"/>
  <c r="C86" i="12"/>
  <c r="D86" i="12"/>
  <c r="E86" i="12"/>
  <c r="F86" i="12"/>
  <c r="G86" i="12"/>
  <c r="C87" i="12"/>
  <c r="D87" i="12"/>
  <c r="E87" i="12"/>
  <c r="F87" i="12"/>
  <c r="G87" i="12"/>
  <c r="C88" i="12"/>
  <c r="D88" i="12"/>
  <c r="E88" i="12"/>
  <c r="F88" i="12"/>
  <c r="G88" i="12"/>
  <c r="C89" i="12"/>
  <c r="D89" i="12"/>
  <c r="E89" i="12"/>
  <c r="F89" i="12"/>
  <c r="G89" i="12"/>
  <c r="C90" i="12"/>
  <c r="D90" i="12"/>
  <c r="E90" i="12"/>
  <c r="F90" i="12"/>
  <c r="G90" i="12"/>
  <c r="C91" i="12"/>
  <c r="D91" i="12"/>
  <c r="E91" i="12"/>
  <c r="F91" i="12"/>
  <c r="G91" i="12"/>
  <c r="C92" i="12"/>
  <c r="D92" i="12"/>
  <c r="E92" i="12"/>
  <c r="F92" i="12"/>
  <c r="G92" i="12"/>
  <c r="C93" i="12"/>
  <c r="D93" i="12"/>
  <c r="E93" i="12"/>
  <c r="F93" i="12"/>
  <c r="G93" i="12"/>
  <c r="C94" i="12"/>
  <c r="D94" i="12"/>
  <c r="E94" i="12"/>
  <c r="F94" i="12"/>
  <c r="G94" i="12"/>
  <c r="C95" i="12"/>
  <c r="D95" i="12"/>
  <c r="E95" i="12"/>
  <c r="F95" i="12"/>
  <c r="G95" i="12"/>
  <c r="C96" i="12"/>
  <c r="D96" i="12"/>
  <c r="E96" i="12"/>
  <c r="F96" i="12"/>
  <c r="G96" i="12"/>
  <c r="C97" i="12"/>
  <c r="D97" i="12"/>
  <c r="E97" i="12"/>
  <c r="F97" i="12"/>
  <c r="G97" i="12"/>
  <c r="C98" i="12"/>
  <c r="D98" i="12"/>
  <c r="E98" i="12"/>
  <c r="F98" i="12"/>
  <c r="G98" i="12"/>
  <c r="C99" i="12"/>
  <c r="D99" i="12"/>
  <c r="E99" i="12"/>
  <c r="F99" i="12"/>
  <c r="G99" i="12"/>
  <c r="C100" i="12"/>
  <c r="D100" i="12"/>
  <c r="E100" i="12"/>
  <c r="F100" i="12"/>
  <c r="G100" i="12"/>
  <c r="C101" i="12"/>
  <c r="D101" i="12"/>
  <c r="E101" i="12"/>
  <c r="F101" i="12"/>
  <c r="G101" i="12"/>
  <c r="C102" i="12"/>
  <c r="D102" i="12"/>
  <c r="E102" i="12"/>
  <c r="F102" i="12"/>
  <c r="G102" i="12"/>
  <c r="C103" i="12"/>
  <c r="D103" i="12"/>
  <c r="E103" i="12"/>
  <c r="F103" i="12"/>
  <c r="G103" i="12"/>
  <c r="C104" i="12"/>
  <c r="D104" i="12"/>
  <c r="E104" i="12"/>
  <c r="F104" i="12"/>
  <c r="G104" i="12"/>
  <c r="C105" i="12"/>
  <c r="D105" i="12"/>
  <c r="E105" i="12"/>
  <c r="F105" i="12"/>
  <c r="G105" i="12"/>
  <c r="C106" i="12"/>
  <c r="D106" i="12"/>
  <c r="E106" i="12"/>
  <c r="F106" i="12"/>
  <c r="G106" i="12"/>
  <c r="C107" i="12"/>
  <c r="D107" i="12"/>
  <c r="E107" i="12"/>
  <c r="F107" i="12"/>
  <c r="G107" i="12"/>
  <c r="C108" i="12"/>
  <c r="D108" i="12"/>
  <c r="E108" i="12"/>
  <c r="F108" i="12"/>
  <c r="G108" i="12"/>
  <c r="C109" i="12"/>
  <c r="D109" i="12"/>
  <c r="E109" i="12"/>
  <c r="F109" i="12"/>
  <c r="G109" i="12"/>
  <c r="C110" i="12"/>
  <c r="D110" i="12"/>
  <c r="E110" i="12"/>
  <c r="F110" i="12"/>
  <c r="G110" i="12"/>
  <c r="C111" i="12"/>
  <c r="D111" i="12"/>
  <c r="E111" i="12"/>
  <c r="F111" i="12"/>
  <c r="G111" i="12"/>
  <c r="C112" i="12"/>
  <c r="D112" i="12"/>
  <c r="E112" i="12"/>
  <c r="F112" i="12"/>
  <c r="G112" i="12"/>
  <c r="C113" i="12"/>
  <c r="D113" i="12"/>
  <c r="E113" i="12"/>
  <c r="F113" i="12"/>
  <c r="G113" i="12"/>
  <c r="C114" i="12"/>
  <c r="D114" i="12"/>
  <c r="E114" i="12"/>
  <c r="F114" i="12"/>
  <c r="G114" i="12"/>
  <c r="C115" i="12"/>
  <c r="D115" i="12"/>
  <c r="E115" i="12"/>
  <c r="F115" i="12"/>
  <c r="G115" i="12"/>
  <c r="C116" i="12"/>
  <c r="D116" i="12"/>
  <c r="E116" i="12"/>
  <c r="F116" i="12"/>
  <c r="G116" i="12"/>
  <c r="C117" i="12"/>
  <c r="D117" i="12"/>
  <c r="E117" i="12"/>
  <c r="F117" i="12"/>
  <c r="G117" i="12"/>
  <c r="C118" i="12"/>
  <c r="D118" i="12"/>
  <c r="E118" i="12"/>
  <c r="F118" i="12"/>
  <c r="G118" i="12"/>
  <c r="C119" i="12"/>
  <c r="D119" i="12"/>
  <c r="E119" i="12"/>
  <c r="F119" i="12"/>
  <c r="G119" i="12"/>
  <c r="C120" i="12"/>
  <c r="D120" i="12"/>
  <c r="E120" i="12"/>
  <c r="F120" i="12"/>
  <c r="G120" i="12"/>
  <c r="C121" i="12"/>
  <c r="D121" i="12"/>
  <c r="E121" i="12"/>
  <c r="F121" i="12"/>
  <c r="G121" i="12"/>
  <c r="C122" i="12"/>
  <c r="D122" i="12"/>
  <c r="E122" i="12"/>
  <c r="F122" i="12"/>
  <c r="G122" i="12"/>
  <c r="C123" i="12"/>
  <c r="D123" i="12"/>
  <c r="E123" i="12"/>
  <c r="F123" i="12"/>
  <c r="G123" i="12"/>
  <c r="C124" i="12"/>
  <c r="D124" i="12"/>
  <c r="E124" i="12"/>
  <c r="F124" i="12"/>
  <c r="G124" i="12"/>
  <c r="C125" i="12"/>
  <c r="D125" i="12"/>
  <c r="E125" i="12"/>
  <c r="F125" i="12"/>
  <c r="G125" i="12"/>
  <c r="C126" i="12"/>
  <c r="D126" i="12"/>
  <c r="E126" i="12"/>
  <c r="F126" i="12"/>
  <c r="G126" i="12"/>
  <c r="C127" i="12"/>
  <c r="D127" i="12"/>
  <c r="E127" i="12"/>
  <c r="F127" i="12"/>
  <c r="G127" i="12"/>
  <c r="C128" i="12"/>
  <c r="D128" i="12"/>
  <c r="E128" i="12"/>
  <c r="F128" i="12"/>
  <c r="G128" i="12"/>
  <c r="C129" i="12"/>
  <c r="D129" i="12"/>
  <c r="E129" i="12"/>
  <c r="F129" i="12"/>
  <c r="G129" i="12"/>
  <c r="C130" i="12"/>
  <c r="D130" i="12"/>
  <c r="E130" i="12"/>
  <c r="F130" i="12"/>
  <c r="G130" i="12"/>
  <c r="C131" i="12"/>
  <c r="D131" i="12"/>
  <c r="E131" i="12"/>
  <c r="F131" i="12"/>
  <c r="G131" i="12"/>
  <c r="C132" i="12"/>
  <c r="D132" i="12"/>
  <c r="E132" i="12"/>
  <c r="F132" i="12"/>
  <c r="G132" i="12"/>
  <c r="C133" i="12"/>
  <c r="D133" i="12"/>
  <c r="E133" i="12"/>
  <c r="F133" i="12"/>
  <c r="G133" i="12"/>
  <c r="C134" i="12"/>
  <c r="D134" i="12"/>
  <c r="E134" i="12"/>
  <c r="F134" i="12"/>
  <c r="G134" i="12"/>
  <c r="C135" i="12"/>
  <c r="D135" i="12"/>
  <c r="E135" i="12"/>
  <c r="F135" i="12"/>
  <c r="G135" i="12"/>
  <c r="C136" i="12"/>
  <c r="D136" i="12"/>
  <c r="E136" i="12"/>
  <c r="F136" i="12"/>
  <c r="G136" i="12"/>
  <c r="C137" i="12"/>
  <c r="D137" i="12"/>
  <c r="E137" i="12"/>
  <c r="F137" i="12"/>
  <c r="G137" i="12"/>
  <c r="C138" i="12"/>
  <c r="D138" i="12"/>
  <c r="E138" i="12"/>
  <c r="F138" i="12"/>
  <c r="G138" i="12"/>
  <c r="C139" i="12"/>
  <c r="D139" i="12"/>
  <c r="E139" i="12"/>
  <c r="F139" i="12"/>
  <c r="G139" i="12"/>
  <c r="C140" i="12"/>
  <c r="D140" i="12"/>
  <c r="E140" i="12"/>
  <c r="F140" i="12"/>
  <c r="G140" i="12"/>
  <c r="C141" i="12"/>
  <c r="D141" i="12"/>
  <c r="E141" i="12"/>
  <c r="F141" i="12"/>
  <c r="G141" i="12"/>
  <c r="C142" i="12"/>
  <c r="D142" i="12"/>
  <c r="E142" i="12"/>
  <c r="F142" i="12"/>
  <c r="G142" i="12"/>
  <c r="C143" i="12"/>
  <c r="D143" i="12"/>
  <c r="E143" i="12"/>
  <c r="F143" i="12"/>
  <c r="G143" i="12"/>
  <c r="C144" i="12"/>
  <c r="D144" i="12"/>
  <c r="E144" i="12"/>
  <c r="F144" i="12"/>
  <c r="G144" i="12"/>
  <c r="C145" i="12"/>
  <c r="D145" i="12"/>
  <c r="E145" i="12"/>
  <c r="F145" i="12"/>
  <c r="G145" i="12"/>
  <c r="C146" i="12"/>
  <c r="D146" i="12"/>
  <c r="E146" i="12"/>
  <c r="F146" i="12"/>
  <c r="G146" i="12"/>
  <c r="C147" i="12"/>
  <c r="D147" i="12"/>
  <c r="E147" i="12"/>
  <c r="F147" i="12"/>
  <c r="G147" i="12"/>
  <c r="C148" i="12"/>
  <c r="D148" i="12"/>
  <c r="E148" i="12"/>
  <c r="F148" i="12"/>
  <c r="G148" i="12"/>
  <c r="C149" i="12"/>
  <c r="D149" i="12"/>
  <c r="E149" i="12"/>
  <c r="F149" i="12"/>
  <c r="G149" i="12"/>
  <c r="C150" i="12"/>
  <c r="D150" i="12"/>
  <c r="E150" i="12"/>
  <c r="F150" i="12"/>
  <c r="G150" i="12"/>
  <c r="C151" i="12"/>
  <c r="D151" i="12"/>
  <c r="E151" i="12"/>
  <c r="F151" i="12"/>
  <c r="G151" i="12"/>
  <c r="C152" i="12"/>
  <c r="D152" i="12"/>
  <c r="E152" i="12"/>
  <c r="F152" i="12"/>
  <c r="G152" i="12"/>
  <c r="C153" i="12"/>
  <c r="D153" i="12"/>
  <c r="E153" i="12"/>
  <c r="F153" i="12"/>
  <c r="G153" i="12"/>
  <c r="C154" i="12"/>
  <c r="D154" i="12"/>
  <c r="E154" i="12"/>
  <c r="F154" i="12"/>
  <c r="G154" i="12"/>
  <c r="C155" i="12"/>
  <c r="D155" i="12"/>
  <c r="E155" i="12"/>
  <c r="F155" i="12"/>
  <c r="G155" i="12"/>
  <c r="C156" i="12"/>
  <c r="D156" i="12"/>
  <c r="E156" i="12"/>
  <c r="F156" i="12"/>
  <c r="G156" i="12"/>
  <c r="C157" i="12"/>
  <c r="D157" i="12"/>
  <c r="E157" i="12"/>
  <c r="F157" i="12"/>
  <c r="G157" i="12"/>
  <c r="C158" i="12"/>
  <c r="D158" i="12"/>
  <c r="E158" i="12"/>
  <c r="F158" i="12"/>
  <c r="G158" i="12"/>
  <c r="C159" i="12"/>
  <c r="D159" i="12"/>
  <c r="E159" i="12"/>
  <c r="F159" i="12"/>
  <c r="G159" i="12"/>
  <c r="C160" i="12"/>
  <c r="D160" i="12"/>
  <c r="E160" i="12"/>
  <c r="F160" i="12"/>
  <c r="G160" i="12"/>
  <c r="C161" i="12"/>
  <c r="D161" i="12"/>
  <c r="E161" i="12"/>
  <c r="F161" i="12"/>
  <c r="G161" i="12"/>
  <c r="C162" i="12"/>
  <c r="D162" i="12"/>
  <c r="E162" i="12"/>
  <c r="F162" i="12"/>
  <c r="G162" i="12"/>
  <c r="C163" i="12"/>
  <c r="D163" i="12"/>
  <c r="E163" i="12"/>
  <c r="F163" i="12"/>
  <c r="G163" i="12"/>
  <c r="C164" i="12"/>
  <c r="D164" i="12"/>
  <c r="E164" i="12"/>
  <c r="F164" i="12"/>
  <c r="G164" i="12"/>
  <c r="C165" i="12"/>
  <c r="D165" i="12"/>
  <c r="E165" i="12"/>
  <c r="F165" i="12"/>
  <c r="G165" i="12"/>
  <c r="C166" i="12"/>
  <c r="D166" i="12"/>
  <c r="E166" i="12"/>
  <c r="F166" i="12"/>
  <c r="G166" i="12"/>
  <c r="C167" i="12"/>
  <c r="D167" i="12"/>
  <c r="E167" i="12"/>
  <c r="F167" i="12"/>
  <c r="G167" i="12"/>
  <c r="C168" i="12"/>
  <c r="D168" i="12"/>
  <c r="E168" i="12"/>
  <c r="F168" i="12"/>
  <c r="G168" i="12"/>
  <c r="C169" i="12"/>
  <c r="D169" i="12"/>
  <c r="E169" i="12"/>
  <c r="F169" i="12"/>
  <c r="G169" i="12"/>
  <c r="C170" i="12"/>
  <c r="D170" i="12"/>
  <c r="E170" i="12"/>
  <c r="F170" i="12"/>
  <c r="G170" i="12"/>
  <c r="C171" i="12"/>
  <c r="D171" i="12"/>
  <c r="E171" i="12"/>
  <c r="F171" i="12"/>
  <c r="G171" i="12"/>
  <c r="C172" i="12"/>
  <c r="D172" i="12"/>
  <c r="E172" i="12"/>
  <c r="F172" i="12"/>
  <c r="G172" i="12"/>
  <c r="C173" i="12"/>
  <c r="D173" i="12"/>
  <c r="E173" i="12"/>
  <c r="F173" i="12"/>
  <c r="G173" i="12"/>
  <c r="C174" i="12"/>
  <c r="D174" i="12"/>
  <c r="E174" i="12"/>
  <c r="F174" i="12"/>
  <c r="G174" i="12"/>
  <c r="C175" i="12"/>
  <c r="D175" i="12"/>
  <c r="E175" i="12"/>
  <c r="F175" i="12"/>
  <c r="G175" i="12"/>
  <c r="C176" i="12"/>
  <c r="D176" i="12"/>
  <c r="E176" i="12"/>
  <c r="F176" i="12"/>
  <c r="G176" i="12"/>
  <c r="C177" i="12"/>
  <c r="D177" i="12"/>
  <c r="E177" i="12"/>
  <c r="F177" i="12"/>
  <c r="G177" i="12"/>
  <c r="C178" i="12"/>
  <c r="D178" i="12"/>
  <c r="E178" i="12"/>
  <c r="F178" i="12"/>
  <c r="G178" i="12"/>
  <c r="C179" i="12"/>
  <c r="D179" i="12"/>
  <c r="E179" i="12"/>
  <c r="F179" i="12"/>
  <c r="G179" i="12"/>
  <c r="C180" i="12"/>
  <c r="D180" i="12"/>
  <c r="E180" i="12"/>
  <c r="F180" i="12"/>
  <c r="G180" i="12"/>
  <c r="C181" i="12"/>
  <c r="D181" i="12"/>
  <c r="E181" i="12"/>
  <c r="F181" i="12"/>
  <c r="G181" i="12"/>
  <c r="C182" i="12"/>
  <c r="D182" i="12"/>
  <c r="E182" i="12"/>
  <c r="F182" i="12"/>
  <c r="G182" i="12"/>
  <c r="C183" i="12"/>
  <c r="D183" i="12"/>
  <c r="E183" i="12"/>
  <c r="F183" i="12"/>
  <c r="G183" i="12"/>
  <c r="C184" i="12"/>
  <c r="D184" i="12"/>
  <c r="E184" i="12"/>
  <c r="F184" i="12"/>
  <c r="G184" i="12"/>
  <c r="C185" i="12"/>
  <c r="D185" i="12"/>
  <c r="E185" i="12"/>
  <c r="F185" i="12"/>
  <c r="G185" i="12"/>
  <c r="C186" i="12"/>
  <c r="D186" i="12"/>
  <c r="E186" i="12"/>
  <c r="F186" i="12"/>
  <c r="G186" i="12"/>
  <c r="C187" i="12"/>
  <c r="D187" i="12"/>
  <c r="E187" i="12"/>
  <c r="F187" i="12"/>
  <c r="G187" i="12"/>
  <c r="C188" i="12"/>
  <c r="D188" i="12"/>
  <c r="E188" i="12"/>
  <c r="F188" i="12"/>
  <c r="G188" i="12"/>
  <c r="C189" i="12"/>
  <c r="D189" i="12"/>
  <c r="E189" i="12"/>
  <c r="F189" i="12"/>
  <c r="G189" i="12"/>
  <c r="C190" i="12"/>
  <c r="D190" i="12"/>
  <c r="E190" i="12"/>
  <c r="F190" i="12"/>
  <c r="G190" i="12"/>
  <c r="C191" i="12"/>
  <c r="D191" i="12"/>
  <c r="E191" i="12"/>
  <c r="F191" i="12"/>
  <c r="G191" i="12"/>
  <c r="C192" i="12"/>
  <c r="D192" i="12"/>
  <c r="E192" i="12"/>
  <c r="F192" i="12"/>
  <c r="G192" i="12"/>
  <c r="C193" i="12"/>
  <c r="D193" i="12"/>
  <c r="E193" i="12"/>
  <c r="F193" i="12"/>
  <c r="G193" i="12"/>
  <c r="C194" i="12"/>
  <c r="D194" i="12"/>
  <c r="E194" i="12"/>
  <c r="F194" i="12"/>
  <c r="G194" i="12"/>
  <c r="C195" i="12"/>
  <c r="D195" i="12"/>
  <c r="E195" i="12"/>
  <c r="F195" i="12"/>
  <c r="G195" i="12"/>
  <c r="C196" i="12"/>
  <c r="D196" i="12"/>
  <c r="E196" i="12"/>
  <c r="F196" i="12"/>
  <c r="G196" i="12"/>
  <c r="C197" i="12"/>
  <c r="D197" i="12"/>
  <c r="E197" i="12"/>
  <c r="F197" i="12"/>
  <c r="G197" i="12"/>
  <c r="C198" i="12"/>
  <c r="D198" i="12"/>
  <c r="E198" i="12"/>
  <c r="F198" i="12"/>
  <c r="G198" i="12"/>
  <c r="C199" i="12"/>
  <c r="D199" i="12"/>
  <c r="E199" i="12"/>
  <c r="F199" i="12"/>
  <c r="G199" i="12"/>
  <c r="C200" i="12"/>
  <c r="D200" i="12"/>
  <c r="E200" i="12"/>
  <c r="F200" i="12"/>
  <c r="G200" i="12"/>
  <c r="C201" i="12"/>
  <c r="D201" i="12"/>
  <c r="E201" i="12"/>
  <c r="F201" i="12"/>
  <c r="G201" i="12"/>
  <c r="C202" i="12"/>
  <c r="D202" i="12"/>
  <c r="E202" i="12"/>
  <c r="F202" i="12"/>
  <c r="G202" i="12"/>
  <c r="C203" i="12"/>
  <c r="D203" i="12"/>
  <c r="E203" i="12"/>
  <c r="F203" i="12"/>
  <c r="G203" i="12"/>
  <c r="C204" i="12"/>
  <c r="D204" i="12"/>
  <c r="E204" i="12"/>
  <c r="F204" i="12"/>
  <c r="G204" i="12"/>
  <c r="C205" i="12"/>
  <c r="D205" i="12"/>
  <c r="E205" i="12"/>
  <c r="F205" i="12"/>
  <c r="G205" i="12"/>
  <c r="C206" i="12"/>
  <c r="D206" i="12"/>
  <c r="E206" i="12"/>
  <c r="F206" i="12"/>
  <c r="G206" i="12"/>
  <c r="C207" i="12"/>
  <c r="D207" i="12"/>
  <c r="E207" i="12"/>
  <c r="F207" i="12"/>
  <c r="G207" i="12"/>
  <c r="C208" i="12"/>
  <c r="D208" i="12"/>
  <c r="E208" i="12"/>
  <c r="F208" i="12"/>
  <c r="G208" i="12"/>
  <c r="C209" i="12"/>
  <c r="D209" i="12"/>
  <c r="E209" i="12"/>
  <c r="F209" i="12"/>
  <c r="G209" i="12"/>
  <c r="C210" i="12"/>
  <c r="D210" i="12"/>
  <c r="E210" i="12"/>
  <c r="F210" i="12"/>
  <c r="G210" i="12"/>
  <c r="C211" i="12"/>
  <c r="D211" i="12"/>
  <c r="E211" i="12"/>
  <c r="F211" i="12"/>
  <c r="G211" i="12"/>
  <c r="C212" i="12"/>
  <c r="D212" i="12"/>
  <c r="E212" i="12"/>
  <c r="F212" i="12"/>
  <c r="G212" i="12"/>
  <c r="C213" i="12"/>
  <c r="D213" i="12"/>
  <c r="E213" i="12"/>
  <c r="F213" i="12"/>
  <c r="G213" i="12"/>
  <c r="C214" i="12"/>
  <c r="D214" i="12"/>
  <c r="E214" i="12"/>
  <c r="F214" i="12"/>
  <c r="G214" i="12"/>
  <c r="C215" i="12"/>
  <c r="D215" i="12"/>
  <c r="E215" i="12"/>
  <c r="F215" i="12"/>
  <c r="G215" i="12"/>
  <c r="C216" i="12"/>
  <c r="D216" i="12"/>
  <c r="E216" i="12"/>
  <c r="F216" i="12"/>
  <c r="G216" i="12"/>
  <c r="C217" i="12"/>
  <c r="D217" i="12"/>
  <c r="E217" i="12"/>
  <c r="F217" i="12"/>
  <c r="G217" i="12"/>
  <c r="C218" i="12"/>
  <c r="D218" i="12"/>
  <c r="E218" i="12"/>
  <c r="F218" i="12"/>
  <c r="G218" i="12"/>
  <c r="C219" i="12"/>
  <c r="D219" i="12"/>
  <c r="E219" i="12"/>
  <c r="F219" i="12"/>
  <c r="G219" i="12"/>
  <c r="C220" i="12"/>
  <c r="D220" i="12"/>
  <c r="E220" i="12"/>
  <c r="F220" i="12"/>
  <c r="G220" i="12"/>
  <c r="C221" i="12"/>
  <c r="D221" i="12"/>
  <c r="E221" i="12"/>
  <c r="F221" i="12"/>
  <c r="G221" i="12"/>
  <c r="C222" i="12"/>
  <c r="D222" i="12"/>
  <c r="E222" i="12"/>
  <c r="F222" i="12"/>
  <c r="G222" i="12"/>
  <c r="C223" i="12"/>
  <c r="D223" i="12"/>
  <c r="E223" i="12"/>
  <c r="F223" i="12"/>
  <c r="G223" i="12"/>
  <c r="C224" i="12"/>
  <c r="D224" i="12"/>
  <c r="E224" i="12"/>
  <c r="F224" i="12"/>
  <c r="G224" i="12"/>
  <c r="C225" i="12"/>
  <c r="D225" i="12"/>
  <c r="E225" i="12"/>
  <c r="F225" i="12"/>
  <c r="G225" i="12"/>
  <c r="C226" i="12"/>
  <c r="D226" i="12"/>
  <c r="E226" i="12"/>
  <c r="F226" i="12"/>
  <c r="G226" i="12"/>
  <c r="C227" i="12"/>
  <c r="D227" i="12"/>
  <c r="E227" i="12"/>
  <c r="F227" i="12"/>
  <c r="G227" i="12"/>
  <c r="C228" i="12"/>
  <c r="D228" i="12"/>
  <c r="E228" i="12"/>
  <c r="F228" i="12"/>
  <c r="G228" i="12"/>
  <c r="C229" i="12"/>
  <c r="D229" i="12"/>
  <c r="E229" i="12"/>
  <c r="F229" i="12"/>
  <c r="G229" i="12"/>
  <c r="C230" i="12"/>
  <c r="D230" i="12"/>
  <c r="E230" i="12"/>
  <c r="F230" i="12"/>
  <c r="G230" i="12"/>
  <c r="C231" i="12"/>
  <c r="D231" i="12"/>
  <c r="E231" i="12"/>
  <c r="F231" i="12"/>
  <c r="G231" i="12"/>
  <c r="C232" i="12"/>
  <c r="D232" i="12"/>
  <c r="E232" i="12"/>
  <c r="F232" i="12"/>
  <c r="G232" i="12"/>
  <c r="C233" i="12"/>
  <c r="D233" i="12"/>
  <c r="E233" i="12"/>
  <c r="F233" i="12"/>
  <c r="G233" i="12"/>
  <c r="C234" i="12"/>
  <c r="D234" i="12"/>
  <c r="E234" i="12"/>
  <c r="F234" i="12"/>
  <c r="G234" i="12"/>
  <c r="C235" i="12"/>
  <c r="D235" i="12"/>
  <c r="E235" i="12"/>
  <c r="F235" i="12"/>
  <c r="G235" i="12"/>
  <c r="C236" i="12"/>
  <c r="D236" i="12"/>
  <c r="E236" i="12"/>
  <c r="F236" i="12"/>
  <c r="G236" i="12"/>
  <c r="C237" i="12"/>
  <c r="D237" i="12"/>
  <c r="E237" i="12"/>
  <c r="F237" i="12"/>
  <c r="G237" i="12"/>
  <c r="C238" i="12"/>
  <c r="D238" i="12"/>
  <c r="E238" i="12"/>
  <c r="F238" i="12"/>
  <c r="G238" i="12"/>
  <c r="C239" i="12"/>
  <c r="D239" i="12"/>
  <c r="E239" i="12"/>
  <c r="F239" i="12"/>
  <c r="G239" i="12"/>
  <c r="C240" i="12"/>
  <c r="D240" i="12"/>
  <c r="E240" i="12"/>
  <c r="F240" i="12"/>
  <c r="G240" i="12"/>
  <c r="C241" i="12"/>
  <c r="D241" i="12"/>
  <c r="E241" i="12"/>
  <c r="F241" i="12"/>
  <c r="G241" i="12"/>
  <c r="C242" i="12"/>
  <c r="D242" i="12"/>
  <c r="E242" i="12"/>
  <c r="F242" i="12"/>
  <c r="G242" i="12"/>
  <c r="C243" i="12"/>
  <c r="D243" i="12"/>
  <c r="E243" i="12"/>
  <c r="F243" i="12"/>
  <c r="G243" i="12"/>
  <c r="C244" i="12"/>
  <c r="D244" i="12"/>
  <c r="E244" i="12"/>
  <c r="F244" i="12"/>
  <c r="G244" i="12"/>
  <c r="C245" i="12"/>
  <c r="D245" i="12"/>
  <c r="E245" i="12"/>
  <c r="F245" i="12"/>
  <c r="G245" i="12"/>
  <c r="C246" i="12"/>
  <c r="D246" i="12"/>
  <c r="E246" i="12"/>
  <c r="F246" i="12"/>
  <c r="G246" i="12"/>
  <c r="C247" i="12"/>
  <c r="D247" i="12"/>
  <c r="E247" i="12"/>
  <c r="F247" i="12"/>
  <c r="G247" i="12"/>
  <c r="C248" i="12"/>
  <c r="D248" i="12"/>
  <c r="E248" i="12"/>
  <c r="F248" i="12"/>
  <c r="G248" i="12"/>
  <c r="C249" i="12"/>
  <c r="D249" i="12"/>
  <c r="E249" i="12"/>
  <c r="F249" i="12"/>
  <c r="G249" i="12"/>
  <c r="C250" i="12"/>
  <c r="D250" i="12"/>
  <c r="E250" i="12"/>
  <c r="F250" i="12"/>
  <c r="G250" i="12"/>
  <c r="C251" i="12"/>
  <c r="D251" i="12"/>
  <c r="E251" i="12"/>
  <c r="F251" i="12"/>
  <c r="G251" i="12"/>
  <c r="C252" i="12"/>
  <c r="D252" i="12"/>
  <c r="E252" i="12"/>
  <c r="F252" i="12"/>
  <c r="G252" i="12"/>
  <c r="C253" i="12"/>
  <c r="D253" i="12"/>
  <c r="E253" i="12"/>
  <c r="F253" i="12"/>
  <c r="G253" i="12"/>
  <c r="C254" i="12"/>
  <c r="D254" i="12"/>
  <c r="E254" i="12"/>
  <c r="F254" i="12"/>
  <c r="G254" i="12"/>
  <c r="C255" i="12"/>
  <c r="D255" i="12"/>
  <c r="E255" i="12"/>
  <c r="F255" i="12"/>
  <c r="G255" i="12"/>
  <c r="C256" i="12"/>
  <c r="D256" i="12"/>
  <c r="E256" i="12"/>
  <c r="F256" i="12"/>
  <c r="G256" i="12"/>
  <c r="C257" i="12"/>
  <c r="D257" i="12"/>
  <c r="E257" i="12"/>
  <c r="F257" i="12"/>
  <c r="G257" i="12"/>
  <c r="C258" i="12"/>
  <c r="D258" i="12"/>
  <c r="E258" i="12"/>
  <c r="F258" i="12"/>
  <c r="G258" i="12"/>
  <c r="C259" i="12"/>
  <c r="D259" i="12"/>
  <c r="E259" i="12"/>
  <c r="F259" i="12"/>
  <c r="G259" i="12"/>
  <c r="C260" i="12"/>
  <c r="D260" i="12"/>
  <c r="E260" i="12"/>
  <c r="F260" i="12"/>
  <c r="G260" i="12"/>
  <c r="C261" i="12"/>
  <c r="D261" i="12"/>
  <c r="E261" i="12"/>
  <c r="F261" i="12"/>
  <c r="G261" i="12"/>
  <c r="C262" i="12"/>
  <c r="D262" i="12"/>
  <c r="E262" i="12"/>
  <c r="F262" i="12"/>
  <c r="G262" i="12"/>
  <c r="C263" i="12"/>
  <c r="D263" i="12"/>
  <c r="E263" i="12"/>
  <c r="F263" i="12"/>
  <c r="G263" i="12"/>
  <c r="C264" i="12"/>
  <c r="D264" i="12"/>
  <c r="E264" i="12"/>
  <c r="F264" i="12"/>
  <c r="G264" i="12"/>
  <c r="C265" i="12"/>
  <c r="D265" i="12"/>
  <c r="E265" i="12"/>
  <c r="F265" i="12"/>
  <c r="G265" i="12"/>
  <c r="C266" i="12"/>
  <c r="D266" i="12"/>
  <c r="E266" i="12"/>
  <c r="F266" i="12"/>
  <c r="G266" i="12"/>
  <c r="C267" i="12"/>
  <c r="D267" i="12"/>
  <c r="E267" i="12"/>
  <c r="F267" i="12"/>
  <c r="G267" i="12"/>
  <c r="C268" i="12"/>
  <c r="D268" i="12"/>
  <c r="E268" i="12"/>
  <c r="F268" i="12"/>
  <c r="G268" i="12"/>
  <c r="C269" i="12"/>
  <c r="D269" i="12"/>
  <c r="E269" i="12"/>
  <c r="F269" i="12"/>
  <c r="G269" i="12"/>
  <c r="C270" i="12"/>
  <c r="D270" i="12"/>
  <c r="E270" i="12"/>
  <c r="F270" i="12"/>
  <c r="G270" i="12"/>
  <c r="C271" i="12"/>
  <c r="D271" i="12"/>
  <c r="E271" i="12"/>
  <c r="F271" i="12"/>
  <c r="G271" i="12"/>
  <c r="C272" i="12"/>
  <c r="D272" i="12"/>
  <c r="E272" i="12"/>
  <c r="F272" i="12"/>
  <c r="G272" i="12"/>
  <c r="C273" i="12"/>
  <c r="D273" i="12"/>
  <c r="E273" i="12"/>
  <c r="F273" i="12"/>
  <c r="G273" i="12"/>
  <c r="C274" i="12"/>
  <c r="D274" i="12"/>
  <c r="E274" i="12"/>
  <c r="F274" i="12"/>
  <c r="G274" i="12"/>
  <c r="C275" i="12"/>
  <c r="D275" i="12"/>
  <c r="E275" i="12"/>
  <c r="F275" i="12"/>
  <c r="G275" i="12"/>
  <c r="C276" i="12"/>
  <c r="D276" i="12"/>
  <c r="E276" i="12"/>
  <c r="F276" i="12"/>
  <c r="G276" i="12"/>
  <c r="C277" i="12"/>
  <c r="D277" i="12"/>
  <c r="E277" i="12"/>
  <c r="F277" i="12"/>
  <c r="G277" i="12"/>
  <c r="C278" i="12"/>
  <c r="D278" i="12"/>
  <c r="E278" i="12"/>
  <c r="F278" i="12"/>
  <c r="G278" i="12"/>
  <c r="C279" i="12"/>
  <c r="D279" i="12"/>
  <c r="E279" i="12"/>
  <c r="F279" i="12"/>
  <c r="G279" i="12"/>
  <c r="C280" i="12"/>
  <c r="D280" i="12"/>
  <c r="E280" i="12"/>
  <c r="F280" i="12"/>
  <c r="G280" i="12"/>
  <c r="C281" i="12"/>
  <c r="D281" i="12"/>
  <c r="E281" i="12"/>
  <c r="F281" i="12"/>
  <c r="G281" i="12"/>
  <c r="C282" i="12"/>
  <c r="D282" i="12"/>
  <c r="E282" i="12"/>
  <c r="F282" i="12"/>
  <c r="G282" i="12"/>
  <c r="C283" i="12"/>
  <c r="D283" i="12"/>
  <c r="E283" i="12"/>
  <c r="F283" i="12"/>
  <c r="G283" i="12"/>
  <c r="C284" i="12"/>
  <c r="D284" i="12"/>
  <c r="E284" i="12"/>
  <c r="F284" i="12"/>
  <c r="G284" i="12"/>
  <c r="C285" i="12"/>
  <c r="D285" i="12"/>
  <c r="E285" i="12"/>
  <c r="F285" i="12"/>
  <c r="G285" i="12"/>
  <c r="C286" i="12"/>
  <c r="D286" i="12"/>
  <c r="E286" i="12"/>
  <c r="F286" i="12"/>
  <c r="G286" i="12"/>
  <c r="C287" i="12"/>
  <c r="D287" i="12"/>
  <c r="E287" i="12"/>
  <c r="F287" i="12"/>
  <c r="G287" i="12"/>
  <c r="C288" i="12"/>
  <c r="D288" i="12"/>
  <c r="E288" i="12"/>
  <c r="F288" i="12"/>
  <c r="G288" i="12"/>
  <c r="C289" i="12"/>
  <c r="D289" i="12"/>
  <c r="E289" i="12"/>
  <c r="F289" i="12"/>
  <c r="G289" i="12"/>
  <c r="C290" i="12"/>
  <c r="D290" i="12"/>
  <c r="E290" i="12"/>
  <c r="F290" i="12"/>
  <c r="G290" i="12"/>
  <c r="C291" i="12"/>
  <c r="D291" i="12"/>
  <c r="E291" i="12"/>
  <c r="F291" i="12"/>
  <c r="G291" i="12"/>
  <c r="C292" i="12"/>
  <c r="D292" i="12"/>
  <c r="E292" i="12"/>
  <c r="F292" i="12"/>
  <c r="G292" i="12"/>
  <c r="C293" i="12"/>
  <c r="D293" i="12"/>
  <c r="E293" i="12"/>
  <c r="F293" i="12"/>
  <c r="G293" i="12"/>
  <c r="C294" i="12"/>
  <c r="D294" i="12"/>
  <c r="E294" i="12"/>
  <c r="F294" i="12"/>
  <c r="G294" i="12"/>
  <c r="C295" i="12"/>
  <c r="D295" i="12"/>
  <c r="E295" i="12"/>
  <c r="F295" i="12"/>
  <c r="G295" i="12"/>
  <c r="C296" i="12"/>
  <c r="D296" i="12"/>
  <c r="E296" i="12"/>
  <c r="F296" i="12"/>
  <c r="G296" i="12"/>
  <c r="C297" i="12"/>
  <c r="D297" i="12"/>
  <c r="E297" i="12"/>
  <c r="F297" i="12"/>
  <c r="G297" i="12"/>
  <c r="C298" i="12"/>
  <c r="D298" i="12"/>
  <c r="E298" i="12"/>
  <c r="F298" i="12"/>
  <c r="G298" i="12"/>
  <c r="C299" i="12"/>
  <c r="D299" i="12"/>
  <c r="E299" i="12"/>
  <c r="F299" i="12"/>
  <c r="G299" i="12"/>
  <c r="C300" i="12"/>
  <c r="D300" i="12"/>
  <c r="E300" i="12"/>
  <c r="F300" i="12"/>
  <c r="G300" i="12"/>
  <c r="C301" i="12"/>
  <c r="D301" i="12"/>
  <c r="E301" i="12"/>
  <c r="F301" i="12"/>
  <c r="G301" i="12"/>
  <c r="C302" i="12"/>
  <c r="D302" i="12"/>
  <c r="E302" i="12"/>
  <c r="F302" i="12"/>
  <c r="G302" i="12"/>
  <c r="C303" i="12"/>
  <c r="D303" i="12"/>
  <c r="E303" i="12"/>
  <c r="F303" i="12"/>
  <c r="G303" i="12"/>
  <c r="C304" i="12"/>
  <c r="D304" i="12"/>
  <c r="E304" i="12"/>
  <c r="F304" i="12"/>
  <c r="G304" i="12"/>
  <c r="C305" i="12"/>
  <c r="D305" i="12"/>
  <c r="E305" i="12"/>
  <c r="F305" i="12"/>
  <c r="G305" i="12"/>
  <c r="C306" i="12"/>
  <c r="D306" i="12"/>
  <c r="E306" i="12"/>
  <c r="F306" i="12"/>
  <c r="G306" i="12"/>
  <c r="C307" i="12"/>
  <c r="D307" i="12"/>
  <c r="E307" i="12"/>
  <c r="F307" i="12"/>
  <c r="G307" i="12"/>
  <c r="C308" i="12"/>
  <c r="D308" i="12"/>
  <c r="E308" i="12"/>
  <c r="F308" i="12"/>
  <c r="G308" i="12"/>
  <c r="C309" i="12"/>
  <c r="D309" i="12"/>
  <c r="E309" i="12"/>
  <c r="F309" i="12"/>
  <c r="G309" i="12"/>
  <c r="C310" i="12"/>
  <c r="D310" i="12"/>
  <c r="E310" i="12"/>
  <c r="F310" i="12"/>
  <c r="G310" i="12"/>
  <c r="C311" i="12"/>
  <c r="D311" i="12"/>
  <c r="E311" i="12"/>
  <c r="F311" i="12"/>
  <c r="G311" i="12"/>
  <c r="C312" i="12"/>
  <c r="D312" i="12"/>
  <c r="E312" i="12"/>
  <c r="F312" i="12"/>
  <c r="G312" i="12"/>
  <c r="C313" i="12"/>
  <c r="D313" i="12"/>
  <c r="E313" i="12"/>
  <c r="F313" i="12"/>
  <c r="G313" i="12"/>
  <c r="C314" i="12"/>
  <c r="D314" i="12"/>
  <c r="E314" i="12"/>
  <c r="F314" i="12"/>
  <c r="G314" i="12"/>
  <c r="C315" i="12"/>
  <c r="D315" i="12"/>
  <c r="E315" i="12"/>
  <c r="F315" i="12"/>
  <c r="G315" i="12"/>
  <c r="C316" i="12"/>
  <c r="D316" i="12"/>
  <c r="E316" i="12"/>
  <c r="F316" i="12"/>
  <c r="G316" i="12"/>
  <c r="C317" i="12"/>
  <c r="D317" i="12"/>
  <c r="E317" i="12"/>
  <c r="F317" i="12"/>
  <c r="G317" i="12"/>
  <c r="C318" i="12"/>
  <c r="D318" i="12"/>
  <c r="E318" i="12"/>
  <c r="F318" i="12"/>
  <c r="G318" i="12"/>
  <c r="C319" i="12"/>
  <c r="D319" i="12"/>
  <c r="E319" i="12"/>
  <c r="F319" i="12"/>
  <c r="G319" i="12"/>
  <c r="C320" i="12"/>
  <c r="D320" i="12"/>
  <c r="E320" i="12"/>
  <c r="F320" i="12"/>
  <c r="G320" i="12"/>
  <c r="C321" i="12"/>
  <c r="D321" i="12"/>
  <c r="E321" i="12"/>
  <c r="F321" i="12"/>
  <c r="G321" i="12"/>
  <c r="C322" i="12"/>
  <c r="D322" i="12"/>
  <c r="E322" i="12"/>
  <c r="F322" i="12"/>
  <c r="G322" i="12"/>
  <c r="C323" i="12"/>
  <c r="D323" i="12"/>
  <c r="E323" i="12"/>
  <c r="F323" i="12"/>
  <c r="G323" i="12"/>
  <c r="C324" i="12"/>
  <c r="D324" i="12"/>
  <c r="E324" i="12"/>
  <c r="F324" i="12"/>
  <c r="G324" i="12"/>
  <c r="C325" i="12"/>
  <c r="D325" i="12"/>
  <c r="E325" i="12"/>
  <c r="F325" i="12"/>
  <c r="G325" i="12"/>
  <c r="C326" i="12"/>
  <c r="D326" i="12"/>
  <c r="E326" i="12"/>
  <c r="F326" i="12"/>
  <c r="G326" i="12"/>
  <c r="C327" i="12"/>
  <c r="D327" i="12"/>
  <c r="E327" i="12"/>
  <c r="F327" i="12"/>
  <c r="G327" i="12"/>
  <c r="C328" i="12"/>
  <c r="D328" i="12"/>
  <c r="E328" i="12"/>
  <c r="F328" i="12"/>
  <c r="G328" i="12"/>
  <c r="C329" i="12"/>
  <c r="D329" i="12"/>
  <c r="E329" i="12"/>
  <c r="F329" i="12"/>
  <c r="G329" i="12"/>
  <c r="C330" i="12"/>
  <c r="D330" i="12"/>
  <c r="E330" i="12"/>
  <c r="F330" i="12"/>
  <c r="G330" i="12"/>
  <c r="C331" i="12"/>
  <c r="D331" i="12"/>
  <c r="E331" i="12"/>
  <c r="F331" i="12"/>
  <c r="G331" i="12"/>
  <c r="C332" i="12"/>
  <c r="D332" i="12"/>
  <c r="E332" i="12"/>
  <c r="F332" i="12"/>
  <c r="G332" i="12"/>
  <c r="C333" i="12"/>
  <c r="D333" i="12"/>
  <c r="E333" i="12"/>
  <c r="F333" i="12"/>
  <c r="G333" i="12"/>
  <c r="C334" i="12"/>
  <c r="D334" i="12"/>
  <c r="E334" i="12"/>
  <c r="F334" i="12"/>
  <c r="G334" i="12"/>
  <c r="C335" i="12"/>
  <c r="D335" i="12"/>
  <c r="E335" i="12"/>
  <c r="F335" i="12"/>
  <c r="G335" i="12"/>
  <c r="C336" i="12"/>
  <c r="D336" i="12"/>
  <c r="E336" i="12"/>
  <c r="F336" i="12"/>
  <c r="G336" i="12"/>
  <c r="C337" i="12"/>
  <c r="D337" i="12"/>
  <c r="E337" i="12"/>
  <c r="F337" i="12"/>
  <c r="G337" i="12"/>
  <c r="C338" i="12"/>
  <c r="D338" i="12"/>
  <c r="E338" i="12"/>
  <c r="F338" i="12"/>
  <c r="G338" i="12"/>
  <c r="C339" i="12"/>
  <c r="D339" i="12"/>
  <c r="E339" i="12"/>
  <c r="F339" i="12"/>
  <c r="G339" i="12"/>
  <c r="C340" i="12"/>
  <c r="D340" i="12"/>
  <c r="E340" i="12"/>
  <c r="F340" i="12"/>
  <c r="G340" i="12"/>
  <c r="C341" i="12"/>
  <c r="D341" i="12"/>
  <c r="E341" i="12"/>
  <c r="F341" i="12"/>
  <c r="G341" i="12"/>
  <c r="C342" i="12"/>
  <c r="D342" i="12"/>
  <c r="E342" i="12"/>
  <c r="F342" i="12"/>
  <c r="G342" i="12"/>
  <c r="C343" i="12"/>
  <c r="D343" i="12"/>
  <c r="E343" i="12"/>
  <c r="F343" i="12"/>
  <c r="G343" i="12"/>
  <c r="C344" i="12"/>
  <c r="D344" i="12"/>
  <c r="E344" i="12"/>
  <c r="F344" i="12"/>
  <c r="G344" i="12"/>
  <c r="C345" i="12"/>
  <c r="D345" i="12"/>
  <c r="E345" i="12"/>
  <c r="F345" i="12"/>
  <c r="G345" i="12"/>
  <c r="C346" i="12"/>
  <c r="D346" i="12"/>
  <c r="E346" i="12"/>
  <c r="F346" i="12"/>
  <c r="G346" i="12"/>
  <c r="C347" i="12"/>
  <c r="D347" i="12"/>
  <c r="E347" i="12"/>
  <c r="F347" i="12"/>
  <c r="G347" i="12"/>
  <c r="C348" i="12"/>
  <c r="D348" i="12"/>
  <c r="E348" i="12"/>
  <c r="F348" i="12"/>
  <c r="G348" i="12"/>
  <c r="C349" i="12"/>
  <c r="D349" i="12"/>
  <c r="E349" i="12"/>
  <c r="F349" i="12"/>
  <c r="G349" i="12"/>
  <c r="C350" i="12"/>
  <c r="D350" i="12"/>
  <c r="E350" i="12"/>
  <c r="F350" i="12"/>
  <c r="G350" i="12"/>
  <c r="C351" i="12"/>
  <c r="D351" i="12"/>
  <c r="E351" i="12"/>
  <c r="F351" i="12"/>
  <c r="G351" i="12"/>
  <c r="C352" i="12"/>
  <c r="D352" i="12"/>
  <c r="E352" i="12"/>
  <c r="F352" i="12"/>
  <c r="G352" i="12"/>
  <c r="C353" i="12"/>
  <c r="D353" i="12"/>
  <c r="E353" i="12"/>
  <c r="F353" i="12"/>
  <c r="G353" i="12"/>
  <c r="C354" i="12"/>
  <c r="D354" i="12"/>
  <c r="E354" i="12"/>
  <c r="F354" i="12"/>
  <c r="G354" i="12"/>
  <c r="C355" i="12"/>
  <c r="D355" i="12"/>
  <c r="E355" i="12"/>
  <c r="F355" i="12"/>
  <c r="G355" i="12"/>
  <c r="C356" i="12"/>
  <c r="D356" i="12"/>
  <c r="E356" i="12"/>
  <c r="F356" i="12"/>
  <c r="G356" i="12"/>
  <c r="C357" i="12"/>
  <c r="D357" i="12"/>
  <c r="E357" i="12"/>
  <c r="F357" i="12"/>
  <c r="G357" i="12"/>
  <c r="C358" i="12"/>
  <c r="D358" i="12"/>
  <c r="E358" i="12"/>
  <c r="F358" i="12"/>
  <c r="G358" i="12"/>
  <c r="C359" i="12"/>
  <c r="D359" i="12"/>
  <c r="E359" i="12"/>
  <c r="F359" i="12"/>
  <c r="G359" i="12"/>
  <c r="C360" i="12"/>
  <c r="D360" i="12"/>
  <c r="E360" i="12"/>
  <c r="F360" i="12"/>
  <c r="G360" i="12"/>
  <c r="C361" i="12"/>
  <c r="D361" i="12"/>
  <c r="E361" i="12"/>
  <c r="F361" i="12"/>
  <c r="G361" i="12"/>
  <c r="C362" i="12"/>
  <c r="D362" i="12"/>
  <c r="E362" i="12"/>
  <c r="F362" i="12"/>
  <c r="G362" i="12"/>
  <c r="C363" i="12"/>
  <c r="D363" i="12"/>
  <c r="E363" i="12"/>
  <c r="F363" i="12"/>
  <c r="G363" i="12"/>
  <c r="C364" i="12"/>
  <c r="D364" i="12"/>
  <c r="E364" i="12"/>
  <c r="F364" i="12"/>
  <c r="G364" i="12"/>
  <c r="C365" i="12"/>
  <c r="D365" i="12"/>
  <c r="E365" i="12"/>
  <c r="F365" i="12"/>
  <c r="G365" i="12"/>
  <c r="C366" i="12"/>
  <c r="D366" i="12"/>
  <c r="E366" i="12"/>
  <c r="F366" i="12"/>
  <c r="G366" i="12"/>
  <c r="C367" i="12"/>
  <c r="D367" i="12"/>
  <c r="E367" i="12"/>
  <c r="F367" i="12"/>
  <c r="G367" i="12"/>
  <c r="C368" i="12"/>
  <c r="D368" i="12"/>
  <c r="E368" i="12"/>
  <c r="F368" i="12"/>
  <c r="G368" i="12"/>
  <c r="C369" i="12"/>
  <c r="D369" i="12"/>
  <c r="E369" i="12"/>
  <c r="F369" i="12"/>
  <c r="G369" i="12"/>
  <c r="C370" i="12"/>
  <c r="D370" i="12"/>
  <c r="E370" i="12"/>
  <c r="F370" i="12"/>
  <c r="G370" i="12"/>
  <c r="C371" i="12"/>
  <c r="D371" i="12"/>
  <c r="E371" i="12"/>
  <c r="F371" i="12"/>
  <c r="G371" i="12"/>
  <c r="C372" i="12"/>
  <c r="D372" i="12"/>
  <c r="E372" i="12"/>
  <c r="F372" i="12"/>
  <c r="G372" i="12"/>
  <c r="C373" i="12"/>
  <c r="D373" i="12"/>
  <c r="E373" i="12"/>
  <c r="F373" i="12"/>
  <c r="G373" i="12"/>
  <c r="C374" i="12"/>
  <c r="D374" i="12"/>
  <c r="E374" i="12"/>
  <c r="F374" i="12"/>
  <c r="G374" i="12"/>
  <c r="C375" i="12"/>
  <c r="D375" i="12"/>
  <c r="E375" i="12"/>
  <c r="F375" i="12"/>
  <c r="G375" i="12"/>
  <c r="C376" i="12"/>
  <c r="D376" i="12"/>
  <c r="E376" i="12"/>
  <c r="F376" i="12"/>
  <c r="G376" i="12"/>
  <c r="C377" i="12"/>
  <c r="D377" i="12"/>
  <c r="E377" i="12"/>
  <c r="F377" i="12"/>
  <c r="G377" i="12"/>
  <c r="C378" i="12"/>
  <c r="D378" i="12"/>
  <c r="E378" i="12"/>
  <c r="F378" i="12"/>
  <c r="G378" i="12"/>
  <c r="C379" i="12"/>
  <c r="D379" i="12"/>
  <c r="E379" i="12"/>
  <c r="F379" i="12"/>
  <c r="G379" i="12"/>
  <c r="C380" i="12"/>
  <c r="D380" i="12"/>
  <c r="E380" i="12"/>
  <c r="F380" i="12"/>
  <c r="G380" i="12"/>
  <c r="C381" i="12"/>
  <c r="D381" i="12"/>
  <c r="E381" i="12"/>
  <c r="F381" i="12"/>
  <c r="G381" i="12"/>
  <c r="C382" i="12"/>
  <c r="D382" i="12"/>
  <c r="E382" i="12"/>
  <c r="F382" i="12"/>
  <c r="G382" i="12"/>
  <c r="C383" i="12"/>
  <c r="D383" i="12"/>
  <c r="E383" i="12"/>
  <c r="F383" i="12"/>
  <c r="G383" i="12"/>
  <c r="C384" i="12"/>
  <c r="D384" i="12"/>
  <c r="E384" i="12"/>
  <c r="F384" i="12"/>
  <c r="G384" i="12"/>
  <c r="C385" i="12"/>
  <c r="D385" i="12"/>
  <c r="E385" i="12"/>
  <c r="F385" i="12"/>
  <c r="G385" i="12"/>
  <c r="C386" i="12"/>
  <c r="D386" i="12"/>
  <c r="E386" i="12"/>
  <c r="F386" i="12"/>
  <c r="G386" i="12"/>
  <c r="C387" i="12"/>
  <c r="D387" i="12"/>
  <c r="E387" i="12"/>
  <c r="F387" i="12"/>
  <c r="G387" i="12"/>
  <c r="C388" i="12"/>
  <c r="D388" i="12"/>
  <c r="E388" i="12"/>
  <c r="F388" i="12"/>
  <c r="G388" i="12"/>
  <c r="C389" i="12"/>
  <c r="D389" i="12"/>
  <c r="E389" i="12"/>
  <c r="F389" i="12"/>
  <c r="G389" i="12"/>
  <c r="C390" i="12"/>
  <c r="D390" i="12"/>
  <c r="E390" i="12"/>
  <c r="F390" i="12"/>
  <c r="G390" i="12"/>
  <c r="C391" i="12"/>
  <c r="D391" i="12"/>
  <c r="E391" i="12"/>
  <c r="F391" i="12"/>
  <c r="G391" i="12"/>
  <c r="C392" i="12"/>
  <c r="D392" i="12"/>
  <c r="E392" i="12"/>
  <c r="F392" i="12"/>
  <c r="G392" i="12"/>
  <c r="C393" i="12"/>
  <c r="D393" i="12"/>
  <c r="E393" i="12"/>
  <c r="F393" i="12"/>
  <c r="G393" i="12"/>
  <c r="C394" i="12"/>
  <c r="D394" i="12"/>
  <c r="E394" i="12"/>
  <c r="F394" i="12"/>
  <c r="G394" i="12"/>
  <c r="C395" i="12"/>
  <c r="D395" i="12"/>
  <c r="E395" i="12"/>
  <c r="F395" i="12"/>
  <c r="G395" i="12"/>
  <c r="C396" i="12"/>
  <c r="D396" i="12"/>
  <c r="E396" i="12"/>
  <c r="F396" i="12"/>
  <c r="G396" i="12"/>
  <c r="C397" i="12"/>
  <c r="D397" i="12"/>
  <c r="E397" i="12"/>
  <c r="F397" i="12"/>
  <c r="G397" i="12"/>
  <c r="C398" i="12"/>
  <c r="D398" i="12"/>
  <c r="E398" i="12"/>
  <c r="F398" i="12"/>
  <c r="G398" i="12"/>
  <c r="C399" i="12"/>
  <c r="D399" i="12"/>
  <c r="E399" i="12"/>
  <c r="F399" i="12"/>
  <c r="G399" i="12"/>
  <c r="C400" i="12"/>
  <c r="D400" i="12"/>
  <c r="E400" i="12"/>
  <c r="F400" i="12"/>
  <c r="G400" i="12"/>
  <c r="C401" i="12"/>
  <c r="D401" i="12"/>
  <c r="E401" i="12"/>
  <c r="F401" i="12"/>
  <c r="G401" i="12"/>
  <c r="C402" i="12"/>
  <c r="D402" i="12"/>
  <c r="E402" i="12"/>
  <c r="F402" i="12"/>
  <c r="G402" i="12"/>
  <c r="C403" i="12"/>
  <c r="D403" i="12"/>
  <c r="E403" i="12"/>
  <c r="F403" i="12"/>
  <c r="G403" i="12"/>
  <c r="C404" i="12"/>
  <c r="D404" i="12"/>
  <c r="E404" i="12"/>
  <c r="F404" i="12"/>
  <c r="G404" i="12"/>
  <c r="C405" i="12"/>
  <c r="D405" i="12"/>
  <c r="E405" i="12"/>
  <c r="F405" i="12"/>
  <c r="G405" i="12"/>
  <c r="C406" i="12"/>
  <c r="D406" i="12"/>
  <c r="E406" i="12"/>
  <c r="F406" i="12"/>
  <c r="G406" i="12"/>
  <c r="C407" i="12"/>
  <c r="D407" i="12"/>
  <c r="E407" i="12"/>
  <c r="F407" i="12"/>
  <c r="G407" i="12"/>
  <c r="C408" i="12"/>
  <c r="D408" i="12"/>
  <c r="E408" i="12"/>
  <c r="F408" i="12"/>
  <c r="G408" i="12"/>
  <c r="C409" i="12"/>
  <c r="D409" i="12"/>
  <c r="E409" i="12"/>
  <c r="F409" i="12"/>
  <c r="G409" i="12"/>
  <c r="C410" i="12"/>
  <c r="D410" i="12"/>
  <c r="E410" i="12"/>
  <c r="F410" i="12"/>
  <c r="G410" i="12"/>
  <c r="C411" i="12"/>
  <c r="D411" i="12"/>
  <c r="E411" i="12"/>
  <c r="F411" i="12"/>
  <c r="G411" i="12"/>
  <c r="C412" i="12"/>
  <c r="D412" i="12"/>
  <c r="E412" i="12"/>
  <c r="F412" i="12"/>
  <c r="G412" i="12"/>
  <c r="C413" i="12"/>
  <c r="D413" i="12"/>
  <c r="E413" i="12"/>
  <c r="F413" i="12"/>
  <c r="G41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M2" i="11"/>
  <c r="L2" i="11"/>
  <c r="K2" i="11"/>
  <c r="J2" i="11"/>
  <c r="I2" i="11"/>
  <c r="H2" i="11"/>
  <c r="G2" i="11"/>
  <c r="F2" i="11"/>
  <c r="E2" i="11"/>
  <c r="D2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2" i="11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179" i="10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258" i="10"/>
  <c r="AJ259" i="10"/>
  <c r="AJ260" i="10"/>
  <c r="AJ261" i="10"/>
  <c r="AJ262" i="10"/>
  <c r="AJ263" i="10"/>
  <c r="AJ264" i="10"/>
  <c r="AJ265" i="10"/>
  <c r="AJ266" i="10"/>
  <c r="AJ267" i="10"/>
  <c r="AJ268" i="10"/>
  <c r="AJ269" i="10"/>
  <c r="AJ270" i="10"/>
  <c r="AJ271" i="10"/>
  <c r="AJ272" i="10"/>
  <c r="AJ273" i="10"/>
  <c r="AJ274" i="10"/>
  <c r="AJ275" i="10"/>
  <c r="AJ276" i="10"/>
  <c r="AJ277" i="10"/>
  <c r="AJ278" i="10"/>
  <c r="AJ279" i="10"/>
  <c r="AJ280" i="10"/>
  <c r="AJ281" i="10"/>
  <c r="AJ282" i="10"/>
  <c r="AJ283" i="10"/>
  <c r="AJ284" i="10"/>
  <c r="AJ285" i="10"/>
  <c r="AJ286" i="10"/>
  <c r="AJ287" i="10"/>
  <c r="AJ288" i="10"/>
  <c r="AJ289" i="10"/>
  <c r="AJ290" i="10"/>
  <c r="AJ291" i="10"/>
  <c r="AJ292" i="10"/>
  <c r="AJ293" i="10"/>
  <c r="AJ294" i="10"/>
  <c r="AJ295" i="10"/>
  <c r="AJ296" i="10"/>
  <c r="AJ297" i="10"/>
  <c r="AJ298" i="10"/>
  <c r="AJ299" i="10"/>
  <c r="AJ300" i="10"/>
  <c r="AJ301" i="10"/>
  <c r="AJ302" i="10"/>
  <c r="AJ303" i="10"/>
  <c r="AJ304" i="10"/>
  <c r="AJ305" i="10"/>
  <c r="AJ306" i="10"/>
  <c r="AJ307" i="10"/>
  <c r="AJ308" i="10"/>
  <c r="AJ309" i="10"/>
  <c r="AJ310" i="10"/>
  <c r="AJ311" i="10"/>
  <c r="AJ312" i="10"/>
  <c r="AJ313" i="10"/>
  <c r="AJ314" i="10"/>
  <c r="AJ315" i="10"/>
  <c r="AJ316" i="10"/>
  <c r="AJ317" i="10"/>
  <c r="AJ318" i="10"/>
  <c r="AJ319" i="10"/>
  <c r="AJ320" i="10"/>
  <c r="AJ321" i="10"/>
  <c r="AJ322" i="10"/>
  <c r="AJ323" i="10"/>
  <c r="AJ324" i="10"/>
  <c r="AJ325" i="10"/>
  <c r="AJ326" i="10"/>
  <c r="AJ327" i="10"/>
  <c r="AJ328" i="10"/>
  <c r="AJ329" i="10"/>
  <c r="AJ330" i="10"/>
  <c r="AJ331" i="10"/>
  <c r="AJ332" i="10"/>
  <c r="AJ333" i="10"/>
  <c r="AJ334" i="10"/>
  <c r="AJ335" i="10"/>
  <c r="AJ336" i="10"/>
  <c r="AJ337" i="10"/>
  <c r="AJ338" i="10"/>
  <c r="AJ339" i="10"/>
  <c r="AJ340" i="10"/>
  <c r="AJ341" i="10"/>
  <c r="AJ342" i="10"/>
  <c r="AJ343" i="10"/>
  <c r="AJ344" i="10"/>
  <c r="AJ345" i="10"/>
  <c r="AJ346" i="10"/>
  <c r="AJ347" i="10"/>
  <c r="AJ348" i="10"/>
  <c r="AJ349" i="10"/>
  <c r="AJ350" i="10"/>
  <c r="AJ351" i="10"/>
  <c r="AJ352" i="10"/>
  <c r="AJ353" i="10"/>
  <c r="AJ354" i="10"/>
  <c r="AJ355" i="10"/>
  <c r="AJ356" i="10"/>
  <c r="AJ357" i="10"/>
  <c r="AJ358" i="10"/>
  <c r="AJ359" i="10"/>
  <c r="AJ360" i="10"/>
  <c r="AJ361" i="10"/>
  <c r="AJ362" i="10"/>
  <c r="AJ363" i="10"/>
  <c r="AJ364" i="10"/>
  <c r="AJ365" i="10"/>
  <c r="AJ366" i="10"/>
  <c r="AJ367" i="10"/>
  <c r="AJ368" i="10"/>
  <c r="AJ369" i="10"/>
  <c r="AJ370" i="10"/>
  <c r="AJ371" i="10"/>
  <c r="AJ372" i="10"/>
  <c r="AJ373" i="10"/>
  <c r="AJ374" i="10"/>
  <c r="AJ375" i="10"/>
  <c r="AJ376" i="10"/>
  <c r="AJ377" i="10"/>
  <c r="AJ378" i="10"/>
  <c r="AJ379" i="10"/>
  <c r="AJ380" i="10"/>
  <c r="AJ381" i="10"/>
  <c r="AJ382" i="10"/>
  <c r="AJ383" i="10"/>
  <c r="AJ384" i="10"/>
  <c r="AJ385" i="10"/>
  <c r="AJ386" i="10"/>
  <c r="AJ387" i="10"/>
  <c r="AJ388" i="10"/>
  <c r="AJ389" i="10"/>
  <c r="AJ390" i="10"/>
  <c r="AJ391" i="10"/>
  <c r="AJ392" i="10"/>
  <c r="AJ393" i="10"/>
  <c r="AJ394" i="10"/>
  <c r="AJ395" i="10"/>
  <c r="AJ396" i="10"/>
  <c r="AJ397" i="10"/>
  <c r="AJ398" i="10"/>
  <c r="AJ399" i="10"/>
  <c r="AJ400" i="10"/>
  <c r="AJ401" i="10"/>
  <c r="AJ402" i="10"/>
  <c r="AJ403" i="10"/>
  <c r="AJ404" i="10"/>
  <c r="AJ405" i="10"/>
  <c r="AJ406" i="10"/>
  <c r="AJ407" i="10"/>
  <c r="AJ408" i="10"/>
  <c r="AJ409" i="10"/>
  <c r="AJ410" i="10"/>
  <c r="AJ411" i="10"/>
  <c r="AJ412" i="10"/>
  <c r="AJ413" i="10"/>
  <c r="AJ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49" i="10"/>
  <c r="AI350" i="10"/>
  <c r="AI351" i="10"/>
  <c r="AI352" i="10"/>
  <c r="AI353" i="10"/>
  <c r="AI354" i="10"/>
  <c r="AI355" i="10"/>
  <c r="AI356" i="10"/>
  <c r="AI357" i="10"/>
  <c r="AI358" i="10"/>
  <c r="AI359" i="10"/>
  <c r="AI360" i="10"/>
  <c r="AI361" i="10"/>
  <c r="AI362" i="10"/>
  <c r="AI363" i="10"/>
  <c r="AI364" i="10"/>
  <c r="AI365" i="10"/>
  <c r="AI366" i="10"/>
  <c r="AI367" i="10"/>
  <c r="AI368" i="10"/>
  <c r="AI369" i="10"/>
  <c r="AI370" i="10"/>
  <c r="AI371" i="10"/>
  <c r="AI372" i="10"/>
  <c r="AI373" i="10"/>
  <c r="AI374" i="10"/>
  <c r="AI375" i="10"/>
  <c r="AI376" i="10"/>
  <c r="AI377" i="10"/>
  <c r="AI378" i="10"/>
  <c r="AI379" i="10"/>
  <c r="AI380" i="10"/>
  <c r="AI381" i="10"/>
  <c r="AI382" i="10"/>
  <c r="AI383" i="10"/>
  <c r="AI384" i="10"/>
  <c r="AI385" i="10"/>
  <c r="AI386" i="10"/>
  <c r="AI387" i="10"/>
  <c r="AI388" i="10"/>
  <c r="AI389" i="10"/>
  <c r="AI390" i="10"/>
  <c r="AI391" i="10"/>
  <c r="AI392" i="10"/>
  <c r="AI393" i="10"/>
  <c r="AI394" i="10"/>
  <c r="AI395" i="10"/>
  <c r="AI396" i="10"/>
  <c r="AI397" i="10"/>
  <c r="AI398" i="10"/>
  <c r="AI399" i="10"/>
  <c r="AI400" i="10"/>
  <c r="AI401" i="10"/>
  <c r="AI402" i="10"/>
  <c r="AI403" i="10"/>
  <c r="AI404" i="10"/>
  <c r="AI405" i="10"/>
  <c r="AI406" i="10"/>
  <c r="AI407" i="10"/>
  <c r="AI408" i="10"/>
  <c r="AI409" i="10"/>
  <c r="AI410" i="10"/>
  <c r="AI411" i="10"/>
  <c r="AI412" i="10"/>
  <c r="AI413" i="10"/>
  <c r="AI2" i="10"/>
  <c r="AH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356" i="10"/>
  <c r="AH357" i="10"/>
  <c r="AH358" i="10"/>
  <c r="AH359" i="10"/>
  <c r="AH360" i="10"/>
  <c r="AH361" i="10"/>
  <c r="AH362" i="10"/>
  <c r="AH363" i="10"/>
  <c r="AH364" i="10"/>
  <c r="AH365" i="10"/>
  <c r="AH366" i="10"/>
  <c r="AH367" i="10"/>
  <c r="AH368" i="10"/>
  <c r="AH369" i="10"/>
  <c r="AH370" i="10"/>
  <c r="AH371" i="10"/>
  <c r="AH372" i="10"/>
  <c r="AH373" i="10"/>
  <c r="AH374" i="10"/>
  <c r="AH375" i="10"/>
  <c r="AH376" i="10"/>
  <c r="AH377" i="10"/>
  <c r="AH378" i="10"/>
  <c r="AH379" i="10"/>
  <c r="AH380" i="10"/>
  <c r="AH381" i="10"/>
  <c r="AH382" i="10"/>
  <c r="AH383" i="10"/>
  <c r="AH384" i="10"/>
  <c r="AH385" i="10"/>
  <c r="AH386" i="10"/>
  <c r="AH387" i="10"/>
  <c r="AH388" i="10"/>
  <c r="AH389" i="10"/>
  <c r="AH390" i="10"/>
  <c r="AH391" i="10"/>
  <c r="AH392" i="10"/>
  <c r="AH393" i="10"/>
  <c r="AH394" i="10"/>
  <c r="AH395" i="10"/>
  <c r="AH396" i="10"/>
  <c r="AH397" i="10"/>
  <c r="AH398" i="10"/>
  <c r="AH399" i="10"/>
  <c r="AH400" i="10"/>
  <c r="AH401" i="10"/>
  <c r="AH402" i="10"/>
  <c r="AH403" i="10"/>
  <c r="AH404" i="10"/>
  <c r="AH405" i="10"/>
  <c r="AH406" i="10"/>
  <c r="AH407" i="10"/>
  <c r="AH408" i="10"/>
  <c r="AH409" i="10"/>
  <c r="AH410" i="10"/>
  <c r="AH411" i="10"/>
  <c r="AH412" i="10"/>
  <c r="AH413" i="10"/>
  <c r="AH2" i="10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0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356" i="10"/>
  <c r="AE357" i="10"/>
  <c r="AE358" i="10"/>
  <c r="AE359" i="10"/>
  <c r="AE360" i="10"/>
  <c r="AE361" i="10"/>
  <c r="AE362" i="10"/>
  <c r="AE363" i="10"/>
  <c r="AE364" i="10"/>
  <c r="AE365" i="10"/>
  <c r="AE366" i="10"/>
  <c r="AE367" i="10"/>
  <c r="AE368" i="10"/>
  <c r="AE369" i="10"/>
  <c r="AE370" i="10"/>
  <c r="AE371" i="10"/>
  <c r="AE372" i="10"/>
  <c r="AE373" i="10"/>
  <c r="AE374" i="10"/>
  <c r="AE375" i="10"/>
  <c r="AE376" i="10"/>
  <c r="AE377" i="10"/>
  <c r="AE378" i="10"/>
  <c r="AE379" i="10"/>
  <c r="AE380" i="10"/>
  <c r="AE381" i="10"/>
  <c r="AE382" i="10"/>
  <c r="AE383" i="10"/>
  <c r="AE384" i="10"/>
  <c r="AE385" i="10"/>
  <c r="AE386" i="10"/>
  <c r="AE387" i="10"/>
  <c r="AE388" i="10"/>
  <c r="AE389" i="10"/>
  <c r="AE390" i="10"/>
  <c r="AE391" i="10"/>
  <c r="AE392" i="10"/>
  <c r="AE393" i="10"/>
  <c r="AE394" i="10"/>
  <c r="AE395" i="10"/>
  <c r="AE396" i="10"/>
  <c r="AE397" i="10"/>
  <c r="AE398" i="10"/>
  <c r="AE399" i="10"/>
  <c r="AE400" i="10"/>
  <c r="AE401" i="10"/>
  <c r="AE402" i="10"/>
  <c r="AE403" i="10"/>
  <c r="AE404" i="10"/>
  <c r="AE405" i="10"/>
  <c r="AE406" i="10"/>
  <c r="AE407" i="10"/>
  <c r="AE408" i="10"/>
  <c r="AE409" i="10"/>
  <c r="AE410" i="10"/>
  <c r="AE411" i="10"/>
  <c r="AE412" i="10"/>
  <c r="AE413" i="10"/>
  <c r="AE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2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2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2" i="10"/>
  <c r="D2" i="10"/>
  <c r="F2" i="10"/>
  <c r="H2" i="10"/>
  <c r="J2" i="10"/>
  <c r="L2" i="10"/>
  <c r="N2" i="10"/>
  <c r="P2" i="10"/>
  <c r="R2" i="10"/>
  <c r="T2" i="10"/>
  <c r="V2" i="10"/>
  <c r="X2" i="10"/>
  <c r="Z2" i="10"/>
  <c r="AB2" i="10"/>
  <c r="D3" i="10"/>
  <c r="F3" i="10"/>
  <c r="H3" i="10"/>
  <c r="J3" i="10"/>
  <c r="L3" i="10"/>
  <c r="N3" i="10"/>
  <c r="P3" i="10"/>
  <c r="R3" i="10"/>
  <c r="T3" i="10"/>
  <c r="V3" i="10"/>
  <c r="X3" i="10"/>
  <c r="Z3" i="10"/>
  <c r="AB3" i="10"/>
  <c r="D4" i="10"/>
  <c r="F4" i="10"/>
  <c r="H4" i="10"/>
  <c r="J4" i="10"/>
  <c r="L4" i="10"/>
  <c r="N4" i="10"/>
  <c r="P4" i="10"/>
  <c r="R4" i="10"/>
  <c r="T4" i="10"/>
  <c r="V4" i="10"/>
  <c r="X4" i="10"/>
  <c r="Z4" i="10"/>
  <c r="AB4" i="10"/>
  <c r="D5" i="10"/>
  <c r="F5" i="10"/>
  <c r="H5" i="10"/>
  <c r="J5" i="10"/>
  <c r="L5" i="10"/>
  <c r="N5" i="10"/>
  <c r="P5" i="10"/>
  <c r="R5" i="10"/>
  <c r="T5" i="10"/>
  <c r="V5" i="10"/>
  <c r="X5" i="10"/>
  <c r="Z5" i="10"/>
  <c r="AB5" i="10"/>
  <c r="D6" i="10"/>
  <c r="F6" i="10"/>
  <c r="H6" i="10"/>
  <c r="J6" i="10"/>
  <c r="L6" i="10"/>
  <c r="N6" i="10"/>
  <c r="P6" i="10"/>
  <c r="R6" i="10"/>
  <c r="T6" i="10"/>
  <c r="V6" i="10"/>
  <c r="X6" i="10"/>
  <c r="Z6" i="10"/>
  <c r="AB6" i="10"/>
  <c r="D7" i="10"/>
  <c r="F7" i="10"/>
  <c r="H7" i="10"/>
  <c r="J7" i="10"/>
  <c r="L7" i="10"/>
  <c r="N7" i="10"/>
  <c r="P7" i="10"/>
  <c r="R7" i="10"/>
  <c r="T7" i="10"/>
  <c r="V7" i="10"/>
  <c r="X7" i="10"/>
  <c r="Z7" i="10"/>
  <c r="AB7" i="10"/>
  <c r="D8" i="10"/>
  <c r="F8" i="10"/>
  <c r="H8" i="10"/>
  <c r="J8" i="10"/>
  <c r="L8" i="10"/>
  <c r="N8" i="10"/>
  <c r="P8" i="10"/>
  <c r="R8" i="10"/>
  <c r="T8" i="10"/>
  <c r="V8" i="10"/>
  <c r="X8" i="10"/>
  <c r="Z8" i="10"/>
  <c r="AB8" i="10"/>
  <c r="D9" i="10"/>
  <c r="F9" i="10"/>
  <c r="H9" i="10"/>
  <c r="J9" i="10"/>
  <c r="L9" i="10"/>
  <c r="N9" i="10"/>
  <c r="P9" i="10"/>
  <c r="R9" i="10"/>
  <c r="T9" i="10"/>
  <c r="V9" i="10"/>
  <c r="X9" i="10"/>
  <c r="Z9" i="10"/>
  <c r="AB9" i="10"/>
  <c r="D10" i="10"/>
  <c r="F10" i="10"/>
  <c r="H10" i="10"/>
  <c r="J10" i="10"/>
  <c r="L10" i="10"/>
  <c r="N10" i="10"/>
  <c r="P10" i="10"/>
  <c r="R10" i="10"/>
  <c r="T10" i="10"/>
  <c r="V10" i="10"/>
  <c r="X10" i="10"/>
  <c r="Z10" i="10"/>
  <c r="AB10" i="10"/>
  <c r="D11" i="10"/>
  <c r="F11" i="10"/>
  <c r="H11" i="10"/>
  <c r="J11" i="10"/>
  <c r="L11" i="10"/>
  <c r="N11" i="10"/>
  <c r="P11" i="10"/>
  <c r="R11" i="10"/>
  <c r="T11" i="10"/>
  <c r="V11" i="10"/>
  <c r="X11" i="10"/>
  <c r="Z11" i="10"/>
  <c r="AB11" i="10"/>
  <c r="D12" i="10"/>
  <c r="F12" i="10"/>
  <c r="H12" i="10"/>
  <c r="J12" i="10"/>
  <c r="L12" i="10"/>
  <c r="N12" i="10"/>
  <c r="P12" i="10"/>
  <c r="R12" i="10"/>
  <c r="T12" i="10"/>
  <c r="V12" i="10"/>
  <c r="X12" i="10"/>
  <c r="Z12" i="10"/>
  <c r="AB12" i="10"/>
  <c r="D13" i="10"/>
  <c r="F13" i="10"/>
  <c r="H13" i="10"/>
  <c r="J13" i="10"/>
  <c r="L13" i="10"/>
  <c r="N13" i="10"/>
  <c r="P13" i="10"/>
  <c r="R13" i="10"/>
  <c r="T13" i="10"/>
  <c r="V13" i="10"/>
  <c r="X13" i="10"/>
  <c r="Z13" i="10"/>
  <c r="AB13" i="10"/>
  <c r="D14" i="10"/>
  <c r="F14" i="10"/>
  <c r="H14" i="10"/>
  <c r="J14" i="10"/>
  <c r="L14" i="10"/>
  <c r="N14" i="10"/>
  <c r="P14" i="10"/>
  <c r="R14" i="10"/>
  <c r="T14" i="10"/>
  <c r="V14" i="10"/>
  <c r="X14" i="10"/>
  <c r="Z14" i="10"/>
  <c r="AB14" i="10"/>
  <c r="D15" i="10"/>
  <c r="F15" i="10"/>
  <c r="H15" i="10"/>
  <c r="J15" i="10"/>
  <c r="L15" i="10"/>
  <c r="N15" i="10"/>
  <c r="P15" i="10"/>
  <c r="R15" i="10"/>
  <c r="T15" i="10"/>
  <c r="V15" i="10"/>
  <c r="X15" i="10"/>
  <c r="Z15" i="10"/>
  <c r="AB15" i="10"/>
  <c r="D16" i="10"/>
  <c r="F16" i="10"/>
  <c r="H16" i="10"/>
  <c r="J16" i="10"/>
  <c r="L16" i="10"/>
  <c r="N16" i="10"/>
  <c r="P16" i="10"/>
  <c r="R16" i="10"/>
  <c r="T16" i="10"/>
  <c r="V16" i="10"/>
  <c r="X16" i="10"/>
  <c r="Z16" i="10"/>
  <c r="AB16" i="10"/>
  <c r="D17" i="10"/>
  <c r="F17" i="10"/>
  <c r="H17" i="10"/>
  <c r="J17" i="10"/>
  <c r="L17" i="10"/>
  <c r="N17" i="10"/>
  <c r="P17" i="10"/>
  <c r="R17" i="10"/>
  <c r="T17" i="10"/>
  <c r="V17" i="10"/>
  <c r="X17" i="10"/>
  <c r="Z17" i="10"/>
  <c r="AB17" i="10"/>
  <c r="D18" i="10"/>
  <c r="F18" i="10"/>
  <c r="H18" i="10"/>
  <c r="J18" i="10"/>
  <c r="L18" i="10"/>
  <c r="N18" i="10"/>
  <c r="P18" i="10"/>
  <c r="R18" i="10"/>
  <c r="T18" i="10"/>
  <c r="V18" i="10"/>
  <c r="X18" i="10"/>
  <c r="Z18" i="10"/>
  <c r="AB18" i="10"/>
  <c r="D19" i="10"/>
  <c r="F19" i="10"/>
  <c r="H19" i="10"/>
  <c r="J19" i="10"/>
  <c r="L19" i="10"/>
  <c r="N19" i="10"/>
  <c r="P19" i="10"/>
  <c r="R19" i="10"/>
  <c r="T19" i="10"/>
  <c r="V19" i="10"/>
  <c r="X19" i="10"/>
  <c r="Z19" i="10"/>
  <c r="AB19" i="10"/>
  <c r="D20" i="10"/>
  <c r="F20" i="10"/>
  <c r="H20" i="10"/>
  <c r="J20" i="10"/>
  <c r="L20" i="10"/>
  <c r="N20" i="10"/>
  <c r="P20" i="10"/>
  <c r="R20" i="10"/>
  <c r="T20" i="10"/>
  <c r="V20" i="10"/>
  <c r="X20" i="10"/>
  <c r="Z20" i="10"/>
  <c r="AB20" i="10"/>
  <c r="D21" i="10"/>
  <c r="F21" i="10"/>
  <c r="H21" i="10"/>
  <c r="J21" i="10"/>
  <c r="L21" i="10"/>
  <c r="N21" i="10"/>
  <c r="P21" i="10"/>
  <c r="R21" i="10"/>
  <c r="T21" i="10"/>
  <c r="V21" i="10"/>
  <c r="X21" i="10"/>
  <c r="Z21" i="10"/>
  <c r="AB21" i="10"/>
  <c r="D22" i="10"/>
  <c r="F22" i="10"/>
  <c r="H22" i="10"/>
  <c r="J22" i="10"/>
  <c r="L22" i="10"/>
  <c r="N22" i="10"/>
  <c r="P22" i="10"/>
  <c r="R22" i="10"/>
  <c r="T22" i="10"/>
  <c r="V22" i="10"/>
  <c r="X22" i="10"/>
  <c r="Z22" i="10"/>
  <c r="AB22" i="10"/>
  <c r="D23" i="10"/>
  <c r="F23" i="10"/>
  <c r="H23" i="10"/>
  <c r="J23" i="10"/>
  <c r="L23" i="10"/>
  <c r="N23" i="10"/>
  <c r="P23" i="10"/>
  <c r="R23" i="10"/>
  <c r="T23" i="10"/>
  <c r="V23" i="10"/>
  <c r="X23" i="10"/>
  <c r="Z23" i="10"/>
  <c r="AB23" i="10"/>
  <c r="D24" i="10"/>
  <c r="F24" i="10"/>
  <c r="H24" i="10"/>
  <c r="J24" i="10"/>
  <c r="L24" i="10"/>
  <c r="N24" i="10"/>
  <c r="P24" i="10"/>
  <c r="R24" i="10"/>
  <c r="T24" i="10"/>
  <c r="V24" i="10"/>
  <c r="X24" i="10"/>
  <c r="Z24" i="10"/>
  <c r="AB24" i="10"/>
  <c r="D25" i="10"/>
  <c r="F25" i="10"/>
  <c r="H25" i="10"/>
  <c r="J25" i="10"/>
  <c r="L25" i="10"/>
  <c r="N25" i="10"/>
  <c r="P25" i="10"/>
  <c r="R25" i="10"/>
  <c r="T25" i="10"/>
  <c r="V25" i="10"/>
  <c r="X25" i="10"/>
  <c r="Z25" i="10"/>
  <c r="AB25" i="10"/>
  <c r="D26" i="10"/>
  <c r="F26" i="10"/>
  <c r="H26" i="10"/>
  <c r="J26" i="10"/>
  <c r="L26" i="10"/>
  <c r="N26" i="10"/>
  <c r="P26" i="10"/>
  <c r="R26" i="10"/>
  <c r="T26" i="10"/>
  <c r="V26" i="10"/>
  <c r="X26" i="10"/>
  <c r="Z26" i="10"/>
  <c r="AB26" i="10"/>
  <c r="D27" i="10"/>
  <c r="F27" i="10"/>
  <c r="H27" i="10"/>
  <c r="J27" i="10"/>
  <c r="L27" i="10"/>
  <c r="N27" i="10"/>
  <c r="P27" i="10"/>
  <c r="R27" i="10"/>
  <c r="T27" i="10"/>
  <c r="V27" i="10"/>
  <c r="X27" i="10"/>
  <c r="Z27" i="10"/>
  <c r="AB27" i="10"/>
  <c r="D28" i="10"/>
  <c r="F28" i="10"/>
  <c r="H28" i="10"/>
  <c r="J28" i="10"/>
  <c r="L28" i="10"/>
  <c r="N28" i="10"/>
  <c r="P28" i="10"/>
  <c r="R28" i="10"/>
  <c r="T28" i="10"/>
  <c r="V28" i="10"/>
  <c r="X28" i="10"/>
  <c r="Z28" i="10"/>
  <c r="AB28" i="10"/>
  <c r="D29" i="10"/>
  <c r="F29" i="10"/>
  <c r="H29" i="10"/>
  <c r="J29" i="10"/>
  <c r="L29" i="10"/>
  <c r="N29" i="10"/>
  <c r="P29" i="10"/>
  <c r="R29" i="10"/>
  <c r="T29" i="10"/>
  <c r="V29" i="10"/>
  <c r="X29" i="10"/>
  <c r="Z29" i="10"/>
  <c r="AB29" i="10"/>
  <c r="D30" i="10"/>
  <c r="F30" i="10"/>
  <c r="H30" i="10"/>
  <c r="J30" i="10"/>
  <c r="L30" i="10"/>
  <c r="N30" i="10"/>
  <c r="P30" i="10"/>
  <c r="R30" i="10"/>
  <c r="T30" i="10"/>
  <c r="V30" i="10"/>
  <c r="X30" i="10"/>
  <c r="Z30" i="10"/>
  <c r="AB30" i="10"/>
  <c r="D31" i="10"/>
  <c r="F31" i="10"/>
  <c r="H31" i="10"/>
  <c r="J31" i="10"/>
  <c r="L31" i="10"/>
  <c r="N31" i="10"/>
  <c r="P31" i="10"/>
  <c r="R31" i="10"/>
  <c r="T31" i="10"/>
  <c r="V31" i="10"/>
  <c r="X31" i="10"/>
  <c r="Z31" i="10"/>
  <c r="AB31" i="10"/>
  <c r="D32" i="10"/>
  <c r="F32" i="10"/>
  <c r="H32" i="10"/>
  <c r="J32" i="10"/>
  <c r="L32" i="10"/>
  <c r="N32" i="10"/>
  <c r="P32" i="10"/>
  <c r="R32" i="10"/>
  <c r="T32" i="10"/>
  <c r="V32" i="10"/>
  <c r="X32" i="10"/>
  <c r="Z32" i="10"/>
  <c r="AB32" i="10"/>
  <c r="D33" i="10"/>
  <c r="F33" i="10"/>
  <c r="H33" i="10"/>
  <c r="J33" i="10"/>
  <c r="L33" i="10"/>
  <c r="N33" i="10"/>
  <c r="P33" i="10"/>
  <c r="R33" i="10"/>
  <c r="T33" i="10"/>
  <c r="V33" i="10"/>
  <c r="X33" i="10"/>
  <c r="Z33" i="10"/>
  <c r="AB33" i="10"/>
  <c r="D34" i="10"/>
  <c r="F34" i="10"/>
  <c r="H34" i="10"/>
  <c r="J34" i="10"/>
  <c r="L34" i="10"/>
  <c r="N34" i="10"/>
  <c r="P34" i="10"/>
  <c r="R34" i="10"/>
  <c r="T34" i="10"/>
  <c r="V34" i="10"/>
  <c r="X34" i="10"/>
  <c r="Z34" i="10"/>
  <c r="AB34" i="10"/>
  <c r="D35" i="10"/>
  <c r="F35" i="10"/>
  <c r="H35" i="10"/>
  <c r="J35" i="10"/>
  <c r="L35" i="10"/>
  <c r="N35" i="10"/>
  <c r="P35" i="10"/>
  <c r="R35" i="10"/>
  <c r="T35" i="10"/>
  <c r="V35" i="10"/>
  <c r="X35" i="10"/>
  <c r="Z35" i="10"/>
  <c r="AB35" i="10"/>
  <c r="D36" i="10"/>
  <c r="F36" i="10"/>
  <c r="H36" i="10"/>
  <c r="J36" i="10"/>
  <c r="L36" i="10"/>
  <c r="N36" i="10"/>
  <c r="P36" i="10"/>
  <c r="R36" i="10"/>
  <c r="T36" i="10"/>
  <c r="V36" i="10"/>
  <c r="X36" i="10"/>
  <c r="Z36" i="10"/>
  <c r="AB36" i="10"/>
  <c r="D37" i="10"/>
  <c r="F37" i="10"/>
  <c r="H37" i="10"/>
  <c r="J37" i="10"/>
  <c r="L37" i="10"/>
  <c r="N37" i="10"/>
  <c r="P37" i="10"/>
  <c r="R37" i="10"/>
  <c r="T37" i="10"/>
  <c r="V37" i="10"/>
  <c r="X37" i="10"/>
  <c r="Z37" i="10"/>
  <c r="AB37" i="10"/>
  <c r="D38" i="10"/>
  <c r="F38" i="10"/>
  <c r="H38" i="10"/>
  <c r="J38" i="10"/>
  <c r="L38" i="10"/>
  <c r="N38" i="10"/>
  <c r="P38" i="10"/>
  <c r="R38" i="10"/>
  <c r="T38" i="10"/>
  <c r="V38" i="10"/>
  <c r="X38" i="10"/>
  <c r="Z38" i="10"/>
  <c r="AB38" i="10"/>
  <c r="D39" i="10"/>
  <c r="F39" i="10"/>
  <c r="H39" i="10"/>
  <c r="J39" i="10"/>
  <c r="L39" i="10"/>
  <c r="N39" i="10"/>
  <c r="P39" i="10"/>
  <c r="R39" i="10"/>
  <c r="T39" i="10"/>
  <c r="V39" i="10"/>
  <c r="X39" i="10"/>
  <c r="Z39" i="10"/>
  <c r="AB39" i="10"/>
  <c r="D40" i="10"/>
  <c r="F40" i="10"/>
  <c r="H40" i="10"/>
  <c r="J40" i="10"/>
  <c r="L40" i="10"/>
  <c r="N40" i="10"/>
  <c r="P40" i="10"/>
  <c r="R40" i="10"/>
  <c r="T40" i="10"/>
  <c r="V40" i="10"/>
  <c r="X40" i="10"/>
  <c r="Z40" i="10"/>
  <c r="AB40" i="10"/>
  <c r="D41" i="10"/>
  <c r="F41" i="10"/>
  <c r="H41" i="10"/>
  <c r="J41" i="10"/>
  <c r="L41" i="10"/>
  <c r="N41" i="10"/>
  <c r="P41" i="10"/>
  <c r="R41" i="10"/>
  <c r="T41" i="10"/>
  <c r="V41" i="10"/>
  <c r="X41" i="10"/>
  <c r="Z41" i="10"/>
  <c r="AB41" i="10"/>
  <c r="D42" i="10"/>
  <c r="F42" i="10"/>
  <c r="H42" i="10"/>
  <c r="J42" i="10"/>
  <c r="L42" i="10"/>
  <c r="N42" i="10"/>
  <c r="P42" i="10"/>
  <c r="R42" i="10"/>
  <c r="T42" i="10"/>
  <c r="V42" i="10"/>
  <c r="X42" i="10"/>
  <c r="Z42" i="10"/>
  <c r="AB42" i="10"/>
  <c r="D43" i="10"/>
  <c r="F43" i="10"/>
  <c r="H43" i="10"/>
  <c r="J43" i="10"/>
  <c r="L43" i="10"/>
  <c r="N43" i="10"/>
  <c r="P43" i="10"/>
  <c r="R43" i="10"/>
  <c r="T43" i="10"/>
  <c r="V43" i="10"/>
  <c r="X43" i="10"/>
  <c r="Z43" i="10"/>
  <c r="AB43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AB44" i="10"/>
  <c r="D45" i="10"/>
  <c r="F45" i="10"/>
  <c r="H45" i="10"/>
  <c r="J45" i="10"/>
  <c r="L45" i="10"/>
  <c r="N45" i="10"/>
  <c r="P45" i="10"/>
  <c r="R45" i="10"/>
  <c r="T45" i="10"/>
  <c r="V45" i="10"/>
  <c r="X45" i="10"/>
  <c r="Z45" i="10"/>
  <c r="AB45" i="10"/>
  <c r="D46" i="10"/>
  <c r="F46" i="10"/>
  <c r="H46" i="10"/>
  <c r="J46" i="10"/>
  <c r="L46" i="10"/>
  <c r="N46" i="10"/>
  <c r="P46" i="10"/>
  <c r="R46" i="10"/>
  <c r="T46" i="10"/>
  <c r="V46" i="10"/>
  <c r="X46" i="10"/>
  <c r="Z46" i="10"/>
  <c r="AB46" i="10"/>
  <c r="D47" i="10"/>
  <c r="F47" i="10"/>
  <c r="H47" i="10"/>
  <c r="J47" i="10"/>
  <c r="L47" i="10"/>
  <c r="N47" i="10"/>
  <c r="P47" i="10"/>
  <c r="R47" i="10"/>
  <c r="T47" i="10"/>
  <c r="V47" i="10"/>
  <c r="X47" i="10"/>
  <c r="Z47" i="10"/>
  <c r="AB47" i="10"/>
  <c r="D48" i="10"/>
  <c r="F48" i="10"/>
  <c r="H48" i="10"/>
  <c r="J48" i="10"/>
  <c r="L48" i="10"/>
  <c r="N48" i="10"/>
  <c r="P48" i="10"/>
  <c r="R48" i="10"/>
  <c r="T48" i="10"/>
  <c r="V48" i="10"/>
  <c r="X48" i="10"/>
  <c r="Z48" i="10"/>
  <c r="AB48" i="10"/>
  <c r="D49" i="10"/>
  <c r="F49" i="10"/>
  <c r="H49" i="10"/>
  <c r="J49" i="10"/>
  <c r="L49" i="10"/>
  <c r="N49" i="10"/>
  <c r="P49" i="10"/>
  <c r="R49" i="10"/>
  <c r="T49" i="10"/>
  <c r="V49" i="10"/>
  <c r="X49" i="10"/>
  <c r="Z49" i="10"/>
  <c r="AB49" i="10"/>
  <c r="D50" i="10"/>
  <c r="F50" i="10"/>
  <c r="H50" i="10"/>
  <c r="J50" i="10"/>
  <c r="L50" i="10"/>
  <c r="N50" i="10"/>
  <c r="P50" i="10"/>
  <c r="R50" i="10"/>
  <c r="T50" i="10"/>
  <c r="V50" i="10"/>
  <c r="X50" i="10"/>
  <c r="Z50" i="10"/>
  <c r="AB50" i="10"/>
  <c r="D51" i="10"/>
  <c r="F51" i="10"/>
  <c r="H51" i="10"/>
  <c r="J51" i="10"/>
  <c r="L51" i="10"/>
  <c r="N51" i="10"/>
  <c r="P51" i="10"/>
  <c r="R51" i="10"/>
  <c r="T51" i="10"/>
  <c r="V51" i="10"/>
  <c r="X51" i="10"/>
  <c r="Z51" i="10"/>
  <c r="AB51" i="10"/>
  <c r="D52" i="10"/>
  <c r="F52" i="10"/>
  <c r="H52" i="10"/>
  <c r="J52" i="10"/>
  <c r="L52" i="10"/>
  <c r="N52" i="10"/>
  <c r="P52" i="10"/>
  <c r="R52" i="10"/>
  <c r="T52" i="10"/>
  <c r="V52" i="10"/>
  <c r="X52" i="10"/>
  <c r="Z52" i="10"/>
  <c r="AB52" i="10"/>
  <c r="D53" i="10"/>
  <c r="F53" i="10"/>
  <c r="H53" i="10"/>
  <c r="J53" i="10"/>
  <c r="L53" i="10"/>
  <c r="N53" i="10"/>
  <c r="P53" i="10"/>
  <c r="R53" i="10"/>
  <c r="T53" i="10"/>
  <c r="V53" i="10"/>
  <c r="X53" i="10"/>
  <c r="Z53" i="10"/>
  <c r="AB53" i="10"/>
  <c r="D54" i="10"/>
  <c r="F54" i="10"/>
  <c r="H54" i="10"/>
  <c r="J54" i="10"/>
  <c r="L54" i="10"/>
  <c r="N54" i="10"/>
  <c r="P54" i="10"/>
  <c r="R54" i="10"/>
  <c r="T54" i="10"/>
  <c r="V54" i="10"/>
  <c r="X54" i="10"/>
  <c r="Z54" i="10"/>
  <c r="AB54" i="10"/>
  <c r="D55" i="10"/>
  <c r="F55" i="10"/>
  <c r="H55" i="10"/>
  <c r="J55" i="10"/>
  <c r="L55" i="10"/>
  <c r="N55" i="10"/>
  <c r="P55" i="10"/>
  <c r="R55" i="10"/>
  <c r="T55" i="10"/>
  <c r="V55" i="10"/>
  <c r="X55" i="10"/>
  <c r="Z55" i="10"/>
  <c r="AB55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AB56" i="10"/>
  <c r="D57" i="10"/>
  <c r="F57" i="10"/>
  <c r="H57" i="10"/>
  <c r="J57" i="10"/>
  <c r="L57" i="10"/>
  <c r="N57" i="10"/>
  <c r="P57" i="10"/>
  <c r="R57" i="10"/>
  <c r="T57" i="10"/>
  <c r="V57" i="10"/>
  <c r="X57" i="10"/>
  <c r="Z57" i="10"/>
  <c r="AB57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AB58" i="10"/>
  <c r="D59" i="10"/>
  <c r="F59" i="10"/>
  <c r="H59" i="10"/>
  <c r="J59" i="10"/>
  <c r="L59" i="10"/>
  <c r="N59" i="10"/>
  <c r="P59" i="10"/>
  <c r="R59" i="10"/>
  <c r="T59" i="10"/>
  <c r="V59" i="10"/>
  <c r="X59" i="10"/>
  <c r="Z59" i="10"/>
  <c r="AB59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B60" i="10"/>
  <c r="D61" i="10"/>
  <c r="F61" i="10"/>
  <c r="H61" i="10"/>
  <c r="J61" i="10"/>
  <c r="L61" i="10"/>
  <c r="N61" i="10"/>
  <c r="P61" i="10"/>
  <c r="R61" i="10"/>
  <c r="T61" i="10"/>
  <c r="V61" i="10"/>
  <c r="X61" i="10"/>
  <c r="Z61" i="10"/>
  <c r="AB61" i="10"/>
  <c r="D62" i="10"/>
  <c r="F62" i="10"/>
  <c r="H62" i="10"/>
  <c r="J62" i="10"/>
  <c r="L62" i="10"/>
  <c r="N62" i="10"/>
  <c r="P62" i="10"/>
  <c r="R62" i="10"/>
  <c r="T62" i="10"/>
  <c r="V62" i="10"/>
  <c r="X62" i="10"/>
  <c r="Z62" i="10"/>
  <c r="AB62" i="10"/>
  <c r="D63" i="10"/>
  <c r="F63" i="10"/>
  <c r="H63" i="10"/>
  <c r="J63" i="10"/>
  <c r="L63" i="10"/>
  <c r="N63" i="10"/>
  <c r="P63" i="10"/>
  <c r="R63" i="10"/>
  <c r="T63" i="10"/>
  <c r="V63" i="10"/>
  <c r="X63" i="10"/>
  <c r="Z63" i="10"/>
  <c r="AB63" i="10"/>
  <c r="D64" i="10"/>
  <c r="F64" i="10"/>
  <c r="H64" i="10"/>
  <c r="J64" i="10"/>
  <c r="L64" i="10"/>
  <c r="N64" i="10"/>
  <c r="P64" i="10"/>
  <c r="R64" i="10"/>
  <c r="T64" i="10"/>
  <c r="V64" i="10"/>
  <c r="X64" i="10"/>
  <c r="Z64" i="10"/>
  <c r="AB64" i="10"/>
  <c r="D65" i="10"/>
  <c r="F65" i="10"/>
  <c r="H65" i="10"/>
  <c r="J65" i="10"/>
  <c r="L65" i="10"/>
  <c r="N65" i="10"/>
  <c r="P65" i="10"/>
  <c r="R65" i="10"/>
  <c r="T65" i="10"/>
  <c r="V65" i="10"/>
  <c r="X65" i="10"/>
  <c r="Z65" i="10"/>
  <c r="AB65" i="10"/>
  <c r="D66" i="10"/>
  <c r="F66" i="10"/>
  <c r="H66" i="10"/>
  <c r="J66" i="10"/>
  <c r="L66" i="10"/>
  <c r="N66" i="10"/>
  <c r="P66" i="10"/>
  <c r="R66" i="10"/>
  <c r="T66" i="10"/>
  <c r="V66" i="10"/>
  <c r="X66" i="10"/>
  <c r="Z66" i="10"/>
  <c r="AB66" i="10"/>
  <c r="D67" i="10"/>
  <c r="F67" i="10"/>
  <c r="H67" i="10"/>
  <c r="J67" i="10"/>
  <c r="L67" i="10"/>
  <c r="N67" i="10"/>
  <c r="P67" i="10"/>
  <c r="R67" i="10"/>
  <c r="T67" i="10"/>
  <c r="V67" i="10"/>
  <c r="X67" i="10"/>
  <c r="Z67" i="10"/>
  <c r="AB67" i="10"/>
  <c r="D68" i="10"/>
  <c r="F68" i="10"/>
  <c r="H68" i="10"/>
  <c r="J68" i="10"/>
  <c r="L68" i="10"/>
  <c r="N68" i="10"/>
  <c r="P68" i="10"/>
  <c r="R68" i="10"/>
  <c r="T68" i="10"/>
  <c r="V68" i="10"/>
  <c r="X68" i="10"/>
  <c r="Z68" i="10"/>
  <c r="AB68" i="10"/>
  <c r="D69" i="10"/>
  <c r="F69" i="10"/>
  <c r="H69" i="10"/>
  <c r="J69" i="10"/>
  <c r="L69" i="10"/>
  <c r="N69" i="10"/>
  <c r="P69" i="10"/>
  <c r="R69" i="10"/>
  <c r="T69" i="10"/>
  <c r="V69" i="10"/>
  <c r="X69" i="10"/>
  <c r="Z69" i="10"/>
  <c r="AB69" i="10"/>
  <c r="D70" i="10"/>
  <c r="F70" i="10"/>
  <c r="H70" i="10"/>
  <c r="J70" i="10"/>
  <c r="L70" i="10"/>
  <c r="N70" i="10"/>
  <c r="P70" i="10"/>
  <c r="R70" i="10"/>
  <c r="T70" i="10"/>
  <c r="V70" i="10"/>
  <c r="X70" i="10"/>
  <c r="Z70" i="10"/>
  <c r="AB70" i="10"/>
  <c r="D71" i="10"/>
  <c r="F71" i="10"/>
  <c r="H71" i="10"/>
  <c r="J71" i="10"/>
  <c r="L71" i="10"/>
  <c r="N71" i="10"/>
  <c r="P71" i="10"/>
  <c r="R71" i="10"/>
  <c r="T71" i="10"/>
  <c r="V71" i="10"/>
  <c r="X71" i="10"/>
  <c r="Z71" i="10"/>
  <c r="AB71" i="10"/>
  <c r="D72" i="10"/>
  <c r="F72" i="10"/>
  <c r="H72" i="10"/>
  <c r="J72" i="10"/>
  <c r="L72" i="10"/>
  <c r="N72" i="10"/>
  <c r="P72" i="10"/>
  <c r="R72" i="10"/>
  <c r="T72" i="10"/>
  <c r="V72" i="10"/>
  <c r="X72" i="10"/>
  <c r="Z72" i="10"/>
  <c r="AB72" i="10"/>
  <c r="D73" i="10"/>
  <c r="F73" i="10"/>
  <c r="H73" i="10"/>
  <c r="J73" i="10"/>
  <c r="L73" i="10"/>
  <c r="N73" i="10"/>
  <c r="P73" i="10"/>
  <c r="R73" i="10"/>
  <c r="T73" i="10"/>
  <c r="V73" i="10"/>
  <c r="X73" i="10"/>
  <c r="Z73" i="10"/>
  <c r="AB73" i="10"/>
  <c r="D74" i="10"/>
  <c r="F74" i="10"/>
  <c r="H74" i="10"/>
  <c r="J74" i="10"/>
  <c r="L74" i="10"/>
  <c r="N74" i="10"/>
  <c r="P74" i="10"/>
  <c r="R74" i="10"/>
  <c r="T74" i="10"/>
  <c r="V74" i="10"/>
  <c r="X74" i="10"/>
  <c r="Z74" i="10"/>
  <c r="AB74" i="10"/>
  <c r="D75" i="10"/>
  <c r="F75" i="10"/>
  <c r="H75" i="10"/>
  <c r="J75" i="10"/>
  <c r="L75" i="10"/>
  <c r="N75" i="10"/>
  <c r="P75" i="10"/>
  <c r="R75" i="10"/>
  <c r="T75" i="10"/>
  <c r="V75" i="10"/>
  <c r="X75" i="10"/>
  <c r="Z75" i="10"/>
  <c r="AB75" i="10"/>
  <c r="D76" i="10"/>
  <c r="F76" i="10"/>
  <c r="H76" i="10"/>
  <c r="J76" i="10"/>
  <c r="L76" i="10"/>
  <c r="N76" i="10"/>
  <c r="P76" i="10"/>
  <c r="R76" i="10"/>
  <c r="T76" i="10"/>
  <c r="V76" i="10"/>
  <c r="X76" i="10"/>
  <c r="Z76" i="10"/>
  <c r="AB76" i="10"/>
  <c r="D77" i="10"/>
  <c r="F77" i="10"/>
  <c r="H77" i="10"/>
  <c r="J77" i="10"/>
  <c r="L77" i="10"/>
  <c r="N77" i="10"/>
  <c r="P77" i="10"/>
  <c r="R77" i="10"/>
  <c r="T77" i="10"/>
  <c r="V77" i="10"/>
  <c r="X77" i="10"/>
  <c r="Z77" i="10"/>
  <c r="AB77" i="10"/>
  <c r="D78" i="10"/>
  <c r="F78" i="10"/>
  <c r="H78" i="10"/>
  <c r="J78" i="10"/>
  <c r="L78" i="10"/>
  <c r="N78" i="10"/>
  <c r="P78" i="10"/>
  <c r="R78" i="10"/>
  <c r="T78" i="10"/>
  <c r="V78" i="10"/>
  <c r="X78" i="10"/>
  <c r="Z78" i="10"/>
  <c r="AB78" i="10"/>
  <c r="D79" i="10"/>
  <c r="F79" i="10"/>
  <c r="H79" i="10"/>
  <c r="J79" i="10"/>
  <c r="L79" i="10"/>
  <c r="N79" i="10"/>
  <c r="P79" i="10"/>
  <c r="R79" i="10"/>
  <c r="T79" i="10"/>
  <c r="V79" i="10"/>
  <c r="X79" i="10"/>
  <c r="Z79" i="10"/>
  <c r="AB79" i="10"/>
  <c r="D80" i="10"/>
  <c r="F80" i="10"/>
  <c r="H80" i="10"/>
  <c r="J80" i="10"/>
  <c r="L80" i="10"/>
  <c r="N80" i="10"/>
  <c r="P80" i="10"/>
  <c r="R80" i="10"/>
  <c r="T80" i="10"/>
  <c r="V80" i="10"/>
  <c r="X80" i="10"/>
  <c r="Z80" i="10"/>
  <c r="AB80" i="10"/>
  <c r="D81" i="10"/>
  <c r="F81" i="10"/>
  <c r="H81" i="10"/>
  <c r="J81" i="10"/>
  <c r="L81" i="10"/>
  <c r="N81" i="10"/>
  <c r="P81" i="10"/>
  <c r="R81" i="10"/>
  <c r="T81" i="10"/>
  <c r="V81" i="10"/>
  <c r="X81" i="10"/>
  <c r="Z81" i="10"/>
  <c r="AB81" i="10"/>
  <c r="D82" i="10"/>
  <c r="F82" i="10"/>
  <c r="H82" i="10"/>
  <c r="J82" i="10"/>
  <c r="L82" i="10"/>
  <c r="N82" i="10"/>
  <c r="P82" i="10"/>
  <c r="R82" i="10"/>
  <c r="T82" i="10"/>
  <c r="V82" i="10"/>
  <c r="X82" i="10"/>
  <c r="Z82" i="10"/>
  <c r="AB82" i="10"/>
  <c r="D83" i="10"/>
  <c r="F83" i="10"/>
  <c r="H83" i="10"/>
  <c r="J83" i="10"/>
  <c r="L83" i="10"/>
  <c r="N83" i="10"/>
  <c r="P83" i="10"/>
  <c r="R83" i="10"/>
  <c r="T83" i="10"/>
  <c r="V83" i="10"/>
  <c r="X83" i="10"/>
  <c r="Z83" i="10"/>
  <c r="AB83" i="10"/>
  <c r="D84" i="10"/>
  <c r="F84" i="10"/>
  <c r="H84" i="10"/>
  <c r="J84" i="10"/>
  <c r="L84" i="10"/>
  <c r="N84" i="10"/>
  <c r="P84" i="10"/>
  <c r="R84" i="10"/>
  <c r="T84" i="10"/>
  <c r="V84" i="10"/>
  <c r="X84" i="10"/>
  <c r="Z84" i="10"/>
  <c r="AB84" i="10"/>
  <c r="D85" i="10"/>
  <c r="F85" i="10"/>
  <c r="H85" i="10"/>
  <c r="J85" i="10"/>
  <c r="L85" i="10"/>
  <c r="N85" i="10"/>
  <c r="P85" i="10"/>
  <c r="R85" i="10"/>
  <c r="T85" i="10"/>
  <c r="V85" i="10"/>
  <c r="X85" i="10"/>
  <c r="Z85" i="10"/>
  <c r="AB85" i="10"/>
  <c r="D86" i="10"/>
  <c r="F86" i="10"/>
  <c r="H86" i="10"/>
  <c r="J86" i="10"/>
  <c r="L86" i="10"/>
  <c r="N86" i="10"/>
  <c r="P86" i="10"/>
  <c r="R86" i="10"/>
  <c r="T86" i="10"/>
  <c r="V86" i="10"/>
  <c r="X86" i="10"/>
  <c r="Z86" i="10"/>
  <c r="AB86" i="10"/>
  <c r="D87" i="10"/>
  <c r="F87" i="10"/>
  <c r="H87" i="10"/>
  <c r="J87" i="10"/>
  <c r="L87" i="10"/>
  <c r="N87" i="10"/>
  <c r="P87" i="10"/>
  <c r="R87" i="10"/>
  <c r="T87" i="10"/>
  <c r="V87" i="10"/>
  <c r="X87" i="10"/>
  <c r="Z87" i="10"/>
  <c r="AB87" i="10"/>
  <c r="D88" i="10"/>
  <c r="F88" i="10"/>
  <c r="H88" i="10"/>
  <c r="J88" i="10"/>
  <c r="L88" i="10"/>
  <c r="N88" i="10"/>
  <c r="P88" i="10"/>
  <c r="R88" i="10"/>
  <c r="T88" i="10"/>
  <c r="V88" i="10"/>
  <c r="X88" i="10"/>
  <c r="Z88" i="10"/>
  <c r="AB88" i="10"/>
  <c r="D89" i="10"/>
  <c r="F89" i="10"/>
  <c r="H89" i="10"/>
  <c r="J89" i="10"/>
  <c r="L89" i="10"/>
  <c r="N89" i="10"/>
  <c r="P89" i="10"/>
  <c r="R89" i="10"/>
  <c r="T89" i="10"/>
  <c r="V89" i="10"/>
  <c r="X89" i="10"/>
  <c r="Z89" i="10"/>
  <c r="AB89" i="10"/>
  <c r="D90" i="10"/>
  <c r="F90" i="10"/>
  <c r="H90" i="10"/>
  <c r="J90" i="10"/>
  <c r="L90" i="10"/>
  <c r="N90" i="10"/>
  <c r="P90" i="10"/>
  <c r="R90" i="10"/>
  <c r="T90" i="10"/>
  <c r="V90" i="10"/>
  <c r="X90" i="10"/>
  <c r="Z90" i="10"/>
  <c r="AB90" i="10"/>
  <c r="D91" i="10"/>
  <c r="F91" i="10"/>
  <c r="H91" i="10"/>
  <c r="J91" i="10"/>
  <c r="L91" i="10"/>
  <c r="N91" i="10"/>
  <c r="P91" i="10"/>
  <c r="R91" i="10"/>
  <c r="T91" i="10"/>
  <c r="V91" i="10"/>
  <c r="X91" i="10"/>
  <c r="Z91" i="10"/>
  <c r="AB91" i="10"/>
  <c r="D92" i="10"/>
  <c r="F92" i="10"/>
  <c r="H92" i="10"/>
  <c r="J92" i="10"/>
  <c r="L92" i="10"/>
  <c r="N92" i="10"/>
  <c r="P92" i="10"/>
  <c r="R92" i="10"/>
  <c r="T92" i="10"/>
  <c r="V92" i="10"/>
  <c r="X92" i="10"/>
  <c r="Z92" i="10"/>
  <c r="AB92" i="10"/>
  <c r="D93" i="10"/>
  <c r="F93" i="10"/>
  <c r="H93" i="10"/>
  <c r="J93" i="10"/>
  <c r="L93" i="10"/>
  <c r="N93" i="10"/>
  <c r="P93" i="10"/>
  <c r="R93" i="10"/>
  <c r="T93" i="10"/>
  <c r="V93" i="10"/>
  <c r="X93" i="10"/>
  <c r="Z93" i="10"/>
  <c r="AB93" i="10"/>
  <c r="D94" i="10"/>
  <c r="F94" i="10"/>
  <c r="H94" i="10"/>
  <c r="J94" i="10"/>
  <c r="L94" i="10"/>
  <c r="N94" i="10"/>
  <c r="P94" i="10"/>
  <c r="R94" i="10"/>
  <c r="T94" i="10"/>
  <c r="V94" i="10"/>
  <c r="X94" i="10"/>
  <c r="Z94" i="10"/>
  <c r="AB94" i="10"/>
  <c r="D95" i="10"/>
  <c r="F95" i="10"/>
  <c r="H95" i="10"/>
  <c r="J95" i="10"/>
  <c r="L95" i="10"/>
  <c r="N95" i="10"/>
  <c r="P95" i="10"/>
  <c r="R95" i="10"/>
  <c r="T95" i="10"/>
  <c r="V95" i="10"/>
  <c r="X95" i="10"/>
  <c r="Z95" i="10"/>
  <c r="AB95" i="10"/>
  <c r="D96" i="10"/>
  <c r="F96" i="10"/>
  <c r="H96" i="10"/>
  <c r="J96" i="10"/>
  <c r="L96" i="10"/>
  <c r="N96" i="10"/>
  <c r="P96" i="10"/>
  <c r="R96" i="10"/>
  <c r="T96" i="10"/>
  <c r="V96" i="10"/>
  <c r="X96" i="10"/>
  <c r="Z96" i="10"/>
  <c r="AB96" i="10"/>
  <c r="D97" i="10"/>
  <c r="F97" i="10"/>
  <c r="H97" i="10"/>
  <c r="J97" i="10"/>
  <c r="L97" i="10"/>
  <c r="N97" i="10"/>
  <c r="P97" i="10"/>
  <c r="R97" i="10"/>
  <c r="T97" i="10"/>
  <c r="V97" i="10"/>
  <c r="X97" i="10"/>
  <c r="Z97" i="10"/>
  <c r="AB97" i="10"/>
  <c r="D98" i="10"/>
  <c r="F98" i="10"/>
  <c r="H98" i="10"/>
  <c r="J98" i="10"/>
  <c r="L98" i="10"/>
  <c r="N98" i="10"/>
  <c r="P98" i="10"/>
  <c r="R98" i="10"/>
  <c r="T98" i="10"/>
  <c r="V98" i="10"/>
  <c r="X98" i="10"/>
  <c r="Z98" i="10"/>
  <c r="AB98" i="10"/>
  <c r="D99" i="10"/>
  <c r="F99" i="10"/>
  <c r="H99" i="10"/>
  <c r="J99" i="10"/>
  <c r="L99" i="10"/>
  <c r="N99" i="10"/>
  <c r="P99" i="10"/>
  <c r="R99" i="10"/>
  <c r="T99" i="10"/>
  <c r="V99" i="10"/>
  <c r="X99" i="10"/>
  <c r="Z99" i="10"/>
  <c r="AB99" i="10"/>
  <c r="D100" i="10"/>
  <c r="F100" i="10"/>
  <c r="H100" i="10"/>
  <c r="J100" i="10"/>
  <c r="L100" i="10"/>
  <c r="N100" i="10"/>
  <c r="P100" i="10"/>
  <c r="R100" i="10"/>
  <c r="T100" i="10"/>
  <c r="V100" i="10"/>
  <c r="X100" i="10"/>
  <c r="Z100" i="10"/>
  <c r="AB100" i="10"/>
  <c r="D101" i="10"/>
  <c r="F101" i="10"/>
  <c r="H101" i="10"/>
  <c r="J101" i="10"/>
  <c r="L101" i="10"/>
  <c r="N101" i="10"/>
  <c r="P101" i="10"/>
  <c r="R101" i="10"/>
  <c r="T101" i="10"/>
  <c r="V101" i="10"/>
  <c r="X101" i="10"/>
  <c r="Z101" i="10"/>
  <c r="AB101" i="10"/>
  <c r="D102" i="10"/>
  <c r="F102" i="10"/>
  <c r="H102" i="10"/>
  <c r="J102" i="10"/>
  <c r="L102" i="10"/>
  <c r="N102" i="10"/>
  <c r="P102" i="10"/>
  <c r="R102" i="10"/>
  <c r="T102" i="10"/>
  <c r="V102" i="10"/>
  <c r="X102" i="10"/>
  <c r="Z102" i="10"/>
  <c r="AB102" i="10"/>
  <c r="D103" i="10"/>
  <c r="F103" i="10"/>
  <c r="H103" i="10"/>
  <c r="J103" i="10"/>
  <c r="L103" i="10"/>
  <c r="N103" i="10"/>
  <c r="P103" i="10"/>
  <c r="R103" i="10"/>
  <c r="T103" i="10"/>
  <c r="V103" i="10"/>
  <c r="X103" i="10"/>
  <c r="Z103" i="10"/>
  <c r="AB103" i="10"/>
  <c r="D104" i="10"/>
  <c r="F104" i="10"/>
  <c r="H104" i="10"/>
  <c r="J104" i="10"/>
  <c r="L104" i="10"/>
  <c r="N104" i="10"/>
  <c r="P104" i="10"/>
  <c r="R104" i="10"/>
  <c r="T104" i="10"/>
  <c r="V104" i="10"/>
  <c r="X104" i="10"/>
  <c r="Z104" i="10"/>
  <c r="AB104" i="10"/>
  <c r="D105" i="10"/>
  <c r="F105" i="10"/>
  <c r="H105" i="10"/>
  <c r="J105" i="10"/>
  <c r="L105" i="10"/>
  <c r="N105" i="10"/>
  <c r="P105" i="10"/>
  <c r="R105" i="10"/>
  <c r="T105" i="10"/>
  <c r="V105" i="10"/>
  <c r="X105" i="10"/>
  <c r="Z105" i="10"/>
  <c r="AB105" i="10"/>
  <c r="D106" i="10"/>
  <c r="F106" i="10"/>
  <c r="H106" i="10"/>
  <c r="J106" i="10"/>
  <c r="L106" i="10"/>
  <c r="N106" i="10"/>
  <c r="P106" i="10"/>
  <c r="R106" i="10"/>
  <c r="T106" i="10"/>
  <c r="V106" i="10"/>
  <c r="X106" i="10"/>
  <c r="Z106" i="10"/>
  <c r="AB106" i="10"/>
  <c r="D107" i="10"/>
  <c r="F107" i="10"/>
  <c r="H107" i="10"/>
  <c r="J107" i="10"/>
  <c r="L107" i="10"/>
  <c r="N107" i="10"/>
  <c r="P107" i="10"/>
  <c r="R107" i="10"/>
  <c r="T107" i="10"/>
  <c r="V107" i="10"/>
  <c r="X107" i="10"/>
  <c r="Z107" i="10"/>
  <c r="AB107" i="10"/>
  <c r="D108" i="10"/>
  <c r="F108" i="10"/>
  <c r="H108" i="10"/>
  <c r="J108" i="10"/>
  <c r="L108" i="10"/>
  <c r="N108" i="10"/>
  <c r="P108" i="10"/>
  <c r="R108" i="10"/>
  <c r="T108" i="10"/>
  <c r="V108" i="10"/>
  <c r="X108" i="10"/>
  <c r="Z108" i="10"/>
  <c r="AB108" i="10"/>
  <c r="D109" i="10"/>
  <c r="F109" i="10"/>
  <c r="H109" i="10"/>
  <c r="J109" i="10"/>
  <c r="L109" i="10"/>
  <c r="N109" i="10"/>
  <c r="P109" i="10"/>
  <c r="R109" i="10"/>
  <c r="T109" i="10"/>
  <c r="V109" i="10"/>
  <c r="X109" i="10"/>
  <c r="Z109" i="10"/>
  <c r="AB109" i="10"/>
  <c r="D110" i="10"/>
  <c r="F110" i="10"/>
  <c r="H110" i="10"/>
  <c r="J110" i="10"/>
  <c r="L110" i="10"/>
  <c r="N110" i="10"/>
  <c r="P110" i="10"/>
  <c r="R110" i="10"/>
  <c r="T110" i="10"/>
  <c r="V110" i="10"/>
  <c r="X110" i="10"/>
  <c r="Z110" i="10"/>
  <c r="AB110" i="10"/>
  <c r="D111" i="10"/>
  <c r="F111" i="10"/>
  <c r="H111" i="10"/>
  <c r="J111" i="10"/>
  <c r="L111" i="10"/>
  <c r="N111" i="10"/>
  <c r="P111" i="10"/>
  <c r="R111" i="10"/>
  <c r="T111" i="10"/>
  <c r="V111" i="10"/>
  <c r="X111" i="10"/>
  <c r="Z111" i="10"/>
  <c r="AB111" i="10"/>
  <c r="D112" i="10"/>
  <c r="F112" i="10"/>
  <c r="H112" i="10"/>
  <c r="J112" i="10"/>
  <c r="L112" i="10"/>
  <c r="N112" i="10"/>
  <c r="P112" i="10"/>
  <c r="R112" i="10"/>
  <c r="T112" i="10"/>
  <c r="V112" i="10"/>
  <c r="X112" i="10"/>
  <c r="Z112" i="10"/>
  <c r="AB112" i="10"/>
  <c r="D113" i="10"/>
  <c r="F113" i="10"/>
  <c r="H113" i="10"/>
  <c r="J113" i="10"/>
  <c r="L113" i="10"/>
  <c r="N113" i="10"/>
  <c r="P113" i="10"/>
  <c r="R113" i="10"/>
  <c r="T113" i="10"/>
  <c r="V113" i="10"/>
  <c r="X113" i="10"/>
  <c r="Z113" i="10"/>
  <c r="AB113" i="10"/>
  <c r="D114" i="10"/>
  <c r="F114" i="10"/>
  <c r="H114" i="10"/>
  <c r="J114" i="10"/>
  <c r="L114" i="10"/>
  <c r="N114" i="10"/>
  <c r="P114" i="10"/>
  <c r="R114" i="10"/>
  <c r="T114" i="10"/>
  <c r="V114" i="10"/>
  <c r="X114" i="10"/>
  <c r="Z114" i="10"/>
  <c r="AB114" i="10"/>
  <c r="D115" i="10"/>
  <c r="F115" i="10"/>
  <c r="H115" i="10"/>
  <c r="J115" i="10"/>
  <c r="L115" i="10"/>
  <c r="N115" i="10"/>
  <c r="P115" i="10"/>
  <c r="R115" i="10"/>
  <c r="T115" i="10"/>
  <c r="V115" i="10"/>
  <c r="X115" i="10"/>
  <c r="Z115" i="10"/>
  <c r="AB115" i="10"/>
  <c r="D116" i="10"/>
  <c r="F116" i="10"/>
  <c r="H116" i="10"/>
  <c r="J116" i="10"/>
  <c r="L116" i="10"/>
  <c r="N116" i="10"/>
  <c r="P116" i="10"/>
  <c r="R116" i="10"/>
  <c r="T116" i="10"/>
  <c r="V116" i="10"/>
  <c r="X116" i="10"/>
  <c r="Z116" i="10"/>
  <c r="AB116" i="10"/>
  <c r="D117" i="10"/>
  <c r="F117" i="10"/>
  <c r="H117" i="10"/>
  <c r="J117" i="10"/>
  <c r="L117" i="10"/>
  <c r="N117" i="10"/>
  <c r="P117" i="10"/>
  <c r="R117" i="10"/>
  <c r="T117" i="10"/>
  <c r="V117" i="10"/>
  <c r="X117" i="10"/>
  <c r="Z117" i="10"/>
  <c r="AB117" i="10"/>
  <c r="D118" i="10"/>
  <c r="F118" i="10"/>
  <c r="H118" i="10"/>
  <c r="J118" i="10"/>
  <c r="L118" i="10"/>
  <c r="N118" i="10"/>
  <c r="P118" i="10"/>
  <c r="R118" i="10"/>
  <c r="T118" i="10"/>
  <c r="V118" i="10"/>
  <c r="X118" i="10"/>
  <c r="Z118" i="10"/>
  <c r="AB118" i="10"/>
  <c r="D119" i="10"/>
  <c r="F119" i="10"/>
  <c r="H119" i="10"/>
  <c r="J119" i="10"/>
  <c r="L119" i="10"/>
  <c r="N119" i="10"/>
  <c r="P119" i="10"/>
  <c r="R119" i="10"/>
  <c r="T119" i="10"/>
  <c r="V119" i="10"/>
  <c r="X119" i="10"/>
  <c r="Z119" i="10"/>
  <c r="AB119" i="10"/>
  <c r="D120" i="10"/>
  <c r="F120" i="10"/>
  <c r="H120" i="10"/>
  <c r="J120" i="10"/>
  <c r="L120" i="10"/>
  <c r="N120" i="10"/>
  <c r="P120" i="10"/>
  <c r="R120" i="10"/>
  <c r="T120" i="10"/>
  <c r="V120" i="10"/>
  <c r="X120" i="10"/>
  <c r="Z120" i="10"/>
  <c r="AB120" i="10"/>
  <c r="D121" i="10"/>
  <c r="F121" i="10"/>
  <c r="H121" i="10"/>
  <c r="J121" i="10"/>
  <c r="L121" i="10"/>
  <c r="N121" i="10"/>
  <c r="P121" i="10"/>
  <c r="R121" i="10"/>
  <c r="T121" i="10"/>
  <c r="V121" i="10"/>
  <c r="X121" i="10"/>
  <c r="Z121" i="10"/>
  <c r="AB121" i="10"/>
  <c r="D122" i="10"/>
  <c r="F122" i="10"/>
  <c r="H122" i="10"/>
  <c r="J122" i="10"/>
  <c r="L122" i="10"/>
  <c r="N122" i="10"/>
  <c r="P122" i="10"/>
  <c r="R122" i="10"/>
  <c r="T122" i="10"/>
  <c r="V122" i="10"/>
  <c r="X122" i="10"/>
  <c r="Z122" i="10"/>
  <c r="AB122" i="10"/>
  <c r="D123" i="10"/>
  <c r="F123" i="10"/>
  <c r="H123" i="10"/>
  <c r="J123" i="10"/>
  <c r="L123" i="10"/>
  <c r="N123" i="10"/>
  <c r="P123" i="10"/>
  <c r="R123" i="10"/>
  <c r="T123" i="10"/>
  <c r="V123" i="10"/>
  <c r="X123" i="10"/>
  <c r="Z123" i="10"/>
  <c r="AB123" i="10"/>
  <c r="D124" i="10"/>
  <c r="F124" i="10"/>
  <c r="H124" i="10"/>
  <c r="J124" i="10"/>
  <c r="L124" i="10"/>
  <c r="N124" i="10"/>
  <c r="P124" i="10"/>
  <c r="R124" i="10"/>
  <c r="T124" i="10"/>
  <c r="V124" i="10"/>
  <c r="X124" i="10"/>
  <c r="Z124" i="10"/>
  <c r="AB124" i="10"/>
  <c r="D125" i="10"/>
  <c r="F125" i="10"/>
  <c r="H125" i="10"/>
  <c r="J125" i="10"/>
  <c r="L125" i="10"/>
  <c r="N125" i="10"/>
  <c r="P125" i="10"/>
  <c r="R125" i="10"/>
  <c r="T125" i="10"/>
  <c r="V125" i="10"/>
  <c r="X125" i="10"/>
  <c r="Z125" i="10"/>
  <c r="AB125" i="10"/>
  <c r="D126" i="10"/>
  <c r="F126" i="10"/>
  <c r="H126" i="10"/>
  <c r="J126" i="10"/>
  <c r="L126" i="10"/>
  <c r="N126" i="10"/>
  <c r="P126" i="10"/>
  <c r="R126" i="10"/>
  <c r="T126" i="10"/>
  <c r="V126" i="10"/>
  <c r="X126" i="10"/>
  <c r="Z126" i="10"/>
  <c r="AB126" i="10"/>
  <c r="D127" i="10"/>
  <c r="F127" i="10"/>
  <c r="H127" i="10"/>
  <c r="J127" i="10"/>
  <c r="L127" i="10"/>
  <c r="N127" i="10"/>
  <c r="P127" i="10"/>
  <c r="R127" i="10"/>
  <c r="T127" i="10"/>
  <c r="V127" i="10"/>
  <c r="X127" i="10"/>
  <c r="Z127" i="10"/>
  <c r="AB127" i="10"/>
  <c r="D128" i="10"/>
  <c r="F128" i="10"/>
  <c r="H128" i="10"/>
  <c r="J128" i="10"/>
  <c r="L128" i="10"/>
  <c r="N128" i="10"/>
  <c r="P128" i="10"/>
  <c r="R128" i="10"/>
  <c r="T128" i="10"/>
  <c r="V128" i="10"/>
  <c r="X128" i="10"/>
  <c r="Z128" i="10"/>
  <c r="AB128" i="10"/>
  <c r="D129" i="10"/>
  <c r="F129" i="10"/>
  <c r="H129" i="10"/>
  <c r="J129" i="10"/>
  <c r="L129" i="10"/>
  <c r="N129" i="10"/>
  <c r="P129" i="10"/>
  <c r="R129" i="10"/>
  <c r="T129" i="10"/>
  <c r="V129" i="10"/>
  <c r="X129" i="10"/>
  <c r="Z129" i="10"/>
  <c r="AB129" i="10"/>
  <c r="D130" i="10"/>
  <c r="F130" i="10"/>
  <c r="H130" i="10"/>
  <c r="J130" i="10"/>
  <c r="L130" i="10"/>
  <c r="N130" i="10"/>
  <c r="P130" i="10"/>
  <c r="R130" i="10"/>
  <c r="T130" i="10"/>
  <c r="V130" i="10"/>
  <c r="X130" i="10"/>
  <c r="Z130" i="10"/>
  <c r="AB130" i="10"/>
  <c r="D131" i="10"/>
  <c r="F131" i="10"/>
  <c r="H131" i="10"/>
  <c r="J131" i="10"/>
  <c r="L131" i="10"/>
  <c r="N131" i="10"/>
  <c r="P131" i="10"/>
  <c r="R131" i="10"/>
  <c r="T131" i="10"/>
  <c r="V131" i="10"/>
  <c r="X131" i="10"/>
  <c r="Z131" i="10"/>
  <c r="AB131" i="10"/>
  <c r="D132" i="10"/>
  <c r="F132" i="10"/>
  <c r="H132" i="10"/>
  <c r="J132" i="10"/>
  <c r="L132" i="10"/>
  <c r="N132" i="10"/>
  <c r="P132" i="10"/>
  <c r="R132" i="10"/>
  <c r="T132" i="10"/>
  <c r="V132" i="10"/>
  <c r="X132" i="10"/>
  <c r="Z132" i="10"/>
  <c r="AB132" i="10"/>
  <c r="D133" i="10"/>
  <c r="F133" i="10"/>
  <c r="H133" i="10"/>
  <c r="J133" i="10"/>
  <c r="L133" i="10"/>
  <c r="N133" i="10"/>
  <c r="P133" i="10"/>
  <c r="R133" i="10"/>
  <c r="T133" i="10"/>
  <c r="V133" i="10"/>
  <c r="X133" i="10"/>
  <c r="Z133" i="10"/>
  <c r="AB133" i="10"/>
  <c r="D134" i="10"/>
  <c r="F134" i="10"/>
  <c r="H134" i="10"/>
  <c r="J134" i="10"/>
  <c r="L134" i="10"/>
  <c r="N134" i="10"/>
  <c r="P134" i="10"/>
  <c r="R134" i="10"/>
  <c r="T134" i="10"/>
  <c r="V134" i="10"/>
  <c r="X134" i="10"/>
  <c r="Z134" i="10"/>
  <c r="AB134" i="10"/>
  <c r="D135" i="10"/>
  <c r="F135" i="10"/>
  <c r="H135" i="10"/>
  <c r="J135" i="10"/>
  <c r="L135" i="10"/>
  <c r="N135" i="10"/>
  <c r="P135" i="10"/>
  <c r="R135" i="10"/>
  <c r="T135" i="10"/>
  <c r="V135" i="10"/>
  <c r="X135" i="10"/>
  <c r="Z135" i="10"/>
  <c r="AB135" i="10"/>
  <c r="D136" i="10"/>
  <c r="F136" i="10"/>
  <c r="H136" i="10"/>
  <c r="J136" i="10"/>
  <c r="L136" i="10"/>
  <c r="N136" i="10"/>
  <c r="P136" i="10"/>
  <c r="R136" i="10"/>
  <c r="T136" i="10"/>
  <c r="V136" i="10"/>
  <c r="X136" i="10"/>
  <c r="Z136" i="10"/>
  <c r="AB136" i="10"/>
  <c r="D137" i="10"/>
  <c r="F137" i="10"/>
  <c r="H137" i="10"/>
  <c r="J137" i="10"/>
  <c r="L137" i="10"/>
  <c r="N137" i="10"/>
  <c r="P137" i="10"/>
  <c r="R137" i="10"/>
  <c r="T137" i="10"/>
  <c r="V137" i="10"/>
  <c r="X137" i="10"/>
  <c r="Z137" i="10"/>
  <c r="AB137" i="10"/>
  <c r="D138" i="10"/>
  <c r="F138" i="10"/>
  <c r="H138" i="10"/>
  <c r="J138" i="10"/>
  <c r="L138" i="10"/>
  <c r="N138" i="10"/>
  <c r="P138" i="10"/>
  <c r="R138" i="10"/>
  <c r="T138" i="10"/>
  <c r="V138" i="10"/>
  <c r="X138" i="10"/>
  <c r="Z138" i="10"/>
  <c r="AB138" i="10"/>
  <c r="D139" i="10"/>
  <c r="F139" i="10"/>
  <c r="H139" i="10"/>
  <c r="J139" i="10"/>
  <c r="L139" i="10"/>
  <c r="N139" i="10"/>
  <c r="P139" i="10"/>
  <c r="R139" i="10"/>
  <c r="T139" i="10"/>
  <c r="V139" i="10"/>
  <c r="X139" i="10"/>
  <c r="Z139" i="10"/>
  <c r="AB139" i="10"/>
  <c r="D140" i="10"/>
  <c r="F140" i="10"/>
  <c r="H140" i="10"/>
  <c r="J140" i="10"/>
  <c r="L140" i="10"/>
  <c r="N140" i="10"/>
  <c r="P140" i="10"/>
  <c r="R140" i="10"/>
  <c r="T140" i="10"/>
  <c r="V140" i="10"/>
  <c r="X140" i="10"/>
  <c r="Z140" i="10"/>
  <c r="AB140" i="10"/>
  <c r="D141" i="10"/>
  <c r="F141" i="10"/>
  <c r="H141" i="10"/>
  <c r="J141" i="10"/>
  <c r="L141" i="10"/>
  <c r="N141" i="10"/>
  <c r="P141" i="10"/>
  <c r="R141" i="10"/>
  <c r="T141" i="10"/>
  <c r="V141" i="10"/>
  <c r="X141" i="10"/>
  <c r="Z141" i="10"/>
  <c r="AB141" i="10"/>
  <c r="D142" i="10"/>
  <c r="F142" i="10"/>
  <c r="H142" i="10"/>
  <c r="J142" i="10"/>
  <c r="L142" i="10"/>
  <c r="N142" i="10"/>
  <c r="P142" i="10"/>
  <c r="R142" i="10"/>
  <c r="T142" i="10"/>
  <c r="V142" i="10"/>
  <c r="X142" i="10"/>
  <c r="Z142" i="10"/>
  <c r="AB142" i="10"/>
  <c r="D143" i="10"/>
  <c r="F143" i="10"/>
  <c r="H143" i="10"/>
  <c r="J143" i="10"/>
  <c r="L143" i="10"/>
  <c r="N143" i="10"/>
  <c r="P143" i="10"/>
  <c r="R143" i="10"/>
  <c r="T143" i="10"/>
  <c r="V143" i="10"/>
  <c r="X143" i="10"/>
  <c r="Z143" i="10"/>
  <c r="AB143" i="10"/>
  <c r="D144" i="10"/>
  <c r="F144" i="10"/>
  <c r="H144" i="10"/>
  <c r="J144" i="10"/>
  <c r="L144" i="10"/>
  <c r="N144" i="10"/>
  <c r="P144" i="10"/>
  <c r="R144" i="10"/>
  <c r="T144" i="10"/>
  <c r="V144" i="10"/>
  <c r="X144" i="10"/>
  <c r="Z144" i="10"/>
  <c r="AB144" i="10"/>
  <c r="D145" i="10"/>
  <c r="F145" i="10"/>
  <c r="H145" i="10"/>
  <c r="J145" i="10"/>
  <c r="L145" i="10"/>
  <c r="N145" i="10"/>
  <c r="P145" i="10"/>
  <c r="R145" i="10"/>
  <c r="T145" i="10"/>
  <c r="V145" i="10"/>
  <c r="X145" i="10"/>
  <c r="Z145" i="10"/>
  <c r="AB145" i="10"/>
  <c r="D146" i="10"/>
  <c r="F146" i="10"/>
  <c r="H146" i="10"/>
  <c r="J146" i="10"/>
  <c r="L146" i="10"/>
  <c r="N146" i="10"/>
  <c r="P146" i="10"/>
  <c r="R146" i="10"/>
  <c r="T146" i="10"/>
  <c r="V146" i="10"/>
  <c r="X146" i="10"/>
  <c r="Z146" i="10"/>
  <c r="AB146" i="10"/>
  <c r="D147" i="10"/>
  <c r="F147" i="10"/>
  <c r="H147" i="10"/>
  <c r="J147" i="10"/>
  <c r="L147" i="10"/>
  <c r="N147" i="10"/>
  <c r="P147" i="10"/>
  <c r="R147" i="10"/>
  <c r="T147" i="10"/>
  <c r="V147" i="10"/>
  <c r="X147" i="10"/>
  <c r="Z147" i="10"/>
  <c r="AB147" i="10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D149" i="10"/>
  <c r="F149" i="10"/>
  <c r="H149" i="10"/>
  <c r="J149" i="10"/>
  <c r="L149" i="10"/>
  <c r="N149" i="10"/>
  <c r="P149" i="10"/>
  <c r="R149" i="10"/>
  <c r="T149" i="10"/>
  <c r="V149" i="10"/>
  <c r="X149" i="10"/>
  <c r="Z149" i="10"/>
  <c r="AB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D151" i="10"/>
  <c r="F151" i="10"/>
  <c r="H151" i="10"/>
  <c r="J151" i="10"/>
  <c r="L151" i="10"/>
  <c r="N151" i="10"/>
  <c r="P151" i="10"/>
  <c r="R151" i="10"/>
  <c r="T151" i="10"/>
  <c r="V151" i="10"/>
  <c r="X151" i="10"/>
  <c r="Z151" i="10"/>
  <c r="AB151" i="10"/>
  <c r="D152" i="10"/>
  <c r="F152" i="10"/>
  <c r="H152" i="10"/>
  <c r="J152" i="10"/>
  <c r="L152" i="10"/>
  <c r="N152" i="10"/>
  <c r="P152" i="10"/>
  <c r="R152" i="10"/>
  <c r="T152" i="10"/>
  <c r="V152" i="10"/>
  <c r="X152" i="10"/>
  <c r="Z152" i="10"/>
  <c r="AB152" i="10"/>
  <c r="D153" i="10"/>
  <c r="F153" i="10"/>
  <c r="H153" i="10"/>
  <c r="J153" i="10"/>
  <c r="L153" i="10"/>
  <c r="N153" i="10"/>
  <c r="P153" i="10"/>
  <c r="R153" i="10"/>
  <c r="T153" i="10"/>
  <c r="V153" i="10"/>
  <c r="X153" i="10"/>
  <c r="Z153" i="10"/>
  <c r="AB153" i="10"/>
  <c r="D154" i="10"/>
  <c r="F154" i="10"/>
  <c r="H154" i="10"/>
  <c r="J154" i="10"/>
  <c r="L154" i="10"/>
  <c r="N154" i="10"/>
  <c r="P154" i="10"/>
  <c r="R154" i="10"/>
  <c r="T154" i="10"/>
  <c r="V154" i="10"/>
  <c r="X154" i="10"/>
  <c r="Z154" i="10"/>
  <c r="AB154" i="10"/>
  <c r="D155" i="10"/>
  <c r="F155" i="10"/>
  <c r="H155" i="10"/>
  <c r="J155" i="10"/>
  <c r="L155" i="10"/>
  <c r="N155" i="10"/>
  <c r="P155" i="10"/>
  <c r="R155" i="10"/>
  <c r="T155" i="10"/>
  <c r="V155" i="10"/>
  <c r="X155" i="10"/>
  <c r="Z155" i="10"/>
  <c r="AB155" i="10"/>
  <c r="D156" i="10"/>
  <c r="F156" i="10"/>
  <c r="H156" i="10"/>
  <c r="J156" i="10"/>
  <c r="L156" i="10"/>
  <c r="N156" i="10"/>
  <c r="P156" i="10"/>
  <c r="R156" i="10"/>
  <c r="T156" i="10"/>
  <c r="V156" i="10"/>
  <c r="X156" i="10"/>
  <c r="Z156" i="10"/>
  <c r="AB156" i="10"/>
  <c r="D157" i="10"/>
  <c r="F157" i="10"/>
  <c r="H157" i="10"/>
  <c r="J157" i="10"/>
  <c r="L157" i="10"/>
  <c r="N157" i="10"/>
  <c r="P157" i="10"/>
  <c r="R157" i="10"/>
  <c r="T157" i="10"/>
  <c r="V157" i="10"/>
  <c r="X157" i="10"/>
  <c r="Z157" i="10"/>
  <c r="AB157" i="10"/>
  <c r="D158" i="10"/>
  <c r="F158" i="10"/>
  <c r="H158" i="10"/>
  <c r="J158" i="10"/>
  <c r="L158" i="10"/>
  <c r="N158" i="10"/>
  <c r="P158" i="10"/>
  <c r="R158" i="10"/>
  <c r="T158" i="10"/>
  <c r="V158" i="10"/>
  <c r="X158" i="10"/>
  <c r="Z158" i="10"/>
  <c r="AB158" i="10"/>
  <c r="D159" i="10"/>
  <c r="F159" i="10"/>
  <c r="H159" i="10"/>
  <c r="J159" i="10"/>
  <c r="L159" i="10"/>
  <c r="N159" i="10"/>
  <c r="P159" i="10"/>
  <c r="R159" i="10"/>
  <c r="T159" i="10"/>
  <c r="V159" i="10"/>
  <c r="X159" i="10"/>
  <c r="Z159" i="10"/>
  <c r="AB159" i="10"/>
  <c r="D160" i="10"/>
  <c r="F160" i="10"/>
  <c r="H160" i="10"/>
  <c r="J160" i="10"/>
  <c r="L160" i="10"/>
  <c r="N160" i="10"/>
  <c r="P160" i="10"/>
  <c r="R160" i="10"/>
  <c r="T160" i="10"/>
  <c r="V160" i="10"/>
  <c r="X160" i="10"/>
  <c r="Z160" i="10"/>
  <c r="AB160" i="10"/>
  <c r="D161" i="10"/>
  <c r="F161" i="10"/>
  <c r="H161" i="10"/>
  <c r="J161" i="10"/>
  <c r="L161" i="10"/>
  <c r="N161" i="10"/>
  <c r="P161" i="10"/>
  <c r="R161" i="10"/>
  <c r="T161" i="10"/>
  <c r="V161" i="10"/>
  <c r="X161" i="10"/>
  <c r="Z161" i="10"/>
  <c r="AB161" i="10"/>
  <c r="D162" i="10"/>
  <c r="F162" i="10"/>
  <c r="H162" i="10"/>
  <c r="J162" i="10"/>
  <c r="L162" i="10"/>
  <c r="N162" i="10"/>
  <c r="P162" i="10"/>
  <c r="R162" i="10"/>
  <c r="T162" i="10"/>
  <c r="V162" i="10"/>
  <c r="X162" i="10"/>
  <c r="Z162" i="10"/>
  <c r="AB162" i="10"/>
  <c r="D163" i="10"/>
  <c r="F163" i="10"/>
  <c r="H163" i="10"/>
  <c r="J163" i="10"/>
  <c r="L163" i="10"/>
  <c r="N163" i="10"/>
  <c r="P163" i="10"/>
  <c r="R163" i="10"/>
  <c r="T163" i="10"/>
  <c r="V163" i="10"/>
  <c r="X163" i="10"/>
  <c r="Z163" i="10"/>
  <c r="AB163" i="10"/>
  <c r="D164" i="10"/>
  <c r="F164" i="10"/>
  <c r="H164" i="10"/>
  <c r="J164" i="10"/>
  <c r="L164" i="10"/>
  <c r="N164" i="10"/>
  <c r="P164" i="10"/>
  <c r="R164" i="10"/>
  <c r="T164" i="10"/>
  <c r="V164" i="10"/>
  <c r="X164" i="10"/>
  <c r="Z164" i="10"/>
  <c r="AB164" i="10"/>
  <c r="D165" i="10"/>
  <c r="F165" i="10"/>
  <c r="H165" i="10"/>
  <c r="J165" i="10"/>
  <c r="L165" i="10"/>
  <c r="N165" i="10"/>
  <c r="P165" i="10"/>
  <c r="R165" i="10"/>
  <c r="T165" i="10"/>
  <c r="V165" i="10"/>
  <c r="X165" i="10"/>
  <c r="Z165" i="10"/>
  <c r="AB165" i="10"/>
  <c r="D166" i="10"/>
  <c r="F166" i="10"/>
  <c r="H166" i="10"/>
  <c r="J166" i="10"/>
  <c r="L166" i="10"/>
  <c r="N166" i="10"/>
  <c r="P166" i="10"/>
  <c r="R166" i="10"/>
  <c r="T166" i="10"/>
  <c r="V166" i="10"/>
  <c r="X166" i="10"/>
  <c r="Z166" i="10"/>
  <c r="AB166" i="10"/>
  <c r="D167" i="10"/>
  <c r="F167" i="10"/>
  <c r="H167" i="10"/>
  <c r="J167" i="10"/>
  <c r="L167" i="10"/>
  <c r="N167" i="10"/>
  <c r="P167" i="10"/>
  <c r="R167" i="10"/>
  <c r="T167" i="10"/>
  <c r="V167" i="10"/>
  <c r="X167" i="10"/>
  <c r="Z167" i="10"/>
  <c r="AB167" i="10"/>
  <c r="D168" i="10"/>
  <c r="F168" i="10"/>
  <c r="H168" i="10"/>
  <c r="J168" i="10"/>
  <c r="L168" i="10"/>
  <c r="N168" i="10"/>
  <c r="P168" i="10"/>
  <c r="R168" i="10"/>
  <c r="T168" i="10"/>
  <c r="V168" i="10"/>
  <c r="X168" i="10"/>
  <c r="Z168" i="10"/>
  <c r="AB168" i="10"/>
  <c r="D169" i="10"/>
  <c r="F169" i="10"/>
  <c r="H169" i="10"/>
  <c r="J169" i="10"/>
  <c r="L169" i="10"/>
  <c r="N169" i="10"/>
  <c r="P169" i="10"/>
  <c r="R169" i="10"/>
  <c r="T169" i="10"/>
  <c r="V169" i="10"/>
  <c r="X169" i="10"/>
  <c r="Z169" i="10"/>
  <c r="AB169" i="10"/>
  <c r="D170" i="10"/>
  <c r="F170" i="10"/>
  <c r="H170" i="10"/>
  <c r="J170" i="10"/>
  <c r="L170" i="10"/>
  <c r="N170" i="10"/>
  <c r="P170" i="10"/>
  <c r="R170" i="10"/>
  <c r="T170" i="10"/>
  <c r="V170" i="10"/>
  <c r="X170" i="10"/>
  <c r="Z170" i="10"/>
  <c r="AB170" i="10"/>
  <c r="D171" i="10"/>
  <c r="F171" i="10"/>
  <c r="H171" i="10"/>
  <c r="J171" i="10"/>
  <c r="L171" i="10"/>
  <c r="N171" i="10"/>
  <c r="P171" i="10"/>
  <c r="R171" i="10"/>
  <c r="T171" i="10"/>
  <c r="V171" i="10"/>
  <c r="X171" i="10"/>
  <c r="Z171" i="10"/>
  <c r="AB171" i="10"/>
  <c r="D172" i="10"/>
  <c r="F172" i="10"/>
  <c r="H172" i="10"/>
  <c r="J172" i="10"/>
  <c r="L172" i="10"/>
  <c r="N172" i="10"/>
  <c r="P172" i="10"/>
  <c r="R172" i="10"/>
  <c r="T172" i="10"/>
  <c r="V172" i="10"/>
  <c r="X172" i="10"/>
  <c r="Z172" i="10"/>
  <c r="AB172" i="10"/>
  <c r="D173" i="10"/>
  <c r="F173" i="10"/>
  <c r="H173" i="10"/>
  <c r="J173" i="10"/>
  <c r="L173" i="10"/>
  <c r="N173" i="10"/>
  <c r="P173" i="10"/>
  <c r="R173" i="10"/>
  <c r="T173" i="10"/>
  <c r="V173" i="10"/>
  <c r="X173" i="10"/>
  <c r="Z173" i="10"/>
  <c r="AB173" i="10"/>
  <c r="D174" i="10"/>
  <c r="F174" i="10"/>
  <c r="H174" i="10"/>
  <c r="J174" i="10"/>
  <c r="L174" i="10"/>
  <c r="N174" i="10"/>
  <c r="P174" i="10"/>
  <c r="R174" i="10"/>
  <c r="T174" i="10"/>
  <c r="V174" i="10"/>
  <c r="X174" i="10"/>
  <c r="Z174" i="10"/>
  <c r="AB174" i="10"/>
  <c r="D175" i="10"/>
  <c r="F175" i="10"/>
  <c r="H175" i="10"/>
  <c r="J175" i="10"/>
  <c r="L175" i="10"/>
  <c r="N175" i="10"/>
  <c r="P175" i="10"/>
  <c r="R175" i="10"/>
  <c r="T175" i="10"/>
  <c r="V175" i="10"/>
  <c r="X175" i="10"/>
  <c r="Z175" i="10"/>
  <c r="AB175" i="10"/>
  <c r="D176" i="10"/>
  <c r="F176" i="10"/>
  <c r="H176" i="10"/>
  <c r="J176" i="10"/>
  <c r="L176" i="10"/>
  <c r="N176" i="10"/>
  <c r="P176" i="10"/>
  <c r="R176" i="10"/>
  <c r="T176" i="10"/>
  <c r="V176" i="10"/>
  <c r="X176" i="10"/>
  <c r="Z176" i="10"/>
  <c r="AB176" i="10"/>
  <c r="D177" i="10"/>
  <c r="F177" i="10"/>
  <c r="H177" i="10"/>
  <c r="J177" i="10"/>
  <c r="L177" i="10"/>
  <c r="N177" i="10"/>
  <c r="P177" i="10"/>
  <c r="R177" i="10"/>
  <c r="T177" i="10"/>
  <c r="V177" i="10"/>
  <c r="X177" i="10"/>
  <c r="Z177" i="10"/>
  <c r="AB177" i="10"/>
  <c r="D178" i="10"/>
  <c r="F178" i="10"/>
  <c r="H178" i="10"/>
  <c r="J178" i="10"/>
  <c r="L178" i="10"/>
  <c r="N178" i="10"/>
  <c r="P178" i="10"/>
  <c r="R178" i="10"/>
  <c r="T178" i="10"/>
  <c r="V178" i="10"/>
  <c r="X178" i="10"/>
  <c r="Z178" i="10"/>
  <c r="AB178" i="10"/>
  <c r="D179" i="10"/>
  <c r="F179" i="10"/>
  <c r="H179" i="10"/>
  <c r="J179" i="10"/>
  <c r="L179" i="10"/>
  <c r="N179" i="10"/>
  <c r="P179" i="10"/>
  <c r="R179" i="10"/>
  <c r="T179" i="10"/>
  <c r="V179" i="10"/>
  <c r="X179" i="10"/>
  <c r="Z179" i="10"/>
  <c r="AB179" i="10"/>
  <c r="D180" i="10"/>
  <c r="F180" i="10"/>
  <c r="H180" i="10"/>
  <c r="J180" i="10"/>
  <c r="L180" i="10"/>
  <c r="N180" i="10"/>
  <c r="P180" i="10"/>
  <c r="R180" i="10"/>
  <c r="T180" i="10"/>
  <c r="V180" i="10"/>
  <c r="X180" i="10"/>
  <c r="Z180" i="10"/>
  <c r="AB180" i="10"/>
  <c r="D181" i="10"/>
  <c r="F181" i="10"/>
  <c r="H181" i="10"/>
  <c r="J181" i="10"/>
  <c r="L181" i="10"/>
  <c r="N181" i="10"/>
  <c r="P181" i="10"/>
  <c r="R181" i="10"/>
  <c r="T181" i="10"/>
  <c r="V181" i="10"/>
  <c r="X181" i="10"/>
  <c r="Z181" i="10"/>
  <c r="AB181" i="10"/>
  <c r="D182" i="10"/>
  <c r="F182" i="10"/>
  <c r="H182" i="10"/>
  <c r="J182" i="10"/>
  <c r="L182" i="10"/>
  <c r="N182" i="10"/>
  <c r="P182" i="10"/>
  <c r="R182" i="10"/>
  <c r="T182" i="10"/>
  <c r="V182" i="10"/>
  <c r="X182" i="10"/>
  <c r="Z182" i="10"/>
  <c r="AB182" i="10"/>
  <c r="D183" i="10"/>
  <c r="F183" i="10"/>
  <c r="H183" i="10"/>
  <c r="J183" i="10"/>
  <c r="L183" i="10"/>
  <c r="N183" i="10"/>
  <c r="P183" i="10"/>
  <c r="R183" i="10"/>
  <c r="T183" i="10"/>
  <c r="V183" i="10"/>
  <c r="X183" i="10"/>
  <c r="Z183" i="10"/>
  <c r="AB183" i="10"/>
  <c r="D184" i="10"/>
  <c r="F184" i="10"/>
  <c r="H184" i="10"/>
  <c r="J184" i="10"/>
  <c r="L184" i="10"/>
  <c r="N184" i="10"/>
  <c r="P184" i="10"/>
  <c r="R184" i="10"/>
  <c r="T184" i="10"/>
  <c r="V184" i="10"/>
  <c r="X184" i="10"/>
  <c r="Z184" i="10"/>
  <c r="AB184" i="10"/>
  <c r="D185" i="10"/>
  <c r="F185" i="10"/>
  <c r="H185" i="10"/>
  <c r="J185" i="10"/>
  <c r="L185" i="10"/>
  <c r="N185" i="10"/>
  <c r="P185" i="10"/>
  <c r="R185" i="10"/>
  <c r="T185" i="10"/>
  <c r="V185" i="10"/>
  <c r="X185" i="10"/>
  <c r="Z185" i="10"/>
  <c r="AB185" i="10"/>
  <c r="D186" i="10"/>
  <c r="F186" i="10"/>
  <c r="H186" i="10"/>
  <c r="J186" i="10"/>
  <c r="L186" i="10"/>
  <c r="N186" i="10"/>
  <c r="P186" i="10"/>
  <c r="R186" i="10"/>
  <c r="T186" i="10"/>
  <c r="V186" i="10"/>
  <c r="X186" i="10"/>
  <c r="Z186" i="10"/>
  <c r="AB186" i="10"/>
  <c r="D187" i="10"/>
  <c r="F187" i="10"/>
  <c r="H187" i="10"/>
  <c r="J187" i="10"/>
  <c r="L187" i="10"/>
  <c r="N187" i="10"/>
  <c r="P187" i="10"/>
  <c r="R187" i="10"/>
  <c r="T187" i="10"/>
  <c r="V187" i="10"/>
  <c r="X187" i="10"/>
  <c r="Z187" i="10"/>
  <c r="AB187" i="10"/>
  <c r="D188" i="10"/>
  <c r="F188" i="10"/>
  <c r="H188" i="10"/>
  <c r="J188" i="10"/>
  <c r="L188" i="10"/>
  <c r="N188" i="10"/>
  <c r="P188" i="10"/>
  <c r="R188" i="10"/>
  <c r="T188" i="10"/>
  <c r="V188" i="10"/>
  <c r="X188" i="10"/>
  <c r="Z188" i="10"/>
  <c r="AB188" i="10"/>
  <c r="D189" i="10"/>
  <c r="F189" i="10"/>
  <c r="H189" i="10"/>
  <c r="J189" i="10"/>
  <c r="L189" i="10"/>
  <c r="N189" i="10"/>
  <c r="P189" i="10"/>
  <c r="R189" i="10"/>
  <c r="T189" i="10"/>
  <c r="V189" i="10"/>
  <c r="X189" i="10"/>
  <c r="Z189" i="10"/>
  <c r="AB189" i="10"/>
  <c r="D190" i="10"/>
  <c r="F190" i="10"/>
  <c r="H190" i="10"/>
  <c r="J190" i="10"/>
  <c r="L190" i="10"/>
  <c r="N190" i="10"/>
  <c r="P190" i="10"/>
  <c r="R190" i="10"/>
  <c r="T190" i="10"/>
  <c r="V190" i="10"/>
  <c r="X190" i="10"/>
  <c r="Z190" i="10"/>
  <c r="AB190" i="10"/>
  <c r="D191" i="10"/>
  <c r="F191" i="10"/>
  <c r="H191" i="10"/>
  <c r="J191" i="10"/>
  <c r="L191" i="10"/>
  <c r="N191" i="10"/>
  <c r="P191" i="10"/>
  <c r="R191" i="10"/>
  <c r="T191" i="10"/>
  <c r="V191" i="10"/>
  <c r="X191" i="10"/>
  <c r="Z191" i="10"/>
  <c r="AB191" i="10"/>
  <c r="D192" i="10"/>
  <c r="F192" i="10"/>
  <c r="H192" i="10"/>
  <c r="J192" i="10"/>
  <c r="L192" i="10"/>
  <c r="N192" i="10"/>
  <c r="P192" i="10"/>
  <c r="R192" i="10"/>
  <c r="T192" i="10"/>
  <c r="V192" i="10"/>
  <c r="X192" i="10"/>
  <c r="Z192" i="10"/>
  <c r="AB192" i="10"/>
  <c r="D193" i="10"/>
  <c r="F193" i="10"/>
  <c r="H193" i="10"/>
  <c r="J193" i="10"/>
  <c r="L193" i="10"/>
  <c r="N193" i="10"/>
  <c r="P193" i="10"/>
  <c r="R193" i="10"/>
  <c r="T193" i="10"/>
  <c r="V193" i="10"/>
  <c r="X193" i="10"/>
  <c r="Z193" i="10"/>
  <c r="AB193" i="10"/>
  <c r="D194" i="10"/>
  <c r="F194" i="10"/>
  <c r="H194" i="10"/>
  <c r="J194" i="10"/>
  <c r="L194" i="10"/>
  <c r="N194" i="10"/>
  <c r="P194" i="10"/>
  <c r="R194" i="10"/>
  <c r="T194" i="10"/>
  <c r="V194" i="10"/>
  <c r="X194" i="10"/>
  <c r="Z194" i="10"/>
  <c r="AB194" i="10"/>
  <c r="D195" i="10"/>
  <c r="F195" i="10"/>
  <c r="H195" i="10"/>
  <c r="J195" i="10"/>
  <c r="L195" i="10"/>
  <c r="N195" i="10"/>
  <c r="P195" i="10"/>
  <c r="R195" i="10"/>
  <c r="T195" i="10"/>
  <c r="V195" i="10"/>
  <c r="X195" i="10"/>
  <c r="Z195" i="10"/>
  <c r="AB195" i="10"/>
  <c r="D196" i="10"/>
  <c r="F196" i="10"/>
  <c r="H196" i="10"/>
  <c r="J196" i="10"/>
  <c r="L196" i="10"/>
  <c r="N196" i="10"/>
  <c r="P196" i="10"/>
  <c r="R196" i="10"/>
  <c r="T196" i="10"/>
  <c r="V196" i="10"/>
  <c r="X196" i="10"/>
  <c r="Z196" i="10"/>
  <c r="AB196" i="10"/>
  <c r="D197" i="10"/>
  <c r="F197" i="10"/>
  <c r="H197" i="10"/>
  <c r="J197" i="10"/>
  <c r="L197" i="10"/>
  <c r="N197" i="10"/>
  <c r="P197" i="10"/>
  <c r="R197" i="10"/>
  <c r="T197" i="10"/>
  <c r="V197" i="10"/>
  <c r="X197" i="10"/>
  <c r="Z197" i="10"/>
  <c r="AB197" i="10"/>
  <c r="D198" i="10"/>
  <c r="F198" i="10"/>
  <c r="H198" i="10"/>
  <c r="J198" i="10"/>
  <c r="L198" i="10"/>
  <c r="N198" i="10"/>
  <c r="P198" i="10"/>
  <c r="R198" i="10"/>
  <c r="T198" i="10"/>
  <c r="V198" i="10"/>
  <c r="X198" i="10"/>
  <c r="Z198" i="10"/>
  <c r="AB198" i="10"/>
  <c r="D199" i="10"/>
  <c r="F199" i="10"/>
  <c r="H199" i="10"/>
  <c r="J199" i="10"/>
  <c r="L199" i="10"/>
  <c r="N199" i="10"/>
  <c r="P199" i="10"/>
  <c r="R199" i="10"/>
  <c r="T199" i="10"/>
  <c r="V199" i="10"/>
  <c r="X199" i="10"/>
  <c r="Z199" i="10"/>
  <c r="AB199" i="10"/>
  <c r="D200" i="10"/>
  <c r="F200" i="10"/>
  <c r="H200" i="10"/>
  <c r="J200" i="10"/>
  <c r="L200" i="10"/>
  <c r="N200" i="10"/>
  <c r="P200" i="10"/>
  <c r="R200" i="10"/>
  <c r="T200" i="10"/>
  <c r="V200" i="10"/>
  <c r="X200" i="10"/>
  <c r="Z200" i="10"/>
  <c r="AB200" i="10"/>
  <c r="D201" i="10"/>
  <c r="F201" i="10"/>
  <c r="H201" i="10"/>
  <c r="J201" i="10"/>
  <c r="L201" i="10"/>
  <c r="N201" i="10"/>
  <c r="P201" i="10"/>
  <c r="R201" i="10"/>
  <c r="T201" i="10"/>
  <c r="V201" i="10"/>
  <c r="X201" i="10"/>
  <c r="Z201" i="10"/>
  <c r="AB201" i="10"/>
  <c r="D202" i="10"/>
  <c r="F202" i="10"/>
  <c r="H202" i="10"/>
  <c r="J202" i="10"/>
  <c r="L202" i="10"/>
  <c r="N202" i="10"/>
  <c r="P202" i="10"/>
  <c r="R202" i="10"/>
  <c r="T202" i="10"/>
  <c r="V202" i="10"/>
  <c r="X202" i="10"/>
  <c r="Z202" i="10"/>
  <c r="AB202" i="10"/>
  <c r="D203" i="10"/>
  <c r="F203" i="10"/>
  <c r="H203" i="10"/>
  <c r="J203" i="10"/>
  <c r="L203" i="10"/>
  <c r="N203" i="10"/>
  <c r="P203" i="10"/>
  <c r="R203" i="10"/>
  <c r="T203" i="10"/>
  <c r="V203" i="10"/>
  <c r="X203" i="10"/>
  <c r="Z203" i="10"/>
  <c r="AB203" i="10"/>
  <c r="D204" i="10"/>
  <c r="F204" i="10"/>
  <c r="H204" i="10"/>
  <c r="J204" i="10"/>
  <c r="L204" i="10"/>
  <c r="N204" i="10"/>
  <c r="P204" i="10"/>
  <c r="R204" i="10"/>
  <c r="T204" i="10"/>
  <c r="V204" i="10"/>
  <c r="X204" i="10"/>
  <c r="Z204" i="10"/>
  <c r="AB204" i="10"/>
  <c r="D205" i="10"/>
  <c r="F205" i="10"/>
  <c r="H205" i="10"/>
  <c r="J205" i="10"/>
  <c r="L205" i="10"/>
  <c r="N205" i="10"/>
  <c r="P205" i="10"/>
  <c r="R205" i="10"/>
  <c r="T205" i="10"/>
  <c r="V205" i="10"/>
  <c r="X205" i="10"/>
  <c r="Z205" i="10"/>
  <c r="AB205" i="10"/>
  <c r="D206" i="10"/>
  <c r="F206" i="10"/>
  <c r="H206" i="10"/>
  <c r="J206" i="10"/>
  <c r="L206" i="10"/>
  <c r="N206" i="10"/>
  <c r="P206" i="10"/>
  <c r="R206" i="10"/>
  <c r="T206" i="10"/>
  <c r="V206" i="10"/>
  <c r="X206" i="10"/>
  <c r="Z206" i="10"/>
  <c r="AB206" i="10"/>
  <c r="D207" i="10"/>
  <c r="F207" i="10"/>
  <c r="H207" i="10"/>
  <c r="J207" i="10"/>
  <c r="L207" i="10"/>
  <c r="N207" i="10"/>
  <c r="P207" i="10"/>
  <c r="R207" i="10"/>
  <c r="T207" i="10"/>
  <c r="V207" i="10"/>
  <c r="X207" i="10"/>
  <c r="Z207" i="10"/>
  <c r="AB207" i="10"/>
  <c r="D208" i="10"/>
  <c r="F208" i="10"/>
  <c r="H208" i="10"/>
  <c r="J208" i="10"/>
  <c r="L208" i="10"/>
  <c r="N208" i="10"/>
  <c r="P208" i="10"/>
  <c r="R208" i="10"/>
  <c r="T208" i="10"/>
  <c r="V208" i="10"/>
  <c r="X208" i="10"/>
  <c r="Z208" i="10"/>
  <c r="AB208" i="10"/>
  <c r="D209" i="10"/>
  <c r="F209" i="10"/>
  <c r="H209" i="10"/>
  <c r="J209" i="10"/>
  <c r="L209" i="10"/>
  <c r="N209" i="10"/>
  <c r="P209" i="10"/>
  <c r="R209" i="10"/>
  <c r="T209" i="10"/>
  <c r="V209" i="10"/>
  <c r="X209" i="10"/>
  <c r="Z209" i="10"/>
  <c r="AB209" i="10"/>
  <c r="D210" i="10"/>
  <c r="F210" i="10"/>
  <c r="H210" i="10"/>
  <c r="J210" i="10"/>
  <c r="L210" i="10"/>
  <c r="N210" i="10"/>
  <c r="P210" i="10"/>
  <c r="R210" i="10"/>
  <c r="T210" i="10"/>
  <c r="V210" i="10"/>
  <c r="X210" i="10"/>
  <c r="Z210" i="10"/>
  <c r="AB210" i="10"/>
  <c r="D211" i="10"/>
  <c r="F211" i="10"/>
  <c r="H211" i="10"/>
  <c r="J211" i="10"/>
  <c r="L211" i="10"/>
  <c r="N211" i="10"/>
  <c r="P211" i="10"/>
  <c r="R211" i="10"/>
  <c r="T211" i="10"/>
  <c r="V211" i="10"/>
  <c r="X211" i="10"/>
  <c r="Z211" i="10"/>
  <c r="AB211" i="10"/>
  <c r="D212" i="10"/>
  <c r="F212" i="10"/>
  <c r="H212" i="10"/>
  <c r="J212" i="10"/>
  <c r="L212" i="10"/>
  <c r="N212" i="10"/>
  <c r="P212" i="10"/>
  <c r="R212" i="10"/>
  <c r="T212" i="10"/>
  <c r="V212" i="10"/>
  <c r="X212" i="10"/>
  <c r="Z212" i="10"/>
  <c r="AB212" i="10"/>
  <c r="D213" i="10"/>
  <c r="F213" i="10"/>
  <c r="H213" i="10"/>
  <c r="J213" i="10"/>
  <c r="L213" i="10"/>
  <c r="N213" i="10"/>
  <c r="P213" i="10"/>
  <c r="R213" i="10"/>
  <c r="T213" i="10"/>
  <c r="V213" i="10"/>
  <c r="X213" i="10"/>
  <c r="Z213" i="10"/>
  <c r="AB213" i="10"/>
  <c r="D214" i="10"/>
  <c r="F214" i="10"/>
  <c r="H214" i="10"/>
  <c r="J214" i="10"/>
  <c r="L214" i="10"/>
  <c r="N214" i="10"/>
  <c r="P214" i="10"/>
  <c r="R214" i="10"/>
  <c r="T214" i="10"/>
  <c r="V214" i="10"/>
  <c r="X214" i="10"/>
  <c r="Z214" i="10"/>
  <c r="AB214" i="10"/>
  <c r="D215" i="10"/>
  <c r="F215" i="10"/>
  <c r="H215" i="10"/>
  <c r="J215" i="10"/>
  <c r="L215" i="10"/>
  <c r="N215" i="10"/>
  <c r="P215" i="10"/>
  <c r="R215" i="10"/>
  <c r="T215" i="10"/>
  <c r="V215" i="10"/>
  <c r="X215" i="10"/>
  <c r="Z215" i="10"/>
  <c r="AB215" i="10"/>
  <c r="D216" i="10"/>
  <c r="F216" i="10"/>
  <c r="H216" i="10"/>
  <c r="J216" i="10"/>
  <c r="L216" i="10"/>
  <c r="N216" i="10"/>
  <c r="P216" i="10"/>
  <c r="R216" i="10"/>
  <c r="T216" i="10"/>
  <c r="V216" i="10"/>
  <c r="X216" i="10"/>
  <c r="Z216" i="10"/>
  <c r="AB216" i="10"/>
  <c r="D217" i="10"/>
  <c r="F217" i="10"/>
  <c r="H217" i="10"/>
  <c r="J217" i="10"/>
  <c r="L217" i="10"/>
  <c r="N217" i="10"/>
  <c r="P217" i="10"/>
  <c r="R217" i="10"/>
  <c r="T217" i="10"/>
  <c r="V217" i="10"/>
  <c r="X217" i="10"/>
  <c r="Z217" i="10"/>
  <c r="AB217" i="10"/>
  <c r="D218" i="10"/>
  <c r="F218" i="10"/>
  <c r="H218" i="10"/>
  <c r="J218" i="10"/>
  <c r="L218" i="10"/>
  <c r="N218" i="10"/>
  <c r="P218" i="10"/>
  <c r="R218" i="10"/>
  <c r="T218" i="10"/>
  <c r="V218" i="10"/>
  <c r="X218" i="10"/>
  <c r="Z218" i="10"/>
  <c r="AB218" i="10"/>
  <c r="D219" i="10"/>
  <c r="F219" i="10"/>
  <c r="H219" i="10"/>
  <c r="J219" i="10"/>
  <c r="L219" i="10"/>
  <c r="N219" i="10"/>
  <c r="P219" i="10"/>
  <c r="R219" i="10"/>
  <c r="T219" i="10"/>
  <c r="V219" i="10"/>
  <c r="X219" i="10"/>
  <c r="Z219" i="10"/>
  <c r="AB219" i="10"/>
  <c r="D220" i="10"/>
  <c r="F220" i="10"/>
  <c r="H220" i="10"/>
  <c r="J220" i="10"/>
  <c r="L220" i="10"/>
  <c r="N220" i="10"/>
  <c r="P220" i="10"/>
  <c r="R220" i="10"/>
  <c r="T220" i="10"/>
  <c r="V220" i="10"/>
  <c r="X220" i="10"/>
  <c r="Z220" i="10"/>
  <c r="AB220" i="10"/>
  <c r="D221" i="10"/>
  <c r="F221" i="10"/>
  <c r="H221" i="10"/>
  <c r="J221" i="10"/>
  <c r="L221" i="10"/>
  <c r="N221" i="10"/>
  <c r="P221" i="10"/>
  <c r="R221" i="10"/>
  <c r="T221" i="10"/>
  <c r="V221" i="10"/>
  <c r="X221" i="10"/>
  <c r="Z221" i="10"/>
  <c r="AB221" i="10"/>
  <c r="D222" i="10"/>
  <c r="F222" i="10"/>
  <c r="H222" i="10"/>
  <c r="J222" i="10"/>
  <c r="L222" i="10"/>
  <c r="N222" i="10"/>
  <c r="P222" i="10"/>
  <c r="R222" i="10"/>
  <c r="T222" i="10"/>
  <c r="V222" i="10"/>
  <c r="X222" i="10"/>
  <c r="Z222" i="10"/>
  <c r="AB222" i="10"/>
  <c r="D223" i="10"/>
  <c r="F223" i="10"/>
  <c r="H223" i="10"/>
  <c r="J223" i="10"/>
  <c r="L223" i="10"/>
  <c r="N223" i="10"/>
  <c r="P223" i="10"/>
  <c r="R223" i="10"/>
  <c r="T223" i="10"/>
  <c r="V223" i="10"/>
  <c r="X223" i="10"/>
  <c r="Z223" i="10"/>
  <c r="AB223" i="10"/>
  <c r="D224" i="10"/>
  <c r="F224" i="10"/>
  <c r="H224" i="10"/>
  <c r="J224" i="10"/>
  <c r="L224" i="10"/>
  <c r="N224" i="10"/>
  <c r="P224" i="10"/>
  <c r="R224" i="10"/>
  <c r="T224" i="10"/>
  <c r="V224" i="10"/>
  <c r="X224" i="10"/>
  <c r="Z224" i="10"/>
  <c r="AB224" i="10"/>
  <c r="D225" i="10"/>
  <c r="F225" i="10"/>
  <c r="H225" i="10"/>
  <c r="J225" i="10"/>
  <c r="L225" i="10"/>
  <c r="N225" i="10"/>
  <c r="P225" i="10"/>
  <c r="R225" i="10"/>
  <c r="T225" i="10"/>
  <c r="V225" i="10"/>
  <c r="X225" i="10"/>
  <c r="Z225" i="10"/>
  <c r="AB225" i="10"/>
  <c r="D226" i="10"/>
  <c r="F226" i="10"/>
  <c r="H226" i="10"/>
  <c r="J226" i="10"/>
  <c r="L226" i="10"/>
  <c r="N226" i="10"/>
  <c r="P226" i="10"/>
  <c r="R226" i="10"/>
  <c r="T226" i="10"/>
  <c r="V226" i="10"/>
  <c r="X226" i="10"/>
  <c r="Z226" i="10"/>
  <c r="AB226" i="10"/>
  <c r="D227" i="10"/>
  <c r="F227" i="10"/>
  <c r="H227" i="10"/>
  <c r="J227" i="10"/>
  <c r="L227" i="10"/>
  <c r="N227" i="10"/>
  <c r="P227" i="10"/>
  <c r="R227" i="10"/>
  <c r="T227" i="10"/>
  <c r="V227" i="10"/>
  <c r="X227" i="10"/>
  <c r="Z227" i="10"/>
  <c r="AB227" i="10"/>
  <c r="D228" i="10"/>
  <c r="F228" i="10"/>
  <c r="H228" i="10"/>
  <c r="J228" i="10"/>
  <c r="L228" i="10"/>
  <c r="N228" i="10"/>
  <c r="P228" i="10"/>
  <c r="R228" i="10"/>
  <c r="T228" i="10"/>
  <c r="V228" i="10"/>
  <c r="X228" i="10"/>
  <c r="Z228" i="10"/>
  <c r="AB228" i="10"/>
  <c r="D229" i="10"/>
  <c r="F229" i="10"/>
  <c r="H229" i="10"/>
  <c r="J229" i="10"/>
  <c r="L229" i="10"/>
  <c r="N229" i="10"/>
  <c r="P229" i="10"/>
  <c r="R229" i="10"/>
  <c r="T229" i="10"/>
  <c r="V229" i="10"/>
  <c r="X229" i="10"/>
  <c r="Z229" i="10"/>
  <c r="AB229" i="10"/>
  <c r="D230" i="10"/>
  <c r="F230" i="10"/>
  <c r="H230" i="10"/>
  <c r="J230" i="10"/>
  <c r="L230" i="10"/>
  <c r="N230" i="10"/>
  <c r="P230" i="10"/>
  <c r="R230" i="10"/>
  <c r="T230" i="10"/>
  <c r="V230" i="10"/>
  <c r="X230" i="10"/>
  <c r="Z230" i="10"/>
  <c r="AB230" i="10"/>
  <c r="D231" i="10"/>
  <c r="F231" i="10"/>
  <c r="H231" i="10"/>
  <c r="J231" i="10"/>
  <c r="L231" i="10"/>
  <c r="N231" i="10"/>
  <c r="P231" i="10"/>
  <c r="R231" i="10"/>
  <c r="T231" i="10"/>
  <c r="V231" i="10"/>
  <c r="X231" i="10"/>
  <c r="Z231" i="10"/>
  <c r="AB231" i="10"/>
  <c r="D232" i="10"/>
  <c r="F232" i="10"/>
  <c r="H232" i="10"/>
  <c r="J232" i="10"/>
  <c r="L232" i="10"/>
  <c r="N232" i="10"/>
  <c r="P232" i="10"/>
  <c r="R232" i="10"/>
  <c r="T232" i="10"/>
  <c r="V232" i="10"/>
  <c r="X232" i="10"/>
  <c r="Z232" i="10"/>
  <c r="AB232" i="10"/>
  <c r="D233" i="10"/>
  <c r="F233" i="10"/>
  <c r="H233" i="10"/>
  <c r="J233" i="10"/>
  <c r="L233" i="10"/>
  <c r="N233" i="10"/>
  <c r="P233" i="10"/>
  <c r="R233" i="10"/>
  <c r="T233" i="10"/>
  <c r="V233" i="10"/>
  <c r="X233" i="10"/>
  <c r="Z233" i="10"/>
  <c r="AB233" i="10"/>
  <c r="D234" i="10"/>
  <c r="F234" i="10"/>
  <c r="H234" i="10"/>
  <c r="J234" i="10"/>
  <c r="L234" i="10"/>
  <c r="N234" i="10"/>
  <c r="P234" i="10"/>
  <c r="R234" i="10"/>
  <c r="T234" i="10"/>
  <c r="V234" i="10"/>
  <c r="X234" i="10"/>
  <c r="Z234" i="10"/>
  <c r="AB234" i="10"/>
  <c r="D235" i="10"/>
  <c r="F235" i="10"/>
  <c r="H235" i="10"/>
  <c r="J235" i="10"/>
  <c r="L235" i="10"/>
  <c r="N235" i="10"/>
  <c r="P235" i="10"/>
  <c r="R235" i="10"/>
  <c r="T235" i="10"/>
  <c r="V235" i="10"/>
  <c r="X235" i="10"/>
  <c r="Z235" i="10"/>
  <c r="AB235" i="10"/>
  <c r="D236" i="10"/>
  <c r="F236" i="10"/>
  <c r="H236" i="10"/>
  <c r="J236" i="10"/>
  <c r="L236" i="10"/>
  <c r="N236" i="10"/>
  <c r="P236" i="10"/>
  <c r="R236" i="10"/>
  <c r="T236" i="10"/>
  <c r="V236" i="10"/>
  <c r="X236" i="10"/>
  <c r="Z236" i="10"/>
  <c r="AB236" i="10"/>
  <c r="D237" i="10"/>
  <c r="F237" i="10"/>
  <c r="H237" i="10"/>
  <c r="J237" i="10"/>
  <c r="L237" i="10"/>
  <c r="N237" i="10"/>
  <c r="P237" i="10"/>
  <c r="R237" i="10"/>
  <c r="T237" i="10"/>
  <c r="V237" i="10"/>
  <c r="X237" i="10"/>
  <c r="Z237" i="10"/>
  <c r="AB237" i="10"/>
  <c r="D238" i="10"/>
  <c r="F238" i="10"/>
  <c r="H238" i="10"/>
  <c r="J238" i="10"/>
  <c r="L238" i="10"/>
  <c r="N238" i="10"/>
  <c r="P238" i="10"/>
  <c r="R238" i="10"/>
  <c r="T238" i="10"/>
  <c r="V238" i="10"/>
  <c r="X238" i="10"/>
  <c r="Z238" i="10"/>
  <c r="AB238" i="10"/>
  <c r="D239" i="10"/>
  <c r="F239" i="10"/>
  <c r="H239" i="10"/>
  <c r="J239" i="10"/>
  <c r="L239" i="10"/>
  <c r="N239" i="10"/>
  <c r="P239" i="10"/>
  <c r="R239" i="10"/>
  <c r="T239" i="10"/>
  <c r="V239" i="10"/>
  <c r="X239" i="10"/>
  <c r="Z239" i="10"/>
  <c r="AB239" i="10"/>
  <c r="D240" i="10"/>
  <c r="F240" i="10"/>
  <c r="H240" i="10"/>
  <c r="J240" i="10"/>
  <c r="L240" i="10"/>
  <c r="N240" i="10"/>
  <c r="P240" i="10"/>
  <c r="R240" i="10"/>
  <c r="T240" i="10"/>
  <c r="V240" i="10"/>
  <c r="X240" i="10"/>
  <c r="Z240" i="10"/>
  <c r="AB240" i="10"/>
  <c r="D241" i="10"/>
  <c r="F241" i="10"/>
  <c r="H241" i="10"/>
  <c r="J241" i="10"/>
  <c r="L241" i="10"/>
  <c r="N241" i="10"/>
  <c r="P241" i="10"/>
  <c r="R241" i="10"/>
  <c r="T241" i="10"/>
  <c r="V241" i="10"/>
  <c r="X241" i="10"/>
  <c r="Z241" i="10"/>
  <c r="AB241" i="10"/>
  <c r="D242" i="10"/>
  <c r="F242" i="10"/>
  <c r="H242" i="10"/>
  <c r="J242" i="10"/>
  <c r="L242" i="10"/>
  <c r="N242" i="10"/>
  <c r="P242" i="10"/>
  <c r="R242" i="10"/>
  <c r="T242" i="10"/>
  <c r="V242" i="10"/>
  <c r="X242" i="10"/>
  <c r="Z242" i="10"/>
  <c r="AB242" i="10"/>
  <c r="D243" i="10"/>
  <c r="F243" i="10"/>
  <c r="H243" i="10"/>
  <c r="J243" i="10"/>
  <c r="L243" i="10"/>
  <c r="N243" i="10"/>
  <c r="P243" i="10"/>
  <c r="R243" i="10"/>
  <c r="T243" i="10"/>
  <c r="V243" i="10"/>
  <c r="X243" i="10"/>
  <c r="Z243" i="10"/>
  <c r="AB243" i="10"/>
  <c r="D244" i="10"/>
  <c r="F244" i="10"/>
  <c r="H244" i="10"/>
  <c r="J244" i="10"/>
  <c r="L244" i="10"/>
  <c r="N244" i="10"/>
  <c r="P244" i="10"/>
  <c r="R244" i="10"/>
  <c r="T244" i="10"/>
  <c r="V244" i="10"/>
  <c r="X244" i="10"/>
  <c r="Z244" i="10"/>
  <c r="AB244" i="10"/>
  <c r="D245" i="10"/>
  <c r="F245" i="10"/>
  <c r="H245" i="10"/>
  <c r="J245" i="10"/>
  <c r="L245" i="10"/>
  <c r="N245" i="10"/>
  <c r="P245" i="10"/>
  <c r="R245" i="10"/>
  <c r="T245" i="10"/>
  <c r="V245" i="10"/>
  <c r="X245" i="10"/>
  <c r="Z245" i="10"/>
  <c r="AB245" i="10"/>
  <c r="D246" i="10"/>
  <c r="F246" i="10"/>
  <c r="H246" i="10"/>
  <c r="J246" i="10"/>
  <c r="L246" i="10"/>
  <c r="N246" i="10"/>
  <c r="P246" i="10"/>
  <c r="R246" i="10"/>
  <c r="T246" i="10"/>
  <c r="V246" i="10"/>
  <c r="X246" i="10"/>
  <c r="Z246" i="10"/>
  <c r="AB246" i="10"/>
  <c r="D247" i="10"/>
  <c r="F247" i="10"/>
  <c r="H247" i="10"/>
  <c r="J247" i="10"/>
  <c r="L247" i="10"/>
  <c r="N247" i="10"/>
  <c r="P247" i="10"/>
  <c r="R247" i="10"/>
  <c r="T247" i="10"/>
  <c r="V247" i="10"/>
  <c r="X247" i="10"/>
  <c r="Z247" i="10"/>
  <c r="AB247" i="10"/>
  <c r="D248" i="10"/>
  <c r="F248" i="10"/>
  <c r="H248" i="10"/>
  <c r="J248" i="10"/>
  <c r="L248" i="10"/>
  <c r="N248" i="10"/>
  <c r="P248" i="10"/>
  <c r="R248" i="10"/>
  <c r="T248" i="10"/>
  <c r="V248" i="10"/>
  <c r="X248" i="10"/>
  <c r="Z248" i="10"/>
  <c r="AB248" i="10"/>
  <c r="D249" i="10"/>
  <c r="F249" i="10"/>
  <c r="H249" i="10"/>
  <c r="J249" i="10"/>
  <c r="L249" i="10"/>
  <c r="N249" i="10"/>
  <c r="P249" i="10"/>
  <c r="R249" i="10"/>
  <c r="T249" i="10"/>
  <c r="V249" i="10"/>
  <c r="X249" i="10"/>
  <c r="Z249" i="10"/>
  <c r="AB249" i="10"/>
  <c r="D250" i="10"/>
  <c r="F250" i="10"/>
  <c r="H250" i="10"/>
  <c r="J250" i="10"/>
  <c r="L250" i="10"/>
  <c r="N250" i="10"/>
  <c r="P250" i="10"/>
  <c r="R250" i="10"/>
  <c r="T250" i="10"/>
  <c r="V250" i="10"/>
  <c r="X250" i="10"/>
  <c r="Z250" i="10"/>
  <c r="AB250" i="10"/>
  <c r="D251" i="10"/>
  <c r="F251" i="10"/>
  <c r="H251" i="10"/>
  <c r="J251" i="10"/>
  <c r="L251" i="10"/>
  <c r="N251" i="10"/>
  <c r="P251" i="10"/>
  <c r="R251" i="10"/>
  <c r="T251" i="10"/>
  <c r="V251" i="10"/>
  <c r="X251" i="10"/>
  <c r="Z251" i="10"/>
  <c r="AB251" i="10"/>
  <c r="D252" i="10"/>
  <c r="F252" i="10"/>
  <c r="H252" i="10"/>
  <c r="J252" i="10"/>
  <c r="L252" i="10"/>
  <c r="N252" i="10"/>
  <c r="P252" i="10"/>
  <c r="R252" i="10"/>
  <c r="T252" i="10"/>
  <c r="V252" i="10"/>
  <c r="X252" i="10"/>
  <c r="Z252" i="10"/>
  <c r="AB252" i="10"/>
  <c r="D253" i="10"/>
  <c r="F253" i="10"/>
  <c r="H253" i="10"/>
  <c r="J253" i="10"/>
  <c r="L253" i="10"/>
  <c r="N253" i="10"/>
  <c r="P253" i="10"/>
  <c r="R253" i="10"/>
  <c r="T253" i="10"/>
  <c r="V253" i="10"/>
  <c r="X253" i="10"/>
  <c r="Z253" i="10"/>
  <c r="AB253" i="10"/>
  <c r="D254" i="10"/>
  <c r="F254" i="10"/>
  <c r="H254" i="10"/>
  <c r="J254" i="10"/>
  <c r="L254" i="10"/>
  <c r="N254" i="10"/>
  <c r="P254" i="10"/>
  <c r="R254" i="10"/>
  <c r="T254" i="10"/>
  <c r="V254" i="10"/>
  <c r="X254" i="10"/>
  <c r="Z254" i="10"/>
  <c r="AB254" i="10"/>
  <c r="D255" i="10"/>
  <c r="F255" i="10"/>
  <c r="H255" i="10"/>
  <c r="J255" i="10"/>
  <c r="L255" i="10"/>
  <c r="N255" i="10"/>
  <c r="P255" i="10"/>
  <c r="R255" i="10"/>
  <c r="T255" i="10"/>
  <c r="V255" i="10"/>
  <c r="X255" i="10"/>
  <c r="Z255" i="10"/>
  <c r="AB255" i="10"/>
  <c r="D256" i="10"/>
  <c r="F256" i="10"/>
  <c r="H256" i="10"/>
  <c r="J256" i="10"/>
  <c r="L256" i="10"/>
  <c r="N256" i="10"/>
  <c r="P256" i="10"/>
  <c r="R256" i="10"/>
  <c r="T256" i="10"/>
  <c r="V256" i="10"/>
  <c r="X256" i="10"/>
  <c r="Z256" i="10"/>
  <c r="AB256" i="10"/>
  <c r="D257" i="10"/>
  <c r="F257" i="10"/>
  <c r="H257" i="10"/>
  <c r="J257" i="10"/>
  <c r="L257" i="10"/>
  <c r="N257" i="10"/>
  <c r="P257" i="10"/>
  <c r="R257" i="10"/>
  <c r="T257" i="10"/>
  <c r="V257" i="10"/>
  <c r="X257" i="10"/>
  <c r="Z257" i="10"/>
  <c r="AB257" i="10"/>
  <c r="D258" i="10"/>
  <c r="F258" i="10"/>
  <c r="H258" i="10"/>
  <c r="J258" i="10"/>
  <c r="L258" i="10"/>
  <c r="N258" i="10"/>
  <c r="P258" i="10"/>
  <c r="R258" i="10"/>
  <c r="T258" i="10"/>
  <c r="V258" i="10"/>
  <c r="X258" i="10"/>
  <c r="Z258" i="10"/>
  <c r="AB258" i="10"/>
  <c r="D259" i="10"/>
  <c r="F259" i="10"/>
  <c r="H259" i="10"/>
  <c r="J259" i="10"/>
  <c r="L259" i="10"/>
  <c r="N259" i="10"/>
  <c r="P259" i="10"/>
  <c r="R259" i="10"/>
  <c r="T259" i="10"/>
  <c r="V259" i="10"/>
  <c r="X259" i="10"/>
  <c r="Z259" i="10"/>
  <c r="AB259" i="10"/>
  <c r="D260" i="10"/>
  <c r="F260" i="10"/>
  <c r="H260" i="10"/>
  <c r="J260" i="10"/>
  <c r="L260" i="10"/>
  <c r="N260" i="10"/>
  <c r="P260" i="10"/>
  <c r="R260" i="10"/>
  <c r="T260" i="10"/>
  <c r="V260" i="10"/>
  <c r="X260" i="10"/>
  <c r="Z260" i="10"/>
  <c r="AB260" i="10"/>
  <c r="D261" i="10"/>
  <c r="F261" i="10"/>
  <c r="H261" i="10"/>
  <c r="J261" i="10"/>
  <c r="L261" i="10"/>
  <c r="N261" i="10"/>
  <c r="P261" i="10"/>
  <c r="R261" i="10"/>
  <c r="T261" i="10"/>
  <c r="V261" i="10"/>
  <c r="X261" i="10"/>
  <c r="Z261" i="10"/>
  <c r="AB261" i="10"/>
  <c r="D262" i="10"/>
  <c r="F262" i="10"/>
  <c r="H262" i="10"/>
  <c r="J262" i="10"/>
  <c r="L262" i="10"/>
  <c r="N262" i="10"/>
  <c r="P262" i="10"/>
  <c r="R262" i="10"/>
  <c r="T262" i="10"/>
  <c r="V262" i="10"/>
  <c r="X262" i="10"/>
  <c r="Z262" i="10"/>
  <c r="AB262" i="10"/>
  <c r="D263" i="10"/>
  <c r="F263" i="10"/>
  <c r="H263" i="10"/>
  <c r="J263" i="10"/>
  <c r="L263" i="10"/>
  <c r="N263" i="10"/>
  <c r="P263" i="10"/>
  <c r="R263" i="10"/>
  <c r="T263" i="10"/>
  <c r="V263" i="10"/>
  <c r="X263" i="10"/>
  <c r="Z263" i="10"/>
  <c r="AB263" i="10"/>
  <c r="D264" i="10"/>
  <c r="F264" i="10"/>
  <c r="H264" i="10"/>
  <c r="J264" i="10"/>
  <c r="L264" i="10"/>
  <c r="N264" i="10"/>
  <c r="P264" i="10"/>
  <c r="R264" i="10"/>
  <c r="T264" i="10"/>
  <c r="V264" i="10"/>
  <c r="X264" i="10"/>
  <c r="Z264" i="10"/>
  <c r="AB264" i="10"/>
  <c r="D265" i="10"/>
  <c r="F265" i="10"/>
  <c r="H265" i="10"/>
  <c r="J265" i="10"/>
  <c r="L265" i="10"/>
  <c r="N265" i="10"/>
  <c r="P265" i="10"/>
  <c r="R265" i="10"/>
  <c r="T265" i="10"/>
  <c r="V265" i="10"/>
  <c r="X265" i="10"/>
  <c r="Z265" i="10"/>
  <c r="AB265" i="10"/>
  <c r="D266" i="10"/>
  <c r="F266" i="10"/>
  <c r="H266" i="10"/>
  <c r="J266" i="10"/>
  <c r="L266" i="10"/>
  <c r="N266" i="10"/>
  <c r="P266" i="10"/>
  <c r="R266" i="10"/>
  <c r="T266" i="10"/>
  <c r="V266" i="10"/>
  <c r="X266" i="10"/>
  <c r="Z266" i="10"/>
  <c r="AB266" i="10"/>
  <c r="D267" i="10"/>
  <c r="F267" i="10"/>
  <c r="H267" i="10"/>
  <c r="J267" i="10"/>
  <c r="L267" i="10"/>
  <c r="N267" i="10"/>
  <c r="P267" i="10"/>
  <c r="R267" i="10"/>
  <c r="T267" i="10"/>
  <c r="V267" i="10"/>
  <c r="X267" i="10"/>
  <c r="Z267" i="10"/>
  <c r="AB267" i="10"/>
  <c r="D268" i="10"/>
  <c r="F268" i="10"/>
  <c r="H268" i="10"/>
  <c r="J268" i="10"/>
  <c r="L268" i="10"/>
  <c r="N268" i="10"/>
  <c r="P268" i="10"/>
  <c r="R268" i="10"/>
  <c r="T268" i="10"/>
  <c r="V268" i="10"/>
  <c r="X268" i="10"/>
  <c r="Z268" i="10"/>
  <c r="AB268" i="10"/>
  <c r="D269" i="10"/>
  <c r="F269" i="10"/>
  <c r="H269" i="10"/>
  <c r="J269" i="10"/>
  <c r="L269" i="10"/>
  <c r="N269" i="10"/>
  <c r="P269" i="10"/>
  <c r="R269" i="10"/>
  <c r="T269" i="10"/>
  <c r="V269" i="10"/>
  <c r="X269" i="10"/>
  <c r="Z269" i="10"/>
  <c r="AB269" i="10"/>
  <c r="D270" i="10"/>
  <c r="F270" i="10"/>
  <c r="H270" i="10"/>
  <c r="J270" i="10"/>
  <c r="L270" i="10"/>
  <c r="N270" i="10"/>
  <c r="P270" i="10"/>
  <c r="R270" i="10"/>
  <c r="T270" i="10"/>
  <c r="V270" i="10"/>
  <c r="X270" i="10"/>
  <c r="Z270" i="10"/>
  <c r="AB270" i="10"/>
  <c r="D271" i="10"/>
  <c r="F271" i="10"/>
  <c r="H271" i="10"/>
  <c r="J271" i="10"/>
  <c r="L271" i="10"/>
  <c r="N271" i="10"/>
  <c r="P271" i="10"/>
  <c r="R271" i="10"/>
  <c r="T271" i="10"/>
  <c r="V271" i="10"/>
  <c r="X271" i="10"/>
  <c r="Z271" i="10"/>
  <c r="AB271" i="10"/>
  <c r="D272" i="10"/>
  <c r="F272" i="10"/>
  <c r="H272" i="10"/>
  <c r="J272" i="10"/>
  <c r="L272" i="10"/>
  <c r="N272" i="10"/>
  <c r="P272" i="10"/>
  <c r="R272" i="10"/>
  <c r="T272" i="10"/>
  <c r="V272" i="10"/>
  <c r="X272" i="10"/>
  <c r="Z272" i="10"/>
  <c r="AB272" i="10"/>
  <c r="D273" i="10"/>
  <c r="F273" i="10"/>
  <c r="H273" i="10"/>
  <c r="J273" i="10"/>
  <c r="L273" i="10"/>
  <c r="N273" i="10"/>
  <c r="P273" i="10"/>
  <c r="R273" i="10"/>
  <c r="T273" i="10"/>
  <c r="V273" i="10"/>
  <c r="X273" i="10"/>
  <c r="Z273" i="10"/>
  <c r="AB273" i="10"/>
  <c r="D274" i="10"/>
  <c r="F274" i="10"/>
  <c r="H274" i="10"/>
  <c r="J274" i="10"/>
  <c r="L274" i="10"/>
  <c r="N274" i="10"/>
  <c r="P274" i="10"/>
  <c r="R274" i="10"/>
  <c r="T274" i="10"/>
  <c r="V274" i="10"/>
  <c r="X274" i="10"/>
  <c r="Z274" i="10"/>
  <c r="AB274" i="10"/>
  <c r="D275" i="10"/>
  <c r="F275" i="10"/>
  <c r="H275" i="10"/>
  <c r="J275" i="10"/>
  <c r="L275" i="10"/>
  <c r="N275" i="10"/>
  <c r="P275" i="10"/>
  <c r="R275" i="10"/>
  <c r="T275" i="10"/>
  <c r="V275" i="10"/>
  <c r="X275" i="10"/>
  <c r="Z275" i="10"/>
  <c r="AB275" i="10"/>
  <c r="D276" i="10"/>
  <c r="F276" i="10"/>
  <c r="H276" i="10"/>
  <c r="J276" i="10"/>
  <c r="L276" i="10"/>
  <c r="N276" i="10"/>
  <c r="P276" i="10"/>
  <c r="R276" i="10"/>
  <c r="T276" i="10"/>
  <c r="V276" i="10"/>
  <c r="X276" i="10"/>
  <c r="Z276" i="10"/>
  <c r="AB276" i="10"/>
  <c r="D277" i="10"/>
  <c r="F277" i="10"/>
  <c r="H277" i="10"/>
  <c r="J277" i="10"/>
  <c r="L277" i="10"/>
  <c r="N277" i="10"/>
  <c r="P277" i="10"/>
  <c r="R277" i="10"/>
  <c r="T277" i="10"/>
  <c r="V277" i="10"/>
  <c r="X277" i="10"/>
  <c r="Z277" i="10"/>
  <c r="AB277" i="10"/>
  <c r="D278" i="10"/>
  <c r="F278" i="10"/>
  <c r="H278" i="10"/>
  <c r="J278" i="10"/>
  <c r="L278" i="10"/>
  <c r="N278" i="10"/>
  <c r="P278" i="10"/>
  <c r="R278" i="10"/>
  <c r="T278" i="10"/>
  <c r="V278" i="10"/>
  <c r="X278" i="10"/>
  <c r="Z278" i="10"/>
  <c r="AB278" i="10"/>
  <c r="D279" i="10"/>
  <c r="F279" i="10"/>
  <c r="H279" i="10"/>
  <c r="J279" i="10"/>
  <c r="L279" i="10"/>
  <c r="N279" i="10"/>
  <c r="P279" i="10"/>
  <c r="R279" i="10"/>
  <c r="T279" i="10"/>
  <c r="V279" i="10"/>
  <c r="X279" i="10"/>
  <c r="Z279" i="10"/>
  <c r="AB279" i="10"/>
  <c r="D280" i="10"/>
  <c r="F280" i="10"/>
  <c r="H280" i="10"/>
  <c r="J280" i="10"/>
  <c r="L280" i="10"/>
  <c r="N280" i="10"/>
  <c r="P280" i="10"/>
  <c r="R280" i="10"/>
  <c r="T280" i="10"/>
  <c r="V280" i="10"/>
  <c r="X280" i="10"/>
  <c r="Z280" i="10"/>
  <c r="AB280" i="10"/>
  <c r="D281" i="10"/>
  <c r="F281" i="10"/>
  <c r="H281" i="10"/>
  <c r="J281" i="10"/>
  <c r="L281" i="10"/>
  <c r="N281" i="10"/>
  <c r="P281" i="10"/>
  <c r="R281" i="10"/>
  <c r="T281" i="10"/>
  <c r="V281" i="10"/>
  <c r="X281" i="10"/>
  <c r="Z281" i="10"/>
  <c r="AB281" i="10"/>
  <c r="D282" i="10"/>
  <c r="F282" i="10"/>
  <c r="H282" i="10"/>
  <c r="J282" i="10"/>
  <c r="L282" i="10"/>
  <c r="N282" i="10"/>
  <c r="P282" i="10"/>
  <c r="R282" i="10"/>
  <c r="T282" i="10"/>
  <c r="V282" i="10"/>
  <c r="X282" i="10"/>
  <c r="Z282" i="10"/>
  <c r="AB282" i="10"/>
  <c r="D283" i="10"/>
  <c r="F283" i="10"/>
  <c r="H283" i="10"/>
  <c r="J283" i="10"/>
  <c r="L283" i="10"/>
  <c r="N283" i="10"/>
  <c r="P283" i="10"/>
  <c r="R283" i="10"/>
  <c r="T283" i="10"/>
  <c r="V283" i="10"/>
  <c r="X283" i="10"/>
  <c r="Z283" i="10"/>
  <c r="AB283" i="10"/>
  <c r="D284" i="10"/>
  <c r="F284" i="10"/>
  <c r="H284" i="10"/>
  <c r="J284" i="10"/>
  <c r="L284" i="10"/>
  <c r="N284" i="10"/>
  <c r="P284" i="10"/>
  <c r="R284" i="10"/>
  <c r="T284" i="10"/>
  <c r="V284" i="10"/>
  <c r="X284" i="10"/>
  <c r="Z284" i="10"/>
  <c r="AB284" i="10"/>
  <c r="D285" i="10"/>
  <c r="F285" i="10"/>
  <c r="H285" i="10"/>
  <c r="J285" i="10"/>
  <c r="L285" i="10"/>
  <c r="N285" i="10"/>
  <c r="P285" i="10"/>
  <c r="R285" i="10"/>
  <c r="T285" i="10"/>
  <c r="V285" i="10"/>
  <c r="X285" i="10"/>
  <c r="Z285" i="10"/>
  <c r="AB285" i="10"/>
  <c r="D286" i="10"/>
  <c r="F286" i="10"/>
  <c r="H286" i="10"/>
  <c r="J286" i="10"/>
  <c r="L286" i="10"/>
  <c r="N286" i="10"/>
  <c r="P286" i="10"/>
  <c r="R286" i="10"/>
  <c r="T286" i="10"/>
  <c r="V286" i="10"/>
  <c r="X286" i="10"/>
  <c r="Z286" i="10"/>
  <c r="AB286" i="10"/>
  <c r="D287" i="10"/>
  <c r="F287" i="10"/>
  <c r="H287" i="10"/>
  <c r="J287" i="10"/>
  <c r="L287" i="10"/>
  <c r="N287" i="10"/>
  <c r="P287" i="10"/>
  <c r="R287" i="10"/>
  <c r="T287" i="10"/>
  <c r="V287" i="10"/>
  <c r="X287" i="10"/>
  <c r="Z287" i="10"/>
  <c r="AB287" i="10"/>
  <c r="D288" i="10"/>
  <c r="F288" i="10"/>
  <c r="H288" i="10"/>
  <c r="J288" i="10"/>
  <c r="L288" i="10"/>
  <c r="N288" i="10"/>
  <c r="P288" i="10"/>
  <c r="R288" i="10"/>
  <c r="T288" i="10"/>
  <c r="V288" i="10"/>
  <c r="X288" i="10"/>
  <c r="Z288" i="10"/>
  <c r="AB288" i="10"/>
  <c r="D289" i="10"/>
  <c r="F289" i="10"/>
  <c r="H289" i="10"/>
  <c r="J289" i="10"/>
  <c r="L289" i="10"/>
  <c r="N289" i="10"/>
  <c r="P289" i="10"/>
  <c r="R289" i="10"/>
  <c r="T289" i="10"/>
  <c r="V289" i="10"/>
  <c r="X289" i="10"/>
  <c r="Z289" i="10"/>
  <c r="AB289" i="10"/>
  <c r="D290" i="10"/>
  <c r="F290" i="10"/>
  <c r="H290" i="10"/>
  <c r="J290" i="10"/>
  <c r="L290" i="10"/>
  <c r="N290" i="10"/>
  <c r="P290" i="10"/>
  <c r="R290" i="10"/>
  <c r="T290" i="10"/>
  <c r="V290" i="10"/>
  <c r="X290" i="10"/>
  <c r="Z290" i="10"/>
  <c r="AB290" i="10"/>
  <c r="D291" i="10"/>
  <c r="F291" i="10"/>
  <c r="H291" i="10"/>
  <c r="J291" i="10"/>
  <c r="L291" i="10"/>
  <c r="N291" i="10"/>
  <c r="P291" i="10"/>
  <c r="R291" i="10"/>
  <c r="T291" i="10"/>
  <c r="V291" i="10"/>
  <c r="X291" i="10"/>
  <c r="Z291" i="10"/>
  <c r="AB291" i="10"/>
  <c r="D292" i="10"/>
  <c r="F292" i="10"/>
  <c r="H292" i="10"/>
  <c r="J292" i="10"/>
  <c r="L292" i="10"/>
  <c r="N292" i="10"/>
  <c r="P292" i="10"/>
  <c r="R292" i="10"/>
  <c r="T292" i="10"/>
  <c r="V292" i="10"/>
  <c r="X292" i="10"/>
  <c r="Z292" i="10"/>
  <c r="AB292" i="10"/>
  <c r="D293" i="10"/>
  <c r="F293" i="10"/>
  <c r="H293" i="10"/>
  <c r="J293" i="10"/>
  <c r="L293" i="10"/>
  <c r="N293" i="10"/>
  <c r="P293" i="10"/>
  <c r="R293" i="10"/>
  <c r="T293" i="10"/>
  <c r="V293" i="10"/>
  <c r="X293" i="10"/>
  <c r="Z293" i="10"/>
  <c r="AB293" i="10"/>
  <c r="D294" i="10"/>
  <c r="F294" i="10"/>
  <c r="H294" i="10"/>
  <c r="J294" i="10"/>
  <c r="L294" i="10"/>
  <c r="N294" i="10"/>
  <c r="P294" i="10"/>
  <c r="R294" i="10"/>
  <c r="T294" i="10"/>
  <c r="V294" i="10"/>
  <c r="X294" i="10"/>
  <c r="Z294" i="10"/>
  <c r="AB294" i="10"/>
  <c r="D295" i="10"/>
  <c r="F295" i="10"/>
  <c r="H295" i="10"/>
  <c r="J295" i="10"/>
  <c r="L295" i="10"/>
  <c r="N295" i="10"/>
  <c r="P295" i="10"/>
  <c r="R295" i="10"/>
  <c r="T295" i="10"/>
  <c r="V295" i="10"/>
  <c r="X295" i="10"/>
  <c r="Z295" i="10"/>
  <c r="AB295" i="10"/>
  <c r="D296" i="10"/>
  <c r="F296" i="10"/>
  <c r="H296" i="10"/>
  <c r="J296" i="10"/>
  <c r="L296" i="10"/>
  <c r="N296" i="10"/>
  <c r="P296" i="10"/>
  <c r="R296" i="10"/>
  <c r="T296" i="10"/>
  <c r="V296" i="10"/>
  <c r="X296" i="10"/>
  <c r="Z296" i="10"/>
  <c r="AB296" i="10"/>
  <c r="D297" i="10"/>
  <c r="F297" i="10"/>
  <c r="H297" i="10"/>
  <c r="J297" i="10"/>
  <c r="L297" i="10"/>
  <c r="N297" i="10"/>
  <c r="P297" i="10"/>
  <c r="R297" i="10"/>
  <c r="T297" i="10"/>
  <c r="V297" i="10"/>
  <c r="X297" i="10"/>
  <c r="Z297" i="10"/>
  <c r="AB297" i="10"/>
  <c r="D298" i="10"/>
  <c r="F298" i="10"/>
  <c r="H298" i="10"/>
  <c r="J298" i="10"/>
  <c r="L298" i="10"/>
  <c r="N298" i="10"/>
  <c r="P298" i="10"/>
  <c r="R298" i="10"/>
  <c r="T298" i="10"/>
  <c r="V298" i="10"/>
  <c r="X298" i="10"/>
  <c r="Z298" i="10"/>
  <c r="AB298" i="10"/>
  <c r="D299" i="10"/>
  <c r="F299" i="10"/>
  <c r="H299" i="10"/>
  <c r="J299" i="10"/>
  <c r="L299" i="10"/>
  <c r="N299" i="10"/>
  <c r="P299" i="10"/>
  <c r="R299" i="10"/>
  <c r="T299" i="10"/>
  <c r="V299" i="10"/>
  <c r="X299" i="10"/>
  <c r="Z299" i="10"/>
  <c r="AB299" i="10"/>
  <c r="D300" i="10"/>
  <c r="F300" i="10"/>
  <c r="H300" i="10"/>
  <c r="J300" i="10"/>
  <c r="L300" i="10"/>
  <c r="N300" i="10"/>
  <c r="P300" i="10"/>
  <c r="R300" i="10"/>
  <c r="T300" i="10"/>
  <c r="V300" i="10"/>
  <c r="X300" i="10"/>
  <c r="Z300" i="10"/>
  <c r="AB300" i="10"/>
  <c r="D301" i="10"/>
  <c r="F301" i="10"/>
  <c r="H301" i="10"/>
  <c r="J301" i="10"/>
  <c r="L301" i="10"/>
  <c r="N301" i="10"/>
  <c r="P301" i="10"/>
  <c r="R301" i="10"/>
  <c r="T301" i="10"/>
  <c r="V301" i="10"/>
  <c r="X301" i="10"/>
  <c r="Z301" i="10"/>
  <c r="AB301" i="10"/>
  <c r="D302" i="10"/>
  <c r="F302" i="10"/>
  <c r="H302" i="10"/>
  <c r="J302" i="10"/>
  <c r="L302" i="10"/>
  <c r="N302" i="10"/>
  <c r="P302" i="10"/>
  <c r="R302" i="10"/>
  <c r="T302" i="10"/>
  <c r="V302" i="10"/>
  <c r="X302" i="10"/>
  <c r="Z302" i="10"/>
  <c r="AB302" i="10"/>
  <c r="D303" i="10"/>
  <c r="F303" i="10"/>
  <c r="H303" i="10"/>
  <c r="J303" i="10"/>
  <c r="L303" i="10"/>
  <c r="N303" i="10"/>
  <c r="P303" i="10"/>
  <c r="R303" i="10"/>
  <c r="T303" i="10"/>
  <c r="V303" i="10"/>
  <c r="X303" i="10"/>
  <c r="Z303" i="10"/>
  <c r="AB303" i="10"/>
  <c r="D304" i="10"/>
  <c r="F304" i="10"/>
  <c r="H304" i="10"/>
  <c r="J304" i="10"/>
  <c r="L304" i="10"/>
  <c r="N304" i="10"/>
  <c r="P304" i="10"/>
  <c r="R304" i="10"/>
  <c r="T304" i="10"/>
  <c r="V304" i="10"/>
  <c r="X304" i="10"/>
  <c r="Z304" i="10"/>
  <c r="AB304" i="10"/>
  <c r="D305" i="10"/>
  <c r="F305" i="10"/>
  <c r="H305" i="10"/>
  <c r="J305" i="10"/>
  <c r="L305" i="10"/>
  <c r="N305" i="10"/>
  <c r="P305" i="10"/>
  <c r="R305" i="10"/>
  <c r="T305" i="10"/>
  <c r="V305" i="10"/>
  <c r="X305" i="10"/>
  <c r="Z305" i="10"/>
  <c r="AB305" i="10"/>
  <c r="D306" i="10"/>
  <c r="F306" i="10"/>
  <c r="H306" i="10"/>
  <c r="J306" i="10"/>
  <c r="L306" i="10"/>
  <c r="N306" i="10"/>
  <c r="P306" i="10"/>
  <c r="R306" i="10"/>
  <c r="T306" i="10"/>
  <c r="V306" i="10"/>
  <c r="X306" i="10"/>
  <c r="Z306" i="10"/>
  <c r="AB306" i="10"/>
  <c r="D307" i="10"/>
  <c r="F307" i="10"/>
  <c r="H307" i="10"/>
  <c r="J307" i="10"/>
  <c r="L307" i="10"/>
  <c r="N307" i="10"/>
  <c r="P307" i="10"/>
  <c r="R307" i="10"/>
  <c r="T307" i="10"/>
  <c r="V307" i="10"/>
  <c r="X307" i="10"/>
  <c r="Z307" i="10"/>
  <c r="AB307" i="10"/>
  <c r="D308" i="10"/>
  <c r="F308" i="10"/>
  <c r="H308" i="10"/>
  <c r="J308" i="10"/>
  <c r="L308" i="10"/>
  <c r="N308" i="10"/>
  <c r="P308" i="10"/>
  <c r="R308" i="10"/>
  <c r="T308" i="10"/>
  <c r="V308" i="10"/>
  <c r="X308" i="10"/>
  <c r="Z308" i="10"/>
  <c r="AB308" i="10"/>
  <c r="D309" i="10"/>
  <c r="F309" i="10"/>
  <c r="H309" i="10"/>
  <c r="J309" i="10"/>
  <c r="L309" i="10"/>
  <c r="N309" i="10"/>
  <c r="P309" i="10"/>
  <c r="R309" i="10"/>
  <c r="T309" i="10"/>
  <c r="V309" i="10"/>
  <c r="X309" i="10"/>
  <c r="Z309" i="10"/>
  <c r="AB309" i="10"/>
  <c r="D310" i="10"/>
  <c r="F310" i="10"/>
  <c r="H310" i="10"/>
  <c r="J310" i="10"/>
  <c r="L310" i="10"/>
  <c r="N310" i="10"/>
  <c r="P310" i="10"/>
  <c r="R310" i="10"/>
  <c r="T310" i="10"/>
  <c r="V310" i="10"/>
  <c r="X310" i="10"/>
  <c r="Z310" i="10"/>
  <c r="AB310" i="10"/>
  <c r="D311" i="10"/>
  <c r="F311" i="10"/>
  <c r="H311" i="10"/>
  <c r="J311" i="10"/>
  <c r="L311" i="10"/>
  <c r="N311" i="10"/>
  <c r="P311" i="10"/>
  <c r="R311" i="10"/>
  <c r="T311" i="10"/>
  <c r="V311" i="10"/>
  <c r="X311" i="10"/>
  <c r="Z311" i="10"/>
  <c r="AB311" i="10"/>
  <c r="D312" i="10"/>
  <c r="F312" i="10"/>
  <c r="H312" i="10"/>
  <c r="J312" i="10"/>
  <c r="L312" i="10"/>
  <c r="N312" i="10"/>
  <c r="P312" i="10"/>
  <c r="R312" i="10"/>
  <c r="T312" i="10"/>
  <c r="V312" i="10"/>
  <c r="X312" i="10"/>
  <c r="Z312" i="10"/>
  <c r="AB312" i="10"/>
  <c r="D313" i="10"/>
  <c r="F313" i="10"/>
  <c r="H313" i="10"/>
  <c r="J313" i="10"/>
  <c r="L313" i="10"/>
  <c r="N313" i="10"/>
  <c r="P313" i="10"/>
  <c r="R313" i="10"/>
  <c r="T313" i="10"/>
  <c r="V313" i="10"/>
  <c r="X313" i="10"/>
  <c r="Z313" i="10"/>
  <c r="AB313" i="10"/>
  <c r="D314" i="10"/>
  <c r="F314" i="10"/>
  <c r="H314" i="10"/>
  <c r="J314" i="10"/>
  <c r="L314" i="10"/>
  <c r="N314" i="10"/>
  <c r="P314" i="10"/>
  <c r="R314" i="10"/>
  <c r="T314" i="10"/>
  <c r="V314" i="10"/>
  <c r="X314" i="10"/>
  <c r="Z314" i="10"/>
  <c r="AB314" i="10"/>
  <c r="D315" i="10"/>
  <c r="F315" i="10"/>
  <c r="H315" i="10"/>
  <c r="J315" i="10"/>
  <c r="L315" i="10"/>
  <c r="N315" i="10"/>
  <c r="P315" i="10"/>
  <c r="R315" i="10"/>
  <c r="T315" i="10"/>
  <c r="V315" i="10"/>
  <c r="X315" i="10"/>
  <c r="Z315" i="10"/>
  <c r="AB315" i="10"/>
  <c r="D316" i="10"/>
  <c r="F316" i="10"/>
  <c r="H316" i="10"/>
  <c r="J316" i="10"/>
  <c r="L316" i="10"/>
  <c r="N316" i="10"/>
  <c r="P316" i="10"/>
  <c r="R316" i="10"/>
  <c r="T316" i="10"/>
  <c r="V316" i="10"/>
  <c r="X316" i="10"/>
  <c r="Z316" i="10"/>
  <c r="AB316" i="10"/>
  <c r="D317" i="10"/>
  <c r="F317" i="10"/>
  <c r="H317" i="10"/>
  <c r="J317" i="10"/>
  <c r="L317" i="10"/>
  <c r="N317" i="10"/>
  <c r="P317" i="10"/>
  <c r="R317" i="10"/>
  <c r="T317" i="10"/>
  <c r="V317" i="10"/>
  <c r="X317" i="10"/>
  <c r="Z317" i="10"/>
  <c r="AB317" i="10"/>
  <c r="D318" i="10"/>
  <c r="F318" i="10"/>
  <c r="H318" i="10"/>
  <c r="J318" i="10"/>
  <c r="L318" i="10"/>
  <c r="N318" i="10"/>
  <c r="P318" i="10"/>
  <c r="R318" i="10"/>
  <c r="T318" i="10"/>
  <c r="V318" i="10"/>
  <c r="X318" i="10"/>
  <c r="Z318" i="10"/>
  <c r="AB318" i="10"/>
  <c r="D319" i="10"/>
  <c r="F319" i="10"/>
  <c r="H319" i="10"/>
  <c r="J319" i="10"/>
  <c r="L319" i="10"/>
  <c r="N319" i="10"/>
  <c r="P319" i="10"/>
  <c r="R319" i="10"/>
  <c r="T319" i="10"/>
  <c r="V319" i="10"/>
  <c r="X319" i="10"/>
  <c r="Z319" i="10"/>
  <c r="AB319" i="10"/>
  <c r="D320" i="10"/>
  <c r="F320" i="10"/>
  <c r="H320" i="10"/>
  <c r="J320" i="10"/>
  <c r="L320" i="10"/>
  <c r="N320" i="10"/>
  <c r="P320" i="10"/>
  <c r="R320" i="10"/>
  <c r="T320" i="10"/>
  <c r="V320" i="10"/>
  <c r="X320" i="10"/>
  <c r="Z320" i="10"/>
  <c r="AB320" i="10"/>
  <c r="D321" i="10"/>
  <c r="F321" i="10"/>
  <c r="H321" i="10"/>
  <c r="J321" i="10"/>
  <c r="L321" i="10"/>
  <c r="N321" i="10"/>
  <c r="P321" i="10"/>
  <c r="R321" i="10"/>
  <c r="T321" i="10"/>
  <c r="V321" i="10"/>
  <c r="X321" i="10"/>
  <c r="Z321" i="10"/>
  <c r="AB321" i="10"/>
  <c r="D322" i="10"/>
  <c r="F322" i="10"/>
  <c r="H322" i="10"/>
  <c r="J322" i="10"/>
  <c r="L322" i="10"/>
  <c r="N322" i="10"/>
  <c r="P322" i="10"/>
  <c r="R322" i="10"/>
  <c r="T322" i="10"/>
  <c r="V322" i="10"/>
  <c r="X322" i="10"/>
  <c r="Z322" i="10"/>
  <c r="AB322" i="10"/>
  <c r="D323" i="10"/>
  <c r="F323" i="10"/>
  <c r="H323" i="10"/>
  <c r="J323" i="10"/>
  <c r="L323" i="10"/>
  <c r="N323" i="10"/>
  <c r="P323" i="10"/>
  <c r="R323" i="10"/>
  <c r="T323" i="10"/>
  <c r="V323" i="10"/>
  <c r="X323" i="10"/>
  <c r="Z323" i="10"/>
  <c r="AB323" i="10"/>
  <c r="D324" i="10"/>
  <c r="F324" i="10"/>
  <c r="H324" i="10"/>
  <c r="J324" i="10"/>
  <c r="L324" i="10"/>
  <c r="N324" i="10"/>
  <c r="P324" i="10"/>
  <c r="R324" i="10"/>
  <c r="T324" i="10"/>
  <c r="V324" i="10"/>
  <c r="X324" i="10"/>
  <c r="Z324" i="10"/>
  <c r="AB324" i="10"/>
  <c r="D325" i="10"/>
  <c r="F325" i="10"/>
  <c r="H325" i="10"/>
  <c r="J325" i="10"/>
  <c r="L325" i="10"/>
  <c r="N325" i="10"/>
  <c r="P325" i="10"/>
  <c r="R325" i="10"/>
  <c r="T325" i="10"/>
  <c r="V325" i="10"/>
  <c r="X325" i="10"/>
  <c r="Z325" i="10"/>
  <c r="AB325" i="10"/>
  <c r="D326" i="10"/>
  <c r="F326" i="10"/>
  <c r="H326" i="10"/>
  <c r="J326" i="10"/>
  <c r="L326" i="10"/>
  <c r="N326" i="10"/>
  <c r="P326" i="10"/>
  <c r="R326" i="10"/>
  <c r="T326" i="10"/>
  <c r="V326" i="10"/>
  <c r="X326" i="10"/>
  <c r="Z326" i="10"/>
  <c r="AB326" i="10"/>
  <c r="D327" i="10"/>
  <c r="F327" i="10"/>
  <c r="H327" i="10"/>
  <c r="J327" i="10"/>
  <c r="L327" i="10"/>
  <c r="N327" i="10"/>
  <c r="P327" i="10"/>
  <c r="R327" i="10"/>
  <c r="T327" i="10"/>
  <c r="V327" i="10"/>
  <c r="X327" i="10"/>
  <c r="Z327" i="10"/>
  <c r="AB327" i="10"/>
  <c r="D328" i="10"/>
  <c r="F328" i="10"/>
  <c r="H328" i="10"/>
  <c r="J328" i="10"/>
  <c r="L328" i="10"/>
  <c r="N328" i="10"/>
  <c r="P328" i="10"/>
  <c r="R328" i="10"/>
  <c r="T328" i="10"/>
  <c r="V328" i="10"/>
  <c r="X328" i="10"/>
  <c r="Z328" i="10"/>
  <c r="AB328" i="10"/>
  <c r="D329" i="10"/>
  <c r="F329" i="10"/>
  <c r="H329" i="10"/>
  <c r="J329" i="10"/>
  <c r="L329" i="10"/>
  <c r="N329" i="10"/>
  <c r="P329" i="10"/>
  <c r="R329" i="10"/>
  <c r="T329" i="10"/>
  <c r="V329" i="10"/>
  <c r="X329" i="10"/>
  <c r="Z329" i="10"/>
  <c r="AB329" i="10"/>
  <c r="D330" i="10"/>
  <c r="F330" i="10"/>
  <c r="H330" i="10"/>
  <c r="J330" i="10"/>
  <c r="L330" i="10"/>
  <c r="N330" i="10"/>
  <c r="P330" i="10"/>
  <c r="R330" i="10"/>
  <c r="T330" i="10"/>
  <c r="V330" i="10"/>
  <c r="X330" i="10"/>
  <c r="Z330" i="10"/>
  <c r="AB330" i="10"/>
  <c r="D331" i="10"/>
  <c r="F331" i="10"/>
  <c r="H331" i="10"/>
  <c r="J331" i="10"/>
  <c r="L331" i="10"/>
  <c r="N331" i="10"/>
  <c r="P331" i="10"/>
  <c r="R331" i="10"/>
  <c r="T331" i="10"/>
  <c r="V331" i="10"/>
  <c r="X331" i="10"/>
  <c r="Z331" i="10"/>
  <c r="AB331" i="10"/>
  <c r="D332" i="10"/>
  <c r="F332" i="10"/>
  <c r="H332" i="10"/>
  <c r="J332" i="10"/>
  <c r="L332" i="10"/>
  <c r="N332" i="10"/>
  <c r="P332" i="10"/>
  <c r="R332" i="10"/>
  <c r="T332" i="10"/>
  <c r="V332" i="10"/>
  <c r="X332" i="10"/>
  <c r="Z332" i="10"/>
  <c r="AB332" i="10"/>
  <c r="D333" i="10"/>
  <c r="F333" i="10"/>
  <c r="H333" i="10"/>
  <c r="J333" i="10"/>
  <c r="L333" i="10"/>
  <c r="N333" i="10"/>
  <c r="P333" i="10"/>
  <c r="R333" i="10"/>
  <c r="T333" i="10"/>
  <c r="V333" i="10"/>
  <c r="X333" i="10"/>
  <c r="Z333" i="10"/>
  <c r="AB333" i="10"/>
  <c r="D334" i="10"/>
  <c r="F334" i="10"/>
  <c r="H334" i="10"/>
  <c r="J334" i="10"/>
  <c r="L334" i="10"/>
  <c r="N334" i="10"/>
  <c r="P334" i="10"/>
  <c r="R334" i="10"/>
  <c r="T334" i="10"/>
  <c r="V334" i="10"/>
  <c r="X334" i="10"/>
  <c r="Z334" i="10"/>
  <c r="AB334" i="10"/>
  <c r="D335" i="10"/>
  <c r="F335" i="10"/>
  <c r="H335" i="10"/>
  <c r="J335" i="10"/>
  <c r="L335" i="10"/>
  <c r="N335" i="10"/>
  <c r="P335" i="10"/>
  <c r="R335" i="10"/>
  <c r="T335" i="10"/>
  <c r="V335" i="10"/>
  <c r="X335" i="10"/>
  <c r="Z335" i="10"/>
  <c r="AB335" i="10"/>
  <c r="D336" i="10"/>
  <c r="F336" i="10"/>
  <c r="H336" i="10"/>
  <c r="J336" i="10"/>
  <c r="L336" i="10"/>
  <c r="N336" i="10"/>
  <c r="P336" i="10"/>
  <c r="R336" i="10"/>
  <c r="T336" i="10"/>
  <c r="V336" i="10"/>
  <c r="X336" i="10"/>
  <c r="Z336" i="10"/>
  <c r="AB336" i="10"/>
  <c r="D337" i="10"/>
  <c r="F337" i="10"/>
  <c r="H337" i="10"/>
  <c r="J337" i="10"/>
  <c r="L337" i="10"/>
  <c r="N337" i="10"/>
  <c r="P337" i="10"/>
  <c r="R337" i="10"/>
  <c r="T337" i="10"/>
  <c r="V337" i="10"/>
  <c r="X337" i="10"/>
  <c r="Z337" i="10"/>
  <c r="AB337" i="10"/>
  <c r="D338" i="10"/>
  <c r="F338" i="10"/>
  <c r="H338" i="10"/>
  <c r="J338" i="10"/>
  <c r="L338" i="10"/>
  <c r="N338" i="10"/>
  <c r="P338" i="10"/>
  <c r="R338" i="10"/>
  <c r="T338" i="10"/>
  <c r="V338" i="10"/>
  <c r="X338" i="10"/>
  <c r="Z338" i="10"/>
  <c r="AB338" i="10"/>
  <c r="D339" i="10"/>
  <c r="F339" i="10"/>
  <c r="H339" i="10"/>
  <c r="J339" i="10"/>
  <c r="L339" i="10"/>
  <c r="N339" i="10"/>
  <c r="P339" i="10"/>
  <c r="R339" i="10"/>
  <c r="T339" i="10"/>
  <c r="V339" i="10"/>
  <c r="X339" i="10"/>
  <c r="Z339" i="10"/>
  <c r="AB339" i="10"/>
  <c r="D340" i="10"/>
  <c r="F340" i="10"/>
  <c r="H340" i="10"/>
  <c r="J340" i="10"/>
  <c r="L340" i="10"/>
  <c r="N340" i="10"/>
  <c r="P340" i="10"/>
  <c r="R340" i="10"/>
  <c r="T340" i="10"/>
  <c r="V340" i="10"/>
  <c r="X340" i="10"/>
  <c r="Z340" i="10"/>
  <c r="AB340" i="10"/>
  <c r="D341" i="10"/>
  <c r="F341" i="10"/>
  <c r="H341" i="10"/>
  <c r="J341" i="10"/>
  <c r="L341" i="10"/>
  <c r="N341" i="10"/>
  <c r="P341" i="10"/>
  <c r="R341" i="10"/>
  <c r="T341" i="10"/>
  <c r="V341" i="10"/>
  <c r="X341" i="10"/>
  <c r="Z341" i="10"/>
  <c r="AB341" i="10"/>
  <c r="D342" i="10"/>
  <c r="F342" i="10"/>
  <c r="H342" i="10"/>
  <c r="J342" i="10"/>
  <c r="L342" i="10"/>
  <c r="N342" i="10"/>
  <c r="P342" i="10"/>
  <c r="R342" i="10"/>
  <c r="T342" i="10"/>
  <c r="V342" i="10"/>
  <c r="X342" i="10"/>
  <c r="Z342" i="10"/>
  <c r="AB342" i="10"/>
  <c r="D343" i="10"/>
  <c r="F343" i="10"/>
  <c r="H343" i="10"/>
  <c r="J343" i="10"/>
  <c r="L343" i="10"/>
  <c r="N343" i="10"/>
  <c r="P343" i="10"/>
  <c r="R343" i="10"/>
  <c r="T343" i="10"/>
  <c r="V343" i="10"/>
  <c r="X343" i="10"/>
  <c r="Z343" i="10"/>
  <c r="AB343" i="10"/>
  <c r="D344" i="10"/>
  <c r="F344" i="10"/>
  <c r="H344" i="10"/>
  <c r="J344" i="10"/>
  <c r="L344" i="10"/>
  <c r="N344" i="10"/>
  <c r="P344" i="10"/>
  <c r="R344" i="10"/>
  <c r="T344" i="10"/>
  <c r="V344" i="10"/>
  <c r="X344" i="10"/>
  <c r="Z344" i="10"/>
  <c r="AB344" i="10"/>
  <c r="D345" i="10"/>
  <c r="F345" i="10"/>
  <c r="H345" i="10"/>
  <c r="J345" i="10"/>
  <c r="L345" i="10"/>
  <c r="N345" i="10"/>
  <c r="P345" i="10"/>
  <c r="R345" i="10"/>
  <c r="T345" i="10"/>
  <c r="V345" i="10"/>
  <c r="X345" i="10"/>
  <c r="Z345" i="10"/>
  <c r="AB345" i="10"/>
  <c r="D346" i="10"/>
  <c r="F346" i="10"/>
  <c r="H346" i="10"/>
  <c r="J346" i="10"/>
  <c r="L346" i="10"/>
  <c r="N346" i="10"/>
  <c r="P346" i="10"/>
  <c r="R346" i="10"/>
  <c r="T346" i="10"/>
  <c r="V346" i="10"/>
  <c r="X346" i="10"/>
  <c r="Z346" i="10"/>
  <c r="AB346" i="10"/>
  <c r="D347" i="10"/>
  <c r="F347" i="10"/>
  <c r="H347" i="10"/>
  <c r="J347" i="10"/>
  <c r="L347" i="10"/>
  <c r="N347" i="10"/>
  <c r="P347" i="10"/>
  <c r="R347" i="10"/>
  <c r="T347" i="10"/>
  <c r="V347" i="10"/>
  <c r="X347" i="10"/>
  <c r="Z347" i="10"/>
  <c r="AB347" i="10"/>
  <c r="D348" i="10"/>
  <c r="F348" i="10"/>
  <c r="H348" i="10"/>
  <c r="J348" i="10"/>
  <c r="L348" i="10"/>
  <c r="N348" i="10"/>
  <c r="P348" i="10"/>
  <c r="R348" i="10"/>
  <c r="T348" i="10"/>
  <c r="V348" i="10"/>
  <c r="X348" i="10"/>
  <c r="Z348" i="10"/>
  <c r="AB348" i="10"/>
  <c r="D349" i="10"/>
  <c r="F349" i="10"/>
  <c r="H349" i="10"/>
  <c r="J349" i="10"/>
  <c r="L349" i="10"/>
  <c r="N349" i="10"/>
  <c r="P349" i="10"/>
  <c r="R349" i="10"/>
  <c r="T349" i="10"/>
  <c r="V349" i="10"/>
  <c r="X349" i="10"/>
  <c r="Z349" i="10"/>
  <c r="AB349" i="10"/>
  <c r="D350" i="10"/>
  <c r="F350" i="10"/>
  <c r="H350" i="10"/>
  <c r="J350" i="10"/>
  <c r="L350" i="10"/>
  <c r="N350" i="10"/>
  <c r="P350" i="10"/>
  <c r="R350" i="10"/>
  <c r="T350" i="10"/>
  <c r="V350" i="10"/>
  <c r="X350" i="10"/>
  <c r="Z350" i="10"/>
  <c r="AB350" i="10"/>
  <c r="D351" i="10"/>
  <c r="F351" i="10"/>
  <c r="H351" i="10"/>
  <c r="J351" i="10"/>
  <c r="L351" i="10"/>
  <c r="N351" i="10"/>
  <c r="P351" i="10"/>
  <c r="R351" i="10"/>
  <c r="T351" i="10"/>
  <c r="V351" i="10"/>
  <c r="X351" i="10"/>
  <c r="Z351" i="10"/>
  <c r="AB351" i="10"/>
  <c r="D352" i="10"/>
  <c r="F352" i="10"/>
  <c r="H352" i="10"/>
  <c r="J352" i="10"/>
  <c r="L352" i="10"/>
  <c r="N352" i="10"/>
  <c r="P352" i="10"/>
  <c r="R352" i="10"/>
  <c r="T352" i="10"/>
  <c r="V352" i="10"/>
  <c r="X352" i="10"/>
  <c r="Z352" i="10"/>
  <c r="AB352" i="10"/>
  <c r="D353" i="10"/>
  <c r="F353" i="10"/>
  <c r="H353" i="10"/>
  <c r="J353" i="10"/>
  <c r="L353" i="10"/>
  <c r="N353" i="10"/>
  <c r="P353" i="10"/>
  <c r="R353" i="10"/>
  <c r="T353" i="10"/>
  <c r="V353" i="10"/>
  <c r="X353" i="10"/>
  <c r="Z353" i="10"/>
  <c r="AB353" i="10"/>
  <c r="D354" i="10"/>
  <c r="F354" i="10"/>
  <c r="H354" i="10"/>
  <c r="J354" i="10"/>
  <c r="L354" i="10"/>
  <c r="N354" i="10"/>
  <c r="P354" i="10"/>
  <c r="R354" i="10"/>
  <c r="T354" i="10"/>
  <c r="V354" i="10"/>
  <c r="X354" i="10"/>
  <c r="Z354" i="10"/>
  <c r="AB354" i="10"/>
  <c r="D355" i="10"/>
  <c r="F355" i="10"/>
  <c r="H355" i="10"/>
  <c r="J355" i="10"/>
  <c r="L355" i="10"/>
  <c r="N355" i="10"/>
  <c r="P355" i="10"/>
  <c r="R355" i="10"/>
  <c r="T355" i="10"/>
  <c r="V355" i="10"/>
  <c r="X355" i="10"/>
  <c r="Z355" i="10"/>
  <c r="AB355" i="10"/>
  <c r="D356" i="10"/>
  <c r="F356" i="10"/>
  <c r="H356" i="10"/>
  <c r="J356" i="10"/>
  <c r="L356" i="10"/>
  <c r="N356" i="10"/>
  <c r="P356" i="10"/>
  <c r="R356" i="10"/>
  <c r="T356" i="10"/>
  <c r="V356" i="10"/>
  <c r="X356" i="10"/>
  <c r="Z356" i="10"/>
  <c r="AB356" i="10"/>
  <c r="D357" i="10"/>
  <c r="F357" i="10"/>
  <c r="H357" i="10"/>
  <c r="J357" i="10"/>
  <c r="L357" i="10"/>
  <c r="N357" i="10"/>
  <c r="P357" i="10"/>
  <c r="R357" i="10"/>
  <c r="T357" i="10"/>
  <c r="V357" i="10"/>
  <c r="X357" i="10"/>
  <c r="Z357" i="10"/>
  <c r="AB357" i="10"/>
  <c r="D358" i="10"/>
  <c r="F358" i="10"/>
  <c r="H358" i="10"/>
  <c r="J358" i="10"/>
  <c r="L358" i="10"/>
  <c r="N358" i="10"/>
  <c r="P358" i="10"/>
  <c r="R358" i="10"/>
  <c r="T358" i="10"/>
  <c r="V358" i="10"/>
  <c r="X358" i="10"/>
  <c r="Z358" i="10"/>
  <c r="AB358" i="10"/>
  <c r="D359" i="10"/>
  <c r="F359" i="10"/>
  <c r="H359" i="10"/>
  <c r="J359" i="10"/>
  <c r="L359" i="10"/>
  <c r="N359" i="10"/>
  <c r="P359" i="10"/>
  <c r="R359" i="10"/>
  <c r="T359" i="10"/>
  <c r="V359" i="10"/>
  <c r="X359" i="10"/>
  <c r="Z359" i="10"/>
  <c r="AB359" i="10"/>
  <c r="D360" i="10"/>
  <c r="F360" i="10"/>
  <c r="H360" i="10"/>
  <c r="J360" i="10"/>
  <c r="L360" i="10"/>
  <c r="N360" i="10"/>
  <c r="P360" i="10"/>
  <c r="R360" i="10"/>
  <c r="T360" i="10"/>
  <c r="V360" i="10"/>
  <c r="X360" i="10"/>
  <c r="Z360" i="10"/>
  <c r="AB360" i="10"/>
  <c r="D361" i="10"/>
  <c r="F361" i="10"/>
  <c r="H361" i="10"/>
  <c r="J361" i="10"/>
  <c r="L361" i="10"/>
  <c r="N361" i="10"/>
  <c r="P361" i="10"/>
  <c r="R361" i="10"/>
  <c r="T361" i="10"/>
  <c r="V361" i="10"/>
  <c r="X361" i="10"/>
  <c r="Z361" i="10"/>
  <c r="AB361" i="10"/>
  <c r="D362" i="10"/>
  <c r="F362" i="10"/>
  <c r="H362" i="10"/>
  <c r="J362" i="10"/>
  <c r="L362" i="10"/>
  <c r="N362" i="10"/>
  <c r="P362" i="10"/>
  <c r="R362" i="10"/>
  <c r="T362" i="10"/>
  <c r="V362" i="10"/>
  <c r="X362" i="10"/>
  <c r="Z362" i="10"/>
  <c r="AB362" i="10"/>
  <c r="D363" i="10"/>
  <c r="F363" i="10"/>
  <c r="H363" i="10"/>
  <c r="J363" i="10"/>
  <c r="L363" i="10"/>
  <c r="N363" i="10"/>
  <c r="P363" i="10"/>
  <c r="R363" i="10"/>
  <c r="T363" i="10"/>
  <c r="V363" i="10"/>
  <c r="X363" i="10"/>
  <c r="Z363" i="10"/>
  <c r="AB363" i="10"/>
  <c r="D364" i="10"/>
  <c r="F364" i="10"/>
  <c r="H364" i="10"/>
  <c r="J364" i="10"/>
  <c r="L364" i="10"/>
  <c r="N364" i="10"/>
  <c r="P364" i="10"/>
  <c r="R364" i="10"/>
  <c r="T364" i="10"/>
  <c r="V364" i="10"/>
  <c r="X364" i="10"/>
  <c r="Z364" i="10"/>
  <c r="AB364" i="10"/>
  <c r="D365" i="10"/>
  <c r="F365" i="10"/>
  <c r="H365" i="10"/>
  <c r="J365" i="10"/>
  <c r="L365" i="10"/>
  <c r="N365" i="10"/>
  <c r="P365" i="10"/>
  <c r="R365" i="10"/>
  <c r="T365" i="10"/>
  <c r="V365" i="10"/>
  <c r="X365" i="10"/>
  <c r="Z365" i="10"/>
  <c r="AB365" i="10"/>
  <c r="D366" i="10"/>
  <c r="F366" i="10"/>
  <c r="H366" i="10"/>
  <c r="J366" i="10"/>
  <c r="L366" i="10"/>
  <c r="N366" i="10"/>
  <c r="P366" i="10"/>
  <c r="R366" i="10"/>
  <c r="T366" i="10"/>
  <c r="V366" i="10"/>
  <c r="X366" i="10"/>
  <c r="Z366" i="10"/>
  <c r="AB366" i="10"/>
  <c r="D367" i="10"/>
  <c r="F367" i="10"/>
  <c r="H367" i="10"/>
  <c r="J367" i="10"/>
  <c r="L367" i="10"/>
  <c r="N367" i="10"/>
  <c r="P367" i="10"/>
  <c r="R367" i="10"/>
  <c r="T367" i="10"/>
  <c r="V367" i="10"/>
  <c r="X367" i="10"/>
  <c r="Z367" i="10"/>
  <c r="AB367" i="10"/>
  <c r="D368" i="10"/>
  <c r="F368" i="10"/>
  <c r="H368" i="10"/>
  <c r="J368" i="10"/>
  <c r="L368" i="10"/>
  <c r="N368" i="10"/>
  <c r="P368" i="10"/>
  <c r="R368" i="10"/>
  <c r="T368" i="10"/>
  <c r="V368" i="10"/>
  <c r="X368" i="10"/>
  <c r="Z368" i="10"/>
  <c r="AB368" i="10"/>
  <c r="D369" i="10"/>
  <c r="F369" i="10"/>
  <c r="H369" i="10"/>
  <c r="J369" i="10"/>
  <c r="L369" i="10"/>
  <c r="N369" i="10"/>
  <c r="P369" i="10"/>
  <c r="R369" i="10"/>
  <c r="T369" i="10"/>
  <c r="V369" i="10"/>
  <c r="X369" i="10"/>
  <c r="Z369" i="10"/>
  <c r="AB369" i="10"/>
  <c r="D370" i="10"/>
  <c r="F370" i="10"/>
  <c r="H370" i="10"/>
  <c r="J370" i="10"/>
  <c r="L370" i="10"/>
  <c r="N370" i="10"/>
  <c r="P370" i="10"/>
  <c r="R370" i="10"/>
  <c r="T370" i="10"/>
  <c r="V370" i="10"/>
  <c r="X370" i="10"/>
  <c r="Z370" i="10"/>
  <c r="AB370" i="10"/>
  <c r="D371" i="10"/>
  <c r="F371" i="10"/>
  <c r="H371" i="10"/>
  <c r="J371" i="10"/>
  <c r="L371" i="10"/>
  <c r="N371" i="10"/>
  <c r="P371" i="10"/>
  <c r="R371" i="10"/>
  <c r="T371" i="10"/>
  <c r="V371" i="10"/>
  <c r="X371" i="10"/>
  <c r="Z371" i="10"/>
  <c r="AB371" i="10"/>
  <c r="D372" i="10"/>
  <c r="F372" i="10"/>
  <c r="H372" i="10"/>
  <c r="J372" i="10"/>
  <c r="L372" i="10"/>
  <c r="N372" i="10"/>
  <c r="P372" i="10"/>
  <c r="R372" i="10"/>
  <c r="T372" i="10"/>
  <c r="V372" i="10"/>
  <c r="X372" i="10"/>
  <c r="Z372" i="10"/>
  <c r="AB372" i="10"/>
  <c r="D373" i="10"/>
  <c r="F373" i="10"/>
  <c r="H373" i="10"/>
  <c r="J373" i="10"/>
  <c r="L373" i="10"/>
  <c r="N373" i="10"/>
  <c r="P373" i="10"/>
  <c r="R373" i="10"/>
  <c r="T373" i="10"/>
  <c r="V373" i="10"/>
  <c r="X373" i="10"/>
  <c r="Z373" i="10"/>
  <c r="AB373" i="10"/>
  <c r="D374" i="10"/>
  <c r="F374" i="10"/>
  <c r="H374" i="10"/>
  <c r="J374" i="10"/>
  <c r="L374" i="10"/>
  <c r="N374" i="10"/>
  <c r="P374" i="10"/>
  <c r="R374" i="10"/>
  <c r="T374" i="10"/>
  <c r="V374" i="10"/>
  <c r="X374" i="10"/>
  <c r="Z374" i="10"/>
  <c r="AB374" i="10"/>
  <c r="D375" i="10"/>
  <c r="F375" i="10"/>
  <c r="H375" i="10"/>
  <c r="J375" i="10"/>
  <c r="L375" i="10"/>
  <c r="N375" i="10"/>
  <c r="P375" i="10"/>
  <c r="R375" i="10"/>
  <c r="T375" i="10"/>
  <c r="V375" i="10"/>
  <c r="X375" i="10"/>
  <c r="Z375" i="10"/>
  <c r="AB375" i="10"/>
  <c r="D376" i="10"/>
  <c r="F376" i="10"/>
  <c r="H376" i="10"/>
  <c r="J376" i="10"/>
  <c r="L376" i="10"/>
  <c r="N376" i="10"/>
  <c r="P376" i="10"/>
  <c r="R376" i="10"/>
  <c r="T376" i="10"/>
  <c r="V376" i="10"/>
  <c r="X376" i="10"/>
  <c r="Z376" i="10"/>
  <c r="AB376" i="10"/>
  <c r="D377" i="10"/>
  <c r="F377" i="10"/>
  <c r="H377" i="10"/>
  <c r="J377" i="10"/>
  <c r="L377" i="10"/>
  <c r="N377" i="10"/>
  <c r="P377" i="10"/>
  <c r="R377" i="10"/>
  <c r="T377" i="10"/>
  <c r="V377" i="10"/>
  <c r="X377" i="10"/>
  <c r="Z377" i="10"/>
  <c r="AB377" i="10"/>
  <c r="D378" i="10"/>
  <c r="F378" i="10"/>
  <c r="H378" i="10"/>
  <c r="J378" i="10"/>
  <c r="L378" i="10"/>
  <c r="N378" i="10"/>
  <c r="P378" i="10"/>
  <c r="R378" i="10"/>
  <c r="T378" i="10"/>
  <c r="V378" i="10"/>
  <c r="X378" i="10"/>
  <c r="Z378" i="10"/>
  <c r="AB378" i="10"/>
  <c r="D379" i="10"/>
  <c r="F379" i="10"/>
  <c r="H379" i="10"/>
  <c r="J379" i="10"/>
  <c r="L379" i="10"/>
  <c r="N379" i="10"/>
  <c r="P379" i="10"/>
  <c r="R379" i="10"/>
  <c r="T379" i="10"/>
  <c r="V379" i="10"/>
  <c r="X379" i="10"/>
  <c r="Z379" i="10"/>
  <c r="AB379" i="10"/>
  <c r="D380" i="10"/>
  <c r="F380" i="10"/>
  <c r="H380" i="10"/>
  <c r="J380" i="10"/>
  <c r="L380" i="10"/>
  <c r="N380" i="10"/>
  <c r="P380" i="10"/>
  <c r="R380" i="10"/>
  <c r="T380" i="10"/>
  <c r="V380" i="10"/>
  <c r="X380" i="10"/>
  <c r="Z380" i="10"/>
  <c r="AB380" i="10"/>
  <c r="D381" i="10"/>
  <c r="F381" i="10"/>
  <c r="H381" i="10"/>
  <c r="J381" i="10"/>
  <c r="L381" i="10"/>
  <c r="N381" i="10"/>
  <c r="P381" i="10"/>
  <c r="R381" i="10"/>
  <c r="T381" i="10"/>
  <c r="V381" i="10"/>
  <c r="X381" i="10"/>
  <c r="Z381" i="10"/>
  <c r="AB381" i="10"/>
  <c r="D382" i="10"/>
  <c r="F382" i="10"/>
  <c r="H382" i="10"/>
  <c r="J382" i="10"/>
  <c r="L382" i="10"/>
  <c r="N382" i="10"/>
  <c r="P382" i="10"/>
  <c r="R382" i="10"/>
  <c r="T382" i="10"/>
  <c r="V382" i="10"/>
  <c r="X382" i="10"/>
  <c r="Z382" i="10"/>
  <c r="AB382" i="10"/>
  <c r="D383" i="10"/>
  <c r="F383" i="10"/>
  <c r="H383" i="10"/>
  <c r="J383" i="10"/>
  <c r="L383" i="10"/>
  <c r="N383" i="10"/>
  <c r="P383" i="10"/>
  <c r="R383" i="10"/>
  <c r="T383" i="10"/>
  <c r="V383" i="10"/>
  <c r="X383" i="10"/>
  <c r="Z383" i="10"/>
  <c r="AB383" i="10"/>
  <c r="D384" i="10"/>
  <c r="F384" i="10"/>
  <c r="H384" i="10"/>
  <c r="J384" i="10"/>
  <c r="L384" i="10"/>
  <c r="N384" i="10"/>
  <c r="P384" i="10"/>
  <c r="R384" i="10"/>
  <c r="T384" i="10"/>
  <c r="V384" i="10"/>
  <c r="X384" i="10"/>
  <c r="Z384" i="10"/>
  <c r="AB384" i="10"/>
  <c r="D385" i="10"/>
  <c r="F385" i="10"/>
  <c r="H385" i="10"/>
  <c r="J385" i="10"/>
  <c r="L385" i="10"/>
  <c r="N385" i="10"/>
  <c r="P385" i="10"/>
  <c r="R385" i="10"/>
  <c r="T385" i="10"/>
  <c r="V385" i="10"/>
  <c r="X385" i="10"/>
  <c r="Z385" i="10"/>
  <c r="AB385" i="10"/>
  <c r="D386" i="10"/>
  <c r="F386" i="10"/>
  <c r="H386" i="10"/>
  <c r="J386" i="10"/>
  <c r="L386" i="10"/>
  <c r="N386" i="10"/>
  <c r="P386" i="10"/>
  <c r="R386" i="10"/>
  <c r="T386" i="10"/>
  <c r="V386" i="10"/>
  <c r="X386" i="10"/>
  <c r="Z386" i="10"/>
  <c r="AB386" i="10"/>
  <c r="D387" i="10"/>
  <c r="F387" i="10"/>
  <c r="H387" i="10"/>
  <c r="J387" i="10"/>
  <c r="L387" i="10"/>
  <c r="N387" i="10"/>
  <c r="P387" i="10"/>
  <c r="R387" i="10"/>
  <c r="T387" i="10"/>
  <c r="V387" i="10"/>
  <c r="X387" i="10"/>
  <c r="Z387" i="10"/>
  <c r="AB387" i="10"/>
  <c r="D388" i="10"/>
  <c r="F388" i="10"/>
  <c r="H388" i="10"/>
  <c r="J388" i="10"/>
  <c r="L388" i="10"/>
  <c r="N388" i="10"/>
  <c r="P388" i="10"/>
  <c r="R388" i="10"/>
  <c r="T388" i="10"/>
  <c r="V388" i="10"/>
  <c r="X388" i="10"/>
  <c r="Z388" i="10"/>
  <c r="AB388" i="10"/>
  <c r="D389" i="10"/>
  <c r="F389" i="10"/>
  <c r="H389" i="10"/>
  <c r="J389" i="10"/>
  <c r="L389" i="10"/>
  <c r="N389" i="10"/>
  <c r="P389" i="10"/>
  <c r="R389" i="10"/>
  <c r="T389" i="10"/>
  <c r="V389" i="10"/>
  <c r="X389" i="10"/>
  <c r="Z389" i="10"/>
  <c r="AB389" i="10"/>
  <c r="D390" i="10"/>
  <c r="F390" i="10"/>
  <c r="H390" i="10"/>
  <c r="J390" i="10"/>
  <c r="L390" i="10"/>
  <c r="N390" i="10"/>
  <c r="P390" i="10"/>
  <c r="R390" i="10"/>
  <c r="T390" i="10"/>
  <c r="V390" i="10"/>
  <c r="X390" i="10"/>
  <c r="Z390" i="10"/>
  <c r="AB390" i="10"/>
  <c r="D391" i="10"/>
  <c r="F391" i="10"/>
  <c r="H391" i="10"/>
  <c r="J391" i="10"/>
  <c r="L391" i="10"/>
  <c r="N391" i="10"/>
  <c r="P391" i="10"/>
  <c r="R391" i="10"/>
  <c r="T391" i="10"/>
  <c r="V391" i="10"/>
  <c r="X391" i="10"/>
  <c r="Z391" i="10"/>
  <c r="AB391" i="10"/>
  <c r="D392" i="10"/>
  <c r="F392" i="10"/>
  <c r="H392" i="10"/>
  <c r="J392" i="10"/>
  <c r="L392" i="10"/>
  <c r="N392" i="10"/>
  <c r="P392" i="10"/>
  <c r="R392" i="10"/>
  <c r="T392" i="10"/>
  <c r="V392" i="10"/>
  <c r="X392" i="10"/>
  <c r="Z392" i="10"/>
  <c r="AB392" i="10"/>
  <c r="D393" i="10"/>
  <c r="F393" i="10"/>
  <c r="H393" i="10"/>
  <c r="J393" i="10"/>
  <c r="L393" i="10"/>
  <c r="N393" i="10"/>
  <c r="P393" i="10"/>
  <c r="R393" i="10"/>
  <c r="T393" i="10"/>
  <c r="V393" i="10"/>
  <c r="X393" i="10"/>
  <c r="Z393" i="10"/>
  <c r="AB393" i="10"/>
  <c r="D394" i="10"/>
  <c r="F394" i="10"/>
  <c r="H394" i="10"/>
  <c r="J394" i="10"/>
  <c r="L394" i="10"/>
  <c r="N394" i="10"/>
  <c r="P394" i="10"/>
  <c r="R394" i="10"/>
  <c r="T394" i="10"/>
  <c r="V394" i="10"/>
  <c r="X394" i="10"/>
  <c r="Z394" i="10"/>
  <c r="AB394" i="10"/>
  <c r="D395" i="10"/>
  <c r="F395" i="10"/>
  <c r="H395" i="10"/>
  <c r="J395" i="10"/>
  <c r="L395" i="10"/>
  <c r="N395" i="10"/>
  <c r="P395" i="10"/>
  <c r="R395" i="10"/>
  <c r="T395" i="10"/>
  <c r="V395" i="10"/>
  <c r="X395" i="10"/>
  <c r="Z395" i="10"/>
  <c r="AB395" i="10"/>
  <c r="D396" i="10"/>
  <c r="F396" i="10"/>
  <c r="H396" i="10"/>
  <c r="J396" i="10"/>
  <c r="L396" i="10"/>
  <c r="N396" i="10"/>
  <c r="P396" i="10"/>
  <c r="R396" i="10"/>
  <c r="T396" i="10"/>
  <c r="V396" i="10"/>
  <c r="X396" i="10"/>
  <c r="Z396" i="10"/>
  <c r="AB396" i="10"/>
  <c r="D397" i="10"/>
  <c r="F397" i="10"/>
  <c r="H397" i="10"/>
  <c r="J397" i="10"/>
  <c r="L397" i="10"/>
  <c r="N397" i="10"/>
  <c r="P397" i="10"/>
  <c r="R397" i="10"/>
  <c r="T397" i="10"/>
  <c r="V397" i="10"/>
  <c r="X397" i="10"/>
  <c r="Z397" i="10"/>
  <c r="AB397" i="10"/>
  <c r="D398" i="10"/>
  <c r="F398" i="10"/>
  <c r="H398" i="10"/>
  <c r="J398" i="10"/>
  <c r="L398" i="10"/>
  <c r="N398" i="10"/>
  <c r="P398" i="10"/>
  <c r="R398" i="10"/>
  <c r="T398" i="10"/>
  <c r="V398" i="10"/>
  <c r="X398" i="10"/>
  <c r="Z398" i="10"/>
  <c r="AB398" i="10"/>
  <c r="D399" i="10"/>
  <c r="F399" i="10"/>
  <c r="H399" i="10"/>
  <c r="J399" i="10"/>
  <c r="L399" i="10"/>
  <c r="N399" i="10"/>
  <c r="P399" i="10"/>
  <c r="R399" i="10"/>
  <c r="T399" i="10"/>
  <c r="V399" i="10"/>
  <c r="X399" i="10"/>
  <c r="Z399" i="10"/>
  <c r="AB399" i="10"/>
  <c r="D400" i="10"/>
  <c r="F400" i="10"/>
  <c r="H400" i="10"/>
  <c r="J400" i="10"/>
  <c r="L400" i="10"/>
  <c r="N400" i="10"/>
  <c r="P400" i="10"/>
  <c r="R400" i="10"/>
  <c r="T400" i="10"/>
  <c r="V400" i="10"/>
  <c r="X400" i="10"/>
  <c r="Z400" i="10"/>
  <c r="AB400" i="10"/>
  <c r="D401" i="10"/>
  <c r="F401" i="10"/>
  <c r="H401" i="10"/>
  <c r="J401" i="10"/>
  <c r="L401" i="10"/>
  <c r="N401" i="10"/>
  <c r="P401" i="10"/>
  <c r="R401" i="10"/>
  <c r="T401" i="10"/>
  <c r="V401" i="10"/>
  <c r="X401" i="10"/>
  <c r="Z401" i="10"/>
  <c r="AB401" i="10"/>
  <c r="D402" i="10"/>
  <c r="F402" i="10"/>
  <c r="H402" i="10"/>
  <c r="J402" i="10"/>
  <c r="L402" i="10"/>
  <c r="N402" i="10"/>
  <c r="P402" i="10"/>
  <c r="R402" i="10"/>
  <c r="T402" i="10"/>
  <c r="V402" i="10"/>
  <c r="X402" i="10"/>
  <c r="Z402" i="10"/>
  <c r="AB402" i="10"/>
  <c r="D403" i="10"/>
  <c r="F403" i="10"/>
  <c r="H403" i="10"/>
  <c r="J403" i="10"/>
  <c r="L403" i="10"/>
  <c r="N403" i="10"/>
  <c r="P403" i="10"/>
  <c r="R403" i="10"/>
  <c r="T403" i="10"/>
  <c r="V403" i="10"/>
  <c r="X403" i="10"/>
  <c r="Z403" i="10"/>
  <c r="AB403" i="10"/>
  <c r="D404" i="10"/>
  <c r="F404" i="10"/>
  <c r="H404" i="10"/>
  <c r="J404" i="10"/>
  <c r="L404" i="10"/>
  <c r="N404" i="10"/>
  <c r="P404" i="10"/>
  <c r="R404" i="10"/>
  <c r="T404" i="10"/>
  <c r="V404" i="10"/>
  <c r="X404" i="10"/>
  <c r="Z404" i="10"/>
  <c r="AB404" i="10"/>
  <c r="D405" i="10"/>
  <c r="F405" i="10"/>
  <c r="H405" i="10"/>
  <c r="J405" i="10"/>
  <c r="L405" i="10"/>
  <c r="N405" i="10"/>
  <c r="P405" i="10"/>
  <c r="R405" i="10"/>
  <c r="T405" i="10"/>
  <c r="V405" i="10"/>
  <c r="X405" i="10"/>
  <c r="Z405" i="10"/>
  <c r="AB405" i="10"/>
  <c r="D406" i="10"/>
  <c r="F406" i="10"/>
  <c r="H406" i="10"/>
  <c r="J406" i="10"/>
  <c r="L406" i="10"/>
  <c r="N406" i="10"/>
  <c r="P406" i="10"/>
  <c r="R406" i="10"/>
  <c r="T406" i="10"/>
  <c r="V406" i="10"/>
  <c r="X406" i="10"/>
  <c r="Z406" i="10"/>
  <c r="AB406" i="10"/>
  <c r="D407" i="10"/>
  <c r="F407" i="10"/>
  <c r="H407" i="10"/>
  <c r="J407" i="10"/>
  <c r="L407" i="10"/>
  <c r="N407" i="10"/>
  <c r="P407" i="10"/>
  <c r="R407" i="10"/>
  <c r="T407" i="10"/>
  <c r="V407" i="10"/>
  <c r="X407" i="10"/>
  <c r="Z407" i="10"/>
  <c r="AB407" i="10"/>
  <c r="D408" i="10"/>
  <c r="F408" i="10"/>
  <c r="H408" i="10"/>
  <c r="J408" i="10"/>
  <c r="L408" i="10"/>
  <c r="N408" i="10"/>
  <c r="P408" i="10"/>
  <c r="R408" i="10"/>
  <c r="T408" i="10"/>
  <c r="V408" i="10"/>
  <c r="X408" i="10"/>
  <c r="Z408" i="10"/>
  <c r="AB408" i="10"/>
  <c r="D409" i="10"/>
  <c r="F409" i="10"/>
  <c r="H409" i="10"/>
  <c r="J409" i="10"/>
  <c r="L409" i="10"/>
  <c r="N409" i="10"/>
  <c r="P409" i="10"/>
  <c r="R409" i="10"/>
  <c r="T409" i="10"/>
  <c r="V409" i="10"/>
  <c r="X409" i="10"/>
  <c r="Z409" i="10"/>
  <c r="AB409" i="10"/>
  <c r="D410" i="10"/>
  <c r="F410" i="10"/>
  <c r="H410" i="10"/>
  <c r="J410" i="10"/>
  <c r="L410" i="10"/>
  <c r="N410" i="10"/>
  <c r="P410" i="10"/>
  <c r="R410" i="10"/>
  <c r="T410" i="10"/>
  <c r="V410" i="10"/>
  <c r="X410" i="10"/>
  <c r="Z410" i="10"/>
  <c r="AB410" i="10"/>
  <c r="D411" i="10"/>
  <c r="F411" i="10"/>
  <c r="H411" i="10"/>
  <c r="J411" i="10"/>
  <c r="L411" i="10"/>
  <c r="N411" i="10"/>
  <c r="P411" i="10"/>
  <c r="R411" i="10"/>
  <c r="T411" i="10"/>
  <c r="V411" i="10"/>
  <c r="X411" i="10"/>
  <c r="Z411" i="10"/>
  <c r="AB411" i="10"/>
  <c r="D412" i="10"/>
  <c r="F412" i="10"/>
  <c r="H412" i="10"/>
  <c r="J412" i="10"/>
  <c r="L412" i="10"/>
  <c r="N412" i="10"/>
  <c r="P412" i="10"/>
  <c r="R412" i="10"/>
  <c r="T412" i="10"/>
  <c r="V412" i="10"/>
  <c r="X412" i="10"/>
  <c r="Z412" i="10"/>
  <c r="AB412" i="10"/>
  <c r="D413" i="10"/>
  <c r="F413" i="10"/>
  <c r="H413" i="10"/>
  <c r="J413" i="10"/>
  <c r="L413" i="10"/>
  <c r="N413" i="10"/>
  <c r="P413" i="10"/>
  <c r="R413" i="10"/>
  <c r="T413" i="10"/>
  <c r="V413" i="10"/>
  <c r="X413" i="10"/>
  <c r="Z413" i="10"/>
  <c r="AB413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2" i="10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2" i="8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J2" i="7"/>
  <c r="AI2" i="7"/>
  <c r="AH2" i="7"/>
  <c r="AG2" i="7"/>
  <c r="AF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2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2" i="7"/>
  <c r="D2" i="7"/>
  <c r="F2" i="7"/>
  <c r="H2" i="7"/>
  <c r="J2" i="7"/>
  <c r="L2" i="7"/>
  <c r="N2" i="7"/>
  <c r="P2" i="7"/>
  <c r="R2" i="7"/>
  <c r="T2" i="7"/>
  <c r="V2" i="7"/>
  <c r="X2" i="7"/>
  <c r="Z2" i="7"/>
  <c r="AB2" i="7"/>
  <c r="D3" i="7"/>
  <c r="F3" i="7"/>
  <c r="H3" i="7"/>
  <c r="J3" i="7"/>
  <c r="L3" i="7"/>
  <c r="N3" i="7"/>
  <c r="P3" i="7"/>
  <c r="R3" i="7"/>
  <c r="T3" i="7"/>
  <c r="V3" i="7"/>
  <c r="X3" i="7"/>
  <c r="Z3" i="7"/>
  <c r="AB3" i="7"/>
  <c r="D4" i="7"/>
  <c r="F4" i="7"/>
  <c r="H4" i="7"/>
  <c r="J4" i="7"/>
  <c r="L4" i="7"/>
  <c r="N4" i="7"/>
  <c r="P4" i="7"/>
  <c r="R4" i="7"/>
  <c r="T4" i="7"/>
  <c r="V4" i="7"/>
  <c r="X4" i="7"/>
  <c r="Z4" i="7"/>
  <c r="AB4" i="7"/>
  <c r="D5" i="7"/>
  <c r="F5" i="7"/>
  <c r="H5" i="7"/>
  <c r="J5" i="7"/>
  <c r="L5" i="7"/>
  <c r="N5" i="7"/>
  <c r="P5" i="7"/>
  <c r="R5" i="7"/>
  <c r="T5" i="7"/>
  <c r="V5" i="7"/>
  <c r="X5" i="7"/>
  <c r="Z5" i="7"/>
  <c r="AB5" i="7"/>
  <c r="D6" i="7"/>
  <c r="F6" i="7"/>
  <c r="H6" i="7"/>
  <c r="J6" i="7"/>
  <c r="L6" i="7"/>
  <c r="N6" i="7"/>
  <c r="P6" i="7"/>
  <c r="R6" i="7"/>
  <c r="T6" i="7"/>
  <c r="V6" i="7"/>
  <c r="X6" i="7"/>
  <c r="Z6" i="7"/>
  <c r="AB6" i="7"/>
  <c r="D7" i="7"/>
  <c r="F7" i="7"/>
  <c r="H7" i="7"/>
  <c r="J7" i="7"/>
  <c r="L7" i="7"/>
  <c r="N7" i="7"/>
  <c r="P7" i="7"/>
  <c r="R7" i="7"/>
  <c r="T7" i="7"/>
  <c r="V7" i="7"/>
  <c r="X7" i="7"/>
  <c r="Z7" i="7"/>
  <c r="AB7" i="7"/>
  <c r="D8" i="7"/>
  <c r="F8" i="7"/>
  <c r="H8" i="7"/>
  <c r="J8" i="7"/>
  <c r="L8" i="7"/>
  <c r="N8" i="7"/>
  <c r="P8" i="7"/>
  <c r="R8" i="7"/>
  <c r="T8" i="7"/>
  <c r="V8" i="7"/>
  <c r="X8" i="7"/>
  <c r="Z8" i="7"/>
  <c r="AB8" i="7"/>
  <c r="D9" i="7"/>
  <c r="F9" i="7"/>
  <c r="H9" i="7"/>
  <c r="J9" i="7"/>
  <c r="L9" i="7"/>
  <c r="N9" i="7"/>
  <c r="P9" i="7"/>
  <c r="R9" i="7"/>
  <c r="T9" i="7"/>
  <c r="V9" i="7"/>
  <c r="X9" i="7"/>
  <c r="Z9" i="7"/>
  <c r="AB9" i="7"/>
  <c r="D10" i="7"/>
  <c r="F10" i="7"/>
  <c r="H10" i="7"/>
  <c r="J10" i="7"/>
  <c r="L10" i="7"/>
  <c r="N10" i="7"/>
  <c r="P10" i="7"/>
  <c r="R10" i="7"/>
  <c r="T10" i="7"/>
  <c r="V10" i="7"/>
  <c r="X10" i="7"/>
  <c r="Z10" i="7"/>
  <c r="AB10" i="7"/>
  <c r="D11" i="7"/>
  <c r="F11" i="7"/>
  <c r="H11" i="7"/>
  <c r="J11" i="7"/>
  <c r="L11" i="7"/>
  <c r="N11" i="7"/>
  <c r="P11" i="7"/>
  <c r="R11" i="7"/>
  <c r="T11" i="7"/>
  <c r="V11" i="7"/>
  <c r="X11" i="7"/>
  <c r="Z11" i="7"/>
  <c r="AB11" i="7"/>
  <c r="D12" i="7"/>
  <c r="F12" i="7"/>
  <c r="H12" i="7"/>
  <c r="J12" i="7"/>
  <c r="L12" i="7"/>
  <c r="N12" i="7"/>
  <c r="P12" i="7"/>
  <c r="R12" i="7"/>
  <c r="T12" i="7"/>
  <c r="V12" i="7"/>
  <c r="X12" i="7"/>
  <c r="Z12" i="7"/>
  <c r="AB12" i="7"/>
  <c r="D13" i="7"/>
  <c r="F13" i="7"/>
  <c r="H13" i="7"/>
  <c r="J13" i="7"/>
  <c r="L13" i="7"/>
  <c r="N13" i="7"/>
  <c r="P13" i="7"/>
  <c r="R13" i="7"/>
  <c r="T13" i="7"/>
  <c r="V13" i="7"/>
  <c r="X13" i="7"/>
  <c r="Z13" i="7"/>
  <c r="AB13" i="7"/>
  <c r="D14" i="7"/>
  <c r="F14" i="7"/>
  <c r="H14" i="7"/>
  <c r="J14" i="7"/>
  <c r="L14" i="7"/>
  <c r="N14" i="7"/>
  <c r="P14" i="7"/>
  <c r="R14" i="7"/>
  <c r="T14" i="7"/>
  <c r="V14" i="7"/>
  <c r="X14" i="7"/>
  <c r="Z14" i="7"/>
  <c r="AB14" i="7"/>
  <c r="D15" i="7"/>
  <c r="F15" i="7"/>
  <c r="H15" i="7"/>
  <c r="J15" i="7"/>
  <c r="L15" i="7"/>
  <c r="N15" i="7"/>
  <c r="P15" i="7"/>
  <c r="R15" i="7"/>
  <c r="T15" i="7"/>
  <c r="V15" i="7"/>
  <c r="X15" i="7"/>
  <c r="Z15" i="7"/>
  <c r="AB15" i="7"/>
  <c r="D16" i="7"/>
  <c r="F16" i="7"/>
  <c r="H16" i="7"/>
  <c r="J16" i="7"/>
  <c r="L16" i="7"/>
  <c r="N16" i="7"/>
  <c r="P16" i="7"/>
  <c r="R16" i="7"/>
  <c r="T16" i="7"/>
  <c r="V16" i="7"/>
  <c r="X16" i="7"/>
  <c r="Z16" i="7"/>
  <c r="AB16" i="7"/>
  <c r="D17" i="7"/>
  <c r="F17" i="7"/>
  <c r="H17" i="7"/>
  <c r="J17" i="7"/>
  <c r="L17" i="7"/>
  <c r="N17" i="7"/>
  <c r="P17" i="7"/>
  <c r="R17" i="7"/>
  <c r="T17" i="7"/>
  <c r="V17" i="7"/>
  <c r="X17" i="7"/>
  <c r="Z17" i="7"/>
  <c r="AB17" i="7"/>
  <c r="D18" i="7"/>
  <c r="F18" i="7"/>
  <c r="H18" i="7"/>
  <c r="J18" i="7"/>
  <c r="L18" i="7"/>
  <c r="N18" i="7"/>
  <c r="P18" i="7"/>
  <c r="R18" i="7"/>
  <c r="T18" i="7"/>
  <c r="V18" i="7"/>
  <c r="X18" i="7"/>
  <c r="Z18" i="7"/>
  <c r="AB18" i="7"/>
  <c r="D19" i="7"/>
  <c r="F19" i="7"/>
  <c r="H19" i="7"/>
  <c r="J19" i="7"/>
  <c r="L19" i="7"/>
  <c r="N19" i="7"/>
  <c r="P19" i="7"/>
  <c r="R19" i="7"/>
  <c r="T19" i="7"/>
  <c r="V19" i="7"/>
  <c r="X19" i="7"/>
  <c r="Z19" i="7"/>
  <c r="AB19" i="7"/>
  <c r="D20" i="7"/>
  <c r="F20" i="7"/>
  <c r="H20" i="7"/>
  <c r="J20" i="7"/>
  <c r="L20" i="7"/>
  <c r="N20" i="7"/>
  <c r="P20" i="7"/>
  <c r="R20" i="7"/>
  <c r="T20" i="7"/>
  <c r="V20" i="7"/>
  <c r="X20" i="7"/>
  <c r="Z20" i="7"/>
  <c r="AB20" i="7"/>
  <c r="D21" i="7"/>
  <c r="F21" i="7"/>
  <c r="H21" i="7"/>
  <c r="J21" i="7"/>
  <c r="L21" i="7"/>
  <c r="N21" i="7"/>
  <c r="P21" i="7"/>
  <c r="R21" i="7"/>
  <c r="T21" i="7"/>
  <c r="V21" i="7"/>
  <c r="X21" i="7"/>
  <c r="Z21" i="7"/>
  <c r="AB21" i="7"/>
  <c r="D22" i="7"/>
  <c r="F22" i="7"/>
  <c r="H22" i="7"/>
  <c r="J22" i="7"/>
  <c r="L22" i="7"/>
  <c r="N22" i="7"/>
  <c r="P22" i="7"/>
  <c r="R22" i="7"/>
  <c r="T22" i="7"/>
  <c r="V22" i="7"/>
  <c r="X22" i="7"/>
  <c r="Z22" i="7"/>
  <c r="AB22" i="7"/>
  <c r="D23" i="7"/>
  <c r="F23" i="7"/>
  <c r="H23" i="7"/>
  <c r="J23" i="7"/>
  <c r="L23" i="7"/>
  <c r="N23" i="7"/>
  <c r="P23" i="7"/>
  <c r="R23" i="7"/>
  <c r="T23" i="7"/>
  <c r="V23" i="7"/>
  <c r="X23" i="7"/>
  <c r="Z23" i="7"/>
  <c r="AB23" i="7"/>
  <c r="D24" i="7"/>
  <c r="F24" i="7"/>
  <c r="H24" i="7"/>
  <c r="J24" i="7"/>
  <c r="L24" i="7"/>
  <c r="N24" i="7"/>
  <c r="P24" i="7"/>
  <c r="R24" i="7"/>
  <c r="T24" i="7"/>
  <c r="V24" i="7"/>
  <c r="X24" i="7"/>
  <c r="Z24" i="7"/>
  <c r="AB24" i="7"/>
  <c r="D25" i="7"/>
  <c r="F25" i="7"/>
  <c r="H25" i="7"/>
  <c r="J25" i="7"/>
  <c r="L25" i="7"/>
  <c r="N25" i="7"/>
  <c r="P25" i="7"/>
  <c r="R25" i="7"/>
  <c r="T25" i="7"/>
  <c r="V25" i="7"/>
  <c r="X25" i="7"/>
  <c r="Z25" i="7"/>
  <c r="AB25" i="7"/>
  <c r="D26" i="7"/>
  <c r="F26" i="7"/>
  <c r="H26" i="7"/>
  <c r="J26" i="7"/>
  <c r="L26" i="7"/>
  <c r="N26" i="7"/>
  <c r="P26" i="7"/>
  <c r="R26" i="7"/>
  <c r="T26" i="7"/>
  <c r="V26" i="7"/>
  <c r="X26" i="7"/>
  <c r="Z26" i="7"/>
  <c r="AB26" i="7"/>
  <c r="D27" i="7"/>
  <c r="F27" i="7"/>
  <c r="H27" i="7"/>
  <c r="J27" i="7"/>
  <c r="L27" i="7"/>
  <c r="N27" i="7"/>
  <c r="P27" i="7"/>
  <c r="R27" i="7"/>
  <c r="T27" i="7"/>
  <c r="V27" i="7"/>
  <c r="X27" i="7"/>
  <c r="Z27" i="7"/>
  <c r="AB27" i="7"/>
  <c r="D28" i="7"/>
  <c r="F28" i="7"/>
  <c r="H28" i="7"/>
  <c r="J28" i="7"/>
  <c r="L28" i="7"/>
  <c r="N28" i="7"/>
  <c r="P28" i="7"/>
  <c r="R28" i="7"/>
  <c r="T28" i="7"/>
  <c r="V28" i="7"/>
  <c r="X28" i="7"/>
  <c r="Z28" i="7"/>
  <c r="AB28" i="7"/>
  <c r="D29" i="7"/>
  <c r="F29" i="7"/>
  <c r="H29" i="7"/>
  <c r="J29" i="7"/>
  <c r="L29" i="7"/>
  <c r="N29" i="7"/>
  <c r="P29" i="7"/>
  <c r="R29" i="7"/>
  <c r="T29" i="7"/>
  <c r="V29" i="7"/>
  <c r="X29" i="7"/>
  <c r="Z29" i="7"/>
  <c r="AB29" i="7"/>
  <c r="D30" i="7"/>
  <c r="F30" i="7"/>
  <c r="H30" i="7"/>
  <c r="J30" i="7"/>
  <c r="L30" i="7"/>
  <c r="N30" i="7"/>
  <c r="P30" i="7"/>
  <c r="R30" i="7"/>
  <c r="T30" i="7"/>
  <c r="V30" i="7"/>
  <c r="X30" i="7"/>
  <c r="Z30" i="7"/>
  <c r="AB30" i="7"/>
  <c r="D31" i="7"/>
  <c r="F31" i="7"/>
  <c r="H31" i="7"/>
  <c r="J31" i="7"/>
  <c r="L31" i="7"/>
  <c r="N31" i="7"/>
  <c r="P31" i="7"/>
  <c r="R31" i="7"/>
  <c r="T31" i="7"/>
  <c r="V31" i="7"/>
  <c r="X31" i="7"/>
  <c r="Z31" i="7"/>
  <c r="AB31" i="7"/>
  <c r="D32" i="7"/>
  <c r="F32" i="7"/>
  <c r="H32" i="7"/>
  <c r="J32" i="7"/>
  <c r="L32" i="7"/>
  <c r="N32" i="7"/>
  <c r="P32" i="7"/>
  <c r="R32" i="7"/>
  <c r="T32" i="7"/>
  <c r="V32" i="7"/>
  <c r="X32" i="7"/>
  <c r="Z32" i="7"/>
  <c r="AB32" i="7"/>
  <c r="D33" i="7"/>
  <c r="F33" i="7"/>
  <c r="H33" i="7"/>
  <c r="J33" i="7"/>
  <c r="L33" i="7"/>
  <c r="N33" i="7"/>
  <c r="P33" i="7"/>
  <c r="R33" i="7"/>
  <c r="T33" i="7"/>
  <c r="V33" i="7"/>
  <c r="X33" i="7"/>
  <c r="Z33" i="7"/>
  <c r="AB33" i="7"/>
  <c r="D34" i="7"/>
  <c r="F34" i="7"/>
  <c r="H34" i="7"/>
  <c r="J34" i="7"/>
  <c r="L34" i="7"/>
  <c r="N34" i="7"/>
  <c r="P34" i="7"/>
  <c r="R34" i="7"/>
  <c r="T34" i="7"/>
  <c r="V34" i="7"/>
  <c r="X34" i="7"/>
  <c r="Z34" i="7"/>
  <c r="AB34" i="7"/>
  <c r="D35" i="7"/>
  <c r="F35" i="7"/>
  <c r="H35" i="7"/>
  <c r="J35" i="7"/>
  <c r="L35" i="7"/>
  <c r="N35" i="7"/>
  <c r="P35" i="7"/>
  <c r="R35" i="7"/>
  <c r="T35" i="7"/>
  <c r="V35" i="7"/>
  <c r="X35" i="7"/>
  <c r="Z35" i="7"/>
  <c r="AB35" i="7"/>
  <c r="D36" i="7"/>
  <c r="F36" i="7"/>
  <c r="H36" i="7"/>
  <c r="J36" i="7"/>
  <c r="L36" i="7"/>
  <c r="N36" i="7"/>
  <c r="P36" i="7"/>
  <c r="R36" i="7"/>
  <c r="T36" i="7"/>
  <c r="V36" i="7"/>
  <c r="X36" i="7"/>
  <c r="Z36" i="7"/>
  <c r="AB36" i="7"/>
  <c r="D37" i="7"/>
  <c r="F37" i="7"/>
  <c r="H37" i="7"/>
  <c r="J37" i="7"/>
  <c r="L37" i="7"/>
  <c r="N37" i="7"/>
  <c r="P37" i="7"/>
  <c r="R37" i="7"/>
  <c r="T37" i="7"/>
  <c r="V37" i="7"/>
  <c r="X37" i="7"/>
  <c r="Z37" i="7"/>
  <c r="AB37" i="7"/>
  <c r="D38" i="7"/>
  <c r="F38" i="7"/>
  <c r="H38" i="7"/>
  <c r="J38" i="7"/>
  <c r="L38" i="7"/>
  <c r="N38" i="7"/>
  <c r="P38" i="7"/>
  <c r="R38" i="7"/>
  <c r="T38" i="7"/>
  <c r="V38" i="7"/>
  <c r="X38" i="7"/>
  <c r="Z38" i="7"/>
  <c r="AB38" i="7"/>
  <c r="D39" i="7"/>
  <c r="F39" i="7"/>
  <c r="H39" i="7"/>
  <c r="J39" i="7"/>
  <c r="L39" i="7"/>
  <c r="N39" i="7"/>
  <c r="P39" i="7"/>
  <c r="R39" i="7"/>
  <c r="T39" i="7"/>
  <c r="V39" i="7"/>
  <c r="X39" i="7"/>
  <c r="Z39" i="7"/>
  <c r="AB39" i="7"/>
  <c r="D40" i="7"/>
  <c r="F40" i="7"/>
  <c r="H40" i="7"/>
  <c r="J40" i="7"/>
  <c r="L40" i="7"/>
  <c r="N40" i="7"/>
  <c r="P40" i="7"/>
  <c r="R40" i="7"/>
  <c r="T40" i="7"/>
  <c r="V40" i="7"/>
  <c r="X40" i="7"/>
  <c r="Z40" i="7"/>
  <c r="AB40" i="7"/>
  <c r="D41" i="7"/>
  <c r="F41" i="7"/>
  <c r="H41" i="7"/>
  <c r="J41" i="7"/>
  <c r="L41" i="7"/>
  <c r="N41" i="7"/>
  <c r="P41" i="7"/>
  <c r="R41" i="7"/>
  <c r="T41" i="7"/>
  <c r="V41" i="7"/>
  <c r="X41" i="7"/>
  <c r="Z41" i="7"/>
  <c r="AB41" i="7"/>
  <c r="D42" i="7"/>
  <c r="F42" i="7"/>
  <c r="H42" i="7"/>
  <c r="J42" i="7"/>
  <c r="L42" i="7"/>
  <c r="N42" i="7"/>
  <c r="P42" i="7"/>
  <c r="R42" i="7"/>
  <c r="T42" i="7"/>
  <c r="V42" i="7"/>
  <c r="X42" i="7"/>
  <c r="Z42" i="7"/>
  <c r="AB42" i="7"/>
  <c r="D43" i="7"/>
  <c r="F43" i="7"/>
  <c r="H43" i="7"/>
  <c r="J43" i="7"/>
  <c r="L43" i="7"/>
  <c r="N43" i="7"/>
  <c r="P43" i="7"/>
  <c r="R43" i="7"/>
  <c r="T43" i="7"/>
  <c r="V43" i="7"/>
  <c r="X43" i="7"/>
  <c r="Z43" i="7"/>
  <c r="AB43" i="7"/>
  <c r="D44" i="7"/>
  <c r="F44" i="7"/>
  <c r="H44" i="7"/>
  <c r="J44" i="7"/>
  <c r="L44" i="7"/>
  <c r="N44" i="7"/>
  <c r="P44" i="7"/>
  <c r="R44" i="7"/>
  <c r="T44" i="7"/>
  <c r="V44" i="7"/>
  <c r="X44" i="7"/>
  <c r="Z44" i="7"/>
  <c r="AB44" i="7"/>
  <c r="D45" i="7"/>
  <c r="F45" i="7"/>
  <c r="H45" i="7"/>
  <c r="J45" i="7"/>
  <c r="L45" i="7"/>
  <c r="N45" i="7"/>
  <c r="P45" i="7"/>
  <c r="R45" i="7"/>
  <c r="T45" i="7"/>
  <c r="V45" i="7"/>
  <c r="X45" i="7"/>
  <c r="Z45" i="7"/>
  <c r="AB45" i="7"/>
  <c r="D46" i="7"/>
  <c r="F46" i="7"/>
  <c r="H46" i="7"/>
  <c r="J46" i="7"/>
  <c r="L46" i="7"/>
  <c r="N46" i="7"/>
  <c r="P46" i="7"/>
  <c r="R46" i="7"/>
  <c r="T46" i="7"/>
  <c r="V46" i="7"/>
  <c r="X46" i="7"/>
  <c r="Z46" i="7"/>
  <c r="AB46" i="7"/>
  <c r="D47" i="7"/>
  <c r="F47" i="7"/>
  <c r="H47" i="7"/>
  <c r="J47" i="7"/>
  <c r="L47" i="7"/>
  <c r="N47" i="7"/>
  <c r="P47" i="7"/>
  <c r="R47" i="7"/>
  <c r="T47" i="7"/>
  <c r="V47" i="7"/>
  <c r="X47" i="7"/>
  <c r="Z47" i="7"/>
  <c r="AB47" i="7"/>
  <c r="D48" i="7"/>
  <c r="F48" i="7"/>
  <c r="H48" i="7"/>
  <c r="J48" i="7"/>
  <c r="L48" i="7"/>
  <c r="N48" i="7"/>
  <c r="P48" i="7"/>
  <c r="R48" i="7"/>
  <c r="T48" i="7"/>
  <c r="V48" i="7"/>
  <c r="X48" i="7"/>
  <c r="Z48" i="7"/>
  <c r="AB48" i="7"/>
  <c r="D49" i="7"/>
  <c r="F49" i="7"/>
  <c r="H49" i="7"/>
  <c r="J49" i="7"/>
  <c r="L49" i="7"/>
  <c r="N49" i="7"/>
  <c r="P49" i="7"/>
  <c r="R49" i="7"/>
  <c r="T49" i="7"/>
  <c r="V49" i="7"/>
  <c r="X49" i="7"/>
  <c r="Z49" i="7"/>
  <c r="AB49" i="7"/>
  <c r="D50" i="7"/>
  <c r="F50" i="7"/>
  <c r="H50" i="7"/>
  <c r="J50" i="7"/>
  <c r="L50" i="7"/>
  <c r="N50" i="7"/>
  <c r="P50" i="7"/>
  <c r="R50" i="7"/>
  <c r="T50" i="7"/>
  <c r="V50" i="7"/>
  <c r="X50" i="7"/>
  <c r="Z50" i="7"/>
  <c r="AB50" i="7"/>
  <c r="D51" i="7"/>
  <c r="F51" i="7"/>
  <c r="H51" i="7"/>
  <c r="J51" i="7"/>
  <c r="L51" i="7"/>
  <c r="N51" i="7"/>
  <c r="P51" i="7"/>
  <c r="R51" i="7"/>
  <c r="T51" i="7"/>
  <c r="V51" i="7"/>
  <c r="X51" i="7"/>
  <c r="Z51" i="7"/>
  <c r="AB51" i="7"/>
  <c r="D52" i="7"/>
  <c r="F52" i="7"/>
  <c r="H52" i="7"/>
  <c r="J52" i="7"/>
  <c r="L52" i="7"/>
  <c r="N52" i="7"/>
  <c r="P52" i="7"/>
  <c r="R52" i="7"/>
  <c r="T52" i="7"/>
  <c r="V52" i="7"/>
  <c r="X52" i="7"/>
  <c r="Z52" i="7"/>
  <c r="AB52" i="7"/>
  <c r="D53" i="7"/>
  <c r="F53" i="7"/>
  <c r="H53" i="7"/>
  <c r="J53" i="7"/>
  <c r="L53" i="7"/>
  <c r="N53" i="7"/>
  <c r="P53" i="7"/>
  <c r="R53" i="7"/>
  <c r="T53" i="7"/>
  <c r="V53" i="7"/>
  <c r="X53" i="7"/>
  <c r="Z53" i="7"/>
  <c r="AB53" i="7"/>
  <c r="D54" i="7"/>
  <c r="F54" i="7"/>
  <c r="H54" i="7"/>
  <c r="J54" i="7"/>
  <c r="L54" i="7"/>
  <c r="N54" i="7"/>
  <c r="P54" i="7"/>
  <c r="R54" i="7"/>
  <c r="T54" i="7"/>
  <c r="V54" i="7"/>
  <c r="X54" i="7"/>
  <c r="Z54" i="7"/>
  <c r="AB54" i="7"/>
  <c r="D55" i="7"/>
  <c r="F55" i="7"/>
  <c r="H55" i="7"/>
  <c r="J55" i="7"/>
  <c r="L55" i="7"/>
  <c r="N55" i="7"/>
  <c r="P55" i="7"/>
  <c r="R55" i="7"/>
  <c r="T55" i="7"/>
  <c r="V55" i="7"/>
  <c r="X55" i="7"/>
  <c r="Z55" i="7"/>
  <c r="AB55" i="7"/>
  <c r="D56" i="7"/>
  <c r="F56" i="7"/>
  <c r="H56" i="7"/>
  <c r="J56" i="7"/>
  <c r="L56" i="7"/>
  <c r="N56" i="7"/>
  <c r="P56" i="7"/>
  <c r="R56" i="7"/>
  <c r="T56" i="7"/>
  <c r="V56" i="7"/>
  <c r="X56" i="7"/>
  <c r="Z56" i="7"/>
  <c r="AB56" i="7"/>
  <c r="D57" i="7"/>
  <c r="F57" i="7"/>
  <c r="H57" i="7"/>
  <c r="J57" i="7"/>
  <c r="L57" i="7"/>
  <c r="N57" i="7"/>
  <c r="P57" i="7"/>
  <c r="R57" i="7"/>
  <c r="T57" i="7"/>
  <c r="V57" i="7"/>
  <c r="X57" i="7"/>
  <c r="Z57" i="7"/>
  <c r="AB57" i="7"/>
  <c r="D58" i="7"/>
  <c r="F58" i="7"/>
  <c r="H58" i="7"/>
  <c r="J58" i="7"/>
  <c r="L58" i="7"/>
  <c r="N58" i="7"/>
  <c r="P58" i="7"/>
  <c r="R58" i="7"/>
  <c r="T58" i="7"/>
  <c r="V58" i="7"/>
  <c r="X58" i="7"/>
  <c r="Z58" i="7"/>
  <c r="AB58" i="7"/>
  <c r="D59" i="7"/>
  <c r="F59" i="7"/>
  <c r="H59" i="7"/>
  <c r="J59" i="7"/>
  <c r="L59" i="7"/>
  <c r="N59" i="7"/>
  <c r="P59" i="7"/>
  <c r="R59" i="7"/>
  <c r="T59" i="7"/>
  <c r="V59" i="7"/>
  <c r="X59" i="7"/>
  <c r="Z59" i="7"/>
  <c r="AB59" i="7"/>
  <c r="D60" i="7"/>
  <c r="F60" i="7"/>
  <c r="H60" i="7"/>
  <c r="J60" i="7"/>
  <c r="L60" i="7"/>
  <c r="N60" i="7"/>
  <c r="P60" i="7"/>
  <c r="R60" i="7"/>
  <c r="T60" i="7"/>
  <c r="V60" i="7"/>
  <c r="X60" i="7"/>
  <c r="Z60" i="7"/>
  <c r="AB60" i="7"/>
  <c r="D61" i="7"/>
  <c r="F61" i="7"/>
  <c r="H61" i="7"/>
  <c r="J61" i="7"/>
  <c r="L61" i="7"/>
  <c r="N61" i="7"/>
  <c r="P61" i="7"/>
  <c r="R61" i="7"/>
  <c r="T61" i="7"/>
  <c r="V61" i="7"/>
  <c r="X61" i="7"/>
  <c r="Z61" i="7"/>
  <c r="AB61" i="7"/>
  <c r="D62" i="7"/>
  <c r="F62" i="7"/>
  <c r="H62" i="7"/>
  <c r="J62" i="7"/>
  <c r="L62" i="7"/>
  <c r="N62" i="7"/>
  <c r="P62" i="7"/>
  <c r="R62" i="7"/>
  <c r="T62" i="7"/>
  <c r="V62" i="7"/>
  <c r="X62" i="7"/>
  <c r="Z62" i="7"/>
  <c r="AB62" i="7"/>
  <c r="D63" i="7"/>
  <c r="F63" i="7"/>
  <c r="H63" i="7"/>
  <c r="J63" i="7"/>
  <c r="L63" i="7"/>
  <c r="N63" i="7"/>
  <c r="P63" i="7"/>
  <c r="R63" i="7"/>
  <c r="T63" i="7"/>
  <c r="V63" i="7"/>
  <c r="X63" i="7"/>
  <c r="Z63" i="7"/>
  <c r="AB63" i="7"/>
  <c r="D64" i="7"/>
  <c r="F64" i="7"/>
  <c r="H64" i="7"/>
  <c r="J64" i="7"/>
  <c r="L64" i="7"/>
  <c r="N64" i="7"/>
  <c r="P64" i="7"/>
  <c r="R64" i="7"/>
  <c r="T64" i="7"/>
  <c r="V64" i="7"/>
  <c r="X64" i="7"/>
  <c r="Z64" i="7"/>
  <c r="AB64" i="7"/>
  <c r="D65" i="7"/>
  <c r="F65" i="7"/>
  <c r="H65" i="7"/>
  <c r="J65" i="7"/>
  <c r="L65" i="7"/>
  <c r="N65" i="7"/>
  <c r="P65" i="7"/>
  <c r="R65" i="7"/>
  <c r="T65" i="7"/>
  <c r="V65" i="7"/>
  <c r="X65" i="7"/>
  <c r="Z65" i="7"/>
  <c r="AB65" i="7"/>
  <c r="D66" i="7"/>
  <c r="F66" i="7"/>
  <c r="H66" i="7"/>
  <c r="J66" i="7"/>
  <c r="L66" i="7"/>
  <c r="N66" i="7"/>
  <c r="P66" i="7"/>
  <c r="R66" i="7"/>
  <c r="T66" i="7"/>
  <c r="V66" i="7"/>
  <c r="X66" i="7"/>
  <c r="Z66" i="7"/>
  <c r="AB66" i="7"/>
  <c r="D67" i="7"/>
  <c r="F67" i="7"/>
  <c r="H67" i="7"/>
  <c r="J67" i="7"/>
  <c r="L67" i="7"/>
  <c r="N67" i="7"/>
  <c r="P67" i="7"/>
  <c r="R67" i="7"/>
  <c r="T67" i="7"/>
  <c r="V67" i="7"/>
  <c r="X67" i="7"/>
  <c r="Z67" i="7"/>
  <c r="AB67" i="7"/>
  <c r="D68" i="7"/>
  <c r="F68" i="7"/>
  <c r="H68" i="7"/>
  <c r="J68" i="7"/>
  <c r="L68" i="7"/>
  <c r="N68" i="7"/>
  <c r="P68" i="7"/>
  <c r="R68" i="7"/>
  <c r="T68" i="7"/>
  <c r="V68" i="7"/>
  <c r="X68" i="7"/>
  <c r="Z68" i="7"/>
  <c r="AB68" i="7"/>
  <c r="D69" i="7"/>
  <c r="F69" i="7"/>
  <c r="H69" i="7"/>
  <c r="J69" i="7"/>
  <c r="L69" i="7"/>
  <c r="N69" i="7"/>
  <c r="P69" i="7"/>
  <c r="R69" i="7"/>
  <c r="T69" i="7"/>
  <c r="V69" i="7"/>
  <c r="X69" i="7"/>
  <c r="Z69" i="7"/>
  <c r="AB69" i="7"/>
  <c r="D70" i="7"/>
  <c r="F70" i="7"/>
  <c r="H70" i="7"/>
  <c r="J70" i="7"/>
  <c r="L70" i="7"/>
  <c r="N70" i="7"/>
  <c r="P70" i="7"/>
  <c r="R70" i="7"/>
  <c r="T70" i="7"/>
  <c r="V70" i="7"/>
  <c r="X70" i="7"/>
  <c r="Z70" i="7"/>
  <c r="AB70" i="7"/>
  <c r="D71" i="7"/>
  <c r="F71" i="7"/>
  <c r="H71" i="7"/>
  <c r="J71" i="7"/>
  <c r="L71" i="7"/>
  <c r="N71" i="7"/>
  <c r="P71" i="7"/>
  <c r="R71" i="7"/>
  <c r="T71" i="7"/>
  <c r="V71" i="7"/>
  <c r="X71" i="7"/>
  <c r="Z71" i="7"/>
  <c r="AB71" i="7"/>
  <c r="D72" i="7"/>
  <c r="F72" i="7"/>
  <c r="H72" i="7"/>
  <c r="J72" i="7"/>
  <c r="L72" i="7"/>
  <c r="N72" i="7"/>
  <c r="P72" i="7"/>
  <c r="R72" i="7"/>
  <c r="T72" i="7"/>
  <c r="V72" i="7"/>
  <c r="X72" i="7"/>
  <c r="Z72" i="7"/>
  <c r="AB72" i="7"/>
  <c r="D73" i="7"/>
  <c r="F73" i="7"/>
  <c r="H73" i="7"/>
  <c r="J73" i="7"/>
  <c r="L73" i="7"/>
  <c r="N73" i="7"/>
  <c r="P73" i="7"/>
  <c r="R73" i="7"/>
  <c r="T73" i="7"/>
  <c r="V73" i="7"/>
  <c r="X73" i="7"/>
  <c r="Z73" i="7"/>
  <c r="AB73" i="7"/>
  <c r="D74" i="7"/>
  <c r="F74" i="7"/>
  <c r="H74" i="7"/>
  <c r="J74" i="7"/>
  <c r="L74" i="7"/>
  <c r="N74" i="7"/>
  <c r="P74" i="7"/>
  <c r="R74" i="7"/>
  <c r="T74" i="7"/>
  <c r="V74" i="7"/>
  <c r="X74" i="7"/>
  <c r="Z74" i="7"/>
  <c r="AB74" i="7"/>
  <c r="D75" i="7"/>
  <c r="F75" i="7"/>
  <c r="H75" i="7"/>
  <c r="J75" i="7"/>
  <c r="L75" i="7"/>
  <c r="N75" i="7"/>
  <c r="P75" i="7"/>
  <c r="R75" i="7"/>
  <c r="T75" i="7"/>
  <c r="V75" i="7"/>
  <c r="X75" i="7"/>
  <c r="Z75" i="7"/>
  <c r="AB75" i="7"/>
  <c r="D76" i="7"/>
  <c r="F76" i="7"/>
  <c r="H76" i="7"/>
  <c r="J76" i="7"/>
  <c r="L76" i="7"/>
  <c r="N76" i="7"/>
  <c r="P76" i="7"/>
  <c r="R76" i="7"/>
  <c r="T76" i="7"/>
  <c r="V76" i="7"/>
  <c r="X76" i="7"/>
  <c r="Z76" i="7"/>
  <c r="AB76" i="7"/>
  <c r="D77" i="7"/>
  <c r="F77" i="7"/>
  <c r="H77" i="7"/>
  <c r="J77" i="7"/>
  <c r="L77" i="7"/>
  <c r="N77" i="7"/>
  <c r="P77" i="7"/>
  <c r="R77" i="7"/>
  <c r="T77" i="7"/>
  <c r="V77" i="7"/>
  <c r="X77" i="7"/>
  <c r="Z77" i="7"/>
  <c r="AB77" i="7"/>
  <c r="D78" i="7"/>
  <c r="F78" i="7"/>
  <c r="H78" i="7"/>
  <c r="J78" i="7"/>
  <c r="L78" i="7"/>
  <c r="N78" i="7"/>
  <c r="P78" i="7"/>
  <c r="R78" i="7"/>
  <c r="T78" i="7"/>
  <c r="V78" i="7"/>
  <c r="X78" i="7"/>
  <c r="Z78" i="7"/>
  <c r="AB78" i="7"/>
  <c r="D79" i="7"/>
  <c r="F79" i="7"/>
  <c r="H79" i="7"/>
  <c r="J79" i="7"/>
  <c r="L79" i="7"/>
  <c r="N79" i="7"/>
  <c r="P79" i="7"/>
  <c r="R79" i="7"/>
  <c r="T79" i="7"/>
  <c r="V79" i="7"/>
  <c r="X79" i="7"/>
  <c r="Z79" i="7"/>
  <c r="AB79" i="7"/>
  <c r="D80" i="7"/>
  <c r="F80" i="7"/>
  <c r="H80" i="7"/>
  <c r="J80" i="7"/>
  <c r="L80" i="7"/>
  <c r="N80" i="7"/>
  <c r="P80" i="7"/>
  <c r="R80" i="7"/>
  <c r="T80" i="7"/>
  <c r="V80" i="7"/>
  <c r="X80" i="7"/>
  <c r="Z80" i="7"/>
  <c r="AB80" i="7"/>
  <c r="D81" i="7"/>
  <c r="F81" i="7"/>
  <c r="H81" i="7"/>
  <c r="J81" i="7"/>
  <c r="L81" i="7"/>
  <c r="N81" i="7"/>
  <c r="P81" i="7"/>
  <c r="R81" i="7"/>
  <c r="T81" i="7"/>
  <c r="V81" i="7"/>
  <c r="X81" i="7"/>
  <c r="Z81" i="7"/>
  <c r="AB81" i="7"/>
  <c r="D82" i="7"/>
  <c r="F82" i="7"/>
  <c r="H82" i="7"/>
  <c r="J82" i="7"/>
  <c r="L82" i="7"/>
  <c r="N82" i="7"/>
  <c r="P82" i="7"/>
  <c r="R82" i="7"/>
  <c r="T82" i="7"/>
  <c r="V82" i="7"/>
  <c r="X82" i="7"/>
  <c r="Z82" i="7"/>
  <c r="AB82" i="7"/>
  <c r="D83" i="7"/>
  <c r="F83" i="7"/>
  <c r="H83" i="7"/>
  <c r="J83" i="7"/>
  <c r="L83" i="7"/>
  <c r="N83" i="7"/>
  <c r="P83" i="7"/>
  <c r="R83" i="7"/>
  <c r="T83" i="7"/>
  <c r="V83" i="7"/>
  <c r="X83" i="7"/>
  <c r="Z83" i="7"/>
  <c r="AB83" i="7"/>
  <c r="D84" i="7"/>
  <c r="F84" i="7"/>
  <c r="H84" i="7"/>
  <c r="J84" i="7"/>
  <c r="L84" i="7"/>
  <c r="N84" i="7"/>
  <c r="P84" i="7"/>
  <c r="R84" i="7"/>
  <c r="T84" i="7"/>
  <c r="V84" i="7"/>
  <c r="X84" i="7"/>
  <c r="Z84" i="7"/>
  <c r="AB84" i="7"/>
  <c r="D85" i="7"/>
  <c r="F85" i="7"/>
  <c r="H85" i="7"/>
  <c r="J85" i="7"/>
  <c r="L85" i="7"/>
  <c r="N85" i="7"/>
  <c r="P85" i="7"/>
  <c r="R85" i="7"/>
  <c r="T85" i="7"/>
  <c r="V85" i="7"/>
  <c r="X85" i="7"/>
  <c r="Z85" i="7"/>
  <c r="AB85" i="7"/>
  <c r="D86" i="7"/>
  <c r="F86" i="7"/>
  <c r="H86" i="7"/>
  <c r="J86" i="7"/>
  <c r="L86" i="7"/>
  <c r="N86" i="7"/>
  <c r="P86" i="7"/>
  <c r="R86" i="7"/>
  <c r="T86" i="7"/>
  <c r="V86" i="7"/>
  <c r="X86" i="7"/>
  <c r="Z86" i="7"/>
  <c r="AB86" i="7"/>
  <c r="D87" i="7"/>
  <c r="F87" i="7"/>
  <c r="H87" i="7"/>
  <c r="J87" i="7"/>
  <c r="L87" i="7"/>
  <c r="N87" i="7"/>
  <c r="P87" i="7"/>
  <c r="R87" i="7"/>
  <c r="T87" i="7"/>
  <c r="V87" i="7"/>
  <c r="X87" i="7"/>
  <c r="Z87" i="7"/>
  <c r="AB87" i="7"/>
  <c r="D88" i="7"/>
  <c r="F88" i="7"/>
  <c r="H88" i="7"/>
  <c r="J88" i="7"/>
  <c r="L88" i="7"/>
  <c r="N88" i="7"/>
  <c r="P88" i="7"/>
  <c r="R88" i="7"/>
  <c r="T88" i="7"/>
  <c r="V88" i="7"/>
  <c r="X88" i="7"/>
  <c r="Z88" i="7"/>
  <c r="AB88" i="7"/>
  <c r="D89" i="7"/>
  <c r="F89" i="7"/>
  <c r="H89" i="7"/>
  <c r="J89" i="7"/>
  <c r="L89" i="7"/>
  <c r="N89" i="7"/>
  <c r="P89" i="7"/>
  <c r="R89" i="7"/>
  <c r="T89" i="7"/>
  <c r="V89" i="7"/>
  <c r="X89" i="7"/>
  <c r="Z89" i="7"/>
  <c r="AB89" i="7"/>
  <c r="D90" i="7"/>
  <c r="F90" i="7"/>
  <c r="H90" i="7"/>
  <c r="J90" i="7"/>
  <c r="L90" i="7"/>
  <c r="N90" i="7"/>
  <c r="P90" i="7"/>
  <c r="R90" i="7"/>
  <c r="T90" i="7"/>
  <c r="V90" i="7"/>
  <c r="X90" i="7"/>
  <c r="Z90" i="7"/>
  <c r="AB90" i="7"/>
  <c r="D91" i="7"/>
  <c r="F91" i="7"/>
  <c r="H91" i="7"/>
  <c r="J91" i="7"/>
  <c r="L91" i="7"/>
  <c r="N91" i="7"/>
  <c r="P91" i="7"/>
  <c r="R91" i="7"/>
  <c r="T91" i="7"/>
  <c r="V91" i="7"/>
  <c r="X91" i="7"/>
  <c r="Z91" i="7"/>
  <c r="AB91" i="7"/>
  <c r="D92" i="7"/>
  <c r="F92" i="7"/>
  <c r="H92" i="7"/>
  <c r="J92" i="7"/>
  <c r="L92" i="7"/>
  <c r="N92" i="7"/>
  <c r="P92" i="7"/>
  <c r="R92" i="7"/>
  <c r="T92" i="7"/>
  <c r="V92" i="7"/>
  <c r="X92" i="7"/>
  <c r="Z92" i="7"/>
  <c r="AB92" i="7"/>
  <c r="D93" i="7"/>
  <c r="F93" i="7"/>
  <c r="H93" i="7"/>
  <c r="J93" i="7"/>
  <c r="L93" i="7"/>
  <c r="N93" i="7"/>
  <c r="P93" i="7"/>
  <c r="R93" i="7"/>
  <c r="T93" i="7"/>
  <c r="V93" i="7"/>
  <c r="X93" i="7"/>
  <c r="Z93" i="7"/>
  <c r="AB93" i="7"/>
  <c r="D94" i="7"/>
  <c r="F94" i="7"/>
  <c r="H94" i="7"/>
  <c r="J94" i="7"/>
  <c r="L94" i="7"/>
  <c r="N94" i="7"/>
  <c r="P94" i="7"/>
  <c r="R94" i="7"/>
  <c r="T94" i="7"/>
  <c r="V94" i="7"/>
  <c r="X94" i="7"/>
  <c r="Z94" i="7"/>
  <c r="AB94" i="7"/>
  <c r="D95" i="7"/>
  <c r="F95" i="7"/>
  <c r="H95" i="7"/>
  <c r="J95" i="7"/>
  <c r="L95" i="7"/>
  <c r="N95" i="7"/>
  <c r="P95" i="7"/>
  <c r="R95" i="7"/>
  <c r="T95" i="7"/>
  <c r="V95" i="7"/>
  <c r="X95" i="7"/>
  <c r="Z95" i="7"/>
  <c r="AB95" i="7"/>
  <c r="D96" i="7"/>
  <c r="F96" i="7"/>
  <c r="H96" i="7"/>
  <c r="J96" i="7"/>
  <c r="L96" i="7"/>
  <c r="N96" i="7"/>
  <c r="P96" i="7"/>
  <c r="R96" i="7"/>
  <c r="T96" i="7"/>
  <c r="V96" i="7"/>
  <c r="X96" i="7"/>
  <c r="Z96" i="7"/>
  <c r="AB96" i="7"/>
  <c r="D97" i="7"/>
  <c r="F97" i="7"/>
  <c r="H97" i="7"/>
  <c r="J97" i="7"/>
  <c r="L97" i="7"/>
  <c r="N97" i="7"/>
  <c r="P97" i="7"/>
  <c r="R97" i="7"/>
  <c r="T97" i="7"/>
  <c r="V97" i="7"/>
  <c r="X97" i="7"/>
  <c r="Z97" i="7"/>
  <c r="AB97" i="7"/>
  <c r="D98" i="7"/>
  <c r="F98" i="7"/>
  <c r="H98" i="7"/>
  <c r="J98" i="7"/>
  <c r="L98" i="7"/>
  <c r="N98" i="7"/>
  <c r="P98" i="7"/>
  <c r="R98" i="7"/>
  <c r="T98" i="7"/>
  <c r="V98" i="7"/>
  <c r="X98" i="7"/>
  <c r="Z98" i="7"/>
  <c r="AB98" i="7"/>
  <c r="D99" i="7"/>
  <c r="F99" i="7"/>
  <c r="H99" i="7"/>
  <c r="J99" i="7"/>
  <c r="L99" i="7"/>
  <c r="N99" i="7"/>
  <c r="P99" i="7"/>
  <c r="R99" i="7"/>
  <c r="T99" i="7"/>
  <c r="V99" i="7"/>
  <c r="X99" i="7"/>
  <c r="Z99" i="7"/>
  <c r="AB99" i="7"/>
  <c r="D100" i="7"/>
  <c r="F100" i="7"/>
  <c r="H100" i="7"/>
  <c r="J100" i="7"/>
  <c r="L100" i="7"/>
  <c r="N100" i="7"/>
  <c r="P100" i="7"/>
  <c r="R100" i="7"/>
  <c r="T100" i="7"/>
  <c r="V100" i="7"/>
  <c r="X100" i="7"/>
  <c r="Z100" i="7"/>
  <c r="AB100" i="7"/>
  <c r="D101" i="7"/>
  <c r="F101" i="7"/>
  <c r="H101" i="7"/>
  <c r="J101" i="7"/>
  <c r="L101" i="7"/>
  <c r="N101" i="7"/>
  <c r="P101" i="7"/>
  <c r="R101" i="7"/>
  <c r="T101" i="7"/>
  <c r="V101" i="7"/>
  <c r="X101" i="7"/>
  <c r="Z101" i="7"/>
  <c r="AB101" i="7"/>
  <c r="D102" i="7"/>
  <c r="F102" i="7"/>
  <c r="H102" i="7"/>
  <c r="J102" i="7"/>
  <c r="L102" i="7"/>
  <c r="N102" i="7"/>
  <c r="P102" i="7"/>
  <c r="R102" i="7"/>
  <c r="T102" i="7"/>
  <c r="V102" i="7"/>
  <c r="X102" i="7"/>
  <c r="Z102" i="7"/>
  <c r="AB102" i="7"/>
  <c r="D103" i="7"/>
  <c r="F103" i="7"/>
  <c r="H103" i="7"/>
  <c r="J103" i="7"/>
  <c r="L103" i="7"/>
  <c r="N103" i="7"/>
  <c r="P103" i="7"/>
  <c r="R103" i="7"/>
  <c r="T103" i="7"/>
  <c r="V103" i="7"/>
  <c r="X103" i="7"/>
  <c r="Z103" i="7"/>
  <c r="AB103" i="7"/>
  <c r="D104" i="7"/>
  <c r="F104" i="7"/>
  <c r="H104" i="7"/>
  <c r="J104" i="7"/>
  <c r="L104" i="7"/>
  <c r="N104" i="7"/>
  <c r="P104" i="7"/>
  <c r="R104" i="7"/>
  <c r="T104" i="7"/>
  <c r="V104" i="7"/>
  <c r="X104" i="7"/>
  <c r="Z104" i="7"/>
  <c r="AB104" i="7"/>
  <c r="D105" i="7"/>
  <c r="F105" i="7"/>
  <c r="H105" i="7"/>
  <c r="J105" i="7"/>
  <c r="L105" i="7"/>
  <c r="N105" i="7"/>
  <c r="P105" i="7"/>
  <c r="R105" i="7"/>
  <c r="T105" i="7"/>
  <c r="V105" i="7"/>
  <c r="X105" i="7"/>
  <c r="Z105" i="7"/>
  <c r="AB105" i="7"/>
  <c r="D106" i="7"/>
  <c r="F106" i="7"/>
  <c r="H106" i="7"/>
  <c r="J106" i="7"/>
  <c r="L106" i="7"/>
  <c r="N106" i="7"/>
  <c r="P106" i="7"/>
  <c r="R106" i="7"/>
  <c r="T106" i="7"/>
  <c r="V106" i="7"/>
  <c r="X106" i="7"/>
  <c r="Z106" i="7"/>
  <c r="AB106" i="7"/>
  <c r="D107" i="7"/>
  <c r="F107" i="7"/>
  <c r="H107" i="7"/>
  <c r="J107" i="7"/>
  <c r="L107" i="7"/>
  <c r="N107" i="7"/>
  <c r="P107" i="7"/>
  <c r="R107" i="7"/>
  <c r="T107" i="7"/>
  <c r="V107" i="7"/>
  <c r="X107" i="7"/>
  <c r="Z107" i="7"/>
  <c r="AB107" i="7"/>
  <c r="D108" i="7"/>
  <c r="F108" i="7"/>
  <c r="H108" i="7"/>
  <c r="J108" i="7"/>
  <c r="L108" i="7"/>
  <c r="N108" i="7"/>
  <c r="P108" i="7"/>
  <c r="R108" i="7"/>
  <c r="T108" i="7"/>
  <c r="V108" i="7"/>
  <c r="X108" i="7"/>
  <c r="Z108" i="7"/>
  <c r="AB108" i="7"/>
  <c r="D109" i="7"/>
  <c r="F109" i="7"/>
  <c r="H109" i="7"/>
  <c r="J109" i="7"/>
  <c r="L109" i="7"/>
  <c r="N109" i="7"/>
  <c r="P109" i="7"/>
  <c r="R109" i="7"/>
  <c r="T109" i="7"/>
  <c r="V109" i="7"/>
  <c r="X109" i="7"/>
  <c r="Z109" i="7"/>
  <c r="AB109" i="7"/>
  <c r="D110" i="7"/>
  <c r="F110" i="7"/>
  <c r="H110" i="7"/>
  <c r="J110" i="7"/>
  <c r="L110" i="7"/>
  <c r="N110" i="7"/>
  <c r="P110" i="7"/>
  <c r="R110" i="7"/>
  <c r="T110" i="7"/>
  <c r="V110" i="7"/>
  <c r="X110" i="7"/>
  <c r="Z110" i="7"/>
  <c r="AB110" i="7"/>
  <c r="D111" i="7"/>
  <c r="F111" i="7"/>
  <c r="H111" i="7"/>
  <c r="J111" i="7"/>
  <c r="L111" i="7"/>
  <c r="N111" i="7"/>
  <c r="P111" i="7"/>
  <c r="R111" i="7"/>
  <c r="T111" i="7"/>
  <c r="V111" i="7"/>
  <c r="X111" i="7"/>
  <c r="Z111" i="7"/>
  <c r="AB111" i="7"/>
  <c r="D112" i="7"/>
  <c r="F112" i="7"/>
  <c r="H112" i="7"/>
  <c r="J112" i="7"/>
  <c r="L112" i="7"/>
  <c r="N112" i="7"/>
  <c r="P112" i="7"/>
  <c r="R112" i="7"/>
  <c r="T112" i="7"/>
  <c r="V112" i="7"/>
  <c r="X112" i="7"/>
  <c r="Z112" i="7"/>
  <c r="AB112" i="7"/>
  <c r="D113" i="7"/>
  <c r="F113" i="7"/>
  <c r="H113" i="7"/>
  <c r="J113" i="7"/>
  <c r="L113" i="7"/>
  <c r="N113" i="7"/>
  <c r="P113" i="7"/>
  <c r="R113" i="7"/>
  <c r="T113" i="7"/>
  <c r="V113" i="7"/>
  <c r="X113" i="7"/>
  <c r="Z113" i="7"/>
  <c r="AB113" i="7"/>
  <c r="D114" i="7"/>
  <c r="F114" i="7"/>
  <c r="H114" i="7"/>
  <c r="J114" i="7"/>
  <c r="L114" i="7"/>
  <c r="N114" i="7"/>
  <c r="P114" i="7"/>
  <c r="R114" i="7"/>
  <c r="T114" i="7"/>
  <c r="V114" i="7"/>
  <c r="X114" i="7"/>
  <c r="Z114" i="7"/>
  <c r="AB114" i="7"/>
  <c r="D115" i="7"/>
  <c r="F115" i="7"/>
  <c r="H115" i="7"/>
  <c r="J115" i="7"/>
  <c r="L115" i="7"/>
  <c r="N115" i="7"/>
  <c r="P115" i="7"/>
  <c r="R115" i="7"/>
  <c r="T115" i="7"/>
  <c r="V115" i="7"/>
  <c r="X115" i="7"/>
  <c r="Z115" i="7"/>
  <c r="AB115" i="7"/>
  <c r="D116" i="7"/>
  <c r="F116" i="7"/>
  <c r="H116" i="7"/>
  <c r="J116" i="7"/>
  <c r="L116" i="7"/>
  <c r="N116" i="7"/>
  <c r="P116" i="7"/>
  <c r="R116" i="7"/>
  <c r="T116" i="7"/>
  <c r="V116" i="7"/>
  <c r="X116" i="7"/>
  <c r="Z116" i="7"/>
  <c r="AB116" i="7"/>
  <c r="D117" i="7"/>
  <c r="F117" i="7"/>
  <c r="H117" i="7"/>
  <c r="J117" i="7"/>
  <c r="L117" i="7"/>
  <c r="N117" i="7"/>
  <c r="P117" i="7"/>
  <c r="R117" i="7"/>
  <c r="T117" i="7"/>
  <c r="V117" i="7"/>
  <c r="X117" i="7"/>
  <c r="Z117" i="7"/>
  <c r="AB117" i="7"/>
  <c r="D118" i="7"/>
  <c r="F118" i="7"/>
  <c r="H118" i="7"/>
  <c r="J118" i="7"/>
  <c r="L118" i="7"/>
  <c r="N118" i="7"/>
  <c r="P118" i="7"/>
  <c r="R118" i="7"/>
  <c r="T118" i="7"/>
  <c r="V118" i="7"/>
  <c r="X118" i="7"/>
  <c r="Z118" i="7"/>
  <c r="AB118" i="7"/>
  <c r="D119" i="7"/>
  <c r="F119" i="7"/>
  <c r="H119" i="7"/>
  <c r="J119" i="7"/>
  <c r="L119" i="7"/>
  <c r="N119" i="7"/>
  <c r="P119" i="7"/>
  <c r="R119" i="7"/>
  <c r="T119" i="7"/>
  <c r="V119" i="7"/>
  <c r="X119" i="7"/>
  <c r="Z119" i="7"/>
  <c r="AB119" i="7"/>
  <c r="D120" i="7"/>
  <c r="F120" i="7"/>
  <c r="H120" i="7"/>
  <c r="J120" i="7"/>
  <c r="L120" i="7"/>
  <c r="N120" i="7"/>
  <c r="P120" i="7"/>
  <c r="R120" i="7"/>
  <c r="T120" i="7"/>
  <c r="V120" i="7"/>
  <c r="X120" i="7"/>
  <c r="Z120" i="7"/>
  <c r="AB120" i="7"/>
  <c r="D121" i="7"/>
  <c r="F121" i="7"/>
  <c r="H121" i="7"/>
  <c r="J121" i="7"/>
  <c r="L121" i="7"/>
  <c r="N121" i="7"/>
  <c r="P121" i="7"/>
  <c r="R121" i="7"/>
  <c r="T121" i="7"/>
  <c r="V121" i="7"/>
  <c r="X121" i="7"/>
  <c r="Z121" i="7"/>
  <c r="AB121" i="7"/>
  <c r="D122" i="7"/>
  <c r="F122" i="7"/>
  <c r="H122" i="7"/>
  <c r="J122" i="7"/>
  <c r="L122" i="7"/>
  <c r="N122" i="7"/>
  <c r="P122" i="7"/>
  <c r="R122" i="7"/>
  <c r="T122" i="7"/>
  <c r="V122" i="7"/>
  <c r="X122" i="7"/>
  <c r="Z122" i="7"/>
  <c r="AB122" i="7"/>
  <c r="D123" i="7"/>
  <c r="F123" i="7"/>
  <c r="H123" i="7"/>
  <c r="J123" i="7"/>
  <c r="L123" i="7"/>
  <c r="N123" i="7"/>
  <c r="P123" i="7"/>
  <c r="R123" i="7"/>
  <c r="T123" i="7"/>
  <c r="V123" i="7"/>
  <c r="X123" i="7"/>
  <c r="Z123" i="7"/>
  <c r="AB123" i="7"/>
  <c r="D124" i="7"/>
  <c r="F124" i="7"/>
  <c r="H124" i="7"/>
  <c r="J124" i="7"/>
  <c r="L124" i="7"/>
  <c r="N124" i="7"/>
  <c r="P124" i="7"/>
  <c r="R124" i="7"/>
  <c r="T124" i="7"/>
  <c r="V124" i="7"/>
  <c r="X124" i="7"/>
  <c r="Z124" i="7"/>
  <c r="AB124" i="7"/>
  <c r="D125" i="7"/>
  <c r="F125" i="7"/>
  <c r="H125" i="7"/>
  <c r="J125" i="7"/>
  <c r="L125" i="7"/>
  <c r="N125" i="7"/>
  <c r="P125" i="7"/>
  <c r="R125" i="7"/>
  <c r="T125" i="7"/>
  <c r="V125" i="7"/>
  <c r="X125" i="7"/>
  <c r="Z125" i="7"/>
  <c r="AB125" i="7"/>
  <c r="D126" i="7"/>
  <c r="F126" i="7"/>
  <c r="H126" i="7"/>
  <c r="J126" i="7"/>
  <c r="L126" i="7"/>
  <c r="N126" i="7"/>
  <c r="P126" i="7"/>
  <c r="R126" i="7"/>
  <c r="T126" i="7"/>
  <c r="V126" i="7"/>
  <c r="X126" i="7"/>
  <c r="Z126" i="7"/>
  <c r="AB126" i="7"/>
  <c r="D127" i="7"/>
  <c r="F127" i="7"/>
  <c r="H127" i="7"/>
  <c r="J127" i="7"/>
  <c r="L127" i="7"/>
  <c r="N127" i="7"/>
  <c r="P127" i="7"/>
  <c r="R127" i="7"/>
  <c r="T127" i="7"/>
  <c r="V127" i="7"/>
  <c r="X127" i="7"/>
  <c r="Z127" i="7"/>
  <c r="AB127" i="7"/>
  <c r="D128" i="7"/>
  <c r="F128" i="7"/>
  <c r="H128" i="7"/>
  <c r="J128" i="7"/>
  <c r="L128" i="7"/>
  <c r="N128" i="7"/>
  <c r="P128" i="7"/>
  <c r="R128" i="7"/>
  <c r="T128" i="7"/>
  <c r="V128" i="7"/>
  <c r="X128" i="7"/>
  <c r="Z128" i="7"/>
  <c r="AB128" i="7"/>
  <c r="D129" i="7"/>
  <c r="F129" i="7"/>
  <c r="H129" i="7"/>
  <c r="J129" i="7"/>
  <c r="L129" i="7"/>
  <c r="N129" i="7"/>
  <c r="P129" i="7"/>
  <c r="R129" i="7"/>
  <c r="T129" i="7"/>
  <c r="V129" i="7"/>
  <c r="X129" i="7"/>
  <c r="Z129" i="7"/>
  <c r="AB129" i="7"/>
  <c r="D130" i="7"/>
  <c r="F130" i="7"/>
  <c r="H130" i="7"/>
  <c r="J130" i="7"/>
  <c r="L130" i="7"/>
  <c r="N130" i="7"/>
  <c r="P130" i="7"/>
  <c r="R130" i="7"/>
  <c r="T130" i="7"/>
  <c r="V130" i="7"/>
  <c r="X130" i="7"/>
  <c r="Z130" i="7"/>
  <c r="AB130" i="7"/>
  <c r="D131" i="7"/>
  <c r="F131" i="7"/>
  <c r="H131" i="7"/>
  <c r="J131" i="7"/>
  <c r="L131" i="7"/>
  <c r="N131" i="7"/>
  <c r="P131" i="7"/>
  <c r="R131" i="7"/>
  <c r="T131" i="7"/>
  <c r="V131" i="7"/>
  <c r="X131" i="7"/>
  <c r="Z131" i="7"/>
  <c r="AB131" i="7"/>
  <c r="D132" i="7"/>
  <c r="F132" i="7"/>
  <c r="H132" i="7"/>
  <c r="J132" i="7"/>
  <c r="L132" i="7"/>
  <c r="N132" i="7"/>
  <c r="P132" i="7"/>
  <c r="R132" i="7"/>
  <c r="T132" i="7"/>
  <c r="V132" i="7"/>
  <c r="X132" i="7"/>
  <c r="Z132" i="7"/>
  <c r="AB132" i="7"/>
  <c r="D133" i="7"/>
  <c r="F133" i="7"/>
  <c r="H133" i="7"/>
  <c r="J133" i="7"/>
  <c r="L133" i="7"/>
  <c r="N133" i="7"/>
  <c r="P133" i="7"/>
  <c r="R133" i="7"/>
  <c r="T133" i="7"/>
  <c r="V133" i="7"/>
  <c r="X133" i="7"/>
  <c r="Z133" i="7"/>
  <c r="AB133" i="7"/>
  <c r="D134" i="7"/>
  <c r="F134" i="7"/>
  <c r="H134" i="7"/>
  <c r="J134" i="7"/>
  <c r="L134" i="7"/>
  <c r="N134" i="7"/>
  <c r="P134" i="7"/>
  <c r="R134" i="7"/>
  <c r="T134" i="7"/>
  <c r="V134" i="7"/>
  <c r="X134" i="7"/>
  <c r="Z134" i="7"/>
  <c r="AB134" i="7"/>
  <c r="D135" i="7"/>
  <c r="F135" i="7"/>
  <c r="H135" i="7"/>
  <c r="J135" i="7"/>
  <c r="L135" i="7"/>
  <c r="N135" i="7"/>
  <c r="P135" i="7"/>
  <c r="R135" i="7"/>
  <c r="T135" i="7"/>
  <c r="V135" i="7"/>
  <c r="X135" i="7"/>
  <c r="Z135" i="7"/>
  <c r="AB135" i="7"/>
  <c r="D136" i="7"/>
  <c r="F136" i="7"/>
  <c r="H136" i="7"/>
  <c r="J136" i="7"/>
  <c r="L136" i="7"/>
  <c r="N136" i="7"/>
  <c r="P136" i="7"/>
  <c r="R136" i="7"/>
  <c r="T136" i="7"/>
  <c r="V136" i="7"/>
  <c r="X136" i="7"/>
  <c r="Z136" i="7"/>
  <c r="AB136" i="7"/>
  <c r="D137" i="7"/>
  <c r="F137" i="7"/>
  <c r="H137" i="7"/>
  <c r="J137" i="7"/>
  <c r="L137" i="7"/>
  <c r="N137" i="7"/>
  <c r="P137" i="7"/>
  <c r="R137" i="7"/>
  <c r="T137" i="7"/>
  <c r="V137" i="7"/>
  <c r="X137" i="7"/>
  <c r="Z137" i="7"/>
  <c r="AB137" i="7"/>
  <c r="D138" i="7"/>
  <c r="F138" i="7"/>
  <c r="H138" i="7"/>
  <c r="J138" i="7"/>
  <c r="L138" i="7"/>
  <c r="N138" i="7"/>
  <c r="P138" i="7"/>
  <c r="R138" i="7"/>
  <c r="T138" i="7"/>
  <c r="V138" i="7"/>
  <c r="X138" i="7"/>
  <c r="Z138" i="7"/>
  <c r="AB138" i="7"/>
  <c r="D139" i="7"/>
  <c r="F139" i="7"/>
  <c r="H139" i="7"/>
  <c r="J139" i="7"/>
  <c r="L139" i="7"/>
  <c r="N139" i="7"/>
  <c r="P139" i="7"/>
  <c r="R139" i="7"/>
  <c r="T139" i="7"/>
  <c r="V139" i="7"/>
  <c r="X139" i="7"/>
  <c r="Z139" i="7"/>
  <c r="AB139" i="7"/>
  <c r="D140" i="7"/>
  <c r="F140" i="7"/>
  <c r="H140" i="7"/>
  <c r="J140" i="7"/>
  <c r="L140" i="7"/>
  <c r="N140" i="7"/>
  <c r="P140" i="7"/>
  <c r="R140" i="7"/>
  <c r="T140" i="7"/>
  <c r="V140" i="7"/>
  <c r="X140" i="7"/>
  <c r="Z140" i="7"/>
  <c r="AB140" i="7"/>
  <c r="D141" i="7"/>
  <c r="F141" i="7"/>
  <c r="H141" i="7"/>
  <c r="J141" i="7"/>
  <c r="L141" i="7"/>
  <c r="N141" i="7"/>
  <c r="P141" i="7"/>
  <c r="R141" i="7"/>
  <c r="T141" i="7"/>
  <c r="V141" i="7"/>
  <c r="X141" i="7"/>
  <c r="Z141" i="7"/>
  <c r="AB141" i="7"/>
  <c r="D142" i="7"/>
  <c r="F142" i="7"/>
  <c r="H142" i="7"/>
  <c r="J142" i="7"/>
  <c r="L142" i="7"/>
  <c r="N142" i="7"/>
  <c r="P142" i="7"/>
  <c r="R142" i="7"/>
  <c r="T142" i="7"/>
  <c r="V142" i="7"/>
  <c r="X142" i="7"/>
  <c r="Z142" i="7"/>
  <c r="AB142" i="7"/>
  <c r="D143" i="7"/>
  <c r="F143" i="7"/>
  <c r="H143" i="7"/>
  <c r="J143" i="7"/>
  <c r="L143" i="7"/>
  <c r="N143" i="7"/>
  <c r="P143" i="7"/>
  <c r="R143" i="7"/>
  <c r="T143" i="7"/>
  <c r="V143" i="7"/>
  <c r="X143" i="7"/>
  <c r="Z143" i="7"/>
  <c r="AB143" i="7"/>
  <c r="D144" i="7"/>
  <c r="F144" i="7"/>
  <c r="H144" i="7"/>
  <c r="J144" i="7"/>
  <c r="L144" i="7"/>
  <c r="N144" i="7"/>
  <c r="P144" i="7"/>
  <c r="R144" i="7"/>
  <c r="T144" i="7"/>
  <c r="V144" i="7"/>
  <c r="X144" i="7"/>
  <c r="Z144" i="7"/>
  <c r="AB144" i="7"/>
  <c r="D145" i="7"/>
  <c r="F145" i="7"/>
  <c r="H145" i="7"/>
  <c r="J145" i="7"/>
  <c r="L145" i="7"/>
  <c r="N145" i="7"/>
  <c r="P145" i="7"/>
  <c r="R145" i="7"/>
  <c r="T145" i="7"/>
  <c r="V145" i="7"/>
  <c r="X145" i="7"/>
  <c r="Z145" i="7"/>
  <c r="AB145" i="7"/>
  <c r="D146" i="7"/>
  <c r="F146" i="7"/>
  <c r="H146" i="7"/>
  <c r="J146" i="7"/>
  <c r="L146" i="7"/>
  <c r="N146" i="7"/>
  <c r="P146" i="7"/>
  <c r="R146" i="7"/>
  <c r="T146" i="7"/>
  <c r="V146" i="7"/>
  <c r="X146" i="7"/>
  <c r="Z146" i="7"/>
  <c r="AB146" i="7"/>
  <c r="D147" i="7"/>
  <c r="F147" i="7"/>
  <c r="H147" i="7"/>
  <c r="J147" i="7"/>
  <c r="L147" i="7"/>
  <c r="N147" i="7"/>
  <c r="P147" i="7"/>
  <c r="R147" i="7"/>
  <c r="T147" i="7"/>
  <c r="V147" i="7"/>
  <c r="X147" i="7"/>
  <c r="Z147" i="7"/>
  <c r="AB147" i="7"/>
  <c r="D148" i="7"/>
  <c r="F148" i="7"/>
  <c r="H148" i="7"/>
  <c r="J148" i="7"/>
  <c r="L148" i="7"/>
  <c r="N148" i="7"/>
  <c r="P148" i="7"/>
  <c r="R148" i="7"/>
  <c r="T148" i="7"/>
  <c r="V148" i="7"/>
  <c r="X148" i="7"/>
  <c r="Z148" i="7"/>
  <c r="AB148" i="7"/>
  <c r="D149" i="7"/>
  <c r="F149" i="7"/>
  <c r="H149" i="7"/>
  <c r="J149" i="7"/>
  <c r="L149" i="7"/>
  <c r="N149" i="7"/>
  <c r="P149" i="7"/>
  <c r="R149" i="7"/>
  <c r="T149" i="7"/>
  <c r="V149" i="7"/>
  <c r="X149" i="7"/>
  <c r="Z149" i="7"/>
  <c r="AB149" i="7"/>
  <c r="D150" i="7"/>
  <c r="F150" i="7"/>
  <c r="H150" i="7"/>
  <c r="J150" i="7"/>
  <c r="L150" i="7"/>
  <c r="N150" i="7"/>
  <c r="P150" i="7"/>
  <c r="R150" i="7"/>
  <c r="T150" i="7"/>
  <c r="V150" i="7"/>
  <c r="X150" i="7"/>
  <c r="Z150" i="7"/>
  <c r="AB150" i="7"/>
  <c r="D151" i="7"/>
  <c r="F151" i="7"/>
  <c r="H151" i="7"/>
  <c r="J151" i="7"/>
  <c r="L151" i="7"/>
  <c r="N151" i="7"/>
  <c r="P151" i="7"/>
  <c r="R151" i="7"/>
  <c r="T151" i="7"/>
  <c r="V151" i="7"/>
  <c r="X151" i="7"/>
  <c r="Z151" i="7"/>
  <c r="AB151" i="7"/>
  <c r="D152" i="7"/>
  <c r="F152" i="7"/>
  <c r="H152" i="7"/>
  <c r="J152" i="7"/>
  <c r="L152" i="7"/>
  <c r="N152" i="7"/>
  <c r="P152" i="7"/>
  <c r="R152" i="7"/>
  <c r="T152" i="7"/>
  <c r="V152" i="7"/>
  <c r="X152" i="7"/>
  <c r="Z152" i="7"/>
  <c r="AB152" i="7"/>
  <c r="D153" i="7"/>
  <c r="F153" i="7"/>
  <c r="H153" i="7"/>
  <c r="J153" i="7"/>
  <c r="L153" i="7"/>
  <c r="N153" i="7"/>
  <c r="P153" i="7"/>
  <c r="R153" i="7"/>
  <c r="T153" i="7"/>
  <c r="V153" i="7"/>
  <c r="X153" i="7"/>
  <c r="Z153" i="7"/>
  <c r="AB153" i="7"/>
  <c r="D154" i="7"/>
  <c r="F154" i="7"/>
  <c r="H154" i="7"/>
  <c r="J154" i="7"/>
  <c r="L154" i="7"/>
  <c r="N154" i="7"/>
  <c r="P154" i="7"/>
  <c r="R154" i="7"/>
  <c r="T154" i="7"/>
  <c r="V154" i="7"/>
  <c r="X154" i="7"/>
  <c r="Z154" i="7"/>
  <c r="AB154" i="7"/>
  <c r="D155" i="7"/>
  <c r="F155" i="7"/>
  <c r="H155" i="7"/>
  <c r="J155" i="7"/>
  <c r="L155" i="7"/>
  <c r="N155" i="7"/>
  <c r="P155" i="7"/>
  <c r="R155" i="7"/>
  <c r="T155" i="7"/>
  <c r="V155" i="7"/>
  <c r="X155" i="7"/>
  <c r="Z155" i="7"/>
  <c r="AB155" i="7"/>
  <c r="D156" i="7"/>
  <c r="F156" i="7"/>
  <c r="H156" i="7"/>
  <c r="J156" i="7"/>
  <c r="L156" i="7"/>
  <c r="N156" i="7"/>
  <c r="P156" i="7"/>
  <c r="R156" i="7"/>
  <c r="T156" i="7"/>
  <c r="V156" i="7"/>
  <c r="X156" i="7"/>
  <c r="Z156" i="7"/>
  <c r="AB156" i="7"/>
  <c r="D157" i="7"/>
  <c r="F157" i="7"/>
  <c r="H157" i="7"/>
  <c r="J157" i="7"/>
  <c r="L157" i="7"/>
  <c r="N157" i="7"/>
  <c r="P157" i="7"/>
  <c r="R157" i="7"/>
  <c r="T157" i="7"/>
  <c r="V157" i="7"/>
  <c r="X157" i="7"/>
  <c r="Z157" i="7"/>
  <c r="AB157" i="7"/>
  <c r="D158" i="7"/>
  <c r="F158" i="7"/>
  <c r="H158" i="7"/>
  <c r="J158" i="7"/>
  <c r="L158" i="7"/>
  <c r="N158" i="7"/>
  <c r="P158" i="7"/>
  <c r="R158" i="7"/>
  <c r="T158" i="7"/>
  <c r="V158" i="7"/>
  <c r="X158" i="7"/>
  <c r="Z158" i="7"/>
  <c r="AB158" i="7"/>
  <c r="D159" i="7"/>
  <c r="F159" i="7"/>
  <c r="H159" i="7"/>
  <c r="J159" i="7"/>
  <c r="L159" i="7"/>
  <c r="N159" i="7"/>
  <c r="P159" i="7"/>
  <c r="R159" i="7"/>
  <c r="T159" i="7"/>
  <c r="V159" i="7"/>
  <c r="X159" i="7"/>
  <c r="Z159" i="7"/>
  <c r="AB159" i="7"/>
  <c r="D160" i="7"/>
  <c r="F160" i="7"/>
  <c r="H160" i="7"/>
  <c r="J160" i="7"/>
  <c r="L160" i="7"/>
  <c r="N160" i="7"/>
  <c r="P160" i="7"/>
  <c r="R160" i="7"/>
  <c r="T160" i="7"/>
  <c r="V160" i="7"/>
  <c r="X160" i="7"/>
  <c r="Z160" i="7"/>
  <c r="AB160" i="7"/>
  <c r="D161" i="7"/>
  <c r="F161" i="7"/>
  <c r="H161" i="7"/>
  <c r="J161" i="7"/>
  <c r="L161" i="7"/>
  <c r="N161" i="7"/>
  <c r="P161" i="7"/>
  <c r="R161" i="7"/>
  <c r="T161" i="7"/>
  <c r="V161" i="7"/>
  <c r="X161" i="7"/>
  <c r="Z161" i="7"/>
  <c r="AB161" i="7"/>
  <c r="D162" i="7"/>
  <c r="F162" i="7"/>
  <c r="H162" i="7"/>
  <c r="J162" i="7"/>
  <c r="L162" i="7"/>
  <c r="N162" i="7"/>
  <c r="P162" i="7"/>
  <c r="R162" i="7"/>
  <c r="T162" i="7"/>
  <c r="V162" i="7"/>
  <c r="X162" i="7"/>
  <c r="Z162" i="7"/>
  <c r="AB162" i="7"/>
  <c r="D163" i="7"/>
  <c r="F163" i="7"/>
  <c r="H163" i="7"/>
  <c r="J163" i="7"/>
  <c r="L163" i="7"/>
  <c r="N163" i="7"/>
  <c r="P163" i="7"/>
  <c r="R163" i="7"/>
  <c r="T163" i="7"/>
  <c r="V163" i="7"/>
  <c r="X163" i="7"/>
  <c r="Z163" i="7"/>
  <c r="AB163" i="7"/>
  <c r="D164" i="7"/>
  <c r="F164" i="7"/>
  <c r="H164" i="7"/>
  <c r="J164" i="7"/>
  <c r="L164" i="7"/>
  <c r="N164" i="7"/>
  <c r="P164" i="7"/>
  <c r="R164" i="7"/>
  <c r="T164" i="7"/>
  <c r="V164" i="7"/>
  <c r="X164" i="7"/>
  <c r="Z164" i="7"/>
  <c r="AB164" i="7"/>
  <c r="D165" i="7"/>
  <c r="F165" i="7"/>
  <c r="H165" i="7"/>
  <c r="J165" i="7"/>
  <c r="L165" i="7"/>
  <c r="N165" i="7"/>
  <c r="P165" i="7"/>
  <c r="R165" i="7"/>
  <c r="T165" i="7"/>
  <c r="V165" i="7"/>
  <c r="X165" i="7"/>
  <c r="Z165" i="7"/>
  <c r="AB165" i="7"/>
  <c r="D166" i="7"/>
  <c r="F166" i="7"/>
  <c r="H166" i="7"/>
  <c r="J166" i="7"/>
  <c r="L166" i="7"/>
  <c r="N166" i="7"/>
  <c r="P166" i="7"/>
  <c r="R166" i="7"/>
  <c r="T166" i="7"/>
  <c r="V166" i="7"/>
  <c r="X166" i="7"/>
  <c r="Z166" i="7"/>
  <c r="AB166" i="7"/>
  <c r="D167" i="7"/>
  <c r="F167" i="7"/>
  <c r="H167" i="7"/>
  <c r="J167" i="7"/>
  <c r="L167" i="7"/>
  <c r="N167" i="7"/>
  <c r="P167" i="7"/>
  <c r="R167" i="7"/>
  <c r="T167" i="7"/>
  <c r="V167" i="7"/>
  <c r="X167" i="7"/>
  <c r="Z167" i="7"/>
  <c r="AB167" i="7"/>
  <c r="D168" i="7"/>
  <c r="F168" i="7"/>
  <c r="H168" i="7"/>
  <c r="J168" i="7"/>
  <c r="L168" i="7"/>
  <c r="N168" i="7"/>
  <c r="P168" i="7"/>
  <c r="R168" i="7"/>
  <c r="T168" i="7"/>
  <c r="V168" i="7"/>
  <c r="X168" i="7"/>
  <c r="Z168" i="7"/>
  <c r="AB168" i="7"/>
  <c r="D169" i="7"/>
  <c r="F169" i="7"/>
  <c r="H169" i="7"/>
  <c r="J169" i="7"/>
  <c r="L169" i="7"/>
  <c r="N169" i="7"/>
  <c r="P169" i="7"/>
  <c r="R169" i="7"/>
  <c r="T169" i="7"/>
  <c r="V169" i="7"/>
  <c r="X169" i="7"/>
  <c r="Z169" i="7"/>
  <c r="AB169" i="7"/>
  <c r="D170" i="7"/>
  <c r="F170" i="7"/>
  <c r="H170" i="7"/>
  <c r="J170" i="7"/>
  <c r="L170" i="7"/>
  <c r="N170" i="7"/>
  <c r="P170" i="7"/>
  <c r="R170" i="7"/>
  <c r="T170" i="7"/>
  <c r="V170" i="7"/>
  <c r="X170" i="7"/>
  <c r="Z170" i="7"/>
  <c r="AB170" i="7"/>
  <c r="D171" i="7"/>
  <c r="F171" i="7"/>
  <c r="H171" i="7"/>
  <c r="J171" i="7"/>
  <c r="L171" i="7"/>
  <c r="N171" i="7"/>
  <c r="P171" i="7"/>
  <c r="R171" i="7"/>
  <c r="T171" i="7"/>
  <c r="V171" i="7"/>
  <c r="X171" i="7"/>
  <c r="Z171" i="7"/>
  <c r="AB171" i="7"/>
  <c r="D172" i="7"/>
  <c r="F172" i="7"/>
  <c r="H172" i="7"/>
  <c r="J172" i="7"/>
  <c r="L172" i="7"/>
  <c r="N172" i="7"/>
  <c r="P172" i="7"/>
  <c r="R172" i="7"/>
  <c r="T172" i="7"/>
  <c r="V172" i="7"/>
  <c r="X172" i="7"/>
  <c r="Z172" i="7"/>
  <c r="AB172" i="7"/>
  <c r="D173" i="7"/>
  <c r="F173" i="7"/>
  <c r="H173" i="7"/>
  <c r="J173" i="7"/>
  <c r="L173" i="7"/>
  <c r="N173" i="7"/>
  <c r="P173" i="7"/>
  <c r="R173" i="7"/>
  <c r="T173" i="7"/>
  <c r="V173" i="7"/>
  <c r="X173" i="7"/>
  <c r="Z173" i="7"/>
  <c r="AB173" i="7"/>
  <c r="D174" i="7"/>
  <c r="F174" i="7"/>
  <c r="H174" i="7"/>
  <c r="J174" i="7"/>
  <c r="L174" i="7"/>
  <c r="N174" i="7"/>
  <c r="P174" i="7"/>
  <c r="R174" i="7"/>
  <c r="T174" i="7"/>
  <c r="V174" i="7"/>
  <c r="X174" i="7"/>
  <c r="Z174" i="7"/>
  <c r="AB174" i="7"/>
  <c r="D175" i="7"/>
  <c r="F175" i="7"/>
  <c r="H175" i="7"/>
  <c r="J175" i="7"/>
  <c r="L175" i="7"/>
  <c r="N175" i="7"/>
  <c r="P175" i="7"/>
  <c r="R175" i="7"/>
  <c r="T175" i="7"/>
  <c r="V175" i="7"/>
  <c r="X175" i="7"/>
  <c r="Z175" i="7"/>
  <c r="AB175" i="7"/>
  <c r="D176" i="7"/>
  <c r="F176" i="7"/>
  <c r="H176" i="7"/>
  <c r="J176" i="7"/>
  <c r="L176" i="7"/>
  <c r="N176" i="7"/>
  <c r="P176" i="7"/>
  <c r="R176" i="7"/>
  <c r="T176" i="7"/>
  <c r="V176" i="7"/>
  <c r="X176" i="7"/>
  <c r="Z176" i="7"/>
  <c r="AB176" i="7"/>
  <c r="D177" i="7"/>
  <c r="F177" i="7"/>
  <c r="H177" i="7"/>
  <c r="J177" i="7"/>
  <c r="L177" i="7"/>
  <c r="N177" i="7"/>
  <c r="P177" i="7"/>
  <c r="R177" i="7"/>
  <c r="T177" i="7"/>
  <c r="V177" i="7"/>
  <c r="X177" i="7"/>
  <c r="Z177" i="7"/>
  <c r="AB177" i="7"/>
  <c r="D178" i="7"/>
  <c r="F178" i="7"/>
  <c r="H178" i="7"/>
  <c r="J178" i="7"/>
  <c r="L178" i="7"/>
  <c r="N178" i="7"/>
  <c r="P178" i="7"/>
  <c r="R178" i="7"/>
  <c r="T178" i="7"/>
  <c r="V178" i="7"/>
  <c r="X178" i="7"/>
  <c r="Z178" i="7"/>
  <c r="AB178" i="7"/>
  <c r="D179" i="7"/>
  <c r="F179" i="7"/>
  <c r="H179" i="7"/>
  <c r="J179" i="7"/>
  <c r="L179" i="7"/>
  <c r="N179" i="7"/>
  <c r="P179" i="7"/>
  <c r="R179" i="7"/>
  <c r="T179" i="7"/>
  <c r="V179" i="7"/>
  <c r="X179" i="7"/>
  <c r="Z179" i="7"/>
  <c r="AB179" i="7"/>
  <c r="D180" i="7"/>
  <c r="F180" i="7"/>
  <c r="H180" i="7"/>
  <c r="J180" i="7"/>
  <c r="L180" i="7"/>
  <c r="N180" i="7"/>
  <c r="P180" i="7"/>
  <c r="R180" i="7"/>
  <c r="T180" i="7"/>
  <c r="V180" i="7"/>
  <c r="X180" i="7"/>
  <c r="Z180" i="7"/>
  <c r="AB180" i="7"/>
  <c r="D181" i="7"/>
  <c r="F181" i="7"/>
  <c r="H181" i="7"/>
  <c r="J181" i="7"/>
  <c r="L181" i="7"/>
  <c r="N181" i="7"/>
  <c r="P181" i="7"/>
  <c r="R181" i="7"/>
  <c r="T181" i="7"/>
  <c r="V181" i="7"/>
  <c r="X181" i="7"/>
  <c r="Z181" i="7"/>
  <c r="AB181" i="7"/>
  <c r="D182" i="7"/>
  <c r="F182" i="7"/>
  <c r="H182" i="7"/>
  <c r="J182" i="7"/>
  <c r="L182" i="7"/>
  <c r="N182" i="7"/>
  <c r="P182" i="7"/>
  <c r="R182" i="7"/>
  <c r="T182" i="7"/>
  <c r="V182" i="7"/>
  <c r="X182" i="7"/>
  <c r="Z182" i="7"/>
  <c r="AB182" i="7"/>
  <c r="D183" i="7"/>
  <c r="F183" i="7"/>
  <c r="H183" i="7"/>
  <c r="J183" i="7"/>
  <c r="L183" i="7"/>
  <c r="N183" i="7"/>
  <c r="P183" i="7"/>
  <c r="R183" i="7"/>
  <c r="T183" i="7"/>
  <c r="V183" i="7"/>
  <c r="X183" i="7"/>
  <c r="Z183" i="7"/>
  <c r="AB183" i="7"/>
  <c r="D184" i="7"/>
  <c r="F184" i="7"/>
  <c r="H184" i="7"/>
  <c r="J184" i="7"/>
  <c r="L184" i="7"/>
  <c r="N184" i="7"/>
  <c r="P184" i="7"/>
  <c r="R184" i="7"/>
  <c r="T184" i="7"/>
  <c r="V184" i="7"/>
  <c r="X184" i="7"/>
  <c r="Z184" i="7"/>
  <c r="AB184" i="7"/>
  <c r="D185" i="7"/>
  <c r="F185" i="7"/>
  <c r="H185" i="7"/>
  <c r="J185" i="7"/>
  <c r="L185" i="7"/>
  <c r="N185" i="7"/>
  <c r="P185" i="7"/>
  <c r="R185" i="7"/>
  <c r="T185" i="7"/>
  <c r="V185" i="7"/>
  <c r="X185" i="7"/>
  <c r="Z185" i="7"/>
  <c r="AB185" i="7"/>
  <c r="D186" i="7"/>
  <c r="F186" i="7"/>
  <c r="H186" i="7"/>
  <c r="J186" i="7"/>
  <c r="L186" i="7"/>
  <c r="N186" i="7"/>
  <c r="P186" i="7"/>
  <c r="R186" i="7"/>
  <c r="T186" i="7"/>
  <c r="V186" i="7"/>
  <c r="X186" i="7"/>
  <c r="Z186" i="7"/>
  <c r="AB186" i="7"/>
  <c r="D187" i="7"/>
  <c r="F187" i="7"/>
  <c r="H187" i="7"/>
  <c r="J187" i="7"/>
  <c r="L187" i="7"/>
  <c r="N187" i="7"/>
  <c r="P187" i="7"/>
  <c r="R187" i="7"/>
  <c r="T187" i="7"/>
  <c r="V187" i="7"/>
  <c r="X187" i="7"/>
  <c r="Z187" i="7"/>
  <c r="AB187" i="7"/>
  <c r="D188" i="7"/>
  <c r="F188" i="7"/>
  <c r="H188" i="7"/>
  <c r="J188" i="7"/>
  <c r="L188" i="7"/>
  <c r="N188" i="7"/>
  <c r="P188" i="7"/>
  <c r="R188" i="7"/>
  <c r="T188" i="7"/>
  <c r="V188" i="7"/>
  <c r="X188" i="7"/>
  <c r="Z188" i="7"/>
  <c r="AB188" i="7"/>
  <c r="D189" i="7"/>
  <c r="F189" i="7"/>
  <c r="H189" i="7"/>
  <c r="J189" i="7"/>
  <c r="L189" i="7"/>
  <c r="N189" i="7"/>
  <c r="P189" i="7"/>
  <c r="R189" i="7"/>
  <c r="T189" i="7"/>
  <c r="V189" i="7"/>
  <c r="X189" i="7"/>
  <c r="Z189" i="7"/>
  <c r="AB189" i="7"/>
  <c r="D190" i="7"/>
  <c r="F190" i="7"/>
  <c r="H190" i="7"/>
  <c r="J190" i="7"/>
  <c r="L190" i="7"/>
  <c r="N190" i="7"/>
  <c r="P190" i="7"/>
  <c r="R190" i="7"/>
  <c r="T190" i="7"/>
  <c r="V190" i="7"/>
  <c r="X190" i="7"/>
  <c r="Z190" i="7"/>
  <c r="AB190" i="7"/>
  <c r="D191" i="7"/>
  <c r="F191" i="7"/>
  <c r="H191" i="7"/>
  <c r="J191" i="7"/>
  <c r="L191" i="7"/>
  <c r="N191" i="7"/>
  <c r="P191" i="7"/>
  <c r="R191" i="7"/>
  <c r="T191" i="7"/>
  <c r="V191" i="7"/>
  <c r="X191" i="7"/>
  <c r="Z191" i="7"/>
  <c r="AB191" i="7"/>
  <c r="D192" i="7"/>
  <c r="F192" i="7"/>
  <c r="H192" i="7"/>
  <c r="J192" i="7"/>
  <c r="L192" i="7"/>
  <c r="N192" i="7"/>
  <c r="P192" i="7"/>
  <c r="R192" i="7"/>
  <c r="T192" i="7"/>
  <c r="V192" i="7"/>
  <c r="X192" i="7"/>
  <c r="Z192" i="7"/>
  <c r="AB192" i="7"/>
  <c r="D193" i="7"/>
  <c r="F193" i="7"/>
  <c r="H193" i="7"/>
  <c r="J193" i="7"/>
  <c r="L193" i="7"/>
  <c r="N193" i="7"/>
  <c r="P193" i="7"/>
  <c r="R193" i="7"/>
  <c r="T193" i="7"/>
  <c r="V193" i="7"/>
  <c r="X193" i="7"/>
  <c r="Z193" i="7"/>
  <c r="AB193" i="7"/>
  <c r="D194" i="7"/>
  <c r="F194" i="7"/>
  <c r="H194" i="7"/>
  <c r="J194" i="7"/>
  <c r="L194" i="7"/>
  <c r="N194" i="7"/>
  <c r="P194" i="7"/>
  <c r="R194" i="7"/>
  <c r="T194" i="7"/>
  <c r="V194" i="7"/>
  <c r="X194" i="7"/>
  <c r="Z194" i="7"/>
  <c r="AB194" i="7"/>
  <c r="D195" i="7"/>
  <c r="F195" i="7"/>
  <c r="H195" i="7"/>
  <c r="J195" i="7"/>
  <c r="L195" i="7"/>
  <c r="N195" i="7"/>
  <c r="P195" i="7"/>
  <c r="R195" i="7"/>
  <c r="T195" i="7"/>
  <c r="V195" i="7"/>
  <c r="X195" i="7"/>
  <c r="Z195" i="7"/>
  <c r="AB195" i="7"/>
  <c r="D196" i="7"/>
  <c r="F196" i="7"/>
  <c r="H196" i="7"/>
  <c r="J196" i="7"/>
  <c r="L196" i="7"/>
  <c r="N196" i="7"/>
  <c r="P196" i="7"/>
  <c r="R196" i="7"/>
  <c r="T196" i="7"/>
  <c r="V196" i="7"/>
  <c r="X196" i="7"/>
  <c r="Z196" i="7"/>
  <c r="AB196" i="7"/>
  <c r="D197" i="7"/>
  <c r="F197" i="7"/>
  <c r="H197" i="7"/>
  <c r="J197" i="7"/>
  <c r="L197" i="7"/>
  <c r="N197" i="7"/>
  <c r="P197" i="7"/>
  <c r="R197" i="7"/>
  <c r="T197" i="7"/>
  <c r="V197" i="7"/>
  <c r="X197" i="7"/>
  <c r="Z197" i="7"/>
  <c r="AB197" i="7"/>
  <c r="D198" i="7"/>
  <c r="F198" i="7"/>
  <c r="H198" i="7"/>
  <c r="J198" i="7"/>
  <c r="L198" i="7"/>
  <c r="N198" i="7"/>
  <c r="P198" i="7"/>
  <c r="R198" i="7"/>
  <c r="T198" i="7"/>
  <c r="V198" i="7"/>
  <c r="X198" i="7"/>
  <c r="Z198" i="7"/>
  <c r="AB198" i="7"/>
  <c r="D199" i="7"/>
  <c r="F199" i="7"/>
  <c r="H199" i="7"/>
  <c r="J199" i="7"/>
  <c r="L199" i="7"/>
  <c r="N199" i="7"/>
  <c r="P199" i="7"/>
  <c r="R199" i="7"/>
  <c r="T199" i="7"/>
  <c r="V199" i="7"/>
  <c r="X199" i="7"/>
  <c r="Z199" i="7"/>
  <c r="AB199" i="7"/>
  <c r="D200" i="7"/>
  <c r="F200" i="7"/>
  <c r="H200" i="7"/>
  <c r="J200" i="7"/>
  <c r="L200" i="7"/>
  <c r="N200" i="7"/>
  <c r="P200" i="7"/>
  <c r="R200" i="7"/>
  <c r="T200" i="7"/>
  <c r="V200" i="7"/>
  <c r="X200" i="7"/>
  <c r="Z200" i="7"/>
  <c r="AB200" i="7"/>
  <c r="D201" i="7"/>
  <c r="F201" i="7"/>
  <c r="H201" i="7"/>
  <c r="J201" i="7"/>
  <c r="L201" i="7"/>
  <c r="N201" i="7"/>
  <c r="P201" i="7"/>
  <c r="R201" i="7"/>
  <c r="T201" i="7"/>
  <c r="V201" i="7"/>
  <c r="X201" i="7"/>
  <c r="Z201" i="7"/>
  <c r="AB201" i="7"/>
  <c r="D202" i="7"/>
  <c r="F202" i="7"/>
  <c r="H202" i="7"/>
  <c r="J202" i="7"/>
  <c r="L202" i="7"/>
  <c r="N202" i="7"/>
  <c r="P202" i="7"/>
  <c r="R202" i="7"/>
  <c r="T202" i="7"/>
  <c r="V202" i="7"/>
  <c r="X202" i="7"/>
  <c r="Z202" i="7"/>
  <c r="AB202" i="7"/>
  <c r="D203" i="7"/>
  <c r="F203" i="7"/>
  <c r="H203" i="7"/>
  <c r="J203" i="7"/>
  <c r="L203" i="7"/>
  <c r="N203" i="7"/>
  <c r="P203" i="7"/>
  <c r="R203" i="7"/>
  <c r="T203" i="7"/>
  <c r="V203" i="7"/>
  <c r="X203" i="7"/>
  <c r="Z203" i="7"/>
  <c r="AB203" i="7"/>
  <c r="D204" i="7"/>
  <c r="F204" i="7"/>
  <c r="H204" i="7"/>
  <c r="J204" i="7"/>
  <c r="L204" i="7"/>
  <c r="N204" i="7"/>
  <c r="P204" i="7"/>
  <c r="R204" i="7"/>
  <c r="T204" i="7"/>
  <c r="V204" i="7"/>
  <c r="X204" i="7"/>
  <c r="Z204" i="7"/>
  <c r="AB204" i="7"/>
  <c r="D205" i="7"/>
  <c r="F205" i="7"/>
  <c r="H205" i="7"/>
  <c r="J205" i="7"/>
  <c r="L205" i="7"/>
  <c r="N205" i="7"/>
  <c r="P205" i="7"/>
  <c r="R205" i="7"/>
  <c r="T205" i="7"/>
  <c r="V205" i="7"/>
  <c r="X205" i="7"/>
  <c r="Z205" i="7"/>
  <c r="AB205" i="7"/>
  <c r="D206" i="7"/>
  <c r="F206" i="7"/>
  <c r="H206" i="7"/>
  <c r="J206" i="7"/>
  <c r="L206" i="7"/>
  <c r="N206" i="7"/>
  <c r="P206" i="7"/>
  <c r="R206" i="7"/>
  <c r="T206" i="7"/>
  <c r="V206" i="7"/>
  <c r="X206" i="7"/>
  <c r="Z206" i="7"/>
  <c r="AB206" i="7"/>
  <c r="D207" i="7"/>
  <c r="F207" i="7"/>
  <c r="H207" i="7"/>
  <c r="J207" i="7"/>
  <c r="L207" i="7"/>
  <c r="N207" i="7"/>
  <c r="P207" i="7"/>
  <c r="R207" i="7"/>
  <c r="T207" i="7"/>
  <c r="V207" i="7"/>
  <c r="X207" i="7"/>
  <c r="Z207" i="7"/>
  <c r="AB207" i="7"/>
  <c r="D208" i="7"/>
  <c r="F208" i="7"/>
  <c r="H208" i="7"/>
  <c r="J208" i="7"/>
  <c r="L208" i="7"/>
  <c r="N208" i="7"/>
  <c r="P208" i="7"/>
  <c r="R208" i="7"/>
  <c r="T208" i="7"/>
  <c r="V208" i="7"/>
  <c r="X208" i="7"/>
  <c r="Z208" i="7"/>
  <c r="AB208" i="7"/>
  <c r="D209" i="7"/>
  <c r="F209" i="7"/>
  <c r="H209" i="7"/>
  <c r="J209" i="7"/>
  <c r="L209" i="7"/>
  <c r="N209" i="7"/>
  <c r="P209" i="7"/>
  <c r="R209" i="7"/>
  <c r="T209" i="7"/>
  <c r="V209" i="7"/>
  <c r="X209" i="7"/>
  <c r="Z209" i="7"/>
  <c r="AB209" i="7"/>
  <c r="D210" i="7"/>
  <c r="F210" i="7"/>
  <c r="H210" i="7"/>
  <c r="J210" i="7"/>
  <c r="L210" i="7"/>
  <c r="N210" i="7"/>
  <c r="P210" i="7"/>
  <c r="R210" i="7"/>
  <c r="T210" i="7"/>
  <c r="V210" i="7"/>
  <c r="X210" i="7"/>
  <c r="Z210" i="7"/>
  <c r="AB210" i="7"/>
  <c r="D211" i="7"/>
  <c r="F211" i="7"/>
  <c r="H211" i="7"/>
  <c r="J211" i="7"/>
  <c r="L211" i="7"/>
  <c r="N211" i="7"/>
  <c r="P211" i="7"/>
  <c r="R211" i="7"/>
  <c r="T211" i="7"/>
  <c r="V211" i="7"/>
  <c r="X211" i="7"/>
  <c r="Z211" i="7"/>
  <c r="AB211" i="7"/>
  <c r="D212" i="7"/>
  <c r="F212" i="7"/>
  <c r="H212" i="7"/>
  <c r="J212" i="7"/>
  <c r="L212" i="7"/>
  <c r="N212" i="7"/>
  <c r="P212" i="7"/>
  <c r="R212" i="7"/>
  <c r="T212" i="7"/>
  <c r="V212" i="7"/>
  <c r="X212" i="7"/>
  <c r="Z212" i="7"/>
  <c r="AB212" i="7"/>
  <c r="D213" i="7"/>
  <c r="F213" i="7"/>
  <c r="H213" i="7"/>
  <c r="J213" i="7"/>
  <c r="L213" i="7"/>
  <c r="N213" i="7"/>
  <c r="P213" i="7"/>
  <c r="R213" i="7"/>
  <c r="T213" i="7"/>
  <c r="V213" i="7"/>
  <c r="X213" i="7"/>
  <c r="Z213" i="7"/>
  <c r="AB213" i="7"/>
  <c r="D214" i="7"/>
  <c r="F214" i="7"/>
  <c r="H214" i="7"/>
  <c r="J214" i="7"/>
  <c r="L214" i="7"/>
  <c r="N214" i="7"/>
  <c r="P214" i="7"/>
  <c r="R214" i="7"/>
  <c r="T214" i="7"/>
  <c r="V214" i="7"/>
  <c r="X214" i="7"/>
  <c r="Z214" i="7"/>
  <c r="AB214" i="7"/>
  <c r="D215" i="7"/>
  <c r="F215" i="7"/>
  <c r="H215" i="7"/>
  <c r="J215" i="7"/>
  <c r="L215" i="7"/>
  <c r="N215" i="7"/>
  <c r="P215" i="7"/>
  <c r="R215" i="7"/>
  <c r="T215" i="7"/>
  <c r="V215" i="7"/>
  <c r="X215" i="7"/>
  <c r="Z215" i="7"/>
  <c r="AB215" i="7"/>
  <c r="D216" i="7"/>
  <c r="F216" i="7"/>
  <c r="H216" i="7"/>
  <c r="J216" i="7"/>
  <c r="L216" i="7"/>
  <c r="N216" i="7"/>
  <c r="P216" i="7"/>
  <c r="R216" i="7"/>
  <c r="T216" i="7"/>
  <c r="V216" i="7"/>
  <c r="X216" i="7"/>
  <c r="Z216" i="7"/>
  <c r="AB216" i="7"/>
  <c r="D217" i="7"/>
  <c r="F217" i="7"/>
  <c r="H217" i="7"/>
  <c r="J217" i="7"/>
  <c r="L217" i="7"/>
  <c r="N217" i="7"/>
  <c r="P217" i="7"/>
  <c r="R217" i="7"/>
  <c r="T217" i="7"/>
  <c r="V217" i="7"/>
  <c r="X217" i="7"/>
  <c r="Z217" i="7"/>
  <c r="AB217" i="7"/>
  <c r="D218" i="7"/>
  <c r="F218" i="7"/>
  <c r="H218" i="7"/>
  <c r="J218" i="7"/>
  <c r="L218" i="7"/>
  <c r="N218" i="7"/>
  <c r="P218" i="7"/>
  <c r="R218" i="7"/>
  <c r="T218" i="7"/>
  <c r="V218" i="7"/>
  <c r="X218" i="7"/>
  <c r="Z218" i="7"/>
  <c r="AB218" i="7"/>
  <c r="D219" i="7"/>
  <c r="F219" i="7"/>
  <c r="H219" i="7"/>
  <c r="J219" i="7"/>
  <c r="L219" i="7"/>
  <c r="N219" i="7"/>
  <c r="P219" i="7"/>
  <c r="R219" i="7"/>
  <c r="T219" i="7"/>
  <c r="V219" i="7"/>
  <c r="X219" i="7"/>
  <c r="Z219" i="7"/>
  <c r="AB219" i="7"/>
  <c r="D220" i="7"/>
  <c r="F220" i="7"/>
  <c r="H220" i="7"/>
  <c r="J220" i="7"/>
  <c r="L220" i="7"/>
  <c r="N220" i="7"/>
  <c r="P220" i="7"/>
  <c r="R220" i="7"/>
  <c r="T220" i="7"/>
  <c r="V220" i="7"/>
  <c r="X220" i="7"/>
  <c r="Z220" i="7"/>
  <c r="AB220" i="7"/>
  <c r="D221" i="7"/>
  <c r="F221" i="7"/>
  <c r="H221" i="7"/>
  <c r="J221" i="7"/>
  <c r="L221" i="7"/>
  <c r="N221" i="7"/>
  <c r="P221" i="7"/>
  <c r="R221" i="7"/>
  <c r="T221" i="7"/>
  <c r="V221" i="7"/>
  <c r="X221" i="7"/>
  <c r="Z221" i="7"/>
  <c r="AB221" i="7"/>
  <c r="D222" i="7"/>
  <c r="F222" i="7"/>
  <c r="H222" i="7"/>
  <c r="J222" i="7"/>
  <c r="L222" i="7"/>
  <c r="N222" i="7"/>
  <c r="P222" i="7"/>
  <c r="R222" i="7"/>
  <c r="T222" i="7"/>
  <c r="V222" i="7"/>
  <c r="X222" i="7"/>
  <c r="Z222" i="7"/>
  <c r="AB222" i="7"/>
  <c r="D223" i="7"/>
  <c r="F223" i="7"/>
  <c r="H223" i="7"/>
  <c r="J223" i="7"/>
  <c r="L223" i="7"/>
  <c r="N223" i="7"/>
  <c r="P223" i="7"/>
  <c r="R223" i="7"/>
  <c r="T223" i="7"/>
  <c r="V223" i="7"/>
  <c r="X223" i="7"/>
  <c r="Z223" i="7"/>
  <c r="AB223" i="7"/>
  <c r="D224" i="7"/>
  <c r="F224" i="7"/>
  <c r="H224" i="7"/>
  <c r="J224" i="7"/>
  <c r="L224" i="7"/>
  <c r="N224" i="7"/>
  <c r="P224" i="7"/>
  <c r="R224" i="7"/>
  <c r="T224" i="7"/>
  <c r="V224" i="7"/>
  <c r="X224" i="7"/>
  <c r="Z224" i="7"/>
  <c r="AB224" i="7"/>
  <c r="D225" i="7"/>
  <c r="F225" i="7"/>
  <c r="H225" i="7"/>
  <c r="J225" i="7"/>
  <c r="L225" i="7"/>
  <c r="N225" i="7"/>
  <c r="P225" i="7"/>
  <c r="R225" i="7"/>
  <c r="T225" i="7"/>
  <c r="V225" i="7"/>
  <c r="X225" i="7"/>
  <c r="Z225" i="7"/>
  <c r="AB225" i="7"/>
  <c r="D226" i="7"/>
  <c r="F226" i="7"/>
  <c r="H226" i="7"/>
  <c r="J226" i="7"/>
  <c r="L226" i="7"/>
  <c r="N226" i="7"/>
  <c r="P226" i="7"/>
  <c r="R226" i="7"/>
  <c r="T226" i="7"/>
  <c r="V226" i="7"/>
  <c r="X226" i="7"/>
  <c r="Z226" i="7"/>
  <c r="AB226" i="7"/>
  <c r="D227" i="7"/>
  <c r="F227" i="7"/>
  <c r="H227" i="7"/>
  <c r="J227" i="7"/>
  <c r="L227" i="7"/>
  <c r="N227" i="7"/>
  <c r="P227" i="7"/>
  <c r="R227" i="7"/>
  <c r="T227" i="7"/>
  <c r="V227" i="7"/>
  <c r="X227" i="7"/>
  <c r="Z227" i="7"/>
  <c r="AB227" i="7"/>
  <c r="D228" i="7"/>
  <c r="F228" i="7"/>
  <c r="H228" i="7"/>
  <c r="J228" i="7"/>
  <c r="L228" i="7"/>
  <c r="N228" i="7"/>
  <c r="P228" i="7"/>
  <c r="R228" i="7"/>
  <c r="T228" i="7"/>
  <c r="V228" i="7"/>
  <c r="X228" i="7"/>
  <c r="Z228" i="7"/>
  <c r="AB228" i="7"/>
  <c r="D229" i="7"/>
  <c r="F229" i="7"/>
  <c r="H229" i="7"/>
  <c r="J229" i="7"/>
  <c r="L229" i="7"/>
  <c r="N229" i="7"/>
  <c r="P229" i="7"/>
  <c r="R229" i="7"/>
  <c r="T229" i="7"/>
  <c r="V229" i="7"/>
  <c r="X229" i="7"/>
  <c r="Z229" i="7"/>
  <c r="AB229" i="7"/>
  <c r="D230" i="7"/>
  <c r="F230" i="7"/>
  <c r="H230" i="7"/>
  <c r="J230" i="7"/>
  <c r="L230" i="7"/>
  <c r="N230" i="7"/>
  <c r="P230" i="7"/>
  <c r="R230" i="7"/>
  <c r="T230" i="7"/>
  <c r="V230" i="7"/>
  <c r="X230" i="7"/>
  <c r="Z230" i="7"/>
  <c r="AB230" i="7"/>
  <c r="D231" i="7"/>
  <c r="F231" i="7"/>
  <c r="H231" i="7"/>
  <c r="J231" i="7"/>
  <c r="L231" i="7"/>
  <c r="N231" i="7"/>
  <c r="P231" i="7"/>
  <c r="R231" i="7"/>
  <c r="T231" i="7"/>
  <c r="V231" i="7"/>
  <c r="X231" i="7"/>
  <c r="Z231" i="7"/>
  <c r="AB231" i="7"/>
  <c r="D232" i="7"/>
  <c r="F232" i="7"/>
  <c r="H232" i="7"/>
  <c r="J232" i="7"/>
  <c r="L232" i="7"/>
  <c r="N232" i="7"/>
  <c r="P232" i="7"/>
  <c r="R232" i="7"/>
  <c r="T232" i="7"/>
  <c r="V232" i="7"/>
  <c r="X232" i="7"/>
  <c r="Z232" i="7"/>
  <c r="AB232" i="7"/>
  <c r="D233" i="7"/>
  <c r="F233" i="7"/>
  <c r="H233" i="7"/>
  <c r="J233" i="7"/>
  <c r="L233" i="7"/>
  <c r="N233" i="7"/>
  <c r="P233" i="7"/>
  <c r="R233" i="7"/>
  <c r="T233" i="7"/>
  <c r="V233" i="7"/>
  <c r="X233" i="7"/>
  <c r="Z233" i="7"/>
  <c r="AB233" i="7"/>
  <c r="D234" i="7"/>
  <c r="F234" i="7"/>
  <c r="H234" i="7"/>
  <c r="J234" i="7"/>
  <c r="L234" i="7"/>
  <c r="N234" i="7"/>
  <c r="P234" i="7"/>
  <c r="R234" i="7"/>
  <c r="T234" i="7"/>
  <c r="V234" i="7"/>
  <c r="X234" i="7"/>
  <c r="Z234" i="7"/>
  <c r="AB234" i="7"/>
  <c r="D235" i="7"/>
  <c r="F235" i="7"/>
  <c r="H235" i="7"/>
  <c r="J235" i="7"/>
  <c r="L235" i="7"/>
  <c r="N235" i="7"/>
  <c r="P235" i="7"/>
  <c r="R235" i="7"/>
  <c r="T235" i="7"/>
  <c r="V235" i="7"/>
  <c r="X235" i="7"/>
  <c r="Z235" i="7"/>
  <c r="AB235" i="7"/>
  <c r="D236" i="7"/>
  <c r="F236" i="7"/>
  <c r="H236" i="7"/>
  <c r="J236" i="7"/>
  <c r="L236" i="7"/>
  <c r="N236" i="7"/>
  <c r="P236" i="7"/>
  <c r="R236" i="7"/>
  <c r="T236" i="7"/>
  <c r="V236" i="7"/>
  <c r="X236" i="7"/>
  <c r="Z236" i="7"/>
  <c r="AB236" i="7"/>
  <c r="D237" i="7"/>
  <c r="F237" i="7"/>
  <c r="H237" i="7"/>
  <c r="J237" i="7"/>
  <c r="L237" i="7"/>
  <c r="N237" i="7"/>
  <c r="P237" i="7"/>
  <c r="R237" i="7"/>
  <c r="T237" i="7"/>
  <c r="V237" i="7"/>
  <c r="X237" i="7"/>
  <c r="Z237" i="7"/>
  <c r="AB237" i="7"/>
  <c r="D238" i="7"/>
  <c r="F238" i="7"/>
  <c r="H238" i="7"/>
  <c r="J238" i="7"/>
  <c r="L238" i="7"/>
  <c r="N238" i="7"/>
  <c r="P238" i="7"/>
  <c r="R238" i="7"/>
  <c r="T238" i="7"/>
  <c r="V238" i="7"/>
  <c r="X238" i="7"/>
  <c r="Z238" i="7"/>
  <c r="AB238" i="7"/>
  <c r="D239" i="7"/>
  <c r="F239" i="7"/>
  <c r="H239" i="7"/>
  <c r="J239" i="7"/>
  <c r="L239" i="7"/>
  <c r="N239" i="7"/>
  <c r="P239" i="7"/>
  <c r="R239" i="7"/>
  <c r="T239" i="7"/>
  <c r="V239" i="7"/>
  <c r="X239" i="7"/>
  <c r="Z239" i="7"/>
  <c r="AB239" i="7"/>
  <c r="D240" i="7"/>
  <c r="F240" i="7"/>
  <c r="H240" i="7"/>
  <c r="J240" i="7"/>
  <c r="L240" i="7"/>
  <c r="N240" i="7"/>
  <c r="P240" i="7"/>
  <c r="R240" i="7"/>
  <c r="T240" i="7"/>
  <c r="V240" i="7"/>
  <c r="X240" i="7"/>
  <c r="Z240" i="7"/>
  <c r="AB240" i="7"/>
  <c r="D241" i="7"/>
  <c r="F241" i="7"/>
  <c r="H241" i="7"/>
  <c r="J241" i="7"/>
  <c r="L241" i="7"/>
  <c r="N241" i="7"/>
  <c r="P241" i="7"/>
  <c r="R241" i="7"/>
  <c r="T241" i="7"/>
  <c r="V241" i="7"/>
  <c r="X241" i="7"/>
  <c r="Z241" i="7"/>
  <c r="AB241" i="7"/>
  <c r="D242" i="7"/>
  <c r="F242" i="7"/>
  <c r="H242" i="7"/>
  <c r="J242" i="7"/>
  <c r="L242" i="7"/>
  <c r="N242" i="7"/>
  <c r="P242" i="7"/>
  <c r="R242" i="7"/>
  <c r="T242" i="7"/>
  <c r="V242" i="7"/>
  <c r="X242" i="7"/>
  <c r="Z242" i="7"/>
  <c r="AB242" i="7"/>
  <c r="D243" i="7"/>
  <c r="F243" i="7"/>
  <c r="H243" i="7"/>
  <c r="J243" i="7"/>
  <c r="L243" i="7"/>
  <c r="N243" i="7"/>
  <c r="P243" i="7"/>
  <c r="R243" i="7"/>
  <c r="T243" i="7"/>
  <c r="V243" i="7"/>
  <c r="X243" i="7"/>
  <c r="Z243" i="7"/>
  <c r="AB243" i="7"/>
  <c r="D244" i="7"/>
  <c r="F244" i="7"/>
  <c r="H244" i="7"/>
  <c r="J244" i="7"/>
  <c r="L244" i="7"/>
  <c r="N244" i="7"/>
  <c r="P244" i="7"/>
  <c r="R244" i="7"/>
  <c r="T244" i="7"/>
  <c r="V244" i="7"/>
  <c r="X244" i="7"/>
  <c r="Z244" i="7"/>
  <c r="AB244" i="7"/>
  <c r="D245" i="7"/>
  <c r="F245" i="7"/>
  <c r="H245" i="7"/>
  <c r="J245" i="7"/>
  <c r="L245" i="7"/>
  <c r="N245" i="7"/>
  <c r="P245" i="7"/>
  <c r="R245" i="7"/>
  <c r="T245" i="7"/>
  <c r="V245" i="7"/>
  <c r="X245" i="7"/>
  <c r="Z245" i="7"/>
  <c r="AB245" i="7"/>
  <c r="D246" i="7"/>
  <c r="F246" i="7"/>
  <c r="H246" i="7"/>
  <c r="J246" i="7"/>
  <c r="L246" i="7"/>
  <c r="N246" i="7"/>
  <c r="P246" i="7"/>
  <c r="R246" i="7"/>
  <c r="T246" i="7"/>
  <c r="V246" i="7"/>
  <c r="X246" i="7"/>
  <c r="Z246" i="7"/>
  <c r="AB246" i="7"/>
  <c r="D247" i="7"/>
  <c r="F247" i="7"/>
  <c r="H247" i="7"/>
  <c r="J247" i="7"/>
  <c r="L247" i="7"/>
  <c r="N247" i="7"/>
  <c r="P247" i="7"/>
  <c r="R247" i="7"/>
  <c r="T247" i="7"/>
  <c r="V247" i="7"/>
  <c r="X247" i="7"/>
  <c r="Z247" i="7"/>
  <c r="AB247" i="7"/>
  <c r="D248" i="7"/>
  <c r="F248" i="7"/>
  <c r="H248" i="7"/>
  <c r="J248" i="7"/>
  <c r="L248" i="7"/>
  <c r="N248" i="7"/>
  <c r="P248" i="7"/>
  <c r="R248" i="7"/>
  <c r="T248" i="7"/>
  <c r="V248" i="7"/>
  <c r="X248" i="7"/>
  <c r="Z248" i="7"/>
  <c r="AB248" i="7"/>
  <c r="D249" i="7"/>
  <c r="F249" i="7"/>
  <c r="H249" i="7"/>
  <c r="J249" i="7"/>
  <c r="L249" i="7"/>
  <c r="N249" i="7"/>
  <c r="P249" i="7"/>
  <c r="R249" i="7"/>
  <c r="T249" i="7"/>
  <c r="V249" i="7"/>
  <c r="X249" i="7"/>
  <c r="Z249" i="7"/>
  <c r="AB249" i="7"/>
  <c r="D250" i="7"/>
  <c r="F250" i="7"/>
  <c r="H250" i="7"/>
  <c r="J250" i="7"/>
  <c r="L250" i="7"/>
  <c r="N250" i="7"/>
  <c r="P250" i="7"/>
  <c r="R250" i="7"/>
  <c r="T250" i="7"/>
  <c r="V250" i="7"/>
  <c r="X250" i="7"/>
  <c r="Z250" i="7"/>
  <c r="AB250" i="7"/>
  <c r="D251" i="7"/>
  <c r="F251" i="7"/>
  <c r="H251" i="7"/>
  <c r="J251" i="7"/>
  <c r="L251" i="7"/>
  <c r="N251" i="7"/>
  <c r="P251" i="7"/>
  <c r="R251" i="7"/>
  <c r="T251" i="7"/>
  <c r="V251" i="7"/>
  <c r="X251" i="7"/>
  <c r="Z251" i="7"/>
  <c r="AB251" i="7"/>
  <c r="D252" i="7"/>
  <c r="F252" i="7"/>
  <c r="H252" i="7"/>
  <c r="J252" i="7"/>
  <c r="L252" i="7"/>
  <c r="N252" i="7"/>
  <c r="P252" i="7"/>
  <c r="R252" i="7"/>
  <c r="T252" i="7"/>
  <c r="V252" i="7"/>
  <c r="X252" i="7"/>
  <c r="Z252" i="7"/>
  <c r="AB252" i="7"/>
  <c r="D253" i="7"/>
  <c r="F253" i="7"/>
  <c r="H253" i="7"/>
  <c r="J253" i="7"/>
  <c r="L253" i="7"/>
  <c r="N253" i="7"/>
  <c r="P253" i="7"/>
  <c r="R253" i="7"/>
  <c r="T253" i="7"/>
  <c r="V253" i="7"/>
  <c r="X253" i="7"/>
  <c r="Z253" i="7"/>
  <c r="AB253" i="7"/>
  <c r="D254" i="7"/>
  <c r="F254" i="7"/>
  <c r="H254" i="7"/>
  <c r="J254" i="7"/>
  <c r="L254" i="7"/>
  <c r="N254" i="7"/>
  <c r="P254" i="7"/>
  <c r="R254" i="7"/>
  <c r="T254" i="7"/>
  <c r="V254" i="7"/>
  <c r="X254" i="7"/>
  <c r="Z254" i="7"/>
  <c r="AB254" i="7"/>
  <c r="D255" i="7"/>
  <c r="F255" i="7"/>
  <c r="H255" i="7"/>
  <c r="J255" i="7"/>
  <c r="L255" i="7"/>
  <c r="N255" i="7"/>
  <c r="P255" i="7"/>
  <c r="R255" i="7"/>
  <c r="T255" i="7"/>
  <c r="V255" i="7"/>
  <c r="X255" i="7"/>
  <c r="Z255" i="7"/>
  <c r="AB255" i="7"/>
  <c r="D256" i="7"/>
  <c r="F256" i="7"/>
  <c r="H256" i="7"/>
  <c r="J256" i="7"/>
  <c r="L256" i="7"/>
  <c r="N256" i="7"/>
  <c r="P256" i="7"/>
  <c r="R256" i="7"/>
  <c r="T256" i="7"/>
  <c r="V256" i="7"/>
  <c r="X256" i="7"/>
  <c r="Z256" i="7"/>
  <c r="AB256" i="7"/>
  <c r="D257" i="7"/>
  <c r="F257" i="7"/>
  <c r="H257" i="7"/>
  <c r="J257" i="7"/>
  <c r="L257" i="7"/>
  <c r="N257" i="7"/>
  <c r="P257" i="7"/>
  <c r="R257" i="7"/>
  <c r="T257" i="7"/>
  <c r="V257" i="7"/>
  <c r="X257" i="7"/>
  <c r="Z257" i="7"/>
  <c r="AB257" i="7"/>
  <c r="D258" i="7"/>
  <c r="F258" i="7"/>
  <c r="H258" i="7"/>
  <c r="J258" i="7"/>
  <c r="L258" i="7"/>
  <c r="N258" i="7"/>
  <c r="P258" i="7"/>
  <c r="R258" i="7"/>
  <c r="T258" i="7"/>
  <c r="V258" i="7"/>
  <c r="X258" i="7"/>
  <c r="Z258" i="7"/>
  <c r="AB258" i="7"/>
  <c r="D259" i="7"/>
  <c r="F259" i="7"/>
  <c r="H259" i="7"/>
  <c r="J259" i="7"/>
  <c r="L259" i="7"/>
  <c r="N259" i="7"/>
  <c r="P259" i="7"/>
  <c r="R259" i="7"/>
  <c r="T259" i="7"/>
  <c r="V259" i="7"/>
  <c r="X259" i="7"/>
  <c r="Z259" i="7"/>
  <c r="AB259" i="7"/>
  <c r="D260" i="7"/>
  <c r="F260" i="7"/>
  <c r="H260" i="7"/>
  <c r="J260" i="7"/>
  <c r="L260" i="7"/>
  <c r="N260" i="7"/>
  <c r="P260" i="7"/>
  <c r="R260" i="7"/>
  <c r="T260" i="7"/>
  <c r="V260" i="7"/>
  <c r="X260" i="7"/>
  <c r="Z260" i="7"/>
  <c r="AB260" i="7"/>
  <c r="D261" i="7"/>
  <c r="F261" i="7"/>
  <c r="H261" i="7"/>
  <c r="J261" i="7"/>
  <c r="L261" i="7"/>
  <c r="N261" i="7"/>
  <c r="P261" i="7"/>
  <c r="R261" i="7"/>
  <c r="T261" i="7"/>
  <c r="V261" i="7"/>
  <c r="X261" i="7"/>
  <c r="Z261" i="7"/>
  <c r="AB261" i="7"/>
  <c r="D262" i="7"/>
  <c r="F262" i="7"/>
  <c r="H262" i="7"/>
  <c r="J262" i="7"/>
  <c r="L262" i="7"/>
  <c r="N262" i="7"/>
  <c r="P262" i="7"/>
  <c r="R262" i="7"/>
  <c r="T262" i="7"/>
  <c r="V262" i="7"/>
  <c r="X262" i="7"/>
  <c r="Z262" i="7"/>
  <c r="AB262" i="7"/>
  <c r="D263" i="7"/>
  <c r="F263" i="7"/>
  <c r="H263" i="7"/>
  <c r="J263" i="7"/>
  <c r="L263" i="7"/>
  <c r="N263" i="7"/>
  <c r="P263" i="7"/>
  <c r="R263" i="7"/>
  <c r="T263" i="7"/>
  <c r="V263" i="7"/>
  <c r="X263" i="7"/>
  <c r="Z263" i="7"/>
  <c r="AB263" i="7"/>
  <c r="D264" i="7"/>
  <c r="F264" i="7"/>
  <c r="H264" i="7"/>
  <c r="J264" i="7"/>
  <c r="L264" i="7"/>
  <c r="N264" i="7"/>
  <c r="P264" i="7"/>
  <c r="R264" i="7"/>
  <c r="T264" i="7"/>
  <c r="V264" i="7"/>
  <c r="X264" i="7"/>
  <c r="Z264" i="7"/>
  <c r="AB264" i="7"/>
  <c r="D265" i="7"/>
  <c r="F265" i="7"/>
  <c r="H265" i="7"/>
  <c r="J265" i="7"/>
  <c r="L265" i="7"/>
  <c r="N265" i="7"/>
  <c r="P265" i="7"/>
  <c r="R265" i="7"/>
  <c r="T265" i="7"/>
  <c r="V265" i="7"/>
  <c r="X265" i="7"/>
  <c r="Z265" i="7"/>
  <c r="AB265" i="7"/>
  <c r="D266" i="7"/>
  <c r="F266" i="7"/>
  <c r="H266" i="7"/>
  <c r="J266" i="7"/>
  <c r="L266" i="7"/>
  <c r="N266" i="7"/>
  <c r="P266" i="7"/>
  <c r="R266" i="7"/>
  <c r="T266" i="7"/>
  <c r="V266" i="7"/>
  <c r="X266" i="7"/>
  <c r="Z266" i="7"/>
  <c r="AB266" i="7"/>
  <c r="D267" i="7"/>
  <c r="F267" i="7"/>
  <c r="H267" i="7"/>
  <c r="J267" i="7"/>
  <c r="L267" i="7"/>
  <c r="N267" i="7"/>
  <c r="P267" i="7"/>
  <c r="R267" i="7"/>
  <c r="T267" i="7"/>
  <c r="V267" i="7"/>
  <c r="X267" i="7"/>
  <c r="Z267" i="7"/>
  <c r="AB267" i="7"/>
  <c r="D268" i="7"/>
  <c r="F268" i="7"/>
  <c r="H268" i="7"/>
  <c r="J268" i="7"/>
  <c r="L268" i="7"/>
  <c r="N268" i="7"/>
  <c r="P268" i="7"/>
  <c r="R268" i="7"/>
  <c r="T268" i="7"/>
  <c r="V268" i="7"/>
  <c r="X268" i="7"/>
  <c r="Z268" i="7"/>
  <c r="AB268" i="7"/>
  <c r="D269" i="7"/>
  <c r="F269" i="7"/>
  <c r="H269" i="7"/>
  <c r="J269" i="7"/>
  <c r="L269" i="7"/>
  <c r="N269" i="7"/>
  <c r="P269" i="7"/>
  <c r="R269" i="7"/>
  <c r="T269" i="7"/>
  <c r="V269" i="7"/>
  <c r="X269" i="7"/>
  <c r="Z269" i="7"/>
  <c r="AB269" i="7"/>
  <c r="D270" i="7"/>
  <c r="F270" i="7"/>
  <c r="H270" i="7"/>
  <c r="J270" i="7"/>
  <c r="L270" i="7"/>
  <c r="N270" i="7"/>
  <c r="P270" i="7"/>
  <c r="R270" i="7"/>
  <c r="T270" i="7"/>
  <c r="V270" i="7"/>
  <c r="X270" i="7"/>
  <c r="Z270" i="7"/>
  <c r="AB270" i="7"/>
  <c r="D271" i="7"/>
  <c r="F271" i="7"/>
  <c r="H271" i="7"/>
  <c r="J271" i="7"/>
  <c r="L271" i="7"/>
  <c r="N271" i="7"/>
  <c r="P271" i="7"/>
  <c r="R271" i="7"/>
  <c r="T271" i="7"/>
  <c r="V271" i="7"/>
  <c r="X271" i="7"/>
  <c r="Z271" i="7"/>
  <c r="AB271" i="7"/>
  <c r="D272" i="7"/>
  <c r="F272" i="7"/>
  <c r="H272" i="7"/>
  <c r="J272" i="7"/>
  <c r="L272" i="7"/>
  <c r="N272" i="7"/>
  <c r="P272" i="7"/>
  <c r="R272" i="7"/>
  <c r="T272" i="7"/>
  <c r="V272" i="7"/>
  <c r="X272" i="7"/>
  <c r="Z272" i="7"/>
  <c r="AB272" i="7"/>
  <c r="D273" i="7"/>
  <c r="F273" i="7"/>
  <c r="H273" i="7"/>
  <c r="J273" i="7"/>
  <c r="L273" i="7"/>
  <c r="N273" i="7"/>
  <c r="P273" i="7"/>
  <c r="R273" i="7"/>
  <c r="T273" i="7"/>
  <c r="V273" i="7"/>
  <c r="X273" i="7"/>
  <c r="Z273" i="7"/>
  <c r="AB273" i="7"/>
  <c r="D274" i="7"/>
  <c r="F274" i="7"/>
  <c r="H274" i="7"/>
  <c r="J274" i="7"/>
  <c r="L274" i="7"/>
  <c r="N274" i="7"/>
  <c r="P274" i="7"/>
  <c r="R274" i="7"/>
  <c r="T274" i="7"/>
  <c r="V274" i="7"/>
  <c r="X274" i="7"/>
  <c r="Z274" i="7"/>
  <c r="AB274" i="7"/>
  <c r="D275" i="7"/>
  <c r="F275" i="7"/>
  <c r="H275" i="7"/>
  <c r="J275" i="7"/>
  <c r="L275" i="7"/>
  <c r="N275" i="7"/>
  <c r="P275" i="7"/>
  <c r="R275" i="7"/>
  <c r="T275" i="7"/>
  <c r="V275" i="7"/>
  <c r="X275" i="7"/>
  <c r="Z275" i="7"/>
  <c r="AB275" i="7"/>
  <c r="D276" i="7"/>
  <c r="F276" i="7"/>
  <c r="H276" i="7"/>
  <c r="J276" i="7"/>
  <c r="L276" i="7"/>
  <c r="N276" i="7"/>
  <c r="P276" i="7"/>
  <c r="R276" i="7"/>
  <c r="T276" i="7"/>
  <c r="V276" i="7"/>
  <c r="X276" i="7"/>
  <c r="Z276" i="7"/>
  <c r="AB276" i="7"/>
  <c r="D277" i="7"/>
  <c r="F277" i="7"/>
  <c r="H277" i="7"/>
  <c r="J277" i="7"/>
  <c r="L277" i="7"/>
  <c r="N277" i="7"/>
  <c r="P277" i="7"/>
  <c r="R277" i="7"/>
  <c r="T277" i="7"/>
  <c r="V277" i="7"/>
  <c r="X277" i="7"/>
  <c r="Z277" i="7"/>
  <c r="AB277" i="7"/>
  <c r="D278" i="7"/>
  <c r="F278" i="7"/>
  <c r="H278" i="7"/>
  <c r="J278" i="7"/>
  <c r="L278" i="7"/>
  <c r="N278" i="7"/>
  <c r="P278" i="7"/>
  <c r="R278" i="7"/>
  <c r="T278" i="7"/>
  <c r="V278" i="7"/>
  <c r="X278" i="7"/>
  <c r="Z278" i="7"/>
  <c r="AB278" i="7"/>
  <c r="D279" i="7"/>
  <c r="F279" i="7"/>
  <c r="H279" i="7"/>
  <c r="J279" i="7"/>
  <c r="L279" i="7"/>
  <c r="N279" i="7"/>
  <c r="P279" i="7"/>
  <c r="R279" i="7"/>
  <c r="T279" i="7"/>
  <c r="V279" i="7"/>
  <c r="X279" i="7"/>
  <c r="Z279" i="7"/>
  <c r="AB279" i="7"/>
  <c r="D280" i="7"/>
  <c r="F280" i="7"/>
  <c r="H280" i="7"/>
  <c r="J280" i="7"/>
  <c r="L280" i="7"/>
  <c r="N280" i="7"/>
  <c r="P280" i="7"/>
  <c r="R280" i="7"/>
  <c r="T280" i="7"/>
  <c r="V280" i="7"/>
  <c r="X280" i="7"/>
  <c r="Z280" i="7"/>
  <c r="AB280" i="7"/>
  <c r="D281" i="7"/>
  <c r="F281" i="7"/>
  <c r="H281" i="7"/>
  <c r="J281" i="7"/>
  <c r="L281" i="7"/>
  <c r="N281" i="7"/>
  <c r="P281" i="7"/>
  <c r="R281" i="7"/>
  <c r="T281" i="7"/>
  <c r="V281" i="7"/>
  <c r="X281" i="7"/>
  <c r="Z281" i="7"/>
  <c r="AB281" i="7"/>
  <c r="D282" i="7"/>
  <c r="F282" i="7"/>
  <c r="H282" i="7"/>
  <c r="J282" i="7"/>
  <c r="L282" i="7"/>
  <c r="N282" i="7"/>
  <c r="P282" i="7"/>
  <c r="R282" i="7"/>
  <c r="T282" i="7"/>
  <c r="V282" i="7"/>
  <c r="X282" i="7"/>
  <c r="Z282" i="7"/>
  <c r="AB282" i="7"/>
  <c r="D283" i="7"/>
  <c r="F283" i="7"/>
  <c r="H283" i="7"/>
  <c r="J283" i="7"/>
  <c r="L283" i="7"/>
  <c r="N283" i="7"/>
  <c r="P283" i="7"/>
  <c r="R283" i="7"/>
  <c r="T283" i="7"/>
  <c r="V283" i="7"/>
  <c r="X283" i="7"/>
  <c r="Z283" i="7"/>
  <c r="AB283" i="7"/>
  <c r="D284" i="7"/>
  <c r="F284" i="7"/>
  <c r="H284" i="7"/>
  <c r="J284" i="7"/>
  <c r="L284" i="7"/>
  <c r="N284" i="7"/>
  <c r="P284" i="7"/>
  <c r="R284" i="7"/>
  <c r="T284" i="7"/>
  <c r="V284" i="7"/>
  <c r="X284" i="7"/>
  <c r="Z284" i="7"/>
  <c r="AB284" i="7"/>
  <c r="D285" i="7"/>
  <c r="F285" i="7"/>
  <c r="H285" i="7"/>
  <c r="J285" i="7"/>
  <c r="L285" i="7"/>
  <c r="N285" i="7"/>
  <c r="P285" i="7"/>
  <c r="R285" i="7"/>
  <c r="T285" i="7"/>
  <c r="V285" i="7"/>
  <c r="X285" i="7"/>
  <c r="Z285" i="7"/>
  <c r="AB285" i="7"/>
  <c r="D286" i="7"/>
  <c r="F286" i="7"/>
  <c r="H286" i="7"/>
  <c r="J286" i="7"/>
  <c r="L286" i="7"/>
  <c r="N286" i="7"/>
  <c r="P286" i="7"/>
  <c r="R286" i="7"/>
  <c r="T286" i="7"/>
  <c r="V286" i="7"/>
  <c r="X286" i="7"/>
  <c r="Z286" i="7"/>
  <c r="AB286" i="7"/>
  <c r="D287" i="7"/>
  <c r="F287" i="7"/>
  <c r="H287" i="7"/>
  <c r="J287" i="7"/>
  <c r="L287" i="7"/>
  <c r="N287" i="7"/>
  <c r="P287" i="7"/>
  <c r="R287" i="7"/>
  <c r="T287" i="7"/>
  <c r="V287" i="7"/>
  <c r="X287" i="7"/>
  <c r="Z287" i="7"/>
  <c r="AB287" i="7"/>
  <c r="D288" i="7"/>
  <c r="F288" i="7"/>
  <c r="H288" i="7"/>
  <c r="J288" i="7"/>
  <c r="L288" i="7"/>
  <c r="N288" i="7"/>
  <c r="P288" i="7"/>
  <c r="R288" i="7"/>
  <c r="T288" i="7"/>
  <c r="V288" i="7"/>
  <c r="X288" i="7"/>
  <c r="Z288" i="7"/>
  <c r="AB288" i="7"/>
  <c r="D289" i="7"/>
  <c r="F289" i="7"/>
  <c r="H289" i="7"/>
  <c r="J289" i="7"/>
  <c r="L289" i="7"/>
  <c r="N289" i="7"/>
  <c r="P289" i="7"/>
  <c r="R289" i="7"/>
  <c r="T289" i="7"/>
  <c r="V289" i="7"/>
  <c r="X289" i="7"/>
  <c r="Z289" i="7"/>
  <c r="AB289" i="7"/>
  <c r="D290" i="7"/>
  <c r="F290" i="7"/>
  <c r="H290" i="7"/>
  <c r="J290" i="7"/>
  <c r="L290" i="7"/>
  <c r="N290" i="7"/>
  <c r="P290" i="7"/>
  <c r="R290" i="7"/>
  <c r="T290" i="7"/>
  <c r="V290" i="7"/>
  <c r="X290" i="7"/>
  <c r="Z290" i="7"/>
  <c r="AB290" i="7"/>
  <c r="D291" i="7"/>
  <c r="F291" i="7"/>
  <c r="H291" i="7"/>
  <c r="J291" i="7"/>
  <c r="L291" i="7"/>
  <c r="N291" i="7"/>
  <c r="P291" i="7"/>
  <c r="R291" i="7"/>
  <c r="T291" i="7"/>
  <c r="V291" i="7"/>
  <c r="X291" i="7"/>
  <c r="Z291" i="7"/>
  <c r="AB291" i="7"/>
  <c r="D292" i="7"/>
  <c r="F292" i="7"/>
  <c r="H292" i="7"/>
  <c r="J292" i="7"/>
  <c r="L292" i="7"/>
  <c r="N292" i="7"/>
  <c r="P292" i="7"/>
  <c r="R292" i="7"/>
  <c r="T292" i="7"/>
  <c r="V292" i="7"/>
  <c r="X292" i="7"/>
  <c r="Z292" i="7"/>
  <c r="AB292" i="7"/>
  <c r="D293" i="7"/>
  <c r="F293" i="7"/>
  <c r="H293" i="7"/>
  <c r="J293" i="7"/>
  <c r="L293" i="7"/>
  <c r="N293" i="7"/>
  <c r="P293" i="7"/>
  <c r="R293" i="7"/>
  <c r="T293" i="7"/>
  <c r="V293" i="7"/>
  <c r="X293" i="7"/>
  <c r="Z293" i="7"/>
  <c r="AB293" i="7"/>
  <c r="D294" i="7"/>
  <c r="F294" i="7"/>
  <c r="H294" i="7"/>
  <c r="J294" i="7"/>
  <c r="L294" i="7"/>
  <c r="N294" i="7"/>
  <c r="P294" i="7"/>
  <c r="R294" i="7"/>
  <c r="T294" i="7"/>
  <c r="V294" i="7"/>
  <c r="X294" i="7"/>
  <c r="Z294" i="7"/>
  <c r="AB294" i="7"/>
  <c r="D295" i="7"/>
  <c r="F295" i="7"/>
  <c r="H295" i="7"/>
  <c r="J295" i="7"/>
  <c r="L295" i="7"/>
  <c r="N295" i="7"/>
  <c r="P295" i="7"/>
  <c r="R295" i="7"/>
  <c r="T295" i="7"/>
  <c r="V295" i="7"/>
  <c r="X295" i="7"/>
  <c r="Z295" i="7"/>
  <c r="AB295" i="7"/>
  <c r="D296" i="7"/>
  <c r="F296" i="7"/>
  <c r="H296" i="7"/>
  <c r="J296" i="7"/>
  <c r="L296" i="7"/>
  <c r="N296" i="7"/>
  <c r="P296" i="7"/>
  <c r="R296" i="7"/>
  <c r="T296" i="7"/>
  <c r="V296" i="7"/>
  <c r="X296" i="7"/>
  <c r="Z296" i="7"/>
  <c r="AB296" i="7"/>
  <c r="D297" i="7"/>
  <c r="F297" i="7"/>
  <c r="H297" i="7"/>
  <c r="J297" i="7"/>
  <c r="L297" i="7"/>
  <c r="N297" i="7"/>
  <c r="P297" i="7"/>
  <c r="R297" i="7"/>
  <c r="T297" i="7"/>
  <c r="V297" i="7"/>
  <c r="X297" i="7"/>
  <c r="Z297" i="7"/>
  <c r="AB297" i="7"/>
  <c r="D298" i="7"/>
  <c r="F298" i="7"/>
  <c r="H298" i="7"/>
  <c r="J298" i="7"/>
  <c r="L298" i="7"/>
  <c r="N298" i="7"/>
  <c r="P298" i="7"/>
  <c r="R298" i="7"/>
  <c r="T298" i="7"/>
  <c r="V298" i="7"/>
  <c r="X298" i="7"/>
  <c r="Z298" i="7"/>
  <c r="AB298" i="7"/>
  <c r="D299" i="7"/>
  <c r="F299" i="7"/>
  <c r="H299" i="7"/>
  <c r="J299" i="7"/>
  <c r="L299" i="7"/>
  <c r="N299" i="7"/>
  <c r="P299" i="7"/>
  <c r="R299" i="7"/>
  <c r="T299" i="7"/>
  <c r="V299" i="7"/>
  <c r="X299" i="7"/>
  <c r="Z299" i="7"/>
  <c r="AB299" i="7"/>
  <c r="D300" i="7"/>
  <c r="F300" i="7"/>
  <c r="H300" i="7"/>
  <c r="J300" i="7"/>
  <c r="L300" i="7"/>
  <c r="N300" i="7"/>
  <c r="P300" i="7"/>
  <c r="R300" i="7"/>
  <c r="T300" i="7"/>
  <c r="V300" i="7"/>
  <c r="X300" i="7"/>
  <c r="Z300" i="7"/>
  <c r="AB300" i="7"/>
  <c r="D301" i="7"/>
  <c r="F301" i="7"/>
  <c r="H301" i="7"/>
  <c r="J301" i="7"/>
  <c r="L301" i="7"/>
  <c r="N301" i="7"/>
  <c r="P301" i="7"/>
  <c r="R301" i="7"/>
  <c r="T301" i="7"/>
  <c r="V301" i="7"/>
  <c r="X301" i="7"/>
  <c r="Z301" i="7"/>
  <c r="AB301" i="7"/>
  <c r="D302" i="7"/>
  <c r="F302" i="7"/>
  <c r="H302" i="7"/>
  <c r="J302" i="7"/>
  <c r="L302" i="7"/>
  <c r="N302" i="7"/>
  <c r="P302" i="7"/>
  <c r="R302" i="7"/>
  <c r="T302" i="7"/>
  <c r="V302" i="7"/>
  <c r="X302" i="7"/>
  <c r="Z302" i="7"/>
  <c r="AB302" i="7"/>
  <c r="D303" i="7"/>
  <c r="F303" i="7"/>
  <c r="H303" i="7"/>
  <c r="J303" i="7"/>
  <c r="L303" i="7"/>
  <c r="N303" i="7"/>
  <c r="P303" i="7"/>
  <c r="R303" i="7"/>
  <c r="T303" i="7"/>
  <c r="V303" i="7"/>
  <c r="X303" i="7"/>
  <c r="Z303" i="7"/>
  <c r="AB303" i="7"/>
  <c r="D304" i="7"/>
  <c r="F304" i="7"/>
  <c r="H304" i="7"/>
  <c r="J304" i="7"/>
  <c r="L304" i="7"/>
  <c r="N304" i="7"/>
  <c r="P304" i="7"/>
  <c r="R304" i="7"/>
  <c r="T304" i="7"/>
  <c r="V304" i="7"/>
  <c r="X304" i="7"/>
  <c r="Z304" i="7"/>
  <c r="AB304" i="7"/>
  <c r="D305" i="7"/>
  <c r="F305" i="7"/>
  <c r="H305" i="7"/>
  <c r="J305" i="7"/>
  <c r="L305" i="7"/>
  <c r="N305" i="7"/>
  <c r="P305" i="7"/>
  <c r="R305" i="7"/>
  <c r="T305" i="7"/>
  <c r="V305" i="7"/>
  <c r="X305" i="7"/>
  <c r="Z305" i="7"/>
  <c r="AB305" i="7"/>
  <c r="D306" i="7"/>
  <c r="F306" i="7"/>
  <c r="H306" i="7"/>
  <c r="J306" i="7"/>
  <c r="L306" i="7"/>
  <c r="N306" i="7"/>
  <c r="P306" i="7"/>
  <c r="R306" i="7"/>
  <c r="T306" i="7"/>
  <c r="V306" i="7"/>
  <c r="X306" i="7"/>
  <c r="Z306" i="7"/>
  <c r="AB306" i="7"/>
  <c r="D307" i="7"/>
  <c r="F307" i="7"/>
  <c r="H307" i="7"/>
  <c r="J307" i="7"/>
  <c r="L307" i="7"/>
  <c r="N307" i="7"/>
  <c r="P307" i="7"/>
  <c r="R307" i="7"/>
  <c r="T307" i="7"/>
  <c r="V307" i="7"/>
  <c r="X307" i="7"/>
  <c r="Z307" i="7"/>
  <c r="AB307" i="7"/>
  <c r="D308" i="7"/>
  <c r="F308" i="7"/>
  <c r="H308" i="7"/>
  <c r="J308" i="7"/>
  <c r="L308" i="7"/>
  <c r="N308" i="7"/>
  <c r="P308" i="7"/>
  <c r="R308" i="7"/>
  <c r="T308" i="7"/>
  <c r="V308" i="7"/>
  <c r="X308" i="7"/>
  <c r="Z308" i="7"/>
  <c r="AB308" i="7"/>
  <c r="D309" i="7"/>
  <c r="F309" i="7"/>
  <c r="H309" i="7"/>
  <c r="J309" i="7"/>
  <c r="L309" i="7"/>
  <c r="N309" i="7"/>
  <c r="P309" i="7"/>
  <c r="R309" i="7"/>
  <c r="T309" i="7"/>
  <c r="V309" i="7"/>
  <c r="X309" i="7"/>
  <c r="Z309" i="7"/>
  <c r="AB309" i="7"/>
  <c r="D310" i="7"/>
  <c r="F310" i="7"/>
  <c r="H310" i="7"/>
  <c r="J310" i="7"/>
  <c r="L310" i="7"/>
  <c r="N310" i="7"/>
  <c r="P310" i="7"/>
  <c r="R310" i="7"/>
  <c r="T310" i="7"/>
  <c r="V310" i="7"/>
  <c r="X310" i="7"/>
  <c r="Z310" i="7"/>
  <c r="AB310" i="7"/>
  <c r="D311" i="7"/>
  <c r="F311" i="7"/>
  <c r="H311" i="7"/>
  <c r="J311" i="7"/>
  <c r="L311" i="7"/>
  <c r="N311" i="7"/>
  <c r="P311" i="7"/>
  <c r="R311" i="7"/>
  <c r="T311" i="7"/>
  <c r="V311" i="7"/>
  <c r="X311" i="7"/>
  <c r="Z311" i="7"/>
  <c r="AB311" i="7"/>
  <c r="D312" i="7"/>
  <c r="F312" i="7"/>
  <c r="H312" i="7"/>
  <c r="J312" i="7"/>
  <c r="L312" i="7"/>
  <c r="N312" i="7"/>
  <c r="P312" i="7"/>
  <c r="R312" i="7"/>
  <c r="T312" i="7"/>
  <c r="V312" i="7"/>
  <c r="X312" i="7"/>
  <c r="Z312" i="7"/>
  <c r="AB312" i="7"/>
  <c r="D313" i="7"/>
  <c r="F313" i="7"/>
  <c r="H313" i="7"/>
  <c r="J313" i="7"/>
  <c r="L313" i="7"/>
  <c r="N313" i="7"/>
  <c r="P313" i="7"/>
  <c r="R313" i="7"/>
  <c r="T313" i="7"/>
  <c r="V313" i="7"/>
  <c r="X313" i="7"/>
  <c r="Z313" i="7"/>
  <c r="AB313" i="7"/>
  <c r="D314" i="7"/>
  <c r="F314" i="7"/>
  <c r="H314" i="7"/>
  <c r="J314" i="7"/>
  <c r="L314" i="7"/>
  <c r="N314" i="7"/>
  <c r="P314" i="7"/>
  <c r="R314" i="7"/>
  <c r="T314" i="7"/>
  <c r="V314" i="7"/>
  <c r="X314" i="7"/>
  <c r="Z314" i="7"/>
  <c r="AB314" i="7"/>
  <c r="D315" i="7"/>
  <c r="F315" i="7"/>
  <c r="H315" i="7"/>
  <c r="J315" i="7"/>
  <c r="L315" i="7"/>
  <c r="N315" i="7"/>
  <c r="P315" i="7"/>
  <c r="R315" i="7"/>
  <c r="T315" i="7"/>
  <c r="V315" i="7"/>
  <c r="X315" i="7"/>
  <c r="Z315" i="7"/>
  <c r="AB315" i="7"/>
  <c r="D316" i="7"/>
  <c r="F316" i="7"/>
  <c r="H316" i="7"/>
  <c r="J316" i="7"/>
  <c r="L316" i="7"/>
  <c r="N316" i="7"/>
  <c r="P316" i="7"/>
  <c r="R316" i="7"/>
  <c r="T316" i="7"/>
  <c r="V316" i="7"/>
  <c r="X316" i="7"/>
  <c r="Z316" i="7"/>
  <c r="AB316" i="7"/>
  <c r="D317" i="7"/>
  <c r="F317" i="7"/>
  <c r="H317" i="7"/>
  <c r="J317" i="7"/>
  <c r="L317" i="7"/>
  <c r="N317" i="7"/>
  <c r="P317" i="7"/>
  <c r="R317" i="7"/>
  <c r="T317" i="7"/>
  <c r="V317" i="7"/>
  <c r="X317" i="7"/>
  <c r="Z317" i="7"/>
  <c r="AB317" i="7"/>
  <c r="D318" i="7"/>
  <c r="F318" i="7"/>
  <c r="H318" i="7"/>
  <c r="J318" i="7"/>
  <c r="L318" i="7"/>
  <c r="N318" i="7"/>
  <c r="P318" i="7"/>
  <c r="R318" i="7"/>
  <c r="T318" i="7"/>
  <c r="V318" i="7"/>
  <c r="X318" i="7"/>
  <c r="Z318" i="7"/>
  <c r="AB318" i="7"/>
  <c r="D319" i="7"/>
  <c r="F319" i="7"/>
  <c r="H319" i="7"/>
  <c r="J319" i="7"/>
  <c r="L319" i="7"/>
  <c r="N319" i="7"/>
  <c r="P319" i="7"/>
  <c r="R319" i="7"/>
  <c r="T319" i="7"/>
  <c r="V319" i="7"/>
  <c r="X319" i="7"/>
  <c r="Z319" i="7"/>
  <c r="AB319" i="7"/>
  <c r="D320" i="7"/>
  <c r="F320" i="7"/>
  <c r="H320" i="7"/>
  <c r="J320" i="7"/>
  <c r="L320" i="7"/>
  <c r="N320" i="7"/>
  <c r="P320" i="7"/>
  <c r="R320" i="7"/>
  <c r="T320" i="7"/>
  <c r="V320" i="7"/>
  <c r="X320" i="7"/>
  <c r="Z320" i="7"/>
  <c r="AB320" i="7"/>
  <c r="D321" i="7"/>
  <c r="F321" i="7"/>
  <c r="H321" i="7"/>
  <c r="J321" i="7"/>
  <c r="L321" i="7"/>
  <c r="N321" i="7"/>
  <c r="P321" i="7"/>
  <c r="R321" i="7"/>
  <c r="T321" i="7"/>
  <c r="V321" i="7"/>
  <c r="X321" i="7"/>
  <c r="Z321" i="7"/>
  <c r="AB321" i="7"/>
  <c r="D322" i="7"/>
  <c r="F322" i="7"/>
  <c r="H322" i="7"/>
  <c r="J322" i="7"/>
  <c r="L322" i="7"/>
  <c r="N322" i="7"/>
  <c r="P322" i="7"/>
  <c r="R322" i="7"/>
  <c r="T322" i="7"/>
  <c r="V322" i="7"/>
  <c r="X322" i="7"/>
  <c r="Z322" i="7"/>
  <c r="AB322" i="7"/>
  <c r="D323" i="7"/>
  <c r="F323" i="7"/>
  <c r="H323" i="7"/>
  <c r="J323" i="7"/>
  <c r="L323" i="7"/>
  <c r="N323" i="7"/>
  <c r="P323" i="7"/>
  <c r="R323" i="7"/>
  <c r="T323" i="7"/>
  <c r="V323" i="7"/>
  <c r="X323" i="7"/>
  <c r="Z323" i="7"/>
  <c r="AB323" i="7"/>
  <c r="D324" i="7"/>
  <c r="F324" i="7"/>
  <c r="H324" i="7"/>
  <c r="J324" i="7"/>
  <c r="L324" i="7"/>
  <c r="N324" i="7"/>
  <c r="P324" i="7"/>
  <c r="R324" i="7"/>
  <c r="T324" i="7"/>
  <c r="V324" i="7"/>
  <c r="X324" i="7"/>
  <c r="Z324" i="7"/>
  <c r="AB324" i="7"/>
  <c r="D325" i="7"/>
  <c r="F325" i="7"/>
  <c r="H325" i="7"/>
  <c r="J325" i="7"/>
  <c r="L325" i="7"/>
  <c r="N325" i="7"/>
  <c r="P325" i="7"/>
  <c r="R325" i="7"/>
  <c r="T325" i="7"/>
  <c r="V325" i="7"/>
  <c r="X325" i="7"/>
  <c r="Z325" i="7"/>
  <c r="AB325" i="7"/>
  <c r="D326" i="7"/>
  <c r="F326" i="7"/>
  <c r="H326" i="7"/>
  <c r="J326" i="7"/>
  <c r="L326" i="7"/>
  <c r="N326" i="7"/>
  <c r="P326" i="7"/>
  <c r="R326" i="7"/>
  <c r="T326" i="7"/>
  <c r="V326" i="7"/>
  <c r="X326" i="7"/>
  <c r="Z326" i="7"/>
  <c r="AB326" i="7"/>
  <c r="D327" i="7"/>
  <c r="F327" i="7"/>
  <c r="H327" i="7"/>
  <c r="J327" i="7"/>
  <c r="L327" i="7"/>
  <c r="N327" i="7"/>
  <c r="P327" i="7"/>
  <c r="R327" i="7"/>
  <c r="T327" i="7"/>
  <c r="V327" i="7"/>
  <c r="X327" i="7"/>
  <c r="Z327" i="7"/>
  <c r="AB327" i="7"/>
  <c r="D328" i="7"/>
  <c r="F328" i="7"/>
  <c r="H328" i="7"/>
  <c r="J328" i="7"/>
  <c r="L328" i="7"/>
  <c r="N328" i="7"/>
  <c r="P328" i="7"/>
  <c r="R328" i="7"/>
  <c r="T328" i="7"/>
  <c r="V328" i="7"/>
  <c r="X328" i="7"/>
  <c r="Z328" i="7"/>
  <c r="AB328" i="7"/>
  <c r="D329" i="7"/>
  <c r="F329" i="7"/>
  <c r="H329" i="7"/>
  <c r="J329" i="7"/>
  <c r="L329" i="7"/>
  <c r="N329" i="7"/>
  <c r="P329" i="7"/>
  <c r="R329" i="7"/>
  <c r="T329" i="7"/>
  <c r="V329" i="7"/>
  <c r="X329" i="7"/>
  <c r="Z329" i="7"/>
  <c r="AB329" i="7"/>
  <c r="D330" i="7"/>
  <c r="F330" i="7"/>
  <c r="H330" i="7"/>
  <c r="J330" i="7"/>
  <c r="L330" i="7"/>
  <c r="N330" i="7"/>
  <c r="P330" i="7"/>
  <c r="R330" i="7"/>
  <c r="T330" i="7"/>
  <c r="V330" i="7"/>
  <c r="X330" i="7"/>
  <c r="Z330" i="7"/>
  <c r="AB330" i="7"/>
  <c r="D331" i="7"/>
  <c r="F331" i="7"/>
  <c r="H331" i="7"/>
  <c r="J331" i="7"/>
  <c r="L331" i="7"/>
  <c r="N331" i="7"/>
  <c r="P331" i="7"/>
  <c r="R331" i="7"/>
  <c r="T331" i="7"/>
  <c r="V331" i="7"/>
  <c r="X331" i="7"/>
  <c r="Z331" i="7"/>
  <c r="AB331" i="7"/>
  <c r="D332" i="7"/>
  <c r="F332" i="7"/>
  <c r="H332" i="7"/>
  <c r="J332" i="7"/>
  <c r="L332" i="7"/>
  <c r="N332" i="7"/>
  <c r="P332" i="7"/>
  <c r="R332" i="7"/>
  <c r="T332" i="7"/>
  <c r="V332" i="7"/>
  <c r="X332" i="7"/>
  <c r="Z332" i="7"/>
  <c r="AB332" i="7"/>
  <c r="D333" i="7"/>
  <c r="F333" i="7"/>
  <c r="H333" i="7"/>
  <c r="J333" i="7"/>
  <c r="L333" i="7"/>
  <c r="N333" i="7"/>
  <c r="P333" i="7"/>
  <c r="R333" i="7"/>
  <c r="T333" i="7"/>
  <c r="V333" i="7"/>
  <c r="X333" i="7"/>
  <c r="Z333" i="7"/>
  <c r="AB333" i="7"/>
  <c r="D334" i="7"/>
  <c r="F334" i="7"/>
  <c r="H334" i="7"/>
  <c r="J334" i="7"/>
  <c r="L334" i="7"/>
  <c r="N334" i="7"/>
  <c r="P334" i="7"/>
  <c r="R334" i="7"/>
  <c r="T334" i="7"/>
  <c r="V334" i="7"/>
  <c r="X334" i="7"/>
  <c r="Z334" i="7"/>
  <c r="AB334" i="7"/>
  <c r="D335" i="7"/>
  <c r="F335" i="7"/>
  <c r="H335" i="7"/>
  <c r="J335" i="7"/>
  <c r="L335" i="7"/>
  <c r="N335" i="7"/>
  <c r="P335" i="7"/>
  <c r="R335" i="7"/>
  <c r="T335" i="7"/>
  <c r="V335" i="7"/>
  <c r="X335" i="7"/>
  <c r="Z335" i="7"/>
  <c r="AB335" i="7"/>
  <c r="D336" i="7"/>
  <c r="F336" i="7"/>
  <c r="H336" i="7"/>
  <c r="J336" i="7"/>
  <c r="L336" i="7"/>
  <c r="N336" i="7"/>
  <c r="P336" i="7"/>
  <c r="R336" i="7"/>
  <c r="T336" i="7"/>
  <c r="V336" i="7"/>
  <c r="X336" i="7"/>
  <c r="Z336" i="7"/>
  <c r="AB336" i="7"/>
  <c r="D337" i="7"/>
  <c r="F337" i="7"/>
  <c r="H337" i="7"/>
  <c r="J337" i="7"/>
  <c r="L337" i="7"/>
  <c r="N337" i="7"/>
  <c r="P337" i="7"/>
  <c r="R337" i="7"/>
  <c r="T337" i="7"/>
  <c r="V337" i="7"/>
  <c r="X337" i="7"/>
  <c r="Z337" i="7"/>
  <c r="AB337" i="7"/>
  <c r="D338" i="7"/>
  <c r="F338" i="7"/>
  <c r="H338" i="7"/>
  <c r="J338" i="7"/>
  <c r="L338" i="7"/>
  <c r="N338" i="7"/>
  <c r="P338" i="7"/>
  <c r="R338" i="7"/>
  <c r="T338" i="7"/>
  <c r="V338" i="7"/>
  <c r="X338" i="7"/>
  <c r="Z338" i="7"/>
  <c r="AB338" i="7"/>
  <c r="D339" i="7"/>
  <c r="F339" i="7"/>
  <c r="H339" i="7"/>
  <c r="J339" i="7"/>
  <c r="L339" i="7"/>
  <c r="N339" i="7"/>
  <c r="P339" i="7"/>
  <c r="R339" i="7"/>
  <c r="T339" i="7"/>
  <c r="V339" i="7"/>
  <c r="X339" i="7"/>
  <c r="Z339" i="7"/>
  <c r="AB339" i="7"/>
  <c r="D340" i="7"/>
  <c r="F340" i="7"/>
  <c r="H340" i="7"/>
  <c r="J340" i="7"/>
  <c r="L340" i="7"/>
  <c r="N340" i="7"/>
  <c r="P340" i="7"/>
  <c r="R340" i="7"/>
  <c r="T340" i="7"/>
  <c r="V340" i="7"/>
  <c r="X340" i="7"/>
  <c r="Z340" i="7"/>
  <c r="AB340" i="7"/>
  <c r="D341" i="7"/>
  <c r="F341" i="7"/>
  <c r="H341" i="7"/>
  <c r="J341" i="7"/>
  <c r="L341" i="7"/>
  <c r="N341" i="7"/>
  <c r="P341" i="7"/>
  <c r="R341" i="7"/>
  <c r="T341" i="7"/>
  <c r="V341" i="7"/>
  <c r="X341" i="7"/>
  <c r="Z341" i="7"/>
  <c r="AB341" i="7"/>
  <c r="D342" i="7"/>
  <c r="F342" i="7"/>
  <c r="H342" i="7"/>
  <c r="J342" i="7"/>
  <c r="L342" i="7"/>
  <c r="N342" i="7"/>
  <c r="P342" i="7"/>
  <c r="R342" i="7"/>
  <c r="T342" i="7"/>
  <c r="V342" i="7"/>
  <c r="X342" i="7"/>
  <c r="Z342" i="7"/>
  <c r="AB342" i="7"/>
  <c r="D343" i="7"/>
  <c r="F343" i="7"/>
  <c r="H343" i="7"/>
  <c r="J343" i="7"/>
  <c r="L343" i="7"/>
  <c r="N343" i="7"/>
  <c r="P343" i="7"/>
  <c r="R343" i="7"/>
  <c r="T343" i="7"/>
  <c r="V343" i="7"/>
  <c r="X343" i="7"/>
  <c r="Z343" i="7"/>
  <c r="AB343" i="7"/>
  <c r="D344" i="7"/>
  <c r="F344" i="7"/>
  <c r="H344" i="7"/>
  <c r="J344" i="7"/>
  <c r="L344" i="7"/>
  <c r="N344" i="7"/>
  <c r="P344" i="7"/>
  <c r="R344" i="7"/>
  <c r="T344" i="7"/>
  <c r="V344" i="7"/>
  <c r="X344" i="7"/>
  <c r="Z344" i="7"/>
  <c r="AB344" i="7"/>
  <c r="D345" i="7"/>
  <c r="F345" i="7"/>
  <c r="H345" i="7"/>
  <c r="J345" i="7"/>
  <c r="L345" i="7"/>
  <c r="N345" i="7"/>
  <c r="P345" i="7"/>
  <c r="R345" i="7"/>
  <c r="T345" i="7"/>
  <c r="V345" i="7"/>
  <c r="X345" i="7"/>
  <c r="Z345" i="7"/>
  <c r="AB345" i="7"/>
  <c r="D346" i="7"/>
  <c r="F346" i="7"/>
  <c r="H346" i="7"/>
  <c r="J346" i="7"/>
  <c r="L346" i="7"/>
  <c r="N346" i="7"/>
  <c r="P346" i="7"/>
  <c r="R346" i="7"/>
  <c r="T346" i="7"/>
  <c r="V346" i="7"/>
  <c r="X346" i="7"/>
  <c r="Z346" i="7"/>
  <c r="AB346" i="7"/>
  <c r="D347" i="7"/>
  <c r="F347" i="7"/>
  <c r="H347" i="7"/>
  <c r="J347" i="7"/>
  <c r="L347" i="7"/>
  <c r="N347" i="7"/>
  <c r="P347" i="7"/>
  <c r="R347" i="7"/>
  <c r="T347" i="7"/>
  <c r="V347" i="7"/>
  <c r="X347" i="7"/>
  <c r="Z347" i="7"/>
  <c r="AB347" i="7"/>
  <c r="D348" i="7"/>
  <c r="F348" i="7"/>
  <c r="H348" i="7"/>
  <c r="J348" i="7"/>
  <c r="L348" i="7"/>
  <c r="N348" i="7"/>
  <c r="P348" i="7"/>
  <c r="R348" i="7"/>
  <c r="T348" i="7"/>
  <c r="V348" i="7"/>
  <c r="X348" i="7"/>
  <c r="Z348" i="7"/>
  <c r="AB348" i="7"/>
  <c r="D349" i="7"/>
  <c r="F349" i="7"/>
  <c r="H349" i="7"/>
  <c r="J349" i="7"/>
  <c r="L349" i="7"/>
  <c r="N349" i="7"/>
  <c r="P349" i="7"/>
  <c r="R349" i="7"/>
  <c r="T349" i="7"/>
  <c r="V349" i="7"/>
  <c r="X349" i="7"/>
  <c r="Z349" i="7"/>
  <c r="AB349" i="7"/>
  <c r="D350" i="7"/>
  <c r="F350" i="7"/>
  <c r="H350" i="7"/>
  <c r="J350" i="7"/>
  <c r="L350" i="7"/>
  <c r="N350" i="7"/>
  <c r="P350" i="7"/>
  <c r="R350" i="7"/>
  <c r="T350" i="7"/>
  <c r="V350" i="7"/>
  <c r="X350" i="7"/>
  <c r="Z350" i="7"/>
  <c r="AB350" i="7"/>
  <c r="D351" i="7"/>
  <c r="F351" i="7"/>
  <c r="H351" i="7"/>
  <c r="J351" i="7"/>
  <c r="L351" i="7"/>
  <c r="N351" i="7"/>
  <c r="P351" i="7"/>
  <c r="R351" i="7"/>
  <c r="T351" i="7"/>
  <c r="V351" i="7"/>
  <c r="X351" i="7"/>
  <c r="Z351" i="7"/>
  <c r="AB351" i="7"/>
  <c r="D352" i="7"/>
  <c r="F352" i="7"/>
  <c r="H352" i="7"/>
  <c r="J352" i="7"/>
  <c r="L352" i="7"/>
  <c r="N352" i="7"/>
  <c r="P352" i="7"/>
  <c r="R352" i="7"/>
  <c r="T352" i="7"/>
  <c r="V352" i="7"/>
  <c r="X352" i="7"/>
  <c r="Z352" i="7"/>
  <c r="AB352" i="7"/>
  <c r="D353" i="7"/>
  <c r="F353" i="7"/>
  <c r="H353" i="7"/>
  <c r="J353" i="7"/>
  <c r="L353" i="7"/>
  <c r="N353" i="7"/>
  <c r="P353" i="7"/>
  <c r="R353" i="7"/>
  <c r="T353" i="7"/>
  <c r="V353" i="7"/>
  <c r="X353" i="7"/>
  <c r="Z353" i="7"/>
  <c r="AB353" i="7"/>
  <c r="D354" i="7"/>
  <c r="F354" i="7"/>
  <c r="H354" i="7"/>
  <c r="J354" i="7"/>
  <c r="L354" i="7"/>
  <c r="N354" i="7"/>
  <c r="P354" i="7"/>
  <c r="R354" i="7"/>
  <c r="T354" i="7"/>
  <c r="V354" i="7"/>
  <c r="X354" i="7"/>
  <c r="Z354" i="7"/>
  <c r="AB354" i="7"/>
  <c r="D355" i="7"/>
  <c r="F355" i="7"/>
  <c r="H355" i="7"/>
  <c r="J355" i="7"/>
  <c r="L355" i="7"/>
  <c r="N355" i="7"/>
  <c r="P355" i="7"/>
  <c r="R355" i="7"/>
  <c r="T355" i="7"/>
  <c r="V355" i="7"/>
  <c r="X355" i="7"/>
  <c r="Z355" i="7"/>
  <c r="AB355" i="7"/>
  <c r="D356" i="7"/>
  <c r="F356" i="7"/>
  <c r="H356" i="7"/>
  <c r="J356" i="7"/>
  <c r="L356" i="7"/>
  <c r="N356" i="7"/>
  <c r="P356" i="7"/>
  <c r="R356" i="7"/>
  <c r="T356" i="7"/>
  <c r="V356" i="7"/>
  <c r="X356" i="7"/>
  <c r="Z356" i="7"/>
  <c r="AB356" i="7"/>
  <c r="D357" i="7"/>
  <c r="F357" i="7"/>
  <c r="H357" i="7"/>
  <c r="J357" i="7"/>
  <c r="L357" i="7"/>
  <c r="N357" i="7"/>
  <c r="P357" i="7"/>
  <c r="R357" i="7"/>
  <c r="T357" i="7"/>
  <c r="V357" i="7"/>
  <c r="X357" i="7"/>
  <c r="Z357" i="7"/>
  <c r="AB357" i="7"/>
  <c r="D358" i="7"/>
  <c r="F358" i="7"/>
  <c r="H358" i="7"/>
  <c r="J358" i="7"/>
  <c r="L358" i="7"/>
  <c r="N358" i="7"/>
  <c r="P358" i="7"/>
  <c r="R358" i="7"/>
  <c r="T358" i="7"/>
  <c r="V358" i="7"/>
  <c r="X358" i="7"/>
  <c r="Z358" i="7"/>
  <c r="AB358" i="7"/>
  <c r="D359" i="7"/>
  <c r="F359" i="7"/>
  <c r="H359" i="7"/>
  <c r="J359" i="7"/>
  <c r="L359" i="7"/>
  <c r="N359" i="7"/>
  <c r="P359" i="7"/>
  <c r="R359" i="7"/>
  <c r="T359" i="7"/>
  <c r="V359" i="7"/>
  <c r="X359" i="7"/>
  <c r="Z359" i="7"/>
  <c r="AB359" i="7"/>
  <c r="D360" i="7"/>
  <c r="F360" i="7"/>
  <c r="H360" i="7"/>
  <c r="J360" i="7"/>
  <c r="L360" i="7"/>
  <c r="N360" i="7"/>
  <c r="P360" i="7"/>
  <c r="R360" i="7"/>
  <c r="T360" i="7"/>
  <c r="V360" i="7"/>
  <c r="X360" i="7"/>
  <c r="Z360" i="7"/>
  <c r="AB360" i="7"/>
  <c r="D361" i="7"/>
  <c r="F361" i="7"/>
  <c r="H361" i="7"/>
  <c r="J361" i="7"/>
  <c r="L361" i="7"/>
  <c r="N361" i="7"/>
  <c r="P361" i="7"/>
  <c r="R361" i="7"/>
  <c r="T361" i="7"/>
  <c r="V361" i="7"/>
  <c r="X361" i="7"/>
  <c r="Z361" i="7"/>
  <c r="AB361" i="7"/>
  <c r="D362" i="7"/>
  <c r="F362" i="7"/>
  <c r="H362" i="7"/>
  <c r="J362" i="7"/>
  <c r="L362" i="7"/>
  <c r="N362" i="7"/>
  <c r="P362" i="7"/>
  <c r="R362" i="7"/>
  <c r="T362" i="7"/>
  <c r="V362" i="7"/>
  <c r="X362" i="7"/>
  <c r="Z362" i="7"/>
  <c r="AB362" i="7"/>
  <c r="D363" i="7"/>
  <c r="F363" i="7"/>
  <c r="H363" i="7"/>
  <c r="J363" i="7"/>
  <c r="L363" i="7"/>
  <c r="N363" i="7"/>
  <c r="P363" i="7"/>
  <c r="R363" i="7"/>
  <c r="T363" i="7"/>
  <c r="V363" i="7"/>
  <c r="X363" i="7"/>
  <c r="Z363" i="7"/>
  <c r="AB363" i="7"/>
  <c r="D364" i="7"/>
  <c r="F364" i="7"/>
  <c r="H364" i="7"/>
  <c r="J364" i="7"/>
  <c r="L364" i="7"/>
  <c r="N364" i="7"/>
  <c r="P364" i="7"/>
  <c r="R364" i="7"/>
  <c r="T364" i="7"/>
  <c r="V364" i="7"/>
  <c r="X364" i="7"/>
  <c r="Z364" i="7"/>
  <c r="AB364" i="7"/>
  <c r="D365" i="7"/>
  <c r="F365" i="7"/>
  <c r="H365" i="7"/>
  <c r="J365" i="7"/>
  <c r="L365" i="7"/>
  <c r="N365" i="7"/>
  <c r="P365" i="7"/>
  <c r="R365" i="7"/>
  <c r="T365" i="7"/>
  <c r="V365" i="7"/>
  <c r="X365" i="7"/>
  <c r="Z365" i="7"/>
  <c r="AB365" i="7"/>
  <c r="D366" i="7"/>
  <c r="F366" i="7"/>
  <c r="H366" i="7"/>
  <c r="J366" i="7"/>
  <c r="L366" i="7"/>
  <c r="N366" i="7"/>
  <c r="P366" i="7"/>
  <c r="R366" i="7"/>
  <c r="T366" i="7"/>
  <c r="V366" i="7"/>
  <c r="X366" i="7"/>
  <c r="Z366" i="7"/>
  <c r="AB366" i="7"/>
  <c r="D367" i="7"/>
  <c r="F367" i="7"/>
  <c r="H367" i="7"/>
  <c r="J367" i="7"/>
  <c r="L367" i="7"/>
  <c r="N367" i="7"/>
  <c r="P367" i="7"/>
  <c r="R367" i="7"/>
  <c r="T367" i="7"/>
  <c r="V367" i="7"/>
  <c r="X367" i="7"/>
  <c r="Z367" i="7"/>
  <c r="AB367" i="7"/>
  <c r="D368" i="7"/>
  <c r="F368" i="7"/>
  <c r="H368" i="7"/>
  <c r="J368" i="7"/>
  <c r="L368" i="7"/>
  <c r="N368" i="7"/>
  <c r="P368" i="7"/>
  <c r="R368" i="7"/>
  <c r="T368" i="7"/>
  <c r="V368" i="7"/>
  <c r="X368" i="7"/>
  <c r="Z368" i="7"/>
  <c r="AB368" i="7"/>
  <c r="D369" i="7"/>
  <c r="F369" i="7"/>
  <c r="H369" i="7"/>
  <c r="J369" i="7"/>
  <c r="L369" i="7"/>
  <c r="N369" i="7"/>
  <c r="P369" i="7"/>
  <c r="R369" i="7"/>
  <c r="T369" i="7"/>
  <c r="V369" i="7"/>
  <c r="X369" i="7"/>
  <c r="Z369" i="7"/>
  <c r="AB369" i="7"/>
  <c r="D370" i="7"/>
  <c r="F370" i="7"/>
  <c r="H370" i="7"/>
  <c r="J370" i="7"/>
  <c r="L370" i="7"/>
  <c r="N370" i="7"/>
  <c r="P370" i="7"/>
  <c r="R370" i="7"/>
  <c r="T370" i="7"/>
  <c r="V370" i="7"/>
  <c r="X370" i="7"/>
  <c r="Z370" i="7"/>
  <c r="AB370" i="7"/>
  <c r="D371" i="7"/>
  <c r="F371" i="7"/>
  <c r="H371" i="7"/>
  <c r="J371" i="7"/>
  <c r="L371" i="7"/>
  <c r="N371" i="7"/>
  <c r="P371" i="7"/>
  <c r="R371" i="7"/>
  <c r="T371" i="7"/>
  <c r="V371" i="7"/>
  <c r="X371" i="7"/>
  <c r="Z371" i="7"/>
  <c r="AB371" i="7"/>
  <c r="D372" i="7"/>
  <c r="F372" i="7"/>
  <c r="H372" i="7"/>
  <c r="J372" i="7"/>
  <c r="L372" i="7"/>
  <c r="N372" i="7"/>
  <c r="P372" i="7"/>
  <c r="R372" i="7"/>
  <c r="T372" i="7"/>
  <c r="V372" i="7"/>
  <c r="X372" i="7"/>
  <c r="Z372" i="7"/>
  <c r="AB372" i="7"/>
  <c r="D373" i="7"/>
  <c r="F373" i="7"/>
  <c r="H373" i="7"/>
  <c r="J373" i="7"/>
  <c r="L373" i="7"/>
  <c r="N373" i="7"/>
  <c r="P373" i="7"/>
  <c r="R373" i="7"/>
  <c r="T373" i="7"/>
  <c r="V373" i="7"/>
  <c r="X373" i="7"/>
  <c r="Z373" i="7"/>
  <c r="AB373" i="7"/>
  <c r="D374" i="7"/>
  <c r="F374" i="7"/>
  <c r="H374" i="7"/>
  <c r="J374" i="7"/>
  <c r="L374" i="7"/>
  <c r="N374" i="7"/>
  <c r="P374" i="7"/>
  <c r="R374" i="7"/>
  <c r="T374" i="7"/>
  <c r="V374" i="7"/>
  <c r="X374" i="7"/>
  <c r="Z374" i="7"/>
  <c r="AB374" i="7"/>
  <c r="D375" i="7"/>
  <c r="F375" i="7"/>
  <c r="H375" i="7"/>
  <c r="J375" i="7"/>
  <c r="L375" i="7"/>
  <c r="N375" i="7"/>
  <c r="P375" i="7"/>
  <c r="R375" i="7"/>
  <c r="T375" i="7"/>
  <c r="V375" i="7"/>
  <c r="X375" i="7"/>
  <c r="Z375" i="7"/>
  <c r="AB375" i="7"/>
  <c r="D376" i="7"/>
  <c r="F376" i="7"/>
  <c r="H376" i="7"/>
  <c r="J376" i="7"/>
  <c r="L376" i="7"/>
  <c r="N376" i="7"/>
  <c r="P376" i="7"/>
  <c r="R376" i="7"/>
  <c r="T376" i="7"/>
  <c r="V376" i="7"/>
  <c r="X376" i="7"/>
  <c r="Z376" i="7"/>
  <c r="AB376" i="7"/>
  <c r="D377" i="7"/>
  <c r="F377" i="7"/>
  <c r="H377" i="7"/>
  <c r="J377" i="7"/>
  <c r="L377" i="7"/>
  <c r="N377" i="7"/>
  <c r="P377" i="7"/>
  <c r="R377" i="7"/>
  <c r="T377" i="7"/>
  <c r="V377" i="7"/>
  <c r="X377" i="7"/>
  <c r="Z377" i="7"/>
  <c r="AB377" i="7"/>
  <c r="D378" i="7"/>
  <c r="F378" i="7"/>
  <c r="H378" i="7"/>
  <c r="J378" i="7"/>
  <c r="L378" i="7"/>
  <c r="N378" i="7"/>
  <c r="P378" i="7"/>
  <c r="R378" i="7"/>
  <c r="T378" i="7"/>
  <c r="V378" i="7"/>
  <c r="X378" i="7"/>
  <c r="Z378" i="7"/>
  <c r="AB378" i="7"/>
  <c r="D379" i="7"/>
  <c r="F379" i="7"/>
  <c r="H379" i="7"/>
  <c r="J379" i="7"/>
  <c r="L379" i="7"/>
  <c r="N379" i="7"/>
  <c r="P379" i="7"/>
  <c r="R379" i="7"/>
  <c r="T379" i="7"/>
  <c r="V379" i="7"/>
  <c r="X379" i="7"/>
  <c r="Z379" i="7"/>
  <c r="AB379" i="7"/>
  <c r="D380" i="7"/>
  <c r="F380" i="7"/>
  <c r="H380" i="7"/>
  <c r="J380" i="7"/>
  <c r="L380" i="7"/>
  <c r="N380" i="7"/>
  <c r="P380" i="7"/>
  <c r="R380" i="7"/>
  <c r="T380" i="7"/>
  <c r="V380" i="7"/>
  <c r="X380" i="7"/>
  <c r="Z380" i="7"/>
  <c r="AB380" i="7"/>
  <c r="D381" i="7"/>
  <c r="F381" i="7"/>
  <c r="H381" i="7"/>
  <c r="J381" i="7"/>
  <c r="L381" i="7"/>
  <c r="N381" i="7"/>
  <c r="P381" i="7"/>
  <c r="R381" i="7"/>
  <c r="T381" i="7"/>
  <c r="V381" i="7"/>
  <c r="X381" i="7"/>
  <c r="Z381" i="7"/>
  <c r="AB381" i="7"/>
  <c r="D382" i="7"/>
  <c r="F382" i="7"/>
  <c r="H382" i="7"/>
  <c r="J382" i="7"/>
  <c r="L382" i="7"/>
  <c r="N382" i="7"/>
  <c r="P382" i="7"/>
  <c r="R382" i="7"/>
  <c r="T382" i="7"/>
  <c r="V382" i="7"/>
  <c r="X382" i="7"/>
  <c r="Z382" i="7"/>
  <c r="AB382" i="7"/>
  <c r="D383" i="7"/>
  <c r="F383" i="7"/>
  <c r="H383" i="7"/>
  <c r="J383" i="7"/>
  <c r="L383" i="7"/>
  <c r="N383" i="7"/>
  <c r="P383" i="7"/>
  <c r="R383" i="7"/>
  <c r="T383" i="7"/>
  <c r="V383" i="7"/>
  <c r="X383" i="7"/>
  <c r="Z383" i="7"/>
  <c r="AB383" i="7"/>
  <c r="D384" i="7"/>
  <c r="F384" i="7"/>
  <c r="H384" i="7"/>
  <c r="J384" i="7"/>
  <c r="L384" i="7"/>
  <c r="N384" i="7"/>
  <c r="P384" i="7"/>
  <c r="R384" i="7"/>
  <c r="T384" i="7"/>
  <c r="V384" i="7"/>
  <c r="X384" i="7"/>
  <c r="Z384" i="7"/>
  <c r="AB384" i="7"/>
  <c r="D385" i="7"/>
  <c r="F385" i="7"/>
  <c r="H385" i="7"/>
  <c r="J385" i="7"/>
  <c r="L385" i="7"/>
  <c r="N385" i="7"/>
  <c r="P385" i="7"/>
  <c r="R385" i="7"/>
  <c r="T385" i="7"/>
  <c r="V385" i="7"/>
  <c r="X385" i="7"/>
  <c r="Z385" i="7"/>
  <c r="AB385" i="7"/>
  <c r="D386" i="7"/>
  <c r="F386" i="7"/>
  <c r="H386" i="7"/>
  <c r="J386" i="7"/>
  <c r="L386" i="7"/>
  <c r="N386" i="7"/>
  <c r="P386" i="7"/>
  <c r="R386" i="7"/>
  <c r="T386" i="7"/>
  <c r="V386" i="7"/>
  <c r="X386" i="7"/>
  <c r="Z386" i="7"/>
  <c r="AB386" i="7"/>
  <c r="D387" i="7"/>
  <c r="F387" i="7"/>
  <c r="H387" i="7"/>
  <c r="J387" i="7"/>
  <c r="L387" i="7"/>
  <c r="N387" i="7"/>
  <c r="P387" i="7"/>
  <c r="R387" i="7"/>
  <c r="T387" i="7"/>
  <c r="V387" i="7"/>
  <c r="X387" i="7"/>
  <c r="Z387" i="7"/>
  <c r="AB387" i="7"/>
  <c r="D388" i="7"/>
  <c r="F388" i="7"/>
  <c r="H388" i="7"/>
  <c r="J388" i="7"/>
  <c r="L388" i="7"/>
  <c r="N388" i="7"/>
  <c r="P388" i="7"/>
  <c r="R388" i="7"/>
  <c r="T388" i="7"/>
  <c r="V388" i="7"/>
  <c r="X388" i="7"/>
  <c r="Z388" i="7"/>
  <c r="AB388" i="7"/>
  <c r="D389" i="7"/>
  <c r="F389" i="7"/>
  <c r="H389" i="7"/>
  <c r="J389" i="7"/>
  <c r="L389" i="7"/>
  <c r="N389" i="7"/>
  <c r="P389" i="7"/>
  <c r="R389" i="7"/>
  <c r="T389" i="7"/>
  <c r="V389" i="7"/>
  <c r="X389" i="7"/>
  <c r="Z389" i="7"/>
  <c r="AB389" i="7"/>
  <c r="D390" i="7"/>
  <c r="F390" i="7"/>
  <c r="H390" i="7"/>
  <c r="J390" i="7"/>
  <c r="L390" i="7"/>
  <c r="N390" i="7"/>
  <c r="P390" i="7"/>
  <c r="R390" i="7"/>
  <c r="T390" i="7"/>
  <c r="V390" i="7"/>
  <c r="X390" i="7"/>
  <c r="Z390" i="7"/>
  <c r="AB390" i="7"/>
  <c r="D391" i="7"/>
  <c r="F391" i="7"/>
  <c r="H391" i="7"/>
  <c r="J391" i="7"/>
  <c r="L391" i="7"/>
  <c r="N391" i="7"/>
  <c r="P391" i="7"/>
  <c r="R391" i="7"/>
  <c r="T391" i="7"/>
  <c r="V391" i="7"/>
  <c r="X391" i="7"/>
  <c r="Z391" i="7"/>
  <c r="AB391" i="7"/>
  <c r="D392" i="7"/>
  <c r="F392" i="7"/>
  <c r="H392" i="7"/>
  <c r="J392" i="7"/>
  <c r="L392" i="7"/>
  <c r="N392" i="7"/>
  <c r="P392" i="7"/>
  <c r="R392" i="7"/>
  <c r="T392" i="7"/>
  <c r="V392" i="7"/>
  <c r="X392" i="7"/>
  <c r="Z392" i="7"/>
  <c r="AB392" i="7"/>
  <c r="D393" i="7"/>
  <c r="F393" i="7"/>
  <c r="H393" i="7"/>
  <c r="J393" i="7"/>
  <c r="L393" i="7"/>
  <c r="N393" i="7"/>
  <c r="P393" i="7"/>
  <c r="R393" i="7"/>
  <c r="T393" i="7"/>
  <c r="V393" i="7"/>
  <c r="X393" i="7"/>
  <c r="Z393" i="7"/>
  <c r="AB393" i="7"/>
  <c r="D394" i="7"/>
  <c r="F394" i="7"/>
  <c r="H394" i="7"/>
  <c r="J394" i="7"/>
  <c r="L394" i="7"/>
  <c r="N394" i="7"/>
  <c r="P394" i="7"/>
  <c r="R394" i="7"/>
  <c r="T394" i="7"/>
  <c r="V394" i="7"/>
  <c r="X394" i="7"/>
  <c r="Z394" i="7"/>
  <c r="AB394" i="7"/>
  <c r="D395" i="7"/>
  <c r="F395" i="7"/>
  <c r="H395" i="7"/>
  <c r="J395" i="7"/>
  <c r="L395" i="7"/>
  <c r="N395" i="7"/>
  <c r="P395" i="7"/>
  <c r="R395" i="7"/>
  <c r="T395" i="7"/>
  <c r="V395" i="7"/>
  <c r="X395" i="7"/>
  <c r="Z395" i="7"/>
  <c r="AB395" i="7"/>
  <c r="D396" i="7"/>
  <c r="F396" i="7"/>
  <c r="H396" i="7"/>
  <c r="J396" i="7"/>
  <c r="L396" i="7"/>
  <c r="N396" i="7"/>
  <c r="P396" i="7"/>
  <c r="R396" i="7"/>
  <c r="T396" i="7"/>
  <c r="V396" i="7"/>
  <c r="X396" i="7"/>
  <c r="Z396" i="7"/>
  <c r="AB396" i="7"/>
  <c r="D397" i="7"/>
  <c r="F397" i="7"/>
  <c r="H397" i="7"/>
  <c r="J397" i="7"/>
  <c r="L397" i="7"/>
  <c r="N397" i="7"/>
  <c r="P397" i="7"/>
  <c r="R397" i="7"/>
  <c r="T397" i="7"/>
  <c r="V397" i="7"/>
  <c r="X397" i="7"/>
  <c r="Z397" i="7"/>
  <c r="AB397" i="7"/>
  <c r="D398" i="7"/>
  <c r="F398" i="7"/>
  <c r="H398" i="7"/>
  <c r="J398" i="7"/>
  <c r="L398" i="7"/>
  <c r="N398" i="7"/>
  <c r="P398" i="7"/>
  <c r="R398" i="7"/>
  <c r="T398" i="7"/>
  <c r="V398" i="7"/>
  <c r="X398" i="7"/>
  <c r="Z398" i="7"/>
  <c r="AB398" i="7"/>
  <c r="D399" i="7"/>
  <c r="F399" i="7"/>
  <c r="H399" i="7"/>
  <c r="J399" i="7"/>
  <c r="L399" i="7"/>
  <c r="N399" i="7"/>
  <c r="P399" i="7"/>
  <c r="R399" i="7"/>
  <c r="T399" i="7"/>
  <c r="V399" i="7"/>
  <c r="X399" i="7"/>
  <c r="Z399" i="7"/>
  <c r="AB399" i="7"/>
  <c r="D400" i="7"/>
  <c r="F400" i="7"/>
  <c r="H400" i="7"/>
  <c r="J400" i="7"/>
  <c r="L400" i="7"/>
  <c r="N400" i="7"/>
  <c r="P400" i="7"/>
  <c r="R400" i="7"/>
  <c r="T400" i="7"/>
  <c r="V400" i="7"/>
  <c r="X400" i="7"/>
  <c r="Z400" i="7"/>
  <c r="AB400" i="7"/>
  <c r="D401" i="7"/>
  <c r="F401" i="7"/>
  <c r="H401" i="7"/>
  <c r="J401" i="7"/>
  <c r="L401" i="7"/>
  <c r="N401" i="7"/>
  <c r="P401" i="7"/>
  <c r="R401" i="7"/>
  <c r="T401" i="7"/>
  <c r="V401" i="7"/>
  <c r="X401" i="7"/>
  <c r="Z401" i="7"/>
  <c r="AB401" i="7"/>
  <c r="D402" i="7"/>
  <c r="F402" i="7"/>
  <c r="H402" i="7"/>
  <c r="J402" i="7"/>
  <c r="L402" i="7"/>
  <c r="N402" i="7"/>
  <c r="P402" i="7"/>
  <c r="R402" i="7"/>
  <c r="T402" i="7"/>
  <c r="V402" i="7"/>
  <c r="X402" i="7"/>
  <c r="Z402" i="7"/>
  <c r="AB402" i="7"/>
  <c r="D403" i="7"/>
  <c r="F403" i="7"/>
  <c r="H403" i="7"/>
  <c r="J403" i="7"/>
  <c r="L403" i="7"/>
  <c r="N403" i="7"/>
  <c r="P403" i="7"/>
  <c r="R403" i="7"/>
  <c r="T403" i="7"/>
  <c r="V403" i="7"/>
  <c r="X403" i="7"/>
  <c r="Z403" i="7"/>
  <c r="AB403" i="7"/>
  <c r="D404" i="7"/>
  <c r="F404" i="7"/>
  <c r="H404" i="7"/>
  <c r="J404" i="7"/>
  <c r="L404" i="7"/>
  <c r="N404" i="7"/>
  <c r="P404" i="7"/>
  <c r="R404" i="7"/>
  <c r="T404" i="7"/>
  <c r="V404" i="7"/>
  <c r="X404" i="7"/>
  <c r="Z404" i="7"/>
  <c r="AB404" i="7"/>
  <c r="D405" i="7"/>
  <c r="F405" i="7"/>
  <c r="H405" i="7"/>
  <c r="J405" i="7"/>
  <c r="L405" i="7"/>
  <c r="N405" i="7"/>
  <c r="P405" i="7"/>
  <c r="R405" i="7"/>
  <c r="T405" i="7"/>
  <c r="V405" i="7"/>
  <c r="X405" i="7"/>
  <c r="Z405" i="7"/>
  <c r="AB405" i="7"/>
  <c r="D406" i="7"/>
  <c r="F406" i="7"/>
  <c r="H406" i="7"/>
  <c r="J406" i="7"/>
  <c r="L406" i="7"/>
  <c r="N406" i="7"/>
  <c r="P406" i="7"/>
  <c r="R406" i="7"/>
  <c r="T406" i="7"/>
  <c r="V406" i="7"/>
  <c r="X406" i="7"/>
  <c r="Z406" i="7"/>
  <c r="AB406" i="7"/>
  <c r="D407" i="7"/>
  <c r="F407" i="7"/>
  <c r="H407" i="7"/>
  <c r="J407" i="7"/>
  <c r="L407" i="7"/>
  <c r="N407" i="7"/>
  <c r="P407" i="7"/>
  <c r="R407" i="7"/>
  <c r="T407" i="7"/>
  <c r="V407" i="7"/>
  <c r="X407" i="7"/>
  <c r="Z407" i="7"/>
  <c r="AB407" i="7"/>
  <c r="D408" i="7"/>
  <c r="F408" i="7"/>
  <c r="H408" i="7"/>
  <c r="J408" i="7"/>
  <c r="L408" i="7"/>
  <c r="N408" i="7"/>
  <c r="P408" i="7"/>
  <c r="R408" i="7"/>
  <c r="T408" i="7"/>
  <c r="V408" i="7"/>
  <c r="X408" i="7"/>
  <c r="Z408" i="7"/>
  <c r="AB408" i="7"/>
  <c r="D409" i="7"/>
  <c r="F409" i="7"/>
  <c r="H409" i="7"/>
  <c r="J409" i="7"/>
  <c r="L409" i="7"/>
  <c r="N409" i="7"/>
  <c r="P409" i="7"/>
  <c r="R409" i="7"/>
  <c r="T409" i="7"/>
  <c r="V409" i="7"/>
  <c r="X409" i="7"/>
  <c r="Z409" i="7"/>
  <c r="AB409" i="7"/>
  <c r="D410" i="7"/>
  <c r="F410" i="7"/>
  <c r="H410" i="7"/>
  <c r="J410" i="7"/>
  <c r="L410" i="7"/>
  <c r="N410" i="7"/>
  <c r="P410" i="7"/>
  <c r="R410" i="7"/>
  <c r="T410" i="7"/>
  <c r="V410" i="7"/>
  <c r="X410" i="7"/>
  <c r="Z410" i="7"/>
  <c r="AB410" i="7"/>
  <c r="D411" i="7"/>
  <c r="F411" i="7"/>
  <c r="H411" i="7"/>
  <c r="J411" i="7"/>
  <c r="L411" i="7"/>
  <c r="N411" i="7"/>
  <c r="P411" i="7"/>
  <c r="R411" i="7"/>
  <c r="T411" i="7"/>
  <c r="V411" i="7"/>
  <c r="X411" i="7"/>
  <c r="Z411" i="7"/>
  <c r="AB411" i="7"/>
  <c r="D412" i="7"/>
  <c r="F412" i="7"/>
  <c r="H412" i="7"/>
  <c r="J412" i="7"/>
  <c r="L412" i="7"/>
  <c r="N412" i="7"/>
  <c r="P412" i="7"/>
  <c r="R412" i="7"/>
  <c r="T412" i="7"/>
  <c r="V412" i="7"/>
  <c r="X412" i="7"/>
  <c r="Z412" i="7"/>
  <c r="AB412" i="7"/>
  <c r="D413" i="7"/>
  <c r="F413" i="7"/>
  <c r="H413" i="7"/>
  <c r="J413" i="7"/>
  <c r="L413" i="7"/>
  <c r="N413" i="7"/>
  <c r="P413" i="7"/>
  <c r="R413" i="7"/>
  <c r="T413" i="7"/>
  <c r="V413" i="7"/>
  <c r="X413" i="7"/>
  <c r="Z413" i="7"/>
  <c r="AB413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2" i="6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K2" i="5"/>
  <c r="J2" i="5"/>
  <c r="I2" i="5"/>
  <c r="H2" i="5"/>
  <c r="G2" i="5"/>
  <c r="F2" i="5"/>
  <c r="E2" i="5"/>
  <c r="D2" i="5"/>
  <c r="C2" i="5"/>
  <c r="B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M2" i="4"/>
  <c r="L2" i="4"/>
  <c r="K2" i="4"/>
  <c r="J2" i="4"/>
  <c r="I2" i="4"/>
  <c r="H2" i="4"/>
  <c r="G2" i="4"/>
  <c r="F2" i="4"/>
  <c r="E2" i="4"/>
  <c r="D2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2" i="4"/>
  <c r="AB2" i="3"/>
  <c r="Y33" i="3"/>
  <c r="Y133" i="3"/>
  <c r="R2" i="3"/>
  <c r="T2" i="3"/>
  <c r="V2" i="3"/>
  <c r="X2" i="3"/>
  <c r="Z2" i="3"/>
  <c r="R3" i="3"/>
  <c r="T3" i="3"/>
  <c r="V3" i="3"/>
  <c r="X3" i="3"/>
  <c r="Z3" i="3"/>
  <c r="AB3" i="3"/>
  <c r="U3" i="3" s="1"/>
  <c r="R4" i="3"/>
  <c r="T4" i="3"/>
  <c r="V4" i="3"/>
  <c r="X4" i="3"/>
  <c r="Z4" i="3"/>
  <c r="AB4" i="3"/>
  <c r="R5" i="3"/>
  <c r="T5" i="3"/>
  <c r="V5" i="3"/>
  <c r="X5" i="3"/>
  <c r="Z5" i="3"/>
  <c r="AB5" i="3"/>
  <c r="R6" i="3"/>
  <c r="S6" i="3" s="1"/>
  <c r="T6" i="3"/>
  <c r="V6" i="3"/>
  <c r="X6" i="3"/>
  <c r="Z6" i="3"/>
  <c r="AB6" i="3"/>
  <c r="R7" i="3"/>
  <c r="T7" i="3"/>
  <c r="V7" i="3"/>
  <c r="X7" i="3"/>
  <c r="Z7" i="3"/>
  <c r="AB7" i="3"/>
  <c r="R8" i="3"/>
  <c r="T8" i="3"/>
  <c r="V8" i="3"/>
  <c r="X8" i="3"/>
  <c r="Z8" i="3"/>
  <c r="AB8" i="3"/>
  <c r="R9" i="3"/>
  <c r="T9" i="3"/>
  <c r="V9" i="3"/>
  <c r="X9" i="3"/>
  <c r="Z9" i="3"/>
  <c r="AB9" i="3"/>
  <c r="S9" i="3" s="1"/>
  <c r="R10" i="3"/>
  <c r="T10" i="3"/>
  <c r="V10" i="3"/>
  <c r="X10" i="3"/>
  <c r="Z10" i="3"/>
  <c r="AB10" i="3"/>
  <c r="R11" i="3"/>
  <c r="T11" i="3"/>
  <c r="V11" i="3"/>
  <c r="X11" i="3"/>
  <c r="Z11" i="3"/>
  <c r="AB11" i="3"/>
  <c r="R12" i="3"/>
  <c r="S12" i="3" s="1"/>
  <c r="T12" i="3"/>
  <c r="V12" i="3"/>
  <c r="X12" i="3"/>
  <c r="Z12" i="3"/>
  <c r="AB12" i="3"/>
  <c r="R13" i="3"/>
  <c r="T13" i="3"/>
  <c r="V13" i="3"/>
  <c r="X13" i="3"/>
  <c r="Z13" i="3"/>
  <c r="AB13" i="3"/>
  <c r="R14" i="3"/>
  <c r="S14" i="3" s="1"/>
  <c r="T14" i="3"/>
  <c r="U14" i="3" s="1"/>
  <c r="V14" i="3"/>
  <c r="X14" i="3"/>
  <c r="Z14" i="3"/>
  <c r="AB14" i="3"/>
  <c r="R15" i="3"/>
  <c r="T15" i="3"/>
  <c r="V15" i="3"/>
  <c r="X15" i="3"/>
  <c r="Z15" i="3"/>
  <c r="AB15" i="3"/>
  <c r="S15" i="3" s="1"/>
  <c r="R16" i="3"/>
  <c r="T16" i="3"/>
  <c r="V16" i="3"/>
  <c r="X16" i="3"/>
  <c r="Z16" i="3"/>
  <c r="AB16" i="3"/>
  <c r="R17" i="3"/>
  <c r="T17" i="3"/>
  <c r="U17" i="3" s="1"/>
  <c r="V17" i="3"/>
  <c r="X17" i="3"/>
  <c r="Z17" i="3"/>
  <c r="AB17" i="3"/>
  <c r="R18" i="3"/>
  <c r="T18" i="3"/>
  <c r="U18" i="3" s="1"/>
  <c r="V18" i="3"/>
  <c r="X18" i="3"/>
  <c r="Z18" i="3"/>
  <c r="AB18" i="3"/>
  <c r="R19" i="3"/>
  <c r="S19" i="3" s="1"/>
  <c r="T19" i="3"/>
  <c r="V19" i="3"/>
  <c r="X19" i="3"/>
  <c r="Z19" i="3"/>
  <c r="AB19" i="3"/>
  <c r="R20" i="3"/>
  <c r="T20" i="3"/>
  <c r="V20" i="3"/>
  <c r="X20" i="3"/>
  <c r="Z20" i="3"/>
  <c r="AB20" i="3"/>
  <c r="R21" i="3"/>
  <c r="S21" i="3" s="1"/>
  <c r="T21" i="3"/>
  <c r="V21" i="3"/>
  <c r="X21" i="3"/>
  <c r="Z21" i="3"/>
  <c r="AB21" i="3"/>
  <c r="R22" i="3"/>
  <c r="T22" i="3"/>
  <c r="V22" i="3"/>
  <c r="X22" i="3"/>
  <c r="Z22" i="3"/>
  <c r="AB22" i="3"/>
  <c r="R23" i="3"/>
  <c r="T23" i="3"/>
  <c r="V23" i="3"/>
  <c r="X23" i="3"/>
  <c r="Z23" i="3"/>
  <c r="AB23" i="3"/>
  <c r="U23" i="3" s="1"/>
  <c r="R24" i="3"/>
  <c r="T24" i="3"/>
  <c r="V24" i="3"/>
  <c r="X24" i="3"/>
  <c r="Z24" i="3"/>
  <c r="AB24" i="3"/>
  <c r="R25" i="3"/>
  <c r="T25" i="3"/>
  <c r="V25" i="3"/>
  <c r="X25" i="3"/>
  <c r="Z25" i="3"/>
  <c r="AB25" i="3"/>
  <c r="Y25" i="3" s="1"/>
  <c r="R26" i="3"/>
  <c r="T26" i="3"/>
  <c r="V26" i="3"/>
  <c r="X26" i="3"/>
  <c r="Z26" i="3"/>
  <c r="AB26" i="3"/>
  <c r="R27" i="3"/>
  <c r="T27" i="3"/>
  <c r="V27" i="3"/>
  <c r="X27" i="3"/>
  <c r="Z27" i="3"/>
  <c r="AB27" i="3"/>
  <c r="R28" i="3"/>
  <c r="T28" i="3"/>
  <c r="V28" i="3"/>
  <c r="X28" i="3"/>
  <c r="Z28" i="3"/>
  <c r="AB28" i="3"/>
  <c r="R29" i="3"/>
  <c r="T29" i="3"/>
  <c r="V29" i="3"/>
  <c r="X29" i="3"/>
  <c r="Z29" i="3"/>
  <c r="AB29" i="3"/>
  <c r="R30" i="3"/>
  <c r="T30" i="3"/>
  <c r="V30" i="3"/>
  <c r="X30" i="3"/>
  <c r="Z30" i="3"/>
  <c r="AB30" i="3"/>
  <c r="R31" i="3"/>
  <c r="T31" i="3"/>
  <c r="V31" i="3"/>
  <c r="X31" i="3"/>
  <c r="Z31" i="3"/>
  <c r="AB31" i="3"/>
  <c r="S31" i="3" s="1"/>
  <c r="R32" i="3"/>
  <c r="T32" i="3"/>
  <c r="V32" i="3"/>
  <c r="X32" i="3"/>
  <c r="Z32" i="3"/>
  <c r="AB32" i="3"/>
  <c r="R33" i="3"/>
  <c r="S33" i="3" s="1"/>
  <c r="T33" i="3"/>
  <c r="V33" i="3"/>
  <c r="X33" i="3"/>
  <c r="Z33" i="3"/>
  <c r="AB33" i="3"/>
  <c r="R34" i="3"/>
  <c r="T34" i="3"/>
  <c r="V34" i="3"/>
  <c r="X34" i="3"/>
  <c r="Z34" i="3"/>
  <c r="AB34" i="3"/>
  <c r="Y34" i="3" s="1"/>
  <c r="R35" i="3"/>
  <c r="T35" i="3"/>
  <c r="V35" i="3"/>
  <c r="X35" i="3"/>
  <c r="Z35" i="3"/>
  <c r="AB35" i="3"/>
  <c r="S35" i="3" s="1"/>
  <c r="R36" i="3"/>
  <c r="S36" i="3" s="1"/>
  <c r="T36" i="3"/>
  <c r="V36" i="3"/>
  <c r="X36" i="3"/>
  <c r="Z36" i="3"/>
  <c r="AB36" i="3"/>
  <c r="R37" i="3"/>
  <c r="T37" i="3"/>
  <c r="V37" i="3"/>
  <c r="X37" i="3"/>
  <c r="Z37" i="3"/>
  <c r="AB37" i="3"/>
  <c r="R38" i="3"/>
  <c r="T38" i="3"/>
  <c r="V38" i="3"/>
  <c r="X38" i="3"/>
  <c r="Z38" i="3"/>
  <c r="AB38" i="3"/>
  <c r="R39" i="3"/>
  <c r="T39" i="3"/>
  <c r="V39" i="3"/>
  <c r="X39" i="3"/>
  <c r="Z39" i="3"/>
  <c r="AB39" i="3"/>
  <c r="R40" i="3"/>
  <c r="T40" i="3"/>
  <c r="V40" i="3"/>
  <c r="X40" i="3"/>
  <c r="Z40" i="3"/>
  <c r="AB40" i="3"/>
  <c r="R41" i="3"/>
  <c r="T41" i="3"/>
  <c r="V41" i="3"/>
  <c r="X41" i="3"/>
  <c r="Z41" i="3"/>
  <c r="AB41" i="3"/>
  <c r="R42" i="3"/>
  <c r="T42" i="3"/>
  <c r="V42" i="3"/>
  <c r="X42" i="3"/>
  <c r="Z42" i="3"/>
  <c r="AB42" i="3"/>
  <c r="R43" i="3"/>
  <c r="T43" i="3"/>
  <c r="V43" i="3"/>
  <c r="X43" i="3"/>
  <c r="Z43" i="3"/>
  <c r="AB43" i="3"/>
  <c r="R44" i="3"/>
  <c r="T44" i="3"/>
  <c r="V44" i="3"/>
  <c r="X44" i="3"/>
  <c r="Z44" i="3"/>
  <c r="AB44" i="3"/>
  <c r="R45" i="3"/>
  <c r="T45" i="3"/>
  <c r="V45" i="3"/>
  <c r="X45" i="3"/>
  <c r="Z45" i="3"/>
  <c r="AB45" i="3"/>
  <c r="Y45" i="3" s="1"/>
  <c r="R46" i="3"/>
  <c r="T46" i="3"/>
  <c r="V46" i="3"/>
  <c r="W46" i="3" s="1"/>
  <c r="X46" i="3"/>
  <c r="Z46" i="3"/>
  <c r="AB46" i="3"/>
  <c r="R47" i="3"/>
  <c r="T47" i="3"/>
  <c r="V47" i="3"/>
  <c r="X47" i="3"/>
  <c r="Z47" i="3"/>
  <c r="AB47" i="3"/>
  <c r="R48" i="3"/>
  <c r="S48" i="3" s="1"/>
  <c r="T48" i="3"/>
  <c r="V48" i="3"/>
  <c r="X48" i="3"/>
  <c r="Z48" i="3"/>
  <c r="AB48" i="3"/>
  <c r="R49" i="3"/>
  <c r="T49" i="3"/>
  <c r="V49" i="3"/>
  <c r="X49" i="3"/>
  <c r="Z49" i="3"/>
  <c r="AB49" i="3"/>
  <c r="R50" i="3"/>
  <c r="S50" i="3" s="1"/>
  <c r="T50" i="3"/>
  <c r="V50" i="3"/>
  <c r="X50" i="3"/>
  <c r="Z50" i="3"/>
  <c r="AB50" i="3"/>
  <c r="R51" i="3"/>
  <c r="T51" i="3"/>
  <c r="V51" i="3"/>
  <c r="X51" i="3"/>
  <c r="Z51" i="3"/>
  <c r="AB51" i="3"/>
  <c r="S51" i="3" s="1"/>
  <c r="R52" i="3"/>
  <c r="T52" i="3"/>
  <c r="V52" i="3"/>
  <c r="X52" i="3"/>
  <c r="Z52" i="3"/>
  <c r="AB52" i="3"/>
  <c r="R53" i="3"/>
  <c r="T53" i="3"/>
  <c r="V53" i="3"/>
  <c r="X53" i="3"/>
  <c r="Z53" i="3"/>
  <c r="AB53" i="3"/>
  <c r="U53" i="3" s="1"/>
  <c r="R54" i="3"/>
  <c r="T54" i="3"/>
  <c r="V54" i="3"/>
  <c r="X54" i="3"/>
  <c r="Z54" i="3"/>
  <c r="AB54" i="3"/>
  <c r="R55" i="3"/>
  <c r="T55" i="3"/>
  <c r="V55" i="3"/>
  <c r="X55" i="3"/>
  <c r="Z55" i="3"/>
  <c r="AB55" i="3"/>
  <c r="R56" i="3"/>
  <c r="T56" i="3"/>
  <c r="V56" i="3"/>
  <c r="X56" i="3"/>
  <c r="Z56" i="3"/>
  <c r="AB56" i="3"/>
  <c r="R57" i="3"/>
  <c r="T57" i="3"/>
  <c r="V57" i="3"/>
  <c r="X57" i="3"/>
  <c r="Z57" i="3"/>
  <c r="AB57" i="3"/>
  <c r="S57" i="3" s="1"/>
  <c r="R58" i="3"/>
  <c r="T58" i="3"/>
  <c r="V58" i="3"/>
  <c r="X58" i="3"/>
  <c r="Z58" i="3"/>
  <c r="AB58" i="3"/>
  <c r="R59" i="3"/>
  <c r="T59" i="3"/>
  <c r="V59" i="3"/>
  <c r="X59" i="3"/>
  <c r="Z59" i="3"/>
  <c r="AB59" i="3"/>
  <c r="R60" i="3"/>
  <c r="T60" i="3"/>
  <c r="V60" i="3"/>
  <c r="X60" i="3"/>
  <c r="Z60" i="3"/>
  <c r="AB60" i="3"/>
  <c r="R61" i="3"/>
  <c r="T61" i="3"/>
  <c r="V61" i="3"/>
  <c r="X61" i="3"/>
  <c r="Z61" i="3"/>
  <c r="AB61" i="3"/>
  <c r="R62" i="3"/>
  <c r="T62" i="3"/>
  <c r="V62" i="3"/>
  <c r="X62" i="3"/>
  <c r="Z62" i="3"/>
  <c r="AB62" i="3"/>
  <c r="R63" i="3"/>
  <c r="T63" i="3"/>
  <c r="V63" i="3"/>
  <c r="X63" i="3"/>
  <c r="Z63" i="3"/>
  <c r="AB63" i="3"/>
  <c r="R64" i="3"/>
  <c r="T64" i="3"/>
  <c r="V64" i="3"/>
  <c r="X64" i="3"/>
  <c r="Z64" i="3"/>
  <c r="AB64" i="3"/>
  <c r="R65" i="3"/>
  <c r="T65" i="3"/>
  <c r="V65" i="3"/>
  <c r="X65" i="3"/>
  <c r="Z65" i="3"/>
  <c r="AB65" i="3"/>
  <c r="R66" i="3"/>
  <c r="T66" i="3"/>
  <c r="V66" i="3"/>
  <c r="X66" i="3"/>
  <c r="Z66" i="3"/>
  <c r="AB66" i="3"/>
  <c r="R67" i="3"/>
  <c r="T67" i="3"/>
  <c r="V67" i="3"/>
  <c r="X67" i="3"/>
  <c r="Z67" i="3"/>
  <c r="AB67" i="3"/>
  <c r="S67" i="3" s="1"/>
  <c r="R68" i="3"/>
  <c r="T68" i="3"/>
  <c r="V68" i="3"/>
  <c r="X68" i="3"/>
  <c r="Z68" i="3"/>
  <c r="AB68" i="3"/>
  <c r="R69" i="3"/>
  <c r="T69" i="3"/>
  <c r="V69" i="3"/>
  <c r="X69" i="3"/>
  <c r="Z69" i="3"/>
  <c r="AB69" i="3"/>
  <c r="R70" i="3"/>
  <c r="T70" i="3"/>
  <c r="V70" i="3"/>
  <c r="X70" i="3"/>
  <c r="Z70" i="3"/>
  <c r="AB70" i="3"/>
  <c r="Y70" i="3" s="1"/>
  <c r="R71" i="3"/>
  <c r="T71" i="3"/>
  <c r="V71" i="3"/>
  <c r="X71" i="3"/>
  <c r="Z71" i="3"/>
  <c r="AB71" i="3"/>
  <c r="R72" i="3"/>
  <c r="T72" i="3"/>
  <c r="V72" i="3"/>
  <c r="X72" i="3"/>
  <c r="Z72" i="3"/>
  <c r="AB72" i="3"/>
  <c r="R73" i="3"/>
  <c r="T73" i="3"/>
  <c r="V73" i="3"/>
  <c r="X73" i="3"/>
  <c r="Z73" i="3"/>
  <c r="AB73" i="3"/>
  <c r="R74" i="3"/>
  <c r="T74" i="3"/>
  <c r="U74" i="3" s="1"/>
  <c r="V74" i="3"/>
  <c r="X74" i="3"/>
  <c r="Z74" i="3"/>
  <c r="AB74" i="3"/>
  <c r="R75" i="3"/>
  <c r="T75" i="3"/>
  <c r="V75" i="3"/>
  <c r="X75" i="3"/>
  <c r="Z75" i="3"/>
  <c r="AB75" i="3"/>
  <c r="R76" i="3"/>
  <c r="T76" i="3"/>
  <c r="V76" i="3"/>
  <c r="X76" i="3"/>
  <c r="Z76" i="3"/>
  <c r="AB76" i="3"/>
  <c r="R77" i="3"/>
  <c r="T77" i="3"/>
  <c r="V77" i="3"/>
  <c r="X77" i="3"/>
  <c r="Z77" i="3"/>
  <c r="AB77" i="3"/>
  <c r="R78" i="3"/>
  <c r="T78" i="3"/>
  <c r="V78" i="3"/>
  <c r="X78" i="3"/>
  <c r="Z78" i="3"/>
  <c r="AB78" i="3"/>
  <c r="R79" i="3"/>
  <c r="T79" i="3"/>
  <c r="V79" i="3"/>
  <c r="X79" i="3"/>
  <c r="Z79" i="3"/>
  <c r="AB79" i="3"/>
  <c r="R80" i="3"/>
  <c r="T80" i="3"/>
  <c r="V80" i="3"/>
  <c r="X80" i="3"/>
  <c r="Z80" i="3"/>
  <c r="AB80" i="3"/>
  <c r="R81" i="3"/>
  <c r="T81" i="3"/>
  <c r="V81" i="3"/>
  <c r="X81" i="3"/>
  <c r="Z81" i="3"/>
  <c r="AB81" i="3"/>
  <c r="AA81" i="3" s="1"/>
  <c r="R82" i="3"/>
  <c r="T82" i="3"/>
  <c r="V82" i="3"/>
  <c r="X82" i="3"/>
  <c r="Z82" i="3"/>
  <c r="AB82" i="3"/>
  <c r="R83" i="3"/>
  <c r="T83" i="3"/>
  <c r="V83" i="3"/>
  <c r="X83" i="3"/>
  <c r="Z83" i="3"/>
  <c r="AB83" i="3"/>
  <c r="U83" i="3" s="1"/>
  <c r="R84" i="3"/>
  <c r="S84" i="3" s="1"/>
  <c r="T84" i="3"/>
  <c r="V84" i="3"/>
  <c r="X84" i="3"/>
  <c r="Z84" i="3"/>
  <c r="AB84" i="3"/>
  <c r="R85" i="3"/>
  <c r="T85" i="3"/>
  <c r="V85" i="3"/>
  <c r="X85" i="3"/>
  <c r="Z85" i="3"/>
  <c r="AB85" i="3"/>
  <c r="R86" i="3"/>
  <c r="T86" i="3"/>
  <c r="V86" i="3"/>
  <c r="X86" i="3"/>
  <c r="Z86" i="3"/>
  <c r="AB86" i="3"/>
  <c r="R87" i="3"/>
  <c r="T87" i="3"/>
  <c r="V87" i="3"/>
  <c r="X87" i="3"/>
  <c r="Z87" i="3"/>
  <c r="AB87" i="3"/>
  <c r="R88" i="3"/>
  <c r="T88" i="3"/>
  <c r="V88" i="3"/>
  <c r="X88" i="3"/>
  <c r="Z88" i="3"/>
  <c r="AB88" i="3"/>
  <c r="R89" i="3"/>
  <c r="T89" i="3"/>
  <c r="V89" i="3"/>
  <c r="X89" i="3"/>
  <c r="Z89" i="3"/>
  <c r="AB89" i="3"/>
  <c r="R90" i="3"/>
  <c r="T90" i="3"/>
  <c r="V90" i="3"/>
  <c r="X90" i="3"/>
  <c r="Z90" i="3"/>
  <c r="AB90" i="3"/>
  <c r="R91" i="3"/>
  <c r="T91" i="3"/>
  <c r="V91" i="3"/>
  <c r="X91" i="3"/>
  <c r="Z91" i="3"/>
  <c r="AB91" i="3"/>
  <c r="S91" i="3" s="1"/>
  <c r="R92" i="3"/>
  <c r="T92" i="3"/>
  <c r="V92" i="3"/>
  <c r="X92" i="3"/>
  <c r="Z92" i="3"/>
  <c r="AB92" i="3"/>
  <c r="R93" i="3"/>
  <c r="T93" i="3"/>
  <c r="V93" i="3"/>
  <c r="X93" i="3"/>
  <c r="Z93" i="3"/>
  <c r="AB93" i="3"/>
  <c r="S93" i="3" s="1"/>
  <c r="R94" i="3"/>
  <c r="T94" i="3"/>
  <c r="V94" i="3"/>
  <c r="X94" i="3"/>
  <c r="Z94" i="3"/>
  <c r="AB94" i="3"/>
  <c r="R95" i="3"/>
  <c r="T95" i="3"/>
  <c r="V95" i="3"/>
  <c r="X95" i="3"/>
  <c r="Z95" i="3"/>
  <c r="AB95" i="3"/>
  <c r="R96" i="3"/>
  <c r="T96" i="3"/>
  <c r="V96" i="3"/>
  <c r="X96" i="3"/>
  <c r="Z96" i="3"/>
  <c r="AB96" i="3"/>
  <c r="R97" i="3"/>
  <c r="T97" i="3"/>
  <c r="V97" i="3"/>
  <c r="X97" i="3"/>
  <c r="Z97" i="3"/>
  <c r="AB97" i="3"/>
  <c r="R98" i="3"/>
  <c r="T98" i="3"/>
  <c r="V98" i="3"/>
  <c r="X98" i="3"/>
  <c r="Z98" i="3"/>
  <c r="AB98" i="3"/>
  <c r="R99" i="3"/>
  <c r="T99" i="3"/>
  <c r="V99" i="3"/>
  <c r="X99" i="3"/>
  <c r="Z99" i="3"/>
  <c r="AB99" i="3"/>
  <c r="R100" i="3"/>
  <c r="T100" i="3"/>
  <c r="V100" i="3"/>
  <c r="X100" i="3"/>
  <c r="Z100" i="3"/>
  <c r="AB100" i="3"/>
  <c r="R101" i="3"/>
  <c r="T101" i="3"/>
  <c r="V101" i="3"/>
  <c r="X101" i="3"/>
  <c r="Z101" i="3"/>
  <c r="AB101" i="3"/>
  <c r="R102" i="3"/>
  <c r="T102" i="3"/>
  <c r="V102" i="3"/>
  <c r="X102" i="3"/>
  <c r="Z102" i="3"/>
  <c r="AB102" i="3"/>
  <c r="R103" i="3"/>
  <c r="T103" i="3"/>
  <c r="V103" i="3"/>
  <c r="X103" i="3"/>
  <c r="Z103" i="3"/>
  <c r="AB103" i="3"/>
  <c r="R104" i="3"/>
  <c r="T104" i="3"/>
  <c r="V104" i="3"/>
  <c r="X104" i="3"/>
  <c r="Z104" i="3"/>
  <c r="AB104" i="3"/>
  <c r="R105" i="3"/>
  <c r="T105" i="3"/>
  <c r="V105" i="3"/>
  <c r="X105" i="3"/>
  <c r="Z105" i="3"/>
  <c r="AB105" i="3"/>
  <c r="Y105" i="3" s="1"/>
  <c r="R106" i="3"/>
  <c r="T106" i="3"/>
  <c r="V106" i="3"/>
  <c r="X106" i="3"/>
  <c r="Z106" i="3"/>
  <c r="AB106" i="3"/>
  <c r="R107" i="3"/>
  <c r="T107" i="3"/>
  <c r="V107" i="3"/>
  <c r="X107" i="3"/>
  <c r="Z107" i="3"/>
  <c r="AB107" i="3"/>
  <c r="U107" i="3" s="1"/>
  <c r="R108" i="3"/>
  <c r="T108" i="3"/>
  <c r="V108" i="3"/>
  <c r="X108" i="3"/>
  <c r="Z108" i="3"/>
  <c r="AB108" i="3"/>
  <c r="R109" i="3"/>
  <c r="T109" i="3"/>
  <c r="V109" i="3"/>
  <c r="X109" i="3"/>
  <c r="Z109" i="3"/>
  <c r="AB109" i="3"/>
  <c r="R110" i="3"/>
  <c r="T110" i="3"/>
  <c r="V110" i="3"/>
  <c r="X110" i="3"/>
  <c r="Z110" i="3"/>
  <c r="AB110" i="3"/>
  <c r="R111" i="3"/>
  <c r="T111" i="3"/>
  <c r="V111" i="3"/>
  <c r="X111" i="3"/>
  <c r="Z111" i="3"/>
  <c r="AB111" i="3"/>
  <c r="R112" i="3"/>
  <c r="T112" i="3"/>
  <c r="V112" i="3"/>
  <c r="X112" i="3"/>
  <c r="Z112" i="3"/>
  <c r="AB112" i="3"/>
  <c r="R113" i="3"/>
  <c r="T113" i="3"/>
  <c r="V113" i="3"/>
  <c r="X113" i="3"/>
  <c r="Z113" i="3"/>
  <c r="AB113" i="3"/>
  <c r="R114" i="3"/>
  <c r="T114" i="3"/>
  <c r="V114" i="3"/>
  <c r="X114" i="3"/>
  <c r="Z114" i="3"/>
  <c r="AB114" i="3"/>
  <c r="R115" i="3"/>
  <c r="T115" i="3"/>
  <c r="V115" i="3"/>
  <c r="X115" i="3"/>
  <c r="Z115" i="3"/>
  <c r="AB115" i="3"/>
  <c r="R116" i="3"/>
  <c r="T116" i="3"/>
  <c r="V116" i="3"/>
  <c r="X116" i="3"/>
  <c r="Z116" i="3"/>
  <c r="AB116" i="3"/>
  <c r="R117" i="3"/>
  <c r="T117" i="3"/>
  <c r="V117" i="3"/>
  <c r="X117" i="3"/>
  <c r="Z117" i="3"/>
  <c r="AB117" i="3"/>
  <c r="R118" i="3"/>
  <c r="T118" i="3"/>
  <c r="V118" i="3"/>
  <c r="X118" i="3"/>
  <c r="Z118" i="3"/>
  <c r="AB118" i="3"/>
  <c r="R119" i="3"/>
  <c r="T119" i="3"/>
  <c r="V119" i="3"/>
  <c r="X119" i="3"/>
  <c r="Z119" i="3"/>
  <c r="AB119" i="3"/>
  <c r="R120" i="3"/>
  <c r="T120" i="3"/>
  <c r="V120" i="3"/>
  <c r="X120" i="3"/>
  <c r="Z120" i="3"/>
  <c r="AB120" i="3"/>
  <c r="R121" i="3"/>
  <c r="T121" i="3"/>
  <c r="V121" i="3"/>
  <c r="X121" i="3"/>
  <c r="Z121" i="3"/>
  <c r="AB121" i="3"/>
  <c r="R122" i="3"/>
  <c r="T122" i="3"/>
  <c r="V122" i="3"/>
  <c r="X122" i="3"/>
  <c r="Z122" i="3"/>
  <c r="AB122" i="3"/>
  <c r="R123" i="3"/>
  <c r="T123" i="3"/>
  <c r="V123" i="3"/>
  <c r="X123" i="3"/>
  <c r="Z123" i="3"/>
  <c r="AB123" i="3"/>
  <c r="R124" i="3"/>
  <c r="T124" i="3"/>
  <c r="V124" i="3"/>
  <c r="X124" i="3"/>
  <c r="Z124" i="3"/>
  <c r="AB124" i="3"/>
  <c r="R125" i="3"/>
  <c r="T125" i="3"/>
  <c r="V125" i="3"/>
  <c r="X125" i="3"/>
  <c r="Z125" i="3"/>
  <c r="AB125" i="3"/>
  <c r="R126" i="3"/>
  <c r="T126" i="3"/>
  <c r="V126" i="3"/>
  <c r="X126" i="3"/>
  <c r="Z126" i="3"/>
  <c r="AB126" i="3"/>
  <c r="R127" i="3"/>
  <c r="T127" i="3"/>
  <c r="V127" i="3"/>
  <c r="X127" i="3"/>
  <c r="Z127" i="3"/>
  <c r="AB127" i="3"/>
  <c r="S127" i="3" s="1"/>
  <c r="R128" i="3"/>
  <c r="T128" i="3"/>
  <c r="V128" i="3"/>
  <c r="X128" i="3"/>
  <c r="Z128" i="3"/>
  <c r="AB128" i="3"/>
  <c r="R129" i="3"/>
  <c r="T129" i="3"/>
  <c r="V129" i="3"/>
  <c r="X129" i="3"/>
  <c r="Z129" i="3"/>
  <c r="AB129" i="3"/>
  <c r="AA129" i="3" s="1"/>
  <c r="R130" i="3"/>
  <c r="T130" i="3"/>
  <c r="V130" i="3"/>
  <c r="X130" i="3"/>
  <c r="Z130" i="3"/>
  <c r="AB130" i="3"/>
  <c r="R131" i="3"/>
  <c r="T131" i="3"/>
  <c r="V131" i="3"/>
  <c r="X131" i="3"/>
  <c r="Z131" i="3"/>
  <c r="AB131" i="3"/>
  <c r="R132" i="3"/>
  <c r="T132" i="3"/>
  <c r="V132" i="3"/>
  <c r="X132" i="3"/>
  <c r="Z132" i="3"/>
  <c r="AB132" i="3"/>
  <c r="R133" i="3"/>
  <c r="T133" i="3"/>
  <c r="V133" i="3"/>
  <c r="X133" i="3"/>
  <c r="Z133" i="3"/>
  <c r="AB133" i="3"/>
  <c r="R134" i="3"/>
  <c r="T134" i="3"/>
  <c r="V134" i="3"/>
  <c r="X134" i="3"/>
  <c r="Z134" i="3"/>
  <c r="AB134" i="3"/>
  <c r="R135" i="3"/>
  <c r="T135" i="3"/>
  <c r="V135" i="3"/>
  <c r="X135" i="3"/>
  <c r="Z135" i="3"/>
  <c r="AB135" i="3"/>
  <c r="R136" i="3"/>
  <c r="T136" i="3"/>
  <c r="V136" i="3"/>
  <c r="X136" i="3"/>
  <c r="Z136" i="3"/>
  <c r="AB136" i="3"/>
  <c r="R137" i="3"/>
  <c r="T137" i="3"/>
  <c r="V137" i="3"/>
  <c r="X137" i="3"/>
  <c r="Z137" i="3"/>
  <c r="AB137" i="3"/>
  <c r="R138" i="3"/>
  <c r="T138" i="3"/>
  <c r="V138" i="3"/>
  <c r="X138" i="3"/>
  <c r="Z138" i="3"/>
  <c r="AB138" i="3"/>
  <c r="R139" i="3"/>
  <c r="T139" i="3"/>
  <c r="V139" i="3"/>
  <c r="X139" i="3"/>
  <c r="Z139" i="3"/>
  <c r="AB139" i="3"/>
  <c r="R140" i="3"/>
  <c r="T140" i="3"/>
  <c r="V140" i="3"/>
  <c r="X140" i="3"/>
  <c r="Z140" i="3"/>
  <c r="AB140" i="3"/>
  <c r="R141" i="3"/>
  <c r="T141" i="3"/>
  <c r="V141" i="3"/>
  <c r="X141" i="3"/>
  <c r="Z141" i="3"/>
  <c r="AB141" i="3"/>
  <c r="U141" i="3" s="1"/>
  <c r="R142" i="3"/>
  <c r="T142" i="3"/>
  <c r="V142" i="3"/>
  <c r="X142" i="3"/>
  <c r="Z142" i="3"/>
  <c r="AB142" i="3"/>
  <c r="Y142" i="3" s="1"/>
  <c r="R143" i="3"/>
  <c r="T143" i="3"/>
  <c r="V143" i="3"/>
  <c r="X143" i="3"/>
  <c r="Z143" i="3"/>
  <c r="AB143" i="3"/>
  <c r="R144" i="3"/>
  <c r="T144" i="3"/>
  <c r="V144" i="3"/>
  <c r="X144" i="3"/>
  <c r="Z144" i="3"/>
  <c r="AB144" i="3"/>
  <c r="R145" i="3"/>
  <c r="T145" i="3"/>
  <c r="V145" i="3"/>
  <c r="X145" i="3"/>
  <c r="Z145" i="3"/>
  <c r="AB145" i="3"/>
  <c r="R146" i="3"/>
  <c r="T146" i="3"/>
  <c r="V146" i="3"/>
  <c r="X146" i="3"/>
  <c r="Z146" i="3"/>
  <c r="AB146" i="3"/>
  <c r="R147" i="3"/>
  <c r="T147" i="3"/>
  <c r="V147" i="3"/>
  <c r="X147" i="3"/>
  <c r="Z147" i="3"/>
  <c r="AB147" i="3"/>
  <c r="R148" i="3"/>
  <c r="T148" i="3"/>
  <c r="V148" i="3"/>
  <c r="X148" i="3"/>
  <c r="Z148" i="3"/>
  <c r="AB148" i="3"/>
  <c r="R149" i="3"/>
  <c r="T149" i="3"/>
  <c r="V149" i="3"/>
  <c r="X149" i="3"/>
  <c r="Z149" i="3"/>
  <c r="AB149" i="3"/>
  <c r="R150" i="3"/>
  <c r="T150" i="3"/>
  <c r="V150" i="3"/>
  <c r="X150" i="3"/>
  <c r="Z150" i="3"/>
  <c r="AB150" i="3"/>
  <c r="R151" i="3"/>
  <c r="T151" i="3"/>
  <c r="V151" i="3"/>
  <c r="X151" i="3"/>
  <c r="Z151" i="3"/>
  <c r="AB151" i="3"/>
  <c r="R152" i="3"/>
  <c r="T152" i="3"/>
  <c r="V152" i="3"/>
  <c r="X152" i="3"/>
  <c r="Z152" i="3"/>
  <c r="AB152" i="3"/>
  <c r="R153" i="3"/>
  <c r="T153" i="3"/>
  <c r="V153" i="3"/>
  <c r="X153" i="3"/>
  <c r="Z153" i="3"/>
  <c r="AB153" i="3"/>
  <c r="R154" i="3"/>
  <c r="T154" i="3"/>
  <c r="V154" i="3"/>
  <c r="X154" i="3"/>
  <c r="Z154" i="3"/>
  <c r="AB154" i="3"/>
  <c r="R155" i="3"/>
  <c r="T155" i="3"/>
  <c r="V155" i="3"/>
  <c r="X155" i="3"/>
  <c r="Z155" i="3"/>
  <c r="AB155" i="3"/>
  <c r="R156" i="3"/>
  <c r="T156" i="3"/>
  <c r="V156" i="3"/>
  <c r="X156" i="3"/>
  <c r="Z156" i="3"/>
  <c r="AB156" i="3"/>
  <c r="R157" i="3"/>
  <c r="T157" i="3"/>
  <c r="V157" i="3"/>
  <c r="X157" i="3"/>
  <c r="Z157" i="3"/>
  <c r="AB157" i="3"/>
  <c r="R158" i="3"/>
  <c r="T158" i="3"/>
  <c r="V158" i="3"/>
  <c r="X158" i="3"/>
  <c r="Z158" i="3"/>
  <c r="AB158" i="3"/>
  <c r="R159" i="3"/>
  <c r="T159" i="3"/>
  <c r="V159" i="3"/>
  <c r="X159" i="3"/>
  <c r="Z159" i="3"/>
  <c r="AB159" i="3"/>
  <c r="S159" i="3" s="1"/>
  <c r="R160" i="3"/>
  <c r="T160" i="3"/>
  <c r="V160" i="3"/>
  <c r="X160" i="3"/>
  <c r="Z160" i="3"/>
  <c r="AB160" i="3"/>
  <c r="R161" i="3"/>
  <c r="T161" i="3"/>
  <c r="V161" i="3"/>
  <c r="X161" i="3"/>
  <c r="Z161" i="3"/>
  <c r="AB161" i="3"/>
  <c r="R162" i="3"/>
  <c r="T162" i="3"/>
  <c r="V162" i="3"/>
  <c r="X162" i="3"/>
  <c r="Z162" i="3"/>
  <c r="AB162" i="3"/>
  <c r="R163" i="3"/>
  <c r="T163" i="3"/>
  <c r="V163" i="3"/>
  <c r="X163" i="3"/>
  <c r="Z163" i="3"/>
  <c r="AB163" i="3"/>
  <c r="R164" i="3"/>
  <c r="T164" i="3"/>
  <c r="V164" i="3"/>
  <c r="X164" i="3"/>
  <c r="Z164" i="3"/>
  <c r="AB164" i="3"/>
  <c r="R165" i="3"/>
  <c r="T165" i="3"/>
  <c r="V165" i="3"/>
  <c r="X165" i="3"/>
  <c r="Z165" i="3"/>
  <c r="AB165" i="3"/>
  <c r="R166" i="3"/>
  <c r="T166" i="3"/>
  <c r="V166" i="3"/>
  <c r="X166" i="3"/>
  <c r="Z166" i="3"/>
  <c r="AB166" i="3"/>
  <c r="R167" i="3"/>
  <c r="T167" i="3"/>
  <c r="V167" i="3"/>
  <c r="X167" i="3"/>
  <c r="Z167" i="3"/>
  <c r="AB167" i="3"/>
  <c r="R168" i="3"/>
  <c r="T168" i="3"/>
  <c r="V168" i="3"/>
  <c r="X168" i="3"/>
  <c r="Z168" i="3"/>
  <c r="AB168" i="3"/>
  <c r="R169" i="3"/>
  <c r="T169" i="3"/>
  <c r="V169" i="3"/>
  <c r="X169" i="3"/>
  <c r="Z169" i="3"/>
  <c r="AB169" i="3"/>
  <c r="R170" i="3"/>
  <c r="T170" i="3"/>
  <c r="V170" i="3"/>
  <c r="X170" i="3"/>
  <c r="Z170" i="3"/>
  <c r="AB170" i="3"/>
  <c r="R171" i="3"/>
  <c r="T171" i="3"/>
  <c r="V171" i="3"/>
  <c r="X171" i="3"/>
  <c r="Z171" i="3"/>
  <c r="AB171" i="3"/>
  <c r="R172" i="3"/>
  <c r="T172" i="3"/>
  <c r="V172" i="3"/>
  <c r="X172" i="3"/>
  <c r="Z172" i="3"/>
  <c r="AB172" i="3"/>
  <c r="R173" i="3"/>
  <c r="T173" i="3"/>
  <c r="V173" i="3"/>
  <c r="X173" i="3"/>
  <c r="Z173" i="3"/>
  <c r="AB173" i="3"/>
  <c r="R174" i="3"/>
  <c r="T174" i="3"/>
  <c r="V174" i="3"/>
  <c r="X174" i="3"/>
  <c r="Z174" i="3"/>
  <c r="AB174" i="3"/>
  <c r="R175" i="3"/>
  <c r="T175" i="3"/>
  <c r="V175" i="3"/>
  <c r="X175" i="3"/>
  <c r="Z175" i="3"/>
  <c r="AB175" i="3"/>
  <c r="R176" i="3"/>
  <c r="T176" i="3"/>
  <c r="V176" i="3"/>
  <c r="X176" i="3"/>
  <c r="Z176" i="3"/>
  <c r="AB176" i="3"/>
  <c r="R177" i="3"/>
  <c r="T177" i="3"/>
  <c r="V177" i="3"/>
  <c r="X177" i="3"/>
  <c r="Z177" i="3"/>
  <c r="AB177" i="3"/>
  <c r="R178" i="3"/>
  <c r="T178" i="3"/>
  <c r="V178" i="3"/>
  <c r="X178" i="3"/>
  <c r="Z178" i="3"/>
  <c r="AB178" i="3"/>
  <c r="R179" i="3"/>
  <c r="T179" i="3"/>
  <c r="V179" i="3"/>
  <c r="X179" i="3"/>
  <c r="Z179" i="3"/>
  <c r="AB179" i="3"/>
  <c r="R180" i="3"/>
  <c r="T180" i="3"/>
  <c r="V180" i="3"/>
  <c r="X180" i="3"/>
  <c r="Z180" i="3"/>
  <c r="AB180" i="3"/>
  <c r="R181" i="3"/>
  <c r="T181" i="3"/>
  <c r="V181" i="3"/>
  <c r="X181" i="3"/>
  <c r="Z181" i="3"/>
  <c r="AB181" i="3"/>
  <c r="R182" i="3"/>
  <c r="T182" i="3"/>
  <c r="V182" i="3"/>
  <c r="X182" i="3"/>
  <c r="Z182" i="3"/>
  <c r="AB182" i="3"/>
  <c r="R183" i="3"/>
  <c r="T183" i="3"/>
  <c r="V183" i="3"/>
  <c r="X183" i="3"/>
  <c r="Z183" i="3"/>
  <c r="AB183" i="3"/>
  <c r="R184" i="3"/>
  <c r="T184" i="3"/>
  <c r="V184" i="3"/>
  <c r="X184" i="3"/>
  <c r="Z184" i="3"/>
  <c r="AB184" i="3"/>
  <c r="R185" i="3"/>
  <c r="T185" i="3"/>
  <c r="V185" i="3"/>
  <c r="X185" i="3"/>
  <c r="Z185" i="3"/>
  <c r="AB185" i="3"/>
  <c r="R186" i="3"/>
  <c r="T186" i="3"/>
  <c r="V186" i="3"/>
  <c r="X186" i="3"/>
  <c r="Z186" i="3"/>
  <c r="AB186" i="3"/>
  <c r="R187" i="3"/>
  <c r="T187" i="3"/>
  <c r="V187" i="3"/>
  <c r="X187" i="3"/>
  <c r="Z187" i="3"/>
  <c r="AB187" i="3"/>
  <c r="R188" i="3"/>
  <c r="T188" i="3"/>
  <c r="V188" i="3"/>
  <c r="X188" i="3"/>
  <c r="Z188" i="3"/>
  <c r="AB188" i="3"/>
  <c r="R189" i="3"/>
  <c r="T189" i="3"/>
  <c r="V189" i="3"/>
  <c r="X189" i="3"/>
  <c r="Y189" i="3" s="1"/>
  <c r="Z189" i="3"/>
  <c r="AB189" i="3"/>
  <c r="U189" i="3" s="1"/>
  <c r="R190" i="3"/>
  <c r="T190" i="3"/>
  <c r="V190" i="3"/>
  <c r="X190" i="3"/>
  <c r="Z190" i="3"/>
  <c r="AB190" i="3"/>
  <c r="R191" i="3"/>
  <c r="T191" i="3"/>
  <c r="V191" i="3"/>
  <c r="X191" i="3"/>
  <c r="Z191" i="3"/>
  <c r="AB191" i="3"/>
  <c r="R192" i="3"/>
  <c r="T192" i="3"/>
  <c r="V192" i="3"/>
  <c r="X192" i="3"/>
  <c r="Z192" i="3"/>
  <c r="AB192" i="3"/>
  <c r="R193" i="3"/>
  <c r="T193" i="3"/>
  <c r="V193" i="3"/>
  <c r="X193" i="3"/>
  <c r="Z193" i="3"/>
  <c r="AB193" i="3"/>
  <c r="R194" i="3"/>
  <c r="T194" i="3"/>
  <c r="V194" i="3"/>
  <c r="X194" i="3"/>
  <c r="Z194" i="3"/>
  <c r="AB194" i="3"/>
  <c r="R195" i="3"/>
  <c r="T195" i="3"/>
  <c r="V195" i="3"/>
  <c r="X195" i="3"/>
  <c r="Z195" i="3"/>
  <c r="AB195" i="3"/>
  <c r="R196" i="3"/>
  <c r="T196" i="3"/>
  <c r="V196" i="3"/>
  <c r="X196" i="3"/>
  <c r="Z196" i="3"/>
  <c r="AB196" i="3"/>
  <c r="R197" i="3"/>
  <c r="T197" i="3"/>
  <c r="V197" i="3"/>
  <c r="X197" i="3"/>
  <c r="Z197" i="3"/>
  <c r="AB197" i="3"/>
  <c r="R198" i="3"/>
  <c r="T198" i="3"/>
  <c r="V198" i="3"/>
  <c r="X198" i="3"/>
  <c r="Z198" i="3"/>
  <c r="AB198" i="3"/>
  <c r="R199" i="3"/>
  <c r="T199" i="3"/>
  <c r="V199" i="3"/>
  <c r="X199" i="3"/>
  <c r="Z199" i="3"/>
  <c r="AB199" i="3"/>
  <c r="R200" i="3"/>
  <c r="T200" i="3"/>
  <c r="V200" i="3"/>
  <c r="X200" i="3"/>
  <c r="Z200" i="3"/>
  <c r="AB200" i="3"/>
  <c r="R201" i="3"/>
  <c r="T201" i="3"/>
  <c r="V201" i="3"/>
  <c r="X201" i="3"/>
  <c r="Z201" i="3"/>
  <c r="AB201" i="3"/>
  <c r="R202" i="3"/>
  <c r="T202" i="3"/>
  <c r="V202" i="3"/>
  <c r="X202" i="3"/>
  <c r="Z202" i="3"/>
  <c r="AB202" i="3"/>
  <c r="R203" i="3"/>
  <c r="T203" i="3"/>
  <c r="V203" i="3"/>
  <c r="X203" i="3"/>
  <c r="Z203" i="3"/>
  <c r="AB203" i="3"/>
  <c r="R204" i="3"/>
  <c r="T204" i="3"/>
  <c r="V204" i="3"/>
  <c r="X204" i="3"/>
  <c r="Z204" i="3"/>
  <c r="AB204" i="3"/>
  <c r="R205" i="3"/>
  <c r="T205" i="3"/>
  <c r="V205" i="3"/>
  <c r="X205" i="3"/>
  <c r="Z205" i="3"/>
  <c r="AB205" i="3"/>
  <c r="U205" i="3" s="1"/>
  <c r="R206" i="3"/>
  <c r="T206" i="3"/>
  <c r="V206" i="3"/>
  <c r="X206" i="3"/>
  <c r="Z206" i="3"/>
  <c r="AB206" i="3"/>
  <c r="R207" i="3"/>
  <c r="T207" i="3"/>
  <c r="V207" i="3"/>
  <c r="X207" i="3"/>
  <c r="Z207" i="3"/>
  <c r="AB207" i="3"/>
  <c r="R208" i="3"/>
  <c r="T208" i="3"/>
  <c r="V208" i="3"/>
  <c r="X208" i="3"/>
  <c r="Z208" i="3"/>
  <c r="AB208" i="3"/>
  <c r="R209" i="3"/>
  <c r="T209" i="3"/>
  <c r="V209" i="3"/>
  <c r="X209" i="3"/>
  <c r="Z209" i="3"/>
  <c r="AB209" i="3"/>
  <c r="R210" i="3"/>
  <c r="T210" i="3"/>
  <c r="V210" i="3"/>
  <c r="W210" i="3" s="1"/>
  <c r="X210" i="3"/>
  <c r="Z210" i="3"/>
  <c r="AB210" i="3"/>
  <c r="R211" i="3"/>
  <c r="T211" i="3"/>
  <c r="V211" i="3"/>
  <c r="X211" i="3"/>
  <c r="Z211" i="3"/>
  <c r="AB211" i="3"/>
  <c r="R212" i="3"/>
  <c r="T212" i="3"/>
  <c r="V212" i="3"/>
  <c r="X212" i="3"/>
  <c r="Z212" i="3"/>
  <c r="AB212" i="3"/>
  <c r="R213" i="3"/>
  <c r="T213" i="3"/>
  <c r="V213" i="3"/>
  <c r="X213" i="3"/>
  <c r="Z213" i="3"/>
  <c r="AB213" i="3"/>
  <c r="R214" i="3"/>
  <c r="T214" i="3"/>
  <c r="V214" i="3"/>
  <c r="X214" i="3"/>
  <c r="Z214" i="3"/>
  <c r="AB214" i="3"/>
  <c r="R215" i="3"/>
  <c r="T215" i="3"/>
  <c r="V215" i="3"/>
  <c r="X215" i="3"/>
  <c r="Z215" i="3"/>
  <c r="AB215" i="3"/>
  <c r="R216" i="3"/>
  <c r="T216" i="3"/>
  <c r="V216" i="3"/>
  <c r="X216" i="3"/>
  <c r="Z216" i="3"/>
  <c r="AB216" i="3"/>
  <c r="R217" i="3"/>
  <c r="T217" i="3"/>
  <c r="V217" i="3"/>
  <c r="X217" i="3"/>
  <c r="Z217" i="3"/>
  <c r="AB217" i="3"/>
  <c r="R218" i="3"/>
  <c r="T218" i="3"/>
  <c r="V218" i="3"/>
  <c r="X218" i="3"/>
  <c r="Z218" i="3"/>
  <c r="AB218" i="3"/>
  <c r="R219" i="3"/>
  <c r="T219" i="3"/>
  <c r="V219" i="3"/>
  <c r="X219" i="3"/>
  <c r="Z219" i="3"/>
  <c r="AB219" i="3"/>
  <c r="R220" i="3"/>
  <c r="T220" i="3"/>
  <c r="V220" i="3"/>
  <c r="X220" i="3"/>
  <c r="Z220" i="3"/>
  <c r="AB220" i="3"/>
  <c r="R221" i="3"/>
  <c r="T221" i="3"/>
  <c r="V221" i="3"/>
  <c r="X221" i="3"/>
  <c r="Z221" i="3"/>
  <c r="AB221" i="3"/>
  <c r="R222" i="3"/>
  <c r="T222" i="3"/>
  <c r="V222" i="3"/>
  <c r="X222" i="3"/>
  <c r="Z222" i="3"/>
  <c r="AB222" i="3"/>
  <c r="R223" i="3"/>
  <c r="T223" i="3"/>
  <c r="V223" i="3"/>
  <c r="X223" i="3"/>
  <c r="Z223" i="3"/>
  <c r="AB223" i="3"/>
  <c r="R224" i="3"/>
  <c r="T224" i="3"/>
  <c r="V224" i="3"/>
  <c r="X224" i="3"/>
  <c r="Z224" i="3"/>
  <c r="AB224" i="3"/>
  <c r="R225" i="3"/>
  <c r="T225" i="3"/>
  <c r="V225" i="3"/>
  <c r="X225" i="3"/>
  <c r="Z225" i="3"/>
  <c r="AB225" i="3"/>
  <c r="R226" i="3"/>
  <c r="T226" i="3"/>
  <c r="V226" i="3"/>
  <c r="X226" i="3"/>
  <c r="Z226" i="3"/>
  <c r="AB226" i="3"/>
  <c r="R227" i="3"/>
  <c r="T227" i="3"/>
  <c r="V227" i="3"/>
  <c r="X227" i="3"/>
  <c r="Z227" i="3"/>
  <c r="AB227" i="3"/>
  <c r="R228" i="3"/>
  <c r="T228" i="3"/>
  <c r="V228" i="3"/>
  <c r="X228" i="3"/>
  <c r="Z228" i="3"/>
  <c r="AB228" i="3"/>
  <c r="R229" i="3"/>
  <c r="T229" i="3"/>
  <c r="V229" i="3"/>
  <c r="X229" i="3"/>
  <c r="Z229" i="3"/>
  <c r="AB229" i="3"/>
  <c r="R230" i="3"/>
  <c r="T230" i="3"/>
  <c r="U230" i="3" s="1"/>
  <c r="V230" i="3"/>
  <c r="X230" i="3"/>
  <c r="Z230" i="3"/>
  <c r="AB230" i="3"/>
  <c r="R231" i="3"/>
  <c r="T231" i="3"/>
  <c r="V231" i="3"/>
  <c r="X231" i="3"/>
  <c r="Z231" i="3"/>
  <c r="AB231" i="3"/>
  <c r="R232" i="3"/>
  <c r="T232" i="3"/>
  <c r="V232" i="3"/>
  <c r="X232" i="3"/>
  <c r="Z232" i="3"/>
  <c r="AB232" i="3"/>
  <c r="R233" i="3"/>
  <c r="T233" i="3"/>
  <c r="V233" i="3"/>
  <c r="X233" i="3"/>
  <c r="Z233" i="3"/>
  <c r="AB233" i="3"/>
  <c r="R234" i="3"/>
  <c r="T234" i="3"/>
  <c r="V234" i="3"/>
  <c r="W234" i="3" s="1"/>
  <c r="X234" i="3"/>
  <c r="Z234" i="3"/>
  <c r="AB234" i="3"/>
  <c r="R235" i="3"/>
  <c r="T235" i="3"/>
  <c r="V235" i="3"/>
  <c r="X235" i="3"/>
  <c r="Z235" i="3"/>
  <c r="AB235" i="3"/>
  <c r="S235" i="3" s="1"/>
  <c r="R236" i="3"/>
  <c r="T236" i="3"/>
  <c r="V236" i="3"/>
  <c r="X236" i="3"/>
  <c r="Z236" i="3"/>
  <c r="AB236" i="3"/>
  <c r="R237" i="3"/>
  <c r="T237" i="3"/>
  <c r="V237" i="3"/>
  <c r="X237" i="3"/>
  <c r="Z237" i="3"/>
  <c r="AB237" i="3"/>
  <c r="R238" i="3"/>
  <c r="T238" i="3"/>
  <c r="V238" i="3"/>
  <c r="X238" i="3"/>
  <c r="Z238" i="3"/>
  <c r="AB238" i="3"/>
  <c r="R239" i="3"/>
  <c r="T239" i="3"/>
  <c r="V239" i="3"/>
  <c r="X239" i="3"/>
  <c r="Z239" i="3"/>
  <c r="AB239" i="3"/>
  <c r="R240" i="3"/>
  <c r="T240" i="3"/>
  <c r="V240" i="3"/>
  <c r="X240" i="3"/>
  <c r="Z240" i="3"/>
  <c r="AB240" i="3"/>
  <c r="R241" i="3"/>
  <c r="T241" i="3"/>
  <c r="V241" i="3"/>
  <c r="X241" i="3"/>
  <c r="Z241" i="3"/>
  <c r="AB241" i="3"/>
  <c r="R242" i="3"/>
  <c r="T242" i="3"/>
  <c r="V242" i="3"/>
  <c r="X242" i="3"/>
  <c r="Z242" i="3"/>
  <c r="AB242" i="3"/>
  <c r="R243" i="3"/>
  <c r="T243" i="3"/>
  <c r="V243" i="3"/>
  <c r="X243" i="3"/>
  <c r="Z243" i="3"/>
  <c r="AB243" i="3"/>
  <c r="R244" i="3"/>
  <c r="T244" i="3"/>
  <c r="V244" i="3"/>
  <c r="X244" i="3"/>
  <c r="Z244" i="3"/>
  <c r="AB244" i="3"/>
  <c r="R245" i="3"/>
  <c r="T245" i="3"/>
  <c r="V245" i="3"/>
  <c r="X245" i="3"/>
  <c r="Z245" i="3"/>
  <c r="AB245" i="3"/>
  <c r="U245" i="3" s="1"/>
  <c r="R246" i="3"/>
  <c r="T246" i="3"/>
  <c r="V246" i="3"/>
  <c r="X246" i="3"/>
  <c r="Z246" i="3"/>
  <c r="AB246" i="3"/>
  <c r="R247" i="3"/>
  <c r="T247" i="3"/>
  <c r="V247" i="3"/>
  <c r="X247" i="3"/>
  <c r="Z247" i="3"/>
  <c r="AB247" i="3"/>
  <c r="R248" i="3"/>
  <c r="T248" i="3"/>
  <c r="V248" i="3"/>
  <c r="X248" i="3"/>
  <c r="Z248" i="3"/>
  <c r="AB248" i="3"/>
  <c r="R249" i="3"/>
  <c r="T249" i="3"/>
  <c r="V249" i="3"/>
  <c r="X249" i="3"/>
  <c r="Z249" i="3"/>
  <c r="AB249" i="3"/>
  <c r="S249" i="3" s="1"/>
  <c r="R250" i="3"/>
  <c r="T250" i="3"/>
  <c r="V250" i="3"/>
  <c r="X250" i="3"/>
  <c r="Z250" i="3"/>
  <c r="AB250" i="3"/>
  <c r="R251" i="3"/>
  <c r="T251" i="3"/>
  <c r="V251" i="3"/>
  <c r="X251" i="3"/>
  <c r="Z251" i="3"/>
  <c r="AB251" i="3"/>
  <c r="R252" i="3"/>
  <c r="T252" i="3"/>
  <c r="V252" i="3"/>
  <c r="X252" i="3"/>
  <c r="Z252" i="3"/>
  <c r="AB252" i="3"/>
  <c r="R253" i="3"/>
  <c r="T253" i="3"/>
  <c r="V253" i="3"/>
  <c r="X253" i="3"/>
  <c r="Z253" i="3"/>
  <c r="AB253" i="3"/>
  <c r="R254" i="3"/>
  <c r="T254" i="3"/>
  <c r="V254" i="3"/>
  <c r="X254" i="3"/>
  <c r="Z254" i="3"/>
  <c r="AB254" i="3"/>
  <c r="R255" i="3"/>
  <c r="T255" i="3"/>
  <c r="V255" i="3"/>
  <c r="X255" i="3"/>
  <c r="Z255" i="3"/>
  <c r="AB255" i="3"/>
  <c r="R256" i="3"/>
  <c r="T256" i="3"/>
  <c r="V256" i="3"/>
  <c r="X256" i="3"/>
  <c r="Z256" i="3"/>
  <c r="AB256" i="3"/>
  <c r="R257" i="3"/>
  <c r="T257" i="3"/>
  <c r="V257" i="3"/>
  <c r="X257" i="3"/>
  <c r="Z257" i="3"/>
  <c r="AB257" i="3"/>
  <c r="R258" i="3"/>
  <c r="T258" i="3"/>
  <c r="V258" i="3"/>
  <c r="X258" i="3"/>
  <c r="Z258" i="3"/>
  <c r="AB258" i="3"/>
  <c r="R259" i="3"/>
  <c r="T259" i="3"/>
  <c r="V259" i="3"/>
  <c r="X259" i="3"/>
  <c r="Z259" i="3"/>
  <c r="AB259" i="3"/>
  <c r="R260" i="3"/>
  <c r="T260" i="3"/>
  <c r="V260" i="3"/>
  <c r="X260" i="3"/>
  <c r="Z260" i="3"/>
  <c r="AB260" i="3"/>
  <c r="R261" i="3"/>
  <c r="T261" i="3"/>
  <c r="V261" i="3"/>
  <c r="X261" i="3"/>
  <c r="Z261" i="3"/>
  <c r="AB261" i="3"/>
  <c r="R262" i="3"/>
  <c r="T262" i="3"/>
  <c r="V262" i="3"/>
  <c r="X262" i="3"/>
  <c r="Z262" i="3"/>
  <c r="AB262" i="3"/>
  <c r="R263" i="3"/>
  <c r="T263" i="3"/>
  <c r="V263" i="3"/>
  <c r="X263" i="3"/>
  <c r="Z263" i="3"/>
  <c r="AB263" i="3"/>
  <c r="R264" i="3"/>
  <c r="T264" i="3"/>
  <c r="V264" i="3"/>
  <c r="X264" i="3"/>
  <c r="Z264" i="3"/>
  <c r="AB264" i="3"/>
  <c r="R265" i="3"/>
  <c r="T265" i="3"/>
  <c r="V265" i="3"/>
  <c r="X265" i="3"/>
  <c r="Z265" i="3"/>
  <c r="AB265" i="3"/>
  <c r="R266" i="3"/>
  <c r="T266" i="3"/>
  <c r="V266" i="3"/>
  <c r="X266" i="3"/>
  <c r="Z266" i="3"/>
  <c r="AB266" i="3"/>
  <c r="R267" i="3"/>
  <c r="T267" i="3"/>
  <c r="V267" i="3"/>
  <c r="X267" i="3"/>
  <c r="Z267" i="3"/>
  <c r="AB267" i="3"/>
  <c r="R268" i="3"/>
  <c r="T268" i="3"/>
  <c r="V268" i="3"/>
  <c r="X268" i="3"/>
  <c r="Z268" i="3"/>
  <c r="AB268" i="3"/>
  <c r="R269" i="3"/>
  <c r="T269" i="3"/>
  <c r="V269" i="3"/>
  <c r="X269" i="3"/>
  <c r="Z269" i="3"/>
  <c r="AB269" i="3"/>
  <c r="R270" i="3"/>
  <c r="T270" i="3"/>
  <c r="V270" i="3"/>
  <c r="X270" i="3"/>
  <c r="Z270" i="3"/>
  <c r="AB270" i="3"/>
  <c r="R271" i="3"/>
  <c r="T271" i="3"/>
  <c r="V271" i="3"/>
  <c r="X271" i="3"/>
  <c r="Z271" i="3"/>
  <c r="AB271" i="3"/>
  <c r="R272" i="3"/>
  <c r="T272" i="3"/>
  <c r="V272" i="3"/>
  <c r="X272" i="3"/>
  <c r="Z272" i="3"/>
  <c r="AB272" i="3"/>
  <c r="R273" i="3"/>
  <c r="T273" i="3"/>
  <c r="V273" i="3"/>
  <c r="X273" i="3"/>
  <c r="Z273" i="3"/>
  <c r="AB273" i="3"/>
  <c r="R274" i="3"/>
  <c r="T274" i="3"/>
  <c r="V274" i="3"/>
  <c r="X274" i="3"/>
  <c r="Z274" i="3"/>
  <c r="AB274" i="3"/>
  <c r="R275" i="3"/>
  <c r="T275" i="3"/>
  <c r="V275" i="3"/>
  <c r="X275" i="3"/>
  <c r="Z275" i="3"/>
  <c r="AB275" i="3"/>
  <c r="AA275" i="3" s="1"/>
  <c r="R276" i="3"/>
  <c r="T276" i="3"/>
  <c r="V276" i="3"/>
  <c r="X276" i="3"/>
  <c r="Z276" i="3"/>
  <c r="AB276" i="3"/>
  <c r="R277" i="3"/>
  <c r="T277" i="3"/>
  <c r="V277" i="3"/>
  <c r="X277" i="3"/>
  <c r="Z277" i="3"/>
  <c r="AB277" i="3"/>
  <c r="R278" i="3"/>
  <c r="T278" i="3"/>
  <c r="V278" i="3"/>
  <c r="X278" i="3"/>
  <c r="Z278" i="3"/>
  <c r="AB278" i="3"/>
  <c r="R279" i="3"/>
  <c r="T279" i="3"/>
  <c r="V279" i="3"/>
  <c r="X279" i="3"/>
  <c r="Z279" i="3"/>
  <c r="AB279" i="3"/>
  <c r="R280" i="3"/>
  <c r="T280" i="3"/>
  <c r="V280" i="3"/>
  <c r="X280" i="3"/>
  <c r="Z280" i="3"/>
  <c r="AB280" i="3"/>
  <c r="R281" i="3"/>
  <c r="T281" i="3"/>
  <c r="V281" i="3"/>
  <c r="X281" i="3"/>
  <c r="Z281" i="3"/>
  <c r="AB281" i="3"/>
  <c r="R282" i="3"/>
  <c r="T282" i="3"/>
  <c r="V282" i="3"/>
  <c r="X282" i="3"/>
  <c r="Z282" i="3"/>
  <c r="AB282" i="3"/>
  <c r="R283" i="3"/>
  <c r="T283" i="3"/>
  <c r="V283" i="3"/>
  <c r="X283" i="3"/>
  <c r="Z283" i="3"/>
  <c r="AB283" i="3"/>
  <c r="S283" i="3" s="1"/>
  <c r="R284" i="3"/>
  <c r="T284" i="3"/>
  <c r="V284" i="3"/>
  <c r="X284" i="3"/>
  <c r="Z284" i="3"/>
  <c r="AB284" i="3"/>
  <c r="R285" i="3"/>
  <c r="T285" i="3"/>
  <c r="V285" i="3"/>
  <c r="X285" i="3"/>
  <c r="Z285" i="3"/>
  <c r="AB285" i="3"/>
  <c r="R286" i="3"/>
  <c r="T286" i="3"/>
  <c r="V286" i="3"/>
  <c r="X286" i="3"/>
  <c r="Z286" i="3"/>
  <c r="AB286" i="3"/>
  <c r="R287" i="3"/>
  <c r="T287" i="3"/>
  <c r="V287" i="3"/>
  <c r="X287" i="3"/>
  <c r="Z287" i="3"/>
  <c r="AB287" i="3"/>
  <c r="R288" i="3"/>
  <c r="T288" i="3"/>
  <c r="V288" i="3"/>
  <c r="X288" i="3"/>
  <c r="Z288" i="3"/>
  <c r="AB288" i="3"/>
  <c r="R289" i="3"/>
  <c r="T289" i="3"/>
  <c r="V289" i="3"/>
  <c r="X289" i="3"/>
  <c r="Z289" i="3"/>
  <c r="AB289" i="3"/>
  <c r="R290" i="3"/>
  <c r="T290" i="3"/>
  <c r="V290" i="3"/>
  <c r="X290" i="3"/>
  <c r="Z290" i="3"/>
  <c r="AB290" i="3"/>
  <c r="R291" i="3"/>
  <c r="T291" i="3"/>
  <c r="V291" i="3"/>
  <c r="X291" i="3"/>
  <c r="Z291" i="3"/>
  <c r="AB291" i="3"/>
  <c r="R292" i="3"/>
  <c r="T292" i="3"/>
  <c r="V292" i="3"/>
  <c r="X292" i="3"/>
  <c r="Z292" i="3"/>
  <c r="AB292" i="3"/>
  <c r="R293" i="3"/>
  <c r="T293" i="3"/>
  <c r="V293" i="3"/>
  <c r="X293" i="3"/>
  <c r="Z293" i="3"/>
  <c r="AB293" i="3"/>
  <c r="R294" i="3"/>
  <c r="T294" i="3"/>
  <c r="V294" i="3"/>
  <c r="X294" i="3"/>
  <c r="Z294" i="3"/>
  <c r="AB294" i="3"/>
  <c r="R295" i="3"/>
  <c r="T295" i="3"/>
  <c r="V295" i="3"/>
  <c r="X295" i="3"/>
  <c r="Z295" i="3"/>
  <c r="AB295" i="3"/>
  <c r="R296" i="3"/>
  <c r="T296" i="3"/>
  <c r="V296" i="3"/>
  <c r="X296" i="3"/>
  <c r="Z296" i="3"/>
  <c r="AB296" i="3"/>
  <c r="R297" i="3"/>
  <c r="T297" i="3"/>
  <c r="V297" i="3"/>
  <c r="X297" i="3"/>
  <c r="Z297" i="3"/>
  <c r="AB297" i="3"/>
  <c r="R298" i="3"/>
  <c r="T298" i="3"/>
  <c r="V298" i="3"/>
  <c r="X298" i="3"/>
  <c r="Z298" i="3"/>
  <c r="AB298" i="3"/>
  <c r="R299" i="3"/>
  <c r="T299" i="3"/>
  <c r="V299" i="3"/>
  <c r="X299" i="3"/>
  <c r="Z299" i="3"/>
  <c r="AB299" i="3"/>
  <c r="R300" i="3"/>
  <c r="T300" i="3"/>
  <c r="V300" i="3"/>
  <c r="X300" i="3"/>
  <c r="Z300" i="3"/>
  <c r="AB300" i="3"/>
  <c r="R301" i="3"/>
  <c r="T301" i="3"/>
  <c r="V301" i="3"/>
  <c r="X301" i="3"/>
  <c r="Z301" i="3"/>
  <c r="AB301" i="3"/>
  <c r="R302" i="3"/>
  <c r="T302" i="3"/>
  <c r="V302" i="3"/>
  <c r="X302" i="3"/>
  <c r="Z302" i="3"/>
  <c r="AB302" i="3"/>
  <c r="R303" i="3"/>
  <c r="T303" i="3"/>
  <c r="V303" i="3"/>
  <c r="X303" i="3"/>
  <c r="Z303" i="3"/>
  <c r="AB303" i="3"/>
  <c r="R304" i="3"/>
  <c r="T304" i="3"/>
  <c r="V304" i="3"/>
  <c r="W304" i="3" s="1"/>
  <c r="X304" i="3"/>
  <c r="Z304" i="3"/>
  <c r="AB304" i="3"/>
  <c r="R305" i="3"/>
  <c r="T305" i="3"/>
  <c r="V305" i="3"/>
  <c r="X305" i="3"/>
  <c r="Z305" i="3"/>
  <c r="AB305" i="3"/>
  <c r="R306" i="3"/>
  <c r="T306" i="3"/>
  <c r="V306" i="3"/>
  <c r="X306" i="3"/>
  <c r="Z306" i="3"/>
  <c r="AB306" i="3"/>
  <c r="R307" i="3"/>
  <c r="T307" i="3"/>
  <c r="V307" i="3"/>
  <c r="X307" i="3"/>
  <c r="Z307" i="3"/>
  <c r="AB307" i="3"/>
  <c r="R308" i="3"/>
  <c r="T308" i="3"/>
  <c r="V308" i="3"/>
  <c r="X308" i="3"/>
  <c r="Z308" i="3"/>
  <c r="AB308" i="3"/>
  <c r="R309" i="3"/>
  <c r="T309" i="3"/>
  <c r="V309" i="3"/>
  <c r="X309" i="3"/>
  <c r="Z309" i="3"/>
  <c r="AB309" i="3"/>
  <c r="R310" i="3"/>
  <c r="T310" i="3"/>
  <c r="V310" i="3"/>
  <c r="X310" i="3"/>
  <c r="Z310" i="3"/>
  <c r="AB310" i="3"/>
  <c r="R311" i="3"/>
  <c r="T311" i="3"/>
  <c r="V311" i="3"/>
  <c r="X311" i="3"/>
  <c r="Z311" i="3"/>
  <c r="AB311" i="3"/>
  <c r="R312" i="3"/>
  <c r="T312" i="3"/>
  <c r="V312" i="3"/>
  <c r="X312" i="3"/>
  <c r="Z312" i="3"/>
  <c r="AA312" i="3" s="1"/>
  <c r="AB312" i="3"/>
  <c r="R313" i="3"/>
  <c r="T313" i="3"/>
  <c r="V313" i="3"/>
  <c r="X313" i="3"/>
  <c r="Z313" i="3"/>
  <c r="AB313" i="3"/>
  <c r="R314" i="3"/>
  <c r="T314" i="3"/>
  <c r="V314" i="3"/>
  <c r="X314" i="3"/>
  <c r="Z314" i="3"/>
  <c r="AB314" i="3"/>
  <c r="R315" i="3"/>
  <c r="T315" i="3"/>
  <c r="V315" i="3"/>
  <c r="X315" i="3"/>
  <c r="Z315" i="3"/>
  <c r="AB315" i="3"/>
  <c r="R316" i="3"/>
  <c r="T316" i="3"/>
  <c r="V316" i="3"/>
  <c r="X316" i="3"/>
  <c r="Z316" i="3"/>
  <c r="AB316" i="3"/>
  <c r="R317" i="3"/>
  <c r="T317" i="3"/>
  <c r="V317" i="3"/>
  <c r="X317" i="3"/>
  <c r="Z317" i="3"/>
  <c r="AB317" i="3"/>
  <c r="R318" i="3"/>
  <c r="T318" i="3"/>
  <c r="V318" i="3"/>
  <c r="X318" i="3"/>
  <c r="Z318" i="3"/>
  <c r="AB318" i="3"/>
  <c r="R319" i="3"/>
  <c r="T319" i="3"/>
  <c r="V319" i="3"/>
  <c r="X319" i="3"/>
  <c r="Z319" i="3"/>
  <c r="AB319" i="3"/>
  <c r="R320" i="3"/>
  <c r="T320" i="3"/>
  <c r="V320" i="3"/>
  <c r="X320" i="3"/>
  <c r="Z320" i="3"/>
  <c r="AB320" i="3"/>
  <c r="R321" i="3"/>
  <c r="T321" i="3"/>
  <c r="V321" i="3"/>
  <c r="X321" i="3"/>
  <c r="Z321" i="3"/>
  <c r="AB321" i="3"/>
  <c r="R322" i="3"/>
  <c r="T322" i="3"/>
  <c r="V322" i="3"/>
  <c r="X322" i="3"/>
  <c r="Z322" i="3"/>
  <c r="AB322" i="3"/>
  <c r="R323" i="3"/>
  <c r="T323" i="3"/>
  <c r="V323" i="3"/>
  <c r="X323" i="3"/>
  <c r="Z323" i="3"/>
  <c r="AB323" i="3"/>
  <c r="R324" i="3"/>
  <c r="T324" i="3"/>
  <c r="V324" i="3"/>
  <c r="X324" i="3"/>
  <c r="Z324" i="3"/>
  <c r="AB324" i="3"/>
  <c r="R325" i="3"/>
  <c r="T325" i="3"/>
  <c r="V325" i="3"/>
  <c r="X325" i="3"/>
  <c r="Z325" i="3"/>
  <c r="AB325" i="3"/>
  <c r="R326" i="3"/>
  <c r="T326" i="3"/>
  <c r="V326" i="3"/>
  <c r="X326" i="3"/>
  <c r="Z326" i="3"/>
  <c r="AB326" i="3"/>
  <c r="R327" i="3"/>
  <c r="T327" i="3"/>
  <c r="V327" i="3"/>
  <c r="X327" i="3"/>
  <c r="Z327" i="3"/>
  <c r="AB327" i="3"/>
  <c r="R328" i="3"/>
  <c r="T328" i="3"/>
  <c r="V328" i="3"/>
  <c r="X328" i="3"/>
  <c r="Z328" i="3"/>
  <c r="AB328" i="3"/>
  <c r="R329" i="3"/>
  <c r="T329" i="3"/>
  <c r="V329" i="3"/>
  <c r="X329" i="3"/>
  <c r="Z329" i="3"/>
  <c r="AB329" i="3"/>
  <c r="R330" i="3"/>
  <c r="T330" i="3"/>
  <c r="V330" i="3"/>
  <c r="X330" i="3"/>
  <c r="Z330" i="3"/>
  <c r="AB330" i="3"/>
  <c r="R331" i="3"/>
  <c r="T331" i="3"/>
  <c r="V331" i="3"/>
  <c r="X331" i="3"/>
  <c r="Z331" i="3"/>
  <c r="AB331" i="3"/>
  <c r="R332" i="3"/>
  <c r="T332" i="3"/>
  <c r="V332" i="3"/>
  <c r="X332" i="3"/>
  <c r="Z332" i="3"/>
  <c r="AB332" i="3"/>
  <c r="R333" i="3"/>
  <c r="T333" i="3"/>
  <c r="V333" i="3"/>
  <c r="X333" i="3"/>
  <c r="Z333" i="3"/>
  <c r="AB333" i="3"/>
  <c r="R334" i="3"/>
  <c r="T334" i="3"/>
  <c r="V334" i="3"/>
  <c r="X334" i="3"/>
  <c r="Z334" i="3"/>
  <c r="AB334" i="3"/>
  <c r="R335" i="3"/>
  <c r="T335" i="3"/>
  <c r="V335" i="3"/>
  <c r="X335" i="3"/>
  <c r="Z335" i="3"/>
  <c r="AB335" i="3"/>
  <c r="R336" i="3"/>
  <c r="T336" i="3"/>
  <c r="V336" i="3"/>
  <c r="X336" i="3"/>
  <c r="Z336" i="3"/>
  <c r="AB336" i="3"/>
  <c r="R337" i="3"/>
  <c r="T337" i="3"/>
  <c r="V337" i="3"/>
  <c r="X337" i="3"/>
  <c r="Z337" i="3"/>
  <c r="AB337" i="3"/>
  <c r="R338" i="3"/>
  <c r="T338" i="3"/>
  <c r="V338" i="3"/>
  <c r="X338" i="3"/>
  <c r="Z338" i="3"/>
  <c r="AB338" i="3"/>
  <c r="R339" i="3"/>
  <c r="T339" i="3"/>
  <c r="V339" i="3"/>
  <c r="X339" i="3"/>
  <c r="Z339" i="3"/>
  <c r="AB339" i="3"/>
  <c r="U339" i="3" s="1"/>
  <c r="R340" i="3"/>
  <c r="T340" i="3"/>
  <c r="V340" i="3"/>
  <c r="X340" i="3"/>
  <c r="Z340" i="3"/>
  <c r="AB340" i="3"/>
  <c r="R341" i="3"/>
  <c r="T341" i="3"/>
  <c r="V341" i="3"/>
  <c r="X341" i="3"/>
  <c r="Z341" i="3"/>
  <c r="AB341" i="3"/>
  <c r="R342" i="3"/>
  <c r="T342" i="3"/>
  <c r="V342" i="3"/>
  <c r="X342" i="3"/>
  <c r="Z342" i="3"/>
  <c r="AB342" i="3"/>
  <c r="R343" i="3"/>
  <c r="T343" i="3"/>
  <c r="V343" i="3"/>
  <c r="X343" i="3"/>
  <c r="Z343" i="3"/>
  <c r="AB343" i="3"/>
  <c r="R344" i="3"/>
  <c r="T344" i="3"/>
  <c r="V344" i="3"/>
  <c r="X344" i="3"/>
  <c r="Z344" i="3"/>
  <c r="AB344" i="3"/>
  <c r="R345" i="3"/>
  <c r="T345" i="3"/>
  <c r="V345" i="3"/>
  <c r="X345" i="3"/>
  <c r="Z345" i="3"/>
  <c r="AB345" i="3"/>
  <c r="R346" i="3"/>
  <c r="T346" i="3"/>
  <c r="V346" i="3"/>
  <c r="X346" i="3"/>
  <c r="Z346" i="3"/>
  <c r="AB346" i="3"/>
  <c r="R347" i="3"/>
  <c r="T347" i="3"/>
  <c r="V347" i="3"/>
  <c r="X347" i="3"/>
  <c r="Z347" i="3"/>
  <c r="AB347" i="3"/>
  <c r="R348" i="3"/>
  <c r="T348" i="3"/>
  <c r="V348" i="3"/>
  <c r="X348" i="3"/>
  <c r="Z348" i="3"/>
  <c r="AB348" i="3"/>
  <c r="R349" i="3"/>
  <c r="T349" i="3"/>
  <c r="V349" i="3"/>
  <c r="X349" i="3"/>
  <c r="Z349" i="3"/>
  <c r="AB349" i="3"/>
  <c r="R350" i="3"/>
  <c r="T350" i="3"/>
  <c r="V350" i="3"/>
  <c r="X350" i="3"/>
  <c r="Z350" i="3"/>
  <c r="AB350" i="3"/>
  <c r="R351" i="3"/>
  <c r="T351" i="3"/>
  <c r="V351" i="3"/>
  <c r="X351" i="3"/>
  <c r="Z351" i="3"/>
  <c r="AB351" i="3"/>
  <c r="R352" i="3"/>
  <c r="T352" i="3"/>
  <c r="V352" i="3"/>
  <c r="X352" i="3"/>
  <c r="Z352" i="3"/>
  <c r="AB352" i="3"/>
  <c r="R353" i="3"/>
  <c r="T353" i="3"/>
  <c r="V353" i="3"/>
  <c r="X353" i="3"/>
  <c r="Z353" i="3"/>
  <c r="AB353" i="3"/>
  <c r="R354" i="3"/>
  <c r="T354" i="3"/>
  <c r="V354" i="3"/>
  <c r="X354" i="3"/>
  <c r="Z354" i="3"/>
  <c r="AB354" i="3"/>
  <c r="R355" i="3"/>
  <c r="T355" i="3"/>
  <c r="V355" i="3"/>
  <c r="X355" i="3"/>
  <c r="Z355" i="3"/>
  <c r="AB355" i="3"/>
  <c r="R356" i="3"/>
  <c r="T356" i="3"/>
  <c r="V356" i="3"/>
  <c r="X356" i="3"/>
  <c r="Z356" i="3"/>
  <c r="AB356" i="3"/>
  <c r="R357" i="3"/>
  <c r="T357" i="3"/>
  <c r="V357" i="3"/>
  <c r="X357" i="3"/>
  <c r="Z357" i="3"/>
  <c r="AB357" i="3"/>
  <c r="R358" i="3"/>
  <c r="T358" i="3"/>
  <c r="V358" i="3"/>
  <c r="X358" i="3"/>
  <c r="Z358" i="3"/>
  <c r="AB358" i="3"/>
  <c r="R359" i="3"/>
  <c r="T359" i="3"/>
  <c r="V359" i="3"/>
  <c r="X359" i="3"/>
  <c r="Z359" i="3"/>
  <c r="AB359" i="3"/>
  <c r="R360" i="3"/>
  <c r="T360" i="3"/>
  <c r="U360" i="3" s="1"/>
  <c r="V360" i="3"/>
  <c r="X360" i="3"/>
  <c r="Z360" i="3"/>
  <c r="AB360" i="3"/>
  <c r="R361" i="3"/>
  <c r="T361" i="3"/>
  <c r="V361" i="3"/>
  <c r="X361" i="3"/>
  <c r="Z361" i="3"/>
  <c r="AB361" i="3"/>
  <c r="R362" i="3"/>
  <c r="T362" i="3"/>
  <c r="V362" i="3"/>
  <c r="X362" i="3"/>
  <c r="Z362" i="3"/>
  <c r="AB362" i="3"/>
  <c r="R363" i="3"/>
  <c r="T363" i="3"/>
  <c r="V363" i="3"/>
  <c r="X363" i="3"/>
  <c r="Z363" i="3"/>
  <c r="AB363" i="3"/>
  <c r="R364" i="3"/>
  <c r="T364" i="3"/>
  <c r="V364" i="3"/>
  <c r="X364" i="3"/>
  <c r="Z364" i="3"/>
  <c r="AB364" i="3"/>
  <c r="R365" i="3"/>
  <c r="T365" i="3"/>
  <c r="V365" i="3"/>
  <c r="X365" i="3"/>
  <c r="Z365" i="3"/>
  <c r="AB365" i="3"/>
  <c r="R366" i="3"/>
  <c r="T366" i="3"/>
  <c r="V366" i="3"/>
  <c r="X366" i="3"/>
  <c r="Z366" i="3"/>
  <c r="AB366" i="3"/>
  <c r="R367" i="3"/>
  <c r="T367" i="3"/>
  <c r="V367" i="3"/>
  <c r="X367" i="3"/>
  <c r="Z367" i="3"/>
  <c r="AB367" i="3"/>
  <c r="R368" i="3"/>
  <c r="T368" i="3"/>
  <c r="V368" i="3"/>
  <c r="X368" i="3"/>
  <c r="Z368" i="3"/>
  <c r="AB368" i="3"/>
  <c r="R369" i="3"/>
  <c r="T369" i="3"/>
  <c r="V369" i="3"/>
  <c r="X369" i="3"/>
  <c r="Z369" i="3"/>
  <c r="AB369" i="3"/>
  <c r="R370" i="3"/>
  <c r="T370" i="3"/>
  <c r="V370" i="3"/>
  <c r="X370" i="3"/>
  <c r="Z370" i="3"/>
  <c r="AB370" i="3"/>
  <c r="R371" i="3"/>
  <c r="T371" i="3"/>
  <c r="V371" i="3"/>
  <c r="X371" i="3"/>
  <c r="Z371" i="3"/>
  <c r="AB371" i="3"/>
  <c r="R372" i="3"/>
  <c r="T372" i="3"/>
  <c r="V372" i="3"/>
  <c r="X372" i="3"/>
  <c r="Z372" i="3"/>
  <c r="AB372" i="3"/>
  <c r="R373" i="3"/>
  <c r="T373" i="3"/>
  <c r="V373" i="3"/>
  <c r="X373" i="3"/>
  <c r="Z373" i="3"/>
  <c r="AB373" i="3"/>
  <c r="R374" i="3"/>
  <c r="T374" i="3"/>
  <c r="U374" i="3" s="1"/>
  <c r="V374" i="3"/>
  <c r="X374" i="3"/>
  <c r="Z374" i="3"/>
  <c r="AB374" i="3"/>
  <c r="R375" i="3"/>
  <c r="T375" i="3"/>
  <c r="V375" i="3"/>
  <c r="X375" i="3"/>
  <c r="Z375" i="3"/>
  <c r="AB375" i="3"/>
  <c r="S375" i="3" s="1"/>
  <c r="R376" i="3"/>
  <c r="T376" i="3"/>
  <c r="V376" i="3"/>
  <c r="X376" i="3"/>
  <c r="Z376" i="3"/>
  <c r="AB376" i="3"/>
  <c r="R377" i="3"/>
  <c r="T377" i="3"/>
  <c r="V377" i="3"/>
  <c r="X377" i="3"/>
  <c r="Z377" i="3"/>
  <c r="AB377" i="3"/>
  <c r="R378" i="3"/>
  <c r="T378" i="3"/>
  <c r="V378" i="3"/>
  <c r="X378" i="3"/>
  <c r="Z378" i="3"/>
  <c r="AB378" i="3"/>
  <c r="R379" i="3"/>
  <c r="T379" i="3"/>
  <c r="V379" i="3"/>
  <c r="X379" i="3"/>
  <c r="Z379" i="3"/>
  <c r="AB379" i="3"/>
  <c r="R380" i="3"/>
  <c r="T380" i="3"/>
  <c r="V380" i="3"/>
  <c r="X380" i="3"/>
  <c r="Z380" i="3"/>
  <c r="AB380" i="3"/>
  <c r="R381" i="3"/>
  <c r="T381" i="3"/>
  <c r="V381" i="3"/>
  <c r="X381" i="3"/>
  <c r="Z381" i="3"/>
  <c r="AB381" i="3"/>
  <c r="R382" i="3"/>
  <c r="T382" i="3"/>
  <c r="V382" i="3"/>
  <c r="X382" i="3"/>
  <c r="Z382" i="3"/>
  <c r="AB382" i="3"/>
  <c r="R383" i="3"/>
  <c r="T383" i="3"/>
  <c r="V383" i="3"/>
  <c r="X383" i="3"/>
  <c r="Z383" i="3"/>
  <c r="AB383" i="3"/>
  <c r="R384" i="3"/>
  <c r="T384" i="3"/>
  <c r="V384" i="3"/>
  <c r="X384" i="3"/>
  <c r="Z384" i="3"/>
  <c r="AB384" i="3"/>
  <c r="R385" i="3"/>
  <c r="T385" i="3"/>
  <c r="V385" i="3"/>
  <c r="X385" i="3"/>
  <c r="Z385" i="3"/>
  <c r="AB385" i="3"/>
  <c r="R386" i="3"/>
  <c r="T386" i="3"/>
  <c r="V386" i="3"/>
  <c r="X386" i="3"/>
  <c r="Z386" i="3"/>
  <c r="AB386" i="3"/>
  <c r="R387" i="3"/>
  <c r="T387" i="3"/>
  <c r="V387" i="3"/>
  <c r="X387" i="3"/>
  <c r="Z387" i="3"/>
  <c r="AB387" i="3"/>
  <c r="R388" i="3"/>
  <c r="T388" i="3"/>
  <c r="V388" i="3"/>
  <c r="X388" i="3"/>
  <c r="Z388" i="3"/>
  <c r="AB388" i="3"/>
  <c r="R389" i="3"/>
  <c r="T389" i="3"/>
  <c r="V389" i="3"/>
  <c r="X389" i="3"/>
  <c r="Z389" i="3"/>
  <c r="AB389" i="3"/>
  <c r="R390" i="3"/>
  <c r="T390" i="3"/>
  <c r="V390" i="3"/>
  <c r="X390" i="3"/>
  <c r="Z390" i="3"/>
  <c r="AB390" i="3"/>
  <c r="R391" i="3"/>
  <c r="T391" i="3"/>
  <c r="V391" i="3"/>
  <c r="X391" i="3"/>
  <c r="Z391" i="3"/>
  <c r="AB391" i="3"/>
  <c r="Y391" i="3" s="1"/>
  <c r="R392" i="3"/>
  <c r="T392" i="3"/>
  <c r="V392" i="3"/>
  <c r="X392" i="3"/>
  <c r="Z392" i="3"/>
  <c r="AB392" i="3"/>
  <c r="R393" i="3"/>
  <c r="T393" i="3"/>
  <c r="V393" i="3"/>
  <c r="X393" i="3"/>
  <c r="Z393" i="3"/>
  <c r="AB393" i="3"/>
  <c r="R394" i="3"/>
  <c r="T394" i="3"/>
  <c r="V394" i="3"/>
  <c r="X394" i="3"/>
  <c r="Z394" i="3"/>
  <c r="AB394" i="3"/>
  <c r="R395" i="3"/>
  <c r="T395" i="3"/>
  <c r="V395" i="3"/>
  <c r="X395" i="3"/>
  <c r="Z395" i="3"/>
  <c r="AB395" i="3"/>
  <c r="R396" i="3"/>
  <c r="T396" i="3"/>
  <c r="V396" i="3"/>
  <c r="X396" i="3"/>
  <c r="Z396" i="3"/>
  <c r="AB396" i="3"/>
  <c r="R397" i="3"/>
  <c r="T397" i="3"/>
  <c r="V397" i="3"/>
  <c r="X397" i="3"/>
  <c r="Z397" i="3"/>
  <c r="AB397" i="3"/>
  <c r="R398" i="3"/>
  <c r="T398" i="3"/>
  <c r="V398" i="3"/>
  <c r="X398" i="3"/>
  <c r="Z398" i="3"/>
  <c r="AB398" i="3"/>
  <c r="R399" i="3"/>
  <c r="T399" i="3"/>
  <c r="V399" i="3"/>
  <c r="X399" i="3"/>
  <c r="Z399" i="3"/>
  <c r="AB399" i="3"/>
  <c r="R400" i="3"/>
  <c r="T400" i="3"/>
  <c r="V400" i="3"/>
  <c r="X400" i="3"/>
  <c r="Z400" i="3"/>
  <c r="AB400" i="3"/>
  <c r="R401" i="3"/>
  <c r="T401" i="3"/>
  <c r="V401" i="3"/>
  <c r="X401" i="3"/>
  <c r="Z401" i="3"/>
  <c r="AB401" i="3"/>
  <c r="R402" i="3"/>
  <c r="T402" i="3"/>
  <c r="V402" i="3"/>
  <c r="X402" i="3"/>
  <c r="Z402" i="3"/>
  <c r="AB402" i="3"/>
  <c r="R403" i="3"/>
  <c r="T403" i="3"/>
  <c r="V403" i="3"/>
  <c r="X403" i="3"/>
  <c r="Z403" i="3"/>
  <c r="AB403" i="3"/>
  <c r="R404" i="3"/>
  <c r="T404" i="3"/>
  <c r="V404" i="3"/>
  <c r="X404" i="3"/>
  <c r="Z404" i="3"/>
  <c r="AB404" i="3"/>
  <c r="R405" i="3"/>
  <c r="T405" i="3"/>
  <c r="V405" i="3"/>
  <c r="X405" i="3"/>
  <c r="Z405" i="3"/>
  <c r="AB405" i="3"/>
  <c r="R406" i="3"/>
  <c r="T406" i="3"/>
  <c r="V406" i="3"/>
  <c r="X406" i="3"/>
  <c r="Z406" i="3"/>
  <c r="AB406" i="3"/>
  <c r="R407" i="3"/>
  <c r="T407" i="3"/>
  <c r="V407" i="3"/>
  <c r="X407" i="3"/>
  <c r="Z407" i="3"/>
  <c r="AB407" i="3"/>
  <c r="R408" i="3"/>
  <c r="T408" i="3"/>
  <c r="V408" i="3"/>
  <c r="X408" i="3"/>
  <c r="Z408" i="3"/>
  <c r="AB408" i="3"/>
  <c r="R409" i="3"/>
  <c r="T409" i="3"/>
  <c r="V409" i="3"/>
  <c r="X409" i="3"/>
  <c r="Z409" i="3"/>
  <c r="AB409" i="3"/>
  <c r="R410" i="3"/>
  <c r="T410" i="3"/>
  <c r="V410" i="3"/>
  <c r="X410" i="3"/>
  <c r="Z410" i="3"/>
  <c r="AB410" i="3"/>
  <c r="R411" i="3"/>
  <c r="T411" i="3"/>
  <c r="V411" i="3"/>
  <c r="X411" i="3"/>
  <c r="Z411" i="3"/>
  <c r="AB411" i="3"/>
  <c r="R412" i="3"/>
  <c r="T412" i="3"/>
  <c r="V412" i="3"/>
  <c r="X412" i="3"/>
  <c r="Z412" i="3"/>
  <c r="AB412" i="3"/>
  <c r="R413" i="3"/>
  <c r="T413" i="3"/>
  <c r="V413" i="3"/>
  <c r="X413" i="3"/>
  <c r="Z413" i="3"/>
  <c r="AB413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Q74" i="3" s="1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5" i="3"/>
  <c r="P6" i="3"/>
  <c r="P3" i="3"/>
  <c r="P4" i="3"/>
  <c r="P2" i="3"/>
  <c r="M26" i="3"/>
  <c r="M64" i="3"/>
  <c r="K16" i="3"/>
  <c r="I14" i="3"/>
  <c r="I15" i="3"/>
  <c r="I20" i="3"/>
  <c r="I42" i="3"/>
  <c r="I78" i="3"/>
  <c r="I80" i="3"/>
  <c r="I84" i="3"/>
  <c r="I162" i="3"/>
  <c r="I188" i="3"/>
  <c r="G32" i="3"/>
  <c r="G76" i="3"/>
  <c r="G82" i="3"/>
  <c r="E10" i="3"/>
  <c r="E46" i="3"/>
  <c r="E52" i="3"/>
  <c r="E66" i="3"/>
  <c r="E132" i="3"/>
  <c r="D2" i="3"/>
  <c r="E2" i="3" s="1"/>
  <c r="F2" i="3"/>
  <c r="H2" i="3"/>
  <c r="J2" i="3"/>
  <c r="L2" i="3"/>
  <c r="N2" i="3"/>
  <c r="K2" i="3" s="1"/>
  <c r="D3" i="3"/>
  <c r="E3" i="3" s="1"/>
  <c r="F3" i="3"/>
  <c r="G3" i="3" s="1"/>
  <c r="H3" i="3"/>
  <c r="I3" i="3" s="1"/>
  <c r="J3" i="3"/>
  <c r="L3" i="3"/>
  <c r="M3" i="3" s="1"/>
  <c r="N3" i="3"/>
  <c r="D4" i="3"/>
  <c r="E4" i="3" s="1"/>
  <c r="F4" i="3"/>
  <c r="G4" i="3" s="1"/>
  <c r="H4" i="3"/>
  <c r="J4" i="3"/>
  <c r="L4" i="3"/>
  <c r="N4" i="3"/>
  <c r="K4" i="3" s="1"/>
  <c r="D5" i="3"/>
  <c r="E5" i="3" s="1"/>
  <c r="F5" i="3"/>
  <c r="G5" i="3" s="1"/>
  <c r="H5" i="3"/>
  <c r="I5" i="3" s="1"/>
  <c r="J5" i="3"/>
  <c r="L5" i="3"/>
  <c r="M5" i="3" s="1"/>
  <c r="N5" i="3"/>
  <c r="D6" i="3"/>
  <c r="E6" i="3" s="1"/>
  <c r="F6" i="3"/>
  <c r="H6" i="3"/>
  <c r="J6" i="3"/>
  <c r="L6" i="3"/>
  <c r="N6" i="3"/>
  <c r="K6" i="3" s="1"/>
  <c r="D7" i="3"/>
  <c r="E7" i="3" s="1"/>
  <c r="F7" i="3"/>
  <c r="G7" i="3" s="1"/>
  <c r="H7" i="3"/>
  <c r="I7" i="3" s="1"/>
  <c r="J7" i="3"/>
  <c r="K7" i="3" s="1"/>
  <c r="L7" i="3"/>
  <c r="M7" i="3" s="1"/>
  <c r="N7" i="3"/>
  <c r="D8" i="3"/>
  <c r="E8" i="3" s="1"/>
  <c r="F8" i="3"/>
  <c r="H8" i="3"/>
  <c r="J8" i="3"/>
  <c r="L8" i="3"/>
  <c r="N8" i="3"/>
  <c r="D9" i="3"/>
  <c r="E9" i="3" s="1"/>
  <c r="F9" i="3"/>
  <c r="G9" i="3" s="1"/>
  <c r="H9" i="3"/>
  <c r="I9" i="3" s="1"/>
  <c r="J9" i="3"/>
  <c r="K9" i="3" s="1"/>
  <c r="L9" i="3"/>
  <c r="M9" i="3" s="1"/>
  <c r="N9" i="3"/>
  <c r="D10" i="3"/>
  <c r="F10" i="3"/>
  <c r="G10" i="3" s="1"/>
  <c r="H10" i="3"/>
  <c r="J10" i="3"/>
  <c r="L10" i="3"/>
  <c r="N10" i="3"/>
  <c r="K10" i="3" s="1"/>
  <c r="D11" i="3"/>
  <c r="E11" i="3" s="1"/>
  <c r="F11" i="3"/>
  <c r="G11" i="3" s="1"/>
  <c r="H11" i="3"/>
  <c r="I11" i="3" s="1"/>
  <c r="J11" i="3"/>
  <c r="K11" i="3" s="1"/>
  <c r="L11" i="3"/>
  <c r="M11" i="3" s="1"/>
  <c r="N11" i="3"/>
  <c r="D12" i="3"/>
  <c r="E12" i="3" s="1"/>
  <c r="F12" i="3"/>
  <c r="H12" i="3"/>
  <c r="J12" i="3"/>
  <c r="L12" i="3"/>
  <c r="N12" i="3"/>
  <c r="K12" i="3" s="1"/>
  <c r="D13" i="3"/>
  <c r="E13" i="3" s="1"/>
  <c r="F13" i="3"/>
  <c r="G13" i="3" s="1"/>
  <c r="H13" i="3"/>
  <c r="I13" i="3" s="1"/>
  <c r="J13" i="3"/>
  <c r="K13" i="3" s="1"/>
  <c r="L13" i="3"/>
  <c r="M13" i="3" s="1"/>
  <c r="N13" i="3"/>
  <c r="D14" i="3"/>
  <c r="E14" i="3" s="1"/>
  <c r="F14" i="3"/>
  <c r="H14" i="3"/>
  <c r="J14" i="3"/>
  <c r="L14" i="3"/>
  <c r="N14" i="3"/>
  <c r="D15" i="3"/>
  <c r="E15" i="3" s="1"/>
  <c r="F15" i="3"/>
  <c r="G15" i="3" s="1"/>
  <c r="H15" i="3"/>
  <c r="J15" i="3"/>
  <c r="K15" i="3" s="1"/>
  <c r="L15" i="3"/>
  <c r="M15" i="3" s="1"/>
  <c r="N15" i="3"/>
  <c r="D16" i="3"/>
  <c r="E16" i="3" s="1"/>
  <c r="F16" i="3"/>
  <c r="G16" i="3" s="1"/>
  <c r="H16" i="3"/>
  <c r="J16" i="3"/>
  <c r="L16" i="3"/>
  <c r="M16" i="3" s="1"/>
  <c r="N16" i="3"/>
  <c r="D17" i="3"/>
  <c r="E17" i="3" s="1"/>
  <c r="F17" i="3"/>
  <c r="G17" i="3" s="1"/>
  <c r="H17" i="3"/>
  <c r="I17" i="3" s="1"/>
  <c r="J17" i="3"/>
  <c r="AH17" i="3" s="1"/>
  <c r="L17" i="3"/>
  <c r="M17" i="3" s="1"/>
  <c r="N17" i="3"/>
  <c r="D18" i="3"/>
  <c r="E18" i="3" s="1"/>
  <c r="F18" i="3"/>
  <c r="H18" i="3"/>
  <c r="J18" i="3"/>
  <c r="L18" i="3"/>
  <c r="N18" i="3"/>
  <c r="K18" i="3" s="1"/>
  <c r="D19" i="3"/>
  <c r="E19" i="3" s="1"/>
  <c r="F19" i="3"/>
  <c r="G19" i="3" s="1"/>
  <c r="H19" i="3"/>
  <c r="I19" i="3" s="1"/>
  <c r="J19" i="3"/>
  <c r="L19" i="3"/>
  <c r="M19" i="3" s="1"/>
  <c r="N19" i="3"/>
  <c r="D20" i="3"/>
  <c r="E20" i="3" s="1"/>
  <c r="F20" i="3"/>
  <c r="G20" i="3" s="1"/>
  <c r="H20" i="3"/>
  <c r="J20" i="3"/>
  <c r="L20" i="3"/>
  <c r="M20" i="3" s="1"/>
  <c r="N20" i="3"/>
  <c r="D21" i="3"/>
  <c r="E21" i="3" s="1"/>
  <c r="F21" i="3"/>
  <c r="G21" i="3" s="1"/>
  <c r="H21" i="3"/>
  <c r="I21" i="3" s="1"/>
  <c r="J21" i="3"/>
  <c r="K21" i="3" s="1"/>
  <c r="L21" i="3"/>
  <c r="M21" i="3" s="1"/>
  <c r="N21" i="3"/>
  <c r="D22" i="3"/>
  <c r="E22" i="3" s="1"/>
  <c r="F22" i="3"/>
  <c r="G22" i="3" s="1"/>
  <c r="H22" i="3"/>
  <c r="J22" i="3"/>
  <c r="L22" i="3"/>
  <c r="N22" i="3"/>
  <c r="K22" i="3" s="1"/>
  <c r="D23" i="3"/>
  <c r="E23" i="3" s="1"/>
  <c r="F23" i="3"/>
  <c r="G23" i="3" s="1"/>
  <c r="H23" i="3"/>
  <c r="I23" i="3" s="1"/>
  <c r="J23" i="3"/>
  <c r="L23" i="3"/>
  <c r="M23" i="3" s="1"/>
  <c r="N23" i="3"/>
  <c r="D24" i="3"/>
  <c r="E24" i="3" s="1"/>
  <c r="F24" i="3"/>
  <c r="H24" i="3"/>
  <c r="J24" i="3"/>
  <c r="L24" i="3"/>
  <c r="N24" i="3"/>
  <c r="K24" i="3" s="1"/>
  <c r="D25" i="3"/>
  <c r="E25" i="3" s="1"/>
  <c r="F25" i="3"/>
  <c r="G25" i="3" s="1"/>
  <c r="H25" i="3"/>
  <c r="I25" i="3" s="1"/>
  <c r="J25" i="3"/>
  <c r="K25" i="3" s="1"/>
  <c r="L25" i="3"/>
  <c r="M25" i="3" s="1"/>
  <c r="N25" i="3"/>
  <c r="D26" i="3"/>
  <c r="E26" i="3" s="1"/>
  <c r="F26" i="3"/>
  <c r="H26" i="3"/>
  <c r="J26" i="3"/>
  <c r="L26" i="3"/>
  <c r="N26" i="3"/>
  <c r="D27" i="3"/>
  <c r="E27" i="3" s="1"/>
  <c r="F27" i="3"/>
  <c r="G27" i="3" s="1"/>
  <c r="H27" i="3"/>
  <c r="I27" i="3" s="1"/>
  <c r="J27" i="3"/>
  <c r="K27" i="3" s="1"/>
  <c r="L27" i="3"/>
  <c r="M27" i="3" s="1"/>
  <c r="N27" i="3"/>
  <c r="D28" i="3"/>
  <c r="E28" i="3" s="1"/>
  <c r="F28" i="3"/>
  <c r="G28" i="3" s="1"/>
  <c r="H28" i="3"/>
  <c r="J28" i="3"/>
  <c r="L28" i="3"/>
  <c r="N28" i="3"/>
  <c r="D29" i="3"/>
  <c r="E29" i="3" s="1"/>
  <c r="F29" i="3"/>
  <c r="G29" i="3" s="1"/>
  <c r="H29" i="3"/>
  <c r="I29" i="3" s="1"/>
  <c r="J29" i="3"/>
  <c r="L29" i="3"/>
  <c r="M29" i="3" s="1"/>
  <c r="N29" i="3"/>
  <c r="D30" i="3"/>
  <c r="F30" i="3"/>
  <c r="H30" i="3"/>
  <c r="J30" i="3"/>
  <c r="L30" i="3"/>
  <c r="N30" i="3"/>
  <c r="K30" i="3" s="1"/>
  <c r="D31" i="3"/>
  <c r="E31" i="3" s="1"/>
  <c r="F31" i="3"/>
  <c r="G31" i="3" s="1"/>
  <c r="H31" i="3"/>
  <c r="I31" i="3" s="1"/>
  <c r="J31" i="3"/>
  <c r="K31" i="3" s="1"/>
  <c r="L31" i="3"/>
  <c r="M31" i="3" s="1"/>
  <c r="N31" i="3"/>
  <c r="D32" i="3"/>
  <c r="E32" i="3" s="1"/>
  <c r="F32" i="3"/>
  <c r="H32" i="3"/>
  <c r="J32" i="3"/>
  <c r="L32" i="3"/>
  <c r="M32" i="3" s="1"/>
  <c r="N32" i="3"/>
  <c r="D33" i="3"/>
  <c r="E33" i="3" s="1"/>
  <c r="F33" i="3"/>
  <c r="G33" i="3" s="1"/>
  <c r="H33" i="3"/>
  <c r="I33" i="3" s="1"/>
  <c r="J33" i="3"/>
  <c r="K33" i="3" s="1"/>
  <c r="L33" i="3"/>
  <c r="M33" i="3" s="1"/>
  <c r="N33" i="3"/>
  <c r="D34" i="3"/>
  <c r="E34" i="3" s="1"/>
  <c r="F34" i="3"/>
  <c r="H34" i="3"/>
  <c r="J34" i="3"/>
  <c r="L34" i="3"/>
  <c r="M34" i="3" s="1"/>
  <c r="N34" i="3"/>
  <c r="K34" i="3" s="1"/>
  <c r="D35" i="3"/>
  <c r="E35" i="3" s="1"/>
  <c r="F35" i="3"/>
  <c r="G35" i="3" s="1"/>
  <c r="H35" i="3"/>
  <c r="I35" i="3" s="1"/>
  <c r="J35" i="3"/>
  <c r="L35" i="3"/>
  <c r="M35" i="3" s="1"/>
  <c r="N35" i="3"/>
  <c r="D36" i="3"/>
  <c r="E36" i="3" s="1"/>
  <c r="F36" i="3"/>
  <c r="H36" i="3"/>
  <c r="J36" i="3"/>
  <c r="L36" i="3"/>
  <c r="N36" i="3"/>
  <c r="K36" i="3" s="1"/>
  <c r="D37" i="3"/>
  <c r="E37" i="3" s="1"/>
  <c r="F37" i="3"/>
  <c r="G37" i="3" s="1"/>
  <c r="H37" i="3"/>
  <c r="I37" i="3" s="1"/>
  <c r="J37" i="3"/>
  <c r="K37" i="3" s="1"/>
  <c r="L37" i="3"/>
  <c r="M37" i="3" s="1"/>
  <c r="N37" i="3"/>
  <c r="D38" i="3"/>
  <c r="E38" i="3" s="1"/>
  <c r="F38" i="3"/>
  <c r="G38" i="3" s="1"/>
  <c r="H38" i="3"/>
  <c r="J38" i="3"/>
  <c r="L38" i="3"/>
  <c r="M38" i="3" s="1"/>
  <c r="N38" i="3"/>
  <c r="D39" i="3"/>
  <c r="E39" i="3" s="1"/>
  <c r="F39" i="3"/>
  <c r="G39" i="3" s="1"/>
  <c r="H39" i="3"/>
  <c r="I39" i="3" s="1"/>
  <c r="J39" i="3"/>
  <c r="K39" i="3" s="1"/>
  <c r="L39" i="3"/>
  <c r="M39" i="3" s="1"/>
  <c r="N39" i="3"/>
  <c r="D40" i="3"/>
  <c r="E40" i="3" s="1"/>
  <c r="F40" i="3"/>
  <c r="G40" i="3" s="1"/>
  <c r="H40" i="3"/>
  <c r="J40" i="3"/>
  <c r="L40" i="3"/>
  <c r="M40" i="3" s="1"/>
  <c r="N40" i="3"/>
  <c r="K40" i="3" s="1"/>
  <c r="D41" i="3"/>
  <c r="E41" i="3" s="1"/>
  <c r="F41" i="3"/>
  <c r="G41" i="3" s="1"/>
  <c r="H41" i="3"/>
  <c r="I41" i="3" s="1"/>
  <c r="J41" i="3"/>
  <c r="L41" i="3"/>
  <c r="M41" i="3" s="1"/>
  <c r="N41" i="3"/>
  <c r="D42" i="3"/>
  <c r="E42" i="3" s="1"/>
  <c r="F42" i="3"/>
  <c r="H42" i="3"/>
  <c r="J42" i="3"/>
  <c r="L42" i="3"/>
  <c r="N42" i="3"/>
  <c r="K42" i="3" s="1"/>
  <c r="D43" i="3"/>
  <c r="E43" i="3" s="1"/>
  <c r="F43" i="3"/>
  <c r="H43" i="3"/>
  <c r="I43" i="3" s="1"/>
  <c r="J43" i="3"/>
  <c r="K43" i="3" s="1"/>
  <c r="L43" i="3"/>
  <c r="M43" i="3" s="1"/>
  <c r="N43" i="3"/>
  <c r="D44" i="3"/>
  <c r="E44" i="3" s="1"/>
  <c r="F44" i="3"/>
  <c r="H44" i="3"/>
  <c r="J44" i="3"/>
  <c r="L44" i="3"/>
  <c r="N44" i="3"/>
  <c r="D45" i="3"/>
  <c r="E45" i="3" s="1"/>
  <c r="F45" i="3"/>
  <c r="G45" i="3" s="1"/>
  <c r="H45" i="3"/>
  <c r="I45" i="3" s="1"/>
  <c r="J45" i="3"/>
  <c r="K45" i="3" s="1"/>
  <c r="L45" i="3"/>
  <c r="M45" i="3" s="1"/>
  <c r="N45" i="3"/>
  <c r="D46" i="3"/>
  <c r="F46" i="3"/>
  <c r="H46" i="3"/>
  <c r="J46" i="3"/>
  <c r="L46" i="3"/>
  <c r="N46" i="3"/>
  <c r="K46" i="3" s="1"/>
  <c r="D47" i="3"/>
  <c r="E47" i="3" s="1"/>
  <c r="F47" i="3"/>
  <c r="G47" i="3" s="1"/>
  <c r="H47" i="3"/>
  <c r="I47" i="3" s="1"/>
  <c r="J47" i="3"/>
  <c r="L47" i="3"/>
  <c r="M47" i="3" s="1"/>
  <c r="N47" i="3"/>
  <c r="D48" i="3"/>
  <c r="E48" i="3" s="1"/>
  <c r="F48" i="3"/>
  <c r="H48" i="3"/>
  <c r="J48" i="3"/>
  <c r="L48" i="3"/>
  <c r="N48" i="3"/>
  <c r="K48" i="3" s="1"/>
  <c r="D49" i="3"/>
  <c r="E49" i="3" s="1"/>
  <c r="F49" i="3"/>
  <c r="G49" i="3" s="1"/>
  <c r="H49" i="3"/>
  <c r="I49" i="3" s="1"/>
  <c r="J49" i="3"/>
  <c r="K49" i="3" s="1"/>
  <c r="L49" i="3"/>
  <c r="M49" i="3" s="1"/>
  <c r="N49" i="3"/>
  <c r="D50" i="3"/>
  <c r="E50" i="3" s="1"/>
  <c r="F50" i="3"/>
  <c r="G50" i="3" s="1"/>
  <c r="H50" i="3"/>
  <c r="J50" i="3"/>
  <c r="L50" i="3"/>
  <c r="N50" i="3"/>
  <c r="D51" i="3"/>
  <c r="E51" i="3" s="1"/>
  <c r="F51" i="3"/>
  <c r="G51" i="3" s="1"/>
  <c r="H51" i="3"/>
  <c r="I51" i="3" s="1"/>
  <c r="J51" i="3"/>
  <c r="L51" i="3"/>
  <c r="M51" i="3" s="1"/>
  <c r="N51" i="3"/>
  <c r="D52" i="3"/>
  <c r="F52" i="3"/>
  <c r="G52" i="3" s="1"/>
  <c r="H52" i="3"/>
  <c r="J52" i="3"/>
  <c r="L52" i="3"/>
  <c r="N52" i="3"/>
  <c r="K52" i="3" s="1"/>
  <c r="D53" i="3"/>
  <c r="E53" i="3" s="1"/>
  <c r="F53" i="3"/>
  <c r="G53" i="3" s="1"/>
  <c r="H53" i="3"/>
  <c r="I53" i="3" s="1"/>
  <c r="J53" i="3"/>
  <c r="K53" i="3" s="1"/>
  <c r="L53" i="3"/>
  <c r="M53" i="3" s="1"/>
  <c r="N53" i="3"/>
  <c r="D54" i="3"/>
  <c r="E54" i="3" s="1"/>
  <c r="F54" i="3"/>
  <c r="H54" i="3"/>
  <c r="J54" i="3"/>
  <c r="L54" i="3"/>
  <c r="N54" i="3"/>
  <c r="K54" i="3" s="1"/>
  <c r="D55" i="3"/>
  <c r="E55" i="3" s="1"/>
  <c r="F55" i="3"/>
  <c r="G55" i="3" s="1"/>
  <c r="H55" i="3"/>
  <c r="I55" i="3" s="1"/>
  <c r="J55" i="3"/>
  <c r="K55" i="3" s="1"/>
  <c r="L55" i="3"/>
  <c r="M55" i="3" s="1"/>
  <c r="N55" i="3"/>
  <c r="D56" i="3"/>
  <c r="E56" i="3" s="1"/>
  <c r="F56" i="3"/>
  <c r="G56" i="3" s="1"/>
  <c r="H56" i="3"/>
  <c r="J56" i="3"/>
  <c r="L56" i="3"/>
  <c r="M56" i="3" s="1"/>
  <c r="N56" i="3"/>
  <c r="D57" i="3"/>
  <c r="E57" i="3" s="1"/>
  <c r="F57" i="3"/>
  <c r="G57" i="3" s="1"/>
  <c r="H57" i="3"/>
  <c r="I57" i="3" s="1"/>
  <c r="J57" i="3"/>
  <c r="K57" i="3" s="1"/>
  <c r="L57" i="3"/>
  <c r="M57" i="3" s="1"/>
  <c r="N57" i="3"/>
  <c r="D58" i="3"/>
  <c r="E58" i="3" s="1"/>
  <c r="F58" i="3"/>
  <c r="G58" i="3" s="1"/>
  <c r="H58" i="3"/>
  <c r="J58" i="3"/>
  <c r="L58" i="3"/>
  <c r="M58" i="3" s="1"/>
  <c r="N58" i="3"/>
  <c r="K58" i="3" s="1"/>
  <c r="D59" i="3"/>
  <c r="E59" i="3" s="1"/>
  <c r="F59" i="3"/>
  <c r="G59" i="3" s="1"/>
  <c r="H59" i="3"/>
  <c r="I59" i="3" s="1"/>
  <c r="J59" i="3"/>
  <c r="K59" i="3" s="1"/>
  <c r="L59" i="3"/>
  <c r="M59" i="3" s="1"/>
  <c r="N59" i="3"/>
  <c r="D60" i="3"/>
  <c r="E60" i="3" s="1"/>
  <c r="F60" i="3"/>
  <c r="H60" i="3"/>
  <c r="J60" i="3"/>
  <c r="L60" i="3"/>
  <c r="N60" i="3"/>
  <c r="K60" i="3" s="1"/>
  <c r="D61" i="3"/>
  <c r="E61" i="3" s="1"/>
  <c r="F61" i="3"/>
  <c r="G61" i="3" s="1"/>
  <c r="H61" i="3"/>
  <c r="I61" i="3" s="1"/>
  <c r="J61" i="3"/>
  <c r="K61" i="3" s="1"/>
  <c r="L61" i="3"/>
  <c r="M61" i="3" s="1"/>
  <c r="N61" i="3"/>
  <c r="D62" i="3"/>
  <c r="E62" i="3" s="1"/>
  <c r="F62" i="3"/>
  <c r="H62" i="3"/>
  <c r="J62" i="3"/>
  <c r="L62" i="3"/>
  <c r="M62" i="3" s="1"/>
  <c r="N62" i="3"/>
  <c r="D63" i="3"/>
  <c r="E63" i="3" s="1"/>
  <c r="F63" i="3"/>
  <c r="G63" i="3" s="1"/>
  <c r="H63" i="3"/>
  <c r="I63" i="3" s="1"/>
  <c r="J63" i="3"/>
  <c r="K63" i="3" s="1"/>
  <c r="L63" i="3"/>
  <c r="M63" i="3" s="1"/>
  <c r="N63" i="3"/>
  <c r="D64" i="3"/>
  <c r="E64" i="3" s="1"/>
  <c r="F64" i="3"/>
  <c r="G64" i="3" s="1"/>
  <c r="H64" i="3"/>
  <c r="J64" i="3"/>
  <c r="L64" i="3"/>
  <c r="N64" i="3"/>
  <c r="D65" i="3"/>
  <c r="E65" i="3" s="1"/>
  <c r="F65" i="3"/>
  <c r="G65" i="3" s="1"/>
  <c r="H65" i="3"/>
  <c r="I65" i="3" s="1"/>
  <c r="J65" i="3"/>
  <c r="K65" i="3" s="1"/>
  <c r="L65" i="3"/>
  <c r="M65" i="3" s="1"/>
  <c r="N65" i="3"/>
  <c r="D66" i="3"/>
  <c r="F66" i="3"/>
  <c r="H66" i="3"/>
  <c r="J66" i="3"/>
  <c r="L66" i="3"/>
  <c r="N66" i="3"/>
  <c r="D67" i="3"/>
  <c r="E67" i="3" s="1"/>
  <c r="F67" i="3"/>
  <c r="G67" i="3" s="1"/>
  <c r="H67" i="3"/>
  <c r="I67" i="3" s="1"/>
  <c r="J67" i="3"/>
  <c r="K67" i="3" s="1"/>
  <c r="L67" i="3"/>
  <c r="M67" i="3" s="1"/>
  <c r="N67" i="3"/>
  <c r="D68" i="3"/>
  <c r="E68" i="3" s="1"/>
  <c r="F68" i="3"/>
  <c r="G68" i="3" s="1"/>
  <c r="H68" i="3"/>
  <c r="J68" i="3"/>
  <c r="L68" i="3"/>
  <c r="M68" i="3" s="1"/>
  <c r="N68" i="3"/>
  <c r="D69" i="3"/>
  <c r="E69" i="3" s="1"/>
  <c r="F69" i="3"/>
  <c r="G69" i="3" s="1"/>
  <c r="H69" i="3"/>
  <c r="I69" i="3" s="1"/>
  <c r="J69" i="3"/>
  <c r="K69" i="3" s="1"/>
  <c r="L69" i="3"/>
  <c r="M69" i="3" s="1"/>
  <c r="N69" i="3"/>
  <c r="D70" i="3"/>
  <c r="E70" i="3" s="1"/>
  <c r="F70" i="3"/>
  <c r="H70" i="3"/>
  <c r="J70" i="3"/>
  <c r="K70" i="3" s="1"/>
  <c r="L70" i="3"/>
  <c r="M70" i="3" s="1"/>
  <c r="N70" i="3"/>
  <c r="D71" i="3"/>
  <c r="E71" i="3" s="1"/>
  <c r="F71" i="3"/>
  <c r="G71" i="3" s="1"/>
  <c r="H71" i="3"/>
  <c r="I71" i="3" s="1"/>
  <c r="J71" i="3"/>
  <c r="K71" i="3" s="1"/>
  <c r="L71" i="3"/>
  <c r="M71" i="3" s="1"/>
  <c r="N71" i="3"/>
  <c r="D72" i="3"/>
  <c r="E72" i="3" s="1"/>
  <c r="F72" i="3"/>
  <c r="H72" i="3"/>
  <c r="J72" i="3"/>
  <c r="L72" i="3"/>
  <c r="M72" i="3" s="1"/>
  <c r="N72" i="3"/>
  <c r="D73" i="3"/>
  <c r="E73" i="3" s="1"/>
  <c r="F73" i="3"/>
  <c r="G73" i="3" s="1"/>
  <c r="H73" i="3"/>
  <c r="I73" i="3" s="1"/>
  <c r="J73" i="3"/>
  <c r="K73" i="3" s="1"/>
  <c r="L73" i="3"/>
  <c r="M73" i="3" s="1"/>
  <c r="N73" i="3"/>
  <c r="D74" i="3"/>
  <c r="E74" i="3" s="1"/>
  <c r="F74" i="3"/>
  <c r="G74" i="3" s="1"/>
  <c r="H74" i="3"/>
  <c r="J74" i="3"/>
  <c r="L74" i="3"/>
  <c r="M74" i="3" s="1"/>
  <c r="N74" i="3"/>
  <c r="D75" i="3"/>
  <c r="E75" i="3" s="1"/>
  <c r="F75" i="3"/>
  <c r="G75" i="3" s="1"/>
  <c r="H75" i="3"/>
  <c r="I75" i="3" s="1"/>
  <c r="J75" i="3"/>
  <c r="K75" i="3" s="1"/>
  <c r="L75" i="3"/>
  <c r="M75" i="3" s="1"/>
  <c r="N75" i="3"/>
  <c r="D76" i="3"/>
  <c r="E76" i="3" s="1"/>
  <c r="F76" i="3"/>
  <c r="H76" i="3"/>
  <c r="J76" i="3"/>
  <c r="L76" i="3"/>
  <c r="M76" i="3" s="1"/>
  <c r="N76" i="3"/>
  <c r="D77" i="3"/>
  <c r="E77" i="3" s="1"/>
  <c r="F77" i="3"/>
  <c r="G77" i="3" s="1"/>
  <c r="H77" i="3"/>
  <c r="I77" i="3" s="1"/>
  <c r="J77" i="3"/>
  <c r="K77" i="3" s="1"/>
  <c r="L77" i="3"/>
  <c r="M77" i="3" s="1"/>
  <c r="N77" i="3"/>
  <c r="D78" i="3"/>
  <c r="F78" i="3"/>
  <c r="G78" i="3" s="1"/>
  <c r="H78" i="3"/>
  <c r="J78" i="3"/>
  <c r="L78" i="3"/>
  <c r="M78" i="3" s="1"/>
  <c r="N78" i="3"/>
  <c r="D79" i="3"/>
  <c r="E79" i="3" s="1"/>
  <c r="F79" i="3"/>
  <c r="G79" i="3" s="1"/>
  <c r="H79" i="3"/>
  <c r="I79" i="3" s="1"/>
  <c r="J79" i="3"/>
  <c r="K79" i="3" s="1"/>
  <c r="L79" i="3"/>
  <c r="M79" i="3" s="1"/>
  <c r="N79" i="3"/>
  <c r="D80" i="3"/>
  <c r="F80" i="3"/>
  <c r="G80" i="3" s="1"/>
  <c r="H80" i="3"/>
  <c r="J80" i="3"/>
  <c r="L80" i="3"/>
  <c r="M80" i="3" s="1"/>
  <c r="N80" i="3"/>
  <c r="D81" i="3"/>
  <c r="E81" i="3" s="1"/>
  <c r="F81" i="3"/>
  <c r="G81" i="3" s="1"/>
  <c r="H81" i="3"/>
  <c r="I81" i="3" s="1"/>
  <c r="J81" i="3"/>
  <c r="K81" i="3" s="1"/>
  <c r="L81" i="3"/>
  <c r="M81" i="3" s="1"/>
  <c r="N81" i="3"/>
  <c r="D82" i="3"/>
  <c r="E82" i="3" s="1"/>
  <c r="F82" i="3"/>
  <c r="H82" i="3"/>
  <c r="J82" i="3"/>
  <c r="L82" i="3"/>
  <c r="M82" i="3" s="1"/>
  <c r="N82" i="3"/>
  <c r="D83" i="3"/>
  <c r="E83" i="3" s="1"/>
  <c r="F83" i="3"/>
  <c r="G83" i="3" s="1"/>
  <c r="H83" i="3"/>
  <c r="I83" i="3" s="1"/>
  <c r="J83" i="3"/>
  <c r="K83" i="3" s="1"/>
  <c r="L83" i="3"/>
  <c r="M83" i="3" s="1"/>
  <c r="N83" i="3"/>
  <c r="D84" i="3"/>
  <c r="E84" i="3" s="1"/>
  <c r="F84" i="3"/>
  <c r="G84" i="3" s="1"/>
  <c r="H84" i="3"/>
  <c r="J84" i="3"/>
  <c r="L84" i="3"/>
  <c r="M84" i="3" s="1"/>
  <c r="N84" i="3"/>
  <c r="D85" i="3"/>
  <c r="E85" i="3" s="1"/>
  <c r="F85" i="3"/>
  <c r="G85" i="3" s="1"/>
  <c r="H85" i="3"/>
  <c r="I85" i="3" s="1"/>
  <c r="J85" i="3"/>
  <c r="K85" i="3" s="1"/>
  <c r="L85" i="3"/>
  <c r="M85" i="3" s="1"/>
  <c r="N85" i="3"/>
  <c r="D86" i="3"/>
  <c r="F86" i="3"/>
  <c r="G86" i="3" s="1"/>
  <c r="H86" i="3"/>
  <c r="J86" i="3"/>
  <c r="L86" i="3"/>
  <c r="M86" i="3" s="1"/>
  <c r="N86" i="3"/>
  <c r="D87" i="3"/>
  <c r="E87" i="3" s="1"/>
  <c r="F87" i="3"/>
  <c r="G87" i="3" s="1"/>
  <c r="H87" i="3"/>
  <c r="I87" i="3" s="1"/>
  <c r="J87" i="3"/>
  <c r="K87" i="3" s="1"/>
  <c r="L87" i="3"/>
  <c r="M87" i="3" s="1"/>
  <c r="N87" i="3"/>
  <c r="D88" i="3"/>
  <c r="E88" i="3" s="1"/>
  <c r="F88" i="3"/>
  <c r="G88" i="3" s="1"/>
  <c r="H88" i="3"/>
  <c r="J88" i="3"/>
  <c r="L88" i="3"/>
  <c r="M88" i="3" s="1"/>
  <c r="N88" i="3"/>
  <c r="D89" i="3"/>
  <c r="E89" i="3" s="1"/>
  <c r="F89" i="3"/>
  <c r="G89" i="3" s="1"/>
  <c r="H89" i="3"/>
  <c r="I89" i="3" s="1"/>
  <c r="J89" i="3"/>
  <c r="K89" i="3" s="1"/>
  <c r="L89" i="3"/>
  <c r="M89" i="3" s="1"/>
  <c r="N89" i="3"/>
  <c r="D90" i="3"/>
  <c r="E90" i="3" s="1"/>
  <c r="F90" i="3"/>
  <c r="G90" i="3" s="1"/>
  <c r="H90" i="3"/>
  <c r="J90" i="3"/>
  <c r="L90" i="3"/>
  <c r="M90" i="3" s="1"/>
  <c r="N90" i="3"/>
  <c r="D91" i="3"/>
  <c r="E91" i="3" s="1"/>
  <c r="F91" i="3"/>
  <c r="G91" i="3" s="1"/>
  <c r="H91" i="3"/>
  <c r="I91" i="3" s="1"/>
  <c r="J91" i="3"/>
  <c r="K91" i="3" s="1"/>
  <c r="L91" i="3"/>
  <c r="M91" i="3" s="1"/>
  <c r="N91" i="3"/>
  <c r="D92" i="3"/>
  <c r="F92" i="3"/>
  <c r="G92" i="3" s="1"/>
  <c r="H92" i="3"/>
  <c r="J92" i="3"/>
  <c r="L92" i="3"/>
  <c r="M92" i="3" s="1"/>
  <c r="N92" i="3"/>
  <c r="D93" i="3"/>
  <c r="E93" i="3" s="1"/>
  <c r="F93" i="3"/>
  <c r="G93" i="3" s="1"/>
  <c r="H93" i="3"/>
  <c r="J93" i="3"/>
  <c r="K93" i="3" s="1"/>
  <c r="L93" i="3"/>
  <c r="N93" i="3"/>
  <c r="D94" i="3"/>
  <c r="F94" i="3"/>
  <c r="H94" i="3"/>
  <c r="J94" i="3"/>
  <c r="L94" i="3"/>
  <c r="N94" i="3"/>
  <c r="D95" i="3"/>
  <c r="E95" i="3" s="1"/>
  <c r="F95" i="3"/>
  <c r="G95" i="3" s="1"/>
  <c r="H95" i="3"/>
  <c r="J95" i="3"/>
  <c r="K95" i="3" s="1"/>
  <c r="L95" i="3"/>
  <c r="N95" i="3"/>
  <c r="D96" i="3"/>
  <c r="F96" i="3"/>
  <c r="H96" i="3"/>
  <c r="J96" i="3"/>
  <c r="L96" i="3"/>
  <c r="N96" i="3"/>
  <c r="D97" i="3"/>
  <c r="E97" i="3" s="1"/>
  <c r="F97" i="3"/>
  <c r="G97" i="3" s="1"/>
  <c r="H97" i="3"/>
  <c r="J97" i="3"/>
  <c r="K97" i="3" s="1"/>
  <c r="L97" i="3"/>
  <c r="N97" i="3"/>
  <c r="D98" i="3"/>
  <c r="F98" i="3"/>
  <c r="H98" i="3"/>
  <c r="J98" i="3"/>
  <c r="L98" i="3"/>
  <c r="N98" i="3"/>
  <c r="D99" i="3"/>
  <c r="E99" i="3" s="1"/>
  <c r="F99" i="3"/>
  <c r="G99" i="3" s="1"/>
  <c r="H99" i="3"/>
  <c r="J99" i="3"/>
  <c r="K99" i="3" s="1"/>
  <c r="L99" i="3"/>
  <c r="N99" i="3"/>
  <c r="D100" i="3"/>
  <c r="F100" i="3"/>
  <c r="H100" i="3"/>
  <c r="J100" i="3"/>
  <c r="L100" i="3"/>
  <c r="N100" i="3"/>
  <c r="D101" i="3"/>
  <c r="E101" i="3" s="1"/>
  <c r="F101" i="3"/>
  <c r="G101" i="3" s="1"/>
  <c r="H101" i="3"/>
  <c r="J101" i="3"/>
  <c r="K101" i="3" s="1"/>
  <c r="L101" i="3"/>
  <c r="N101" i="3"/>
  <c r="D102" i="3"/>
  <c r="F102" i="3"/>
  <c r="H102" i="3"/>
  <c r="J102" i="3"/>
  <c r="L102" i="3"/>
  <c r="N102" i="3"/>
  <c r="D103" i="3"/>
  <c r="E103" i="3" s="1"/>
  <c r="F103" i="3"/>
  <c r="G103" i="3" s="1"/>
  <c r="H103" i="3"/>
  <c r="J103" i="3"/>
  <c r="K103" i="3" s="1"/>
  <c r="L103" i="3"/>
  <c r="N103" i="3"/>
  <c r="D104" i="3"/>
  <c r="F104" i="3"/>
  <c r="H104" i="3"/>
  <c r="J104" i="3"/>
  <c r="L104" i="3"/>
  <c r="N104" i="3"/>
  <c r="D105" i="3"/>
  <c r="E105" i="3" s="1"/>
  <c r="F105" i="3"/>
  <c r="G105" i="3" s="1"/>
  <c r="H105" i="3"/>
  <c r="J105" i="3"/>
  <c r="K105" i="3" s="1"/>
  <c r="L105" i="3"/>
  <c r="N105" i="3"/>
  <c r="D106" i="3"/>
  <c r="F106" i="3"/>
  <c r="H106" i="3"/>
  <c r="J106" i="3"/>
  <c r="L106" i="3"/>
  <c r="N106" i="3"/>
  <c r="D107" i="3"/>
  <c r="E107" i="3" s="1"/>
  <c r="F107" i="3"/>
  <c r="G107" i="3" s="1"/>
  <c r="H107" i="3"/>
  <c r="J107" i="3"/>
  <c r="K107" i="3" s="1"/>
  <c r="L107" i="3"/>
  <c r="N107" i="3"/>
  <c r="D108" i="3"/>
  <c r="F108" i="3"/>
  <c r="H108" i="3"/>
  <c r="J108" i="3"/>
  <c r="L108" i="3"/>
  <c r="N108" i="3"/>
  <c r="D109" i="3"/>
  <c r="E109" i="3" s="1"/>
  <c r="F109" i="3"/>
  <c r="G109" i="3" s="1"/>
  <c r="H109" i="3"/>
  <c r="J109" i="3"/>
  <c r="K109" i="3" s="1"/>
  <c r="L109" i="3"/>
  <c r="N109" i="3"/>
  <c r="D110" i="3"/>
  <c r="F110" i="3"/>
  <c r="H110" i="3"/>
  <c r="J110" i="3"/>
  <c r="L110" i="3"/>
  <c r="N110" i="3"/>
  <c r="D111" i="3"/>
  <c r="E111" i="3" s="1"/>
  <c r="F111" i="3"/>
  <c r="G111" i="3" s="1"/>
  <c r="H111" i="3"/>
  <c r="J111" i="3"/>
  <c r="K111" i="3" s="1"/>
  <c r="L111" i="3"/>
  <c r="N111" i="3"/>
  <c r="D112" i="3"/>
  <c r="F112" i="3"/>
  <c r="H112" i="3"/>
  <c r="J112" i="3"/>
  <c r="L112" i="3"/>
  <c r="N112" i="3"/>
  <c r="D113" i="3"/>
  <c r="E113" i="3" s="1"/>
  <c r="F113" i="3"/>
  <c r="G113" i="3" s="1"/>
  <c r="H113" i="3"/>
  <c r="J113" i="3"/>
  <c r="K113" i="3" s="1"/>
  <c r="L113" i="3"/>
  <c r="N113" i="3"/>
  <c r="D114" i="3"/>
  <c r="F114" i="3"/>
  <c r="H114" i="3"/>
  <c r="J114" i="3"/>
  <c r="L114" i="3"/>
  <c r="N114" i="3"/>
  <c r="D115" i="3"/>
  <c r="E115" i="3" s="1"/>
  <c r="F115" i="3"/>
  <c r="G115" i="3" s="1"/>
  <c r="H115" i="3"/>
  <c r="J115" i="3"/>
  <c r="K115" i="3" s="1"/>
  <c r="L115" i="3"/>
  <c r="N115" i="3"/>
  <c r="D116" i="3"/>
  <c r="F116" i="3"/>
  <c r="H116" i="3"/>
  <c r="J116" i="3"/>
  <c r="L116" i="3"/>
  <c r="N116" i="3"/>
  <c r="D117" i="3"/>
  <c r="E117" i="3" s="1"/>
  <c r="F117" i="3"/>
  <c r="G117" i="3" s="1"/>
  <c r="H117" i="3"/>
  <c r="J117" i="3"/>
  <c r="K117" i="3" s="1"/>
  <c r="L117" i="3"/>
  <c r="N117" i="3"/>
  <c r="D118" i="3"/>
  <c r="F118" i="3"/>
  <c r="H118" i="3"/>
  <c r="J118" i="3"/>
  <c r="L118" i="3"/>
  <c r="N118" i="3"/>
  <c r="D119" i="3"/>
  <c r="E119" i="3" s="1"/>
  <c r="F119" i="3"/>
  <c r="G119" i="3" s="1"/>
  <c r="H119" i="3"/>
  <c r="J119" i="3"/>
  <c r="K119" i="3" s="1"/>
  <c r="L119" i="3"/>
  <c r="N119" i="3"/>
  <c r="D120" i="3"/>
  <c r="F120" i="3"/>
  <c r="H120" i="3"/>
  <c r="J120" i="3"/>
  <c r="L120" i="3"/>
  <c r="N120" i="3"/>
  <c r="D121" i="3"/>
  <c r="E121" i="3" s="1"/>
  <c r="F121" i="3"/>
  <c r="G121" i="3" s="1"/>
  <c r="H121" i="3"/>
  <c r="J121" i="3"/>
  <c r="K121" i="3" s="1"/>
  <c r="L121" i="3"/>
  <c r="N121" i="3"/>
  <c r="D122" i="3"/>
  <c r="F122" i="3"/>
  <c r="H122" i="3"/>
  <c r="J122" i="3"/>
  <c r="L122" i="3"/>
  <c r="N122" i="3"/>
  <c r="D123" i="3"/>
  <c r="E123" i="3" s="1"/>
  <c r="F123" i="3"/>
  <c r="G123" i="3" s="1"/>
  <c r="H123" i="3"/>
  <c r="J123" i="3"/>
  <c r="K123" i="3" s="1"/>
  <c r="L123" i="3"/>
  <c r="N123" i="3"/>
  <c r="D124" i="3"/>
  <c r="F124" i="3"/>
  <c r="H124" i="3"/>
  <c r="J124" i="3"/>
  <c r="L124" i="3"/>
  <c r="N124" i="3"/>
  <c r="D125" i="3"/>
  <c r="E125" i="3" s="1"/>
  <c r="F125" i="3"/>
  <c r="G125" i="3" s="1"/>
  <c r="H125" i="3"/>
  <c r="J125" i="3"/>
  <c r="K125" i="3" s="1"/>
  <c r="L125" i="3"/>
  <c r="M125" i="3" s="1"/>
  <c r="N125" i="3"/>
  <c r="D126" i="3"/>
  <c r="F126" i="3"/>
  <c r="H126" i="3"/>
  <c r="J126" i="3"/>
  <c r="L126" i="3"/>
  <c r="N126" i="3"/>
  <c r="D127" i="3"/>
  <c r="E127" i="3" s="1"/>
  <c r="F127" i="3"/>
  <c r="H127" i="3"/>
  <c r="J127" i="3"/>
  <c r="K127" i="3" s="1"/>
  <c r="L127" i="3"/>
  <c r="N127" i="3"/>
  <c r="D128" i="3"/>
  <c r="F128" i="3"/>
  <c r="H128" i="3"/>
  <c r="J128" i="3"/>
  <c r="L128" i="3"/>
  <c r="N128" i="3"/>
  <c r="D129" i="3"/>
  <c r="E129" i="3" s="1"/>
  <c r="F129" i="3"/>
  <c r="G129" i="3" s="1"/>
  <c r="H129" i="3"/>
  <c r="J129" i="3"/>
  <c r="K129" i="3" s="1"/>
  <c r="L129" i="3"/>
  <c r="N129" i="3"/>
  <c r="D130" i="3"/>
  <c r="F130" i="3"/>
  <c r="H130" i="3"/>
  <c r="J130" i="3"/>
  <c r="L130" i="3"/>
  <c r="N130" i="3"/>
  <c r="D131" i="3"/>
  <c r="E131" i="3" s="1"/>
  <c r="F131" i="3"/>
  <c r="H131" i="3"/>
  <c r="J131" i="3"/>
  <c r="K131" i="3" s="1"/>
  <c r="L131" i="3"/>
  <c r="N131" i="3"/>
  <c r="D132" i="3"/>
  <c r="F132" i="3"/>
  <c r="H132" i="3"/>
  <c r="J132" i="3"/>
  <c r="L132" i="3"/>
  <c r="N132" i="3"/>
  <c r="D133" i="3"/>
  <c r="E133" i="3" s="1"/>
  <c r="F133" i="3"/>
  <c r="G133" i="3" s="1"/>
  <c r="H133" i="3"/>
  <c r="J133" i="3"/>
  <c r="K133" i="3" s="1"/>
  <c r="L133" i="3"/>
  <c r="N133" i="3"/>
  <c r="D134" i="3"/>
  <c r="F134" i="3"/>
  <c r="H134" i="3"/>
  <c r="J134" i="3"/>
  <c r="L134" i="3"/>
  <c r="N134" i="3"/>
  <c r="D135" i="3"/>
  <c r="E135" i="3" s="1"/>
  <c r="F135" i="3"/>
  <c r="G135" i="3" s="1"/>
  <c r="H135" i="3"/>
  <c r="J135" i="3"/>
  <c r="K135" i="3" s="1"/>
  <c r="L135" i="3"/>
  <c r="N135" i="3"/>
  <c r="D136" i="3"/>
  <c r="F136" i="3"/>
  <c r="H136" i="3"/>
  <c r="J136" i="3"/>
  <c r="L136" i="3"/>
  <c r="N136" i="3"/>
  <c r="D137" i="3"/>
  <c r="E137" i="3" s="1"/>
  <c r="F137" i="3"/>
  <c r="G137" i="3" s="1"/>
  <c r="H137" i="3"/>
  <c r="J137" i="3"/>
  <c r="K137" i="3" s="1"/>
  <c r="L137" i="3"/>
  <c r="N137" i="3"/>
  <c r="D138" i="3"/>
  <c r="F138" i="3"/>
  <c r="H138" i="3"/>
  <c r="J138" i="3"/>
  <c r="L138" i="3"/>
  <c r="N138" i="3"/>
  <c r="D139" i="3"/>
  <c r="E139" i="3" s="1"/>
  <c r="F139" i="3"/>
  <c r="G139" i="3" s="1"/>
  <c r="H139" i="3"/>
  <c r="J139" i="3"/>
  <c r="K139" i="3" s="1"/>
  <c r="L139" i="3"/>
  <c r="N139" i="3"/>
  <c r="D140" i="3"/>
  <c r="F140" i="3"/>
  <c r="H140" i="3"/>
  <c r="J140" i="3"/>
  <c r="L140" i="3"/>
  <c r="N140" i="3"/>
  <c r="D141" i="3"/>
  <c r="E141" i="3" s="1"/>
  <c r="F141" i="3"/>
  <c r="G141" i="3" s="1"/>
  <c r="H141" i="3"/>
  <c r="J141" i="3"/>
  <c r="K141" i="3" s="1"/>
  <c r="L141" i="3"/>
  <c r="N141" i="3"/>
  <c r="D142" i="3"/>
  <c r="F142" i="3"/>
  <c r="H142" i="3"/>
  <c r="J142" i="3"/>
  <c r="L142" i="3"/>
  <c r="N142" i="3"/>
  <c r="D143" i="3"/>
  <c r="AE143" i="3" s="1"/>
  <c r="F143" i="3"/>
  <c r="G143" i="3" s="1"/>
  <c r="H143" i="3"/>
  <c r="J143" i="3"/>
  <c r="K143" i="3" s="1"/>
  <c r="L143" i="3"/>
  <c r="N143" i="3"/>
  <c r="D144" i="3"/>
  <c r="F144" i="3"/>
  <c r="H144" i="3"/>
  <c r="J144" i="3"/>
  <c r="L144" i="3"/>
  <c r="N144" i="3"/>
  <c r="D145" i="3"/>
  <c r="E145" i="3" s="1"/>
  <c r="F145" i="3"/>
  <c r="G145" i="3" s="1"/>
  <c r="H145" i="3"/>
  <c r="J145" i="3"/>
  <c r="K145" i="3" s="1"/>
  <c r="L145" i="3"/>
  <c r="N145" i="3"/>
  <c r="D146" i="3"/>
  <c r="F146" i="3"/>
  <c r="H146" i="3"/>
  <c r="J146" i="3"/>
  <c r="L146" i="3"/>
  <c r="N146" i="3"/>
  <c r="D147" i="3"/>
  <c r="E147" i="3" s="1"/>
  <c r="F147" i="3"/>
  <c r="G147" i="3" s="1"/>
  <c r="H147" i="3"/>
  <c r="J147" i="3"/>
  <c r="K147" i="3" s="1"/>
  <c r="L147" i="3"/>
  <c r="N147" i="3"/>
  <c r="D148" i="3"/>
  <c r="F148" i="3"/>
  <c r="H148" i="3"/>
  <c r="J148" i="3"/>
  <c r="L148" i="3"/>
  <c r="N148" i="3"/>
  <c r="D149" i="3"/>
  <c r="E149" i="3" s="1"/>
  <c r="F149" i="3"/>
  <c r="G149" i="3" s="1"/>
  <c r="H149" i="3"/>
  <c r="J149" i="3"/>
  <c r="K149" i="3" s="1"/>
  <c r="L149" i="3"/>
  <c r="N149" i="3"/>
  <c r="D150" i="3"/>
  <c r="F150" i="3"/>
  <c r="H150" i="3"/>
  <c r="J150" i="3"/>
  <c r="L150" i="3"/>
  <c r="N150" i="3"/>
  <c r="D151" i="3"/>
  <c r="E151" i="3" s="1"/>
  <c r="F151" i="3"/>
  <c r="G151" i="3" s="1"/>
  <c r="H151" i="3"/>
  <c r="J151" i="3"/>
  <c r="K151" i="3" s="1"/>
  <c r="L151" i="3"/>
  <c r="N151" i="3"/>
  <c r="D152" i="3"/>
  <c r="F152" i="3"/>
  <c r="H152" i="3"/>
  <c r="J152" i="3"/>
  <c r="L152" i="3"/>
  <c r="N152" i="3"/>
  <c r="D153" i="3"/>
  <c r="E153" i="3" s="1"/>
  <c r="F153" i="3"/>
  <c r="G153" i="3" s="1"/>
  <c r="H153" i="3"/>
  <c r="J153" i="3"/>
  <c r="K153" i="3" s="1"/>
  <c r="L153" i="3"/>
  <c r="N153" i="3"/>
  <c r="D154" i="3"/>
  <c r="F154" i="3"/>
  <c r="H154" i="3"/>
  <c r="J154" i="3"/>
  <c r="L154" i="3"/>
  <c r="N154" i="3"/>
  <c r="D155" i="3"/>
  <c r="E155" i="3" s="1"/>
  <c r="F155" i="3"/>
  <c r="G155" i="3" s="1"/>
  <c r="H155" i="3"/>
  <c r="J155" i="3"/>
  <c r="K155" i="3" s="1"/>
  <c r="L155" i="3"/>
  <c r="N155" i="3"/>
  <c r="D156" i="3"/>
  <c r="F156" i="3"/>
  <c r="H156" i="3"/>
  <c r="J156" i="3"/>
  <c r="L156" i="3"/>
  <c r="N156" i="3"/>
  <c r="D157" i="3"/>
  <c r="E157" i="3" s="1"/>
  <c r="F157" i="3"/>
  <c r="G157" i="3" s="1"/>
  <c r="H157" i="3"/>
  <c r="J157" i="3"/>
  <c r="K157" i="3" s="1"/>
  <c r="L157" i="3"/>
  <c r="N157" i="3"/>
  <c r="D158" i="3"/>
  <c r="F158" i="3"/>
  <c r="H158" i="3"/>
  <c r="J158" i="3"/>
  <c r="L158" i="3"/>
  <c r="N158" i="3"/>
  <c r="D159" i="3"/>
  <c r="E159" i="3" s="1"/>
  <c r="F159" i="3"/>
  <c r="G159" i="3" s="1"/>
  <c r="H159" i="3"/>
  <c r="J159" i="3"/>
  <c r="K159" i="3" s="1"/>
  <c r="L159" i="3"/>
  <c r="N159" i="3"/>
  <c r="D160" i="3"/>
  <c r="F160" i="3"/>
  <c r="H160" i="3"/>
  <c r="J160" i="3"/>
  <c r="L160" i="3"/>
  <c r="N160" i="3"/>
  <c r="D161" i="3"/>
  <c r="E161" i="3" s="1"/>
  <c r="F161" i="3"/>
  <c r="G161" i="3" s="1"/>
  <c r="H161" i="3"/>
  <c r="J161" i="3"/>
  <c r="K161" i="3" s="1"/>
  <c r="L161" i="3"/>
  <c r="N161" i="3"/>
  <c r="I161" i="3" s="1"/>
  <c r="D162" i="3"/>
  <c r="F162" i="3"/>
  <c r="H162" i="3"/>
  <c r="J162" i="3"/>
  <c r="L162" i="3"/>
  <c r="N162" i="3"/>
  <c r="D163" i="3"/>
  <c r="E163" i="3" s="1"/>
  <c r="F163" i="3"/>
  <c r="G163" i="3" s="1"/>
  <c r="H163" i="3"/>
  <c r="J163" i="3"/>
  <c r="K163" i="3" s="1"/>
  <c r="L163" i="3"/>
  <c r="N163" i="3"/>
  <c r="D164" i="3"/>
  <c r="F164" i="3"/>
  <c r="H164" i="3"/>
  <c r="J164" i="3"/>
  <c r="L164" i="3"/>
  <c r="N164" i="3"/>
  <c r="D165" i="3"/>
  <c r="E165" i="3" s="1"/>
  <c r="F165" i="3"/>
  <c r="G165" i="3" s="1"/>
  <c r="H165" i="3"/>
  <c r="J165" i="3"/>
  <c r="K165" i="3" s="1"/>
  <c r="L165" i="3"/>
  <c r="M165" i="3" s="1"/>
  <c r="N165" i="3"/>
  <c r="D166" i="3"/>
  <c r="F166" i="3"/>
  <c r="H166" i="3"/>
  <c r="J166" i="3"/>
  <c r="L166" i="3"/>
  <c r="N166" i="3"/>
  <c r="D167" i="3"/>
  <c r="E167" i="3" s="1"/>
  <c r="F167" i="3"/>
  <c r="G167" i="3" s="1"/>
  <c r="H167" i="3"/>
  <c r="J167" i="3"/>
  <c r="K167" i="3" s="1"/>
  <c r="L167" i="3"/>
  <c r="M167" i="3" s="1"/>
  <c r="N167" i="3"/>
  <c r="D168" i="3"/>
  <c r="F168" i="3"/>
  <c r="H168" i="3"/>
  <c r="J168" i="3"/>
  <c r="L168" i="3"/>
  <c r="N168" i="3"/>
  <c r="D169" i="3"/>
  <c r="E169" i="3" s="1"/>
  <c r="F169" i="3"/>
  <c r="G169" i="3" s="1"/>
  <c r="H169" i="3"/>
  <c r="J169" i="3"/>
  <c r="K169" i="3" s="1"/>
  <c r="L169" i="3"/>
  <c r="M169" i="3" s="1"/>
  <c r="N169" i="3"/>
  <c r="D170" i="3"/>
  <c r="F170" i="3"/>
  <c r="H170" i="3"/>
  <c r="J170" i="3"/>
  <c r="L170" i="3"/>
  <c r="N170" i="3"/>
  <c r="D171" i="3"/>
  <c r="E171" i="3" s="1"/>
  <c r="F171" i="3"/>
  <c r="G171" i="3" s="1"/>
  <c r="H171" i="3"/>
  <c r="J171" i="3"/>
  <c r="K171" i="3" s="1"/>
  <c r="L171" i="3"/>
  <c r="M171" i="3" s="1"/>
  <c r="N171" i="3"/>
  <c r="D172" i="3"/>
  <c r="F172" i="3"/>
  <c r="H172" i="3"/>
  <c r="J172" i="3"/>
  <c r="L172" i="3"/>
  <c r="N172" i="3"/>
  <c r="D173" i="3"/>
  <c r="E173" i="3" s="1"/>
  <c r="F173" i="3"/>
  <c r="G173" i="3" s="1"/>
  <c r="H173" i="3"/>
  <c r="J173" i="3"/>
  <c r="K173" i="3" s="1"/>
  <c r="L173" i="3"/>
  <c r="M173" i="3" s="1"/>
  <c r="N173" i="3"/>
  <c r="D174" i="3"/>
  <c r="F174" i="3"/>
  <c r="H174" i="3"/>
  <c r="J174" i="3"/>
  <c r="L174" i="3"/>
  <c r="N174" i="3"/>
  <c r="D175" i="3"/>
  <c r="E175" i="3" s="1"/>
  <c r="F175" i="3"/>
  <c r="G175" i="3" s="1"/>
  <c r="H175" i="3"/>
  <c r="J175" i="3"/>
  <c r="K175" i="3" s="1"/>
  <c r="L175" i="3"/>
  <c r="M175" i="3" s="1"/>
  <c r="N175" i="3"/>
  <c r="D176" i="3"/>
  <c r="F176" i="3"/>
  <c r="H176" i="3"/>
  <c r="J176" i="3"/>
  <c r="L176" i="3"/>
  <c r="N176" i="3"/>
  <c r="D177" i="3"/>
  <c r="E177" i="3" s="1"/>
  <c r="F177" i="3"/>
  <c r="G177" i="3" s="1"/>
  <c r="H177" i="3"/>
  <c r="J177" i="3"/>
  <c r="K177" i="3" s="1"/>
  <c r="L177" i="3"/>
  <c r="M177" i="3" s="1"/>
  <c r="N177" i="3"/>
  <c r="D178" i="3"/>
  <c r="F178" i="3"/>
  <c r="H178" i="3"/>
  <c r="J178" i="3"/>
  <c r="L178" i="3"/>
  <c r="N178" i="3"/>
  <c r="D179" i="3"/>
  <c r="E179" i="3" s="1"/>
  <c r="F179" i="3"/>
  <c r="G179" i="3" s="1"/>
  <c r="H179" i="3"/>
  <c r="J179" i="3"/>
  <c r="K179" i="3" s="1"/>
  <c r="L179" i="3"/>
  <c r="M179" i="3" s="1"/>
  <c r="N179" i="3"/>
  <c r="D180" i="3"/>
  <c r="F180" i="3"/>
  <c r="H180" i="3"/>
  <c r="J180" i="3"/>
  <c r="L180" i="3"/>
  <c r="N180" i="3"/>
  <c r="D181" i="3"/>
  <c r="E181" i="3" s="1"/>
  <c r="F181" i="3"/>
  <c r="G181" i="3" s="1"/>
  <c r="H181" i="3"/>
  <c r="J181" i="3"/>
  <c r="K181" i="3" s="1"/>
  <c r="L181" i="3"/>
  <c r="M181" i="3" s="1"/>
  <c r="N181" i="3"/>
  <c r="D182" i="3"/>
  <c r="F182" i="3"/>
  <c r="H182" i="3"/>
  <c r="J182" i="3"/>
  <c r="L182" i="3"/>
  <c r="N182" i="3"/>
  <c r="D183" i="3"/>
  <c r="E183" i="3" s="1"/>
  <c r="F183" i="3"/>
  <c r="G183" i="3" s="1"/>
  <c r="H183" i="3"/>
  <c r="J183" i="3"/>
  <c r="K183" i="3" s="1"/>
  <c r="L183" i="3"/>
  <c r="M183" i="3" s="1"/>
  <c r="N183" i="3"/>
  <c r="D184" i="3"/>
  <c r="F184" i="3"/>
  <c r="H184" i="3"/>
  <c r="J184" i="3"/>
  <c r="L184" i="3"/>
  <c r="N184" i="3"/>
  <c r="D185" i="3"/>
  <c r="E185" i="3" s="1"/>
  <c r="F185" i="3"/>
  <c r="G185" i="3" s="1"/>
  <c r="H185" i="3"/>
  <c r="J185" i="3"/>
  <c r="K185" i="3" s="1"/>
  <c r="L185" i="3"/>
  <c r="M185" i="3" s="1"/>
  <c r="N185" i="3"/>
  <c r="D186" i="3"/>
  <c r="F186" i="3"/>
  <c r="H186" i="3"/>
  <c r="J186" i="3"/>
  <c r="L186" i="3"/>
  <c r="N186" i="3"/>
  <c r="D187" i="3"/>
  <c r="E187" i="3" s="1"/>
  <c r="F187" i="3"/>
  <c r="G187" i="3" s="1"/>
  <c r="H187" i="3"/>
  <c r="J187" i="3"/>
  <c r="K187" i="3" s="1"/>
  <c r="L187" i="3"/>
  <c r="M187" i="3" s="1"/>
  <c r="N187" i="3"/>
  <c r="D188" i="3"/>
  <c r="F188" i="3"/>
  <c r="H188" i="3"/>
  <c r="J188" i="3"/>
  <c r="L188" i="3"/>
  <c r="N188" i="3"/>
  <c r="D189" i="3"/>
  <c r="E189" i="3" s="1"/>
  <c r="F189" i="3"/>
  <c r="G189" i="3" s="1"/>
  <c r="H189" i="3"/>
  <c r="J189" i="3"/>
  <c r="K189" i="3" s="1"/>
  <c r="L189" i="3"/>
  <c r="M189" i="3" s="1"/>
  <c r="N189" i="3"/>
  <c r="D190" i="3"/>
  <c r="F190" i="3"/>
  <c r="H190" i="3"/>
  <c r="J190" i="3"/>
  <c r="L190" i="3"/>
  <c r="N190" i="3"/>
  <c r="K190" i="3" s="1"/>
  <c r="D191" i="3"/>
  <c r="E191" i="3" s="1"/>
  <c r="F191" i="3"/>
  <c r="G191" i="3" s="1"/>
  <c r="H191" i="3"/>
  <c r="J191" i="3"/>
  <c r="K191" i="3" s="1"/>
  <c r="L191" i="3"/>
  <c r="M191" i="3" s="1"/>
  <c r="N191" i="3"/>
  <c r="D192" i="3"/>
  <c r="F192" i="3"/>
  <c r="H192" i="3"/>
  <c r="J192" i="3"/>
  <c r="L192" i="3"/>
  <c r="N192" i="3"/>
  <c r="D193" i="3"/>
  <c r="E193" i="3" s="1"/>
  <c r="F193" i="3"/>
  <c r="G193" i="3" s="1"/>
  <c r="H193" i="3"/>
  <c r="J193" i="3"/>
  <c r="K193" i="3" s="1"/>
  <c r="L193" i="3"/>
  <c r="M193" i="3" s="1"/>
  <c r="N193" i="3"/>
  <c r="D194" i="3"/>
  <c r="F194" i="3"/>
  <c r="H194" i="3"/>
  <c r="J194" i="3"/>
  <c r="L194" i="3"/>
  <c r="N194" i="3"/>
  <c r="D195" i="3"/>
  <c r="E195" i="3" s="1"/>
  <c r="F195" i="3"/>
  <c r="G195" i="3" s="1"/>
  <c r="H195" i="3"/>
  <c r="J195" i="3"/>
  <c r="K195" i="3" s="1"/>
  <c r="L195" i="3"/>
  <c r="M195" i="3" s="1"/>
  <c r="N195" i="3"/>
  <c r="D196" i="3"/>
  <c r="F196" i="3"/>
  <c r="H196" i="3"/>
  <c r="J196" i="3"/>
  <c r="L196" i="3"/>
  <c r="N196" i="3"/>
  <c r="D197" i="3"/>
  <c r="E197" i="3" s="1"/>
  <c r="F197" i="3"/>
  <c r="G197" i="3" s="1"/>
  <c r="H197" i="3"/>
  <c r="J197" i="3"/>
  <c r="K197" i="3" s="1"/>
  <c r="L197" i="3"/>
  <c r="M197" i="3" s="1"/>
  <c r="N197" i="3"/>
  <c r="D198" i="3"/>
  <c r="F198" i="3"/>
  <c r="H198" i="3"/>
  <c r="J198" i="3"/>
  <c r="L198" i="3"/>
  <c r="N198" i="3"/>
  <c r="D199" i="3"/>
  <c r="E199" i="3" s="1"/>
  <c r="F199" i="3"/>
  <c r="G199" i="3" s="1"/>
  <c r="H199" i="3"/>
  <c r="J199" i="3"/>
  <c r="K199" i="3" s="1"/>
  <c r="L199" i="3"/>
  <c r="M199" i="3" s="1"/>
  <c r="N199" i="3"/>
  <c r="D200" i="3"/>
  <c r="F200" i="3"/>
  <c r="H200" i="3"/>
  <c r="J200" i="3"/>
  <c r="L200" i="3"/>
  <c r="N200" i="3"/>
  <c r="D201" i="3"/>
  <c r="E201" i="3" s="1"/>
  <c r="F201" i="3"/>
  <c r="G201" i="3" s="1"/>
  <c r="H201" i="3"/>
  <c r="J201" i="3"/>
  <c r="K201" i="3" s="1"/>
  <c r="L201" i="3"/>
  <c r="M201" i="3" s="1"/>
  <c r="N201" i="3"/>
  <c r="D202" i="3"/>
  <c r="F202" i="3"/>
  <c r="H202" i="3"/>
  <c r="J202" i="3"/>
  <c r="L202" i="3"/>
  <c r="N202" i="3"/>
  <c r="D203" i="3"/>
  <c r="E203" i="3" s="1"/>
  <c r="F203" i="3"/>
  <c r="G203" i="3" s="1"/>
  <c r="H203" i="3"/>
  <c r="J203" i="3"/>
  <c r="K203" i="3" s="1"/>
  <c r="L203" i="3"/>
  <c r="M203" i="3" s="1"/>
  <c r="N203" i="3"/>
  <c r="D204" i="3"/>
  <c r="F204" i="3"/>
  <c r="H204" i="3"/>
  <c r="J204" i="3"/>
  <c r="L204" i="3"/>
  <c r="N204" i="3"/>
  <c r="D205" i="3"/>
  <c r="E205" i="3" s="1"/>
  <c r="F205" i="3"/>
  <c r="G205" i="3" s="1"/>
  <c r="H205" i="3"/>
  <c r="J205" i="3"/>
  <c r="K205" i="3" s="1"/>
  <c r="L205" i="3"/>
  <c r="M205" i="3" s="1"/>
  <c r="N205" i="3"/>
  <c r="D206" i="3"/>
  <c r="F206" i="3"/>
  <c r="H206" i="3"/>
  <c r="J206" i="3"/>
  <c r="L206" i="3"/>
  <c r="N206" i="3"/>
  <c r="D207" i="3"/>
  <c r="E207" i="3" s="1"/>
  <c r="F207" i="3"/>
  <c r="G207" i="3" s="1"/>
  <c r="H207" i="3"/>
  <c r="J207" i="3"/>
  <c r="K207" i="3" s="1"/>
  <c r="L207" i="3"/>
  <c r="M207" i="3" s="1"/>
  <c r="N207" i="3"/>
  <c r="D208" i="3"/>
  <c r="F208" i="3"/>
  <c r="H208" i="3"/>
  <c r="J208" i="3"/>
  <c r="L208" i="3"/>
  <c r="N208" i="3"/>
  <c r="D209" i="3"/>
  <c r="E209" i="3" s="1"/>
  <c r="F209" i="3"/>
  <c r="G209" i="3" s="1"/>
  <c r="H209" i="3"/>
  <c r="J209" i="3"/>
  <c r="K209" i="3" s="1"/>
  <c r="L209" i="3"/>
  <c r="M209" i="3" s="1"/>
  <c r="N209" i="3"/>
  <c r="D210" i="3"/>
  <c r="F210" i="3"/>
  <c r="H210" i="3"/>
  <c r="J210" i="3"/>
  <c r="L210" i="3"/>
  <c r="N210" i="3"/>
  <c r="D211" i="3"/>
  <c r="E211" i="3" s="1"/>
  <c r="F211" i="3"/>
  <c r="G211" i="3" s="1"/>
  <c r="H211" i="3"/>
  <c r="J211" i="3"/>
  <c r="K211" i="3" s="1"/>
  <c r="L211" i="3"/>
  <c r="M211" i="3" s="1"/>
  <c r="N211" i="3"/>
  <c r="D212" i="3"/>
  <c r="F212" i="3"/>
  <c r="H212" i="3"/>
  <c r="J212" i="3"/>
  <c r="L212" i="3"/>
  <c r="N212" i="3"/>
  <c r="D213" i="3"/>
  <c r="E213" i="3" s="1"/>
  <c r="F213" i="3"/>
  <c r="G213" i="3" s="1"/>
  <c r="H213" i="3"/>
  <c r="J213" i="3"/>
  <c r="K213" i="3" s="1"/>
  <c r="L213" i="3"/>
  <c r="M213" i="3" s="1"/>
  <c r="N213" i="3"/>
  <c r="D214" i="3"/>
  <c r="F214" i="3"/>
  <c r="H214" i="3"/>
  <c r="J214" i="3"/>
  <c r="L214" i="3"/>
  <c r="N214" i="3"/>
  <c r="D215" i="3"/>
  <c r="E215" i="3" s="1"/>
  <c r="F215" i="3"/>
  <c r="G215" i="3" s="1"/>
  <c r="H215" i="3"/>
  <c r="J215" i="3"/>
  <c r="K215" i="3" s="1"/>
  <c r="L215" i="3"/>
  <c r="M215" i="3" s="1"/>
  <c r="N215" i="3"/>
  <c r="D216" i="3"/>
  <c r="F216" i="3"/>
  <c r="H216" i="3"/>
  <c r="J216" i="3"/>
  <c r="L216" i="3"/>
  <c r="N216" i="3"/>
  <c r="D217" i="3"/>
  <c r="E217" i="3" s="1"/>
  <c r="F217" i="3"/>
  <c r="G217" i="3" s="1"/>
  <c r="H217" i="3"/>
  <c r="J217" i="3"/>
  <c r="K217" i="3" s="1"/>
  <c r="L217" i="3"/>
  <c r="M217" i="3" s="1"/>
  <c r="N217" i="3"/>
  <c r="D218" i="3"/>
  <c r="F218" i="3"/>
  <c r="H218" i="3"/>
  <c r="J218" i="3"/>
  <c r="L218" i="3"/>
  <c r="N218" i="3"/>
  <c r="D219" i="3"/>
  <c r="E219" i="3" s="1"/>
  <c r="F219" i="3"/>
  <c r="G219" i="3" s="1"/>
  <c r="H219" i="3"/>
  <c r="J219" i="3"/>
  <c r="K219" i="3" s="1"/>
  <c r="L219" i="3"/>
  <c r="M219" i="3" s="1"/>
  <c r="N219" i="3"/>
  <c r="D220" i="3"/>
  <c r="F220" i="3"/>
  <c r="H220" i="3"/>
  <c r="J220" i="3"/>
  <c r="L220" i="3"/>
  <c r="N220" i="3"/>
  <c r="D221" i="3"/>
  <c r="E221" i="3" s="1"/>
  <c r="F221" i="3"/>
  <c r="G221" i="3" s="1"/>
  <c r="H221" i="3"/>
  <c r="J221" i="3"/>
  <c r="K221" i="3" s="1"/>
  <c r="L221" i="3"/>
  <c r="M221" i="3" s="1"/>
  <c r="N221" i="3"/>
  <c r="D222" i="3"/>
  <c r="F222" i="3"/>
  <c r="H222" i="3"/>
  <c r="J222" i="3"/>
  <c r="L222" i="3"/>
  <c r="N222" i="3"/>
  <c r="D223" i="3"/>
  <c r="E223" i="3" s="1"/>
  <c r="F223" i="3"/>
  <c r="G223" i="3" s="1"/>
  <c r="H223" i="3"/>
  <c r="J223" i="3"/>
  <c r="K223" i="3" s="1"/>
  <c r="L223" i="3"/>
  <c r="M223" i="3" s="1"/>
  <c r="N223" i="3"/>
  <c r="D224" i="3"/>
  <c r="F224" i="3"/>
  <c r="H224" i="3"/>
  <c r="J224" i="3"/>
  <c r="L224" i="3"/>
  <c r="N224" i="3"/>
  <c r="D225" i="3"/>
  <c r="E225" i="3" s="1"/>
  <c r="F225" i="3"/>
  <c r="G225" i="3" s="1"/>
  <c r="H225" i="3"/>
  <c r="J225" i="3"/>
  <c r="K225" i="3" s="1"/>
  <c r="L225" i="3"/>
  <c r="M225" i="3" s="1"/>
  <c r="N225" i="3"/>
  <c r="D226" i="3"/>
  <c r="F226" i="3"/>
  <c r="H226" i="3"/>
  <c r="J226" i="3"/>
  <c r="L226" i="3"/>
  <c r="N226" i="3"/>
  <c r="D227" i="3"/>
  <c r="E227" i="3" s="1"/>
  <c r="F227" i="3"/>
  <c r="G227" i="3" s="1"/>
  <c r="H227" i="3"/>
  <c r="J227" i="3"/>
  <c r="K227" i="3" s="1"/>
  <c r="L227" i="3"/>
  <c r="M227" i="3" s="1"/>
  <c r="N227" i="3"/>
  <c r="D228" i="3"/>
  <c r="F228" i="3"/>
  <c r="H228" i="3"/>
  <c r="J228" i="3"/>
  <c r="L228" i="3"/>
  <c r="N228" i="3"/>
  <c r="D229" i="3"/>
  <c r="E229" i="3" s="1"/>
  <c r="F229" i="3"/>
  <c r="G229" i="3" s="1"/>
  <c r="H229" i="3"/>
  <c r="J229" i="3"/>
  <c r="K229" i="3" s="1"/>
  <c r="L229" i="3"/>
  <c r="M229" i="3" s="1"/>
  <c r="N229" i="3"/>
  <c r="D230" i="3"/>
  <c r="F230" i="3"/>
  <c r="H230" i="3"/>
  <c r="J230" i="3"/>
  <c r="L230" i="3"/>
  <c r="N230" i="3"/>
  <c r="D231" i="3"/>
  <c r="E231" i="3" s="1"/>
  <c r="F231" i="3"/>
  <c r="G231" i="3" s="1"/>
  <c r="H231" i="3"/>
  <c r="J231" i="3"/>
  <c r="K231" i="3" s="1"/>
  <c r="L231" i="3"/>
  <c r="M231" i="3" s="1"/>
  <c r="N231" i="3"/>
  <c r="D232" i="3"/>
  <c r="F232" i="3"/>
  <c r="H232" i="3"/>
  <c r="J232" i="3"/>
  <c r="L232" i="3"/>
  <c r="N232" i="3"/>
  <c r="D233" i="3"/>
  <c r="E233" i="3" s="1"/>
  <c r="F233" i="3"/>
  <c r="G233" i="3" s="1"/>
  <c r="H233" i="3"/>
  <c r="J233" i="3"/>
  <c r="K233" i="3" s="1"/>
  <c r="L233" i="3"/>
  <c r="M233" i="3" s="1"/>
  <c r="N233" i="3"/>
  <c r="D234" i="3"/>
  <c r="F234" i="3"/>
  <c r="H234" i="3"/>
  <c r="J234" i="3"/>
  <c r="L234" i="3"/>
  <c r="N234" i="3"/>
  <c r="D235" i="3"/>
  <c r="E235" i="3" s="1"/>
  <c r="F235" i="3"/>
  <c r="G235" i="3" s="1"/>
  <c r="H235" i="3"/>
  <c r="J235" i="3"/>
  <c r="K235" i="3" s="1"/>
  <c r="L235" i="3"/>
  <c r="M235" i="3" s="1"/>
  <c r="N235" i="3"/>
  <c r="D236" i="3"/>
  <c r="F236" i="3"/>
  <c r="H236" i="3"/>
  <c r="J236" i="3"/>
  <c r="L236" i="3"/>
  <c r="N236" i="3"/>
  <c r="D237" i="3"/>
  <c r="E237" i="3" s="1"/>
  <c r="F237" i="3"/>
  <c r="G237" i="3" s="1"/>
  <c r="H237" i="3"/>
  <c r="J237" i="3"/>
  <c r="K237" i="3" s="1"/>
  <c r="L237" i="3"/>
  <c r="M237" i="3" s="1"/>
  <c r="N237" i="3"/>
  <c r="D238" i="3"/>
  <c r="F238" i="3"/>
  <c r="H238" i="3"/>
  <c r="J238" i="3"/>
  <c r="L238" i="3"/>
  <c r="N238" i="3"/>
  <c r="D239" i="3"/>
  <c r="E239" i="3" s="1"/>
  <c r="F239" i="3"/>
  <c r="G239" i="3" s="1"/>
  <c r="H239" i="3"/>
  <c r="J239" i="3"/>
  <c r="K239" i="3" s="1"/>
  <c r="L239" i="3"/>
  <c r="M239" i="3" s="1"/>
  <c r="N239" i="3"/>
  <c r="D240" i="3"/>
  <c r="F240" i="3"/>
  <c r="H240" i="3"/>
  <c r="J240" i="3"/>
  <c r="L240" i="3"/>
  <c r="N240" i="3"/>
  <c r="D241" i="3"/>
  <c r="E241" i="3" s="1"/>
  <c r="F241" i="3"/>
  <c r="G241" i="3" s="1"/>
  <c r="H241" i="3"/>
  <c r="J241" i="3"/>
  <c r="K241" i="3" s="1"/>
  <c r="L241" i="3"/>
  <c r="M241" i="3" s="1"/>
  <c r="N241" i="3"/>
  <c r="D242" i="3"/>
  <c r="F242" i="3"/>
  <c r="H242" i="3"/>
  <c r="J242" i="3"/>
  <c r="L242" i="3"/>
  <c r="N242" i="3"/>
  <c r="D243" i="3"/>
  <c r="E243" i="3" s="1"/>
  <c r="F243" i="3"/>
  <c r="G243" i="3" s="1"/>
  <c r="H243" i="3"/>
  <c r="J243" i="3"/>
  <c r="K243" i="3" s="1"/>
  <c r="L243" i="3"/>
  <c r="M243" i="3" s="1"/>
  <c r="N243" i="3"/>
  <c r="D244" i="3"/>
  <c r="F244" i="3"/>
  <c r="H244" i="3"/>
  <c r="J244" i="3"/>
  <c r="L244" i="3"/>
  <c r="N244" i="3"/>
  <c r="D245" i="3"/>
  <c r="E245" i="3" s="1"/>
  <c r="F245" i="3"/>
  <c r="G245" i="3" s="1"/>
  <c r="H245" i="3"/>
  <c r="J245" i="3"/>
  <c r="K245" i="3" s="1"/>
  <c r="L245" i="3"/>
  <c r="M245" i="3" s="1"/>
  <c r="N245" i="3"/>
  <c r="D246" i="3"/>
  <c r="F246" i="3"/>
  <c r="H246" i="3"/>
  <c r="J246" i="3"/>
  <c r="L246" i="3"/>
  <c r="N246" i="3"/>
  <c r="D247" i="3"/>
  <c r="E247" i="3" s="1"/>
  <c r="F247" i="3"/>
  <c r="G247" i="3" s="1"/>
  <c r="H247" i="3"/>
  <c r="J247" i="3"/>
  <c r="K247" i="3" s="1"/>
  <c r="L247" i="3"/>
  <c r="M247" i="3" s="1"/>
  <c r="N247" i="3"/>
  <c r="D248" i="3"/>
  <c r="F248" i="3"/>
  <c r="H248" i="3"/>
  <c r="J248" i="3"/>
  <c r="L248" i="3"/>
  <c r="N248" i="3"/>
  <c r="D249" i="3"/>
  <c r="E249" i="3" s="1"/>
  <c r="F249" i="3"/>
  <c r="G249" i="3" s="1"/>
  <c r="H249" i="3"/>
  <c r="J249" i="3"/>
  <c r="K249" i="3" s="1"/>
  <c r="L249" i="3"/>
  <c r="M249" i="3" s="1"/>
  <c r="N249" i="3"/>
  <c r="D250" i="3"/>
  <c r="F250" i="3"/>
  <c r="H250" i="3"/>
  <c r="J250" i="3"/>
  <c r="L250" i="3"/>
  <c r="N250" i="3"/>
  <c r="D251" i="3"/>
  <c r="E251" i="3" s="1"/>
  <c r="F251" i="3"/>
  <c r="G251" i="3" s="1"/>
  <c r="H251" i="3"/>
  <c r="J251" i="3"/>
  <c r="K251" i="3" s="1"/>
  <c r="L251" i="3"/>
  <c r="M251" i="3" s="1"/>
  <c r="N251" i="3"/>
  <c r="D252" i="3"/>
  <c r="F252" i="3"/>
  <c r="H252" i="3"/>
  <c r="J252" i="3"/>
  <c r="L252" i="3"/>
  <c r="N252" i="3"/>
  <c r="I252" i="3" s="1"/>
  <c r="D253" i="3"/>
  <c r="E253" i="3" s="1"/>
  <c r="F253" i="3"/>
  <c r="G253" i="3" s="1"/>
  <c r="H253" i="3"/>
  <c r="J253" i="3"/>
  <c r="K253" i="3" s="1"/>
  <c r="L253" i="3"/>
  <c r="M253" i="3" s="1"/>
  <c r="N253" i="3"/>
  <c r="D254" i="3"/>
  <c r="F254" i="3"/>
  <c r="H254" i="3"/>
  <c r="J254" i="3"/>
  <c r="L254" i="3"/>
  <c r="N254" i="3"/>
  <c r="D255" i="3"/>
  <c r="E255" i="3" s="1"/>
  <c r="F255" i="3"/>
  <c r="G255" i="3" s="1"/>
  <c r="H255" i="3"/>
  <c r="J255" i="3"/>
  <c r="K255" i="3" s="1"/>
  <c r="L255" i="3"/>
  <c r="M255" i="3" s="1"/>
  <c r="N255" i="3"/>
  <c r="D256" i="3"/>
  <c r="F256" i="3"/>
  <c r="H256" i="3"/>
  <c r="J256" i="3"/>
  <c r="L256" i="3"/>
  <c r="N256" i="3"/>
  <c r="D257" i="3"/>
  <c r="E257" i="3" s="1"/>
  <c r="F257" i="3"/>
  <c r="G257" i="3" s="1"/>
  <c r="H257" i="3"/>
  <c r="J257" i="3"/>
  <c r="K257" i="3" s="1"/>
  <c r="L257" i="3"/>
  <c r="M257" i="3" s="1"/>
  <c r="N257" i="3"/>
  <c r="D258" i="3"/>
  <c r="F258" i="3"/>
  <c r="H258" i="3"/>
  <c r="J258" i="3"/>
  <c r="L258" i="3"/>
  <c r="N258" i="3"/>
  <c r="D259" i="3"/>
  <c r="E259" i="3" s="1"/>
  <c r="F259" i="3"/>
  <c r="G259" i="3" s="1"/>
  <c r="H259" i="3"/>
  <c r="J259" i="3"/>
  <c r="K259" i="3" s="1"/>
  <c r="L259" i="3"/>
  <c r="M259" i="3" s="1"/>
  <c r="N259" i="3"/>
  <c r="D260" i="3"/>
  <c r="F260" i="3"/>
  <c r="H260" i="3"/>
  <c r="J260" i="3"/>
  <c r="L260" i="3"/>
  <c r="N260" i="3"/>
  <c r="D261" i="3"/>
  <c r="E261" i="3" s="1"/>
  <c r="F261" i="3"/>
  <c r="G261" i="3" s="1"/>
  <c r="H261" i="3"/>
  <c r="J261" i="3"/>
  <c r="K261" i="3" s="1"/>
  <c r="L261" i="3"/>
  <c r="M261" i="3" s="1"/>
  <c r="N261" i="3"/>
  <c r="D262" i="3"/>
  <c r="F262" i="3"/>
  <c r="H262" i="3"/>
  <c r="J262" i="3"/>
  <c r="L262" i="3"/>
  <c r="N262" i="3"/>
  <c r="D263" i="3"/>
  <c r="E263" i="3" s="1"/>
  <c r="F263" i="3"/>
  <c r="G263" i="3" s="1"/>
  <c r="H263" i="3"/>
  <c r="J263" i="3"/>
  <c r="K263" i="3" s="1"/>
  <c r="L263" i="3"/>
  <c r="M263" i="3" s="1"/>
  <c r="N263" i="3"/>
  <c r="D264" i="3"/>
  <c r="F264" i="3"/>
  <c r="H264" i="3"/>
  <c r="J264" i="3"/>
  <c r="L264" i="3"/>
  <c r="N264" i="3"/>
  <c r="D265" i="3"/>
  <c r="E265" i="3" s="1"/>
  <c r="F265" i="3"/>
  <c r="G265" i="3" s="1"/>
  <c r="H265" i="3"/>
  <c r="J265" i="3"/>
  <c r="K265" i="3" s="1"/>
  <c r="L265" i="3"/>
  <c r="M265" i="3" s="1"/>
  <c r="N265" i="3"/>
  <c r="D266" i="3"/>
  <c r="F266" i="3"/>
  <c r="H266" i="3"/>
  <c r="J266" i="3"/>
  <c r="L266" i="3"/>
  <c r="N266" i="3"/>
  <c r="D267" i="3"/>
  <c r="E267" i="3" s="1"/>
  <c r="F267" i="3"/>
  <c r="G267" i="3" s="1"/>
  <c r="H267" i="3"/>
  <c r="J267" i="3"/>
  <c r="K267" i="3" s="1"/>
  <c r="L267" i="3"/>
  <c r="M267" i="3" s="1"/>
  <c r="N267" i="3"/>
  <c r="D268" i="3"/>
  <c r="F268" i="3"/>
  <c r="H268" i="3"/>
  <c r="J268" i="3"/>
  <c r="L268" i="3"/>
  <c r="N268" i="3"/>
  <c r="D269" i="3"/>
  <c r="E269" i="3" s="1"/>
  <c r="F269" i="3"/>
  <c r="G269" i="3" s="1"/>
  <c r="H269" i="3"/>
  <c r="J269" i="3"/>
  <c r="K269" i="3" s="1"/>
  <c r="L269" i="3"/>
  <c r="M269" i="3" s="1"/>
  <c r="N269" i="3"/>
  <c r="D270" i="3"/>
  <c r="F270" i="3"/>
  <c r="H270" i="3"/>
  <c r="J270" i="3"/>
  <c r="L270" i="3"/>
  <c r="N270" i="3"/>
  <c r="D271" i="3"/>
  <c r="E271" i="3" s="1"/>
  <c r="F271" i="3"/>
  <c r="G271" i="3" s="1"/>
  <c r="H271" i="3"/>
  <c r="J271" i="3"/>
  <c r="K271" i="3" s="1"/>
  <c r="L271" i="3"/>
  <c r="M271" i="3" s="1"/>
  <c r="N271" i="3"/>
  <c r="D272" i="3"/>
  <c r="F272" i="3"/>
  <c r="H272" i="3"/>
  <c r="J272" i="3"/>
  <c r="L272" i="3"/>
  <c r="N272" i="3"/>
  <c r="I272" i="3" s="1"/>
  <c r="D273" i="3"/>
  <c r="E273" i="3" s="1"/>
  <c r="F273" i="3"/>
  <c r="G273" i="3" s="1"/>
  <c r="H273" i="3"/>
  <c r="J273" i="3"/>
  <c r="K273" i="3" s="1"/>
  <c r="L273" i="3"/>
  <c r="M273" i="3" s="1"/>
  <c r="N273" i="3"/>
  <c r="D274" i="3"/>
  <c r="F274" i="3"/>
  <c r="H274" i="3"/>
  <c r="J274" i="3"/>
  <c r="L274" i="3"/>
  <c r="N274" i="3"/>
  <c r="D275" i="3"/>
  <c r="E275" i="3" s="1"/>
  <c r="F275" i="3"/>
  <c r="G275" i="3" s="1"/>
  <c r="H275" i="3"/>
  <c r="J275" i="3"/>
  <c r="K275" i="3" s="1"/>
  <c r="L275" i="3"/>
  <c r="M275" i="3" s="1"/>
  <c r="N275" i="3"/>
  <c r="D276" i="3"/>
  <c r="F276" i="3"/>
  <c r="H276" i="3"/>
  <c r="J276" i="3"/>
  <c r="L276" i="3"/>
  <c r="N276" i="3"/>
  <c r="D277" i="3"/>
  <c r="E277" i="3" s="1"/>
  <c r="F277" i="3"/>
  <c r="G277" i="3" s="1"/>
  <c r="H277" i="3"/>
  <c r="J277" i="3"/>
  <c r="K277" i="3" s="1"/>
  <c r="L277" i="3"/>
  <c r="M277" i="3" s="1"/>
  <c r="N277" i="3"/>
  <c r="D278" i="3"/>
  <c r="F278" i="3"/>
  <c r="H278" i="3"/>
  <c r="J278" i="3"/>
  <c r="L278" i="3"/>
  <c r="N278" i="3"/>
  <c r="D279" i="3"/>
  <c r="E279" i="3" s="1"/>
  <c r="F279" i="3"/>
  <c r="G279" i="3" s="1"/>
  <c r="H279" i="3"/>
  <c r="J279" i="3"/>
  <c r="K279" i="3" s="1"/>
  <c r="L279" i="3"/>
  <c r="M279" i="3" s="1"/>
  <c r="N279" i="3"/>
  <c r="D280" i="3"/>
  <c r="F280" i="3"/>
  <c r="H280" i="3"/>
  <c r="J280" i="3"/>
  <c r="L280" i="3"/>
  <c r="N280" i="3"/>
  <c r="D281" i="3"/>
  <c r="E281" i="3" s="1"/>
  <c r="F281" i="3"/>
  <c r="G281" i="3" s="1"/>
  <c r="H281" i="3"/>
  <c r="J281" i="3"/>
  <c r="K281" i="3" s="1"/>
  <c r="L281" i="3"/>
  <c r="M281" i="3" s="1"/>
  <c r="N281" i="3"/>
  <c r="D282" i="3"/>
  <c r="F282" i="3"/>
  <c r="H282" i="3"/>
  <c r="J282" i="3"/>
  <c r="L282" i="3"/>
  <c r="N282" i="3"/>
  <c r="C282" i="3" s="1"/>
  <c r="D283" i="3"/>
  <c r="E283" i="3" s="1"/>
  <c r="F283" i="3"/>
  <c r="G283" i="3" s="1"/>
  <c r="H283" i="3"/>
  <c r="J283" i="3"/>
  <c r="K283" i="3" s="1"/>
  <c r="L283" i="3"/>
  <c r="M283" i="3" s="1"/>
  <c r="N283" i="3"/>
  <c r="D284" i="3"/>
  <c r="F284" i="3"/>
  <c r="H284" i="3"/>
  <c r="J284" i="3"/>
  <c r="L284" i="3"/>
  <c r="N284" i="3"/>
  <c r="D285" i="3"/>
  <c r="E285" i="3" s="1"/>
  <c r="F285" i="3"/>
  <c r="G285" i="3" s="1"/>
  <c r="H285" i="3"/>
  <c r="J285" i="3"/>
  <c r="K285" i="3" s="1"/>
  <c r="L285" i="3"/>
  <c r="M285" i="3" s="1"/>
  <c r="N285" i="3"/>
  <c r="D286" i="3"/>
  <c r="F286" i="3"/>
  <c r="H286" i="3"/>
  <c r="J286" i="3"/>
  <c r="L286" i="3"/>
  <c r="N286" i="3"/>
  <c r="D287" i="3"/>
  <c r="E287" i="3" s="1"/>
  <c r="F287" i="3"/>
  <c r="G287" i="3" s="1"/>
  <c r="H287" i="3"/>
  <c r="J287" i="3"/>
  <c r="K287" i="3" s="1"/>
  <c r="L287" i="3"/>
  <c r="M287" i="3" s="1"/>
  <c r="N287" i="3"/>
  <c r="D288" i="3"/>
  <c r="F288" i="3"/>
  <c r="H288" i="3"/>
  <c r="J288" i="3"/>
  <c r="L288" i="3"/>
  <c r="N288" i="3"/>
  <c r="E288" i="3" s="1"/>
  <c r="D289" i="3"/>
  <c r="E289" i="3" s="1"/>
  <c r="F289" i="3"/>
  <c r="G289" i="3" s="1"/>
  <c r="H289" i="3"/>
  <c r="J289" i="3"/>
  <c r="K289" i="3" s="1"/>
  <c r="L289" i="3"/>
  <c r="M289" i="3" s="1"/>
  <c r="N289" i="3"/>
  <c r="D290" i="3"/>
  <c r="F290" i="3"/>
  <c r="H290" i="3"/>
  <c r="J290" i="3"/>
  <c r="L290" i="3"/>
  <c r="N290" i="3"/>
  <c r="D291" i="3"/>
  <c r="E291" i="3" s="1"/>
  <c r="F291" i="3"/>
  <c r="G291" i="3" s="1"/>
  <c r="H291" i="3"/>
  <c r="J291" i="3"/>
  <c r="K291" i="3" s="1"/>
  <c r="L291" i="3"/>
  <c r="M291" i="3" s="1"/>
  <c r="N291" i="3"/>
  <c r="D292" i="3"/>
  <c r="F292" i="3"/>
  <c r="H292" i="3"/>
  <c r="J292" i="3"/>
  <c r="L292" i="3"/>
  <c r="N292" i="3"/>
  <c r="D293" i="3"/>
  <c r="E293" i="3" s="1"/>
  <c r="F293" i="3"/>
  <c r="G293" i="3" s="1"/>
  <c r="H293" i="3"/>
  <c r="J293" i="3"/>
  <c r="K293" i="3" s="1"/>
  <c r="L293" i="3"/>
  <c r="M293" i="3" s="1"/>
  <c r="N293" i="3"/>
  <c r="D294" i="3"/>
  <c r="F294" i="3"/>
  <c r="H294" i="3"/>
  <c r="J294" i="3"/>
  <c r="L294" i="3"/>
  <c r="N294" i="3"/>
  <c r="D295" i="3"/>
  <c r="E295" i="3" s="1"/>
  <c r="F295" i="3"/>
  <c r="G295" i="3" s="1"/>
  <c r="H295" i="3"/>
  <c r="J295" i="3"/>
  <c r="K295" i="3" s="1"/>
  <c r="L295" i="3"/>
  <c r="M295" i="3" s="1"/>
  <c r="N295" i="3"/>
  <c r="D296" i="3"/>
  <c r="F296" i="3"/>
  <c r="H296" i="3"/>
  <c r="J296" i="3"/>
  <c r="L296" i="3"/>
  <c r="N296" i="3"/>
  <c r="D297" i="3"/>
  <c r="E297" i="3" s="1"/>
  <c r="F297" i="3"/>
  <c r="G297" i="3" s="1"/>
  <c r="H297" i="3"/>
  <c r="J297" i="3"/>
  <c r="K297" i="3" s="1"/>
  <c r="L297" i="3"/>
  <c r="M297" i="3" s="1"/>
  <c r="N297" i="3"/>
  <c r="D298" i="3"/>
  <c r="F298" i="3"/>
  <c r="H298" i="3"/>
  <c r="J298" i="3"/>
  <c r="L298" i="3"/>
  <c r="N298" i="3"/>
  <c r="D299" i="3"/>
  <c r="E299" i="3" s="1"/>
  <c r="F299" i="3"/>
  <c r="G299" i="3" s="1"/>
  <c r="H299" i="3"/>
  <c r="J299" i="3"/>
  <c r="K299" i="3" s="1"/>
  <c r="L299" i="3"/>
  <c r="M299" i="3" s="1"/>
  <c r="N299" i="3"/>
  <c r="D300" i="3"/>
  <c r="F300" i="3"/>
  <c r="H300" i="3"/>
  <c r="J300" i="3"/>
  <c r="L300" i="3"/>
  <c r="N300" i="3"/>
  <c r="D301" i="3"/>
  <c r="E301" i="3" s="1"/>
  <c r="F301" i="3"/>
  <c r="G301" i="3" s="1"/>
  <c r="H301" i="3"/>
  <c r="J301" i="3"/>
  <c r="K301" i="3" s="1"/>
  <c r="L301" i="3"/>
  <c r="M301" i="3" s="1"/>
  <c r="N301" i="3"/>
  <c r="D302" i="3"/>
  <c r="F302" i="3"/>
  <c r="H302" i="3"/>
  <c r="J302" i="3"/>
  <c r="L302" i="3"/>
  <c r="N302" i="3"/>
  <c r="D303" i="3"/>
  <c r="E303" i="3" s="1"/>
  <c r="F303" i="3"/>
  <c r="G303" i="3" s="1"/>
  <c r="H303" i="3"/>
  <c r="J303" i="3"/>
  <c r="K303" i="3" s="1"/>
  <c r="L303" i="3"/>
  <c r="M303" i="3" s="1"/>
  <c r="N303" i="3"/>
  <c r="D304" i="3"/>
  <c r="F304" i="3"/>
  <c r="H304" i="3"/>
  <c r="J304" i="3"/>
  <c r="L304" i="3"/>
  <c r="N304" i="3"/>
  <c r="D305" i="3"/>
  <c r="E305" i="3" s="1"/>
  <c r="F305" i="3"/>
  <c r="G305" i="3" s="1"/>
  <c r="H305" i="3"/>
  <c r="J305" i="3"/>
  <c r="K305" i="3" s="1"/>
  <c r="L305" i="3"/>
  <c r="M305" i="3" s="1"/>
  <c r="N305" i="3"/>
  <c r="D306" i="3"/>
  <c r="F306" i="3"/>
  <c r="H306" i="3"/>
  <c r="J306" i="3"/>
  <c r="L306" i="3"/>
  <c r="N306" i="3"/>
  <c r="D307" i="3"/>
  <c r="E307" i="3" s="1"/>
  <c r="F307" i="3"/>
  <c r="G307" i="3" s="1"/>
  <c r="H307" i="3"/>
  <c r="J307" i="3"/>
  <c r="K307" i="3" s="1"/>
  <c r="L307" i="3"/>
  <c r="M307" i="3" s="1"/>
  <c r="N307" i="3"/>
  <c r="D308" i="3"/>
  <c r="F308" i="3"/>
  <c r="H308" i="3"/>
  <c r="J308" i="3"/>
  <c r="L308" i="3"/>
  <c r="N308" i="3"/>
  <c r="D309" i="3"/>
  <c r="E309" i="3" s="1"/>
  <c r="F309" i="3"/>
  <c r="G309" i="3" s="1"/>
  <c r="H309" i="3"/>
  <c r="J309" i="3"/>
  <c r="K309" i="3" s="1"/>
  <c r="L309" i="3"/>
  <c r="M309" i="3" s="1"/>
  <c r="N309" i="3"/>
  <c r="D310" i="3"/>
  <c r="F310" i="3"/>
  <c r="H310" i="3"/>
  <c r="J310" i="3"/>
  <c r="L310" i="3"/>
  <c r="N310" i="3"/>
  <c r="D311" i="3"/>
  <c r="E311" i="3" s="1"/>
  <c r="F311" i="3"/>
  <c r="G311" i="3" s="1"/>
  <c r="H311" i="3"/>
  <c r="J311" i="3"/>
  <c r="K311" i="3" s="1"/>
  <c r="L311" i="3"/>
  <c r="M311" i="3" s="1"/>
  <c r="N311" i="3"/>
  <c r="D312" i="3"/>
  <c r="F312" i="3"/>
  <c r="H312" i="3"/>
  <c r="J312" i="3"/>
  <c r="L312" i="3"/>
  <c r="N312" i="3"/>
  <c r="D313" i="3"/>
  <c r="E313" i="3" s="1"/>
  <c r="F313" i="3"/>
  <c r="G313" i="3" s="1"/>
  <c r="H313" i="3"/>
  <c r="J313" i="3"/>
  <c r="K313" i="3" s="1"/>
  <c r="L313" i="3"/>
  <c r="M313" i="3" s="1"/>
  <c r="N313" i="3"/>
  <c r="D314" i="3"/>
  <c r="F314" i="3"/>
  <c r="H314" i="3"/>
  <c r="J314" i="3"/>
  <c r="L314" i="3"/>
  <c r="N314" i="3"/>
  <c r="D315" i="3"/>
  <c r="E315" i="3" s="1"/>
  <c r="F315" i="3"/>
  <c r="G315" i="3" s="1"/>
  <c r="H315" i="3"/>
  <c r="J315" i="3"/>
  <c r="K315" i="3" s="1"/>
  <c r="L315" i="3"/>
  <c r="M315" i="3" s="1"/>
  <c r="N315" i="3"/>
  <c r="D316" i="3"/>
  <c r="F316" i="3"/>
  <c r="H316" i="3"/>
  <c r="J316" i="3"/>
  <c r="L316" i="3"/>
  <c r="N316" i="3"/>
  <c r="D317" i="3"/>
  <c r="E317" i="3" s="1"/>
  <c r="F317" i="3"/>
  <c r="G317" i="3" s="1"/>
  <c r="H317" i="3"/>
  <c r="J317" i="3"/>
  <c r="K317" i="3" s="1"/>
  <c r="L317" i="3"/>
  <c r="M317" i="3" s="1"/>
  <c r="N317" i="3"/>
  <c r="D318" i="3"/>
  <c r="F318" i="3"/>
  <c r="H318" i="3"/>
  <c r="J318" i="3"/>
  <c r="L318" i="3"/>
  <c r="N318" i="3"/>
  <c r="D319" i="3"/>
  <c r="E319" i="3" s="1"/>
  <c r="F319" i="3"/>
  <c r="G319" i="3" s="1"/>
  <c r="H319" i="3"/>
  <c r="J319" i="3"/>
  <c r="K319" i="3" s="1"/>
  <c r="L319" i="3"/>
  <c r="M319" i="3" s="1"/>
  <c r="N319" i="3"/>
  <c r="D320" i="3"/>
  <c r="F320" i="3"/>
  <c r="H320" i="3"/>
  <c r="J320" i="3"/>
  <c r="L320" i="3"/>
  <c r="N320" i="3"/>
  <c r="D321" i="3"/>
  <c r="E321" i="3" s="1"/>
  <c r="F321" i="3"/>
  <c r="G321" i="3" s="1"/>
  <c r="H321" i="3"/>
  <c r="J321" i="3"/>
  <c r="K321" i="3" s="1"/>
  <c r="L321" i="3"/>
  <c r="M321" i="3" s="1"/>
  <c r="N321" i="3"/>
  <c r="D322" i="3"/>
  <c r="F322" i="3"/>
  <c r="H322" i="3"/>
  <c r="J322" i="3"/>
  <c r="L322" i="3"/>
  <c r="N322" i="3"/>
  <c r="D323" i="3"/>
  <c r="E323" i="3" s="1"/>
  <c r="F323" i="3"/>
  <c r="G323" i="3" s="1"/>
  <c r="H323" i="3"/>
  <c r="J323" i="3"/>
  <c r="K323" i="3" s="1"/>
  <c r="L323" i="3"/>
  <c r="M323" i="3" s="1"/>
  <c r="N323" i="3"/>
  <c r="D324" i="3"/>
  <c r="F324" i="3"/>
  <c r="H324" i="3"/>
  <c r="J324" i="3"/>
  <c r="L324" i="3"/>
  <c r="N324" i="3"/>
  <c r="D325" i="3"/>
  <c r="E325" i="3" s="1"/>
  <c r="F325" i="3"/>
  <c r="G325" i="3" s="1"/>
  <c r="H325" i="3"/>
  <c r="J325" i="3"/>
  <c r="K325" i="3" s="1"/>
  <c r="L325" i="3"/>
  <c r="M325" i="3" s="1"/>
  <c r="N325" i="3"/>
  <c r="D326" i="3"/>
  <c r="F326" i="3"/>
  <c r="H326" i="3"/>
  <c r="J326" i="3"/>
  <c r="L326" i="3"/>
  <c r="N326" i="3"/>
  <c r="D327" i="3"/>
  <c r="E327" i="3" s="1"/>
  <c r="F327" i="3"/>
  <c r="G327" i="3" s="1"/>
  <c r="H327" i="3"/>
  <c r="J327" i="3"/>
  <c r="K327" i="3" s="1"/>
  <c r="L327" i="3"/>
  <c r="M327" i="3" s="1"/>
  <c r="N327" i="3"/>
  <c r="D328" i="3"/>
  <c r="F328" i="3"/>
  <c r="H328" i="3"/>
  <c r="J328" i="3"/>
  <c r="L328" i="3"/>
  <c r="N328" i="3"/>
  <c r="D329" i="3"/>
  <c r="E329" i="3" s="1"/>
  <c r="F329" i="3"/>
  <c r="G329" i="3" s="1"/>
  <c r="H329" i="3"/>
  <c r="J329" i="3"/>
  <c r="K329" i="3" s="1"/>
  <c r="L329" i="3"/>
  <c r="M329" i="3" s="1"/>
  <c r="N329" i="3"/>
  <c r="D330" i="3"/>
  <c r="F330" i="3"/>
  <c r="H330" i="3"/>
  <c r="J330" i="3"/>
  <c r="L330" i="3"/>
  <c r="N330" i="3"/>
  <c r="D331" i="3"/>
  <c r="E331" i="3" s="1"/>
  <c r="F331" i="3"/>
  <c r="G331" i="3" s="1"/>
  <c r="H331" i="3"/>
  <c r="J331" i="3"/>
  <c r="K331" i="3" s="1"/>
  <c r="L331" i="3"/>
  <c r="M331" i="3" s="1"/>
  <c r="N331" i="3"/>
  <c r="D332" i="3"/>
  <c r="F332" i="3"/>
  <c r="H332" i="3"/>
  <c r="J332" i="3"/>
  <c r="L332" i="3"/>
  <c r="N332" i="3"/>
  <c r="D333" i="3"/>
  <c r="E333" i="3" s="1"/>
  <c r="F333" i="3"/>
  <c r="G333" i="3" s="1"/>
  <c r="H333" i="3"/>
  <c r="J333" i="3"/>
  <c r="K333" i="3" s="1"/>
  <c r="L333" i="3"/>
  <c r="M333" i="3" s="1"/>
  <c r="N333" i="3"/>
  <c r="D334" i="3"/>
  <c r="F334" i="3"/>
  <c r="H334" i="3"/>
  <c r="J334" i="3"/>
  <c r="L334" i="3"/>
  <c r="N334" i="3"/>
  <c r="D335" i="3"/>
  <c r="E335" i="3" s="1"/>
  <c r="F335" i="3"/>
  <c r="G335" i="3" s="1"/>
  <c r="H335" i="3"/>
  <c r="J335" i="3"/>
  <c r="K335" i="3" s="1"/>
  <c r="L335" i="3"/>
  <c r="M335" i="3" s="1"/>
  <c r="N335" i="3"/>
  <c r="D336" i="3"/>
  <c r="F336" i="3"/>
  <c r="H336" i="3"/>
  <c r="J336" i="3"/>
  <c r="L336" i="3"/>
  <c r="N336" i="3"/>
  <c r="D337" i="3"/>
  <c r="E337" i="3" s="1"/>
  <c r="F337" i="3"/>
  <c r="G337" i="3" s="1"/>
  <c r="H337" i="3"/>
  <c r="J337" i="3"/>
  <c r="K337" i="3" s="1"/>
  <c r="L337" i="3"/>
  <c r="M337" i="3" s="1"/>
  <c r="N337" i="3"/>
  <c r="D338" i="3"/>
  <c r="F338" i="3"/>
  <c r="H338" i="3"/>
  <c r="J338" i="3"/>
  <c r="L338" i="3"/>
  <c r="N338" i="3"/>
  <c r="D339" i="3"/>
  <c r="E339" i="3" s="1"/>
  <c r="F339" i="3"/>
  <c r="G339" i="3" s="1"/>
  <c r="H339" i="3"/>
  <c r="J339" i="3"/>
  <c r="K339" i="3" s="1"/>
  <c r="L339" i="3"/>
  <c r="M339" i="3" s="1"/>
  <c r="N339" i="3"/>
  <c r="D340" i="3"/>
  <c r="F340" i="3"/>
  <c r="H340" i="3"/>
  <c r="J340" i="3"/>
  <c r="L340" i="3"/>
  <c r="N340" i="3"/>
  <c r="D341" i="3"/>
  <c r="E341" i="3" s="1"/>
  <c r="F341" i="3"/>
  <c r="G341" i="3" s="1"/>
  <c r="H341" i="3"/>
  <c r="J341" i="3"/>
  <c r="K341" i="3" s="1"/>
  <c r="L341" i="3"/>
  <c r="M341" i="3" s="1"/>
  <c r="N341" i="3"/>
  <c r="D342" i="3"/>
  <c r="F342" i="3"/>
  <c r="H342" i="3"/>
  <c r="J342" i="3"/>
  <c r="L342" i="3"/>
  <c r="N342" i="3"/>
  <c r="D343" i="3"/>
  <c r="E343" i="3" s="1"/>
  <c r="F343" i="3"/>
  <c r="G343" i="3" s="1"/>
  <c r="H343" i="3"/>
  <c r="J343" i="3"/>
  <c r="K343" i="3" s="1"/>
  <c r="L343" i="3"/>
  <c r="M343" i="3" s="1"/>
  <c r="N343" i="3"/>
  <c r="D344" i="3"/>
  <c r="F344" i="3"/>
  <c r="H344" i="3"/>
  <c r="J344" i="3"/>
  <c r="L344" i="3"/>
  <c r="N344" i="3"/>
  <c r="D345" i="3"/>
  <c r="E345" i="3" s="1"/>
  <c r="F345" i="3"/>
  <c r="G345" i="3" s="1"/>
  <c r="H345" i="3"/>
  <c r="J345" i="3"/>
  <c r="K345" i="3" s="1"/>
  <c r="L345" i="3"/>
  <c r="M345" i="3" s="1"/>
  <c r="N345" i="3"/>
  <c r="D346" i="3"/>
  <c r="F346" i="3"/>
  <c r="H346" i="3"/>
  <c r="J346" i="3"/>
  <c r="L346" i="3"/>
  <c r="N346" i="3"/>
  <c r="D347" i="3"/>
  <c r="E347" i="3" s="1"/>
  <c r="F347" i="3"/>
  <c r="G347" i="3" s="1"/>
  <c r="H347" i="3"/>
  <c r="J347" i="3"/>
  <c r="K347" i="3" s="1"/>
  <c r="L347" i="3"/>
  <c r="M347" i="3" s="1"/>
  <c r="N347" i="3"/>
  <c r="D348" i="3"/>
  <c r="F348" i="3"/>
  <c r="H348" i="3"/>
  <c r="J348" i="3"/>
  <c r="L348" i="3"/>
  <c r="N348" i="3"/>
  <c r="D349" i="3"/>
  <c r="E349" i="3" s="1"/>
  <c r="F349" i="3"/>
  <c r="G349" i="3" s="1"/>
  <c r="H349" i="3"/>
  <c r="J349" i="3"/>
  <c r="K349" i="3" s="1"/>
  <c r="L349" i="3"/>
  <c r="M349" i="3" s="1"/>
  <c r="N349" i="3"/>
  <c r="D350" i="3"/>
  <c r="F350" i="3"/>
  <c r="H350" i="3"/>
  <c r="J350" i="3"/>
  <c r="L350" i="3"/>
  <c r="N350" i="3"/>
  <c r="D351" i="3"/>
  <c r="E351" i="3" s="1"/>
  <c r="F351" i="3"/>
  <c r="G351" i="3" s="1"/>
  <c r="H351" i="3"/>
  <c r="J351" i="3"/>
  <c r="K351" i="3" s="1"/>
  <c r="L351" i="3"/>
  <c r="M351" i="3" s="1"/>
  <c r="N351" i="3"/>
  <c r="D352" i="3"/>
  <c r="F352" i="3"/>
  <c r="H352" i="3"/>
  <c r="J352" i="3"/>
  <c r="L352" i="3"/>
  <c r="N352" i="3"/>
  <c r="D353" i="3"/>
  <c r="E353" i="3" s="1"/>
  <c r="F353" i="3"/>
  <c r="G353" i="3" s="1"/>
  <c r="H353" i="3"/>
  <c r="J353" i="3"/>
  <c r="K353" i="3" s="1"/>
  <c r="L353" i="3"/>
  <c r="M353" i="3" s="1"/>
  <c r="N353" i="3"/>
  <c r="D354" i="3"/>
  <c r="F354" i="3"/>
  <c r="H354" i="3"/>
  <c r="J354" i="3"/>
  <c r="L354" i="3"/>
  <c r="N354" i="3"/>
  <c r="D355" i="3"/>
  <c r="E355" i="3" s="1"/>
  <c r="F355" i="3"/>
  <c r="G355" i="3" s="1"/>
  <c r="H355" i="3"/>
  <c r="J355" i="3"/>
  <c r="K355" i="3" s="1"/>
  <c r="L355" i="3"/>
  <c r="M355" i="3" s="1"/>
  <c r="N355" i="3"/>
  <c r="D356" i="3"/>
  <c r="F356" i="3"/>
  <c r="H356" i="3"/>
  <c r="J356" i="3"/>
  <c r="L356" i="3"/>
  <c r="N356" i="3"/>
  <c r="D357" i="3"/>
  <c r="E357" i="3" s="1"/>
  <c r="F357" i="3"/>
  <c r="G357" i="3" s="1"/>
  <c r="H357" i="3"/>
  <c r="J357" i="3"/>
  <c r="K357" i="3" s="1"/>
  <c r="L357" i="3"/>
  <c r="M357" i="3" s="1"/>
  <c r="N357" i="3"/>
  <c r="D358" i="3"/>
  <c r="F358" i="3"/>
  <c r="H358" i="3"/>
  <c r="J358" i="3"/>
  <c r="L358" i="3"/>
  <c r="N358" i="3"/>
  <c r="D359" i="3"/>
  <c r="E359" i="3" s="1"/>
  <c r="F359" i="3"/>
  <c r="G359" i="3" s="1"/>
  <c r="H359" i="3"/>
  <c r="J359" i="3"/>
  <c r="K359" i="3" s="1"/>
  <c r="L359" i="3"/>
  <c r="M359" i="3" s="1"/>
  <c r="N359" i="3"/>
  <c r="D360" i="3"/>
  <c r="F360" i="3"/>
  <c r="H360" i="3"/>
  <c r="J360" i="3"/>
  <c r="L360" i="3"/>
  <c r="N360" i="3"/>
  <c r="D361" i="3"/>
  <c r="E361" i="3" s="1"/>
  <c r="F361" i="3"/>
  <c r="G361" i="3" s="1"/>
  <c r="H361" i="3"/>
  <c r="J361" i="3"/>
  <c r="K361" i="3" s="1"/>
  <c r="L361" i="3"/>
  <c r="M361" i="3" s="1"/>
  <c r="N361" i="3"/>
  <c r="D362" i="3"/>
  <c r="F362" i="3"/>
  <c r="H362" i="3"/>
  <c r="J362" i="3"/>
  <c r="L362" i="3"/>
  <c r="N362" i="3"/>
  <c r="D363" i="3"/>
  <c r="E363" i="3" s="1"/>
  <c r="F363" i="3"/>
  <c r="G363" i="3" s="1"/>
  <c r="H363" i="3"/>
  <c r="J363" i="3"/>
  <c r="K363" i="3" s="1"/>
  <c r="L363" i="3"/>
  <c r="M363" i="3" s="1"/>
  <c r="N363" i="3"/>
  <c r="D364" i="3"/>
  <c r="F364" i="3"/>
  <c r="H364" i="3"/>
  <c r="J364" i="3"/>
  <c r="L364" i="3"/>
  <c r="N364" i="3"/>
  <c r="D365" i="3"/>
  <c r="E365" i="3" s="1"/>
  <c r="F365" i="3"/>
  <c r="G365" i="3" s="1"/>
  <c r="H365" i="3"/>
  <c r="J365" i="3"/>
  <c r="K365" i="3" s="1"/>
  <c r="L365" i="3"/>
  <c r="M365" i="3" s="1"/>
  <c r="N365" i="3"/>
  <c r="D366" i="3"/>
  <c r="F366" i="3"/>
  <c r="H366" i="3"/>
  <c r="J366" i="3"/>
  <c r="L366" i="3"/>
  <c r="N366" i="3"/>
  <c r="D367" i="3"/>
  <c r="E367" i="3" s="1"/>
  <c r="F367" i="3"/>
  <c r="G367" i="3" s="1"/>
  <c r="H367" i="3"/>
  <c r="J367" i="3"/>
  <c r="K367" i="3" s="1"/>
  <c r="L367" i="3"/>
  <c r="M367" i="3" s="1"/>
  <c r="N367" i="3"/>
  <c r="D368" i="3"/>
  <c r="F368" i="3"/>
  <c r="H368" i="3"/>
  <c r="J368" i="3"/>
  <c r="L368" i="3"/>
  <c r="N368" i="3"/>
  <c r="D369" i="3"/>
  <c r="E369" i="3" s="1"/>
  <c r="F369" i="3"/>
  <c r="G369" i="3" s="1"/>
  <c r="H369" i="3"/>
  <c r="J369" i="3"/>
  <c r="K369" i="3" s="1"/>
  <c r="L369" i="3"/>
  <c r="M369" i="3" s="1"/>
  <c r="N369" i="3"/>
  <c r="D370" i="3"/>
  <c r="F370" i="3"/>
  <c r="H370" i="3"/>
  <c r="J370" i="3"/>
  <c r="L370" i="3"/>
  <c r="N370" i="3"/>
  <c r="D371" i="3"/>
  <c r="E371" i="3" s="1"/>
  <c r="F371" i="3"/>
  <c r="G371" i="3" s="1"/>
  <c r="H371" i="3"/>
  <c r="J371" i="3"/>
  <c r="K371" i="3" s="1"/>
  <c r="L371" i="3"/>
  <c r="M371" i="3" s="1"/>
  <c r="N371" i="3"/>
  <c r="D372" i="3"/>
  <c r="F372" i="3"/>
  <c r="H372" i="3"/>
  <c r="J372" i="3"/>
  <c r="L372" i="3"/>
  <c r="N372" i="3"/>
  <c r="D373" i="3"/>
  <c r="E373" i="3" s="1"/>
  <c r="F373" i="3"/>
  <c r="G373" i="3" s="1"/>
  <c r="H373" i="3"/>
  <c r="J373" i="3"/>
  <c r="K373" i="3" s="1"/>
  <c r="L373" i="3"/>
  <c r="M373" i="3" s="1"/>
  <c r="N373" i="3"/>
  <c r="D374" i="3"/>
  <c r="F374" i="3"/>
  <c r="H374" i="3"/>
  <c r="J374" i="3"/>
  <c r="L374" i="3"/>
  <c r="N374" i="3"/>
  <c r="D375" i="3"/>
  <c r="E375" i="3" s="1"/>
  <c r="F375" i="3"/>
  <c r="G375" i="3" s="1"/>
  <c r="H375" i="3"/>
  <c r="J375" i="3"/>
  <c r="K375" i="3" s="1"/>
  <c r="L375" i="3"/>
  <c r="M375" i="3" s="1"/>
  <c r="N375" i="3"/>
  <c r="D376" i="3"/>
  <c r="F376" i="3"/>
  <c r="H376" i="3"/>
  <c r="J376" i="3"/>
  <c r="L376" i="3"/>
  <c r="N376" i="3"/>
  <c r="D377" i="3"/>
  <c r="E377" i="3" s="1"/>
  <c r="F377" i="3"/>
  <c r="G377" i="3" s="1"/>
  <c r="H377" i="3"/>
  <c r="J377" i="3"/>
  <c r="K377" i="3" s="1"/>
  <c r="L377" i="3"/>
  <c r="M377" i="3" s="1"/>
  <c r="N377" i="3"/>
  <c r="D378" i="3"/>
  <c r="F378" i="3"/>
  <c r="H378" i="3"/>
  <c r="J378" i="3"/>
  <c r="L378" i="3"/>
  <c r="N378" i="3"/>
  <c r="D379" i="3"/>
  <c r="E379" i="3" s="1"/>
  <c r="F379" i="3"/>
  <c r="G379" i="3" s="1"/>
  <c r="H379" i="3"/>
  <c r="J379" i="3"/>
  <c r="K379" i="3" s="1"/>
  <c r="L379" i="3"/>
  <c r="M379" i="3" s="1"/>
  <c r="N379" i="3"/>
  <c r="D380" i="3"/>
  <c r="F380" i="3"/>
  <c r="H380" i="3"/>
  <c r="J380" i="3"/>
  <c r="L380" i="3"/>
  <c r="N380" i="3"/>
  <c r="D381" i="3"/>
  <c r="E381" i="3" s="1"/>
  <c r="F381" i="3"/>
  <c r="G381" i="3" s="1"/>
  <c r="H381" i="3"/>
  <c r="J381" i="3"/>
  <c r="K381" i="3" s="1"/>
  <c r="L381" i="3"/>
  <c r="M381" i="3" s="1"/>
  <c r="N381" i="3"/>
  <c r="D382" i="3"/>
  <c r="F382" i="3"/>
  <c r="H382" i="3"/>
  <c r="J382" i="3"/>
  <c r="L382" i="3"/>
  <c r="N382" i="3"/>
  <c r="D383" i="3"/>
  <c r="E383" i="3" s="1"/>
  <c r="F383" i="3"/>
  <c r="G383" i="3" s="1"/>
  <c r="H383" i="3"/>
  <c r="J383" i="3"/>
  <c r="K383" i="3" s="1"/>
  <c r="L383" i="3"/>
  <c r="M383" i="3" s="1"/>
  <c r="N383" i="3"/>
  <c r="D384" i="3"/>
  <c r="F384" i="3"/>
  <c r="H384" i="3"/>
  <c r="J384" i="3"/>
  <c r="L384" i="3"/>
  <c r="N384" i="3"/>
  <c r="D385" i="3"/>
  <c r="E385" i="3" s="1"/>
  <c r="F385" i="3"/>
  <c r="G385" i="3" s="1"/>
  <c r="H385" i="3"/>
  <c r="J385" i="3"/>
  <c r="K385" i="3" s="1"/>
  <c r="L385" i="3"/>
  <c r="M385" i="3" s="1"/>
  <c r="N385" i="3"/>
  <c r="D386" i="3"/>
  <c r="F386" i="3"/>
  <c r="H386" i="3"/>
  <c r="J386" i="3"/>
  <c r="L386" i="3"/>
  <c r="N386" i="3"/>
  <c r="D387" i="3"/>
  <c r="E387" i="3" s="1"/>
  <c r="F387" i="3"/>
  <c r="G387" i="3" s="1"/>
  <c r="H387" i="3"/>
  <c r="J387" i="3"/>
  <c r="K387" i="3" s="1"/>
  <c r="L387" i="3"/>
  <c r="M387" i="3" s="1"/>
  <c r="N387" i="3"/>
  <c r="D388" i="3"/>
  <c r="F388" i="3"/>
  <c r="H388" i="3"/>
  <c r="J388" i="3"/>
  <c r="L388" i="3"/>
  <c r="N388" i="3"/>
  <c r="D389" i="3"/>
  <c r="E389" i="3" s="1"/>
  <c r="F389" i="3"/>
  <c r="G389" i="3" s="1"/>
  <c r="H389" i="3"/>
  <c r="J389" i="3"/>
  <c r="K389" i="3" s="1"/>
  <c r="L389" i="3"/>
  <c r="M389" i="3" s="1"/>
  <c r="N389" i="3"/>
  <c r="D390" i="3"/>
  <c r="F390" i="3"/>
  <c r="H390" i="3"/>
  <c r="J390" i="3"/>
  <c r="L390" i="3"/>
  <c r="N390" i="3"/>
  <c r="D391" i="3"/>
  <c r="E391" i="3" s="1"/>
  <c r="F391" i="3"/>
  <c r="G391" i="3" s="1"/>
  <c r="H391" i="3"/>
  <c r="J391" i="3"/>
  <c r="K391" i="3" s="1"/>
  <c r="L391" i="3"/>
  <c r="M391" i="3" s="1"/>
  <c r="N391" i="3"/>
  <c r="D392" i="3"/>
  <c r="F392" i="3"/>
  <c r="H392" i="3"/>
  <c r="J392" i="3"/>
  <c r="L392" i="3"/>
  <c r="N392" i="3"/>
  <c r="D393" i="3"/>
  <c r="E393" i="3" s="1"/>
  <c r="F393" i="3"/>
  <c r="G393" i="3" s="1"/>
  <c r="H393" i="3"/>
  <c r="J393" i="3"/>
  <c r="K393" i="3" s="1"/>
  <c r="L393" i="3"/>
  <c r="M393" i="3" s="1"/>
  <c r="N393" i="3"/>
  <c r="D394" i="3"/>
  <c r="F394" i="3"/>
  <c r="H394" i="3"/>
  <c r="J394" i="3"/>
  <c r="L394" i="3"/>
  <c r="N394" i="3"/>
  <c r="D395" i="3"/>
  <c r="E395" i="3" s="1"/>
  <c r="F395" i="3"/>
  <c r="G395" i="3" s="1"/>
  <c r="H395" i="3"/>
  <c r="J395" i="3"/>
  <c r="K395" i="3" s="1"/>
  <c r="L395" i="3"/>
  <c r="M395" i="3" s="1"/>
  <c r="N395" i="3"/>
  <c r="D396" i="3"/>
  <c r="F396" i="3"/>
  <c r="H396" i="3"/>
  <c r="J396" i="3"/>
  <c r="L396" i="3"/>
  <c r="N396" i="3"/>
  <c r="D397" i="3"/>
  <c r="E397" i="3" s="1"/>
  <c r="F397" i="3"/>
  <c r="G397" i="3" s="1"/>
  <c r="H397" i="3"/>
  <c r="J397" i="3"/>
  <c r="K397" i="3" s="1"/>
  <c r="L397" i="3"/>
  <c r="M397" i="3" s="1"/>
  <c r="N397" i="3"/>
  <c r="D398" i="3"/>
  <c r="F398" i="3"/>
  <c r="H398" i="3"/>
  <c r="J398" i="3"/>
  <c r="L398" i="3"/>
  <c r="N398" i="3"/>
  <c r="D399" i="3"/>
  <c r="E399" i="3" s="1"/>
  <c r="F399" i="3"/>
  <c r="G399" i="3" s="1"/>
  <c r="H399" i="3"/>
  <c r="J399" i="3"/>
  <c r="K399" i="3" s="1"/>
  <c r="L399" i="3"/>
  <c r="M399" i="3" s="1"/>
  <c r="N399" i="3"/>
  <c r="D400" i="3"/>
  <c r="F400" i="3"/>
  <c r="H400" i="3"/>
  <c r="J400" i="3"/>
  <c r="L400" i="3"/>
  <c r="N400" i="3"/>
  <c r="D401" i="3"/>
  <c r="E401" i="3" s="1"/>
  <c r="F401" i="3"/>
  <c r="G401" i="3" s="1"/>
  <c r="H401" i="3"/>
  <c r="J401" i="3"/>
  <c r="K401" i="3" s="1"/>
  <c r="L401" i="3"/>
  <c r="M401" i="3" s="1"/>
  <c r="N401" i="3"/>
  <c r="D402" i="3"/>
  <c r="F402" i="3"/>
  <c r="H402" i="3"/>
  <c r="J402" i="3"/>
  <c r="L402" i="3"/>
  <c r="N402" i="3"/>
  <c r="D403" i="3"/>
  <c r="E403" i="3" s="1"/>
  <c r="F403" i="3"/>
  <c r="G403" i="3" s="1"/>
  <c r="H403" i="3"/>
  <c r="J403" i="3"/>
  <c r="K403" i="3" s="1"/>
  <c r="L403" i="3"/>
  <c r="M403" i="3" s="1"/>
  <c r="N403" i="3"/>
  <c r="D404" i="3"/>
  <c r="F404" i="3"/>
  <c r="H404" i="3"/>
  <c r="J404" i="3"/>
  <c r="L404" i="3"/>
  <c r="N404" i="3"/>
  <c r="D405" i="3"/>
  <c r="E405" i="3" s="1"/>
  <c r="F405" i="3"/>
  <c r="G405" i="3" s="1"/>
  <c r="H405" i="3"/>
  <c r="J405" i="3"/>
  <c r="K405" i="3" s="1"/>
  <c r="L405" i="3"/>
  <c r="M405" i="3" s="1"/>
  <c r="N405" i="3"/>
  <c r="D406" i="3"/>
  <c r="F406" i="3"/>
  <c r="H406" i="3"/>
  <c r="J406" i="3"/>
  <c r="L406" i="3"/>
  <c r="N406" i="3"/>
  <c r="D407" i="3"/>
  <c r="E407" i="3" s="1"/>
  <c r="F407" i="3"/>
  <c r="G407" i="3" s="1"/>
  <c r="H407" i="3"/>
  <c r="J407" i="3"/>
  <c r="K407" i="3" s="1"/>
  <c r="L407" i="3"/>
  <c r="M407" i="3" s="1"/>
  <c r="N407" i="3"/>
  <c r="D408" i="3"/>
  <c r="F408" i="3"/>
  <c r="H408" i="3"/>
  <c r="J408" i="3"/>
  <c r="L408" i="3"/>
  <c r="N408" i="3"/>
  <c r="D409" i="3"/>
  <c r="E409" i="3" s="1"/>
  <c r="F409" i="3"/>
  <c r="G409" i="3" s="1"/>
  <c r="H409" i="3"/>
  <c r="J409" i="3"/>
  <c r="K409" i="3" s="1"/>
  <c r="L409" i="3"/>
  <c r="M409" i="3" s="1"/>
  <c r="N409" i="3"/>
  <c r="D410" i="3"/>
  <c r="F410" i="3"/>
  <c r="H410" i="3"/>
  <c r="J410" i="3"/>
  <c r="L410" i="3"/>
  <c r="N410" i="3"/>
  <c r="D411" i="3"/>
  <c r="E411" i="3" s="1"/>
  <c r="F411" i="3"/>
  <c r="G411" i="3" s="1"/>
  <c r="H411" i="3"/>
  <c r="J411" i="3"/>
  <c r="K411" i="3" s="1"/>
  <c r="L411" i="3"/>
  <c r="M411" i="3" s="1"/>
  <c r="N411" i="3"/>
  <c r="D412" i="3"/>
  <c r="F412" i="3"/>
  <c r="H412" i="3"/>
  <c r="J412" i="3"/>
  <c r="L412" i="3"/>
  <c r="N412" i="3"/>
  <c r="D413" i="3"/>
  <c r="E413" i="3" s="1"/>
  <c r="F413" i="3"/>
  <c r="G413" i="3" s="1"/>
  <c r="H413" i="3"/>
  <c r="J413" i="3"/>
  <c r="K413" i="3" s="1"/>
  <c r="L413" i="3"/>
  <c r="M413" i="3" s="1"/>
  <c r="N413" i="3"/>
  <c r="B3" i="3"/>
  <c r="C3" i="3" s="1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B293" i="3"/>
  <c r="C293" i="3" s="1"/>
  <c r="B294" i="3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B305" i="3"/>
  <c r="C305" i="3" s="1"/>
  <c r="B306" i="3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B317" i="3"/>
  <c r="B318" i="3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B329" i="3"/>
  <c r="B330" i="3"/>
  <c r="B331" i="3"/>
  <c r="C331" i="3" s="1"/>
  <c r="B332" i="3"/>
  <c r="C332" i="3" s="1"/>
  <c r="B333" i="3"/>
  <c r="C333" i="3" s="1"/>
  <c r="B334" i="3"/>
  <c r="C334" i="3" s="1"/>
  <c r="B335" i="3"/>
  <c r="B336" i="3"/>
  <c r="C336" i="3" s="1"/>
  <c r="B337" i="3"/>
  <c r="C337" i="3" s="1"/>
  <c r="B338" i="3"/>
  <c r="C338" i="3" s="1"/>
  <c r="B339" i="3"/>
  <c r="B340" i="3"/>
  <c r="B341" i="3"/>
  <c r="B342" i="3"/>
  <c r="B343" i="3"/>
  <c r="C343" i="3" s="1"/>
  <c r="B344" i="3"/>
  <c r="C344" i="3" s="1"/>
  <c r="B345" i="3"/>
  <c r="C345" i="3" s="1"/>
  <c r="B346" i="3"/>
  <c r="C346" i="3" s="1"/>
  <c r="B347" i="3"/>
  <c r="B348" i="3"/>
  <c r="C348" i="3" s="1"/>
  <c r="B349" i="3"/>
  <c r="C349" i="3" s="1"/>
  <c r="B350" i="3"/>
  <c r="C350" i="3" s="1"/>
  <c r="B351" i="3"/>
  <c r="B352" i="3"/>
  <c r="B353" i="3"/>
  <c r="B354" i="3"/>
  <c r="B355" i="3"/>
  <c r="C355" i="3" s="1"/>
  <c r="B356" i="3"/>
  <c r="C356" i="3" s="1"/>
  <c r="B357" i="3"/>
  <c r="C357" i="3" s="1"/>
  <c r="B358" i="3"/>
  <c r="C358" i="3" s="1"/>
  <c r="B359" i="3"/>
  <c r="B360" i="3"/>
  <c r="C360" i="3" s="1"/>
  <c r="B361" i="3"/>
  <c r="C361" i="3" s="1"/>
  <c r="B362" i="3"/>
  <c r="C362" i="3" s="1"/>
  <c r="B363" i="3"/>
  <c r="B364" i="3"/>
  <c r="B365" i="3"/>
  <c r="B366" i="3"/>
  <c r="B367" i="3"/>
  <c r="C367" i="3" s="1"/>
  <c r="B368" i="3"/>
  <c r="C368" i="3" s="1"/>
  <c r="B369" i="3"/>
  <c r="C369" i="3" s="1"/>
  <c r="B370" i="3"/>
  <c r="C370" i="3" s="1"/>
  <c r="B371" i="3"/>
  <c r="B372" i="3"/>
  <c r="C372" i="3" s="1"/>
  <c r="B373" i="3"/>
  <c r="C373" i="3" s="1"/>
  <c r="B374" i="3"/>
  <c r="C374" i="3" s="1"/>
  <c r="B375" i="3"/>
  <c r="B376" i="3"/>
  <c r="B377" i="3"/>
  <c r="B378" i="3"/>
  <c r="B379" i="3"/>
  <c r="C379" i="3" s="1"/>
  <c r="B380" i="3"/>
  <c r="C380" i="3" s="1"/>
  <c r="B381" i="3"/>
  <c r="C381" i="3" s="1"/>
  <c r="B382" i="3"/>
  <c r="C382" i="3" s="1"/>
  <c r="B383" i="3"/>
  <c r="B384" i="3"/>
  <c r="C384" i="3" s="1"/>
  <c r="B385" i="3"/>
  <c r="C385" i="3" s="1"/>
  <c r="B386" i="3"/>
  <c r="C386" i="3" s="1"/>
  <c r="B387" i="3"/>
  <c r="B388" i="3"/>
  <c r="B389" i="3"/>
  <c r="B390" i="3"/>
  <c r="B391" i="3"/>
  <c r="C391" i="3" s="1"/>
  <c r="B392" i="3"/>
  <c r="C392" i="3" s="1"/>
  <c r="B393" i="3"/>
  <c r="C393" i="3" s="1"/>
  <c r="B394" i="3"/>
  <c r="C394" i="3" s="1"/>
  <c r="B395" i="3"/>
  <c r="B396" i="3"/>
  <c r="C396" i="3" s="1"/>
  <c r="B397" i="3"/>
  <c r="C397" i="3" s="1"/>
  <c r="B398" i="3"/>
  <c r="C398" i="3" s="1"/>
  <c r="B399" i="3"/>
  <c r="B400" i="3"/>
  <c r="B401" i="3"/>
  <c r="B402" i="3"/>
  <c r="B403" i="3"/>
  <c r="C403" i="3" s="1"/>
  <c r="B404" i="3"/>
  <c r="C404" i="3" s="1"/>
  <c r="B405" i="3"/>
  <c r="C405" i="3" s="1"/>
  <c r="B406" i="3"/>
  <c r="C406" i="3" s="1"/>
  <c r="B407" i="3"/>
  <c r="B408" i="3"/>
  <c r="C408" i="3" s="1"/>
  <c r="B409" i="3"/>
  <c r="C409" i="3" s="1"/>
  <c r="B410" i="3"/>
  <c r="B411" i="3"/>
  <c r="B412" i="3"/>
  <c r="B413" i="3"/>
  <c r="B2" i="3"/>
  <c r="C2" i="3" s="1"/>
  <c r="B2" i="2"/>
  <c r="D5" i="2"/>
  <c r="D16" i="2"/>
  <c r="D17" i="2"/>
  <c r="D29" i="2"/>
  <c r="D41" i="2"/>
  <c r="D44" i="2"/>
  <c r="D56" i="2"/>
  <c r="D65" i="2"/>
  <c r="D68" i="2"/>
  <c r="D89" i="2"/>
  <c r="D90" i="2"/>
  <c r="D92" i="2"/>
  <c r="D101" i="2"/>
  <c r="D116" i="2"/>
  <c r="D122" i="2"/>
  <c r="D137" i="2"/>
  <c r="D149" i="2"/>
  <c r="D160" i="2"/>
  <c r="D161" i="2"/>
  <c r="D173" i="2"/>
  <c r="D185" i="2"/>
  <c r="D188" i="2"/>
  <c r="D200" i="2"/>
  <c r="D209" i="2"/>
  <c r="D212" i="2"/>
  <c r="D233" i="2"/>
  <c r="D234" i="2"/>
  <c r="D236" i="2"/>
  <c r="D245" i="2"/>
  <c r="D260" i="2"/>
  <c r="D278" i="2"/>
  <c r="D281" i="2"/>
  <c r="D292" i="2"/>
  <c r="D293" i="2"/>
  <c r="D302" i="2"/>
  <c r="D305" i="2"/>
  <c r="D320" i="2"/>
  <c r="D329" i="2"/>
  <c r="D332" i="2"/>
  <c r="D344" i="2"/>
  <c r="D364" i="2"/>
  <c r="D377" i="2"/>
  <c r="D388" i="2"/>
  <c r="D389" i="2"/>
  <c r="D410" i="2"/>
  <c r="C2" i="2"/>
  <c r="C3" i="2"/>
  <c r="C4" i="2"/>
  <c r="C5" i="2"/>
  <c r="C6" i="2"/>
  <c r="D6" i="2" s="1"/>
  <c r="C7" i="2"/>
  <c r="C8" i="2"/>
  <c r="C9" i="2"/>
  <c r="C10" i="2"/>
  <c r="C11" i="2"/>
  <c r="C12" i="2"/>
  <c r="D12" i="2" s="1"/>
  <c r="C13" i="2"/>
  <c r="C14" i="2"/>
  <c r="D14" i="2" s="1"/>
  <c r="C15" i="2"/>
  <c r="C16" i="2"/>
  <c r="C17" i="2"/>
  <c r="C18" i="2"/>
  <c r="D18" i="2" s="1"/>
  <c r="C19" i="2"/>
  <c r="C20" i="2"/>
  <c r="C21" i="2"/>
  <c r="C22" i="2"/>
  <c r="C23" i="2"/>
  <c r="C24" i="2"/>
  <c r="D24" i="2" s="1"/>
  <c r="C25" i="2"/>
  <c r="C26" i="2"/>
  <c r="D26" i="2" s="1"/>
  <c r="C27" i="2"/>
  <c r="C28" i="2"/>
  <c r="C29" i="2"/>
  <c r="C30" i="2"/>
  <c r="D30" i="2" s="1"/>
  <c r="C31" i="2"/>
  <c r="C32" i="2"/>
  <c r="C33" i="2"/>
  <c r="C34" i="2"/>
  <c r="C35" i="2"/>
  <c r="C36" i="2"/>
  <c r="D36" i="2" s="1"/>
  <c r="C37" i="2"/>
  <c r="C38" i="2"/>
  <c r="D38" i="2" s="1"/>
  <c r="C39" i="2"/>
  <c r="C40" i="2"/>
  <c r="C41" i="2"/>
  <c r="C42" i="2"/>
  <c r="D42" i="2" s="1"/>
  <c r="C43" i="2"/>
  <c r="C44" i="2"/>
  <c r="C45" i="2"/>
  <c r="C46" i="2"/>
  <c r="C47" i="2"/>
  <c r="C48" i="2"/>
  <c r="D48" i="2" s="1"/>
  <c r="C49" i="2"/>
  <c r="C50" i="2"/>
  <c r="D50" i="2" s="1"/>
  <c r="C51" i="2"/>
  <c r="C52" i="2"/>
  <c r="C53" i="2"/>
  <c r="D53" i="2" s="1"/>
  <c r="C54" i="2"/>
  <c r="D54" i="2" s="1"/>
  <c r="C55" i="2"/>
  <c r="C56" i="2"/>
  <c r="C57" i="2"/>
  <c r="C58" i="2"/>
  <c r="C59" i="2"/>
  <c r="C60" i="2"/>
  <c r="D60" i="2" s="1"/>
  <c r="C61" i="2"/>
  <c r="C62" i="2"/>
  <c r="D62" i="2" s="1"/>
  <c r="C63" i="2"/>
  <c r="C64" i="2"/>
  <c r="D64" i="2" s="1"/>
  <c r="C65" i="2"/>
  <c r="C66" i="2"/>
  <c r="D66" i="2" s="1"/>
  <c r="C67" i="2"/>
  <c r="C68" i="2"/>
  <c r="C69" i="2"/>
  <c r="C70" i="2"/>
  <c r="C71" i="2"/>
  <c r="C72" i="2"/>
  <c r="D72" i="2" s="1"/>
  <c r="C73" i="2"/>
  <c r="C74" i="2"/>
  <c r="D74" i="2" s="1"/>
  <c r="C75" i="2"/>
  <c r="C76" i="2"/>
  <c r="D76" i="2" s="1"/>
  <c r="C77" i="2"/>
  <c r="D77" i="2" s="1"/>
  <c r="C78" i="2"/>
  <c r="D78" i="2" s="1"/>
  <c r="C79" i="2"/>
  <c r="C80" i="2"/>
  <c r="C81" i="2"/>
  <c r="C82" i="2"/>
  <c r="C83" i="2"/>
  <c r="C84" i="2"/>
  <c r="D84" i="2" s="1"/>
  <c r="C85" i="2"/>
  <c r="C86" i="2"/>
  <c r="D86" i="2" s="1"/>
  <c r="C87" i="2"/>
  <c r="C88" i="2"/>
  <c r="D88" i="2" s="1"/>
  <c r="C89" i="2"/>
  <c r="C90" i="2"/>
  <c r="C91" i="2"/>
  <c r="C92" i="2"/>
  <c r="C93" i="2"/>
  <c r="C94" i="2"/>
  <c r="C95" i="2"/>
  <c r="C96" i="2"/>
  <c r="D96" i="2" s="1"/>
  <c r="C97" i="2"/>
  <c r="C98" i="2"/>
  <c r="D98" i="2" s="1"/>
  <c r="C99" i="2"/>
  <c r="C100" i="2"/>
  <c r="C101" i="2"/>
  <c r="C102" i="2"/>
  <c r="D102" i="2" s="1"/>
  <c r="C103" i="2"/>
  <c r="C104" i="2"/>
  <c r="C105" i="2"/>
  <c r="C106" i="2"/>
  <c r="C107" i="2"/>
  <c r="C108" i="2"/>
  <c r="D108" i="2" s="1"/>
  <c r="C109" i="2"/>
  <c r="C110" i="2"/>
  <c r="D110" i="2" s="1"/>
  <c r="C111" i="2"/>
  <c r="C112" i="2"/>
  <c r="C113" i="2"/>
  <c r="D113" i="2" s="1"/>
  <c r="C114" i="2"/>
  <c r="D114" i="2" s="1"/>
  <c r="C115" i="2"/>
  <c r="C116" i="2"/>
  <c r="C117" i="2"/>
  <c r="C118" i="2"/>
  <c r="C119" i="2"/>
  <c r="C120" i="2"/>
  <c r="D120" i="2" s="1"/>
  <c r="C121" i="2"/>
  <c r="C122" i="2"/>
  <c r="C123" i="2"/>
  <c r="C124" i="2"/>
  <c r="D124" i="2" s="1"/>
  <c r="C125" i="2"/>
  <c r="D125" i="2" s="1"/>
  <c r="C126" i="2"/>
  <c r="D126" i="2" s="1"/>
  <c r="C127" i="2"/>
  <c r="C128" i="2"/>
  <c r="C129" i="2"/>
  <c r="C130" i="2"/>
  <c r="C131" i="2"/>
  <c r="C132" i="2"/>
  <c r="D132" i="2" s="1"/>
  <c r="C133" i="2"/>
  <c r="C134" i="2"/>
  <c r="D134" i="2" s="1"/>
  <c r="C135" i="2"/>
  <c r="C136" i="2"/>
  <c r="C137" i="2"/>
  <c r="C138" i="2"/>
  <c r="D138" i="2" s="1"/>
  <c r="C139" i="2"/>
  <c r="C140" i="2"/>
  <c r="D140" i="2" s="1"/>
  <c r="C141" i="2"/>
  <c r="C142" i="2"/>
  <c r="C143" i="2"/>
  <c r="C144" i="2"/>
  <c r="D144" i="2" s="1"/>
  <c r="C145" i="2"/>
  <c r="C146" i="2"/>
  <c r="D146" i="2" s="1"/>
  <c r="C147" i="2"/>
  <c r="C148" i="2"/>
  <c r="C149" i="2"/>
  <c r="C150" i="2"/>
  <c r="D150" i="2" s="1"/>
  <c r="C151" i="2"/>
  <c r="C152" i="2"/>
  <c r="C153" i="2"/>
  <c r="C154" i="2"/>
  <c r="C155" i="2"/>
  <c r="C156" i="2"/>
  <c r="D156" i="2" s="1"/>
  <c r="C157" i="2"/>
  <c r="C158" i="2"/>
  <c r="D158" i="2" s="1"/>
  <c r="C159" i="2"/>
  <c r="C160" i="2"/>
  <c r="C161" i="2"/>
  <c r="C162" i="2"/>
  <c r="D162" i="2" s="1"/>
  <c r="C163" i="2"/>
  <c r="C164" i="2"/>
  <c r="C165" i="2"/>
  <c r="C166" i="2"/>
  <c r="C167" i="2"/>
  <c r="C168" i="2"/>
  <c r="D168" i="2" s="1"/>
  <c r="C169" i="2"/>
  <c r="C170" i="2"/>
  <c r="D170" i="2" s="1"/>
  <c r="C171" i="2"/>
  <c r="C172" i="2"/>
  <c r="C173" i="2"/>
  <c r="C174" i="2"/>
  <c r="D174" i="2" s="1"/>
  <c r="C175" i="2"/>
  <c r="C176" i="2"/>
  <c r="C177" i="2"/>
  <c r="C178" i="2"/>
  <c r="C179" i="2"/>
  <c r="C180" i="2"/>
  <c r="D180" i="2" s="1"/>
  <c r="C181" i="2"/>
  <c r="C182" i="2"/>
  <c r="D182" i="2" s="1"/>
  <c r="C183" i="2"/>
  <c r="C184" i="2"/>
  <c r="C185" i="2"/>
  <c r="C186" i="2"/>
  <c r="D186" i="2" s="1"/>
  <c r="C187" i="2"/>
  <c r="C188" i="2"/>
  <c r="C189" i="2"/>
  <c r="C190" i="2"/>
  <c r="C191" i="2"/>
  <c r="C192" i="2"/>
  <c r="D192" i="2" s="1"/>
  <c r="C193" i="2"/>
  <c r="C194" i="2"/>
  <c r="D194" i="2" s="1"/>
  <c r="C195" i="2"/>
  <c r="C196" i="2"/>
  <c r="C197" i="2"/>
  <c r="D197" i="2" s="1"/>
  <c r="C198" i="2"/>
  <c r="D198" i="2" s="1"/>
  <c r="C199" i="2"/>
  <c r="C200" i="2"/>
  <c r="C201" i="2"/>
  <c r="C202" i="2"/>
  <c r="C203" i="2"/>
  <c r="C204" i="2"/>
  <c r="D204" i="2" s="1"/>
  <c r="C205" i="2"/>
  <c r="C206" i="2"/>
  <c r="D206" i="2" s="1"/>
  <c r="C207" i="2"/>
  <c r="C208" i="2"/>
  <c r="D208" i="2" s="1"/>
  <c r="C209" i="2"/>
  <c r="C210" i="2"/>
  <c r="D210" i="2" s="1"/>
  <c r="C211" i="2"/>
  <c r="C212" i="2"/>
  <c r="C213" i="2"/>
  <c r="C214" i="2"/>
  <c r="C215" i="2"/>
  <c r="C216" i="2"/>
  <c r="D216" i="2" s="1"/>
  <c r="C217" i="2"/>
  <c r="C218" i="2"/>
  <c r="D218" i="2" s="1"/>
  <c r="C219" i="2"/>
  <c r="C220" i="2"/>
  <c r="D220" i="2" s="1"/>
  <c r="C221" i="2"/>
  <c r="D221" i="2" s="1"/>
  <c r="C222" i="2"/>
  <c r="D222" i="2" s="1"/>
  <c r="C223" i="2"/>
  <c r="C224" i="2"/>
  <c r="C225" i="2"/>
  <c r="C226" i="2"/>
  <c r="C227" i="2"/>
  <c r="C228" i="2"/>
  <c r="D228" i="2" s="1"/>
  <c r="C229" i="2"/>
  <c r="C230" i="2"/>
  <c r="D230" i="2" s="1"/>
  <c r="C231" i="2"/>
  <c r="C232" i="2"/>
  <c r="D232" i="2" s="1"/>
  <c r="C233" i="2"/>
  <c r="C234" i="2"/>
  <c r="C235" i="2"/>
  <c r="C236" i="2"/>
  <c r="C237" i="2"/>
  <c r="C238" i="2"/>
  <c r="C239" i="2"/>
  <c r="C240" i="2"/>
  <c r="D240" i="2" s="1"/>
  <c r="C241" i="2"/>
  <c r="C242" i="2"/>
  <c r="D242" i="2" s="1"/>
  <c r="C243" i="2"/>
  <c r="C244" i="2"/>
  <c r="D244" i="2" s="1"/>
  <c r="C245" i="2"/>
  <c r="C246" i="2"/>
  <c r="D246" i="2" s="1"/>
  <c r="C247" i="2"/>
  <c r="C248" i="2"/>
  <c r="C249" i="2"/>
  <c r="C250" i="2"/>
  <c r="C251" i="2"/>
  <c r="C252" i="2"/>
  <c r="D252" i="2" s="1"/>
  <c r="C253" i="2"/>
  <c r="C254" i="2"/>
  <c r="D254" i="2" s="1"/>
  <c r="C255" i="2"/>
  <c r="C256" i="2"/>
  <c r="C257" i="2"/>
  <c r="D257" i="2" s="1"/>
  <c r="C258" i="2"/>
  <c r="D258" i="2" s="1"/>
  <c r="C259" i="2"/>
  <c r="C260" i="2"/>
  <c r="C261" i="2"/>
  <c r="C262" i="2"/>
  <c r="C263" i="2"/>
  <c r="C264" i="2"/>
  <c r="D264" i="2" s="1"/>
  <c r="C265" i="2"/>
  <c r="C266" i="2"/>
  <c r="D266" i="2" s="1"/>
  <c r="C267" i="2"/>
  <c r="C268" i="2"/>
  <c r="D268" i="2" s="1"/>
  <c r="C269" i="2"/>
  <c r="D269" i="2" s="1"/>
  <c r="C270" i="2"/>
  <c r="D270" i="2" s="1"/>
  <c r="C271" i="2"/>
  <c r="C272" i="2"/>
  <c r="C273" i="2"/>
  <c r="C274" i="2"/>
  <c r="C275" i="2"/>
  <c r="C276" i="2"/>
  <c r="D276" i="2" s="1"/>
  <c r="C277" i="2"/>
  <c r="C278" i="2"/>
  <c r="C279" i="2"/>
  <c r="C280" i="2"/>
  <c r="C281" i="2"/>
  <c r="C282" i="2"/>
  <c r="D282" i="2" s="1"/>
  <c r="C283" i="2"/>
  <c r="C284" i="2"/>
  <c r="D284" i="2" s="1"/>
  <c r="C285" i="2"/>
  <c r="C286" i="2"/>
  <c r="C287" i="2"/>
  <c r="C288" i="2"/>
  <c r="D288" i="2" s="1"/>
  <c r="C289" i="2"/>
  <c r="C290" i="2"/>
  <c r="D290" i="2" s="1"/>
  <c r="C291" i="2"/>
  <c r="C292" i="2"/>
  <c r="C293" i="2"/>
  <c r="C294" i="2"/>
  <c r="D294" i="2" s="1"/>
  <c r="C295" i="2"/>
  <c r="C296" i="2"/>
  <c r="C297" i="2"/>
  <c r="C298" i="2"/>
  <c r="C299" i="2"/>
  <c r="C300" i="2"/>
  <c r="D300" i="2" s="1"/>
  <c r="C301" i="2"/>
  <c r="C302" i="2"/>
  <c r="C303" i="2"/>
  <c r="C304" i="2"/>
  <c r="C305" i="2"/>
  <c r="C306" i="2"/>
  <c r="D306" i="2" s="1"/>
  <c r="C307" i="2"/>
  <c r="C308" i="2"/>
  <c r="C309" i="2"/>
  <c r="C310" i="2"/>
  <c r="C311" i="2"/>
  <c r="C312" i="2"/>
  <c r="D312" i="2" s="1"/>
  <c r="C313" i="2"/>
  <c r="C314" i="2"/>
  <c r="D314" i="2" s="1"/>
  <c r="C315" i="2"/>
  <c r="C316" i="2"/>
  <c r="C317" i="2"/>
  <c r="D317" i="2" s="1"/>
  <c r="C318" i="2"/>
  <c r="D318" i="2" s="1"/>
  <c r="C319" i="2"/>
  <c r="C320" i="2"/>
  <c r="C321" i="2"/>
  <c r="C322" i="2"/>
  <c r="C323" i="2"/>
  <c r="C324" i="2"/>
  <c r="D324" i="2" s="1"/>
  <c r="C325" i="2"/>
  <c r="C326" i="2"/>
  <c r="D326" i="2" s="1"/>
  <c r="C327" i="2"/>
  <c r="C328" i="2"/>
  <c r="C329" i="2"/>
  <c r="C330" i="2"/>
  <c r="D330" i="2" s="1"/>
  <c r="C331" i="2"/>
  <c r="C332" i="2"/>
  <c r="C333" i="2"/>
  <c r="C334" i="2"/>
  <c r="C335" i="2"/>
  <c r="C336" i="2"/>
  <c r="D336" i="2" s="1"/>
  <c r="C337" i="2"/>
  <c r="C338" i="2"/>
  <c r="D338" i="2" s="1"/>
  <c r="C339" i="2"/>
  <c r="C340" i="2"/>
  <c r="D340" i="2" s="1"/>
  <c r="C341" i="2"/>
  <c r="D341" i="2" s="1"/>
  <c r="C342" i="2"/>
  <c r="D342" i="2" s="1"/>
  <c r="C343" i="2"/>
  <c r="C344" i="2"/>
  <c r="C345" i="2"/>
  <c r="C346" i="2"/>
  <c r="C347" i="2"/>
  <c r="C348" i="2"/>
  <c r="D348" i="2" s="1"/>
  <c r="C349" i="2"/>
  <c r="C350" i="2"/>
  <c r="D350" i="2" s="1"/>
  <c r="C351" i="2"/>
  <c r="C352" i="2"/>
  <c r="D352" i="2" s="1"/>
  <c r="C353" i="2"/>
  <c r="D353" i="2" s="1"/>
  <c r="C354" i="2"/>
  <c r="D354" i="2" s="1"/>
  <c r="C355" i="2"/>
  <c r="C356" i="2"/>
  <c r="C357" i="2"/>
  <c r="C358" i="2"/>
  <c r="C359" i="2"/>
  <c r="C360" i="2"/>
  <c r="D360" i="2" s="1"/>
  <c r="C361" i="2"/>
  <c r="C362" i="2"/>
  <c r="D362" i="2" s="1"/>
  <c r="C363" i="2"/>
  <c r="C364" i="2"/>
  <c r="C365" i="2"/>
  <c r="D365" i="2" s="1"/>
  <c r="C366" i="2"/>
  <c r="D366" i="2" s="1"/>
  <c r="C367" i="2"/>
  <c r="C368" i="2"/>
  <c r="C369" i="2"/>
  <c r="C370" i="2"/>
  <c r="C371" i="2"/>
  <c r="C372" i="2"/>
  <c r="D372" i="2" s="1"/>
  <c r="C373" i="2"/>
  <c r="C374" i="2"/>
  <c r="D374" i="2" s="1"/>
  <c r="C375" i="2"/>
  <c r="C376" i="2"/>
  <c r="D376" i="2" s="1"/>
  <c r="C377" i="2"/>
  <c r="C378" i="2"/>
  <c r="D378" i="2" s="1"/>
  <c r="C379" i="2"/>
  <c r="C380" i="2"/>
  <c r="C381" i="2"/>
  <c r="C382" i="2"/>
  <c r="C383" i="2"/>
  <c r="C384" i="2"/>
  <c r="D384" i="2" s="1"/>
  <c r="C385" i="2"/>
  <c r="C386" i="2"/>
  <c r="D386" i="2" s="1"/>
  <c r="C387" i="2"/>
  <c r="C388" i="2"/>
  <c r="C389" i="2"/>
  <c r="C390" i="2"/>
  <c r="D390" i="2" s="1"/>
  <c r="C391" i="2"/>
  <c r="D391" i="2" s="1"/>
  <c r="C392" i="2"/>
  <c r="C393" i="2"/>
  <c r="C394" i="2"/>
  <c r="C395" i="2"/>
  <c r="C396" i="2"/>
  <c r="D396" i="2" s="1"/>
  <c r="C397" i="2"/>
  <c r="C398" i="2"/>
  <c r="D398" i="2" s="1"/>
  <c r="C399" i="2"/>
  <c r="C400" i="2"/>
  <c r="C401" i="2"/>
  <c r="D401" i="2" s="1"/>
  <c r="C402" i="2"/>
  <c r="D402" i="2" s="1"/>
  <c r="C403" i="2"/>
  <c r="D403" i="2" s="1"/>
  <c r="C404" i="2"/>
  <c r="C405" i="2"/>
  <c r="C406" i="2"/>
  <c r="C407" i="2"/>
  <c r="C408" i="2"/>
  <c r="D408" i="2" s="1"/>
  <c r="C409" i="2"/>
  <c r="C410" i="2"/>
  <c r="C411" i="2"/>
  <c r="C412" i="2"/>
  <c r="D412" i="2" s="1"/>
  <c r="C413" i="2"/>
  <c r="D413" i="2" s="1"/>
  <c r="B3" i="2"/>
  <c r="B4" i="2"/>
  <c r="D4" i="2" s="1"/>
  <c r="B5" i="2"/>
  <c r="B6" i="2"/>
  <c r="B7" i="2"/>
  <c r="B8" i="2"/>
  <c r="D8" i="2" s="1"/>
  <c r="B9" i="2"/>
  <c r="B10" i="2"/>
  <c r="B11" i="2"/>
  <c r="D11" i="2" s="1"/>
  <c r="B12" i="2"/>
  <c r="B13" i="2"/>
  <c r="B14" i="2"/>
  <c r="B15" i="2"/>
  <c r="B16" i="2"/>
  <c r="B17" i="2"/>
  <c r="B18" i="2"/>
  <c r="B19" i="2"/>
  <c r="B20" i="2"/>
  <c r="D20" i="2" s="1"/>
  <c r="B21" i="2"/>
  <c r="B22" i="2"/>
  <c r="B23" i="2"/>
  <c r="D23" i="2" s="1"/>
  <c r="B24" i="2"/>
  <c r="B25" i="2"/>
  <c r="B26" i="2"/>
  <c r="B27" i="2"/>
  <c r="B28" i="2"/>
  <c r="B29" i="2"/>
  <c r="B30" i="2"/>
  <c r="B31" i="2"/>
  <c r="B32" i="2"/>
  <c r="D32" i="2" s="1"/>
  <c r="B33" i="2"/>
  <c r="B34" i="2"/>
  <c r="B35" i="2"/>
  <c r="D35" i="2" s="1"/>
  <c r="B36" i="2"/>
  <c r="B37" i="2"/>
  <c r="B38" i="2"/>
  <c r="B39" i="2"/>
  <c r="B40" i="2"/>
  <c r="B41" i="2"/>
  <c r="B42" i="2"/>
  <c r="B43" i="2"/>
  <c r="B44" i="2"/>
  <c r="B45" i="2"/>
  <c r="B46" i="2"/>
  <c r="B47" i="2"/>
  <c r="D47" i="2" s="1"/>
  <c r="B48" i="2"/>
  <c r="B49" i="2"/>
  <c r="B50" i="2"/>
  <c r="B51" i="2"/>
  <c r="B52" i="2"/>
  <c r="B53" i="2"/>
  <c r="B54" i="2"/>
  <c r="B55" i="2"/>
  <c r="B56" i="2"/>
  <c r="B57" i="2"/>
  <c r="B58" i="2"/>
  <c r="B59" i="2"/>
  <c r="D59" i="2" s="1"/>
  <c r="B60" i="2"/>
  <c r="B61" i="2"/>
  <c r="B62" i="2"/>
  <c r="B63" i="2"/>
  <c r="B64" i="2"/>
  <c r="B65" i="2"/>
  <c r="B66" i="2"/>
  <c r="B67" i="2"/>
  <c r="B68" i="2"/>
  <c r="B69" i="2"/>
  <c r="B70" i="2"/>
  <c r="B71" i="2"/>
  <c r="D71" i="2" s="1"/>
  <c r="B72" i="2"/>
  <c r="B73" i="2"/>
  <c r="B74" i="2"/>
  <c r="B75" i="2"/>
  <c r="B76" i="2"/>
  <c r="B77" i="2"/>
  <c r="B78" i="2"/>
  <c r="B79" i="2"/>
  <c r="B80" i="2"/>
  <c r="D80" i="2" s="1"/>
  <c r="B81" i="2"/>
  <c r="B82" i="2"/>
  <c r="B83" i="2"/>
  <c r="D83" i="2" s="1"/>
  <c r="B84" i="2"/>
  <c r="B85" i="2"/>
  <c r="B86" i="2"/>
  <c r="B87" i="2"/>
  <c r="B88" i="2"/>
  <c r="B89" i="2"/>
  <c r="B90" i="2"/>
  <c r="B91" i="2"/>
  <c r="B92" i="2"/>
  <c r="B93" i="2"/>
  <c r="B94" i="2"/>
  <c r="B95" i="2"/>
  <c r="D95" i="2" s="1"/>
  <c r="B96" i="2"/>
  <c r="B97" i="2"/>
  <c r="B98" i="2"/>
  <c r="B99" i="2"/>
  <c r="B100" i="2"/>
  <c r="D100" i="2" s="1"/>
  <c r="B101" i="2"/>
  <c r="B102" i="2"/>
  <c r="B103" i="2"/>
  <c r="B104" i="2"/>
  <c r="D104" i="2" s="1"/>
  <c r="B105" i="2"/>
  <c r="B106" i="2"/>
  <c r="B107" i="2"/>
  <c r="D107" i="2" s="1"/>
  <c r="B108" i="2"/>
  <c r="B109" i="2"/>
  <c r="B110" i="2"/>
  <c r="B111" i="2"/>
  <c r="B112" i="2"/>
  <c r="B113" i="2"/>
  <c r="B114" i="2"/>
  <c r="B115" i="2"/>
  <c r="B116" i="2"/>
  <c r="B117" i="2"/>
  <c r="B118" i="2"/>
  <c r="B119" i="2"/>
  <c r="D119" i="2" s="1"/>
  <c r="B120" i="2"/>
  <c r="B121" i="2"/>
  <c r="B122" i="2"/>
  <c r="B123" i="2"/>
  <c r="B124" i="2"/>
  <c r="B125" i="2"/>
  <c r="B126" i="2"/>
  <c r="B127" i="2"/>
  <c r="B128" i="2"/>
  <c r="D128" i="2" s="1"/>
  <c r="B129" i="2"/>
  <c r="B130" i="2"/>
  <c r="B131" i="2"/>
  <c r="D131" i="2" s="1"/>
  <c r="B132" i="2"/>
  <c r="B133" i="2"/>
  <c r="B134" i="2"/>
  <c r="B135" i="2"/>
  <c r="B136" i="2"/>
  <c r="B137" i="2"/>
  <c r="B138" i="2"/>
  <c r="B139" i="2"/>
  <c r="B140" i="2"/>
  <c r="B141" i="2"/>
  <c r="B142" i="2"/>
  <c r="B143" i="2"/>
  <c r="D143" i="2" s="1"/>
  <c r="B144" i="2"/>
  <c r="B145" i="2"/>
  <c r="B146" i="2"/>
  <c r="B147" i="2"/>
  <c r="B148" i="2"/>
  <c r="D148" i="2" s="1"/>
  <c r="B149" i="2"/>
  <c r="B150" i="2"/>
  <c r="B151" i="2"/>
  <c r="B152" i="2"/>
  <c r="D152" i="2" s="1"/>
  <c r="B153" i="2"/>
  <c r="B154" i="2"/>
  <c r="B155" i="2"/>
  <c r="D155" i="2" s="1"/>
  <c r="B156" i="2"/>
  <c r="B157" i="2"/>
  <c r="B158" i="2"/>
  <c r="B159" i="2"/>
  <c r="B160" i="2"/>
  <c r="B161" i="2"/>
  <c r="B162" i="2"/>
  <c r="B163" i="2"/>
  <c r="B164" i="2"/>
  <c r="D164" i="2" s="1"/>
  <c r="B165" i="2"/>
  <c r="B166" i="2"/>
  <c r="B167" i="2"/>
  <c r="D167" i="2" s="1"/>
  <c r="B168" i="2"/>
  <c r="B169" i="2"/>
  <c r="B170" i="2"/>
  <c r="B171" i="2"/>
  <c r="B172" i="2"/>
  <c r="B173" i="2"/>
  <c r="B174" i="2"/>
  <c r="B175" i="2"/>
  <c r="B176" i="2"/>
  <c r="D176" i="2" s="1"/>
  <c r="B177" i="2"/>
  <c r="B178" i="2"/>
  <c r="B179" i="2"/>
  <c r="D179" i="2" s="1"/>
  <c r="B180" i="2"/>
  <c r="B181" i="2"/>
  <c r="B182" i="2"/>
  <c r="B183" i="2"/>
  <c r="B184" i="2"/>
  <c r="B185" i="2"/>
  <c r="B186" i="2"/>
  <c r="B187" i="2"/>
  <c r="B188" i="2"/>
  <c r="B189" i="2"/>
  <c r="B190" i="2"/>
  <c r="B191" i="2"/>
  <c r="D191" i="2" s="1"/>
  <c r="B192" i="2"/>
  <c r="B193" i="2"/>
  <c r="B194" i="2"/>
  <c r="B195" i="2"/>
  <c r="B196" i="2"/>
  <c r="B197" i="2"/>
  <c r="B198" i="2"/>
  <c r="B199" i="2"/>
  <c r="B200" i="2"/>
  <c r="B201" i="2"/>
  <c r="B202" i="2"/>
  <c r="B203" i="2"/>
  <c r="D203" i="2" s="1"/>
  <c r="B204" i="2"/>
  <c r="B205" i="2"/>
  <c r="B206" i="2"/>
  <c r="B207" i="2"/>
  <c r="B208" i="2"/>
  <c r="B209" i="2"/>
  <c r="B210" i="2"/>
  <c r="B211" i="2"/>
  <c r="B212" i="2"/>
  <c r="B213" i="2"/>
  <c r="B214" i="2"/>
  <c r="B215" i="2"/>
  <c r="D215" i="2" s="1"/>
  <c r="B216" i="2"/>
  <c r="B217" i="2"/>
  <c r="B218" i="2"/>
  <c r="B219" i="2"/>
  <c r="B220" i="2"/>
  <c r="B221" i="2"/>
  <c r="B222" i="2"/>
  <c r="B223" i="2"/>
  <c r="B224" i="2"/>
  <c r="D224" i="2" s="1"/>
  <c r="B225" i="2"/>
  <c r="B226" i="2"/>
  <c r="B227" i="2"/>
  <c r="D227" i="2" s="1"/>
  <c r="B228" i="2"/>
  <c r="B229" i="2"/>
  <c r="B230" i="2"/>
  <c r="B231" i="2"/>
  <c r="B232" i="2"/>
  <c r="B233" i="2"/>
  <c r="B234" i="2"/>
  <c r="B235" i="2"/>
  <c r="B236" i="2"/>
  <c r="B237" i="2"/>
  <c r="B238" i="2"/>
  <c r="B239" i="2"/>
  <c r="D239" i="2" s="1"/>
  <c r="B240" i="2"/>
  <c r="B241" i="2"/>
  <c r="B242" i="2"/>
  <c r="B243" i="2"/>
  <c r="B244" i="2"/>
  <c r="B245" i="2"/>
  <c r="B246" i="2"/>
  <c r="B247" i="2"/>
  <c r="B248" i="2"/>
  <c r="D248" i="2" s="1"/>
  <c r="B249" i="2"/>
  <c r="B250" i="2"/>
  <c r="B251" i="2"/>
  <c r="D251" i="2" s="1"/>
  <c r="B252" i="2"/>
  <c r="B253" i="2"/>
  <c r="B254" i="2"/>
  <c r="B255" i="2"/>
  <c r="B256" i="2"/>
  <c r="B257" i="2"/>
  <c r="B258" i="2"/>
  <c r="B259" i="2"/>
  <c r="B260" i="2"/>
  <c r="B261" i="2"/>
  <c r="B262" i="2"/>
  <c r="B263" i="2"/>
  <c r="D263" i="2" s="1"/>
  <c r="B264" i="2"/>
  <c r="B265" i="2"/>
  <c r="B266" i="2"/>
  <c r="B267" i="2"/>
  <c r="B268" i="2"/>
  <c r="B269" i="2"/>
  <c r="B270" i="2"/>
  <c r="B271" i="2"/>
  <c r="B272" i="2"/>
  <c r="D272" i="2" s="1"/>
  <c r="B273" i="2"/>
  <c r="B274" i="2"/>
  <c r="B275" i="2"/>
  <c r="D275" i="2" s="1"/>
  <c r="B276" i="2"/>
  <c r="B277" i="2"/>
  <c r="B278" i="2"/>
  <c r="B279" i="2"/>
  <c r="B280" i="2"/>
  <c r="B281" i="2"/>
  <c r="B282" i="2"/>
  <c r="B283" i="2"/>
  <c r="B284" i="2"/>
  <c r="B285" i="2"/>
  <c r="B286" i="2"/>
  <c r="B287" i="2"/>
  <c r="D287" i="2" s="1"/>
  <c r="B288" i="2"/>
  <c r="B289" i="2"/>
  <c r="B290" i="2"/>
  <c r="B291" i="2"/>
  <c r="B292" i="2"/>
  <c r="B293" i="2"/>
  <c r="B294" i="2"/>
  <c r="B295" i="2"/>
  <c r="B296" i="2"/>
  <c r="D296" i="2" s="1"/>
  <c r="B297" i="2"/>
  <c r="B298" i="2"/>
  <c r="B299" i="2"/>
  <c r="D299" i="2" s="1"/>
  <c r="B300" i="2"/>
  <c r="B301" i="2"/>
  <c r="B302" i="2"/>
  <c r="B303" i="2"/>
  <c r="B304" i="2"/>
  <c r="D304" i="2" s="1"/>
  <c r="B305" i="2"/>
  <c r="B306" i="2"/>
  <c r="B307" i="2"/>
  <c r="B308" i="2"/>
  <c r="D308" i="2" s="1"/>
  <c r="B309" i="2"/>
  <c r="B310" i="2"/>
  <c r="B311" i="2"/>
  <c r="D311" i="2" s="1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D356" i="2" s="1"/>
  <c r="B357" i="2"/>
  <c r="B358" i="2"/>
  <c r="B359" i="2"/>
  <c r="B360" i="2"/>
  <c r="B361" i="2"/>
  <c r="B362" i="2"/>
  <c r="B363" i="2"/>
  <c r="B364" i="2"/>
  <c r="B365" i="2"/>
  <c r="B366" i="2"/>
  <c r="B367" i="2"/>
  <c r="B368" i="2"/>
  <c r="D368" i="2" s="1"/>
  <c r="B369" i="2"/>
  <c r="B370" i="2"/>
  <c r="B371" i="2"/>
  <c r="B372" i="2"/>
  <c r="B373" i="2"/>
  <c r="B374" i="2"/>
  <c r="B375" i="2"/>
  <c r="B376" i="2"/>
  <c r="B377" i="2"/>
  <c r="B378" i="2"/>
  <c r="B379" i="2"/>
  <c r="B380" i="2"/>
  <c r="D380" i="2" s="1"/>
  <c r="B381" i="2"/>
  <c r="B382" i="2"/>
  <c r="B383" i="2"/>
  <c r="B384" i="2"/>
  <c r="B385" i="2"/>
  <c r="B386" i="2"/>
  <c r="B387" i="2"/>
  <c r="B388" i="2"/>
  <c r="B389" i="2"/>
  <c r="B390" i="2"/>
  <c r="B391" i="2"/>
  <c r="B392" i="2"/>
  <c r="D392" i="2" s="1"/>
  <c r="B393" i="2"/>
  <c r="B394" i="2"/>
  <c r="B395" i="2"/>
  <c r="B396" i="2"/>
  <c r="B397" i="2"/>
  <c r="B398" i="2"/>
  <c r="B399" i="2"/>
  <c r="B400" i="2"/>
  <c r="B401" i="2"/>
  <c r="B402" i="2"/>
  <c r="B403" i="2"/>
  <c r="B404" i="2"/>
  <c r="D404" i="2" s="1"/>
  <c r="B405" i="2"/>
  <c r="B406" i="2"/>
  <c r="B407" i="2"/>
  <c r="B408" i="2"/>
  <c r="B409" i="2"/>
  <c r="B410" i="2"/>
  <c r="B411" i="2"/>
  <c r="B412" i="2"/>
  <c r="B413" i="2"/>
  <c r="D409" i="2" l="1"/>
  <c r="D397" i="2"/>
  <c r="D385" i="2"/>
  <c r="D373" i="2"/>
  <c r="D361" i="2"/>
  <c r="D349" i="2"/>
  <c r="D337" i="2"/>
  <c r="D325" i="2"/>
  <c r="D313" i="2"/>
  <c r="D301" i="2"/>
  <c r="D289" i="2"/>
  <c r="D2" i="2"/>
  <c r="D407" i="2"/>
  <c r="D395" i="2"/>
  <c r="D383" i="2"/>
  <c r="D371" i="2"/>
  <c r="D359" i="2"/>
  <c r="D347" i="2"/>
  <c r="D335" i="2"/>
  <c r="D323" i="2"/>
  <c r="D406" i="2"/>
  <c r="D394" i="2"/>
  <c r="D382" i="2"/>
  <c r="D370" i="2"/>
  <c r="D358" i="2"/>
  <c r="D346" i="2"/>
  <c r="D334" i="2"/>
  <c r="D322" i="2"/>
  <c r="D310" i="2"/>
  <c r="D298" i="2"/>
  <c r="D286" i="2"/>
  <c r="D274" i="2"/>
  <c r="D262" i="2"/>
  <c r="D250" i="2"/>
  <c r="D238" i="2"/>
  <c r="D226" i="2"/>
  <c r="D214" i="2"/>
  <c r="D202" i="2"/>
  <c r="D190" i="2"/>
  <c r="D178" i="2"/>
  <c r="D166" i="2"/>
  <c r="D154" i="2"/>
  <c r="D142" i="2"/>
  <c r="D130" i="2"/>
  <c r="D118" i="2"/>
  <c r="D106" i="2"/>
  <c r="D94" i="2"/>
  <c r="D82" i="2"/>
  <c r="D70" i="2"/>
  <c r="D58" i="2"/>
  <c r="D46" i="2"/>
  <c r="D34" i="2"/>
  <c r="D22" i="2"/>
  <c r="D10" i="2"/>
  <c r="D405" i="2"/>
  <c r="D393" i="2"/>
  <c r="D381" i="2"/>
  <c r="D369" i="2"/>
  <c r="D357" i="2"/>
  <c r="D345" i="2"/>
  <c r="D333" i="2"/>
  <c r="D321" i="2"/>
  <c r="D309" i="2"/>
  <c r="D297" i="2"/>
  <c r="D285" i="2"/>
  <c r="D273" i="2"/>
  <c r="D261" i="2"/>
  <c r="D249" i="2"/>
  <c r="D237" i="2"/>
  <c r="D225" i="2"/>
  <c r="D213" i="2"/>
  <c r="D201" i="2"/>
  <c r="D189" i="2"/>
  <c r="D177" i="2"/>
  <c r="D165" i="2"/>
  <c r="D153" i="2"/>
  <c r="D141" i="2"/>
  <c r="D129" i="2"/>
  <c r="D117" i="2"/>
  <c r="D105" i="2"/>
  <c r="D93" i="2"/>
  <c r="D81" i="2"/>
  <c r="D69" i="2"/>
  <c r="D57" i="2"/>
  <c r="D45" i="2"/>
  <c r="D33" i="2"/>
  <c r="D21" i="2"/>
  <c r="D9" i="2"/>
  <c r="C410" i="3"/>
  <c r="D400" i="2"/>
  <c r="D328" i="2"/>
  <c r="D316" i="2"/>
  <c r="D280" i="2"/>
  <c r="D256" i="2"/>
  <c r="D196" i="2"/>
  <c r="D184" i="2"/>
  <c r="D172" i="2"/>
  <c r="D136" i="2"/>
  <c r="D112" i="2"/>
  <c r="D52" i="2"/>
  <c r="D40" i="2"/>
  <c r="D28" i="2"/>
  <c r="D411" i="2"/>
  <c r="D399" i="2"/>
  <c r="D387" i="2"/>
  <c r="D375" i="2"/>
  <c r="D363" i="2"/>
  <c r="D351" i="2"/>
  <c r="D339" i="2"/>
  <c r="D327" i="2"/>
  <c r="D315" i="2"/>
  <c r="D303" i="2"/>
  <c r="D291" i="2"/>
  <c r="D279" i="2"/>
  <c r="D267" i="2"/>
  <c r="D255" i="2"/>
  <c r="D243" i="2"/>
  <c r="D231" i="2"/>
  <c r="D219" i="2"/>
  <c r="D207" i="2"/>
  <c r="D195" i="2"/>
  <c r="D183" i="2"/>
  <c r="D171" i="2"/>
  <c r="D159" i="2"/>
  <c r="D147" i="2"/>
  <c r="D135" i="2"/>
  <c r="D123" i="2"/>
  <c r="D111" i="2"/>
  <c r="D99" i="2"/>
  <c r="D87" i="2"/>
  <c r="D75" i="2"/>
  <c r="D63" i="2"/>
  <c r="D51" i="2"/>
  <c r="D39" i="2"/>
  <c r="D27" i="2"/>
  <c r="D15" i="2"/>
  <c r="D3" i="2"/>
  <c r="D277" i="2"/>
  <c r="D265" i="2"/>
  <c r="D253" i="2"/>
  <c r="D241" i="2"/>
  <c r="D229" i="2"/>
  <c r="D217" i="2"/>
  <c r="D205" i="2"/>
  <c r="D193" i="2"/>
  <c r="D181" i="2"/>
  <c r="D169" i="2"/>
  <c r="D157" i="2"/>
  <c r="D145" i="2"/>
  <c r="D133" i="2"/>
  <c r="D121" i="2"/>
  <c r="D109" i="2"/>
  <c r="D97" i="2"/>
  <c r="D85" i="2"/>
  <c r="D73" i="2"/>
  <c r="D61" i="2"/>
  <c r="D49" i="2"/>
  <c r="D37" i="2"/>
  <c r="D25" i="2"/>
  <c r="D13" i="2"/>
  <c r="C407" i="3"/>
  <c r="C395" i="3"/>
  <c r="C383" i="3"/>
  <c r="C371" i="3"/>
  <c r="C359" i="3"/>
  <c r="C347" i="3"/>
  <c r="C335" i="3"/>
  <c r="I413" i="3"/>
  <c r="I411" i="3"/>
  <c r="I409" i="3"/>
  <c r="I407" i="3"/>
  <c r="I405" i="3"/>
  <c r="I403" i="3"/>
  <c r="I401" i="3"/>
  <c r="I399" i="3"/>
  <c r="I397" i="3"/>
  <c r="I395" i="3"/>
  <c r="I393" i="3"/>
  <c r="I391" i="3"/>
  <c r="I389" i="3"/>
  <c r="I387" i="3"/>
  <c r="I385" i="3"/>
  <c r="I383" i="3"/>
  <c r="I381" i="3"/>
  <c r="I379" i="3"/>
  <c r="I377" i="3"/>
  <c r="I375" i="3"/>
  <c r="I373" i="3"/>
  <c r="I371" i="3"/>
  <c r="I369" i="3"/>
  <c r="I367" i="3"/>
  <c r="I365" i="3"/>
  <c r="I363" i="3"/>
  <c r="I361" i="3"/>
  <c r="I359" i="3"/>
  <c r="I357" i="3"/>
  <c r="I355" i="3"/>
  <c r="I353" i="3"/>
  <c r="I351" i="3"/>
  <c r="I349" i="3"/>
  <c r="I347" i="3"/>
  <c r="I345" i="3"/>
  <c r="I343" i="3"/>
  <c r="I341" i="3"/>
  <c r="I339" i="3"/>
  <c r="I337" i="3"/>
  <c r="M412" i="3"/>
  <c r="M410" i="3"/>
  <c r="M408" i="3"/>
  <c r="M406" i="3"/>
  <c r="M404" i="3"/>
  <c r="M402" i="3"/>
  <c r="M400" i="3"/>
  <c r="M398" i="3"/>
  <c r="M396" i="3"/>
  <c r="M394" i="3"/>
  <c r="M392" i="3"/>
  <c r="M390" i="3"/>
  <c r="M388" i="3"/>
  <c r="M386" i="3"/>
  <c r="M384" i="3"/>
  <c r="M382" i="3"/>
  <c r="M380" i="3"/>
  <c r="M378" i="3"/>
  <c r="M376" i="3"/>
  <c r="M374" i="3"/>
  <c r="M372" i="3"/>
  <c r="M370" i="3"/>
  <c r="M368" i="3"/>
  <c r="M366" i="3"/>
  <c r="M364" i="3"/>
  <c r="M362" i="3"/>
  <c r="M360" i="3"/>
  <c r="M358" i="3"/>
  <c r="M356" i="3"/>
  <c r="M354" i="3"/>
  <c r="M352" i="3"/>
  <c r="M350" i="3"/>
  <c r="M348" i="3"/>
  <c r="M346" i="3"/>
  <c r="M344" i="3"/>
  <c r="M342" i="3"/>
  <c r="M340" i="3"/>
  <c r="M338" i="3"/>
  <c r="M336" i="3"/>
  <c r="M334" i="3"/>
  <c r="M332" i="3"/>
  <c r="M330" i="3"/>
  <c r="M328" i="3"/>
  <c r="M326" i="3"/>
  <c r="M324" i="3"/>
  <c r="M322" i="3"/>
  <c r="M320" i="3"/>
  <c r="M318" i="3"/>
  <c r="M316" i="3"/>
  <c r="M314" i="3"/>
  <c r="M312" i="3"/>
  <c r="M310" i="3"/>
  <c r="M308" i="3"/>
  <c r="M306" i="3"/>
  <c r="M304" i="3"/>
  <c r="M302" i="3"/>
  <c r="M300" i="3"/>
  <c r="M298" i="3"/>
  <c r="M296" i="3"/>
  <c r="M294" i="3"/>
  <c r="M292" i="3"/>
  <c r="M290" i="3"/>
  <c r="M288" i="3"/>
  <c r="M286" i="3"/>
  <c r="M284" i="3"/>
  <c r="M282" i="3"/>
  <c r="M280" i="3"/>
  <c r="M278" i="3"/>
  <c r="M276" i="3"/>
  <c r="M274" i="3"/>
  <c r="M272" i="3"/>
  <c r="M270" i="3"/>
  <c r="M268" i="3"/>
  <c r="C402" i="3"/>
  <c r="C390" i="3"/>
  <c r="C378" i="3"/>
  <c r="C366" i="3"/>
  <c r="C354" i="3"/>
  <c r="C342" i="3"/>
  <c r="C330" i="3"/>
  <c r="C318" i="3"/>
  <c r="C306" i="3"/>
  <c r="C294" i="3"/>
  <c r="C270" i="3"/>
  <c r="C258" i="3"/>
  <c r="C246" i="3"/>
  <c r="C234" i="3"/>
  <c r="C222" i="3"/>
  <c r="C210" i="3"/>
  <c r="C198" i="3"/>
  <c r="C186" i="3"/>
  <c r="C174" i="3"/>
  <c r="C162" i="3"/>
  <c r="C150" i="3"/>
  <c r="C138" i="3"/>
  <c r="C126" i="3"/>
  <c r="C114" i="3"/>
  <c r="C102" i="3"/>
  <c r="K412" i="3"/>
  <c r="K410" i="3"/>
  <c r="K408" i="3"/>
  <c r="K406" i="3"/>
  <c r="D379" i="2"/>
  <c r="D367" i="2"/>
  <c r="D355" i="2"/>
  <c r="D343" i="2"/>
  <c r="D331" i="2"/>
  <c r="D319" i="2"/>
  <c r="D307" i="2"/>
  <c r="D295" i="2"/>
  <c r="D283" i="2"/>
  <c r="D271" i="2"/>
  <c r="D259" i="2"/>
  <c r="D247" i="2"/>
  <c r="D235" i="2"/>
  <c r="D223" i="2"/>
  <c r="D211" i="2"/>
  <c r="D199" i="2"/>
  <c r="D187" i="2"/>
  <c r="D175" i="2"/>
  <c r="D163" i="2"/>
  <c r="D151" i="2"/>
  <c r="D139" i="2"/>
  <c r="D127" i="2"/>
  <c r="D115" i="2"/>
  <c r="D103" i="2"/>
  <c r="D91" i="2"/>
  <c r="D79" i="2"/>
  <c r="D67" i="2"/>
  <c r="D55" i="2"/>
  <c r="D43" i="2"/>
  <c r="D31" i="2"/>
  <c r="D19" i="2"/>
  <c r="D7" i="2"/>
  <c r="C413" i="3"/>
  <c r="C401" i="3"/>
  <c r="C389" i="3"/>
  <c r="C377" i="3"/>
  <c r="C365" i="3"/>
  <c r="C353" i="3"/>
  <c r="C341" i="3"/>
  <c r="C329" i="3"/>
  <c r="C317" i="3"/>
  <c r="I412" i="3"/>
  <c r="I410" i="3"/>
  <c r="I408" i="3"/>
  <c r="I406" i="3"/>
  <c r="I404" i="3"/>
  <c r="I402" i="3"/>
  <c r="I400" i="3"/>
  <c r="I398" i="3"/>
  <c r="I396" i="3"/>
  <c r="I394" i="3"/>
  <c r="I392" i="3"/>
  <c r="I390" i="3"/>
  <c r="I388" i="3"/>
  <c r="I386" i="3"/>
  <c r="I384" i="3"/>
  <c r="I382" i="3"/>
  <c r="I380" i="3"/>
  <c r="I378" i="3"/>
  <c r="I376" i="3"/>
  <c r="I374" i="3"/>
  <c r="I372" i="3"/>
  <c r="I370" i="3"/>
  <c r="I368" i="3"/>
  <c r="I366" i="3"/>
  <c r="I364" i="3"/>
  <c r="I362" i="3"/>
  <c r="I360" i="3"/>
  <c r="I358" i="3"/>
  <c r="I356" i="3"/>
  <c r="I354" i="3"/>
  <c r="I352" i="3"/>
  <c r="I350" i="3"/>
  <c r="C412" i="3"/>
  <c r="C400" i="3"/>
  <c r="C388" i="3"/>
  <c r="C376" i="3"/>
  <c r="C364" i="3"/>
  <c r="C352" i="3"/>
  <c r="C340" i="3"/>
  <c r="C328" i="3"/>
  <c r="C316" i="3"/>
  <c r="C304" i="3"/>
  <c r="C292" i="3"/>
  <c r="G412" i="3"/>
  <c r="G410" i="3"/>
  <c r="G408" i="3"/>
  <c r="G406" i="3"/>
  <c r="G404" i="3"/>
  <c r="G402" i="3"/>
  <c r="G400" i="3"/>
  <c r="G398" i="3"/>
  <c r="G396" i="3"/>
  <c r="G394" i="3"/>
  <c r="G392" i="3"/>
  <c r="G390" i="3"/>
  <c r="G388" i="3"/>
  <c r="G386" i="3"/>
  <c r="G384" i="3"/>
  <c r="G382" i="3"/>
  <c r="G380" i="3"/>
  <c r="G378" i="3"/>
  <c r="G376" i="3"/>
  <c r="G374" i="3"/>
  <c r="G372" i="3"/>
  <c r="G370" i="3"/>
  <c r="G368" i="3"/>
  <c r="G366" i="3"/>
  <c r="G364" i="3"/>
  <c r="G362" i="3"/>
  <c r="G360" i="3"/>
  <c r="G358" i="3"/>
  <c r="G356" i="3"/>
  <c r="G354" i="3"/>
  <c r="G352" i="3"/>
  <c r="G350" i="3"/>
  <c r="G348" i="3"/>
  <c r="G346" i="3"/>
  <c r="G344" i="3"/>
  <c r="G342" i="3"/>
  <c r="G340" i="3"/>
  <c r="G338" i="3"/>
  <c r="G336" i="3"/>
  <c r="G334" i="3"/>
  <c r="G332" i="3"/>
  <c r="G330" i="3"/>
  <c r="G328" i="3"/>
  <c r="G326" i="3"/>
  <c r="G324" i="3"/>
  <c r="G322" i="3"/>
  <c r="G320" i="3"/>
  <c r="G318" i="3"/>
  <c r="G316" i="3"/>
  <c r="G314" i="3"/>
  <c r="G312" i="3"/>
  <c r="G310" i="3"/>
  <c r="G194" i="3"/>
  <c r="C411" i="3"/>
  <c r="C399" i="3"/>
  <c r="C387" i="3"/>
  <c r="C375" i="3"/>
  <c r="C363" i="3"/>
  <c r="C351" i="3"/>
  <c r="C339" i="3"/>
  <c r="E412" i="3"/>
  <c r="E406" i="3"/>
  <c r="E402" i="3"/>
  <c r="E396" i="3"/>
  <c r="E390" i="3"/>
  <c r="E388" i="3"/>
  <c r="E384" i="3"/>
  <c r="E382" i="3"/>
  <c r="E378" i="3"/>
  <c r="E376" i="3"/>
  <c r="E372" i="3"/>
  <c r="E370" i="3"/>
  <c r="E366" i="3"/>
  <c r="E364" i="3"/>
  <c r="E360" i="3"/>
  <c r="E358" i="3"/>
  <c r="E354" i="3"/>
  <c r="E352" i="3"/>
  <c r="E348" i="3"/>
  <c r="E346" i="3"/>
  <c r="E340" i="3"/>
  <c r="E334" i="3"/>
  <c r="E330" i="3"/>
  <c r="I335" i="3"/>
  <c r="I333" i="3"/>
  <c r="I331" i="3"/>
  <c r="I329" i="3"/>
  <c r="I327" i="3"/>
  <c r="I325" i="3"/>
  <c r="I323" i="3"/>
  <c r="I321" i="3"/>
  <c r="I319" i="3"/>
  <c r="I317" i="3"/>
  <c r="I315" i="3"/>
  <c r="I313" i="3"/>
  <c r="I311" i="3"/>
  <c r="I309" i="3"/>
  <c r="I307" i="3"/>
  <c r="I305" i="3"/>
  <c r="I303" i="3"/>
  <c r="I301" i="3"/>
  <c r="I299" i="3"/>
  <c r="I297" i="3"/>
  <c r="I295" i="3"/>
  <c r="I293" i="3"/>
  <c r="I291" i="3"/>
  <c r="I289" i="3"/>
  <c r="I287" i="3"/>
  <c r="I285" i="3"/>
  <c r="I283" i="3"/>
  <c r="I281" i="3"/>
  <c r="I279" i="3"/>
  <c r="I277" i="3"/>
  <c r="I275" i="3"/>
  <c r="I273" i="3"/>
  <c r="I271" i="3"/>
  <c r="I269" i="3"/>
  <c r="I267" i="3"/>
  <c r="I265" i="3"/>
  <c r="I263" i="3"/>
  <c r="I261" i="3"/>
  <c r="I259" i="3"/>
  <c r="I257" i="3"/>
  <c r="I255" i="3"/>
  <c r="I253" i="3"/>
  <c r="I251" i="3"/>
  <c r="I249" i="3"/>
  <c r="I247" i="3"/>
  <c r="I245" i="3"/>
  <c r="I243" i="3"/>
  <c r="I241" i="3"/>
  <c r="I239" i="3"/>
  <c r="I237" i="3"/>
  <c r="I235" i="3"/>
  <c r="I233" i="3"/>
  <c r="I231" i="3"/>
  <c r="I229" i="3"/>
  <c r="I227" i="3"/>
  <c r="I225" i="3"/>
  <c r="I223" i="3"/>
  <c r="I221" i="3"/>
  <c r="I219" i="3"/>
  <c r="I217" i="3"/>
  <c r="I215" i="3"/>
  <c r="I213" i="3"/>
  <c r="I211" i="3"/>
  <c r="I209" i="3"/>
  <c r="I207" i="3"/>
  <c r="I205" i="3"/>
  <c r="I203" i="3"/>
  <c r="I201" i="3"/>
  <c r="I199" i="3"/>
  <c r="I197" i="3"/>
  <c r="I195" i="3"/>
  <c r="I193" i="3"/>
  <c r="I191" i="3"/>
  <c r="I189" i="3"/>
  <c r="I187" i="3"/>
  <c r="I185" i="3"/>
  <c r="I155" i="3"/>
  <c r="I105" i="3"/>
  <c r="M266" i="3"/>
  <c r="M264" i="3"/>
  <c r="M262" i="3"/>
  <c r="M260" i="3"/>
  <c r="M258" i="3"/>
  <c r="M256" i="3"/>
  <c r="M254" i="3"/>
  <c r="M252" i="3"/>
  <c r="M250" i="3"/>
  <c r="M248" i="3"/>
  <c r="M246" i="3"/>
  <c r="M244" i="3"/>
  <c r="M242" i="3"/>
  <c r="M240" i="3"/>
  <c r="M238" i="3"/>
  <c r="M236" i="3"/>
  <c r="M234" i="3"/>
  <c r="M232" i="3"/>
  <c r="M230" i="3"/>
  <c r="M228" i="3"/>
  <c r="M226" i="3"/>
  <c r="M224" i="3"/>
  <c r="M222" i="3"/>
  <c r="M220" i="3"/>
  <c r="M218" i="3"/>
  <c r="M216" i="3"/>
  <c r="M214" i="3"/>
  <c r="M212" i="3"/>
  <c r="M210" i="3"/>
  <c r="M208" i="3"/>
  <c r="M206" i="3"/>
  <c r="M204" i="3"/>
  <c r="M202" i="3"/>
  <c r="M200" i="3"/>
  <c r="M198" i="3"/>
  <c r="M196" i="3"/>
  <c r="M194" i="3"/>
  <c r="M192" i="3"/>
  <c r="M190" i="3"/>
  <c r="M188" i="3"/>
  <c r="M186" i="3"/>
  <c r="M184" i="3"/>
  <c r="M182" i="3"/>
  <c r="M180" i="3"/>
  <c r="M178" i="3"/>
  <c r="M17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I348" i="3"/>
  <c r="I346" i="3"/>
  <c r="I344" i="3"/>
  <c r="I342" i="3"/>
  <c r="I340" i="3"/>
  <c r="I338" i="3"/>
  <c r="I336" i="3"/>
  <c r="I334" i="3"/>
  <c r="I332" i="3"/>
  <c r="I330" i="3"/>
  <c r="I328" i="3"/>
  <c r="I326" i="3"/>
  <c r="I324" i="3"/>
  <c r="I322" i="3"/>
  <c r="I320" i="3"/>
  <c r="I318" i="3"/>
  <c r="I316" i="3"/>
  <c r="I314" i="3"/>
  <c r="I312" i="3"/>
  <c r="I310" i="3"/>
  <c r="I308" i="3"/>
  <c r="I306" i="3"/>
  <c r="I304" i="3"/>
  <c r="I302" i="3"/>
  <c r="I300" i="3"/>
  <c r="I298" i="3"/>
  <c r="I296" i="3"/>
  <c r="I294" i="3"/>
  <c r="I292" i="3"/>
  <c r="I290" i="3"/>
  <c r="I288" i="3"/>
  <c r="I286" i="3"/>
  <c r="I284" i="3"/>
  <c r="I282" i="3"/>
  <c r="I140" i="3"/>
  <c r="G308" i="3"/>
  <c r="G306" i="3"/>
  <c r="G304" i="3"/>
  <c r="G302" i="3"/>
  <c r="G300" i="3"/>
  <c r="G298" i="3"/>
  <c r="G296" i="3"/>
  <c r="G294" i="3"/>
  <c r="G292" i="3"/>
  <c r="G290" i="3"/>
  <c r="G288" i="3"/>
  <c r="G286" i="3"/>
  <c r="G284" i="3"/>
  <c r="G282" i="3"/>
  <c r="G280" i="3"/>
  <c r="G278" i="3"/>
  <c r="G276" i="3"/>
  <c r="G274" i="3"/>
  <c r="G272" i="3"/>
  <c r="G270" i="3"/>
  <c r="G268" i="3"/>
  <c r="G266" i="3"/>
  <c r="G264" i="3"/>
  <c r="G262" i="3"/>
  <c r="G260" i="3"/>
  <c r="G258" i="3"/>
  <c r="G256" i="3"/>
  <c r="G254" i="3"/>
  <c r="G252" i="3"/>
  <c r="G250" i="3"/>
  <c r="G248" i="3"/>
  <c r="G246" i="3"/>
  <c r="G244" i="3"/>
  <c r="G242" i="3"/>
  <c r="G240" i="3"/>
  <c r="G238" i="3"/>
  <c r="G236" i="3"/>
  <c r="G234" i="3"/>
  <c r="G232" i="3"/>
  <c r="G230" i="3"/>
  <c r="G228" i="3"/>
  <c r="G226" i="3"/>
  <c r="G224" i="3"/>
  <c r="G222" i="3"/>
  <c r="G220" i="3"/>
  <c r="G218" i="3"/>
  <c r="G216" i="3"/>
  <c r="G214" i="3"/>
  <c r="G212" i="3"/>
  <c r="G210" i="3"/>
  <c r="G208" i="3"/>
  <c r="G206" i="3"/>
  <c r="G204" i="3"/>
  <c r="G202" i="3"/>
  <c r="G200" i="3"/>
  <c r="G198" i="3"/>
  <c r="G196" i="3"/>
  <c r="G192" i="3"/>
  <c r="G190" i="3"/>
  <c r="G188" i="3"/>
  <c r="G186" i="3"/>
  <c r="G184" i="3"/>
  <c r="G182" i="3"/>
  <c r="G180" i="3"/>
  <c r="G178" i="3"/>
  <c r="G176" i="3"/>
  <c r="G174" i="3"/>
  <c r="G172" i="3"/>
  <c r="G170" i="3"/>
  <c r="G168" i="3"/>
  <c r="G166" i="3"/>
  <c r="G164" i="3"/>
  <c r="G162" i="3"/>
  <c r="G160" i="3"/>
  <c r="G158" i="3"/>
  <c r="G156" i="3"/>
  <c r="G154" i="3"/>
  <c r="G152" i="3"/>
  <c r="G150" i="3"/>
  <c r="G148" i="3"/>
  <c r="G146" i="3"/>
  <c r="G144" i="3"/>
  <c r="G128" i="3"/>
  <c r="E324" i="3"/>
  <c r="E318" i="3"/>
  <c r="E316" i="3"/>
  <c r="E312" i="3"/>
  <c r="E310" i="3"/>
  <c r="E306" i="3"/>
  <c r="E304" i="3"/>
  <c r="E300" i="3"/>
  <c r="E298" i="3"/>
  <c r="E294" i="3"/>
  <c r="E292" i="3"/>
  <c r="E286" i="3"/>
  <c r="E282" i="3"/>
  <c r="E280" i="3"/>
  <c r="E276" i="3"/>
  <c r="E274" i="3"/>
  <c r="E268" i="3"/>
  <c r="E262" i="3"/>
  <c r="E258" i="3"/>
  <c r="E252" i="3"/>
  <c r="E246" i="3"/>
  <c r="E244" i="3"/>
  <c r="E240" i="3"/>
  <c r="E238" i="3"/>
  <c r="E234" i="3"/>
  <c r="E232" i="3"/>
  <c r="E228" i="3"/>
  <c r="E226" i="3"/>
  <c r="E222" i="3"/>
  <c r="E220" i="3"/>
  <c r="E216" i="3"/>
  <c r="E214" i="3"/>
  <c r="E210" i="3"/>
  <c r="E208" i="3"/>
  <c r="E204" i="3"/>
  <c r="E202" i="3"/>
  <c r="E196" i="3"/>
  <c r="E190" i="3"/>
  <c r="E186" i="3"/>
  <c r="E180" i="3"/>
  <c r="E174" i="3"/>
  <c r="E172" i="3"/>
  <c r="E168" i="3"/>
  <c r="E166" i="3"/>
  <c r="E162" i="3"/>
  <c r="E160" i="3"/>
  <c r="E156" i="3"/>
  <c r="E154" i="3"/>
  <c r="E130" i="3"/>
  <c r="E124" i="3"/>
  <c r="M163" i="3"/>
  <c r="M161" i="3"/>
  <c r="M159" i="3"/>
  <c r="M157" i="3"/>
  <c r="M155" i="3"/>
  <c r="M153" i="3"/>
  <c r="M151" i="3"/>
  <c r="M149" i="3"/>
  <c r="M147" i="3"/>
  <c r="M145" i="3"/>
  <c r="M143" i="3"/>
  <c r="M141" i="3"/>
  <c r="M139" i="3"/>
  <c r="M137" i="3"/>
  <c r="M135" i="3"/>
  <c r="M133" i="3"/>
  <c r="M131" i="3"/>
  <c r="M129" i="3"/>
  <c r="M127" i="3"/>
  <c r="M123" i="3"/>
  <c r="M121" i="3"/>
  <c r="M119" i="3"/>
  <c r="M117" i="3"/>
  <c r="M115" i="3"/>
  <c r="M113" i="3"/>
  <c r="M111" i="3"/>
  <c r="M109" i="3"/>
  <c r="M107" i="3"/>
  <c r="M105" i="3"/>
  <c r="M103" i="3"/>
  <c r="M101" i="3"/>
  <c r="M99" i="3"/>
  <c r="M97" i="3"/>
  <c r="M95" i="3"/>
  <c r="M93" i="3"/>
  <c r="AA384" i="3"/>
  <c r="I183" i="3"/>
  <c r="I181" i="3"/>
  <c r="I179" i="3"/>
  <c r="I177" i="3"/>
  <c r="I175" i="3"/>
  <c r="I173" i="3"/>
  <c r="I171" i="3"/>
  <c r="I169" i="3"/>
  <c r="I167" i="3"/>
  <c r="I165" i="3"/>
  <c r="I163" i="3"/>
  <c r="I159" i="3"/>
  <c r="I157" i="3"/>
  <c r="I153" i="3"/>
  <c r="I151" i="3"/>
  <c r="I149" i="3"/>
  <c r="I147" i="3"/>
  <c r="I145" i="3"/>
  <c r="I143" i="3"/>
  <c r="I141" i="3"/>
  <c r="I139" i="3"/>
  <c r="I137" i="3"/>
  <c r="I135" i="3"/>
  <c r="I133" i="3"/>
  <c r="I131" i="3"/>
  <c r="I129" i="3"/>
  <c r="I127" i="3"/>
  <c r="I125" i="3"/>
  <c r="I123" i="3"/>
  <c r="I121" i="3"/>
  <c r="I119" i="3"/>
  <c r="I117" i="3"/>
  <c r="I115" i="3"/>
  <c r="I113" i="3"/>
  <c r="I111" i="3"/>
  <c r="I109" i="3"/>
  <c r="I107" i="3"/>
  <c r="I103" i="3"/>
  <c r="I101" i="3"/>
  <c r="I99" i="3"/>
  <c r="I97" i="3"/>
  <c r="I95" i="3"/>
  <c r="I93" i="3"/>
  <c r="M174" i="3"/>
  <c r="M172" i="3"/>
  <c r="M170" i="3"/>
  <c r="M168" i="3"/>
  <c r="M166" i="3"/>
  <c r="M164" i="3"/>
  <c r="M162" i="3"/>
  <c r="M160" i="3"/>
  <c r="M158" i="3"/>
  <c r="M156" i="3"/>
  <c r="M154" i="3"/>
  <c r="M152" i="3"/>
  <c r="M150" i="3"/>
  <c r="M148" i="3"/>
  <c r="M146" i="3"/>
  <c r="M144" i="3"/>
  <c r="M142" i="3"/>
  <c r="M140" i="3"/>
  <c r="M138" i="3"/>
  <c r="M136" i="3"/>
  <c r="M134" i="3"/>
  <c r="M132" i="3"/>
  <c r="M130" i="3"/>
  <c r="M128" i="3"/>
  <c r="M126" i="3"/>
  <c r="M124" i="3"/>
  <c r="M122" i="3"/>
  <c r="M120" i="3"/>
  <c r="M118" i="3"/>
  <c r="M116" i="3"/>
  <c r="M114" i="3"/>
  <c r="M112" i="3"/>
  <c r="M110" i="3"/>
  <c r="M108" i="3"/>
  <c r="M106" i="3"/>
  <c r="M104" i="3"/>
  <c r="M102" i="3"/>
  <c r="M100" i="3"/>
  <c r="M98" i="3"/>
  <c r="M96" i="3"/>
  <c r="M9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26" i="3"/>
  <c r="I280" i="3"/>
  <c r="I278" i="3"/>
  <c r="I276" i="3"/>
  <c r="I274" i="3"/>
  <c r="I270" i="3"/>
  <c r="I268" i="3"/>
  <c r="I266" i="3"/>
  <c r="I264" i="3"/>
  <c r="I262" i="3"/>
  <c r="I260" i="3"/>
  <c r="I258" i="3"/>
  <c r="I256" i="3"/>
  <c r="I254" i="3"/>
  <c r="I250" i="3"/>
  <c r="I248" i="3"/>
  <c r="I246" i="3"/>
  <c r="I244" i="3"/>
  <c r="I242" i="3"/>
  <c r="I240" i="3"/>
  <c r="I238" i="3"/>
  <c r="I236" i="3"/>
  <c r="I234" i="3"/>
  <c r="I232" i="3"/>
  <c r="I230" i="3"/>
  <c r="I228" i="3"/>
  <c r="I226" i="3"/>
  <c r="I224" i="3"/>
  <c r="I222" i="3"/>
  <c r="I220" i="3"/>
  <c r="I218" i="3"/>
  <c r="I216" i="3"/>
  <c r="I214" i="3"/>
  <c r="I212" i="3"/>
  <c r="I210" i="3"/>
  <c r="I208" i="3"/>
  <c r="I206" i="3"/>
  <c r="I204" i="3"/>
  <c r="I202" i="3"/>
  <c r="I200" i="3"/>
  <c r="I198" i="3"/>
  <c r="I196" i="3"/>
  <c r="I194" i="3"/>
  <c r="I192" i="3"/>
  <c r="I190" i="3"/>
  <c r="I186" i="3"/>
  <c r="I184" i="3"/>
  <c r="I182" i="3"/>
  <c r="I180" i="3"/>
  <c r="I178" i="3"/>
  <c r="I176" i="3"/>
  <c r="I174" i="3"/>
  <c r="I172" i="3"/>
  <c r="I170" i="3"/>
  <c r="I168" i="3"/>
  <c r="I166" i="3"/>
  <c r="I164" i="3"/>
  <c r="I160" i="3"/>
  <c r="I158" i="3"/>
  <c r="I156" i="3"/>
  <c r="I154" i="3"/>
  <c r="I152" i="3"/>
  <c r="I150" i="3"/>
  <c r="I148" i="3"/>
  <c r="I146" i="3"/>
  <c r="I144" i="3"/>
  <c r="I142" i="3"/>
  <c r="I138" i="3"/>
  <c r="I136" i="3"/>
  <c r="I134" i="3"/>
  <c r="I132" i="3"/>
  <c r="I108" i="3"/>
  <c r="I104" i="3"/>
  <c r="I98" i="3"/>
  <c r="G142" i="3"/>
  <c r="G140" i="3"/>
  <c r="G138" i="3"/>
  <c r="G136" i="3"/>
  <c r="G134" i="3"/>
  <c r="G132" i="3"/>
  <c r="G130" i="3"/>
  <c r="G126" i="3"/>
  <c r="G124" i="3"/>
  <c r="G122" i="3"/>
  <c r="G120" i="3"/>
  <c r="G118" i="3"/>
  <c r="G116" i="3"/>
  <c r="G114" i="3"/>
  <c r="G112" i="3"/>
  <c r="G110" i="3"/>
  <c r="G108" i="3"/>
  <c r="G106" i="3"/>
  <c r="G104" i="3"/>
  <c r="G102" i="3"/>
  <c r="G100" i="3"/>
  <c r="G98" i="3"/>
  <c r="G96" i="3"/>
  <c r="G94" i="3"/>
  <c r="E150" i="3"/>
  <c r="E148" i="3"/>
  <c r="E144" i="3"/>
  <c r="E142" i="3"/>
  <c r="E138" i="3"/>
  <c r="E136" i="3"/>
  <c r="E118" i="3"/>
  <c r="E114" i="3"/>
  <c r="E108" i="3"/>
  <c r="E102" i="3"/>
  <c r="E100" i="3"/>
  <c r="E96" i="3"/>
  <c r="E94" i="3"/>
  <c r="S3" i="3"/>
  <c r="Y9" i="3"/>
  <c r="M50" i="3"/>
  <c r="M44" i="3"/>
  <c r="M28" i="3"/>
  <c r="M14" i="3"/>
  <c r="M8" i="3"/>
  <c r="AD196" i="3"/>
  <c r="AD112" i="3"/>
  <c r="Y405" i="3"/>
  <c r="Y349" i="3"/>
  <c r="Y175" i="3"/>
  <c r="Y17" i="3"/>
  <c r="I50" i="3"/>
  <c r="W271" i="3"/>
  <c r="W163" i="3"/>
  <c r="K130" i="3"/>
  <c r="K128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68" i="3"/>
  <c r="K66" i="3"/>
  <c r="K64" i="3"/>
  <c r="K62" i="3"/>
  <c r="K56" i="3"/>
  <c r="K50" i="3"/>
  <c r="K44" i="3"/>
  <c r="K38" i="3"/>
  <c r="K32" i="3"/>
  <c r="K26" i="3"/>
  <c r="K20" i="3"/>
  <c r="K14" i="3"/>
  <c r="K8" i="3"/>
  <c r="U353" i="3"/>
  <c r="U305" i="3"/>
  <c r="U225" i="3"/>
  <c r="U11" i="3"/>
  <c r="I130" i="3"/>
  <c r="I128" i="3"/>
  <c r="I126" i="3"/>
  <c r="I124" i="3"/>
  <c r="I122" i="3"/>
  <c r="I120" i="3"/>
  <c r="I118" i="3"/>
  <c r="I116" i="3"/>
  <c r="I114" i="3"/>
  <c r="I112" i="3"/>
  <c r="I110" i="3"/>
  <c r="I106" i="3"/>
  <c r="I102" i="3"/>
  <c r="I100" i="3"/>
  <c r="I96" i="3"/>
  <c r="I94" i="3"/>
  <c r="I92" i="3"/>
  <c r="I90" i="3"/>
  <c r="I88" i="3"/>
  <c r="I86" i="3"/>
  <c r="I82" i="3"/>
  <c r="I76" i="3"/>
  <c r="I74" i="3"/>
  <c r="I72" i="3"/>
  <c r="I70" i="3"/>
  <c r="I68" i="3"/>
  <c r="I66" i="3"/>
  <c r="I64" i="3"/>
  <c r="I62" i="3"/>
  <c r="I60" i="3"/>
  <c r="I58" i="3"/>
  <c r="I56" i="3"/>
  <c r="I54" i="3"/>
  <c r="I52" i="3"/>
  <c r="I48" i="3"/>
  <c r="I46" i="3"/>
  <c r="I44" i="3"/>
  <c r="I40" i="3"/>
  <c r="I38" i="3"/>
  <c r="I36" i="3"/>
  <c r="I34" i="3"/>
  <c r="I32" i="3"/>
  <c r="I30" i="3"/>
  <c r="I28" i="3"/>
  <c r="I26" i="3"/>
  <c r="I22" i="3"/>
  <c r="I18" i="3"/>
  <c r="I16" i="3"/>
  <c r="I12" i="3"/>
  <c r="I10" i="3"/>
  <c r="I8" i="3"/>
  <c r="I6" i="3"/>
  <c r="I4" i="3"/>
  <c r="I2" i="3"/>
  <c r="S267" i="3"/>
  <c r="S215" i="3"/>
  <c r="S201" i="3"/>
  <c r="S27" i="3"/>
  <c r="S25" i="3"/>
  <c r="S13" i="3"/>
  <c r="S11" i="3"/>
  <c r="U334" i="3"/>
  <c r="U182" i="3"/>
  <c r="U162" i="3"/>
  <c r="U154" i="3"/>
  <c r="U136" i="3"/>
  <c r="U118" i="3"/>
  <c r="U86" i="3"/>
  <c r="S72" i="3"/>
  <c r="U52" i="3"/>
  <c r="U50" i="3"/>
  <c r="S38" i="3"/>
  <c r="U28" i="3"/>
  <c r="U4" i="3"/>
  <c r="AA324" i="3"/>
  <c r="AA244" i="3"/>
  <c r="AA180" i="3"/>
  <c r="AA168" i="3"/>
  <c r="K51" i="3"/>
  <c r="K47" i="3"/>
  <c r="K41" i="3"/>
  <c r="K35" i="3"/>
  <c r="K29" i="3"/>
  <c r="K23" i="3"/>
  <c r="K19" i="3"/>
  <c r="K17" i="3"/>
  <c r="K5" i="3"/>
  <c r="K3" i="3"/>
  <c r="I24" i="3"/>
  <c r="Y178" i="3"/>
  <c r="Y106" i="3"/>
  <c r="AH62" i="3"/>
  <c r="AH30" i="3"/>
  <c r="AF131" i="3"/>
  <c r="G131" i="3"/>
  <c r="AF127" i="3"/>
  <c r="G127" i="3"/>
  <c r="AF43" i="3"/>
  <c r="G43" i="3"/>
  <c r="AD6" i="3"/>
  <c r="Q6" i="3"/>
  <c r="Q403" i="3"/>
  <c r="AD403" i="3"/>
  <c r="AD391" i="3"/>
  <c r="Q391" i="3"/>
  <c r="AD379" i="3"/>
  <c r="Q379" i="3"/>
  <c r="AD367" i="3"/>
  <c r="Q367" i="3"/>
  <c r="Q355" i="3"/>
  <c r="AD355" i="3"/>
  <c r="AD343" i="3"/>
  <c r="Q343" i="3"/>
  <c r="AD331" i="3"/>
  <c r="Q331" i="3"/>
  <c r="AD319" i="3"/>
  <c r="Q319" i="3"/>
  <c r="AD307" i="3"/>
  <c r="Q307" i="3"/>
  <c r="AD295" i="3"/>
  <c r="Q295" i="3"/>
  <c r="AD283" i="3"/>
  <c r="Q283" i="3"/>
  <c r="AD271" i="3"/>
  <c r="Q271" i="3"/>
  <c r="AD259" i="3"/>
  <c r="Q259" i="3"/>
  <c r="AD247" i="3"/>
  <c r="Q247" i="3"/>
  <c r="AD235" i="3"/>
  <c r="Q235" i="3"/>
  <c r="AD223" i="3"/>
  <c r="Q223" i="3"/>
  <c r="Q211" i="3"/>
  <c r="AD211" i="3"/>
  <c r="AD199" i="3"/>
  <c r="Q199" i="3"/>
  <c r="AD187" i="3"/>
  <c r="Q187" i="3"/>
  <c r="AD175" i="3"/>
  <c r="Q175" i="3"/>
  <c r="AD163" i="3"/>
  <c r="Q163" i="3"/>
  <c r="AD151" i="3"/>
  <c r="Q151" i="3"/>
  <c r="AD139" i="3"/>
  <c r="Q139" i="3"/>
  <c r="AD127" i="3"/>
  <c r="Q127" i="3"/>
  <c r="AD115" i="3"/>
  <c r="Q115" i="3"/>
  <c r="AD103" i="3"/>
  <c r="Q103" i="3"/>
  <c r="AD91" i="3"/>
  <c r="Q91" i="3"/>
  <c r="AD79" i="3"/>
  <c r="Q79" i="3"/>
  <c r="Q67" i="3"/>
  <c r="AD67" i="3"/>
  <c r="AD55" i="3"/>
  <c r="Q55" i="3"/>
  <c r="AD43" i="3"/>
  <c r="Q43" i="3"/>
  <c r="AD31" i="3"/>
  <c r="Q31" i="3"/>
  <c r="AD19" i="3"/>
  <c r="Q19" i="3"/>
  <c r="AD7" i="3"/>
  <c r="Q7" i="3"/>
  <c r="AE412" i="3"/>
  <c r="S412" i="3"/>
  <c r="AE410" i="3"/>
  <c r="S410" i="3"/>
  <c r="AE408" i="3"/>
  <c r="S408" i="3"/>
  <c r="AE406" i="3"/>
  <c r="S406" i="3"/>
  <c r="AE404" i="3"/>
  <c r="S404" i="3"/>
  <c r="AE402" i="3"/>
  <c r="S402" i="3"/>
  <c r="AE400" i="3"/>
  <c r="S400" i="3"/>
  <c r="AE398" i="3"/>
  <c r="S398" i="3"/>
  <c r="AE396" i="3"/>
  <c r="S396" i="3"/>
  <c r="AE394" i="3"/>
  <c r="S394" i="3"/>
  <c r="AE392" i="3"/>
  <c r="S392" i="3"/>
  <c r="S390" i="3"/>
  <c r="AE390" i="3"/>
  <c r="AE388" i="3"/>
  <c r="S388" i="3"/>
  <c r="AE386" i="3"/>
  <c r="S386" i="3"/>
  <c r="AE384" i="3"/>
  <c r="S384" i="3"/>
  <c r="AE382" i="3"/>
  <c r="S382" i="3"/>
  <c r="AE380" i="3"/>
  <c r="S380" i="3"/>
  <c r="AE378" i="3"/>
  <c r="S378" i="3"/>
  <c r="AE376" i="3"/>
  <c r="S376" i="3"/>
  <c r="AE374" i="3"/>
  <c r="S374" i="3"/>
  <c r="AE372" i="3"/>
  <c r="S372" i="3"/>
  <c r="AE370" i="3"/>
  <c r="S370" i="3"/>
  <c r="AE368" i="3"/>
  <c r="S368" i="3"/>
  <c r="S366" i="3"/>
  <c r="AE366" i="3"/>
  <c r="AE364" i="3"/>
  <c r="S364" i="3"/>
  <c r="AE362" i="3"/>
  <c r="S362" i="3"/>
  <c r="AE360" i="3"/>
  <c r="S360" i="3"/>
  <c r="AE358" i="3"/>
  <c r="S358" i="3"/>
  <c r="AE356" i="3"/>
  <c r="S356" i="3"/>
  <c r="AE354" i="3"/>
  <c r="S354" i="3"/>
  <c r="AE352" i="3"/>
  <c r="S352" i="3"/>
  <c r="AE350" i="3"/>
  <c r="S350" i="3"/>
  <c r="AE348" i="3"/>
  <c r="S348" i="3"/>
  <c r="AE346" i="3"/>
  <c r="S346" i="3"/>
  <c r="AE344" i="3"/>
  <c r="S344" i="3"/>
  <c r="AE342" i="3"/>
  <c r="S342" i="3"/>
  <c r="AE340" i="3"/>
  <c r="S340" i="3"/>
  <c r="AE338" i="3"/>
  <c r="S338" i="3"/>
  <c r="AE336" i="3"/>
  <c r="S336" i="3"/>
  <c r="S334" i="3"/>
  <c r="AE334" i="3"/>
  <c r="AE332" i="3"/>
  <c r="S332" i="3"/>
  <c r="S330" i="3"/>
  <c r="AE330" i="3"/>
  <c r="AE328" i="3"/>
  <c r="S328" i="3"/>
  <c r="AE326" i="3"/>
  <c r="S326" i="3"/>
  <c r="AE324" i="3"/>
  <c r="S324" i="3"/>
  <c r="AE322" i="3"/>
  <c r="S322" i="3"/>
  <c r="AE320" i="3"/>
  <c r="S320" i="3"/>
  <c r="S318" i="3"/>
  <c r="AE318" i="3"/>
  <c r="AE316" i="3"/>
  <c r="S316" i="3"/>
  <c r="AE314" i="3"/>
  <c r="S314" i="3"/>
  <c r="AE312" i="3"/>
  <c r="S312" i="3"/>
  <c r="AE310" i="3"/>
  <c r="S310" i="3"/>
  <c r="AE308" i="3"/>
  <c r="S308" i="3"/>
  <c r="AE306" i="3"/>
  <c r="S306" i="3"/>
  <c r="AE304" i="3"/>
  <c r="S304" i="3"/>
  <c r="AE302" i="3"/>
  <c r="S302" i="3"/>
  <c r="AE300" i="3"/>
  <c r="S300" i="3"/>
  <c r="AE298" i="3"/>
  <c r="S298" i="3"/>
  <c r="AE296" i="3"/>
  <c r="S296" i="3"/>
  <c r="S294" i="3"/>
  <c r="AE294" i="3"/>
  <c r="AE292" i="3"/>
  <c r="S292" i="3"/>
  <c r="AE290" i="3"/>
  <c r="S290" i="3"/>
  <c r="AE288" i="3"/>
  <c r="S288" i="3"/>
  <c r="AE286" i="3"/>
  <c r="S286" i="3"/>
  <c r="AE284" i="3"/>
  <c r="S284" i="3"/>
  <c r="S282" i="3"/>
  <c r="AE282" i="3"/>
  <c r="AE280" i="3"/>
  <c r="S280" i="3"/>
  <c r="AE278" i="3"/>
  <c r="S278" i="3"/>
  <c r="AE276" i="3"/>
  <c r="S276" i="3"/>
  <c r="AE274" i="3"/>
  <c r="S274" i="3"/>
  <c r="AE272" i="3"/>
  <c r="S272" i="3"/>
  <c r="AE270" i="3"/>
  <c r="S270" i="3"/>
  <c r="AE268" i="3"/>
  <c r="S268" i="3"/>
  <c r="AE266" i="3"/>
  <c r="S266" i="3"/>
  <c r="AE264" i="3"/>
  <c r="S264" i="3"/>
  <c r="AE262" i="3"/>
  <c r="S262" i="3"/>
  <c r="AE260" i="3"/>
  <c r="S260" i="3"/>
  <c r="AE258" i="3"/>
  <c r="S258" i="3"/>
  <c r="AE256" i="3"/>
  <c r="S256" i="3"/>
  <c r="AE254" i="3"/>
  <c r="S254" i="3"/>
  <c r="AE252" i="3"/>
  <c r="S252" i="3"/>
  <c r="AE250" i="3"/>
  <c r="S250" i="3"/>
  <c r="AE248" i="3"/>
  <c r="S248" i="3"/>
  <c r="S246" i="3"/>
  <c r="AE246" i="3"/>
  <c r="AE244" i="3"/>
  <c r="S244" i="3"/>
  <c r="AE242" i="3"/>
  <c r="S242" i="3"/>
  <c r="S240" i="3"/>
  <c r="AE240" i="3"/>
  <c r="AE238" i="3"/>
  <c r="S238" i="3"/>
  <c r="AE236" i="3"/>
  <c r="S236" i="3"/>
  <c r="AE234" i="3"/>
  <c r="S234" i="3"/>
  <c r="AE232" i="3"/>
  <c r="S232" i="3"/>
  <c r="AE230" i="3"/>
  <c r="S230" i="3"/>
  <c r="AE228" i="3"/>
  <c r="S228" i="3"/>
  <c r="AE226" i="3"/>
  <c r="S226" i="3"/>
  <c r="AE224" i="3"/>
  <c r="S224" i="3"/>
  <c r="S222" i="3"/>
  <c r="AE222" i="3"/>
  <c r="AE220" i="3"/>
  <c r="S220" i="3"/>
  <c r="AE218" i="3"/>
  <c r="S218" i="3"/>
  <c r="AE216" i="3"/>
  <c r="S216" i="3"/>
  <c r="AE214" i="3"/>
  <c r="S214" i="3"/>
  <c r="AE212" i="3"/>
  <c r="S212" i="3"/>
  <c r="AE210" i="3"/>
  <c r="S210" i="3"/>
  <c r="AE208" i="3"/>
  <c r="S208" i="3"/>
  <c r="AE206" i="3"/>
  <c r="S206" i="3"/>
  <c r="AE204" i="3"/>
  <c r="S204" i="3"/>
  <c r="AE202" i="3"/>
  <c r="S202" i="3"/>
  <c r="AE200" i="3"/>
  <c r="S200" i="3"/>
  <c r="AE198" i="3"/>
  <c r="S198" i="3"/>
  <c r="AE196" i="3"/>
  <c r="S196" i="3"/>
  <c r="AE194" i="3"/>
  <c r="S194" i="3"/>
  <c r="AE192" i="3"/>
  <c r="S192" i="3"/>
  <c r="Q196" i="3"/>
  <c r="AD5" i="3"/>
  <c r="Q5" i="3"/>
  <c r="AD402" i="3"/>
  <c r="Q402" i="3"/>
  <c r="AD390" i="3"/>
  <c r="Q390" i="3"/>
  <c r="AD378" i="3"/>
  <c r="Q378" i="3"/>
  <c r="AD366" i="3"/>
  <c r="Q366" i="3"/>
  <c r="AD354" i="3"/>
  <c r="Q354" i="3"/>
  <c r="AD342" i="3"/>
  <c r="Q342" i="3"/>
  <c r="AD330" i="3"/>
  <c r="Q330" i="3"/>
  <c r="AD318" i="3"/>
  <c r="Q318" i="3"/>
  <c r="Q306" i="3"/>
  <c r="AD306" i="3"/>
  <c r="AD294" i="3"/>
  <c r="Q294" i="3"/>
  <c r="AD282" i="3"/>
  <c r="Q282" i="3"/>
  <c r="AD270" i="3"/>
  <c r="Q270" i="3"/>
  <c r="AD258" i="3"/>
  <c r="Q258" i="3"/>
  <c r="AD246" i="3"/>
  <c r="Q246" i="3"/>
  <c r="AD234" i="3"/>
  <c r="Q234" i="3"/>
  <c r="AD222" i="3"/>
  <c r="Q222" i="3"/>
  <c r="AD210" i="3"/>
  <c r="Q210" i="3"/>
  <c r="AD198" i="3"/>
  <c r="Q198" i="3"/>
  <c r="AD186" i="3"/>
  <c r="Q186" i="3"/>
  <c r="AD174" i="3"/>
  <c r="Q174" i="3"/>
  <c r="Q162" i="3"/>
  <c r="AD162" i="3"/>
  <c r="AD150" i="3"/>
  <c r="Q150" i="3"/>
  <c r="AD138" i="3"/>
  <c r="Q138" i="3"/>
  <c r="AD126" i="3"/>
  <c r="Q126" i="3"/>
  <c r="AD114" i="3"/>
  <c r="Q114" i="3"/>
  <c r="AD102" i="3"/>
  <c r="Q102" i="3"/>
  <c r="AD90" i="3"/>
  <c r="Q90" i="3"/>
  <c r="AD78" i="3"/>
  <c r="Q78" i="3"/>
  <c r="AD66" i="3"/>
  <c r="Q66" i="3"/>
  <c r="AD54" i="3"/>
  <c r="Q54" i="3"/>
  <c r="AD42" i="3"/>
  <c r="Q42" i="3"/>
  <c r="AD30" i="3"/>
  <c r="Q30" i="3"/>
  <c r="AD18" i="3"/>
  <c r="Q18" i="3"/>
  <c r="Q112" i="3"/>
  <c r="E143" i="3"/>
  <c r="K28" i="3"/>
  <c r="M22" i="3"/>
  <c r="AD328" i="3"/>
  <c r="Q328" i="3"/>
  <c r="AD148" i="3"/>
  <c r="Q148" i="3"/>
  <c r="AD411" i="3"/>
  <c r="Q411" i="3"/>
  <c r="Q399" i="3"/>
  <c r="AD399" i="3"/>
  <c r="Q387" i="3"/>
  <c r="AD387" i="3"/>
  <c r="AD375" i="3"/>
  <c r="Q375" i="3"/>
  <c r="AD363" i="3"/>
  <c r="Q363" i="3"/>
  <c r="Q351" i="3"/>
  <c r="AD351" i="3"/>
  <c r="Q339" i="3"/>
  <c r="AD339" i="3"/>
  <c r="AD327" i="3"/>
  <c r="Q327" i="3"/>
  <c r="Q315" i="3"/>
  <c r="AD315" i="3"/>
  <c r="Q303" i="3"/>
  <c r="AD303" i="3"/>
  <c r="AD291" i="3"/>
  <c r="Q291" i="3"/>
  <c r="AD279" i="3"/>
  <c r="Q279" i="3"/>
  <c r="Q267" i="3"/>
  <c r="AD267" i="3"/>
  <c r="AD255" i="3"/>
  <c r="Q255" i="3"/>
  <c r="Q243" i="3"/>
  <c r="AD243" i="3"/>
  <c r="AD231" i="3"/>
  <c r="Q231" i="3"/>
  <c r="AD219" i="3"/>
  <c r="Q219" i="3"/>
  <c r="Q207" i="3"/>
  <c r="AD207" i="3"/>
  <c r="Q195" i="3"/>
  <c r="AD195" i="3"/>
  <c r="AD183" i="3"/>
  <c r="Q183" i="3"/>
  <c r="Q171" i="3"/>
  <c r="AD171" i="3"/>
  <c r="Q159" i="3"/>
  <c r="AD159" i="3"/>
  <c r="AD147" i="3"/>
  <c r="Q147" i="3"/>
  <c r="AD135" i="3"/>
  <c r="Q135" i="3"/>
  <c r="Q123" i="3"/>
  <c r="AD123" i="3"/>
  <c r="AD111" i="3"/>
  <c r="Q111" i="3"/>
  <c r="Q99" i="3"/>
  <c r="AD99" i="3"/>
  <c r="AD87" i="3"/>
  <c r="Q87" i="3"/>
  <c r="AD75" i="3"/>
  <c r="Q75" i="3"/>
  <c r="Q63" i="3"/>
  <c r="AD63" i="3"/>
  <c r="Q51" i="3"/>
  <c r="AD51" i="3"/>
  <c r="AD39" i="3"/>
  <c r="Q39" i="3"/>
  <c r="Q27" i="3"/>
  <c r="AD27" i="3"/>
  <c r="AD388" i="3"/>
  <c r="Q388" i="3"/>
  <c r="AD304" i="3"/>
  <c r="Q304" i="3"/>
  <c r="AD244" i="3"/>
  <c r="Q244" i="3"/>
  <c r="AD172" i="3"/>
  <c r="Q172" i="3"/>
  <c r="AD100" i="3"/>
  <c r="Q100" i="3"/>
  <c r="AD52" i="3"/>
  <c r="Q52" i="3"/>
  <c r="M52" i="3"/>
  <c r="AD412" i="3"/>
  <c r="Q412" i="3"/>
  <c r="AD316" i="3"/>
  <c r="Q316" i="3"/>
  <c r="AD256" i="3"/>
  <c r="Q256" i="3"/>
  <c r="AD184" i="3"/>
  <c r="Q184" i="3"/>
  <c r="AD124" i="3"/>
  <c r="Q124" i="3"/>
  <c r="AD64" i="3"/>
  <c r="Q64" i="3"/>
  <c r="G72" i="3"/>
  <c r="G70" i="3"/>
  <c r="G66" i="3"/>
  <c r="G62" i="3"/>
  <c r="G60" i="3"/>
  <c r="G54" i="3"/>
  <c r="G48" i="3"/>
  <c r="G46" i="3"/>
  <c r="G44" i="3"/>
  <c r="G42" i="3"/>
  <c r="G36" i="3"/>
  <c r="G34" i="3"/>
  <c r="G30" i="3"/>
  <c r="G26" i="3"/>
  <c r="G24" i="3"/>
  <c r="G18" i="3"/>
  <c r="G14" i="3"/>
  <c r="G12" i="3"/>
  <c r="G8" i="3"/>
  <c r="G6" i="3"/>
  <c r="G2" i="3"/>
  <c r="M46" i="3"/>
  <c r="AD352" i="3"/>
  <c r="Q352" i="3"/>
  <c r="AD220" i="3"/>
  <c r="Q220" i="3"/>
  <c r="E410" i="3"/>
  <c r="E408" i="3"/>
  <c r="E404" i="3"/>
  <c r="E400" i="3"/>
  <c r="E398" i="3"/>
  <c r="E394" i="3"/>
  <c r="E392" i="3"/>
  <c r="E386" i="3"/>
  <c r="E380" i="3"/>
  <c r="E374" i="3"/>
  <c r="E368" i="3"/>
  <c r="E362" i="3"/>
  <c r="E356" i="3"/>
  <c r="E350" i="3"/>
  <c r="E344" i="3"/>
  <c r="E342" i="3"/>
  <c r="E338" i="3"/>
  <c r="E336" i="3"/>
  <c r="E332" i="3"/>
  <c r="E328" i="3"/>
  <c r="E326" i="3"/>
  <c r="E322" i="3"/>
  <c r="E320" i="3"/>
  <c r="E314" i="3"/>
  <c r="E308" i="3"/>
  <c r="E302" i="3"/>
  <c r="E296" i="3"/>
  <c r="E290" i="3"/>
  <c r="E284" i="3"/>
  <c r="E278" i="3"/>
  <c r="E272" i="3"/>
  <c r="E270" i="3"/>
  <c r="E266" i="3"/>
  <c r="E264" i="3"/>
  <c r="E260" i="3"/>
  <c r="E256" i="3"/>
  <c r="E254" i="3"/>
  <c r="E250" i="3"/>
  <c r="E248" i="3"/>
  <c r="E242" i="3"/>
  <c r="E236" i="3"/>
  <c r="E230" i="3"/>
  <c r="E224" i="3"/>
  <c r="E218" i="3"/>
  <c r="E212" i="3"/>
  <c r="E206" i="3"/>
  <c r="E200" i="3"/>
  <c r="E198" i="3"/>
  <c r="E194" i="3"/>
  <c r="E192" i="3"/>
  <c r="E188" i="3"/>
  <c r="E184" i="3"/>
  <c r="E182" i="3"/>
  <c r="E178" i="3"/>
  <c r="E176" i="3"/>
  <c r="E170" i="3"/>
  <c r="E164" i="3"/>
  <c r="E158" i="3"/>
  <c r="E152" i="3"/>
  <c r="E146" i="3"/>
  <c r="E140" i="3"/>
  <c r="E134" i="3"/>
  <c r="E128" i="3"/>
  <c r="E126" i="3"/>
  <c r="E122" i="3"/>
  <c r="E120" i="3"/>
  <c r="E116" i="3"/>
  <c r="E112" i="3"/>
  <c r="E110" i="3"/>
  <c r="E106" i="3"/>
  <c r="E104" i="3"/>
  <c r="E98" i="3"/>
  <c r="E92" i="3"/>
  <c r="E86" i="3"/>
  <c r="E80" i="3"/>
  <c r="E78" i="3"/>
  <c r="AE30" i="3"/>
  <c r="E30" i="3"/>
  <c r="M10" i="3"/>
  <c r="AD408" i="3"/>
  <c r="Q408" i="3"/>
  <c r="M4" i="3"/>
  <c r="AD364" i="3"/>
  <c r="Q364" i="3"/>
  <c r="AD280" i="3"/>
  <c r="Q280" i="3"/>
  <c r="AD208" i="3"/>
  <c r="Q208" i="3"/>
  <c r="AD76" i="3"/>
  <c r="Q76" i="3"/>
  <c r="AD2" i="3"/>
  <c r="Q2" i="3"/>
  <c r="AD406" i="3"/>
  <c r="Q406" i="3"/>
  <c r="Q394" i="3"/>
  <c r="AD394" i="3"/>
  <c r="AD382" i="3"/>
  <c r="Q382" i="3"/>
  <c r="AD370" i="3"/>
  <c r="Q370" i="3"/>
  <c r="AD358" i="3"/>
  <c r="Q358" i="3"/>
  <c r="AD346" i="3"/>
  <c r="Q346" i="3"/>
  <c r="AD334" i="3"/>
  <c r="Q334" i="3"/>
  <c r="AD322" i="3"/>
  <c r="Q322" i="3"/>
  <c r="AD310" i="3"/>
  <c r="Q310" i="3"/>
  <c r="AD298" i="3"/>
  <c r="Q298" i="3"/>
  <c r="AD286" i="3"/>
  <c r="Q286" i="3"/>
  <c r="AD274" i="3"/>
  <c r="Q274" i="3"/>
  <c r="AD262" i="3"/>
  <c r="Q262" i="3"/>
  <c r="AD250" i="3"/>
  <c r="Q250" i="3"/>
  <c r="AD238" i="3"/>
  <c r="Q238" i="3"/>
  <c r="AD226" i="3"/>
  <c r="Q226" i="3"/>
  <c r="AD214" i="3"/>
  <c r="Q214" i="3"/>
  <c r="AD202" i="3"/>
  <c r="Q202" i="3"/>
  <c r="AD190" i="3"/>
  <c r="Q190" i="3"/>
  <c r="AD178" i="3"/>
  <c r="Q178" i="3"/>
  <c r="AD166" i="3"/>
  <c r="Q166" i="3"/>
  <c r="AD154" i="3"/>
  <c r="Q154" i="3"/>
  <c r="AD142" i="3"/>
  <c r="Q142" i="3"/>
  <c r="AD130" i="3"/>
  <c r="Q130" i="3"/>
  <c r="AD118" i="3"/>
  <c r="Q118" i="3"/>
  <c r="AD106" i="3"/>
  <c r="Q106" i="3"/>
  <c r="AD94" i="3"/>
  <c r="Q94" i="3"/>
  <c r="AD82" i="3"/>
  <c r="Q82" i="3"/>
  <c r="AD70" i="3"/>
  <c r="Q70" i="3"/>
  <c r="AD58" i="3"/>
  <c r="Q58" i="3"/>
  <c r="AD46" i="3"/>
  <c r="Q46" i="3"/>
  <c r="AD34" i="3"/>
  <c r="Q34" i="3"/>
  <c r="AD22" i="3"/>
  <c r="Q22" i="3"/>
  <c r="AD10" i="3"/>
  <c r="Q10" i="3"/>
  <c r="Y412" i="3"/>
  <c r="AH412" i="3"/>
  <c r="AH410" i="3"/>
  <c r="Y410" i="3"/>
  <c r="AH408" i="3"/>
  <c r="Y408" i="3"/>
  <c r="AH406" i="3"/>
  <c r="Y406" i="3"/>
  <c r="AH404" i="3"/>
  <c r="Y404" i="3"/>
  <c r="AH402" i="3"/>
  <c r="Y402" i="3"/>
  <c r="AH400" i="3"/>
  <c r="Y400" i="3"/>
  <c r="AH398" i="3"/>
  <c r="Y398" i="3"/>
  <c r="AH396" i="3"/>
  <c r="Y396" i="3"/>
  <c r="AH394" i="3"/>
  <c r="Y394" i="3"/>
  <c r="AH392" i="3"/>
  <c r="Y392" i="3"/>
  <c r="AH390" i="3"/>
  <c r="Y390" i="3"/>
  <c r="AH388" i="3"/>
  <c r="Y388" i="3"/>
  <c r="AH386" i="3"/>
  <c r="Y386" i="3"/>
  <c r="AH384" i="3"/>
  <c r="Y384" i="3"/>
  <c r="AH382" i="3"/>
  <c r="Y382" i="3"/>
  <c r="AH380" i="3"/>
  <c r="Y380" i="3"/>
  <c r="AH378" i="3"/>
  <c r="Y378" i="3"/>
  <c r="AH376" i="3"/>
  <c r="Y376" i="3"/>
  <c r="AH374" i="3"/>
  <c r="Y374" i="3"/>
  <c r="AH372" i="3"/>
  <c r="Y372" i="3"/>
  <c r="AH370" i="3"/>
  <c r="Y370" i="3"/>
  <c r="AH368" i="3"/>
  <c r="Y368" i="3"/>
  <c r="AH366" i="3"/>
  <c r="Y366" i="3"/>
  <c r="AH364" i="3"/>
  <c r="Y364" i="3"/>
  <c r="AH362" i="3"/>
  <c r="Y362" i="3"/>
  <c r="AH360" i="3"/>
  <c r="Y360" i="3"/>
  <c r="AH358" i="3"/>
  <c r="Y358" i="3"/>
  <c r="AH356" i="3"/>
  <c r="Y356" i="3"/>
  <c r="AH354" i="3"/>
  <c r="Y354" i="3"/>
  <c r="AH352" i="3"/>
  <c r="Y352" i="3"/>
  <c r="AH350" i="3"/>
  <c r="Y350" i="3"/>
  <c r="AH348" i="3"/>
  <c r="Y348" i="3"/>
  <c r="AH346" i="3"/>
  <c r="Y346" i="3"/>
  <c r="AH344" i="3"/>
  <c r="Y344" i="3"/>
  <c r="AH342" i="3"/>
  <c r="Y342" i="3"/>
  <c r="AH340" i="3"/>
  <c r="Y340" i="3"/>
  <c r="Y338" i="3"/>
  <c r="AH338" i="3"/>
  <c r="AH336" i="3"/>
  <c r="Y336" i="3"/>
  <c r="AH334" i="3"/>
  <c r="Y334" i="3"/>
  <c r="AH332" i="3"/>
  <c r="Y332" i="3"/>
  <c r="AH330" i="3"/>
  <c r="Y330" i="3"/>
  <c r="AH328" i="3"/>
  <c r="Y328" i="3"/>
  <c r="AH326" i="3"/>
  <c r="Y326" i="3"/>
  <c r="AH324" i="3"/>
  <c r="Y324" i="3"/>
  <c r="AH322" i="3"/>
  <c r="Y322" i="3"/>
  <c r="AH320" i="3"/>
  <c r="Y320" i="3"/>
  <c r="AH318" i="3"/>
  <c r="Y318" i="3"/>
  <c r="AH316" i="3"/>
  <c r="Y316" i="3"/>
  <c r="AH314" i="3"/>
  <c r="Y314" i="3"/>
  <c r="AH312" i="3"/>
  <c r="Y312" i="3"/>
  <c r="AH310" i="3"/>
  <c r="Y310" i="3"/>
  <c r="AH308" i="3"/>
  <c r="Y308" i="3"/>
  <c r="AH306" i="3"/>
  <c r="Y306" i="3"/>
  <c r="AD376" i="3"/>
  <c r="Q376" i="3"/>
  <c r="AD292" i="3"/>
  <c r="Q292" i="3"/>
  <c r="AD232" i="3"/>
  <c r="Q232" i="3"/>
  <c r="AD160" i="3"/>
  <c r="Q160" i="3"/>
  <c r="AD88" i="3"/>
  <c r="Q88" i="3"/>
  <c r="AD40" i="3"/>
  <c r="Q40" i="3"/>
  <c r="AD4" i="3"/>
  <c r="Q4" i="3"/>
  <c r="Q405" i="3"/>
  <c r="AD405" i="3"/>
  <c r="AD393" i="3"/>
  <c r="Q393" i="3"/>
  <c r="AD381" i="3"/>
  <c r="Q381" i="3"/>
  <c r="AD369" i="3"/>
  <c r="Q369" i="3"/>
  <c r="AD357" i="3"/>
  <c r="Q357" i="3"/>
  <c r="AD345" i="3"/>
  <c r="Q345" i="3"/>
  <c r="AD400" i="3"/>
  <c r="Q400" i="3"/>
  <c r="AD340" i="3"/>
  <c r="Q340" i="3"/>
  <c r="AD268" i="3"/>
  <c r="Q268" i="3"/>
  <c r="AD136" i="3"/>
  <c r="Q136" i="3"/>
  <c r="AD28" i="3"/>
  <c r="Q28" i="3"/>
  <c r="AA369" i="3"/>
  <c r="Q15" i="3"/>
  <c r="AD15" i="3"/>
  <c r="AG413" i="3"/>
  <c r="W413" i="3"/>
  <c r="AG411" i="3"/>
  <c r="W411" i="3"/>
  <c r="AG409" i="3"/>
  <c r="W409" i="3"/>
  <c r="AF301" i="3"/>
  <c r="AD396" i="3"/>
  <c r="Q396" i="3"/>
  <c r="AD384" i="3"/>
  <c r="Q384" i="3"/>
  <c r="AD372" i="3"/>
  <c r="Q372" i="3"/>
  <c r="AD360" i="3"/>
  <c r="Q360" i="3"/>
  <c r="AD407" i="3"/>
  <c r="Q407" i="3"/>
  <c r="AH304" i="3"/>
  <c r="Y304" i="3"/>
  <c r="AH302" i="3"/>
  <c r="Y302" i="3"/>
  <c r="AD333" i="3"/>
  <c r="Q333" i="3"/>
  <c r="AD321" i="3"/>
  <c r="Q321" i="3"/>
  <c r="AG407" i="3"/>
  <c r="W407" i="3"/>
  <c r="AG405" i="3"/>
  <c r="W405" i="3"/>
  <c r="M66" i="3"/>
  <c r="M60" i="3"/>
  <c r="M54" i="3"/>
  <c r="M48" i="3"/>
  <c r="M42" i="3"/>
  <c r="M36" i="3"/>
  <c r="M30" i="3"/>
  <c r="M24" i="3"/>
  <c r="M18" i="3"/>
  <c r="M12" i="3"/>
  <c r="M6" i="3"/>
  <c r="M2" i="3"/>
  <c r="AD409" i="3"/>
  <c r="Q409" i="3"/>
  <c r="AD397" i="3"/>
  <c r="Q397" i="3"/>
  <c r="AD385" i="3"/>
  <c r="Q385" i="3"/>
  <c r="AD373" i="3"/>
  <c r="Q373" i="3"/>
  <c r="AD361" i="3"/>
  <c r="Q361" i="3"/>
  <c r="AD349" i="3"/>
  <c r="Q349" i="3"/>
  <c r="AD348" i="3"/>
  <c r="Q348" i="3"/>
  <c r="AD336" i="3"/>
  <c r="Q336" i="3"/>
  <c r="AD324" i="3"/>
  <c r="Q324" i="3"/>
  <c r="AD312" i="3"/>
  <c r="Q312" i="3"/>
  <c r="AD300" i="3"/>
  <c r="Q300" i="3"/>
  <c r="AD288" i="3"/>
  <c r="Q288" i="3"/>
  <c r="AD276" i="3"/>
  <c r="Q276" i="3"/>
  <c r="AD264" i="3"/>
  <c r="Q264" i="3"/>
  <c r="AD252" i="3"/>
  <c r="Q252" i="3"/>
  <c r="AD240" i="3"/>
  <c r="Q240" i="3"/>
  <c r="AD228" i="3"/>
  <c r="Q228" i="3"/>
  <c r="AD216" i="3"/>
  <c r="Q216" i="3"/>
  <c r="AD204" i="3"/>
  <c r="Q204" i="3"/>
  <c r="AD192" i="3"/>
  <c r="Q192" i="3"/>
  <c r="AD180" i="3"/>
  <c r="Q180" i="3"/>
  <c r="AD168" i="3"/>
  <c r="Q168" i="3"/>
  <c r="AD156" i="3"/>
  <c r="Q156" i="3"/>
  <c r="AD144" i="3"/>
  <c r="Q144" i="3"/>
  <c r="AD132" i="3"/>
  <c r="Q132" i="3"/>
  <c r="AD120" i="3"/>
  <c r="Q120" i="3"/>
  <c r="AD108" i="3"/>
  <c r="Q108" i="3"/>
  <c r="AD96" i="3"/>
  <c r="Q96" i="3"/>
  <c r="AD84" i="3"/>
  <c r="Q84" i="3"/>
  <c r="AD72" i="3"/>
  <c r="Q72" i="3"/>
  <c r="AD60" i="3"/>
  <c r="Q60" i="3"/>
  <c r="AD48" i="3"/>
  <c r="Q48" i="3"/>
  <c r="AD36" i="3"/>
  <c r="Q36" i="3"/>
  <c r="AD24" i="3"/>
  <c r="Q24" i="3"/>
  <c r="AD12" i="3"/>
  <c r="Q12" i="3"/>
  <c r="AD395" i="3"/>
  <c r="Q395" i="3"/>
  <c r="AD383" i="3"/>
  <c r="Q383" i="3"/>
  <c r="AD371" i="3"/>
  <c r="Q371" i="3"/>
  <c r="AD359" i="3"/>
  <c r="Q359" i="3"/>
  <c r="AD347" i="3"/>
  <c r="Q347" i="3"/>
  <c r="AD335" i="3"/>
  <c r="Q335" i="3"/>
  <c r="AD323" i="3"/>
  <c r="Q323" i="3"/>
  <c r="AD311" i="3"/>
  <c r="Q311" i="3"/>
  <c r="AD299" i="3"/>
  <c r="Q299" i="3"/>
  <c r="AD287" i="3"/>
  <c r="Q287" i="3"/>
  <c r="AD275" i="3"/>
  <c r="Q275" i="3"/>
  <c r="AD263" i="3"/>
  <c r="Q263" i="3"/>
  <c r="AD251" i="3"/>
  <c r="Q251" i="3"/>
  <c r="AD239" i="3"/>
  <c r="Q239" i="3"/>
  <c r="AD227" i="3"/>
  <c r="Q227" i="3"/>
  <c r="AD215" i="3"/>
  <c r="Q215" i="3"/>
  <c r="AD203" i="3"/>
  <c r="Q203" i="3"/>
  <c r="AD191" i="3"/>
  <c r="Q191" i="3"/>
  <c r="AD179" i="3"/>
  <c r="Q179" i="3"/>
  <c r="AD167" i="3"/>
  <c r="Q167" i="3"/>
  <c r="AD155" i="3"/>
  <c r="Q155" i="3"/>
  <c r="AD143" i="3"/>
  <c r="Q143" i="3"/>
  <c r="AD131" i="3"/>
  <c r="Q131" i="3"/>
  <c r="AH300" i="3"/>
  <c r="Y300" i="3"/>
  <c r="AH298" i="3"/>
  <c r="Y298" i="3"/>
  <c r="AH296" i="3"/>
  <c r="Y296" i="3"/>
  <c r="AH294" i="3"/>
  <c r="Y294" i="3"/>
  <c r="AH292" i="3"/>
  <c r="Y292" i="3"/>
  <c r="AH290" i="3"/>
  <c r="Y290" i="3"/>
  <c r="AH288" i="3"/>
  <c r="Y288" i="3"/>
  <c r="AH286" i="3"/>
  <c r="Y286" i="3"/>
  <c r="AH284" i="3"/>
  <c r="Y284" i="3"/>
  <c r="AH282" i="3"/>
  <c r="Y282" i="3"/>
  <c r="AH280" i="3"/>
  <c r="Y280" i="3"/>
  <c r="AH278" i="3"/>
  <c r="Y278" i="3"/>
  <c r="AH276" i="3"/>
  <c r="Y276" i="3"/>
  <c r="AH274" i="3"/>
  <c r="Y274" i="3"/>
  <c r="Y272" i="3"/>
  <c r="AH272" i="3"/>
  <c r="AH270" i="3"/>
  <c r="Y270" i="3"/>
  <c r="AH268" i="3"/>
  <c r="Y268" i="3"/>
  <c r="AH266" i="3"/>
  <c r="Y266" i="3"/>
  <c r="AH264" i="3"/>
  <c r="Y264" i="3"/>
  <c r="AH262" i="3"/>
  <c r="Y262" i="3"/>
  <c r="AH260" i="3"/>
  <c r="Y260" i="3"/>
  <c r="AH258" i="3"/>
  <c r="Y258" i="3"/>
  <c r="AH256" i="3"/>
  <c r="Y256" i="3"/>
  <c r="Y254" i="3"/>
  <c r="AH254" i="3"/>
  <c r="AD309" i="3"/>
  <c r="Q309" i="3"/>
  <c r="AD297" i="3"/>
  <c r="Q297" i="3"/>
  <c r="AD285" i="3"/>
  <c r="Q285" i="3"/>
  <c r="AD273" i="3"/>
  <c r="Q273" i="3"/>
  <c r="Q261" i="3"/>
  <c r="AD261" i="3"/>
  <c r="AD249" i="3"/>
  <c r="Q249" i="3"/>
  <c r="AD237" i="3"/>
  <c r="Q237" i="3"/>
  <c r="AD225" i="3"/>
  <c r="Q225" i="3"/>
  <c r="Q213" i="3"/>
  <c r="AD213" i="3"/>
  <c r="AD201" i="3"/>
  <c r="Q201" i="3"/>
  <c r="AD189" i="3"/>
  <c r="Q189" i="3"/>
  <c r="AD177" i="3"/>
  <c r="Q177" i="3"/>
  <c r="AD165" i="3"/>
  <c r="Q165" i="3"/>
  <c r="AD153" i="3"/>
  <c r="Q153" i="3"/>
  <c r="AD141" i="3"/>
  <c r="Q141" i="3"/>
  <c r="AD129" i="3"/>
  <c r="Q129" i="3"/>
  <c r="AD117" i="3"/>
  <c r="Q117" i="3"/>
  <c r="AD105" i="3"/>
  <c r="Q105" i="3"/>
  <c r="AD93" i="3"/>
  <c r="Q93" i="3"/>
  <c r="AD81" i="3"/>
  <c r="Q81" i="3"/>
  <c r="AD69" i="3"/>
  <c r="Q69" i="3"/>
  <c r="AD57" i="3"/>
  <c r="Q57" i="3"/>
  <c r="AD45" i="3"/>
  <c r="Q45" i="3"/>
  <c r="AD33" i="3"/>
  <c r="Q33" i="3"/>
  <c r="AD21" i="3"/>
  <c r="Q21" i="3"/>
  <c r="AD9" i="3"/>
  <c r="Q9" i="3"/>
  <c r="AG412" i="3"/>
  <c r="W412" i="3"/>
  <c r="AG410" i="3"/>
  <c r="W410" i="3"/>
  <c r="AG408" i="3"/>
  <c r="W408" i="3"/>
  <c r="AG406" i="3"/>
  <c r="W406" i="3"/>
  <c r="AG404" i="3"/>
  <c r="W404" i="3"/>
  <c r="S190" i="3"/>
  <c r="AE190" i="3"/>
  <c r="AE188" i="3"/>
  <c r="S188" i="3"/>
  <c r="S186" i="3"/>
  <c r="AE186" i="3"/>
  <c r="AE184" i="3"/>
  <c r="S184" i="3"/>
  <c r="AE182" i="3"/>
  <c r="S182" i="3"/>
  <c r="AE180" i="3"/>
  <c r="S180" i="3"/>
  <c r="AE178" i="3"/>
  <c r="S178" i="3"/>
  <c r="AE176" i="3"/>
  <c r="S176" i="3"/>
  <c r="S174" i="3"/>
  <c r="AE174" i="3"/>
  <c r="AE172" i="3"/>
  <c r="S172" i="3"/>
  <c r="AE170" i="3"/>
  <c r="S170" i="3"/>
  <c r="AE168" i="3"/>
  <c r="S168" i="3"/>
  <c r="AE166" i="3"/>
  <c r="S166" i="3"/>
  <c r="AE164" i="3"/>
  <c r="S164" i="3"/>
  <c r="AE162" i="3"/>
  <c r="S162" i="3"/>
  <c r="AE160" i="3"/>
  <c r="S160" i="3"/>
  <c r="AE158" i="3"/>
  <c r="S158" i="3"/>
  <c r="AE156" i="3"/>
  <c r="S156" i="3"/>
  <c r="AE154" i="3"/>
  <c r="S154" i="3"/>
  <c r="AE152" i="3"/>
  <c r="S152" i="3"/>
  <c r="S150" i="3"/>
  <c r="AE150" i="3"/>
  <c r="AE148" i="3"/>
  <c r="S148" i="3"/>
  <c r="AE146" i="3"/>
  <c r="S146" i="3"/>
  <c r="AE144" i="3"/>
  <c r="S144" i="3"/>
  <c r="AE142" i="3"/>
  <c r="S142" i="3"/>
  <c r="AE140" i="3"/>
  <c r="S140" i="3"/>
  <c r="S138" i="3"/>
  <c r="AE138" i="3"/>
  <c r="AE136" i="3"/>
  <c r="S136" i="3"/>
  <c r="AE134" i="3"/>
  <c r="S134" i="3"/>
  <c r="AE132" i="3"/>
  <c r="S132" i="3"/>
  <c r="AE130" i="3"/>
  <c r="S130" i="3"/>
  <c r="AE128" i="3"/>
  <c r="S128" i="3"/>
  <c r="AE126" i="3"/>
  <c r="S126" i="3"/>
  <c r="AE124" i="3"/>
  <c r="S124" i="3"/>
  <c r="AE122" i="3"/>
  <c r="S122" i="3"/>
  <c r="AE120" i="3"/>
  <c r="S120" i="3"/>
  <c r="AE118" i="3"/>
  <c r="S118" i="3"/>
  <c r="AE116" i="3"/>
  <c r="S116" i="3"/>
  <c r="AD337" i="3"/>
  <c r="Q337" i="3"/>
  <c r="AD325" i="3"/>
  <c r="Q325" i="3"/>
  <c r="AD313" i="3"/>
  <c r="Q313" i="3"/>
  <c r="AD301" i="3"/>
  <c r="Q301" i="3"/>
  <c r="S391" i="3"/>
  <c r="AE377" i="3"/>
  <c r="S357" i="3"/>
  <c r="S343" i="3"/>
  <c r="S323" i="3"/>
  <c r="AE285" i="3"/>
  <c r="AD119" i="3"/>
  <c r="Q119" i="3"/>
  <c r="AD107" i="3"/>
  <c r="Q107" i="3"/>
  <c r="AD95" i="3"/>
  <c r="Q95" i="3"/>
  <c r="AD83" i="3"/>
  <c r="Q83" i="3"/>
  <c r="AD71" i="3"/>
  <c r="Q71" i="3"/>
  <c r="AD59" i="3"/>
  <c r="Q59" i="3"/>
  <c r="AD47" i="3"/>
  <c r="Q47" i="3"/>
  <c r="AD35" i="3"/>
  <c r="Q35" i="3"/>
  <c r="AD23" i="3"/>
  <c r="Q23" i="3"/>
  <c r="AD11" i="3"/>
  <c r="Q11" i="3"/>
  <c r="AH252" i="3"/>
  <c r="Y252" i="3"/>
  <c r="AH250" i="3"/>
  <c r="Y250" i="3"/>
  <c r="AH248" i="3"/>
  <c r="Y248" i="3"/>
  <c r="AH246" i="3"/>
  <c r="Y246" i="3"/>
  <c r="AH244" i="3"/>
  <c r="Y244" i="3"/>
  <c r="AH242" i="3"/>
  <c r="Y242" i="3"/>
  <c r="AH240" i="3"/>
  <c r="Y240" i="3"/>
  <c r="AH238" i="3"/>
  <c r="Y238" i="3"/>
  <c r="AG402" i="3"/>
  <c r="W402" i="3"/>
  <c r="AG400" i="3"/>
  <c r="W400" i="3"/>
  <c r="AG398" i="3"/>
  <c r="W398" i="3"/>
  <c r="AG396" i="3"/>
  <c r="W396" i="3"/>
  <c r="AG394" i="3"/>
  <c r="W394" i="3"/>
  <c r="AF356" i="3"/>
  <c r="AE114" i="3"/>
  <c r="S114" i="3"/>
  <c r="AE112" i="3"/>
  <c r="S112" i="3"/>
  <c r="AE110" i="3"/>
  <c r="S110" i="3"/>
  <c r="AE108" i="3"/>
  <c r="S108" i="3"/>
  <c r="AE106" i="3"/>
  <c r="S106" i="3"/>
  <c r="AE104" i="3"/>
  <c r="S104" i="3"/>
  <c r="S102" i="3"/>
  <c r="AE102" i="3"/>
  <c r="AE100" i="3"/>
  <c r="S100" i="3"/>
  <c r="AE98" i="3"/>
  <c r="S98" i="3"/>
  <c r="S96" i="3"/>
  <c r="AE96" i="3"/>
  <c r="AE94" i="3"/>
  <c r="S94" i="3"/>
  <c r="AE42" i="3"/>
  <c r="AG392" i="3"/>
  <c r="W392" i="3"/>
  <c r="AG390" i="3"/>
  <c r="W390" i="3"/>
  <c r="AG388" i="3"/>
  <c r="W388" i="3"/>
  <c r="W386" i="3"/>
  <c r="AG386" i="3"/>
  <c r="AG384" i="3"/>
  <c r="W384" i="3"/>
  <c r="AG382" i="3"/>
  <c r="W382" i="3"/>
  <c r="AG380" i="3"/>
  <c r="W380" i="3"/>
  <c r="AG378" i="3"/>
  <c r="W378" i="3"/>
  <c r="AG376" i="3"/>
  <c r="W376" i="3"/>
  <c r="AG374" i="3"/>
  <c r="W374" i="3"/>
  <c r="W372" i="3"/>
  <c r="AG372" i="3"/>
  <c r="AG370" i="3"/>
  <c r="W370" i="3"/>
  <c r="AG368" i="3"/>
  <c r="W368" i="3"/>
  <c r="AG366" i="3"/>
  <c r="W366" i="3"/>
  <c r="AG364" i="3"/>
  <c r="W364" i="3"/>
  <c r="AG362" i="3"/>
  <c r="AG360" i="3"/>
  <c r="W360" i="3"/>
  <c r="AG358" i="3"/>
  <c r="W358" i="3"/>
  <c r="AG356" i="3"/>
  <c r="W356" i="3"/>
  <c r="AG354" i="3"/>
  <c r="W354" i="3"/>
  <c r="AG352" i="3"/>
  <c r="W352" i="3"/>
  <c r="AG350" i="3"/>
  <c r="W350" i="3"/>
  <c r="AG348" i="3"/>
  <c r="W348" i="3"/>
  <c r="AG346" i="3"/>
  <c r="W346" i="3"/>
  <c r="AG344" i="3"/>
  <c r="W344" i="3"/>
  <c r="AG342" i="3"/>
  <c r="W342" i="3"/>
  <c r="AG340" i="3"/>
  <c r="AG338" i="3"/>
  <c r="W338" i="3"/>
  <c r="AG336" i="3"/>
  <c r="W336" i="3"/>
  <c r="AG334" i="3"/>
  <c r="W334" i="3"/>
  <c r="AG332" i="3"/>
  <c r="W332" i="3"/>
  <c r="AG330" i="3"/>
  <c r="W330" i="3"/>
  <c r="AG328" i="3"/>
  <c r="W328" i="3"/>
  <c r="AG326" i="3"/>
  <c r="W326" i="3"/>
  <c r="W324" i="3"/>
  <c r="AG324" i="3"/>
  <c r="AG322" i="3"/>
  <c r="W322" i="3"/>
  <c r="AG320" i="3"/>
  <c r="W320" i="3"/>
  <c r="AG318" i="3"/>
  <c r="AG316" i="3"/>
  <c r="W316" i="3"/>
  <c r="AG314" i="3"/>
  <c r="W314" i="3"/>
  <c r="AG312" i="3"/>
  <c r="W312" i="3"/>
  <c r="AG310" i="3"/>
  <c r="W310" i="3"/>
  <c r="AG308" i="3"/>
  <c r="W308" i="3"/>
  <c r="AG306" i="3"/>
  <c r="W306" i="3"/>
  <c r="AG304" i="3"/>
  <c r="AG302" i="3"/>
  <c r="W302" i="3"/>
  <c r="AG300" i="3"/>
  <c r="W300" i="3"/>
  <c r="AG298" i="3"/>
  <c r="W298" i="3"/>
  <c r="W296" i="3"/>
  <c r="AG296" i="3"/>
  <c r="AG294" i="3"/>
  <c r="W294" i="3"/>
  <c r="AG292" i="3"/>
  <c r="W292" i="3"/>
  <c r="AG290" i="3"/>
  <c r="W290" i="3"/>
  <c r="AG288" i="3"/>
  <c r="W288" i="3"/>
  <c r="AG286" i="3"/>
  <c r="W286" i="3"/>
  <c r="AG284" i="3"/>
  <c r="W284" i="3"/>
  <c r="AG282" i="3"/>
  <c r="W282" i="3"/>
  <c r="AG280" i="3"/>
  <c r="W280" i="3"/>
  <c r="AG278" i="3"/>
  <c r="W278" i="3"/>
  <c r="AG276" i="3"/>
  <c r="W276" i="3"/>
  <c r="AG274" i="3"/>
  <c r="W274" i="3"/>
  <c r="AG272" i="3"/>
  <c r="W272" i="3"/>
  <c r="AG270" i="3"/>
  <c r="W270" i="3"/>
  <c r="AG268" i="3"/>
  <c r="W268" i="3"/>
  <c r="AG266" i="3"/>
  <c r="W266" i="3"/>
  <c r="AG264" i="3"/>
  <c r="W264" i="3"/>
  <c r="AG262" i="3"/>
  <c r="AG260" i="3"/>
  <c r="W260" i="3"/>
  <c r="AG258" i="3"/>
  <c r="W258" i="3"/>
  <c r="AG256" i="3"/>
  <c r="W256" i="3"/>
  <c r="AG254" i="3"/>
  <c r="W254" i="3"/>
  <c r="AG252" i="3"/>
  <c r="W252" i="3"/>
  <c r="AG250" i="3"/>
  <c r="W250" i="3"/>
  <c r="AG248" i="3"/>
  <c r="W248" i="3"/>
  <c r="AG246" i="3"/>
  <c r="W246" i="3"/>
  <c r="AG244" i="3"/>
  <c r="W244" i="3"/>
  <c r="W242" i="3"/>
  <c r="AG242" i="3"/>
  <c r="AG240" i="3"/>
  <c r="W240" i="3"/>
  <c r="AG238" i="3"/>
  <c r="W238" i="3"/>
  <c r="AG236" i="3"/>
  <c r="W236" i="3"/>
  <c r="AG234" i="3"/>
  <c r="AG232" i="3"/>
  <c r="W232" i="3"/>
  <c r="AG230" i="3"/>
  <c r="W230" i="3"/>
  <c r="AG228" i="3"/>
  <c r="W228" i="3"/>
  <c r="AG226" i="3"/>
  <c r="W226" i="3"/>
  <c r="AG224" i="3"/>
  <c r="W224" i="3"/>
  <c r="AG222" i="3"/>
  <c r="W222" i="3"/>
  <c r="AG220" i="3"/>
  <c r="W220" i="3"/>
  <c r="AG218" i="3"/>
  <c r="W218" i="3"/>
  <c r="AG216" i="3"/>
  <c r="W216" i="3"/>
  <c r="AG214" i="3"/>
  <c r="W214" i="3"/>
  <c r="AG212" i="3"/>
  <c r="W212" i="3"/>
  <c r="AG210" i="3"/>
  <c r="AG208" i="3"/>
  <c r="W208" i="3"/>
  <c r="AG206" i="3"/>
  <c r="W206" i="3"/>
  <c r="W204" i="3"/>
  <c r="AG204" i="3"/>
  <c r="AG202" i="3"/>
  <c r="W202" i="3"/>
  <c r="AG200" i="3"/>
  <c r="W200" i="3"/>
  <c r="AG198" i="3"/>
  <c r="W198" i="3"/>
  <c r="AG196" i="3"/>
  <c r="AG194" i="3"/>
  <c r="W194" i="3"/>
  <c r="AG192" i="3"/>
  <c r="W192" i="3"/>
  <c r="AG190" i="3"/>
  <c r="W190" i="3"/>
  <c r="AG188" i="3"/>
  <c r="W188" i="3"/>
  <c r="AG186" i="3"/>
  <c r="W186" i="3"/>
  <c r="AG184" i="3"/>
  <c r="W184" i="3"/>
  <c r="AG182" i="3"/>
  <c r="W182" i="3"/>
  <c r="AG180" i="3"/>
  <c r="W180" i="3"/>
  <c r="AG178" i="3"/>
  <c r="W178" i="3"/>
  <c r="AG176" i="3"/>
  <c r="W176" i="3"/>
  <c r="AG174" i="3"/>
  <c r="W174" i="3"/>
  <c r="AG172" i="3"/>
  <c r="W172" i="3"/>
  <c r="AG170" i="3"/>
  <c r="W170" i="3"/>
  <c r="AG168" i="3"/>
  <c r="W168" i="3"/>
  <c r="AG166" i="3"/>
  <c r="W166" i="3"/>
  <c r="AG164" i="3"/>
  <c r="W164" i="3"/>
  <c r="W162" i="3"/>
  <c r="AG160" i="3"/>
  <c r="W160" i="3"/>
  <c r="AG158" i="3"/>
  <c r="W158" i="3"/>
  <c r="AG156" i="3"/>
  <c r="W156" i="3"/>
  <c r="AG154" i="3"/>
  <c r="AG152" i="3"/>
  <c r="W152" i="3"/>
  <c r="AG150" i="3"/>
  <c r="W150" i="3"/>
  <c r="AG148" i="3"/>
  <c r="W148" i="3"/>
  <c r="W146" i="3"/>
  <c r="AG146" i="3"/>
  <c r="AG144" i="3"/>
  <c r="W144" i="3"/>
  <c r="AG142" i="3"/>
  <c r="W142" i="3"/>
  <c r="AG140" i="3"/>
  <c r="W140" i="3"/>
  <c r="AG138" i="3"/>
  <c r="W138" i="3"/>
  <c r="AG136" i="3"/>
  <c r="W136" i="3"/>
  <c r="AG134" i="3"/>
  <c r="W134" i="3"/>
  <c r="AG132" i="3"/>
  <c r="W132" i="3"/>
  <c r="AG130" i="3"/>
  <c r="W130" i="3"/>
  <c r="AG128" i="3"/>
  <c r="W128" i="3"/>
  <c r="AG126" i="3"/>
  <c r="AG124" i="3"/>
  <c r="W124" i="3"/>
  <c r="AG122" i="3"/>
  <c r="W122" i="3"/>
  <c r="AG120" i="3"/>
  <c r="W120" i="3"/>
  <c r="AG118" i="3"/>
  <c r="W118" i="3"/>
  <c r="AG116" i="3"/>
  <c r="W116" i="3"/>
  <c r="AG114" i="3"/>
  <c r="W114" i="3"/>
  <c r="AG112" i="3"/>
  <c r="W112" i="3"/>
  <c r="AG110" i="3"/>
  <c r="W110" i="3"/>
  <c r="AG108" i="3"/>
  <c r="W108" i="3"/>
  <c r="AG106" i="3"/>
  <c r="W106" i="3"/>
  <c r="AG104" i="3"/>
  <c r="W104" i="3"/>
  <c r="AG102" i="3"/>
  <c r="AG100" i="3"/>
  <c r="W100" i="3"/>
  <c r="AG98" i="3"/>
  <c r="W98" i="3"/>
  <c r="AG96" i="3"/>
  <c r="W96" i="3"/>
  <c r="AG94" i="3"/>
  <c r="W94" i="3"/>
  <c r="AG92" i="3"/>
  <c r="W92" i="3"/>
  <c r="AG90" i="3"/>
  <c r="W90" i="3"/>
  <c r="AG88" i="3"/>
  <c r="AG86" i="3"/>
  <c r="W86" i="3"/>
  <c r="AG84" i="3"/>
  <c r="W84" i="3"/>
  <c r="AG82" i="3"/>
  <c r="W82" i="3"/>
  <c r="AG80" i="3"/>
  <c r="W80" i="3"/>
  <c r="AG78" i="3"/>
  <c r="W78" i="3"/>
  <c r="AG76" i="3"/>
  <c r="W76" i="3"/>
  <c r="AG74" i="3"/>
  <c r="W74" i="3"/>
  <c r="AG72" i="3"/>
  <c r="W72" i="3"/>
  <c r="AG70" i="3"/>
  <c r="W70" i="3"/>
  <c r="AG68" i="3"/>
  <c r="W68" i="3"/>
  <c r="AG66" i="3"/>
  <c r="W66" i="3"/>
  <c r="AG64" i="3"/>
  <c r="W64" i="3"/>
  <c r="AG62" i="3"/>
  <c r="W62" i="3"/>
  <c r="AG60" i="3"/>
  <c r="W60" i="3"/>
  <c r="AG58" i="3"/>
  <c r="W58" i="3"/>
  <c r="AG56" i="3"/>
  <c r="W56" i="3"/>
  <c r="AG54" i="3"/>
  <c r="W54" i="3"/>
  <c r="AG52" i="3"/>
  <c r="W52" i="3"/>
  <c r="AG50" i="3"/>
  <c r="W50" i="3"/>
  <c r="AG48" i="3"/>
  <c r="W48" i="3"/>
  <c r="AG46" i="3"/>
  <c r="AG44" i="3"/>
  <c r="W44" i="3"/>
  <c r="AG42" i="3"/>
  <c r="W42" i="3"/>
  <c r="AG40" i="3"/>
  <c r="W40" i="3"/>
  <c r="AG38" i="3"/>
  <c r="W38" i="3"/>
  <c r="AG36" i="3"/>
  <c r="W36" i="3"/>
  <c r="AG34" i="3"/>
  <c r="W34" i="3"/>
  <c r="AG32" i="3"/>
  <c r="W32" i="3"/>
  <c r="AG30" i="3"/>
  <c r="W30" i="3"/>
  <c r="AG28" i="3"/>
  <c r="W28" i="3"/>
  <c r="AG26" i="3"/>
  <c r="W26" i="3"/>
  <c r="AG24" i="3"/>
  <c r="W24" i="3"/>
  <c r="AG22" i="3"/>
  <c r="W22" i="3"/>
  <c r="AG20" i="3"/>
  <c r="W20" i="3"/>
  <c r="AG18" i="3"/>
  <c r="AG16" i="3"/>
  <c r="W16" i="3"/>
  <c r="AG14" i="3"/>
  <c r="W14" i="3"/>
  <c r="AG12" i="3"/>
  <c r="W12" i="3"/>
  <c r="AG10" i="3"/>
  <c r="W10" i="3"/>
  <c r="AG8" i="3"/>
  <c r="W8" i="3"/>
  <c r="AG6" i="3"/>
  <c r="W6" i="3"/>
  <c r="AG4" i="3"/>
  <c r="W4" i="3"/>
  <c r="AF2" i="3"/>
  <c r="S141" i="3"/>
  <c r="W18" i="3"/>
  <c r="AD3" i="3"/>
  <c r="Q3" i="3"/>
  <c r="AD404" i="3"/>
  <c r="Q404" i="3"/>
  <c r="AD392" i="3"/>
  <c r="Q392" i="3"/>
  <c r="AD380" i="3"/>
  <c r="Q380" i="3"/>
  <c r="AD368" i="3"/>
  <c r="Q368" i="3"/>
  <c r="AD356" i="3"/>
  <c r="Q356" i="3"/>
  <c r="AD344" i="3"/>
  <c r="Q344" i="3"/>
  <c r="AD332" i="3"/>
  <c r="Q332" i="3"/>
  <c r="AD320" i="3"/>
  <c r="Q320" i="3"/>
  <c r="Q308" i="3"/>
  <c r="AD308" i="3"/>
  <c r="AD296" i="3"/>
  <c r="Q296" i="3"/>
  <c r="AD284" i="3"/>
  <c r="Q284" i="3"/>
  <c r="AD272" i="3"/>
  <c r="Q272" i="3"/>
  <c r="AD260" i="3"/>
  <c r="Q260" i="3"/>
  <c r="AD248" i="3"/>
  <c r="Q248" i="3"/>
  <c r="AD236" i="3"/>
  <c r="Q236" i="3"/>
  <c r="AD224" i="3"/>
  <c r="Q224" i="3"/>
  <c r="AD212" i="3"/>
  <c r="Q212" i="3"/>
  <c r="AD200" i="3"/>
  <c r="Q200" i="3"/>
  <c r="AD188" i="3"/>
  <c r="Q188" i="3"/>
  <c r="AD176" i="3"/>
  <c r="Q176" i="3"/>
  <c r="AD164" i="3"/>
  <c r="Q164" i="3"/>
  <c r="AD152" i="3"/>
  <c r="Q152" i="3"/>
  <c r="AD140" i="3"/>
  <c r="Q140" i="3"/>
  <c r="AD128" i="3"/>
  <c r="Q128" i="3"/>
  <c r="AD116" i="3"/>
  <c r="Q116" i="3"/>
  <c r="AD104" i="3"/>
  <c r="Q104" i="3"/>
  <c r="AD92" i="3"/>
  <c r="Q92" i="3"/>
  <c r="AD80" i="3"/>
  <c r="Q80" i="3"/>
  <c r="AD68" i="3"/>
  <c r="Q68" i="3"/>
  <c r="AD56" i="3"/>
  <c r="Q56" i="3"/>
  <c r="AD44" i="3"/>
  <c r="Q44" i="3"/>
  <c r="AD32" i="3"/>
  <c r="Q32" i="3"/>
  <c r="AD20" i="3"/>
  <c r="AD8" i="3"/>
  <c r="Q8" i="3"/>
  <c r="AF412" i="3"/>
  <c r="U412" i="3"/>
  <c r="AF410" i="3"/>
  <c r="U410" i="3"/>
  <c r="AF408" i="3"/>
  <c r="AF406" i="3"/>
  <c r="U406" i="3"/>
  <c r="AF404" i="3"/>
  <c r="U404" i="3"/>
  <c r="AF402" i="3"/>
  <c r="U402" i="3"/>
  <c r="AF400" i="3"/>
  <c r="U400" i="3"/>
  <c r="AF398" i="3"/>
  <c r="U398" i="3"/>
  <c r="AF396" i="3"/>
  <c r="U396" i="3"/>
  <c r="AF394" i="3"/>
  <c r="U392" i="3"/>
  <c r="AF392" i="3"/>
  <c r="AF390" i="3"/>
  <c r="U390" i="3"/>
  <c r="AF388" i="3"/>
  <c r="U388" i="3"/>
  <c r="AF386" i="3"/>
  <c r="U386" i="3"/>
  <c r="AF384" i="3"/>
  <c r="U384" i="3"/>
  <c r="AF382" i="3"/>
  <c r="U382" i="3"/>
  <c r="AF380" i="3"/>
  <c r="U380" i="3"/>
  <c r="AF378" i="3"/>
  <c r="U378" i="3"/>
  <c r="AF376" i="3"/>
  <c r="U376" i="3"/>
  <c r="AF374" i="3"/>
  <c r="AF372" i="3"/>
  <c r="U372" i="3"/>
  <c r="AF370" i="3"/>
  <c r="U370" i="3"/>
  <c r="AF368" i="3"/>
  <c r="U368" i="3"/>
  <c r="AF366" i="3"/>
  <c r="U366" i="3"/>
  <c r="AF364" i="3"/>
  <c r="U364" i="3"/>
  <c r="AF362" i="3"/>
  <c r="U362" i="3"/>
  <c r="AF360" i="3"/>
  <c r="AF358" i="3"/>
  <c r="U358" i="3"/>
  <c r="U356" i="3"/>
  <c r="AF354" i="3"/>
  <c r="U354" i="3"/>
  <c r="AF352" i="3"/>
  <c r="U352" i="3"/>
  <c r="AF350" i="3"/>
  <c r="U350" i="3"/>
  <c r="AF348" i="3"/>
  <c r="U348" i="3"/>
  <c r="AF346" i="3"/>
  <c r="U346" i="3"/>
  <c r="AF344" i="3"/>
  <c r="U344" i="3"/>
  <c r="AF342" i="3"/>
  <c r="U342" i="3"/>
  <c r="AF340" i="3"/>
  <c r="U340" i="3"/>
  <c r="AF338" i="3"/>
  <c r="U338" i="3"/>
  <c r="AF336" i="3"/>
  <c r="U336" i="3"/>
  <c r="AF334" i="3"/>
  <c r="AF332" i="3"/>
  <c r="U332" i="3"/>
  <c r="AF330" i="3"/>
  <c r="U330" i="3"/>
  <c r="AF328" i="3"/>
  <c r="U328" i="3"/>
  <c r="AF326" i="3"/>
  <c r="U326" i="3"/>
  <c r="AF324" i="3"/>
  <c r="U324" i="3"/>
  <c r="AF322" i="3"/>
  <c r="U322" i="3"/>
  <c r="AF320" i="3"/>
  <c r="U320" i="3"/>
  <c r="AF318" i="3"/>
  <c r="AF316" i="3"/>
  <c r="U316" i="3"/>
  <c r="AF314" i="3"/>
  <c r="U314" i="3"/>
  <c r="AF312" i="3"/>
  <c r="U312" i="3"/>
  <c r="U310" i="3"/>
  <c r="AF310" i="3"/>
  <c r="AF308" i="3"/>
  <c r="U308" i="3"/>
  <c r="AF306" i="3"/>
  <c r="U306" i="3"/>
  <c r="AF304" i="3"/>
  <c r="U304" i="3"/>
  <c r="AF302" i="3"/>
  <c r="U302" i="3"/>
  <c r="AF300" i="3"/>
  <c r="AF298" i="3"/>
  <c r="U298" i="3"/>
  <c r="AF296" i="3"/>
  <c r="U296" i="3"/>
  <c r="AF294" i="3"/>
  <c r="U294" i="3"/>
  <c r="AF292" i="3"/>
  <c r="U292" i="3"/>
  <c r="AF290" i="3"/>
  <c r="U290" i="3"/>
  <c r="AF288" i="3"/>
  <c r="U288" i="3"/>
  <c r="AF286" i="3"/>
  <c r="AF284" i="3"/>
  <c r="U284" i="3"/>
  <c r="AF282" i="3"/>
  <c r="U282" i="3"/>
  <c r="AF280" i="3"/>
  <c r="U280" i="3"/>
  <c r="AF278" i="3"/>
  <c r="U278" i="3"/>
  <c r="AF276" i="3"/>
  <c r="U276" i="3"/>
  <c r="AF274" i="3"/>
  <c r="U274" i="3"/>
  <c r="AF272" i="3"/>
  <c r="U272" i="3"/>
  <c r="AF270" i="3"/>
  <c r="U270" i="3"/>
  <c r="AF268" i="3"/>
  <c r="U268" i="3"/>
  <c r="AF266" i="3"/>
  <c r="AF264" i="3"/>
  <c r="U264" i="3"/>
  <c r="AF262" i="3"/>
  <c r="U262" i="3"/>
  <c r="U260" i="3"/>
  <c r="AF260" i="3"/>
  <c r="AF258" i="3"/>
  <c r="U258" i="3"/>
  <c r="AF256" i="3"/>
  <c r="U256" i="3"/>
  <c r="AF254" i="3"/>
  <c r="U254" i="3"/>
  <c r="AF252" i="3"/>
  <c r="AF250" i="3"/>
  <c r="U250" i="3"/>
  <c r="AF248" i="3"/>
  <c r="U248" i="3"/>
  <c r="AF246" i="3"/>
  <c r="U246" i="3"/>
  <c r="AF244" i="3"/>
  <c r="U244" i="3"/>
  <c r="AF242" i="3"/>
  <c r="U242" i="3"/>
  <c r="AF240" i="3"/>
  <c r="U240" i="3"/>
  <c r="AF238" i="3"/>
  <c r="U238" i="3"/>
  <c r="AF236" i="3"/>
  <c r="U236" i="3"/>
  <c r="U234" i="3"/>
  <c r="AF234" i="3"/>
  <c r="AF232" i="3"/>
  <c r="U232" i="3"/>
  <c r="AF230" i="3"/>
  <c r="U228" i="3"/>
  <c r="AF228" i="3"/>
  <c r="AF226" i="3"/>
  <c r="U226" i="3"/>
  <c r="U204" i="3"/>
  <c r="U202" i="3"/>
  <c r="U166" i="3"/>
  <c r="U158" i="3"/>
  <c r="U156" i="3"/>
  <c r="U110" i="3"/>
  <c r="U108" i="3"/>
  <c r="AF104" i="3"/>
  <c r="U76" i="3"/>
  <c r="U40" i="3"/>
  <c r="U22" i="3"/>
  <c r="W262" i="3"/>
  <c r="AA131" i="3"/>
  <c r="U131" i="3"/>
  <c r="S107" i="3"/>
  <c r="AD413" i="3"/>
  <c r="Q413" i="3"/>
  <c r="AD401" i="3"/>
  <c r="Q401" i="3"/>
  <c r="AD389" i="3"/>
  <c r="Q389" i="3"/>
  <c r="AD377" i="3"/>
  <c r="Q377" i="3"/>
  <c r="AD365" i="3"/>
  <c r="Q365" i="3"/>
  <c r="AD353" i="3"/>
  <c r="Q353" i="3"/>
  <c r="AD341" i="3"/>
  <c r="Q341" i="3"/>
  <c r="AD329" i="3"/>
  <c r="Q329" i="3"/>
  <c r="AD317" i="3"/>
  <c r="Q317" i="3"/>
  <c r="AD305" i="3"/>
  <c r="Q305" i="3"/>
  <c r="AD293" i="3"/>
  <c r="Q293" i="3"/>
  <c r="AD281" i="3"/>
  <c r="Q281" i="3"/>
  <c r="AD269" i="3"/>
  <c r="Q269" i="3"/>
  <c r="AD257" i="3"/>
  <c r="Q257" i="3"/>
  <c r="AD245" i="3"/>
  <c r="Q245" i="3"/>
  <c r="AD233" i="3"/>
  <c r="Q233" i="3"/>
  <c r="AD221" i="3"/>
  <c r="Q221" i="3"/>
  <c r="AD209" i="3"/>
  <c r="Q209" i="3"/>
  <c r="AD197" i="3"/>
  <c r="Q197" i="3"/>
  <c r="AD185" i="3"/>
  <c r="Q185" i="3"/>
  <c r="AD173" i="3"/>
  <c r="Q173" i="3"/>
  <c r="AD161" i="3"/>
  <c r="Q161" i="3"/>
  <c r="AD149" i="3"/>
  <c r="Q149" i="3"/>
  <c r="AD137" i="3"/>
  <c r="Q137" i="3"/>
  <c r="AD125" i="3"/>
  <c r="Q125" i="3"/>
  <c r="AD113" i="3"/>
  <c r="Q113" i="3"/>
  <c r="AD101" i="3"/>
  <c r="Q101" i="3"/>
  <c r="AD89" i="3"/>
  <c r="Q89" i="3"/>
  <c r="AD77" i="3"/>
  <c r="Q77" i="3"/>
  <c r="AD65" i="3"/>
  <c r="Q65" i="3"/>
  <c r="AD53" i="3"/>
  <c r="Q53" i="3"/>
  <c r="AD41" i="3"/>
  <c r="Q41" i="3"/>
  <c r="AD29" i="3"/>
  <c r="Q29" i="3"/>
  <c r="AD17" i="3"/>
  <c r="Q17" i="3"/>
  <c r="AI413" i="3"/>
  <c r="AA413" i="3"/>
  <c r="AI411" i="3"/>
  <c r="AA411" i="3"/>
  <c r="AI409" i="3"/>
  <c r="AA409" i="3"/>
  <c r="AI407" i="3"/>
  <c r="AA407" i="3"/>
  <c r="AI405" i="3"/>
  <c r="AA405" i="3"/>
  <c r="AI403" i="3"/>
  <c r="AA403" i="3"/>
  <c r="AI401" i="3"/>
  <c r="AA401" i="3"/>
  <c r="AI399" i="3"/>
  <c r="AA399" i="3"/>
  <c r="AI397" i="3"/>
  <c r="AA397" i="3"/>
  <c r="AI395" i="3"/>
  <c r="AA395" i="3"/>
  <c r="AI393" i="3"/>
  <c r="AA393" i="3"/>
  <c r="AI391" i="3"/>
  <c r="AA391" i="3"/>
  <c r="AI389" i="3"/>
  <c r="AA389" i="3"/>
  <c r="AI387" i="3"/>
  <c r="AA387" i="3"/>
  <c r="AI385" i="3"/>
  <c r="AA385" i="3"/>
  <c r="AI383" i="3"/>
  <c r="AA383" i="3"/>
  <c r="AI381" i="3"/>
  <c r="AA381" i="3"/>
  <c r="AI379" i="3"/>
  <c r="AA379" i="3"/>
  <c r="AI377" i="3"/>
  <c r="AA377" i="3"/>
  <c r="AI375" i="3"/>
  <c r="AA375" i="3"/>
  <c r="AA373" i="3"/>
  <c r="AI373" i="3"/>
  <c r="AI371" i="3"/>
  <c r="AA371" i="3"/>
  <c r="AI369" i="3"/>
  <c r="AI367" i="3"/>
  <c r="AA367" i="3"/>
  <c r="AA365" i="3"/>
  <c r="AI365" i="3"/>
  <c r="AI363" i="3"/>
  <c r="AA363" i="3"/>
  <c r="AA361" i="3"/>
  <c r="AI361" i="3"/>
  <c r="AI359" i="3"/>
  <c r="AA359" i="3"/>
  <c r="AI357" i="3"/>
  <c r="AA357" i="3"/>
  <c r="AI355" i="3"/>
  <c r="AA355" i="3"/>
  <c r="AI353" i="3"/>
  <c r="AA353" i="3"/>
  <c r="AI351" i="3"/>
  <c r="AA351" i="3"/>
  <c r="AA349" i="3"/>
  <c r="AI349" i="3"/>
  <c r="AI347" i="3"/>
  <c r="AA347" i="3"/>
  <c r="AI345" i="3"/>
  <c r="AA345" i="3"/>
  <c r="AI343" i="3"/>
  <c r="AA343" i="3"/>
  <c r="AI341" i="3"/>
  <c r="AA341" i="3"/>
  <c r="AI339" i="3"/>
  <c r="AA339" i="3"/>
  <c r="AI337" i="3"/>
  <c r="AA337" i="3"/>
  <c r="AI335" i="3"/>
  <c r="AA335" i="3"/>
  <c r="AI333" i="3"/>
  <c r="AA333" i="3"/>
  <c r="AI331" i="3"/>
  <c r="AA331" i="3"/>
  <c r="AI329" i="3"/>
  <c r="AA329" i="3"/>
  <c r="AI327" i="3"/>
  <c r="AA327" i="3"/>
  <c r="AI325" i="3"/>
  <c r="AA325" i="3"/>
  <c r="AI323" i="3"/>
  <c r="AA323" i="3"/>
  <c r="AI321" i="3"/>
  <c r="AA321" i="3"/>
  <c r="AI319" i="3"/>
  <c r="AA319" i="3"/>
  <c r="AI317" i="3"/>
  <c r="AA317" i="3"/>
  <c r="AI315" i="3"/>
  <c r="AA315" i="3"/>
  <c r="AI313" i="3"/>
  <c r="AA313" i="3"/>
  <c r="AI311" i="3"/>
  <c r="AA311" i="3"/>
  <c r="AI309" i="3"/>
  <c r="AA309" i="3"/>
  <c r="AI307" i="3"/>
  <c r="AA307" i="3"/>
  <c r="AI305" i="3"/>
  <c r="AA305" i="3"/>
  <c r="AI303" i="3"/>
  <c r="AA303" i="3"/>
  <c r="AI301" i="3"/>
  <c r="AA301" i="3"/>
  <c r="AA299" i="3"/>
  <c r="AI299" i="3"/>
  <c r="AI297" i="3"/>
  <c r="AA297" i="3"/>
  <c r="AI295" i="3"/>
  <c r="AA295" i="3"/>
  <c r="AI293" i="3"/>
  <c r="AA293" i="3"/>
  <c r="AI291" i="3"/>
  <c r="AA291" i="3"/>
  <c r="AI289" i="3"/>
  <c r="AA289" i="3"/>
  <c r="AI287" i="3"/>
  <c r="AA287" i="3"/>
  <c r="AI285" i="3"/>
  <c r="AA285" i="3"/>
  <c r="AI283" i="3"/>
  <c r="AA283" i="3"/>
  <c r="AI281" i="3"/>
  <c r="AA281" i="3"/>
  <c r="AI279" i="3"/>
  <c r="AA279" i="3"/>
  <c r="AA277" i="3"/>
  <c r="AI277" i="3"/>
  <c r="AI275" i="3"/>
  <c r="AI273" i="3"/>
  <c r="AA273" i="3"/>
  <c r="AI271" i="3"/>
  <c r="AA271" i="3"/>
  <c r="AI269" i="3"/>
  <c r="AA269" i="3"/>
  <c r="AI267" i="3"/>
  <c r="AA267" i="3"/>
  <c r="AA265" i="3"/>
  <c r="AI265" i="3"/>
  <c r="AI263" i="3"/>
  <c r="AA263" i="3"/>
  <c r="AI261" i="3"/>
  <c r="AA261" i="3"/>
  <c r="AI259" i="3"/>
  <c r="AA259" i="3"/>
  <c r="AI257" i="3"/>
  <c r="AA257" i="3"/>
  <c r="AI255" i="3"/>
  <c r="AA255" i="3"/>
  <c r="AI253" i="3"/>
  <c r="AA253" i="3"/>
  <c r="AI251" i="3"/>
  <c r="AA251" i="3"/>
  <c r="AI249" i="3"/>
  <c r="AA249" i="3"/>
  <c r="AA247" i="3"/>
  <c r="AI247" i="3"/>
  <c r="AI245" i="3"/>
  <c r="AA245" i="3"/>
  <c r="AI243" i="3"/>
  <c r="AA243" i="3"/>
  <c r="AI241" i="3"/>
  <c r="AA241" i="3"/>
  <c r="AI239" i="3"/>
  <c r="AA239" i="3"/>
  <c r="AI237" i="3"/>
  <c r="AA237" i="3"/>
  <c r="AI235" i="3"/>
  <c r="AA235" i="3"/>
  <c r="AI233" i="3"/>
  <c r="AA233" i="3"/>
  <c r="AI231" i="3"/>
  <c r="AA231" i="3"/>
  <c r="AI229" i="3"/>
  <c r="AA229" i="3"/>
  <c r="AI227" i="3"/>
  <c r="AA227" i="3"/>
  <c r="AI225" i="3"/>
  <c r="AA223" i="3"/>
  <c r="AI223" i="3"/>
  <c r="AI221" i="3"/>
  <c r="AA221" i="3"/>
  <c r="AI219" i="3"/>
  <c r="AA219" i="3"/>
  <c r="AI217" i="3"/>
  <c r="AA217" i="3"/>
  <c r="AA215" i="3"/>
  <c r="AI215" i="3"/>
  <c r="AI213" i="3"/>
  <c r="AA213" i="3"/>
  <c r="AI211" i="3"/>
  <c r="AA211" i="3"/>
  <c r="AI209" i="3"/>
  <c r="AA209" i="3"/>
  <c r="U318" i="3"/>
  <c r="W196" i="3"/>
  <c r="Y81" i="3"/>
  <c r="AD74" i="3"/>
  <c r="AG162" i="3"/>
  <c r="AD16" i="3"/>
  <c r="Q16" i="3"/>
  <c r="AH413" i="3"/>
  <c r="Y413" i="3"/>
  <c r="AH411" i="3"/>
  <c r="Y411" i="3"/>
  <c r="AH409" i="3"/>
  <c r="Y409" i="3"/>
  <c r="AH407" i="3"/>
  <c r="Y407" i="3"/>
  <c r="AH405" i="3"/>
  <c r="AH403" i="3"/>
  <c r="Y403" i="3"/>
  <c r="AH401" i="3"/>
  <c r="Y401" i="3"/>
  <c r="AH399" i="3"/>
  <c r="Y399" i="3"/>
  <c r="AH397" i="3"/>
  <c r="Y397" i="3"/>
  <c r="AH395" i="3"/>
  <c r="Y395" i="3"/>
  <c r="AH393" i="3"/>
  <c r="Y393" i="3"/>
  <c r="AH391" i="3"/>
  <c r="AH389" i="3"/>
  <c r="Y389" i="3"/>
  <c r="AH387" i="3"/>
  <c r="Y387" i="3"/>
  <c r="AH385" i="3"/>
  <c r="Y385" i="3"/>
  <c r="AH383" i="3"/>
  <c r="Y383" i="3"/>
  <c r="AH381" i="3"/>
  <c r="Y381" i="3"/>
  <c r="AH379" i="3"/>
  <c r="Y379" i="3"/>
  <c r="AH377" i="3"/>
  <c r="Y377" i="3"/>
  <c r="AH375" i="3"/>
  <c r="Y375" i="3"/>
  <c r="AH373" i="3"/>
  <c r="Y373" i="3"/>
  <c r="AH371" i="3"/>
  <c r="Y371" i="3"/>
  <c r="AH369" i="3"/>
  <c r="Y369" i="3"/>
  <c r="AH367" i="3"/>
  <c r="Y367" i="3"/>
  <c r="AH365" i="3"/>
  <c r="Y365" i="3"/>
  <c r="AH363" i="3"/>
  <c r="Y363" i="3"/>
  <c r="AH361" i="3"/>
  <c r="Y361" i="3"/>
  <c r="AH359" i="3"/>
  <c r="Y359" i="3"/>
  <c r="AH357" i="3"/>
  <c r="Y357" i="3"/>
  <c r="AH355" i="3"/>
  <c r="Y355" i="3"/>
  <c r="AH353" i="3"/>
  <c r="Y353" i="3"/>
  <c r="Y351" i="3"/>
  <c r="AH351" i="3"/>
  <c r="AH349" i="3"/>
  <c r="AH347" i="3"/>
  <c r="Y347" i="3"/>
  <c r="AH345" i="3"/>
  <c r="Y345" i="3"/>
  <c r="AH343" i="3"/>
  <c r="Y343" i="3"/>
  <c r="AH341" i="3"/>
  <c r="Y341" i="3"/>
  <c r="AH339" i="3"/>
  <c r="Y339" i="3"/>
  <c r="AH337" i="3"/>
  <c r="Y337" i="3"/>
  <c r="AH335" i="3"/>
  <c r="Y335" i="3"/>
  <c r="AH333" i="3"/>
  <c r="Y333" i="3"/>
  <c r="AH331" i="3"/>
  <c r="Y331" i="3"/>
  <c r="AH329" i="3"/>
  <c r="Y329" i="3"/>
  <c r="AH327" i="3"/>
  <c r="Y327" i="3"/>
  <c r="AH325" i="3"/>
  <c r="Y325" i="3"/>
  <c r="AH323" i="3"/>
  <c r="Y323" i="3"/>
  <c r="AH321" i="3"/>
  <c r="AH319" i="3"/>
  <c r="Y319" i="3"/>
  <c r="Y317" i="3"/>
  <c r="AH317" i="3"/>
  <c r="AH315" i="3"/>
  <c r="Y315" i="3"/>
  <c r="AH313" i="3"/>
  <c r="Y313" i="3"/>
  <c r="AH311" i="3"/>
  <c r="Y311" i="3"/>
  <c r="AH309" i="3"/>
  <c r="Y309" i="3"/>
  <c r="AH307" i="3"/>
  <c r="Y307" i="3"/>
  <c r="AH305" i="3"/>
  <c r="Y305" i="3"/>
  <c r="AH303" i="3"/>
  <c r="Y303" i="3"/>
  <c r="AH301" i="3"/>
  <c r="Y301" i="3"/>
  <c r="AH299" i="3"/>
  <c r="Y299" i="3"/>
  <c r="AH297" i="3"/>
  <c r="AH295" i="3"/>
  <c r="Y295" i="3"/>
  <c r="AH293" i="3"/>
  <c r="Y293" i="3"/>
  <c r="Y291" i="3"/>
  <c r="AH291" i="3"/>
  <c r="AH289" i="3"/>
  <c r="Y289" i="3"/>
  <c r="AH287" i="3"/>
  <c r="Y287" i="3"/>
  <c r="AH285" i="3"/>
  <c r="Y285" i="3"/>
  <c r="AH283" i="3"/>
  <c r="AH281" i="3"/>
  <c r="Y281" i="3"/>
  <c r="AH279" i="3"/>
  <c r="Y279" i="3"/>
  <c r="AH277" i="3"/>
  <c r="Y277" i="3"/>
  <c r="AH275" i="3"/>
  <c r="Y275" i="3"/>
  <c r="AH273" i="3"/>
  <c r="Y273" i="3"/>
  <c r="AH271" i="3"/>
  <c r="Y271" i="3"/>
  <c r="AH269" i="3"/>
  <c r="Y269" i="3"/>
  <c r="AH267" i="3"/>
  <c r="Y267" i="3"/>
  <c r="AH265" i="3"/>
  <c r="Y265" i="3"/>
  <c r="AH263" i="3"/>
  <c r="Y263" i="3"/>
  <c r="AH261" i="3"/>
  <c r="Y261" i="3"/>
  <c r="AH259" i="3"/>
  <c r="Y259" i="3"/>
  <c r="AH257" i="3"/>
  <c r="Y257" i="3"/>
  <c r="AH255" i="3"/>
  <c r="Y255" i="3"/>
  <c r="AH253" i="3"/>
  <c r="Y253" i="3"/>
  <c r="AH251" i="3"/>
  <c r="Y251" i="3"/>
  <c r="AH249" i="3"/>
  <c r="Y249" i="3"/>
  <c r="AH247" i="3"/>
  <c r="Y247" i="3"/>
  <c r="AH245" i="3"/>
  <c r="Y245" i="3"/>
  <c r="AH243" i="3"/>
  <c r="Y243" i="3"/>
  <c r="AH241" i="3"/>
  <c r="AH239" i="3"/>
  <c r="Y239" i="3"/>
  <c r="AH237" i="3"/>
  <c r="Y237" i="3"/>
  <c r="AH235" i="3"/>
  <c r="Y235" i="3"/>
  <c r="AH233" i="3"/>
  <c r="Y233" i="3"/>
  <c r="AH231" i="3"/>
  <c r="Y231" i="3"/>
  <c r="AH229" i="3"/>
  <c r="Y229" i="3"/>
  <c r="AH227" i="3"/>
  <c r="Y227" i="3"/>
  <c r="AH225" i="3"/>
  <c r="Y225" i="3"/>
  <c r="AH223" i="3"/>
  <c r="Y223" i="3"/>
  <c r="AH221" i="3"/>
  <c r="Y221" i="3"/>
  <c r="AH219" i="3"/>
  <c r="Y219" i="3"/>
  <c r="AH217" i="3"/>
  <c r="Y217" i="3"/>
  <c r="AH215" i="3"/>
  <c r="Y215" i="3"/>
  <c r="AH213" i="3"/>
  <c r="AH211" i="3"/>
  <c r="Y211" i="3"/>
  <c r="Y209" i="3"/>
  <c r="AH207" i="3"/>
  <c r="Y207" i="3"/>
  <c r="AH205" i="3"/>
  <c r="Y205" i="3"/>
  <c r="AH203" i="3"/>
  <c r="Y203" i="3"/>
  <c r="AH201" i="3"/>
  <c r="Y201" i="3"/>
  <c r="AH199" i="3"/>
  <c r="Y199" i="3"/>
  <c r="AH197" i="3"/>
  <c r="Y197" i="3"/>
  <c r="AH195" i="3"/>
  <c r="Y195" i="3"/>
  <c r="AH193" i="3"/>
  <c r="Y193" i="3"/>
  <c r="AH191" i="3"/>
  <c r="Y191" i="3"/>
  <c r="AH189" i="3"/>
  <c r="AH187" i="3"/>
  <c r="Y187" i="3"/>
  <c r="AH185" i="3"/>
  <c r="Y185" i="3"/>
  <c r="AH183" i="3"/>
  <c r="Y183" i="3"/>
  <c r="AH181" i="3"/>
  <c r="Y181" i="3"/>
  <c r="AH179" i="3"/>
  <c r="Y179" i="3"/>
  <c r="AH177" i="3"/>
  <c r="Y177" i="3"/>
  <c r="AH175" i="3"/>
  <c r="AH173" i="3"/>
  <c r="Y173" i="3"/>
  <c r="AH171" i="3"/>
  <c r="Y171" i="3"/>
  <c r="AH169" i="3"/>
  <c r="Y169" i="3"/>
  <c r="AH167" i="3"/>
  <c r="Y167" i="3"/>
  <c r="AH165" i="3"/>
  <c r="Y165" i="3"/>
  <c r="AH163" i="3"/>
  <c r="Y163" i="3"/>
  <c r="AH161" i="3"/>
  <c r="Y161" i="3"/>
  <c r="Y159" i="3"/>
  <c r="AH159" i="3"/>
  <c r="AH157" i="3"/>
  <c r="Y157" i="3"/>
  <c r="AH155" i="3"/>
  <c r="Y155" i="3"/>
  <c r="AH153" i="3"/>
  <c r="Y153" i="3"/>
  <c r="AH151" i="3"/>
  <c r="Y151" i="3"/>
  <c r="AH149" i="3"/>
  <c r="Y149" i="3"/>
  <c r="AH147" i="3"/>
  <c r="Y147" i="3"/>
  <c r="AH145" i="3"/>
  <c r="Y145" i="3"/>
  <c r="AH143" i="3"/>
  <c r="Y143" i="3"/>
  <c r="AH141" i="3"/>
  <c r="Y141" i="3"/>
  <c r="AH139" i="3"/>
  <c r="Y139" i="3"/>
  <c r="AH137" i="3"/>
  <c r="Y137" i="3"/>
  <c r="AH135" i="3"/>
  <c r="Y135" i="3"/>
  <c r="AH133" i="3"/>
  <c r="AH131" i="3"/>
  <c r="Y131" i="3"/>
  <c r="AH129" i="3"/>
  <c r="Y129" i="3"/>
  <c r="AH127" i="3"/>
  <c r="Y127" i="3"/>
  <c r="AH125" i="3"/>
  <c r="Y125" i="3"/>
  <c r="AH123" i="3"/>
  <c r="Y123" i="3"/>
  <c r="AH121" i="3"/>
  <c r="Y121" i="3"/>
  <c r="AH119" i="3"/>
  <c r="Y119" i="3"/>
  <c r="AH117" i="3"/>
  <c r="Y117" i="3"/>
  <c r="AH115" i="3"/>
  <c r="Y115" i="3"/>
  <c r="AH113" i="3"/>
  <c r="Y113" i="3"/>
  <c r="AH111" i="3"/>
  <c r="Y111" i="3"/>
  <c r="AH109" i="3"/>
  <c r="Y109" i="3"/>
  <c r="AH107" i="3"/>
  <c r="Y107" i="3"/>
  <c r="AH105" i="3"/>
  <c r="AH103" i="3"/>
  <c r="Y103" i="3"/>
  <c r="S86" i="3"/>
  <c r="Y321" i="3"/>
  <c r="Y67" i="3"/>
  <c r="AA225" i="3"/>
  <c r="AH209" i="3"/>
  <c r="AG403" i="3"/>
  <c r="W403" i="3"/>
  <c r="AG401" i="3"/>
  <c r="W401" i="3"/>
  <c r="AG399" i="3"/>
  <c r="W399" i="3"/>
  <c r="W397" i="3"/>
  <c r="AG397" i="3"/>
  <c r="AG395" i="3"/>
  <c r="W395" i="3"/>
  <c r="AG393" i="3"/>
  <c r="W393" i="3"/>
  <c r="AG391" i="3"/>
  <c r="W391" i="3"/>
  <c r="AG389" i="3"/>
  <c r="W389" i="3"/>
  <c r="AG387" i="3"/>
  <c r="W387" i="3"/>
  <c r="AG385" i="3"/>
  <c r="W385" i="3"/>
  <c r="AG383" i="3"/>
  <c r="W383" i="3"/>
  <c r="AG381" i="3"/>
  <c r="W381" i="3"/>
  <c r="AG379" i="3"/>
  <c r="W379" i="3"/>
  <c r="AG377" i="3"/>
  <c r="W377" i="3"/>
  <c r="AG375" i="3"/>
  <c r="AG373" i="3"/>
  <c r="W373" i="3"/>
  <c r="AG371" i="3"/>
  <c r="W371" i="3"/>
  <c r="AG369" i="3"/>
  <c r="W369" i="3"/>
  <c r="AG367" i="3"/>
  <c r="W367" i="3"/>
  <c r="AG365" i="3"/>
  <c r="W365" i="3"/>
  <c r="AG363" i="3"/>
  <c r="W363" i="3"/>
  <c r="AG361" i="3"/>
  <c r="W361" i="3"/>
  <c r="AG359" i="3"/>
  <c r="W359" i="3"/>
  <c r="AG357" i="3"/>
  <c r="W357" i="3"/>
  <c r="AG355" i="3"/>
  <c r="W355" i="3"/>
  <c r="AG353" i="3"/>
  <c r="W353" i="3"/>
  <c r="AG351" i="3"/>
  <c r="W351" i="3"/>
  <c r="AG349" i="3"/>
  <c r="W349" i="3"/>
  <c r="AG347" i="3"/>
  <c r="W347" i="3"/>
  <c r="AG345" i="3"/>
  <c r="W345" i="3"/>
  <c r="AG343" i="3"/>
  <c r="W343" i="3"/>
  <c r="AG341" i="3"/>
  <c r="W341" i="3"/>
  <c r="AG339" i="3"/>
  <c r="W339" i="3"/>
  <c r="AG337" i="3"/>
  <c r="W337" i="3"/>
  <c r="W335" i="3"/>
  <c r="AG335" i="3"/>
  <c r="AG333" i="3"/>
  <c r="W333" i="3"/>
  <c r="AG331" i="3"/>
  <c r="W331" i="3"/>
  <c r="AG329" i="3"/>
  <c r="W329" i="3"/>
  <c r="AG327" i="3"/>
  <c r="W327" i="3"/>
  <c r="AG325" i="3"/>
  <c r="W325" i="3"/>
  <c r="AG323" i="3"/>
  <c r="W323" i="3"/>
  <c r="AG321" i="3"/>
  <c r="W321" i="3"/>
  <c r="AG319" i="3"/>
  <c r="W319" i="3"/>
  <c r="AG317" i="3"/>
  <c r="W317" i="3"/>
  <c r="AG315" i="3"/>
  <c r="W315" i="3"/>
  <c r="AG313" i="3"/>
  <c r="W313" i="3"/>
  <c r="AG311" i="3"/>
  <c r="W311" i="3"/>
  <c r="AG309" i="3"/>
  <c r="W309" i="3"/>
  <c r="AG307" i="3"/>
  <c r="W307" i="3"/>
  <c r="AG305" i="3"/>
  <c r="W305" i="3"/>
  <c r="AG303" i="3"/>
  <c r="W303" i="3"/>
  <c r="W301" i="3"/>
  <c r="AG301" i="3"/>
  <c r="AG299" i="3"/>
  <c r="W299" i="3"/>
  <c r="AG297" i="3"/>
  <c r="W297" i="3"/>
  <c r="AG295" i="3"/>
  <c r="W295" i="3"/>
  <c r="AG293" i="3"/>
  <c r="W293" i="3"/>
  <c r="AG291" i="3"/>
  <c r="W291" i="3"/>
  <c r="AG289" i="3"/>
  <c r="W289" i="3"/>
  <c r="W287" i="3"/>
  <c r="AG287" i="3"/>
  <c r="AG285" i="3"/>
  <c r="W285" i="3"/>
  <c r="AG283" i="3"/>
  <c r="W283" i="3"/>
  <c r="AG281" i="3"/>
  <c r="W281" i="3"/>
  <c r="AG279" i="3"/>
  <c r="W279" i="3"/>
  <c r="AG277" i="3"/>
  <c r="W277" i="3"/>
  <c r="AG275" i="3"/>
  <c r="W275" i="3"/>
  <c r="AG273" i="3"/>
  <c r="W273" i="3"/>
  <c r="AG271" i="3"/>
  <c r="AG269" i="3"/>
  <c r="W269" i="3"/>
  <c r="AG267" i="3"/>
  <c r="W267" i="3"/>
  <c r="AG265" i="3"/>
  <c r="W265" i="3"/>
  <c r="AG263" i="3"/>
  <c r="W263" i="3"/>
  <c r="AG261" i="3"/>
  <c r="W261" i="3"/>
  <c r="AG259" i="3"/>
  <c r="W259" i="3"/>
  <c r="AG257" i="3"/>
  <c r="W257" i="3"/>
  <c r="AG255" i="3"/>
  <c r="W255" i="3"/>
  <c r="W253" i="3"/>
  <c r="AG253" i="3"/>
  <c r="AG251" i="3"/>
  <c r="W251" i="3"/>
  <c r="AG249" i="3"/>
  <c r="W249" i="3"/>
  <c r="AG247" i="3"/>
  <c r="W247" i="3"/>
  <c r="AG245" i="3"/>
  <c r="W245" i="3"/>
  <c r="AG243" i="3"/>
  <c r="W243" i="3"/>
  <c r="AG241" i="3"/>
  <c r="W241" i="3"/>
  <c r="AG239" i="3"/>
  <c r="W239" i="3"/>
  <c r="AG237" i="3"/>
  <c r="W237" i="3"/>
  <c r="AG235" i="3"/>
  <c r="W235" i="3"/>
  <c r="AG233" i="3"/>
  <c r="W233" i="3"/>
  <c r="AG231" i="3"/>
  <c r="W231" i="3"/>
  <c r="AG229" i="3"/>
  <c r="W229" i="3"/>
  <c r="W227" i="3"/>
  <c r="AG227" i="3"/>
  <c r="AG225" i="3"/>
  <c r="W225" i="3"/>
  <c r="AG223" i="3"/>
  <c r="W223" i="3"/>
  <c r="AG221" i="3"/>
  <c r="W221" i="3"/>
  <c r="AG219" i="3"/>
  <c r="W219" i="3"/>
  <c r="AG217" i="3"/>
  <c r="W217" i="3"/>
  <c r="AG215" i="3"/>
  <c r="W215" i="3"/>
  <c r="AG213" i="3"/>
  <c r="W213" i="3"/>
  <c r="AG211" i="3"/>
  <c r="W211" i="3"/>
  <c r="AG209" i="3"/>
  <c r="W209" i="3"/>
  <c r="AG207" i="3"/>
  <c r="W207" i="3"/>
  <c r="AG205" i="3"/>
  <c r="W205" i="3"/>
  <c r="AG203" i="3"/>
  <c r="W203" i="3"/>
  <c r="AG201" i="3"/>
  <c r="W201" i="3"/>
  <c r="AG199" i="3"/>
  <c r="W199" i="3"/>
  <c r="AG197" i="3"/>
  <c r="W197" i="3"/>
  <c r="AG195" i="3"/>
  <c r="W195" i="3"/>
  <c r="AG193" i="3"/>
  <c r="W193" i="3"/>
  <c r="AG191" i="3"/>
  <c r="W191" i="3"/>
  <c r="AG189" i="3"/>
  <c r="W189" i="3"/>
  <c r="AG187" i="3"/>
  <c r="W187" i="3"/>
  <c r="AG185" i="3"/>
  <c r="W185" i="3"/>
  <c r="AG183" i="3"/>
  <c r="W183" i="3"/>
  <c r="AG181" i="3"/>
  <c r="W181" i="3"/>
  <c r="AG179" i="3"/>
  <c r="W179" i="3"/>
  <c r="AG177" i="3"/>
  <c r="W177" i="3"/>
  <c r="AG175" i="3"/>
  <c r="W175" i="3"/>
  <c r="W173" i="3"/>
  <c r="AG173" i="3"/>
  <c r="AG171" i="3"/>
  <c r="W171" i="3"/>
  <c r="AG169" i="3"/>
  <c r="W169" i="3"/>
  <c r="AG167" i="3"/>
  <c r="W167" i="3"/>
  <c r="AG165" i="3"/>
  <c r="W165" i="3"/>
  <c r="AG163" i="3"/>
  <c r="AG161" i="3"/>
  <c r="W161" i="3"/>
  <c r="AG159" i="3"/>
  <c r="W159" i="3"/>
  <c r="AG157" i="3"/>
  <c r="W157" i="3"/>
  <c r="AG155" i="3"/>
  <c r="W155" i="3"/>
  <c r="AG153" i="3"/>
  <c r="W153" i="3"/>
  <c r="AG151" i="3"/>
  <c r="W151" i="3"/>
  <c r="AG149" i="3"/>
  <c r="W149" i="3"/>
  <c r="AG147" i="3"/>
  <c r="W147" i="3"/>
  <c r="AG145" i="3"/>
  <c r="W145" i="3"/>
  <c r="AG143" i="3"/>
  <c r="W143" i="3"/>
  <c r="AG141" i="3"/>
  <c r="W141" i="3"/>
  <c r="AG139" i="3"/>
  <c r="W139" i="3"/>
  <c r="AG137" i="3"/>
  <c r="W137" i="3"/>
  <c r="AG135" i="3"/>
  <c r="W135" i="3"/>
  <c r="AG133" i="3"/>
  <c r="W133" i="3"/>
  <c r="AG131" i="3"/>
  <c r="W131" i="3"/>
  <c r="AG129" i="3"/>
  <c r="W129" i="3"/>
  <c r="AG127" i="3"/>
  <c r="W127" i="3"/>
  <c r="AG125" i="3"/>
  <c r="W125" i="3"/>
  <c r="AG123" i="3"/>
  <c r="W123" i="3"/>
  <c r="W121" i="3"/>
  <c r="AG121" i="3"/>
  <c r="W119" i="3"/>
  <c r="AG119" i="3"/>
  <c r="AG117" i="3"/>
  <c r="W117" i="3"/>
  <c r="AG115" i="3"/>
  <c r="W115" i="3"/>
  <c r="AG113" i="3"/>
  <c r="W113" i="3"/>
  <c r="AG111" i="3"/>
  <c r="W111" i="3"/>
  <c r="W109" i="3"/>
  <c r="AG109" i="3"/>
  <c r="AG107" i="3"/>
  <c r="W107" i="3"/>
  <c r="AG105" i="3"/>
  <c r="W105" i="3"/>
  <c r="AG103" i="3"/>
  <c r="W103" i="3"/>
  <c r="AG101" i="3"/>
  <c r="W101" i="3"/>
  <c r="AG99" i="3"/>
  <c r="W99" i="3"/>
  <c r="AG97" i="3"/>
  <c r="W97" i="3"/>
  <c r="AG95" i="3"/>
  <c r="W95" i="3"/>
  <c r="AG93" i="3"/>
  <c r="W93" i="3"/>
  <c r="AG91" i="3"/>
  <c r="W91" i="3"/>
  <c r="AG89" i="3"/>
  <c r="W89" i="3"/>
  <c r="AG87" i="3"/>
  <c r="W87" i="3"/>
  <c r="AG85" i="3"/>
  <c r="W85" i="3"/>
  <c r="AG83" i="3"/>
  <c r="W83" i="3"/>
  <c r="AG81" i="3"/>
  <c r="W81" i="3"/>
  <c r="AG79" i="3"/>
  <c r="W79" i="3"/>
  <c r="AG77" i="3"/>
  <c r="W77" i="3"/>
  <c r="AG75" i="3"/>
  <c r="W75" i="3"/>
  <c r="AG73" i="3"/>
  <c r="W73" i="3"/>
  <c r="AG71" i="3"/>
  <c r="W71" i="3"/>
  <c r="AG69" i="3"/>
  <c r="W69" i="3"/>
  <c r="AG67" i="3"/>
  <c r="W67" i="3"/>
  <c r="AG65" i="3"/>
  <c r="W65" i="3"/>
  <c r="W63" i="3"/>
  <c r="AG63" i="3"/>
  <c r="AG61" i="3"/>
  <c r="W61" i="3"/>
  <c r="AG59" i="3"/>
  <c r="W59" i="3"/>
  <c r="AG57" i="3"/>
  <c r="W57" i="3"/>
  <c r="AG55" i="3"/>
  <c r="AG53" i="3"/>
  <c r="W53" i="3"/>
  <c r="AG51" i="3"/>
  <c r="W51" i="3"/>
  <c r="AG49" i="3"/>
  <c r="W49" i="3"/>
  <c r="AG47" i="3"/>
  <c r="W47" i="3"/>
  <c r="AG45" i="3"/>
  <c r="W45" i="3"/>
  <c r="AG43" i="3"/>
  <c r="W43" i="3"/>
  <c r="AG41" i="3"/>
  <c r="W41" i="3"/>
  <c r="AG39" i="3"/>
  <c r="W39" i="3"/>
  <c r="AG37" i="3"/>
  <c r="W37" i="3"/>
  <c r="AG35" i="3"/>
  <c r="W35" i="3"/>
  <c r="AG33" i="3"/>
  <c r="W33" i="3"/>
  <c r="AG31" i="3"/>
  <c r="W31" i="3"/>
  <c r="AG29" i="3"/>
  <c r="W29" i="3"/>
  <c r="AG27" i="3"/>
  <c r="W27" i="3"/>
  <c r="AG25" i="3"/>
  <c r="W25" i="3"/>
  <c r="AG23" i="3"/>
  <c r="W23" i="3"/>
  <c r="AG21" i="3"/>
  <c r="W21" i="3"/>
  <c r="AG19" i="3"/>
  <c r="W19" i="3"/>
  <c r="AG17" i="3"/>
  <c r="W17" i="3"/>
  <c r="AG15" i="3"/>
  <c r="U300" i="3"/>
  <c r="W154" i="3"/>
  <c r="Y297" i="3"/>
  <c r="AD410" i="3"/>
  <c r="Q410" i="3"/>
  <c r="AD398" i="3"/>
  <c r="Q398" i="3"/>
  <c r="AD386" i="3"/>
  <c r="Q386" i="3"/>
  <c r="AD374" i="3"/>
  <c r="Q374" i="3"/>
  <c r="Q362" i="3"/>
  <c r="AD362" i="3"/>
  <c r="AD350" i="3"/>
  <c r="Q350" i="3"/>
  <c r="Q338" i="3"/>
  <c r="AD338" i="3"/>
  <c r="AD326" i="3"/>
  <c r="Q326" i="3"/>
  <c r="AD314" i="3"/>
  <c r="Q314" i="3"/>
  <c r="AD302" i="3"/>
  <c r="Q302" i="3"/>
  <c r="Q290" i="3"/>
  <c r="AD290" i="3"/>
  <c r="AD278" i="3"/>
  <c r="Q278" i="3"/>
  <c r="AD266" i="3"/>
  <c r="Q266" i="3"/>
  <c r="Q254" i="3"/>
  <c r="AD254" i="3"/>
  <c r="AD242" i="3"/>
  <c r="Q242" i="3"/>
  <c r="AD230" i="3"/>
  <c r="Q230" i="3"/>
  <c r="Q218" i="3"/>
  <c r="AD218" i="3"/>
  <c r="AD206" i="3"/>
  <c r="Q206" i="3"/>
  <c r="Q194" i="3"/>
  <c r="AD194" i="3"/>
  <c r="AD182" i="3"/>
  <c r="Q182" i="3"/>
  <c r="AD170" i="3"/>
  <c r="Q170" i="3"/>
  <c r="AD158" i="3"/>
  <c r="Q158" i="3"/>
  <c r="Q146" i="3"/>
  <c r="AD146" i="3"/>
  <c r="AD134" i="3"/>
  <c r="Q134" i="3"/>
  <c r="AD122" i="3"/>
  <c r="Q122" i="3"/>
  <c r="Q110" i="3"/>
  <c r="AD110" i="3"/>
  <c r="AD98" i="3"/>
  <c r="Q98" i="3"/>
  <c r="AD86" i="3"/>
  <c r="Q86" i="3"/>
  <c r="AD62" i="3"/>
  <c r="Q62" i="3"/>
  <c r="Q50" i="3"/>
  <c r="AD50" i="3"/>
  <c r="AD38" i="3"/>
  <c r="Q38" i="3"/>
  <c r="AD26" i="3"/>
  <c r="Q26" i="3"/>
  <c r="AD14" i="3"/>
  <c r="Q14" i="3"/>
  <c r="AF413" i="3"/>
  <c r="AF411" i="3"/>
  <c r="U411" i="3"/>
  <c r="AF409" i="3"/>
  <c r="U409" i="3"/>
  <c r="AF407" i="3"/>
  <c r="U407" i="3"/>
  <c r="U405" i="3"/>
  <c r="AF405" i="3"/>
  <c r="AF403" i="3"/>
  <c r="U403" i="3"/>
  <c r="AF401" i="3"/>
  <c r="U401" i="3"/>
  <c r="AF399" i="3"/>
  <c r="U399" i="3"/>
  <c r="AF397" i="3"/>
  <c r="U397" i="3"/>
  <c r="AF395" i="3"/>
  <c r="U395" i="3"/>
  <c r="AF393" i="3"/>
  <c r="U393" i="3"/>
  <c r="AF391" i="3"/>
  <c r="U391" i="3"/>
  <c r="AF389" i="3"/>
  <c r="U389" i="3"/>
  <c r="AF387" i="3"/>
  <c r="AF385" i="3"/>
  <c r="U385" i="3"/>
  <c r="AF383" i="3"/>
  <c r="U383" i="3"/>
  <c r="AF381" i="3"/>
  <c r="U381" i="3"/>
  <c r="AF379" i="3"/>
  <c r="U379" i="3"/>
  <c r="AF377" i="3"/>
  <c r="U377" i="3"/>
  <c r="AF375" i="3"/>
  <c r="U375" i="3"/>
  <c r="AF373" i="3"/>
  <c r="U373" i="3"/>
  <c r="AF371" i="3"/>
  <c r="U371" i="3"/>
  <c r="U369" i="3"/>
  <c r="AF369" i="3"/>
  <c r="AF367" i="3"/>
  <c r="U367" i="3"/>
  <c r="AF365" i="3"/>
  <c r="U365" i="3"/>
  <c r="AF363" i="3"/>
  <c r="U363" i="3"/>
  <c r="AF361" i="3"/>
  <c r="U361" i="3"/>
  <c r="AF359" i="3"/>
  <c r="U359" i="3"/>
  <c r="AF357" i="3"/>
  <c r="U357" i="3"/>
  <c r="AF355" i="3"/>
  <c r="U355" i="3"/>
  <c r="AF353" i="3"/>
  <c r="AF351" i="3"/>
  <c r="U351" i="3"/>
  <c r="AF349" i="3"/>
  <c r="U349" i="3"/>
  <c r="AF347" i="3"/>
  <c r="U347" i="3"/>
  <c r="U345" i="3"/>
  <c r="AF345" i="3"/>
  <c r="AF343" i="3"/>
  <c r="U343" i="3"/>
  <c r="AF341" i="3"/>
  <c r="U341" i="3"/>
  <c r="AF339" i="3"/>
  <c r="AF337" i="3"/>
  <c r="U337" i="3"/>
  <c r="AF335" i="3"/>
  <c r="U335" i="3"/>
  <c r="AF333" i="3"/>
  <c r="U333" i="3"/>
  <c r="AF331" i="3"/>
  <c r="U331" i="3"/>
  <c r="AF329" i="3"/>
  <c r="U329" i="3"/>
  <c r="AF327" i="3"/>
  <c r="U327" i="3"/>
  <c r="AF325" i="3"/>
  <c r="U325" i="3"/>
  <c r="AF323" i="3"/>
  <c r="U323" i="3"/>
  <c r="AF321" i="3"/>
  <c r="U321" i="3"/>
  <c r="AF319" i="3"/>
  <c r="U319" i="3"/>
  <c r="AF317" i="3"/>
  <c r="U317" i="3"/>
  <c r="U315" i="3"/>
  <c r="AF315" i="3"/>
  <c r="AF313" i="3"/>
  <c r="U313" i="3"/>
  <c r="AF311" i="3"/>
  <c r="U311" i="3"/>
  <c r="AF309" i="3"/>
  <c r="U309" i="3"/>
  <c r="AF307" i="3"/>
  <c r="U307" i="3"/>
  <c r="AF305" i="3"/>
  <c r="AF303" i="3"/>
  <c r="U303" i="3"/>
  <c r="U301" i="3"/>
  <c r="AF299" i="3"/>
  <c r="U299" i="3"/>
  <c r="AF297" i="3"/>
  <c r="U297" i="3"/>
  <c r="AF295" i="3"/>
  <c r="U295" i="3"/>
  <c r="AF293" i="3"/>
  <c r="U293" i="3"/>
  <c r="AF291" i="3"/>
  <c r="U291" i="3"/>
  <c r="AF289" i="3"/>
  <c r="U289" i="3"/>
  <c r="AF287" i="3"/>
  <c r="U287" i="3"/>
  <c r="AF285" i="3"/>
  <c r="U285" i="3"/>
  <c r="U283" i="3"/>
  <c r="AF283" i="3"/>
  <c r="AF281" i="3"/>
  <c r="U281" i="3"/>
  <c r="AF279" i="3"/>
  <c r="U277" i="3"/>
  <c r="AF277" i="3"/>
  <c r="AF275" i="3"/>
  <c r="U275" i="3"/>
  <c r="AF273" i="3"/>
  <c r="U273" i="3"/>
  <c r="U271" i="3"/>
  <c r="AF271" i="3"/>
  <c r="AF269" i="3"/>
  <c r="U269" i="3"/>
  <c r="AF267" i="3"/>
  <c r="U267" i="3"/>
  <c r="AF265" i="3"/>
  <c r="U265" i="3"/>
  <c r="AF263" i="3"/>
  <c r="U263" i="3"/>
  <c r="AF261" i="3"/>
  <c r="U261" i="3"/>
  <c r="AF259" i="3"/>
  <c r="U259" i="3"/>
  <c r="AF257" i="3"/>
  <c r="U257" i="3"/>
  <c r="AF255" i="3"/>
  <c r="U255" i="3"/>
  <c r="AF253" i="3"/>
  <c r="U253" i="3"/>
  <c r="AF251" i="3"/>
  <c r="U251" i="3"/>
  <c r="AF249" i="3"/>
  <c r="U249" i="3"/>
  <c r="AF247" i="3"/>
  <c r="U247" i="3"/>
  <c r="AF245" i="3"/>
  <c r="AF243" i="3"/>
  <c r="U243" i="3"/>
  <c r="AF241" i="3"/>
  <c r="U241" i="3"/>
  <c r="AF239" i="3"/>
  <c r="U239" i="3"/>
  <c r="AF237" i="3"/>
  <c r="U237" i="3"/>
  <c r="AF235" i="3"/>
  <c r="U235" i="3"/>
  <c r="AF233" i="3"/>
  <c r="U233" i="3"/>
  <c r="AF231" i="3"/>
  <c r="U231" i="3"/>
  <c r="AF229" i="3"/>
  <c r="U229" i="3"/>
  <c r="AF227" i="3"/>
  <c r="U227" i="3"/>
  <c r="AF225" i="3"/>
  <c r="AF223" i="3"/>
  <c r="U223" i="3"/>
  <c r="AF221" i="3"/>
  <c r="U221" i="3"/>
  <c r="AF219" i="3"/>
  <c r="U219" i="3"/>
  <c r="AF217" i="3"/>
  <c r="U217" i="3"/>
  <c r="AF215" i="3"/>
  <c r="U215" i="3"/>
  <c r="AF213" i="3"/>
  <c r="U213" i="3"/>
  <c r="U211" i="3"/>
  <c r="AF211" i="3"/>
  <c r="AF209" i="3"/>
  <c r="U179" i="3"/>
  <c r="U413" i="3"/>
  <c r="U286" i="3"/>
  <c r="W375" i="3"/>
  <c r="W126" i="3"/>
  <c r="Y283" i="3"/>
  <c r="AD289" i="3"/>
  <c r="Q289" i="3"/>
  <c r="AD277" i="3"/>
  <c r="Q277" i="3"/>
  <c r="AD265" i="3"/>
  <c r="Q265" i="3"/>
  <c r="AD253" i="3"/>
  <c r="Q253" i="3"/>
  <c r="AD241" i="3"/>
  <c r="Q241" i="3"/>
  <c r="AD229" i="3"/>
  <c r="Q229" i="3"/>
  <c r="AD217" i="3"/>
  <c r="Q217" i="3"/>
  <c r="AD205" i="3"/>
  <c r="Q205" i="3"/>
  <c r="AD193" i="3"/>
  <c r="Q193" i="3"/>
  <c r="AD181" i="3"/>
  <c r="Q181" i="3"/>
  <c r="AD169" i="3"/>
  <c r="Q169" i="3"/>
  <c r="AD157" i="3"/>
  <c r="Q157" i="3"/>
  <c r="AD145" i="3"/>
  <c r="Q145" i="3"/>
  <c r="AD133" i="3"/>
  <c r="Q133" i="3"/>
  <c r="AD121" i="3"/>
  <c r="Q121" i="3"/>
  <c r="AD109" i="3"/>
  <c r="Q109" i="3"/>
  <c r="AD97" i="3"/>
  <c r="Q97" i="3"/>
  <c r="AD85" i="3"/>
  <c r="Q85" i="3"/>
  <c r="AD73" i="3"/>
  <c r="Q73" i="3"/>
  <c r="AD61" i="3"/>
  <c r="Q61" i="3"/>
  <c r="AD49" i="3"/>
  <c r="Q49" i="3"/>
  <c r="AD37" i="3"/>
  <c r="Q37" i="3"/>
  <c r="AD25" i="3"/>
  <c r="Q25" i="3"/>
  <c r="AD13" i="3"/>
  <c r="Q13" i="3"/>
  <c r="S413" i="3"/>
  <c r="AE413" i="3"/>
  <c r="AE411" i="3"/>
  <c r="S411" i="3"/>
  <c r="AE409" i="3"/>
  <c r="S409" i="3"/>
  <c r="AE407" i="3"/>
  <c r="S407" i="3"/>
  <c r="AE405" i="3"/>
  <c r="S405" i="3"/>
  <c r="AE403" i="3"/>
  <c r="S403" i="3"/>
  <c r="AE401" i="3"/>
  <c r="S401" i="3"/>
  <c r="AE399" i="3"/>
  <c r="S399" i="3"/>
  <c r="AE397" i="3"/>
  <c r="S397" i="3"/>
  <c r="AE395" i="3"/>
  <c r="S395" i="3"/>
  <c r="AE393" i="3"/>
  <c r="S393" i="3"/>
  <c r="AE391" i="3"/>
  <c r="AE389" i="3"/>
  <c r="S389" i="3"/>
  <c r="AE387" i="3"/>
  <c r="S387" i="3"/>
  <c r="AE385" i="3"/>
  <c r="S385" i="3"/>
  <c r="AE383" i="3"/>
  <c r="S383" i="3"/>
  <c r="AE381" i="3"/>
  <c r="S381" i="3"/>
  <c r="S379" i="3"/>
  <c r="AE379" i="3"/>
  <c r="S377" i="3"/>
  <c r="AE375" i="3"/>
  <c r="AE373" i="3"/>
  <c r="S373" i="3"/>
  <c r="AE371" i="3"/>
  <c r="S371" i="3"/>
  <c r="AE369" i="3"/>
  <c r="S369" i="3"/>
  <c r="AE367" i="3"/>
  <c r="S367" i="3"/>
  <c r="AE365" i="3"/>
  <c r="S365" i="3"/>
  <c r="AE363" i="3"/>
  <c r="S363" i="3"/>
  <c r="AE361" i="3"/>
  <c r="S361" i="3"/>
  <c r="AE359" i="3"/>
  <c r="S359" i="3"/>
  <c r="AE357" i="3"/>
  <c r="AE355" i="3"/>
  <c r="S355" i="3"/>
  <c r="AE353" i="3"/>
  <c r="S353" i="3"/>
  <c r="AE351" i="3"/>
  <c r="S351" i="3"/>
  <c r="AE349" i="3"/>
  <c r="S349" i="3"/>
  <c r="AE347" i="3"/>
  <c r="S347" i="3"/>
  <c r="AE345" i="3"/>
  <c r="S345" i="3"/>
  <c r="AE343" i="3"/>
  <c r="S341" i="3"/>
  <c r="AE341" i="3"/>
  <c r="AE339" i="3"/>
  <c r="S339" i="3"/>
  <c r="AE337" i="3"/>
  <c r="S337" i="3"/>
  <c r="AE335" i="3"/>
  <c r="S335" i="3"/>
  <c r="AE333" i="3"/>
  <c r="S333" i="3"/>
  <c r="AE331" i="3"/>
  <c r="S331" i="3"/>
  <c r="AE329" i="3"/>
  <c r="S329" i="3"/>
  <c r="AE327" i="3"/>
  <c r="S327" i="3"/>
  <c r="AE325" i="3"/>
  <c r="S325" i="3"/>
  <c r="AE323" i="3"/>
  <c r="AE321" i="3"/>
  <c r="S321" i="3"/>
  <c r="AE319" i="3"/>
  <c r="S319" i="3"/>
  <c r="S317" i="3"/>
  <c r="AE317" i="3"/>
  <c r="AE315" i="3"/>
  <c r="S315" i="3"/>
  <c r="AE313" i="3"/>
  <c r="S313" i="3"/>
  <c r="AE311" i="3"/>
  <c r="S311" i="3"/>
  <c r="AE309" i="3"/>
  <c r="AE307" i="3"/>
  <c r="S307" i="3"/>
  <c r="AE305" i="3"/>
  <c r="S305" i="3"/>
  <c r="AE303" i="3"/>
  <c r="S303" i="3"/>
  <c r="AE301" i="3"/>
  <c r="S301" i="3"/>
  <c r="AE299" i="3"/>
  <c r="S299" i="3"/>
  <c r="AE297" i="3"/>
  <c r="S297" i="3"/>
  <c r="AE295" i="3"/>
  <c r="S295" i="3"/>
  <c r="AE293" i="3"/>
  <c r="S293" i="3"/>
  <c r="AE291" i="3"/>
  <c r="S291" i="3"/>
  <c r="AE289" i="3"/>
  <c r="S289" i="3"/>
  <c r="AE287" i="3"/>
  <c r="S287" i="3"/>
  <c r="S285" i="3"/>
  <c r="AE283" i="3"/>
  <c r="AE281" i="3"/>
  <c r="S281" i="3"/>
  <c r="AE279" i="3"/>
  <c r="S279" i="3"/>
  <c r="AE277" i="3"/>
  <c r="S277" i="3"/>
  <c r="AE275" i="3"/>
  <c r="S275" i="3"/>
  <c r="AE273" i="3"/>
  <c r="S273" i="3"/>
  <c r="AE271" i="3"/>
  <c r="S271" i="3"/>
  <c r="S269" i="3"/>
  <c r="AE269" i="3"/>
  <c r="AE267" i="3"/>
  <c r="AE265" i="3"/>
  <c r="S265" i="3"/>
  <c r="AE263" i="3"/>
  <c r="S263" i="3"/>
  <c r="AE261" i="3"/>
  <c r="S261" i="3"/>
  <c r="AE259" i="3"/>
  <c r="S259" i="3"/>
  <c r="AE257" i="3"/>
  <c r="S257" i="3"/>
  <c r="AE255" i="3"/>
  <c r="S255" i="3"/>
  <c r="AE253" i="3"/>
  <c r="S253" i="3"/>
  <c r="AE251" i="3"/>
  <c r="S251" i="3"/>
  <c r="AE249" i="3"/>
  <c r="AE247" i="3"/>
  <c r="S247" i="3"/>
  <c r="AE245" i="3"/>
  <c r="S245" i="3"/>
  <c r="AE243" i="3"/>
  <c r="S243" i="3"/>
  <c r="AE241" i="3"/>
  <c r="S241" i="3"/>
  <c r="AE239" i="3"/>
  <c r="S239" i="3"/>
  <c r="AE237" i="3"/>
  <c r="S237" i="3"/>
  <c r="AE235" i="3"/>
  <c r="S233" i="3"/>
  <c r="AE233" i="3"/>
  <c r="AE231" i="3"/>
  <c r="S231" i="3"/>
  <c r="AE229" i="3"/>
  <c r="S229" i="3"/>
  <c r="AE227" i="3"/>
  <c r="S227" i="3"/>
  <c r="AE225" i="3"/>
  <c r="S225" i="3"/>
  <c r="AE223" i="3"/>
  <c r="S223" i="3"/>
  <c r="AE221" i="3"/>
  <c r="S221" i="3"/>
  <c r="AE219" i="3"/>
  <c r="S219" i="3"/>
  <c r="AE217" i="3"/>
  <c r="S217" i="3"/>
  <c r="AE215" i="3"/>
  <c r="AE213" i="3"/>
  <c r="S213" i="3"/>
  <c r="AE211" i="3"/>
  <c r="S211" i="3"/>
  <c r="AE209" i="3"/>
  <c r="S209" i="3"/>
  <c r="AE207" i="3"/>
  <c r="S207" i="3"/>
  <c r="AE205" i="3"/>
  <c r="S205" i="3"/>
  <c r="AE203" i="3"/>
  <c r="S203" i="3"/>
  <c r="AE201" i="3"/>
  <c r="AE199" i="3"/>
  <c r="S199" i="3"/>
  <c r="S197" i="3"/>
  <c r="AE197" i="3"/>
  <c r="AE195" i="3"/>
  <c r="S195" i="3"/>
  <c r="AE193" i="3"/>
  <c r="S193" i="3"/>
  <c r="AE191" i="3"/>
  <c r="S191" i="3"/>
  <c r="AE189" i="3"/>
  <c r="S189" i="3"/>
  <c r="AE187" i="3"/>
  <c r="S187" i="3"/>
  <c r="AE185" i="3"/>
  <c r="S185" i="3"/>
  <c r="AE183" i="3"/>
  <c r="S183" i="3"/>
  <c r="AE181" i="3"/>
  <c r="S181" i="3"/>
  <c r="AE179" i="3"/>
  <c r="S179" i="3"/>
  <c r="AE177" i="3"/>
  <c r="S177" i="3"/>
  <c r="AE175" i="3"/>
  <c r="S173" i="3"/>
  <c r="AE173" i="3"/>
  <c r="AE171" i="3"/>
  <c r="S171" i="3"/>
  <c r="AE169" i="3"/>
  <c r="S169" i="3"/>
  <c r="AE167" i="3"/>
  <c r="S167" i="3"/>
  <c r="AE165" i="3"/>
  <c r="S165" i="3"/>
  <c r="AE163" i="3"/>
  <c r="S163" i="3"/>
  <c r="AE161" i="3"/>
  <c r="S161" i="3"/>
  <c r="AE159" i="3"/>
  <c r="S143" i="3"/>
  <c r="AE141" i="3"/>
  <c r="S105" i="3"/>
  <c r="S71" i="3"/>
  <c r="S69" i="3"/>
  <c r="S309" i="3"/>
  <c r="U408" i="3"/>
  <c r="U279" i="3"/>
  <c r="W362" i="3"/>
  <c r="W102" i="3"/>
  <c r="Q20" i="3"/>
  <c r="S175" i="3"/>
  <c r="U394" i="3"/>
  <c r="U266" i="3"/>
  <c r="W340" i="3"/>
  <c r="W88" i="3"/>
  <c r="Y241" i="3"/>
  <c r="AI412" i="3"/>
  <c r="AA412" i="3"/>
  <c r="AI410" i="3"/>
  <c r="AA410" i="3"/>
  <c r="AI408" i="3"/>
  <c r="AI406" i="3"/>
  <c r="AA406" i="3"/>
  <c r="AI404" i="3"/>
  <c r="AA404" i="3"/>
  <c r="AI402" i="3"/>
  <c r="AA402" i="3"/>
  <c r="AI400" i="3"/>
  <c r="AA400" i="3"/>
  <c r="AI398" i="3"/>
  <c r="AA398" i="3"/>
  <c r="AI396" i="3"/>
  <c r="AA396" i="3"/>
  <c r="AI394" i="3"/>
  <c r="AA394" i="3"/>
  <c r="AI392" i="3"/>
  <c r="AA392" i="3"/>
  <c r="AI390" i="3"/>
  <c r="AA390" i="3"/>
  <c r="AI388" i="3"/>
  <c r="AA388" i="3"/>
  <c r="AI386" i="3"/>
  <c r="AA386" i="3"/>
  <c r="AI384" i="3"/>
  <c r="AI382" i="3"/>
  <c r="AA382" i="3"/>
  <c r="AI380" i="3"/>
  <c r="AA380" i="3"/>
  <c r="AA378" i="3"/>
  <c r="AI378" i="3"/>
  <c r="AI376" i="3"/>
  <c r="AA376" i="3"/>
  <c r="AI374" i="3"/>
  <c r="AA374" i="3"/>
  <c r="AI372" i="3"/>
  <c r="AA372" i="3"/>
  <c r="AI370" i="3"/>
  <c r="AA370" i="3"/>
  <c r="AI368" i="3"/>
  <c r="AA368" i="3"/>
  <c r="AI366" i="3"/>
  <c r="AA366" i="3"/>
  <c r="AI364" i="3"/>
  <c r="AA364" i="3"/>
  <c r="AI362" i="3"/>
  <c r="AA362" i="3"/>
  <c r="AI360" i="3"/>
  <c r="AA360" i="3"/>
  <c r="AI358" i="3"/>
  <c r="AA358" i="3"/>
  <c r="AI356" i="3"/>
  <c r="AA356" i="3"/>
  <c r="AI354" i="3"/>
  <c r="AA354" i="3"/>
  <c r="AI352" i="3"/>
  <c r="AA352" i="3"/>
  <c r="AI350" i="3"/>
  <c r="AA350" i="3"/>
  <c r="AI348" i="3"/>
  <c r="AA348" i="3"/>
  <c r="AI346" i="3"/>
  <c r="AA346" i="3"/>
  <c r="AI344" i="3"/>
  <c r="AA344" i="3"/>
  <c r="AI342" i="3"/>
  <c r="AA342" i="3"/>
  <c r="AI340" i="3"/>
  <c r="AA340" i="3"/>
  <c r="AI338" i="3"/>
  <c r="AA338" i="3"/>
  <c r="AI336" i="3"/>
  <c r="AA336" i="3"/>
  <c r="AI334" i="3"/>
  <c r="AA334" i="3"/>
  <c r="AI332" i="3"/>
  <c r="AA332" i="3"/>
  <c r="AI330" i="3"/>
  <c r="AA330" i="3"/>
  <c r="AI328" i="3"/>
  <c r="AA328" i="3"/>
  <c r="AI326" i="3"/>
  <c r="AA326" i="3"/>
  <c r="AI324" i="3"/>
  <c r="AI322" i="3"/>
  <c r="AA322" i="3"/>
  <c r="AI320" i="3"/>
  <c r="AA320" i="3"/>
  <c r="AI318" i="3"/>
  <c r="AA318" i="3"/>
  <c r="AI316" i="3"/>
  <c r="AA316" i="3"/>
  <c r="AI314" i="3"/>
  <c r="AA314" i="3"/>
  <c r="AI312" i="3"/>
  <c r="AI310" i="3"/>
  <c r="AA310" i="3"/>
  <c r="AI308" i="3"/>
  <c r="AA308" i="3"/>
  <c r="AI306" i="3"/>
  <c r="AA306" i="3"/>
  <c r="AI304" i="3"/>
  <c r="AA304" i="3"/>
  <c r="AI302" i="3"/>
  <c r="AA302" i="3"/>
  <c r="AI300" i="3"/>
  <c r="AA300" i="3"/>
  <c r="AI298" i="3"/>
  <c r="AA298" i="3"/>
  <c r="AI296" i="3"/>
  <c r="AA296" i="3"/>
  <c r="AI294" i="3"/>
  <c r="AA294" i="3"/>
  <c r="AI292" i="3"/>
  <c r="AA292" i="3"/>
  <c r="AI290" i="3"/>
  <c r="AA290" i="3"/>
  <c r="AI288" i="3"/>
  <c r="AA288" i="3"/>
  <c r="AI286" i="3"/>
  <c r="AA286" i="3"/>
  <c r="AI284" i="3"/>
  <c r="AA284" i="3"/>
  <c r="AI282" i="3"/>
  <c r="AA282" i="3"/>
  <c r="AI280" i="3"/>
  <c r="AA280" i="3"/>
  <c r="AI278" i="3"/>
  <c r="AA278" i="3"/>
  <c r="AI276" i="3"/>
  <c r="AA276" i="3"/>
  <c r="AI274" i="3"/>
  <c r="AA274" i="3"/>
  <c r="AI272" i="3"/>
  <c r="AA272" i="3"/>
  <c r="AI270" i="3"/>
  <c r="AA270" i="3"/>
  <c r="AI268" i="3"/>
  <c r="AA268" i="3"/>
  <c r="AI266" i="3"/>
  <c r="AA266" i="3"/>
  <c r="AI264" i="3"/>
  <c r="AA264" i="3"/>
  <c r="AI262" i="3"/>
  <c r="AA262" i="3"/>
  <c r="AI260" i="3"/>
  <c r="AA260" i="3"/>
  <c r="AI258" i="3"/>
  <c r="AA258" i="3"/>
  <c r="AI256" i="3"/>
  <c r="AA256" i="3"/>
  <c r="AI254" i="3"/>
  <c r="AA254" i="3"/>
  <c r="AI252" i="3"/>
  <c r="AA252" i="3"/>
  <c r="AI250" i="3"/>
  <c r="AA250" i="3"/>
  <c r="AI248" i="3"/>
  <c r="AA248" i="3"/>
  <c r="AI246" i="3"/>
  <c r="AA246" i="3"/>
  <c r="AI244" i="3"/>
  <c r="AI242" i="3"/>
  <c r="AA242" i="3"/>
  <c r="AI240" i="3"/>
  <c r="AA240" i="3"/>
  <c r="AI238" i="3"/>
  <c r="AA238" i="3"/>
  <c r="AA236" i="3"/>
  <c r="AI236" i="3"/>
  <c r="AI234" i="3"/>
  <c r="AA234" i="3"/>
  <c r="AI232" i="3"/>
  <c r="AA232" i="3"/>
  <c r="AI230" i="3"/>
  <c r="AA230" i="3"/>
  <c r="AI228" i="3"/>
  <c r="AA228" i="3"/>
  <c r="AI226" i="3"/>
  <c r="AA226" i="3"/>
  <c r="AI224" i="3"/>
  <c r="AA224" i="3"/>
  <c r="AI222" i="3"/>
  <c r="AA222" i="3"/>
  <c r="AI220" i="3"/>
  <c r="AA220" i="3"/>
  <c r="AI218" i="3"/>
  <c r="AA218" i="3"/>
  <c r="AI216" i="3"/>
  <c r="AA216" i="3"/>
  <c r="AI214" i="3"/>
  <c r="AA214" i="3"/>
  <c r="AI212" i="3"/>
  <c r="AA212" i="3"/>
  <c r="AI210" i="3"/>
  <c r="AA210" i="3"/>
  <c r="AI208" i="3"/>
  <c r="AA208" i="3"/>
  <c r="AI206" i="3"/>
  <c r="AA206" i="3"/>
  <c r="AI204" i="3"/>
  <c r="AA204" i="3"/>
  <c r="AI202" i="3"/>
  <c r="AA202" i="3"/>
  <c r="AI200" i="3"/>
  <c r="AA200" i="3"/>
  <c r="AI198" i="3"/>
  <c r="AA198" i="3"/>
  <c r="AI196" i="3"/>
  <c r="AA196" i="3"/>
  <c r="AI194" i="3"/>
  <c r="AA194" i="3"/>
  <c r="AI192" i="3"/>
  <c r="AA192" i="3"/>
  <c r="AI190" i="3"/>
  <c r="AA190" i="3"/>
  <c r="AI188" i="3"/>
  <c r="AA188" i="3"/>
  <c r="AA186" i="3"/>
  <c r="AI186" i="3"/>
  <c r="AI184" i="3"/>
  <c r="AA184" i="3"/>
  <c r="AI182" i="3"/>
  <c r="AA182" i="3"/>
  <c r="AI180" i="3"/>
  <c r="AI178" i="3"/>
  <c r="AA178" i="3"/>
  <c r="AI176" i="3"/>
  <c r="AA176" i="3"/>
  <c r="AI174" i="3"/>
  <c r="AA174" i="3"/>
  <c r="AI172" i="3"/>
  <c r="AA172" i="3"/>
  <c r="AI170" i="3"/>
  <c r="AA170" i="3"/>
  <c r="AI168" i="3"/>
  <c r="AI166" i="3"/>
  <c r="AA166" i="3"/>
  <c r="AI164" i="3"/>
  <c r="AA164" i="3"/>
  <c r="AI162" i="3"/>
  <c r="AA162" i="3"/>
  <c r="AI160" i="3"/>
  <c r="AA160" i="3"/>
  <c r="AI158" i="3"/>
  <c r="AA158" i="3"/>
  <c r="AI156" i="3"/>
  <c r="AA156" i="3"/>
  <c r="AI154" i="3"/>
  <c r="AA154" i="3"/>
  <c r="AI152" i="3"/>
  <c r="AA152" i="3"/>
  <c r="AI150" i="3"/>
  <c r="AA150" i="3"/>
  <c r="AI148" i="3"/>
  <c r="AA148" i="3"/>
  <c r="AI146" i="3"/>
  <c r="AA146" i="3"/>
  <c r="AI144" i="3"/>
  <c r="AA144" i="3"/>
  <c r="AI142" i="3"/>
  <c r="AA142" i="3"/>
  <c r="AI140" i="3"/>
  <c r="AA140" i="3"/>
  <c r="AI138" i="3"/>
  <c r="AA138" i="3"/>
  <c r="AI136" i="3"/>
  <c r="AA136" i="3"/>
  <c r="AI134" i="3"/>
  <c r="AA134" i="3"/>
  <c r="AI132" i="3"/>
  <c r="AA132" i="3"/>
  <c r="AI130" i="3"/>
  <c r="AA130" i="3"/>
  <c r="AI128" i="3"/>
  <c r="AA128" i="3"/>
  <c r="AI126" i="3"/>
  <c r="AA126" i="3"/>
  <c r="AI124" i="3"/>
  <c r="AA124" i="3"/>
  <c r="AI122" i="3"/>
  <c r="AA122" i="3"/>
  <c r="AI120" i="3"/>
  <c r="AA120" i="3"/>
  <c r="AI118" i="3"/>
  <c r="AA118" i="3"/>
  <c r="AI116" i="3"/>
  <c r="AA116" i="3"/>
  <c r="AI114" i="3"/>
  <c r="AA114" i="3"/>
  <c r="AI112" i="3"/>
  <c r="AA112" i="3"/>
  <c r="AI110" i="3"/>
  <c r="AA110" i="3"/>
  <c r="AI108" i="3"/>
  <c r="AA108" i="3"/>
  <c r="AI106" i="3"/>
  <c r="AA106" i="3"/>
  <c r="AI104" i="3"/>
  <c r="AA104" i="3"/>
  <c r="AI102" i="3"/>
  <c r="AA102" i="3"/>
  <c r="AI100" i="3"/>
  <c r="AA100" i="3"/>
  <c r="AI98" i="3"/>
  <c r="AA98" i="3"/>
  <c r="AI96" i="3"/>
  <c r="AA96" i="3"/>
  <c r="AA94" i="3"/>
  <c r="AI94" i="3"/>
  <c r="AI92" i="3"/>
  <c r="AA92" i="3"/>
  <c r="AA90" i="3"/>
  <c r="AI90" i="3"/>
  <c r="AI88" i="3"/>
  <c r="AA88" i="3"/>
  <c r="AI86" i="3"/>
  <c r="AA86" i="3"/>
  <c r="AI84" i="3"/>
  <c r="AA84" i="3"/>
  <c r="AA68" i="3"/>
  <c r="U387" i="3"/>
  <c r="U252" i="3"/>
  <c r="W318" i="3"/>
  <c r="W55" i="3"/>
  <c r="Y213" i="3"/>
  <c r="AA408" i="3"/>
  <c r="AA57" i="3"/>
  <c r="AI207" i="3"/>
  <c r="AA207" i="3"/>
  <c r="AI205" i="3"/>
  <c r="AA205" i="3"/>
  <c r="AI203" i="3"/>
  <c r="AA203" i="3"/>
  <c r="AI201" i="3"/>
  <c r="AA201" i="3"/>
  <c r="AI199" i="3"/>
  <c r="AA199" i="3"/>
  <c r="AI197" i="3"/>
  <c r="AA197" i="3"/>
  <c r="AI195" i="3"/>
  <c r="AA195" i="3"/>
  <c r="AI193" i="3"/>
  <c r="AA193" i="3"/>
  <c r="AI191" i="3"/>
  <c r="AA191" i="3"/>
  <c r="AA189" i="3"/>
  <c r="AI189" i="3"/>
  <c r="AI187" i="3"/>
  <c r="AA187" i="3"/>
  <c r="AI185" i="3"/>
  <c r="AA185" i="3"/>
  <c r="AI183" i="3"/>
  <c r="AA183" i="3"/>
  <c r="AA181" i="3"/>
  <c r="AI181" i="3"/>
  <c r="AI179" i="3"/>
  <c r="AI177" i="3"/>
  <c r="AI175" i="3"/>
  <c r="AA175" i="3"/>
  <c r="AA173" i="3"/>
  <c r="AI173" i="3"/>
  <c r="AI171" i="3"/>
  <c r="AA171" i="3"/>
  <c r="AA169" i="3"/>
  <c r="AI169" i="3"/>
  <c r="AI167" i="3"/>
  <c r="AA167" i="3"/>
  <c r="AI165" i="3"/>
  <c r="AA165" i="3"/>
  <c r="AI163" i="3"/>
  <c r="AA163" i="3"/>
  <c r="AI161" i="3"/>
  <c r="AA161" i="3"/>
  <c r="AI159" i="3"/>
  <c r="AA159" i="3"/>
  <c r="AA157" i="3"/>
  <c r="AI157" i="3"/>
  <c r="AI155" i="3"/>
  <c r="AA155" i="3"/>
  <c r="AI153" i="3"/>
  <c r="AA153" i="3"/>
  <c r="AI151" i="3"/>
  <c r="AA151" i="3"/>
  <c r="AI149" i="3"/>
  <c r="AA149" i="3"/>
  <c r="AI147" i="3"/>
  <c r="AA147" i="3"/>
  <c r="AI145" i="3"/>
  <c r="AA145" i="3"/>
  <c r="AI143" i="3"/>
  <c r="AA143" i="3"/>
  <c r="AI141" i="3"/>
  <c r="AA141" i="3"/>
  <c r="AI139" i="3"/>
  <c r="AA139" i="3"/>
  <c r="AI137" i="3"/>
  <c r="AA137" i="3"/>
  <c r="AI135" i="3"/>
  <c r="AA135" i="3"/>
  <c r="AI133" i="3"/>
  <c r="AA133" i="3"/>
  <c r="AI131" i="3"/>
  <c r="AI129" i="3"/>
  <c r="AI127" i="3"/>
  <c r="AA127" i="3"/>
  <c r="AI125" i="3"/>
  <c r="AA125" i="3"/>
  <c r="AI123" i="3"/>
  <c r="AA123" i="3"/>
  <c r="AI121" i="3"/>
  <c r="AA121" i="3"/>
  <c r="AI119" i="3"/>
  <c r="AA119" i="3"/>
  <c r="AI117" i="3"/>
  <c r="AA117" i="3"/>
  <c r="AI115" i="3"/>
  <c r="AA115" i="3"/>
  <c r="AI113" i="3"/>
  <c r="AA113" i="3"/>
  <c r="AI111" i="3"/>
  <c r="AA111" i="3"/>
  <c r="AI109" i="3"/>
  <c r="AA109" i="3"/>
  <c r="AA107" i="3"/>
  <c r="AI107" i="3"/>
  <c r="AI105" i="3"/>
  <c r="AA105" i="3"/>
  <c r="AI103" i="3"/>
  <c r="AA103" i="3"/>
  <c r="AI101" i="3"/>
  <c r="AA101" i="3"/>
  <c r="AI99" i="3"/>
  <c r="AA99" i="3"/>
  <c r="AI97" i="3"/>
  <c r="AA97" i="3"/>
  <c r="AI95" i="3"/>
  <c r="AA95" i="3"/>
  <c r="AI93" i="3"/>
  <c r="AA93" i="3"/>
  <c r="AI91" i="3"/>
  <c r="AA91" i="3"/>
  <c r="AA89" i="3"/>
  <c r="AI89" i="3"/>
  <c r="AI87" i="3"/>
  <c r="AA87" i="3"/>
  <c r="AA85" i="3"/>
  <c r="AI85" i="3"/>
  <c r="AI83" i="3"/>
  <c r="AA83" i="3"/>
  <c r="AI81" i="3"/>
  <c r="AI79" i="3"/>
  <c r="AA79" i="3"/>
  <c r="AI77" i="3"/>
  <c r="AI75" i="3"/>
  <c r="AA75" i="3"/>
  <c r="AA73" i="3"/>
  <c r="AI73" i="3"/>
  <c r="AI71" i="3"/>
  <c r="AA71" i="3"/>
  <c r="AI69" i="3"/>
  <c r="AA69" i="3"/>
  <c r="AI67" i="3"/>
  <c r="AA67" i="3"/>
  <c r="AI65" i="3"/>
  <c r="AA65" i="3"/>
  <c r="AI63" i="3"/>
  <c r="AA63" i="3"/>
  <c r="AI61" i="3"/>
  <c r="AA61" i="3"/>
  <c r="AI59" i="3"/>
  <c r="AA59" i="3"/>
  <c r="AI57" i="3"/>
  <c r="AA55" i="3"/>
  <c r="AI55" i="3"/>
  <c r="AI53" i="3"/>
  <c r="AA53" i="3"/>
  <c r="AI51" i="3"/>
  <c r="AA51" i="3"/>
  <c r="AI49" i="3"/>
  <c r="AA49" i="3"/>
  <c r="AI47" i="3"/>
  <c r="AA47" i="3"/>
  <c r="AI45" i="3"/>
  <c r="AA45" i="3"/>
  <c r="AI43" i="3"/>
  <c r="AA43" i="3"/>
  <c r="AI41" i="3"/>
  <c r="AA41" i="3"/>
  <c r="AI39" i="3"/>
  <c r="AA39" i="3"/>
  <c r="AI37" i="3"/>
  <c r="AA37" i="3"/>
  <c r="AI35" i="3"/>
  <c r="AA35" i="3"/>
  <c r="AI33" i="3"/>
  <c r="AA33" i="3"/>
  <c r="AA31" i="3"/>
  <c r="AI31" i="3"/>
  <c r="AI29" i="3"/>
  <c r="AA29" i="3"/>
  <c r="AI27" i="3"/>
  <c r="AA27" i="3"/>
  <c r="AI25" i="3"/>
  <c r="AA25" i="3"/>
  <c r="AI23" i="3"/>
  <c r="AA23" i="3"/>
  <c r="AI21" i="3"/>
  <c r="AA21" i="3"/>
  <c r="AI19" i="3"/>
  <c r="AA19" i="3"/>
  <c r="AI17" i="3"/>
  <c r="AA17" i="3"/>
  <c r="AI15" i="3"/>
  <c r="AA15" i="3"/>
  <c r="AI13" i="3"/>
  <c r="AA13" i="3"/>
  <c r="AI11" i="3"/>
  <c r="AA11" i="3"/>
  <c r="AI9" i="3"/>
  <c r="AI7" i="3"/>
  <c r="AA7" i="3"/>
  <c r="AI5" i="3"/>
  <c r="AA5" i="3"/>
  <c r="AI3" i="3"/>
  <c r="AA3" i="3"/>
  <c r="AH101" i="3"/>
  <c r="Y101" i="3"/>
  <c r="AH99" i="3"/>
  <c r="Y99" i="3"/>
  <c r="AH97" i="3"/>
  <c r="AH95" i="3"/>
  <c r="Y95" i="3"/>
  <c r="AH93" i="3"/>
  <c r="Y93" i="3"/>
  <c r="AH91" i="3"/>
  <c r="Y91" i="3"/>
  <c r="AH89" i="3"/>
  <c r="Y89" i="3"/>
  <c r="AH87" i="3"/>
  <c r="Y87" i="3"/>
  <c r="AH85" i="3"/>
  <c r="Y85" i="3"/>
  <c r="AH83" i="3"/>
  <c r="Y83" i="3"/>
  <c r="AH81" i="3"/>
  <c r="AH79" i="3"/>
  <c r="Y79" i="3"/>
  <c r="AH77" i="3"/>
  <c r="Y77" i="3"/>
  <c r="AH75" i="3"/>
  <c r="Y75" i="3"/>
  <c r="AH73" i="3"/>
  <c r="Y73" i="3"/>
  <c r="AH71" i="3"/>
  <c r="Y71" i="3"/>
  <c r="AH69" i="3"/>
  <c r="AH67" i="3"/>
  <c r="AH65" i="3"/>
  <c r="Y65" i="3"/>
  <c r="AH63" i="3"/>
  <c r="Y63" i="3"/>
  <c r="AH61" i="3"/>
  <c r="AH59" i="3"/>
  <c r="Y59" i="3"/>
  <c r="AH57" i="3"/>
  <c r="Y57" i="3"/>
  <c r="AH55" i="3"/>
  <c r="Y55" i="3"/>
  <c r="AH53" i="3"/>
  <c r="Y53" i="3"/>
  <c r="AH51" i="3"/>
  <c r="Y51" i="3"/>
  <c r="AH49" i="3"/>
  <c r="Y49" i="3"/>
  <c r="AH47" i="3"/>
  <c r="Y47" i="3"/>
  <c r="AH45" i="3"/>
  <c r="AH43" i="3"/>
  <c r="Y43" i="3"/>
  <c r="AH41" i="3"/>
  <c r="Y41" i="3"/>
  <c r="AH39" i="3"/>
  <c r="Y39" i="3"/>
  <c r="AH37" i="3"/>
  <c r="Y37" i="3"/>
  <c r="AH35" i="3"/>
  <c r="Y35" i="3"/>
  <c r="AH33" i="3"/>
  <c r="AH31" i="3"/>
  <c r="AH29" i="3"/>
  <c r="Y29" i="3"/>
  <c r="AH27" i="3"/>
  <c r="Y27" i="3"/>
  <c r="AH25" i="3"/>
  <c r="AH23" i="3"/>
  <c r="Y23" i="3"/>
  <c r="AH21" i="3"/>
  <c r="Y21" i="3"/>
  <c r="AH19" i="3"/>
  <c r="Y19" i="3"/>
  <c r="AH15" i="3"/>
  <c r="Y15" i="3"/>
  <c r="AH13" i="3"/>
  <c r="Y13" i="3"/>
  <c r="AH11" i="3"/>
  <c r="Y31" i="3"/>
  <c r="AF207" i="3"/>
  <c r="U207" i="3"/>
  <c r="AF205" i="3"/>
  <c r="AF203" i="3"/>
  <c r="U203" i="3"/>
  <c r="AF201" i="3"/>
  <c r="U201" i="3"/>
  <c r="AF199" i="3"/>
  <c r="U199" i="3"/>
  <c r="AF197" i="3"/>
  <c r="U197" i="3"/>
  <c r="AF195" i="3"/>
  <c r="U195" i="3"/>
  <c r="AF193" i="3"/>
  <c r="U193" i="3"/>
  <c r="U191" i="3"/>
  <c r="AF191" i="3"/>
  <c r="AF189" i="3"/>
  <c r="AF187" i="3"/>
  <c r="U187" i="3"/>
  <c r="AF185" i="3"/>
  <c r="AF183" i="3"/>
  <c r="U183" i="3"/>
  <c r="AF181" i="3"/>
  <c r="U181" i="3"/>
  <c r="AF179" i="3"/>
  <c r="AF177" i="3"/>
  <c r="U177" i="3"/>
  <c r="AF175" i="3"/>
  <c r="U175" i="3"/>
  <c r="AF173" i="3"/>
  <c r="U173" i="3"/>
  <c r="AF171" i="3"/>
  <c r="U171" i="3"/>
  <c r="AF169" i="3"/>
  <c r="U169" i="3"/>
  <c r="AF167" i="3"/>
  <c r="U167" i="3"/>
  <c r="AF165" i="3"/>
  <c r="U165" i="3"/>
  <c r="AF163" i="3"/>
  <c r="U163" i="3"/>
  <c r="AF161" i="3"/>
  <c r="U161" i="3"/>
  <c r="AF159" i="3"/>
  <c r="U159" i="3"/>
  <c r="AF157" i="3"/>
  <c r="U157" i="3"/>
  <c r="AF155" i="3"/>
  <c r="U155" i="3"/>
  <c r="AF153" i="3"/>
  <c r="U153" i="3"/>
  <c r="AF151" i="3"/>
  <c r="U151" i="3"/>
  <c r="AF149" i="3"/>
  <c r="U149" i="3"/>
  <c r="U147" i="3"/>
  <c r="U145" i="3"/>
  <c r="AF145" i="3"/>
  <c r="AF143" i="3"/>
  <c r="U143" i="3"/>
  <c r="AF141" i="3"/>
  <c r="AF139" i="3"/>
  <c r="U139" i="3"/>
  <c r="AF137" i="3"/>
  <c r="AF135" i="3"/>
  <c r="U135" i="3"/>
  <c r="AF133" i="3"/>
  <c r="U133" i="3"/>
  <c r="AF129" i="3"/>
  <c r="U129" i="3"/>
  <c r="U127" i="3"/>
  <c r="AF125" i="3"/>
  <c r="U125" i="3"/>
  <c r="AF123" i="3"/>
  <c r="U123" i="3"/>
  <c r="AF121" i="3"/>
  <c r="U121" i="3"/>
  <c r="AF119" i="3"/>
  <c r="U119" i="3"/>
  <c r="AF117" i="3"/>
  <c r="U117" i="3"/>
  <c r="AF115" i="3"/>
  <c r="U115" i="3"/>
  <c r="AF113" i="3"/>
  <c r="U113" i="3"/>
  <c r="AF111" i="3"/>
  <c r="U111" i="3"/>
  <c r="AF109" i="3"/>
  <c r="U109" i="3"/>
  <c r="AF107" i="3"/>
  <c r="AF105" i="3"/>
  <c r="AF103" i="3"/>
  <c r="U103" i="3"/>
  <c r="AF101" i="3"/>
  <c r="U101" i="3"/>
  <c r="AF99" i="3"/>
  <c r="U99" i="3"/>
  <c r="AF97" i="3"/>
  <c r="U97" i="3"/>
  <c r="AF95" i="3"/>
  <c r="U95" i="3"/>
  <c r="AF93" i="3"/>
  <c r="U93" i="3"/>
  <c r="AF91" i="3"/>
  <c r="U91" i="3"/>
  <c r="AF89" i="3"/>
  <c r="AF87" i="3"/>
  <c r="U87" i="3"/>
  <c r="AF85" i="3"/>
  <c r="U85" i="3"/>
  <c r="AF83" i="3"/>
  <c r="U81" i="3"/>
  <c r="AF81" i="3"/>
  <c r="U79" i="3"/>
  <c r="AF79" i="3"/>
  <c r="AF77" i="3"/>
  <c r="U77" i="3"/>
  <c r="AF75" i="3"/>
  <c r="U75" i="3"/>
  <c r="AF73" i="3"/>
  <c r="U73" i="3"/>
  <c r="AF71" i="3"/>
  <c r="U71" i="3"/>
  <c r="AF69" i="3"/>
  <c r="U69" i="3"/>
  <c r="AF67" i="3"/>
  <c r="U67" i="3"/>
  <c r="AF65" i="3"/>
  <c r="U65" i="3"/>
  <c r="AF63" i="3"/>
  <c r="U63" i="3"/>
  <c r="AF61" i="3"/>
  <c r="U61" i="3"/>
  <c r="AF59" i="3"/>
  <c r="U59" i="3"/>
  <c r="U57" i="3"/>
  <c r="AF57" i="3"/>
  <c r="AF55" i="3"/>
  <c r="U55" i="3"/>
  <c r="AF53" i="3"/>
  <c r="AF51" i="3"/>
  <c r="U51" i="3"/>
  <c r="U49" i="3"/>
  <c r="AF49" i="3"/>
  <c r="AF47" i="3"/>
  <c r="U47" i="3"/>
  <c r="AF45" i="3"/>
  <c r="U45" i="3"/>
  <c r="U43" i="3"/>
  <c r="AF41" i="3"/>
  <c r="U41" i="3"/>
  <c r="AF39" i="3"/>
  <c r="AF27" i="3"/>
  <c r="AF23" i="3"/>
  <c r="U105" i="3"/>
  <c r="AA77" i="3"/>
  <c r="AE157" i="3"/>
  <c r="S157" i="3"/>
  <c r="AE155" i="3"/>
  <c r="S155" i="3"/>
  <c r="AE153" i="3"/>
  <c r="S153" i="3"/>
  <c r="AE151" i="3"/>
  <c r="S151" i="3"/>
  <c r="AE149" i="3"/>
  <c r="S149" i="3"/>
  <c r="AE147" i="3"/>
  <c r="S147" i="3"/>
  <c r="AE145" i="3"/>
  <c r="S145" i="3"/>
  <c r="AE139" i="3"/>
  <c r="AE137" i="3"/>
  <c r="S137" i="3"/>
  <c r="AE135" i="3"/>
  <c r="S135" i="3"/>
  <c r="AE133" i="3"/>
  <c r="S133" i="3"/>
  <c r="AE131" i="3"/>
  <c r="S131" i="3"/>
  <c r="AE129" i="3"/>
  <c r="AE127" i="3"/>
  <c r="S125" i="3"/>
  <c r="AE125" i="3"/>
  <c r="AE123" i="3"/>
  <c r="AE121" i="3"/>
  <c r="S121" i="3"/>
  <c r="AE119" i="3"/>
  <c r="S119" i="3"/>
  <c r="AE117" i="3"/>
  <c r="S117" i="3"/>
  <c r="AE115" i="3"/>
  <c r="S115" i="3"/>
  <c r="AE113" i="3"/>
  <c r="S113" i="3"/>
  <c r="AE111" i="3"/>
  <c r="S111" i="3"/>
  <c r="AE109" i="3"/>
  <c r="S109" i="3"/>
  <c r="AE107" i="3"/>
  <c r="AE105" i="3"/>
  <c r="AE103" i="3"/>
  <c r="AE101" i="3"/>
  <c r="S101" i="3"/>
  <c r="AE99" i="3"/>
  <c r="S99" i="3"/>
  <c r="AE97" i="3"/>
  <c r="S97" i="3"/>
  <c r="AE95" i="3"/>
  <c r="S95" i="3"/>
  <c r="AE93" i="3"/>
  <c r="AE91" i="3"/>
  <c r="S89" i="3"/>
  <c r="AE89" i="3"/>
  <c r="AE87" i="3"/>
  <c r="AE85" i="3"/>
  <c r="S85" i="3"/>
  <c r="AE83" i="3"/>
  <c r="S83" i="3"/>
  <c r="AE81" i="3"/>
  <c r="S81" i="3"/>
  <c r="AE79" i="3"/>
  <c r="S79" i="3"/>
  <c r="AE77" i="3"/>
  <c r="S77" i="3"/>
  <c r="AE75" i="3"/>
  <c r="S75" i="3"/>
  <c r="AE73" i="3"/>
  <c r="S73" i="3"/>
  <c r="AE71" i="3"/>
  <c r="AE69" i="3"/>
  <c r="AE67" i="3"/>
  <c r="AE65" i="3"/>
  <c r="S65" i="3"/>
  <c r="AE63" i="3"/>
  <c r="S63" i="3"/>
  <c r="AE61" i="3"/>
  <c r="S61" i="3"/>
  <c r="AE59" i="3"/>
  <c r="S59" i="3"/>
  <c r="AE57" i="3"/>
  <c r="AE55" i="3"/>
  <c r="S53" i="3"/>
  <c r="AE53" i="3"/>
  <c r="AE51" i="3"/>
  <c r="AE49" i="3"/>
  <c r="S49" i="3"/>
  <c r="AE47" i="3"/>
  <c r="S47" i="3"/>
  <c r="AE45" i="3"/>
  <c r="S45" i="3"/>
  <c r="AE43" i="3"/>
  <c r="S43" i="3"/>
  <c r="AE41" i="3"/>
  <c r="S41" i="3"/>
  <c r="AE39" i="3"/>
  <c r="S39" i="3"/>
  <c r="AE37" i="3"/>
  <c r="S103" i="3"/>
  <c r="S55" i="3"/>
  <c r="U209" i="3"/>
  <c r="U89" i="3"/>
  <c r="Y97" i="3"/>
  <c r="AF147" i="3"/>
  <c r="AI82" i="3"/>
  <c r="AA82" i="3"/>
  <c r="AI80" i="3"/>
  <c r="AA80" i="3"/>
  <c r="AI78" i="3"/>
  <c r="AA78" i="3"/>
  <c r="AI76" i="3"/>
  <c r="AA76" i="3"/>
  <c r="AI74" i="3"/>
  <c r="AA74" i="3"/>
  <c r="AI72" i="3"/>
  <c r="AA72" i="3"/>
  <c r="AI70" i="3"/>
  <c r="AA70" i="3"/>
  <c r="AI68" i="3"/>
  <c r="AI66" i="3"/>
  <c r="AA66" i="3"/>
  <c r="AI64" i="3"/>
  <c r="AA64" i="3"/>
  <c r="AI62" i="3"/>
  <c r="AA62" i="3"/>
  <c r="AI60" i="3"/>
  <c r="AA60" i="3"/>
  <c r="AI58" i="3"/>
  <c r="AA58" i="3"/>
  <c r="AI56" i="3"/>
  <c r="AA56" i="3"/>
  <c r="AI54" i="3"/>
  <c r="AA54" i="3"/>
  <c r="AI52" i="3"/>
  <c r="AA52" i="3"/>
  <c r="AI50" i="3"/>
  <c r="AA50" i="3"/>
  <c r="AI48" i="3"/>
  <c r="AA48" i="3"/>
  <c r="AI46" i="3"/>
  <c r="AI44" i="3"/>
  <c r="AA44" i="3"/>
  <c r="AI42" i="3"/>
  <c r="AA42" i="3"/>
  <c r="AI40" i="3"/>
  <c r="AA40" i="3"/>
  <c r="AI38" i="3"/>
  <c r="AA38" i="3"/>
  <c r="AI36" i="3"/>
  <c r="AA36" i="3"/>
  <c r="AI34" i="3"/>
  <c r="AA34" i="3"/>
  <c r="AI32" i="3"/>
  <c r="AA32" i="3"/>
  <c r="AI30" i="3"/>
  <c r="AA30" i="3"/>
  <c r="AI28" i="3"/>
  <c r="AA28" i="3"/>
  <c r="AI26" i="3"/>
  <c r="AA26" i="3"/>
  <c r="AI24" i="3"/>
  <c r="AA24" i="3"/>
  <c r="AI22" i="3"/>
  <c r="AA22" i="3"/>
  <c r="AI20" i="3"/>
  <c r="AA20" i="3"/>
  <c r="AA18" i="3"/>
  <c r="AI18" i="3"/>
  <c r="AI16" i="3"/>
  <c r="AA16" i="3"/>
  <c r="AI14" i="3"/>
  <c r="AA14" i="3"/>
  <c r="AI12" i="3"/>
  <c r="AA12" i="3"/>
  <c r="AI10" i="3"/>
  <c r="AA10" i="3"/>
  <c r="AI8" i="3"/>
  <c r="AA8" i="3"/>
  <c r="AI6" i="3"/>
  <c r="AA6" i="3"/>
  <c r="AI4" i="3"/>
  <c r="AA4" i="3"/>
  <c r="AH2" i="3"/>
  <c r="S139" i="3"/>
  <c r="AA179" i="3"/>
  <c r="AA46" i="3"/>
  <c r="AE48" i="3"/>
  <c r="AH236" i="3"/>
  <c r="Y236" i="3"/>
  <c r="AH234" i="3"/>
  <c r="Y234" i="3"/>
  <c r="AH232" i="3"/>
  <c r="Y232" i="3"/>
  <c r="AH230" i="3"/>
  <c r="Y230" i="3"/>
  <c r="AH228" i="3"/>
  <c r="Y228" i="3"/>
  <c r="AH226" i="3"/>
  <c r="Y226" i="3"/>
  <c r="AH224" i="3"/>
  <c r="Y224" i="3"/>
  <c r="Y222" i="3"/>
  <c r="AH222" i="3"/>
  <c r="AH220" i="3"/>
  <c r="Y220" i="3"/>
  <c r="AH218" i="3"/>
  <c r="Y218" i="3"/>
  <c r="AH216" i="3"/>
  <c r="Y216" i="3"/>
  <c r="AH214" i="3"/>
  <c r="AH212" i="3"/>
  <c r="Y212" i="3"/>
  <c r="AH210" i="3"/>
  <c r="Y210" i="3"/>
  <c r="AH208" i="3"/>
  <c r="Y208" i="3"/>
  <c r="AH206" i="3"/>
  <c r="Y206" i="3"/>
  <c r="AH204" i="3"/>
  <c r="Y204" i="3"/>
  <c r="AH202" i="3"/>
  <c r="Y202" i="3"/>
  <c r="AH200" i="3"/>
  <c r="Y200" i="3"/>
  <c r="AH198" i="3"/>
  <c r="Y198" i="3"/>
  <c r="Y196" i="3"/>
  <c r="AH196" i="3"/>
  <c r="AH194" i="3"/>
  <c r="Y194" i="3"/>
  <c r="AH192" i="3"/>
  <c r="Y192" i="3"/>
  <c r="AH190" i="3"/>
  <c r="Y190" i="3"/>
  <c r="Y188" i="3"/>
  <c r="AH188" i="3"/>
  <c r="AH186" i="3"/>
  <c r="Y186" i="3"/>
  <c r="AH184" i="3"/>
  <c r="Y184" i="3"/>
  <c r="AH182" i="3"/>
  <c r="Y182" i="3"/>
  <c r="AH180" i="3"/>
  <c r="Y180" i="3"/>
  <c r="AH178" i="3"/>
  <c r="AH176" i="3"/>
  <c r="Y176" i="3"/>
  <c r="AH174" i="3"/>
  <c r="Y174" i="3"/>
  <c r="AH172" i="3"/>
  <c r="Y172" i="3"/>
  <c r="AH170" i="3"/>
  <c r="Y170" i="3"/>
  <c r="AH168" i="3"/>
  <c r="Y168" i="3"/>
  <c r="AH166" i="3"/>
  <c r="Y166" i="3"/>
  <c r="AH164" i="3"/>
  <c r="Y164" i="3"/>
  <c r="AH162" i="3"/>
  <c r="Y162" i="3"/>
  <c r="AH160" i="3"/>
  <c r="Y160" i="3"/>
  <c r="AH158" i="3"/>
  <c r="Y158" i="3"/>
  <c r="AH156" i="3"/>
  <c r="Y156" i="3"/>
  <c r="AH154" i="3"/>
  <c r="Y154" i="3"/>
  <c r="AH152" i="3"/>
  <c r="Y152" i="3"/>
  <c r="AH150" i="3"/>
  <c r="Y150" i="3"/>
  <c r="AH148" i="3"/>
  <c r="Y148" i="3"/>
  <c r="Y146" i="3"/>
  <c r="AH146" i="3"/>
  <c r="AH144" i="3"/>
  <c r="Y144" i="3"/>
  <c r="AH142" i="3"/>
  <c r="AH140" i="3"/>
  <c r="Y140" i="3"/>
  <c r="AH138" i="3"/>
  <c r="Y138" i="3"/>
  <c r="AH136" i="3"/>
  <c r="Y136" i="3"/>
  <c r="AH134" i="3"/>
  <c r="Y134" i="3"/>
  <c r="AH132" i="3"/>
  <c r="Y132" i="3"/>
  <c r="AH130" i="3"/>
  <c r="Y130" i="3"/>
  <c r="AH128" i="3"/>
  <c r="Y128" i="3"/>
  <c r="AH126" i="3"/>
  <c r="Y126" i="3"/>
  <c r="AH124" i="3"/>
  <c r="Y124" i="3"/>
  <c r="AH122" i="3"/>
  <c r="Y122" i="3"/>
  <c r="AH120" i="3"/>
  <c r="Y120" i="3"/>
  <c r="AH118" i="3"/>
  <c r="Y118" i="3"/>
  <c r="AH116" i="3"/>
  <c r="Y116" i="3"/>
  <c r="AH114" i="3"/>
  <c r="Y114" i="3"/>
  <c r="AH112" i="3"/>
  <c r="Y112" i="3"/>
  <c r="AH110" i="3"/>
  <c r="Y110" i="3"/>
  <c r="AH108" i="3"/>
  <c r="Y108" i="3"/>
  <c r="AH106" i="3"/>
  <c r="AH104" i="3"/>
  <c r="Y104" i="3"/>
  <c r="AH102" i="3"/>
  <c r="Y102" i="3"/>
  <c r="AH100" i="3"/>
  <c r="Y100" i="3"/>
  <c r="AH98" i="3"/>
  <c r="Y98" i="3"/>
  <c r="AH96" i="3"/>
  <c r="Y96" i="3"/>
  <c r="AH94" i="3"/>
  <c r="Y94" i="3"/>
  <c r="AH92" i="3"/>
  <c r="Y92" i="3"/>
  <c r="AH90" i="3"/>
  <c r="Y90" i="3"/>
  <c r="AH88" i="3"/>
  <c r="Y88" i="3"/>
  <c r="AH86" i="3"/>
  <c r="Y86" i="3"/>
  <c r="AH84" i="3"/>
  <c r="Y84" i="3"/>
  <c r="AH82" i="3"/>
  <c r="Y82" i="3"/>
  <c r="Y80" i="3"/>
  <c r="AH80" i="3"/>
  <c r="AH78" i="3"/>
  <c r="Y78" i="3"/>
  <c r="AH76" i="3"/>
  <c r="Y76" i="3"/>
  <c r="AH74" i="3"/>
  <c r="Y74" i="3"/>
  <c r="AH72" i="3"/>
  <c r="Y72" i="3"/>
  <c r="AH70" i="3"/>
  <c r="AH68" i="3"/>
  <c r="Y68" i="3"/>
  <c r="AH66" i="3"/>
  <c r="Y66" i="3"/>
  <c r="AH64" i="3"/>
  <c r="Y64" i="3"/>
  <c r="Y62" i="3"/>
  <c r="AH60" i="3"/>
  <c r="Y60" i="3"/>
  <c r="AH58" i="3"/>
  <c r="Y58" i="3"/>
  <c r="AH56" i="3"/>
  <c r="Y56" i="3"/>
  <c r="AH54" i="3"/>
  <c r="Y54" i="3"/>
  <c r="AH52" i="3"/>
  <c r="Y52" i="3"/>
  <c r="AH50" i="3"/>
  <c r="Y50" i="3"/>
  <c r="AH48" i="3"/>
  <c r="Y48" i="3"/>
  <c r="AH46" i="3"/>
  <c r="Y46" i="3"/>
  <c r="AH44" i="3"/>
  <c r="Y44" i="3"/>
  <c r="AH42" i="3"/>
  <c r="Y42" i="3"/>
  <c r="AH40" i="3"/>
  <c r="Y40" i="3"/>
  <c r="AH38" i="3"/>
  <c r="Y38" i="3"/>
  <c r="AH36" i="3"/>
  <c r="Y36" i="3"/>
  <c r="AH34" i="3"/>
  <c r="AH32" i="3"/>
  <c r="Y32" i="3"/>
  <c r="Y30" i="3"/>
  <c r="Y28" i="3"/>
  <c r="AH28" i="3"/>
  <c r="AH26" i="3"/>
  <c r="Y26" i="3"/>
  <c r="AH24" i="3"/>
  <c r="Y24" i="3"/>
  <c r="AH22" i="3"/>
  <c r="Y22" i="3"/>
  <c r="AH20" i="3"/>
  <c r="Y20" i="3"/>
  <c r="AH18" i="3"/>
  <c r="Y18" i="3"/>
  <c r="AH16" i="3"/>
  <c r="Y16" i="3"/>
  <c r="AH14" i="3"/>
  <c r="Y14" i="3"/>
  <c r="AH12" i="3"/>
  <c r="Y12" i="3"/>
  <c r="AH10" i="3"/>
  <c r="Y10" i="3"/>
  <c r="AH8" i="3"/>
  <c r="Y8" i="3"/>
  <c r="AH6" i="3"/>
  <c r="Y6" i="3"/>
  <c r="AH4" i="3"/>
  <c r="Y4" i="3"/>
  <c r="AG2" i="3"/>
  <c r="W2" i="3"/>
  <c r="S129" i="3"/>
  <c r="S87" i="3"/>
  <c r="U137" i="3"/>
  <c r="Y69" i="3"/>
  <c r="AA177" i="3"/>
  <c r="AA9" i="3"/>
  <c r="AF224" i="3"/>
  <c r="U224" i="3"/>
  <c r="AF222" i="3"/>
  <c r="U222" i="3"/>
  <c r="AF220" i="3"/>
  <c r="U220" i="3"/>
  <c r="AF218" i="3"/>
  <c r="U218" i="3"/>
  <c r="AF216" i="3"/>
  <c r="U216" i="3"/>
  <c r="AF214" i="3"/>
  <c r="U214" i="3"/>
  <c r="AF212" i="3"/>
  <c r="U212" i="3"/>
  <c r="AF210" i="3"/>
  <c r="U210" i="3"/>
  <c r="AF208" i="3"/>
  <c r="U208" i="3"/>
  <c r="AF206" i="3"/>
  <c r="U206" i="3"/>
  <c r="AF204" i="3"/>
  <c r="AF202" i="3"/>
  <c r="AF200" i="3"/>
  <c r="U200" i="3"/>
  <c r="AF198" i="3"/>
  <c r="U198" i="3"/>
  <c r="AF196" i="3"/>
  <c r="U196" i="3"/>
  <c r="AF194" i="3"/>
  <c r="U194" i="3"/>
  <c r="AF192" i="3"/>
  <c r="U192" i="3"/>
  <c r="AF190" i="3"/>
  <c r="U190" i="3"/>
  <c r="U188" i="3"/>
  <c r="AF188" i="3"/>
  <c r="AF186" i="3"/>
  <c r="U186" i="3"/>
  <c r="AF184" i="3"/>
  <c r="AF182" i="3"/>
  <c r="AF180" i="3"/>
  <c r="U180" i="3"/>
  <c r="AF178" i="3"/>
  <c r="U178" i="3"/>
  <c r="U176" i="3"/>
  <c r="AF176" i="3"/>
  <c r="U174" i="3"/>
  <c r="AF174" i="3"/>
  <c r="AF172" i="3"/>
  <c r="U172" i="3"/>
  <c r="AF170" i="3"/>
  <c r="U170" i="3"/>
  <c r="AF168" i="3"/>
  <c r="U168" i="3"/>
  <c r="AF166" i="3"/>
  <c r="AF164" i="3"/>
  <c r="U164" i="3"/>
  <c r="AF162" i="3"/>
  <c r="AF160" i="3"/>
  <c r="U160" i="3"/>
  <c r="AF158" i="3"/>
  <c r="AF156" i="3"/>
  <c r="AF154" i="3"/>
  <c r="AF152" i="3"/>
  <c r="U152" i="3"/>
  <c r="AF150" i="3"/>
  <c r="U150" i="3"/>
  <c r="AF148" i="3"/>
  <c r="U148" i="3"/>
  <c r="AF146" i="3"/>
  <c r="U146" i="3"/>
  <c r="AF144" i="3"/>
  <c r="U144" i="3"/>
  <c r="AF142" i="3"/>
  <c r="U142" i="3"/>
  <c r="AF140" i="3"/>
  <c r="U140" i="3"/>
  <c r="AF138" i="3"/>
  <c r="U138" i="3"/>
  <c r="AF136" i="3"/>
  <c r="AF134" i="3"/>
  <c r="AF132" i="3"/>
  <c r="U132" i="3"/>
  <c r="AF130" i="3"/>
  <c r="U130" i="3"/>
  <c r="AF128" i="3"/>
  <c r="U128" i="3"/>
  <c r="AF126" i="3"/>
  <c r="U126" i="3"/>
  <c r="AF124" i="3"/>
  <c r="U124" i="3"/>
  <c r="AF122" i="3"/>
  <c r="U122" i="3"/>
  <c r="AF120" i="3"/>
  <c r="U120" i="3"/>
  <c r="AF118" i="3"/>
  <c r="AF116" i="3"/>
  <c r="U116" i="3"/>
  <c r="AF114" i="3"/>
  <c r="U114" i="3"/>
  <c r="AF112" i="3"/>
  <c r="U112" i="3"/>
  <c r="AF110" i="3"/>
  <c r="AF108" i="3"/>
  <c r="AF106" i="3"/>
  <c r="U106" i="3"/>
  <c r="U104" i="3"/>
  <c r="AF102" i="3"/>
  <c r="U102" i="3"/>
  <c r="AF100" i="3"/>
  <c r="U100" i="3"/>
  <c r="AF98" i="3"/>
  <c r="U98" i="3"/>
  <c r="U96" i="3"/>
  <c r="AF96" i="3"/>
  <c r="AF94" i="3"/>
  <c r="U94" i="3"/>
  <c r="AF92" i="3"/>
  <c r="U92" i="3"/>
  <c r="AF90" i="3"/>
  <c r="U90" i="3"/>
  <c r="AF88" i="3"/>
  <c r="U88" i="3"/>
  <c r="AF86" i="3"/>
  <c r="AF84" i="3"/>
  <c r="U84" i="3"/>
  <c r="AF82" i="3"/>
  <c r="U82" i="3"/>
  <c r="AF80" i="3"/>
  <c r="U80" i="3"/>
  <c r="AF78" i="3"/>
  <c r="U78" i="3"/>
  <c r="AF76" i="3"/>
  <c r="AF74" i="3"/>
  <c r="AF72" i="3"/>
  <c r="U72" i="3"/>
  <c r="AF70" i="3"/>
  <c r="U70" i="3"/>
  <c r="AF68" i="3"/>
  <c r="U68" i="3"/>
  <c r="AF66" i="3"/>
  <c r="U66" i="3"/>
  <c r="AF64" i="3"/>
  <c r="U64" i="3"/>
  <c r="AF62" i="3"/>
  <c r="U62" i="3"/>
  <c r="AF60" i="3"/>
  <c r="U60" i="3"/>
  <c r="AF58" i="3"/>
  <c r="AF56" i="3"/>
  <c r="U56" i="3"/>
  <c r="AF54" i="3"/>
  <c r="U54" i="3"/>
  <c r="AF52" i="3"/>
  <c r="AF50" i="3"/>
  <c r="AF48" i="3"/>
  <c r="U48" i="3"/>
  <c r="AF46" i="3"/>
  <c r="U46" i="3"/>
  <c r="AF44" i="3"/>
  <c r="U44" i="3"/>
  <c r="AF42" i="3"/>
  <c r="U42" i="3"/>
  <c r="AF40" i="3"/>
  <c r="AF38" i="3"/>
  <c r="U38" i="3"/>
  <c r="AF36" i="3"/>
  <c r="U36" i="3"/>
  <c r="AF34" i="3"/>
  <c r="U34" i="3"/>
  <c r="U32" i="3"/>
  <c r="AF32" i="3"/>
  <c r="AF30" i="3"/>
  <c r="U30" i="3"/>
  <c r="AF28" i="3"/>
  <c r="AF26" i="3"/>
  <c r="U26" i="3"/>
  <c r="AF24" i="3"/>
  <c r="U24" i="3"/>
  <c r="AF22" i="3"/>
  <c r="U20" i="3"/>
  <c r="AF20" i="3"/>
  <c r="AF18" i="3"/>
  <c r="AF16" i="3"/>
  <c r="U16" i="3"/>
  <c r="AF14" i="3"/>
  <c r="AF12" i="3"/>
  <c r="U12" i="3"/>
  <c r="AF10" i="3"/>
  <c r="U10" i="3"/>
  <c r="AF8" i="3"/>
  <c r="U8" i="3"/>
  <c r="AF6" i="3"/>
  <c r="U6" i="3"/>
  <c r="AF4" i="3"/>
  <c r="S123" i="3"/>
  <c r="U185" i="3"/>
  <c r="U134" i="3"/>
  <c r="U58" i="3"/>
  <c r="Y61" i="3"/>
  <c r="AE6" i="3"/>
  <c r="AE92" i="3"/>
  <c r="S92" i="3"/>
  <c r="AE90" i="3"/>
  <c r="S90" i="3"/>
  <c r="AE88" i="3"/>
  <c r="S88" i="3"/>
  <c r="AE86" i="3"/>
  <c r="AE84" i="3"/>
  <c r="AE82" i="3"/>
  <c r="S82" i="3"/>
  <c r="AE80" i="3"/>
  <c r="S80" i="3"/>
  <c r="S78" i="3"/>
  <c r="AE78" i="3"/>
  <c r="AE76" i="3"/>
  <c r="S76" i="3"/>
  <c r="AE74" i="3"/>
  <c r="AE72" i="3"/>
  <c r="AE70" i="3"/>
  <c r="S70" i="3"/>
  <c r="AE68" i="3"/>
  <c r="S68" i="3"/>
  <c r="AE66" i="3"/>
  <c r="S66" i="3"/>
  <c r="AE64" i="3"/>
  <c r="S64" i="3"/>
  <c r="AE62" i="3"/>
  <c r="S62" i="3"/>
  <c r="AE60" i="3"/>
  <c r="S60" i="3"/>
  <c r="AE58" i="3"/>
  <c r="S58" i="3"/>
  <c r="AE56" i="3"/>
  <c r="S56" i="3"/>
  <c r="AE54" i="3"/>
  <c r="S54" i="3"/>
  <c r="AE52" i="3"/>
  <c r="S52" i="3"/>
  <c r="AE50" i="3"/>
  <c r="S46" i="3"/>
  <c r="AE46" i="3"/>
  <c r="AE44" i="3"/>
  <c r="S44" i="3"/>
  <c r="S42" i="3"/>
  <c r="AE40" i="3"/>
  <c r="S40" i="3"/>
  <c r="AE38" i="3"/>
  <c r="AE36" i="3"/>
  <c r="AE34" i="3"/>
  <c r="S34" i="3"/>
  <c r="AE32" i="3"/>
  <c r="S32" i="3"/>
  <c r="S30" i="3"/>
  <c r="AE28" i="3"/>
  <c r="S28" i="3"/>
  <c r="AE26" i="3"/>
  <c r="S26" i="3"/>
  <c r="AE24" i="3"/>
  <c r="S24" i="3"/>
  <c r="AE22" i="3"/>
  <c r="S22" i="3"/>
  <c r="AE20" i="3"/>
  <c r="S20" i="3"/>
  <c r="AE18" i="3"/>
  <c r="S18" i="3"/>
  <c r="AE16" i="3"/>
  <c r="S16" i="3"/>
  <c r="AE14" i="3"/>
  <c r="AE12" i="3"/>
  <c r="AE10" i="3"/>
  <c r="S10" i="3"/>
  <c r="AE8" i="3"/>
  <c r="S8" i="3"/>
  <c r="AE4" i="3"/>
  <c r="S4" i="3"/>
  <c r="S74" i="3"/>
  <c r="U184" i="3"/>
  <c r="Y214" i="3"/>
  <c r="W15" i="3"/>
  <c r="AH9" i="3"/>
  <c r="AH7" i="3"/>
  <c r="Y7" i="3"/>
  <c r="AH5" i="3"/>
  <c r="Y5" i="3"/>
  <c r="U39" i="3"/>
  <c r="W3" i="3"/>
  <c r="AG13" i="3"/>
  <c r="W13" i="3"/>
  <c r="AG11" i="3"/>
  <c r="W11" i="3"/>
  <c r="AG9" i="3"/>
  <c r="W9" i="3"/>
  <c r="AG7" i="3"/>
  <c r="W7" i="3"/>
  <c r="AG3" i="3"/>
  <c r="AF37" i="3"/>
  <c r="U37" i="3"/>
  <c r="AF35" i="3"/>
  <c r="AF33" i="3"/>
  <c r="U33" i="3"/>
  <c r="AF31" i="3"/>
  <c r="U31" i="3"/>
  <c r="AF29" i="3"/>
  <c r="U29" i="3"/>
  <c r="U27" i="3"/>
  <c r="AF25" i="3"/>
  <c r="U25" i="3"/>
  <c r="AF21" i="3"/>
  <c r="U21" i="3"/>
  <c r="AF19" i="3"/>
  <c r="U19" i="3"/>
  <c r="AF17" i="3"/>
  <c r="AF15" i="3"/>
  <c r="U15" i="3"/>
  <c r="AF13" i="3"/>
  <c r="U13" i="3"/>
  <c r="AF11" i="3"/>
  <c r="AF9" i="3"/>
  <c r="U9" i="3"/>
  <c r="AF7" i="3"/>
  <c r="U7" i="3"/>
  <c r="AF5" i="3"/>
  <c r="AE35" i="3"/>
  <c r="AE33" i="3"/>
  <c r="AE31" i="3"/>
  <c r="S29" i="3"/>
  <c r="AE29" i="3"/>
  <c r="AE27" i="3"/>
  <c r="AE25" i="3"/>
  <c r="AE23" i="3"/>
  <c r="AE21" i="3"/>
  <c r="AE19" i="3"/>
  <c r="AE17" i="3"/>
  <c r="S17" i="3"/>
  <c r="AE15" i="3"/>
  <c r="AE13" i="3"/>
  <c r="AE11" i="3"/>
  <c r="AE9" i="3"/>
  <c r="AE7" i="3"/>
  <c r="AE5" i="3"/>
  <c r="S5" i="3"/>
  <c r="AE3" i="3"/>
  <c r="S7" i="3"/>
  <c r="U35" i="3"/>
  <c r="AI2" i="3"/>
  <c r="S23" i="3"/>
  <c r="Y11" i="3"/>
  <c r="S37" i="3"/>
  <c r="AE2" i="3"/>
  <c r="AH3" i="3"/>
  <c r="Y3" i="3"/>
  <c r="AG5" i="3"/>
  <c r="W5" i="3"/>
  <c r="AF3" i="3"/>
  <c r="U5" i="3"/>
  <c r="AA2" i="3"/>
  <c r="S2" i="3"/>
  <c r="Y2" i="3"/>
  <c r="U2" i="3"/>
</calcChain>
</file>

<file path=xl/sharedStrings.xml><?xml version="1.0" encoding="utf-8"?>
<sst xmlns="http://schemas.openxmlformats.org/spreadsheetml/2006/main" count="50100" uniqueCount="6829">
  <si>
    <t>Name of the Portfolio Manager</t>
  </si>
  <si>
    <t>Registration Number</t>
  </si>
  <si>
    <t>Date of Registration</t>
  </si>
  <si>
    <t>Registered Address of the Portfolio Manager</t>
  </si>
  <si>
    <t>Name of Principal Officer</t>
  </si>
  <si>
    <t>Email ID of the Principal Officer</t>
  </si>
  <si>
    <t>Contact Number (Direct) of the Principal Officer</t>
  </si>
  <si>
    <t>Name of Compliance Officer</t>
  </si>
  <si>
    <t>Email ID of the Compliance Officer</t>
  </si>
  <si>
    <t>No. of clients as on last day of the month</t>
  </si>
  <si>
    <t>Total Assets under Management (AUM) as on last day of the month (Amount in INR crores)</t>
  </si>
  <si>
    <t>No_of_unique_PF/EPFO</t>
  </si>
  <si>
    <t>No_of_unique_Corporates</t>
  </si>
  <si>
    <t>No_of_unique_Non-Corporates</t>
  </si>
  <si>
    <t>No_of_unique_Non-Residents</t>
  </si>
  <si>
    <t>No_of_unique_FPI</t>
  </si>
  <si>
    <t>No_of_unique_Others</t>
  </si>
  <si>
    <t>No_of_unique_total</t>
  </si>
  <si>
    <t>AUM_PF/EPFO</t>
  </si>
  <si>
    <t>AUM_Corporates</t>
  </si>
  <si>
    <t>AUM_Non-Corporates</t>
  </si>
  <si>
    <t>AUM_Non-Residents</t>
  </si>
  <si>
    <t>AUM_FPI</t>
  </si>
  <si>
    <t>AUM_Others</t>
  </si>
  <si>
    <t>AUM_total</t>
  </si>
  <si>
    <t>Discretionary_Equity Listed</t>
  </si>
  <si>
    <t>Discretionary_Equity Unlisted</t>
  </si>
  <si>
    <t>Discretionary_Plain Debt Listed</t>
  </si>
  <si>
    <t>Discretionary_Plain Debt Unlisted</t>
  </si>
  <si>
    <t>Discretionary_Structured Debt Listed</t>
  </si>
  <si>
    <t>Discretionary_Structured Debt Unlisted</t>
  </si>
  <si>
    <t>Discretionary_Derivatives Equity</t>
  </si>
  <si>
    <t>Discretionary_Derivatives Commodity</t>
  </si>
  <si>
    <t>Discretionary_Derivatives Others</t>
  </si>
  <si>
    <t>Discretionary_Mutual Funds</t>
  </si>
  <si>
    <t>Discretionary_Others</t>
  </si>
  <si>
    <t>Discretionary_Total</t>
  </si>
  <si>
    <t>Non-Discretionary_Equity Listed</t>
  </si>
  <si>
    <t>Non-Discretionary_Equity Unlisted</t>
  </si>
  <si>
    <t>Non-Discretionary_Plain Debt Listed</t>
  </si>
  <si>
    <t>Non-Discretionary_Plain Debt Unlisted</t>
  </si>
  <si>
    <t>Non-Discretionary_Structured Debt Listed</t>
  </si>
  <si>
    <t>Non-Discretionary_Structured Debt Unlisted</t>
  </si>
  <si>
    <t>Non-Discretionary_Derivatives Equity</t>
  </si>
  <si>
    <t>Non-Discretionary_Derivatives Commodity</t>
  </si>
  <si>
    <t>Non-Discretionary_Derivatives Others</t>
  </si>
  <si>
    <t>Non-Discretionary_Mutual Funds</t>
  </si>
  <si>
    <t>Non-Discretionary_Others</t>
  </si>
  <si>
    <t>Non-Discretionary_Total</t>
  </si>
  <si>
    <t>Advisory_Total</t>
  </si>
  <si>
    <t>A_No_of_unique_PF/EPFO</t>
  </si>
  <si>
    <t>A_No_of_unique_Corporates</t>
  </si>
  <si>
    <t>A_No_of_unique_Non-Corporates</t>
  </si>
  <si>
    <t>A_No_of_unique_Non-Residents</t>
  </si>
  <si>
    <t>A_No_of_unique_FPI</t>
  </si>
  <si>
    <t>A_No_of_unique_Others</t>
  </si>
  <si>
    <t>A_No_of_unique_total</t>
  </si>
  <si>
    <t>A_AUM_PF/EPFO</t>
  </si>
  <si>
    <t>A_AUM_Corporates</t>
  </si>
  <si>
    <t>A_AUM_Non-Corporates</t>
  </si>
  <si>
    <t>A_AUM_Non-Residents</t>
  </si>
  <si>
    <t>A_AUM_FPI</t>
  </si>
  <si>
    <t>A_AUM_Others</t>
  </si>
  <si>
    <t>A_AUM_total</t>
  </si>
  <si>
    <t>F_No_of_unique_PF/EPFO</t>
  </si>
  <si>
    <t>F_No_of_unique_Corporates</t>
  </si>
  <si>
    <t>F_No_of_unique_Non-Corporates</t>
  </si>
  <si>
    <t>F_No_of_unique_Non-Residents</t>
  </si>
  <si>
    <t>F_No_of_unique_FPI</t>
  </si>
  <si>
    <t>F_No_of_unique_Others</t>
  </si>
  <si>
    <t>F_No_of_unique_total</t>
  </si>
  <si>
    <t>F_AUM_PF/EPFO</t>
  </si>
  <si>
    <t>F_AUM_Corporates</t>
  </si>
  <si>
    <t>F_AUM_Non-Corporates</t>
  </si>
  <si>
    <t>F_AUM_Non-Residents</t>
  </si>
  <si>
    <t>F_AUM_FPI</t>
  </si>
  <si>
    <t>F_AUM_Others</t>
  </si>
  <si>
    <t>F_AUM_total</t>
  </si>
  <si>
    <t>g_Equity Listed</t>
  </si>
  <si>
    <t>g_Equity Unlisted</t>
  </si>
  <si>
    <t>g_Plain Debt Listed</t>
  </si>
  <si>
    <t>g_Plain Debt Unlisted</t>
  </si>
  <si>
    <t>g_Structured Debt Listed</t>
  </si>
  <si>
    <t>g_Structured Debt Unlisted</t>
  </si>
  <si>
    <t>g_Derivatives Equity</t>
  </si>
  <si>
    <t>g_Derivatives Commodity</t>
  </si>
  <si>
    <t>g_Derivatives Others</t>
  </si>
  <si>
    <t>g_Mutual Funds</t>
  </si>
  <si>
    <t>g_Others</t>
  </si>
  <si>
    <t>g_Total</t>
  </si>
  <si>
    <t>h_Inflow_during_the_month</t>
  </si>
  <si>
    <t>h_Outflow_during_the_month</t>
  </si>
  <si>
    <t>h_Net_flow_during_the_month</t>
  </si>
  <si>
    <t>h_Inflow_during_the_FY</t>
  </si>
  <si>
    <t>h_Outflow_during_the_FY</t>
  </si>
  <si>
    <t>h_Net_flow_during_the_FY</t>
  </si>
  <si>
    <t>k_No_of_clients_PF/EPFO</t>
  </si>
  <si>
    <t>k_No_of_clients_Corporates</t>
  </si>
  <si>
    <t>k_No_of_clients_Non-Corporates</t>
  </si>
  <si>
    <t>k_No_of_clients_Non-Residents</t>
  </si>
  <si>
    <t>k_No_of_clients_FPI</t>
  </si>
  <si>
    <t>k_No_of_clients_Others</t>
  </si>
  <si>
    <t>k_No_of_clients_total</t>
  </si>
  <si>
    <t>k_Value_of_the_Assets_PF/EPFO</t>
  </si>
  <si>
    <t>k_Value_of_the_Assets_Corporates</t>
  </si>
  <si>
    <t>k_Value_of_the_Assets_Non-Corporates</t>
  </si>
  <si>
    <t>k_Value_of_the_Assets_Non-Residents</t>
  </si>
  <si>
    <t>k_Value_of_the_Assets_FPI</t>
  </si>
  <si>
    <t>k_Value_of_the_Assets_Others</t>
  </si>
  <si>
    <t>k_Value_of_the_Assets_total</t>
  </si>
  <si>
    <t>1729 Advisors LLP</t>
  </si>
  <si>
    <t>INP000008464</t>
  </si>
  <si>
    <t>2023-12-13</t>
  </si>
  <si>
    <t>K- 135,South City, Phase I,GURGAON,,HARYANA,INDIA,122001</t>
  </si>
  <si>
    <t>Mr.Deepak Singh Thakran</t>
  </si>
  <si>
    <t>Deepak@1729advisors.com</t>
  </si>
  <si>
    <t>00-0-8826758135</t>
  </si>
  <si>
    <t>Mr.Arjun Singh Thakran</t>
  </si>
  <si>
    <t>60</t>
  </si>
  <si>
    <t>108.49000</t>
  </si>
  <si>
    <t>0</t>
  </si>
  <si>
    <t>3</t>
  </si>
  <si>
    <t>56</t>
  </si>
  <si>
    <t>1</t>
  </si>
  <si>
    <t>8.33</t>
  </si>
  <si>
    <t>99.61</t>
  </si>
  <si>
    <t>0.55</t>
  </si>
  <si>
    <t>108.49</t>
  </si>
  <si>
    <t>108.36</t>
  </si>
  <si>
    <t>0.03</t>
  </si>
  <si>
    <t>0.1</t>
  </si>
  <si>
    <t>2POINT2 CAPITAL ADVISORS LLP</t>
  </si>
  <si>
    <t>INP000005190</t>
  </si>
  <si>
    <t>2016-06-30</t>
  </si>
  <si>
    <t>D 907, Oberoi Splendor, Opp. Majas Depot,,J.V. Link Road, Andheri East,MUMBAI,MUMBAI,MAHARASHTRA,INDIA,400060</t>
  </si>
  <si>
    <t>Amit Mantri</t>
  </si>
  <si>
    <t>--02269402358</t>
  </si>
  <si>
    <t>Bhavit Kirit Visaria</t>
  </si>
  <si>
    <t>722</t>
  </si>
  <si>
    <t>1360.96000</t>
  </si>
  <si>
    <t>70</t>
  </si>
  <si>
    <t>602</t>
  </si>
  <si>
    <t>50</t>
  </si>
  <si>
    <t>271.8</t>
  </si>
  <si>
    <t>958.61</t>
  </si>
  <si>
    <t>130.55</t>
  </si>
  <si>
    <t>1360.96</t>
  </si>
  <si>
    <t>1274.75</t>
  </si>
  <si>
    <t>47.3</t>
  </si>
  <si>
    <t>38.91</t>
  </si>
  <si>
    <t>360 ONE Alternates Asset Management Limited</t>
  </si>
  <si>
    <t>INP000008640</t>
  </si>
  <si>
    <t>2024-03-27</t>
  </si>
  <si>
    <t>360 ONE Centre, Kamala City,Lower Parel West,MUMBAI,,MAHARASHTRA,INDIA,400013</t>
  </si>
  <si>
    <t>Mr.Sameer Nath</t>
  </si>
  <si>
    <t>pmscompliance@360.one</t>
  </si>
  <si>
    <t>091-022-48765600</t>
  </si>
  <si>
    <t>Mr.Chirag Gandhi</t>
  </si>
  <si>
    <t>121</t>
  </si>
  <si>
    <t>316.57000</t>
  </si>
  <si>
    <t>49</t>
  </si>
  <si>
    <t>2</t>
  </si>
  <si>
    <t>233.06</t>
  </si>
  <si>
    <t>81</t>
  </si>
  <si>
    <t>2.51</t>
  </si>
  <si>
    <t>316.57</t>
  </si>
  <si>
    <t>360 ONE Asset Management Limited</t>
  </si>
  <si>
    <t>INP000004565</t>
  </si>
  <si>
    <t>2014-09-25</t>
  </si>
  <si>
    <t>6th Floor, IIFL Centre, Kamala City,,Senapati Bapat Marg, Lower Parel,,MUMBAI,,MAHARASHTRA,INDIA,400013</t>
  </si>
  <si>
    <t>Ashutosh Naik</t>
  </si>
  <si>
    <t>6681</t>
  </si>
  <si>
    <t>27751.39000</t>
  </si>
  <si>
    <t>414</t>
  </si>
  <si>
    <t>5802</t>
  </si>
  <si>
    <t>459</t>
  </si>
  <si>
    <t>6</t>
  </si>
  <si>
    <t>1080.98</t>
  </si>
  <si>
    <t>5084.42</t>
  </si>
  <si>
    <t>396.01</t>
  </si>
  <si>
    <t>21189.98</t>
  </si>
  <si>
    <t>27751.39</t>
  </si>
  <si>
    <t>20737.38</t>
  </si>
  <si>
    <t>260.46</t>
  </si>
  <si>
    <t>0.26</t>
  </si>
  <si>
    <t>18.93</t>
  </si>
  <si>
    <t>68.32</t>
  </si>
  <si>
    <t>712.04</t>
  </si>
  <si>
    <t>21797.39</t>
  </si>
  <si>
    <t>5954</t>
  </si>
  <si>
    <t>5</t>
  </si>
  <si>
    <t>6680</t>
  </si>
  <si>
    <t>15235.98</t>
  </si>
  <si>
    <t>360 ONE PORTFOLIO MANAGERS LIMITED</t>
  </si>
  <si>
    <t>INP000005874</t>
  </si>
  <si>
    <t>2017-11-28</t>
  </si>
  <si>
    <t>,,,,,,</t>
  </si>
  <si>
    <t>1934</t>
  </si>
  <si>
    <t>31408.95000</t>
  </si>
  <si>
    <t>400</t>
  </si>
  <si>
    <t>1424</t>
  </si>
  <si>
    <t>110</t>
  </si>
  <si>
    <t>10593.15</t>
  </si>
  <si>
    <t>19592.12</t>
  </si>
  <si>
    <t>1223.68</t>
  </si>
  <si>
    <t>31408.95</t>
  </si>
  <si>
    <t>1136.73</t>
  </si>
  <si>
    <t>303.08</t>
  </si>
  <si>
    <t>493.9</t>
  </si>
  <si>
    <t>74.85</t>
  </si>
  <si>
    <t>5842.33</t>
  </si>
  <si>
    <t>834.63</t>
  </si>
  <si>
    <t>8685.52</t>
  </si>
  <si>
    <t>2488.12</t>
  </si>
  <si>
    <t>465.37</t>
  </si>
  <si>
    <t>1172</t>
  </si>
  <si>
    <t>22.68</t>
  </si>
  <si>
    <t>551.49</t>
  </si>
  <si>
    <t>9.55</t>
  </si>
  <si>
    <t>16341.04</t>
  </si>
  <si>
    <t>1673.18</t>
  </si>
  <si>
    <t>22723.43</t>
  </si>
  <si>
    <t>113</t>
  </si>
  <si>
    <t>453</t>
  </si>
  <si>
    <t>24</t>
  </si>
  <si>
    <t>590</t>
  </si>
  <si>
    <t>4267.41</t>
  </si>
  <si>
    <t>4321.61</t>
  </si>
  <si>
    <t>96.5</t>
  </si>
  <si>
    <t>287</t>
  </si>
  <si>
    <t>971</t>
  </si>
  <si>
    <t>86</t>
  </si>
  <si>
    <t>1344</t>
  </si>
  <si>
    <t>6325.74</t>
  </si>
  <si>
    <t>15270.51</t>
  </si>
  <si>
    <t>1127.18</t>
  </si>
  <si>
    <t>547.01</t>
  </si>
  <si>
    <t>634.56</t>
  </si>
  <si>
    <t>-87.55</t>
  </si>
  <si>
    <t>1753.75</t>
  </si>
  <si>
    <t>2638.5</t>
  </si>
  <si>
    <t>-884.75</t>
  </si>
  <si>
    <t>A C Choksi Share Brokers Private Limited</t>
  </si>
  <si>
    <t>INP000004730</t>
  </si>
  <si>
    <t>2015-07-07</t>
  </si>
  <si>
    <t>II ITTS HOUSE, 33 SRI SAI BABA MARG,,KALAGHODA, FORT.,MUMBAI,,MAHARASHTRA,INDIA,400001</t>
  </si>
  <si>
    <t>ASHVIN C CHOKSI</t>
  </si>
  <si>
    <t>28</t>
  </si>
  <si>
    <t>45.64000</t>
  </si>
  <si>
    <t>26</t>
  </si>
  <si>
    <t>31.96</t>
  </si>
  <si>
    <t>13.68</t>
  </si>
  <si>
    <t>45.64</t>
  </si>
  <si>
    <t>31.92</t>
  </si>
  <si>
    <t>13.72</t>
  </si>
  <si>
    <t>A. K. Wealth Management Private Limited</t>
  </si>
  <si>
    <t>INP000003674</t>
  </si>
  <si>
    <t>2016-05-30</t>
  </si>
  <si>
    <t>603, 6TH FLOOR, WINDSOR, OFF CST ROAD,,KALINA, SANTACRUZ (EAST),MUMBAI,MUMBAI,MAHARASHTRA,INDIA,400098</t>
  </si>
  <si>
    <t>Aditi Mittal</t>
  </si>
  <si>
    <t>--66349300</t>
  </si>
  <si>
    <t>47.05000</t>
  </si>
  <si>
    <t>4</t>
  </si>
  <si>
    <t>46</t>
  </si>
  <si>
    <t>9.45</t>
  </si>
  <si>
    <t>37.6</t>
  </si>
  <si>
    <t>47.05</t>
  </si>
  <si>
    <t>43.74</t>
  </si>
  <si>
    <t>0.47</t>
  </si>
  <si>
    <t>0.28</t>
  </si>
  <si>
    <t>2.56</t>
  </si>
  <si>
    <t>Aarohan Holdings and Advisors Private Limited</t>
  </si>
  <si>
    <t>INP000004599</t>
  </si>
  <si>
    <t>2014-12-17</t>
  </si>
  <si>
    <t>8 2 120 77 A, FIRST FLOOR, ROAD NO. 2,BANJARA HILLS,HYDERABAD,,ANDHRA PRADESH,INDIA,500034</t>
  </si>
  <si>
    <t>DILIP KUMAR JHA</t>
  </si>
  <si>
    <t>--04023546894</t>
  </si>
  <si>
    <t>PRABIR KUMAR CHATTERJEE</t>
  </si>
  <si>
    <t>102</t>
  </si>
  <si>
    <t>161.80000</t>
  </si>
  <si>
    <t>12</t>
  </si>
  <si>
    <t>14.73</t>
  </si>
  <si>
    <t>129.35</t>
  </si>
  <si>
    <t>17.72</t>
  </si>
  <si>
    <t>161.8</t>
  </si>
  <si>
    <t>111.53</t>
  </si>
  <si>
    <t>5.29</t>
  </si>
  <si>
    <t>0.66</t>
  </si>
  <si>
    <t>37.86</t>
  </si>
  <si>
    <t>3.22</t>
  </si>
  <si>
    <t>158.56</t>
  </si>
  <si>
    <t>1.54</t>
  </si>
  <si>
    <t>1.7</t>
  </si>
  <si>
    <t>76</t>
  </si>
  <si>
    <t>10</t>
  </si>
  <si>
    <t>89</t>
  </si>
  <si>
    <t>14.68</t>
  </si>
  <si>
    <t>128.01</t>
  </si>
  <si>
    <t>15.87</t>
  </si>
  <si>
    <t>0.05</t>
  </si>
  <si>
    <t>1.34</t>
  </si>
  <si>
    <t>0.31</t>
  </si>
  <si>
    <t>Aavishkaar Advisors Private Limited</t>
  </si>
  <si>
    <t>INP000008224</t>
  </si>
  <si>
    <t>2023-08-07</t>
  </si>
  <si>
    <t>Unit no 202, 203, 204, 2nd floor, Naman Centre,G Block, Bandra Kurla Complex, Bandra East,MUMBAI,,MAHARASHTRA,INDIA,400051</t>
  </si>
  <si>
    <t>Mr.Anurag Agrawal</t>
  </si>
  <si>
    <t>anurag@aavishkaar.in</t>
  </si>
  <si>
    <t>91-22-2261248900</t>
  </si>
  <si>
    <t>Mr.Shyamkant Joshi</t>
  </si>
  <si>
    <t>accountsavms@aavishkaar.in</t>
  </si>
  <si>
    <t>0.00000</t>
  </si>
  <si>
    <t>Abakkus Asset Manager LLP</t>
  </si>
  <si>
    <t>INP000006457</t>
  </si>
  <si>
    <t>2019-03-14</t>
  </si>
  <si>
    <t>6th Floor,Param House,Shanti Nagar,Santacruz Chembur Link Road,Santacruz East,MUMBAI,,MAHARASHTRA,INDIA,400055</t>
  </si>
  <si>
    <t>Mr.Aman Chowhan</t>
  </si>
  <si>
    <t>complianceteam@abakkusinvest.com</t>
  </si>
  <si>
    <t>91-022-48846605</t>
  </si>
  <si>
    <t>Mr.Biharilal Deora</t>
  </si>
  <si>
    <t>biharilal.deora@abakkusinvest.com</t>
  </si>
  <si>
    <t>9429</t>
  </si>
  <si>
    <t>17842.20000</t>
  </si>
  <si>
    <t>732</t>
  </si>
  <si>
    <t>8274</t>
  </si>
  <si>
    <t>421</t>
  </si>
  <si>
    <t>3178.4</t>
  </si>
  <si>
    <t>10579.57</t>
  </si>
  <si>
    <t>433.68</t>
  </si>
  <si>
    <t>3650.55</t>
  </si>
  <si>
    <t>17842.2</t>
  </si>
  <si>
    <t>16183.66</t>
  </si>
  <si>
    <t>268.29</t>
  </si>
  <si>
    <t>909.02</t>
  </si>
  <si>
    <t>17360.97</t>
  </si>
  <si>
    <t>481.23</t>
  </si>
  <si>
    <t>730</t>
  </si>
  <si>
    <t>8271</t>
  </si>
  <si>
    <t>9424</t>
  </si>
  <si>
    <t>3030.3</t>
  </si>
  <si>
    <t>10246.44</t>
  </si>
  <si>
    <t>148.1</t>
  </si>
  <si>
    <t>333.13</t>
  </si>
  <si>
    <t>ABANS BROKING SERVICES PRIVATE LIMITED</t>
  </si>
  <si>
    <t>INP000006484</t>
  </si>
  <si>
    <t>2019-03-27</t>
  </si>
  <si>
    <t>36, 37, 38 A, 3rd Floor, 227 Nariman Bhavan,Backbay Reclamation, Nariman Point,MUMBAI,MUMBAI,MAHARASHTRA,INDIA,400021</t>
  </si>
  <si>
    <t>Mr.Abhishek Pradeepkumar Bansal</t>
  </si>
  <si>
    <t>COMPLIANCE@ABANS.CO.IN</t>
  </si>
  <si>
    <t>91-022-61790000</t>
  </si>
  <si>
    <t>Mr.Anurag Gupta</t>
  </si>
  <si>
    <t>ABANS.COMPLIANCE@ABANS.CO.IN</t>
  </si>
  <si>
    <t>103</t>
  </si>
  <si>
    <t>136.44851</t>
  </si>
  <si>
    <t>78</t>
  </si>
  <si>
    <t>21</t>
  </si>
  <si>
    <t>4.40521</t>
  </si>
  <si>
    <t>85.95806</t>
  </si>
  <si>
    <t>24.62354</t>
  </si>
  <si>
    <t>21.4617</t>
  </si>
  <si>
    <t>125.69443</t>
  </si>
  <si>
    <t>3.72141</t>
  </si>
  <si>
    <t>0.26337</t>
  </si>
  <si>
    <t>6.7693</t>
  </si>
  <si>
    <t>ABCHLOR INVESTMENTS PRIVATE LIMITED</t>
  </si>
  <si>
    <t>INP000004904</t>
  </si>
  <si>
    <t>2015-11-10</t>
  </si>
  <si>
    <t>409, Laxmi Mall, New Link Road,Andheri West,MUMBAI,,MAHARASHTRA,INDIA,400053</t>
  </si>
  <si>
    <t>61</t>
  </si>
  <si>
    <t>243.49000</t>
  </si>
  <si>
    <t>52</t>
  </si>
  <si>
    <t>15.21</t>
  </si>
  <si>
    <t>205.7</t>
  </si>
  <si>
    <t>22.58</t>
  </si>
  <si>
    <t>243.49</t>
  </si>
  <si>
    <t>222.1</t>
  </si>
  <si>
    <t>11.15</t>
  </si>
  <si>
    <t>0.02</t>
  </si>
  <si>
    <t>7.55</t>
  </si>
  <si>
    <t>2.67</t>
  </si>
  <si>
    <t>Accuracap Consultancy Services Private Limited</t>
  </si>
  <si>
    <t>INP000004037</t>
  </si>
  <si>
    <t>2017-03-30</t>
  </si>
  <si>
    <t>341</t>
  </si>
  <si>
    <t>1052.97000</t>
  </si>
  <si>
    <t>23</t>
  </si>
  <si>
    <t>305</t>
  </si>
  <si>
    <t>13</t>
  </si>
  <si>
    <t>91.98</t>
  </si>
  <si>
    <t>912.05</t>
  </si>
  <si>
    <t>48.94</t>
  </si>
  <si>
    <t>1052.97</t>
  </si>
  <si>
    <t>1033.19</t>
  </si>
  <si>
    <t>6.71</t>
  </si>
  <si>
    <t>4.82</t>
  </si>
  <si>
    <t>1044.75</t>
  </si>
  <si>
    <t>8.22</t>
  </si>
  <si>
    <t>303</t>
  </si>
  <si>
    <t>338</t>
  </si>
  <si>
    <t>907.74</t>
  </si>
  <si>
    <t>45.03</t>
  </si>
  <si>
    <t>4.31</t>
  </si>
  <si>
    <t>3.91</t>
  </si>
  <si>
    <t>ACE LANSDOWNE INVESTMENTS SERVICES LLP</t>
  </si>
  <si>
    <t>INP000007492</t>
  </si>
  <si>
    <t>2022-08-02</t>
  </si>
  <si>
    <t>6, DIVYA SWAPNA CHS,Dr C. GIDWANI ROAD, NEAR NATRAJ LAWNS, CHEMBUR EAST,MUMBAI,,MAHARASHTRA,INDIA,400074</t>
  </si>
  <si>
    <t>Mr.VIKRAM PRATAPBHAI KOTAK</t>
  </si>
  <si>
    <t>vikram.kotak@acelansdowne.com</t>
  </si>
  <si>
    <t>91-022-46131301</t>
  </si>
  <si>
    <t>Mr.ALOK BODAS</t>
  </si>
  <si>
    <t>alok.bodas@acelansdowne.com</t>
  </si>
  <si>
    <t>172</t>
  </si>
  <si>
    <t>280.70000</t>
  </si>
  <si>
    <t>36</t>
  </si>
  <si>
    <t>133</t>
  </si>
  <si>
    <t>86.38</t>
  </si>
  <si>
    <t>165.41</t>
  </si>
  <si>
    <t>28.91</t>
  </si>
  <si>
    <t>280.7</t>
  </si>
  <si>
    <t>243.08</t>
  </si>
  <si>
    <t>32.1</t>
  </si>
  <si>
    <t>5.52</t>
  </si>
  <si>
    <t>Acepro Advisors Private Limited</t>
  </si>
  <si>
    <t>INP000004854</t>
  </si>
  <si>
    <t>2015-09-30</t>
  </si>
  <si>
    <t>11/159, Amar Brass Compound,,Vidya Nagari Marg, Kalina, Santacruz(E),MUMBAI,,MAHARASHTRA,INDIA,400098</t>
  </si>
  <si>
    <t>Abhay Nagar</t>
  </si>
  <si>
    <t>--26528671</t>
  </si>
  <si>
    <t>Nikhil Arya</t>
  </si>
  <si>
    <t>85.36000</t>
  </si>
  <si>
    <t>57</t>
  </si>
  <si>
    <t>1.33</t>
  </si>
  <si>
    <t>83.11</t>
  </si>
  <si>
    <t>0.92</t>
  </si>
  <si>
    <t>85.36</t>
  </si>
  <si>
    <t>67.69</t>
  </si>
  <si>
    <t>10.48</t>
  </si>
  <si>
    <t>7.19</t>
  </si>
  <si>
    <t>ACHINTYA SECURITIES PRIVATE LIMITED</t>
  </si>
  <si>
    <t>INP000006350</t>
  </si>
  <si>
    <t>2019-01-16</t>
  </si>
  <si>
    <t>7/118-E,FIRST FLOOR ,SWAROOP NAGAR,KANPUR,,UTTAR PRADESH,INDIA,208002</t>
  </si>
  <si>
    <t>Mr.ABHISHEK AGARWAL</t>
  </si>
  <si>
    <t>arpit@achintya.co.in</t>
  </si>
  <si>
    <t>0-0-5126670726</t>
  </si>
  <si>
    <t>Mr.ARPIT AGARWAL</t>
  </si>
  <si>
    <t>Aditya Birla Money Limited</t>
  </si>
  <si>
    <t>INP000003757</t>
  </si>
  <si>
    <t>2016-08-14</t>
  </si>
  <si>
    <t>Indian Rayon Compound,Veraval,,VERAVAL,GUJARAT,INDIA,362266</t>
  </si>
  <si>
    <t>Vishwanath Raman</t>
  </si>
  <si>
    <t>--044-30890110</t>
  </si>
  <si>
    <t>Murali Krishnan L R</t>
  </si>
  <si>
    <t>33</t>
  </si>
  <si>
    <t>23.50000</t>
  </si>
  <si>
    <t>29</t>
  </si>
  <si>
    <t>3.72</t>
  </si>
  <si>
    <t>18.49</t>
  </si>
  <si>
    <t>1.29</t>
  </si>
  <si>
    <t>23.5</t>
  </si>
  <si>
    <t>21.57</t>
  </si>
  <si>
    <t>0.01</t>
  </si>
  <si>
    <t>21.89</t>
  </si>
  <si>
    <t>1.51</t>
  </si>
  <si>
    <t>1.61</t>
  </si>
  <si>
    <t>32</t>
  </si>
  <si>
    <t>16.88</t>
  </si>
  <si>
    <t>Adroit Financial Services Private Limited</t>
  </si>
  <si>
    <t>INP000005349</t>
  </si>
  <si>
    <t>2017-02-28</t>
  </si>
  <si>
    <t>401-402, 4th Floor, ,Angel Mega Mall, Kaushambi,GHAZIABAD,,UTTAR PRADESH,INDIA,201010</t>
  </si>
  <si>
    <t>Aequitas Investment Consultancy Private Limited</t>
  </si>
  <si>
    <t>INP000004417</t>
  </si>
  <si>
    <t>2015-12-26</t>
  </si>
  <si>
    <t>136</t>
  </si>
  <si>
    <t>3378.63000</t>
  </si>
  <si>
    <t>101</t>
  </si>
  <si>
    <t>7</t>
  </si>
  <si>
    <t>686.79</t>
  </si>
  <si>
    <t>2491.25</t>
  </si>
  <si>
    <t>200.6</t>
  </si>
  <si>
    <t>3378.63</t>
  </si>
  <si>
    <t>1712</t>
  </si>
  <si>
    <t>995.22</t>
  </si>
  <si>
    <t>605.49</t>
  </si>
  <si>
    <t>3312.71</t>
  </si>
  <si>
    <t>65.92</t>
  </si>
  <si>
    <t>27</t>
  </si>
  <si>
    <t>135</t>
  </si>
  <si>
    <t>620.87</t>
  </si>
  <si>
    <t>Affirma Capital Investment Adviser India Private Limited</t>
  </si>
  <si>
    <t>INP000008321</t>
  </si>
  <si>
    <t>2023-10-03</t>
  </si>
  <si>
    <t>2nd Floor, Office 14, Adani Inspire, Bandra Kurla Complex, Bandra (E),,MUMBAI,,MAHARASHTRA,INDIA,400051</t>
  </si>
  <si>
    <t>Mr.Udai Dhawan</t>
  </si>
  <si>
    <t>udai.dhawan@affirmacapital.com</t>
  </si>
  <si>
    <t>91-022-68422422</t>
  </si>
  <si>
    <t>Mr.Vijay Chakravarthi</t>
  </si>
  <si>
    <t>50.00000</t>
  </si>
  <si>
    <t>25</t>
  </si>
  <si>
    <t>Agreya Capital Advisors LLP</t>
  </si>
  <si>
    <t>INP000006077</t>
  </si>
  <si>
    <t>2018-07-18</t>
  </si>
  <si>
    <t>No. 360, 6th Main, 1st Block,,Koramangala,BANGALORE,Bangalore,KARNATAKA,INDIA,560034</t>
  </si>
  <si>
    <t>Mr.Vivek Vasudevan</t>
  </si>
  <si>
    <t>vivek@agreyacapital.com</t>
  </si>
  <si>
    <t>0-080-41690158</t>
  </si>
  <si>
    <t>Mr.KRISHNAN M V</t>
  </si>
  <si>
    <t>krishnan@agreyacapital.com</t>
  </si>
  <si>
    <t>358</t>
  </si>
  <si>
    <t>1009.73000</t>
  </si>
  <si>
    <t>22</t>
  </si>
  <si>
    <t>318</t>
  </si>
  <si>
    <t>18</t>
  </si>
  <si>
    <t>146.87</t>
  </si>
  <si>
    <t>838.09</t>
  </si>
  <si>
    <t>24.77</t>
  </si>
  <si>
    <t>1009.73</t>
  </si>
  <si>
    <t>602.33</t>
  </si>
  <si>
    <t>129.44</t>
  </si>
  <si>
    <t>200.99</t>
  </si>
  <si>
    <t>71.51</t>
  </si>
  <si>
    <t>1004.28</t>
  </si>
  <si>
    <t>0.5</t>
  </si>
  <si>
    <t>0.06</t>
  </si>
  <si>
    <t>0.56</t>
  </si>
  <si>
    <t>4.87</t>
  </si>
  <si>
    <t>317</t>
  </si>
  <si>
    <t>356</t>
  </si>
  <si>
    <t>142</t>
  </si>
  <si>
    <t>837.53</t>
  </si>
  <si>
    <t>1004.3</t>
  </si>
  <si>
    <t>ALANKIT ASSIGNMENTS LTD.</t>
  </si>
  <si>
    <t>INP000001363</t>
  </si>
  <si>
    <t>2014-10-01</t>
  </si>
  <si>
    <t>205-208, ANARKALI COMPLEX,,JHANDEWALAN EXTN.,,NEW DELHI,,NATIONAL CAPITAL TERRITORY OF DELHI,INDIA,110055</t>
  </si>
  <si>
    <t>HARISH CHANDRA AGRAWAL</t>
  </si>
  <si>
    <t>ALCHEMY CAPITAL MANAGEMENT PRIVATE LTD</t>
  </si>
  <si>
    <t>INP000000365</t>
  </si>
  <si>
    <t>2015-05-16</t>
  </si>
  <si>
    <t>B-4 AMERCHAND MANSION,16 MADAME CAMA ROAD, COLABA,MUMBAI,,MAHARASHTRA,INDIA,400001</t>
  </si>
  <si>
    <t>Chirag Pandya</t>
  </si>
  <si>
    <t>1837</t>
  </si>
  <si>
    <t>8407.56000</t>
  </si>
  <si>
    <t>111</t>
  </si>
  <si>
    <t>1538</t>
  </si>
  <si>
    <t>187</t>
  </si>
  <si>
    <t>1499.54</t>
  </si>
  <si>
    <t>4408.58</t>
  </si>
  <si>
    <t>574.53</t>
  </si>
  <si>
    <t>1924.91</t>
  </si>
  <si>
    <t>8407.56</t>
  </si>
  <si>
    <t>6340.28</t>
  </si>
  <si>
    <t>0.04</t>
  </si>
  <si>
    <t>28.95</t>
  </si>
  <si>
    <t>113.38</t>
  </si>
  <si>
    <t>6482.65</t>
  </si>
  <si>
    <t>1836</t>
  </si>
  <si>
    <t>AlfAccurate Advisors Pvt. Ltd.</t>
  </si>
  <si>
    <t>INP000003419</t>
  </si>
  <si>
    <t>2015-09-22</t>
  </si>
  <si>
    <t>503, 5th Floor, B Wing Naman Midtown, Senapati Bapat Marg,Elphinstone Road,MUMBAI,MUMBAI,MAHARASHTRA,INDIA,400013</t>
  </si>
  <si>
    <t>Bhushan L. Koli</t>
  </si>
  <si>
    <t>1161</t>
  </si>
  <si>
    <t>2587.12000</t>
  </si>
  <si>
    <t>83</t>
  </si>
  <si>
    <t>991</t>
  </si>
  <si>
    <t>85</t>
  </si>
  <si>
    <t>358.31</t>
  </si>
  <si>
    <t>1935.23</t>
  </si>
  <si>
    <t>157.85</t>
  </si>
  <si>
    <t>135.73</t>
  </si>
  <si>
    <t>2587.12</t>
  </si>
  <si>
    <t>2300.35</t>
  </si>
  <si>
    <t>68.54</t>
  </si>
  <si>
    <t>2368.89</t>
  </si>
  <si>
    <t>218.23</t>
  </si>
  <si>
    <t>988</t>
  </si>
  <si>
    <t>1154</t>
  </si>
  <si>
    <t>330.81</t>
  </si>
  <si>
    <t>1880.23</t>
  </si>
  <si>
    <t>27.5</t>
  </si>
  <si>
    <t>55</t>
  </si>
  <si>
    <t>ALLEGRO SECURITIES PRIVATE LIMITED</t>
  </si>
  <si>
    <t>INP000002437</t>
  </si>
  <si>
    <t>2016-12-05</t>
  </si>
  <si>
    <t>9th Floor, The Residency,No.2, Residency Road,BANGALORE,,KARNATAKA,INDIA,560025</t>
  </si>
  <si>
    <t>Kunal Kashyap</t>
  </si>
  <si>
    <t>--08060607888</t>
  </si>
  <si>
    <t>Madhusudhan T R</t>
  </si>
  <si>
    <t>35.47600</t>
  </si>
  <si>
    <t>35.476</t>
  </si>
  <si>
    <t>19.946</t>
  </si>
  <si>
    <t>14.968</t>
  </si>
  <si>
    <t>0.562</t>
  </si>
  <si>
    <t>Almondz Financial Services Limited</t>
  </si>
  <si>
    <t>INP000008589</t>
  </si>
  <si>
    <t>2024-02-09</t>
  </si>
  <si>
    <t>F-33/3, Okhla Industrial Area,Phase II,NEW DELHI,NEW DELHI,NATIONAL CAPITAL TERRITORY OF DELHI,INDIA,110020</t>
  </si>
  <si>
    <t>Mr.Mangesh Ashok Kulkarni</t>
  </si>
  <si>
    <t>mangesh.kulkarni@almondz.com</t>
  </si>
  <si>
    <t>91-011-43500700</t>
  </si>
  <si>
    <t>Mr.Mohd Shariq</t>
  </si>
  <si>
    <t>mohd.shariq@almondz.com</t>
  </si>
  <si>
    <t>ALPHA ALTERNATIVES FUND ADVISORS LLP</t>
  </si>
  <si>
    <t>INP000006518</t>
  </si>
  <si>
    <t>2019-03-29</t>
  </si>
  <si>
    <t>34th FLOOR, SUNSHINE TOWER,SENAPATI BAPAT MARG,MUMBAI,,MAHARASHTRA,INDIA,400013</t>
  </si>
  <si>
    <t>Mr.PRASHANT MOHANRAJ</t>
  </si>
  <si>
    <t>ashim@alt-alpha.com</t>
  </si>
  <si>
    <t>91-022-61458916</t>
  </si>
  <si>
    <t>Mr.MAYANK VARSHNEY</t>
  </si>
  <si>
    <t>mayank.varshney@alt-alpha.com</t>
  </si>
  <si>
    <t>71</t>
  </si>
  <si>
    <t>535.99000</t>
  </si>
  <si>
    <t>43</t>
  </si>
  <si>
    <t>290.17</t>
  </si>
  <si>
    <t>242.72</t>
  </si>
  <si>
    <t>3.1</t>
  </si>
  <si>
    <t>535.99</t>
  </si>
  <si>
    <t>98.89</t>
  </si>
  <si>
    <t>1.85</t>
  </si>
  <si>
    <t>0.15</t>
  </si>
  <si>
    <t>100.89</t>
  </si>
  <si>
    <t>8</t>
  </si>
  <si>
    <t>19</t>
  </si>
  <si>
    <t>73.97</t>
  </si>
  <si>
    <t>23.82</t>
  </si>
  <si>
    <t>ALPHAGREP INVESTMENT MANAGEMENT PRIVATE LIMITED</t>
  </si>
  <si>
    <t>INP000007401</t>
  </si>
  <si>
    <t>2022-03-30</t>
  </si>
  <si>
    <t>Unit No.12, A 05, 13 Floor, Parinee Crescenzo,G Block, Bandra Kurla Complex, Bandra East,MUMBAI,,MAHARASHTRA,INDIA,400051</t>
  </si>
  <si>
    <t>Mr.Praveen Kumar</t>
  </si>
  <si>
    <t>praveen.kumar@alpha-grep.com</t>
  </si>
  <si>
    <t>91-000-9769321354</t>
  </si>
  <si>
    <t>Mr.Shubham Sarjine</t>
  </si>
  <si>
    <t>compliance.in@alphagrepim.com</t>
  </si>
  <si>
    <t>19.07000</t>
  </si>
  <si>
    <t>13.49</t>
  </si>
  <si>
    <t>5.58</t>
  </si>
  <si>
    <t>19.07</t>
  </si>
  <si>
    <t>16.72</t>
  </si>
  <si>
    <t>2.01</t>
  </si>
  <si>
    <t>0.34</t>
  </si>
  <si>
    <t>Ambit Investment Advisors Private Limited</t>
  </si>
  <si>
    <t>INP000005059</t>
  </si>
  <si>
    <t>2016-04-07</t>
  </si>
  <si>
    <t>Ambit house 449, senapati Bapat Marg,lower parel,MUMBAI,MUMBAI,MAHARASHTRA,INDIA,400013</t>
  </si>
  <si>
    <t>Mehta Gupta</t>
  </si>
  <si>
    <t>Parimal Deuskar</t>
  </si>
  <si>
    <t>1475</t>
  </si>
  <si>
    <t>2522.05000</t>
  </si>
  <si>
    <t>108</t>
  </si>
  <si>
    <t>1200</t>
  </si>
  <si>
    <t>167</t>
  </si>
  <si>
    <t>784.93</t>
  </si>
  <si>
    <t>1486.56</t>
  </si>
  <si>
    <t>250.55</t>
  </si>
  <si>
    <t>2522.05</t>
  </si>
  <si>
    <t>2403.86</t>
  </si>
  <si>
    <t>23.63</t>
  </si>
  <si>
    <t>5.79</t>
  </si>
  <si>
    <t>35.84</t>
  </si>
  <si>
    <t>2469.12</t>
  </si>
  <si>
    <t>26.06</t>
  </si>
  <si>
    <t>0.37</t>
  </si>
  <si>
    <t>26.44</t>
  </si>
  <si>
    <t>26.49</t>
  </si>
  <si>
    <t>107</t>
  </si>
  <si>
    <t>1196</t>
  </si>
  <si>
    <t>164</t>
  </si>
  <si>
    <t>1467</t>
  </si>
  <si>
    <t>764.2</t>
  </si>
  <si>
    <t>1477.47</t>
  </si>
  <si>
    <t>227.45</t>
  </si>
  <si>
    <t>3.33</t>
  </si>
  <si>
    <t>23.1</t>
  </si>
  <si>
    <t>0.07</t>
  </si>
  <si>
    <t>4.46</t>
  </si>
  <si>
    <t>-4.39</t>
  </si>
  <si>
    <t>4.37</t>
  </si>
  <si>
    <t>22.99</t>
  </si>
  <si>
    <t>-18.61</t>
  </si>
  <si>
    <t>20.73</t>
  </si>
  <si>
    <t>5.76</t>
  </si>
  <si>
    <t>Ambit Wealth Private Limited</t>
  </si>
  <si>
    <t>INP000007465</t>
  </si>
  <si>
    <t>2022-07-22</t>
  </si>
  <si>
    <t>283</t>
  </si>
  <si>
    <t>955.44000</t>
  </si>
  <si>
    <t>206</t>
  </si>
  <si>
    <t>469.77</t>
  </si>
  <si>
    <t>423.85</t>
  </si>
  <si>
    <t>61.83</t>
  </si>
  <si>
    <t>955.44</t>
  </si>
  <si>
    <t>606.1</t>
  </si>
  <si>
    <t>44.75</t>
  </si>
  <si>
    <t>38.88</t>
  </si>
  <si>
    <t>689.73</t>
  </si>
  <si>
    <t>34.92</t>
  </si>
  <si>
    <t>3.6</t>
  </si>
  <si>
    <t>4.55</t>
  </si>
  <si>
    <t>67.63</t>
  </si>
  <si>
    <t>1.66</t>
  </si>
  <si>
    <t>112.36</t>
  </si>
  <si>
    <t>153.35</t>
  </si>
  <si>
    <t>186</t>
  </si>
  <si>
    <t>20</t>
  </si>
  <si>
    <t>256</t>
  </si>
  <si>
    <t>295.84</t>
  </si>
  <si>
    <t>334.73</t>
  </si>
  <si>
    <t>59.16</t>
  </si>
  <si>
    <t>20.58</t>
  </si>
  <si>
    <t>89.12</t>
  </si>
  <si>
    <t>4.17</t>
  </si>
  <si>
    <t>0.91</t>
  </si>
  <si>
    <t>3.26</t>
  </si>
  <si>
    <t>15.08</t>
  </si>
  <si>
    <t>8.42</t>
  </si>
  <si>
    <t>6.66</t>
  </si>
  <si>
    <t>ANAND RATHI ADVISORS LIMITED</t>
  </si>
  <si>
    <t>INP000000282</t>
  </si>
  <si>
    <t>2014-07-01</t>
  </si>
  <si>
    <t>EXPRESS ZONE A- WING, 10TH FLOOR,,WESTERN EXPRESS HIGHWAY, GOREGAON (EAST),MUMBAI,,MAHARASHTRA,INDIA,400063</t>
  </si>
  <si>
    <t>Mr. Amit Rathi</t>
  </si>
  <si>
    <t>--40477000</t>
  </si>
  <si>
    <t>DEEPAK KEDIA</t>
  </si>
  <si>
    <t>838</t>
  </si>
  <si>
    <t>1047.97000</t>
  </si>
  <si>
    <t>53</t>
  </si>
  <si>
    <t>702</t>
  </si>
  <si>
    <t>70.27</t>
  </si>
  <si>
    <t>897.39</t>
  </si>
  <si>
    <t>80.31</t>
  </si>
  <si>
    <t>1047.97</t>
  </si>
  <si>
    <t>758.45</t>
  </si>
  <si>
    <t>11.04</t>
  </si>
  <si>
    <t>27.48</t>
  </si>
  <si>
    <t>796.97</t>
  </si>
  <si>
    <t>251</t>
  </si>
  <si>
    <t>701</t>
  </si>
  <si>
    <t>837</t>
  </si>
  <si>
    <t>646.39</t>
  </si>
  <si>
    <t>ANGEL ONE LIMITED</t>
  </si>
  <si>
    <t>INP000001546</t>
  </si>
  <si>
    <t>2015-01-16</t>
  </si>
  <si>
    <t>601, 6th Floor, Ackruti Star, Central Road, MIDC,Andheri (East),MUMBAI,MUMBAI,MAHARASHTRA,INDIA,400093</t>
  </si>
  <si>
    <t>Mr. Rajesh Jain</t>
  </si>
  <si>
    <t>--30837700</t>
  </si>
  <si>
    <t>Mr. Kamlesh Gujar</t>
  </si>
  <si>
    <t>ANVIL WEALTH MANAGEMENT PVT LTD</t>
  </si>
  <si>
    <t>INP000002429</t>
  </si>
  <si>
    <t>603 B , Kaledonia, Sahar Road, ,Off W.E. Highway, Andheri ( East),MUMBAI,,MAHARASHTRA,INDIA,400069</t>
  </si>
  <si>
    <t>Arka Investment Advisory Services Private Limited</t>
  </si>
  <si>
    <t>INP000008729</t>
  </si>
  <si>
    <t>2024-05-15</t>
  </si>
  <si>
    <t>2504, 2505, 2506, 25th Floor,One Lodha Place Lodha World Towers Senapati Bapat Mar Lower Parel Mumbai 400013,MUMBAI,Mumbai,MAHARASHTRA,INDIA,400013</t>
  </si>
  <si>
    <t>Mr.Sonit Singh</t>
  </si>
  <si>
    <t>sonit.singh@arkaholdings.com</t>
  </si>
  <si>
    <t>000-022-40471000</t>
  </si>
  <si>
    <t>Mr.Jasdeep Juneja</t>
  </si>
  <si>
    <t>jasdeep.juneja@arkaadvisory.in</t>
  </si>
  <si>
    <t>Arth Portfolio Management Private Limited</t>
  </si>
  <si>
    <t>INP000008552</t>
  </si>
  <si>
    <t>2024-01-23</t>
  </si>
  <si>
    <t>408. 3rd Floor, Happy Hallmark Shoppers ,Vesu, Surat,SURAT,,GUJARAT,INDIA,395007</t>
  </si>
  <si>
    <t>Mr.Niraj Bardia</t>
  </si>
  <si>
    <t>niraj@arth-india.com</t>
  </si>
  <si>
    <t>0-91-8976681086</t>
  </si>
  <si>
    <t>Ms.Richa Nishant Jalan</t>
  </si>
  <si>
    <t>compliance@arth-india.com</t>
  </si>
  <si>
    <t>29.09000</t>
  </si>
  <si>
    <t>17</t>
  </si>
  <si>
    <t>6.98</t>
  </si>
  <si>
    <t>20.06</t>
  </si>
  <si>
    <t>2.05</t>
  </si>
  <si>
    <t>29.09</t>
  </si>
  <si>
    <t>28.92</t>
  </si>
  <si>
    <t>0.16</t>
  </si>
  <si>
    <t>Arthya Wealth and Investments Pvt Ltd</t>
  </si>
  <si>
    <t>INP000007225</t>
  </si>
  <si>
    <t>2021-06-09</t>
  </si>
  <si>
    <t>712 THE SUMMIT BUSINESS BAY, 7th Floor, Near Western Express Highway,Off Andheri Kurla Road, Andheri East,MUMBAI,,MAHARASHTRA,INDIA,400069</t>
  </si>
  <si>
    <t>Mr.Bhaskar Bukrediwala</t>
  </si>
  <si>
    <t>bhaskar@arthyainvestments.com</t>
  </si>
  <si>
    <t>91-000-9920638399</t>
  </si>
  <si>
    <t>Ms.Smitha Jain Arora</t>
  </si>
  <si>
    <t>smitha@arthyawealth.com</t>
  </si>
  <si>
    <t>118.65000</t>
  </si>
  <si>
    <t>61.06</t>
  </si>
  <si>
    <t>53.92</t>
  </si>
  <si>
    <t>3.67</t>
  </si>
  <si>
    <t>118.65</t>
  </si>
  <si>
    <t>57.86</t>
  </si>
  <si>
    <t>0.87</t>
  </si>
  <si>
    <t>4.36</t>
  </si>
  <si>
    <t>64.38</t>
  </si>
  <si>
    <t>54.27</t>
  </si>
  <si>
    <t>44</t>
  </si>
  <si>
    <t>12.71</t>
  </si>
  <si>
    <t>48</t>
  </si>
  <si>
    <t>48.35</t>
  </si>
  <si>
    <t>5.92</t>
  </si>
  <si>
    <t>Asian Markets Securities Private Limited</t>
  </si>
  <si>
    <t>INP000004680</t>
  </si>
  <si>
    <t>2015-04-21</t>
  </si>
  <si>
    <t>1/2 Athena House,Rajnigandha Complex,Gen A.K.Vaidya Marg,Gokuldham,Filmcity Road,Goregaon east,MUMBAI,,MAHARASHTRA,INDIA,400063</t>
  </si>
  <si>
    <t>Kailash Biyani</t>
  </si>
  <si>
    <t>--022-43435000</t>
  </si>
  <si>
    <t>Chetan Karia</t>
  </si>
  <si>
    <t>51.34000</t>
  </si>
  <si>
    <t>19.92</t>
  </si>
  <si>
    <t>29.44</t>
  </si>
  <si>
    <t>1.98</t>
  </si>
  <si>
    <t>51.34</t>
  </si>
  <si>
    <t>51.04</t>
  </si>
  <si>
    <t>0.21</t>
  </si>
  <si>
    <t>Asit C Mehta Investment Interrmediates Limited</t>
  </si>
  <si>
    <t>INP000005801</t>
  </si>
  <si>
    <t>2024-05-29</t>
  </si>
  <si>
    <t>PANTOMATH NUCLEUS HOUSE,SAKI VIHAR ROAD ANDHERI E,MUMBAI,MUMBAI,MAHARASHTRA,INDIA,400072</t>
  </si>
  <si>
    <t>Mr.Deepak Makwana</t>
  </si>
  <si>
    <t>deepak.makwana@acm.co.in</t>
  </si>
  <si>
    <t>091-022-28583750</t>
  </si>
  <si>
    <t>Mr.Jaideep Padmakar Vaidya</t>
  </si>
  <si>
    <t>complianceofficer@acm.co.in</t>
  </si>
  <si>
    <t>221</t>
  </si>
  <si>
    <t>222.49000</t>
  </si>
  <si>
    <t>203</t>
  </si>
  <si>
    <t>4.75</t>
  </si>
  <si>
    <t>201.95</t>
  </si>
  <si>
    <t>15.79</t>
  </si>
  <si>
    <t>222.49</t>
  </si>
  <si>
    <t>190.16</t>
  </si>
  <si>
    <t>16.31</t>
  </si>
  <si>
    <t>5.47</t>
  </si>
  <si>
    <t>211.96</t>
  </si>
  <si>
    <t>6.34</t>
  </si>
  <si>
    <t>1.74</t>
  </si>
  <si>
    <t>2.45</t>
  </si>
  <si>
    <t>10.53</t>
  </si>
  <si>
    <t>189</t>
  </si>
  <si>
    <t>11</t>
  </si>
  <si>
    <t>205</t>
  </si>
  <si>
    <t>192.95</t>
  </si>
  <si>
    <t>14.26</t>
  </si>
  <si>
    <t>14</t>
  </si>
  <si>
    <t>16</t>
  </si>
  <si>
    <t>9</t>
  </si>
  <si>
    <t>1.53</t>
  </si>
  <si>
    <t>1.22</t>
  </si>
  <si>
    <t>0.52</t>
  </si>
  <si>
    <t>0.7</t>
  </si>
  <si>
    <t>3.85</t>
  </si>
  <si>
    <t>ASK Investment Managers Limited</t>
  </si>
  <si>
    <t>INP000008066</t>
  </si>
  <si>
    <t>2023-05-04</t>
  </si>
  <si>
    <t>Birla Aurora, 16 level, Office Floor 9, ,Dr Annie Besant Road, Worli, ,MUMBAI,Mumbai,MAHARASHTRA,INDIA,400030</t>
  </si>
  <si>
    <t>Mr.Sumit Jain</t>
  </si>
  <si>
    <t>sumit.jain@askinvestmentmanagers.com</t>
  </si>
  <si>
    <t>91-022-66520000</t>
  </si>
  <si>
    <t>Mr.Amit Gupta</t>
  </si>
  <si>
    <t>agupta@askinvestmentmanagers.com</t>
  </si>
  <si>
    <t>13899</t>
  </si>
  <si>
    <t>24669.82000</t>
  </si>
  <si>
    <t>574</t>
  </si>
  <si>
    <t>12303</t>
  </si>
  <si>
    <t>1022</t>
  </si>
  <si>
    <t>4421.95</t>
  </si>
  <si>
    <t>18532.91</t>
  </si>
  <si>
    <t>1714.96</t>
  </si>
  <si>
    <t>24669.82</t>
  </si>
  <si>
    <t>23831.03</t>
  </si>
  <si>
    <t>65.47</t>
  </si>
  <si>
    <t>367.58</t>
  </si>
  <si>
    <t>24264.08</t>
  </si>
  <si>
    <t>405.72</t>
  </si>
  <si>
    <t>572</t>
  </si>
  <si>
    <t>13897</t>
  </si>
  <si>
    <t>4016.23</t>
  </si>
  <si>
    <t>24264.1</t>
  </si>
  <si>
    <t>ASK Property Investment Advisors Private Limited</t>
  </si>
  <si>
    <t>INP000005713</t>
  </si>
  <si>
    <t>2017-07-03</t>
  </si>
  <si>
    <t>Birla Aurora, Level 16, Office Floor 9,,Dr. Annie Besant Road, Worli,,MUMBAI,,MAHARASHTRA,INDIA,400030</t>
  </si>
  <si>
    <t>Mr.Amit Bhagat</t>
  </si>
  <si>
    <t>rbhase@askinvestmentadvisors.com</t>
  </si>
  <si>
    <t>91-354-2266460000</t>
  </si>
  <si>
    <t>Mr.Rohit Bhase</t>
  </si>
  <si>
    <t>90.00000</t>
  </si>
  <si>
    <t>30</t>
  </si>
  <si>
    <t>90</t>
  </si>
  <si>
    <t>ASK Wealth Advisors Private Limited</t>
  </si>
  <si>
    <t>INP000007827</t>
  </si>
  <si>
    <t>2023-02-14</t>
  </si>
  <si>
    <t>Birla Aurora, 16 Level, Office Floor 9 ,Dr. Annie Besant Road, Worli,MUMBAI,,MAHARASHTRA,INDIA,400030</t>
  </si>
  <si>
    <t>Mr.Somnath Mukherjee</t>
  </si>
  <si>
    <t>smukherjee@askwealthadvisors.com</t>
  </si>
  <si>
    <t>91-022-66132809</t>
  </si>
  <si>
    <t>Mr.Nipun Doshi</t>
  </si>
  <si>
    <t>nipun.doshi@askwealthadvisors.com</t>
  </si>
  <si>
    <t>406</t>
  </si>
  <si>
    <t>3870.16000</t>
  </si>
  <si>
    <t>87</t>
  </si>
  <si>
    <t>308</t>
  </si>
  <si>
    <t>1942.19</t>
  </si>
  <si>
    <t>1793.25</t>
  </si>
  <si>
    <t>134.72</t>
  </si>
  <si>
    <t>3870.16</t>
  </si>
  <si>
    <t>19.09</t>
  </si>
  <si>
    <t>5.53</t>
  </si>
  <si>
    <t>26.98</t>
  </si>
  <si>
    <t>217.74</t>
  </si>
  <si>
    <t>0.81</t>
  </si>
  <si>
    <t>270.15</t>
  </si>
  <si>
    <t>200.66</t>
  </si>
  <si>
    <t>176.08</t>
  </si>
  <si>
    <t>2.06</t>
  </si>
  <si>
    <t>71.03</t>
  </si>
  <si>
    <t>3111.26</t>
  </si>
  <si>
    <t>38.92</t>
  </si>
  <si>
    <t>3600.01</t>
  </si>
  <si>
    <t>68</t>
  </si>
  <si>
    <t>82</t>
  </si>
  <si>
    <t>50.52</t>
  </si>
  <si>
    <t>213.31</t>
  </si>
  <si>
    <t>6.32</t>
  </si>
  <si>
    <t>75</t>
  </si>
  <si>
    <t>240</t>
  </si>
  <si>
    <t>324</t>
  </si>
  <si>
    <t>1891.67</t>
  </si>
  <si>
    <t>1579.94</t>
  </si>
  <si>
    <t>128.4</t>
  </si>
  <si>
    <t>197.87</t>
  </si>
  <si>
    <t>210.77</t>
  </si>
  <si>
    <t>-12.9</t>
  </si>
  <si>
    <t>759.98</t>
  </si>
  <si>
    <t>1025.57</t>
  </si>
  <si>
    <t>-265.59</t>
  </si>
  <si>
    <t>ASTUTE INVESTMENT MANAGEMENT PRIVATE LIMITED</t>
  </si>
  <si>
    <t>INP000002536</t>
  </si>
  <si>
    <t>2017-02-20</t>
  </si>
  <si>
    <t>79, Nariman Bhavan,Nariman Point,MUMBAI,MUMBAI,MAHARASHTRA,INDIA,400021</t>
  </si>
  <si>
    <t>Ajaya Jain</t>
  </si>
  <si>
    <t>--22872646 / 47</t>
  </si>
  <si>
    <t>Ramesh Purohit</t>
  </si>
  <si>
    <t>91.32922</t>
  </si>
  <si>
    <t>25.16853</t>
  </si>
  <si>
    <t>56.92897</t>
  </si>
  <si>
    <t>9.23172</t>
  </si>
  <si>
    <t>85.25383</t>
  </si>
  <si>
    <t>6.07539</t>
  </si>
  <si>
    <t>ATLAS INTEGRATED FINANCE LTD</t>
  </si>
  <si>
    <t>INP000000530</t>
  </si>
  <si>
    <t>2016-02-16</t>
  </si>
  <si>
    <t>Office No.19 , Gopal Bhavan Bldg ,1st Floor,199 Shamaldas Gandhi Marg,,MUMBAI,,MAHARASHTRA,INDIA,400002</t>
  </si>
  <si>
    <t>Sucheta Shah</t>
  </si>
  <si>
    <t>--40600509</t>
  </si>
  <si>
    <t>Niesh Shah</t>
  </si>
  <si>
    <t>50.90000</t>
  </si>
  <si>
    <t>50.9</t>
  </si>
  <si>
    <t>43.63</t>
  </si>
  <si>
    <t>0.08</t>
  </si>
  <si>
    <t>43.71</t>
  </si>
  <si>
    <t>2.83</t>
  </si>
  <si>
    <t>-0.01</t>
  </si>
  <si>
    <t>Avendus Capital Public Markets Alternate Strategies LLP</t>
  </si>
  <si>
    <t>INP000006217</t>
  </si>
  <si>
    <t>2018-10-30</t>
  </si>
  <si>
    <t>901, Platina, 9th Floor, Plot No. C-59,,Bandra Kurla Complex, Bandra East, Mumbai 400 051 India,MUMBAI,,MAHARASHTRA,INDIA,400051</t>
  </si>
  <si>
    <t>Mr.Vaibhav Sanghavi Shah Sanghavi</t>
  </si>
  <si>
    <t>vaibhav.sanghavi@avendus.com</t>
  </si>
  <si>
    <t>91-22-266481480</t>
  </si>
  <si>
    <t>Mr.Jimesh Ranawat</t>
  </si>
  <si>
    <t>compliance@avendus.com</t>
  </si>
  <si>
    <t>Avestha Fund Management LLP</t>
  </si>
  <si>
    <t>INP000005810</t>
  </si>
  <si>
    <t>2017-08-22</t>
  </si>
  <si>
    <t>Ground Floor, Plot no. 25, Normandie Building, M L Dahanukar Marg, Carmichael Road, Cumballa Hill,,MUMBAI,,MAHARASHTRA,INDIA,400026</t>
  </si>
  <si>
    <t>Mr.Farokh Dinshaw Pandole</t>
  </si>
  <si>
    <t>farokh@avesthafm.com</t>
  </si>
  <si>
    <t>91-022-2223670080</t>
  </si>
  <si>
    <t>Mr.Chaitanya Kamdar</t>
  </si>
  <si>
    <t>190</t>
  </si>
  <si>
    <t>1059.81000</t>
  </si>
  <si>
    <t>151</t>
  </si>
  <si>
    <t>261.71</t>
  </si>
  <si>
    <t>753.2</t>
  </si>
  <si>
    <t>44.9</t>
  </si>
  <si>
    <t>1059.81</t>
  </si>
  <si>
    <t>965.6</t>
  </si>
  <si>
    <t>40.4</t>
  </si>
  <si>
    <t>1006</t>
  </si>
  <si>
    <t>53.81</t>
  </si>
  <si>
    <t>188</t>
  </si>
  <si>
    <t>207.9</t>
  </si>
  <si>
    <t>Awriga Capital Advisors LLP</t>
  </si>
  <si>
    <t>INP000006934</t>
  </si>
  <si>
    <t>2019-11-19</t>
  </si>
  <si>
    <t>C-501, Ashok Gardens,,T.J.Road, Sewri,,MUMBAI,MUMBAI,MAHARASHTRA,INDIA,400020</t>
  </si>
  <si>
    <t>Mr.Jinal Sheth</t>
  </si>
  <si>
    <t>jinal@awriga.com</t>
  </si>
  <si>
    <t>91-022-9004386680</t>
  </si>
  <si>
    <t>Mr.Deepak Bangera</t>
  </si>
  <si>
    <t>DSBANGERA08@GMAIL.COM</t>
  </si>
  <si>
    <t>295</t>
  </si>
  <si>
    <t>516.05140</t>
  </si>
  <si>
    <t>238</t>
  </si>
  <si>
    <t>35.1594</t>
  </si>
  <si>
    <t>422.7259</t>
  </si>
  <si>
    <t>58.1661</t>
  </si>
  <si>
    <t>516.0514</t>
  </si>
  <si>
    <t>467.2763</t>
  </si>
  <si>
    <t>17.1184</t>
  </si>
  <si>
    <t>31.6567</t>
  </si>
  <si>
    <t>Axis Asset Management Company Limited</t>
  </si>
  <si>
    <t>INP000003534</t>
  </si>
  <si>
    <t>2016-01-04</t>
  </si>
  <si>
    <t>One Lodha Place, 22nd and 23rd Floor,,Senapati Bapat Marg, Lower Parel, ,MUMBAI,MUMBAI,MAHARASHTRA,INDIA,400013</t>
  </si>
  <si>
    <t>Mr. Chandresh Kumar Nigam</t>
  </si>
  <si>
    <t>--022-43254197</t>
  </si>
  <si>
    <t>Nilesh Pednekar</t>
  </si>
  <si>
    <t>1668</t>
  </si>
  <si>
    <t>1546.95000</t>
  </si>
  <si>
    <t>1234</t>
  </si>
  <si>
    <t>407</t>
  </si>
  <si>
    <t>38.71</t>
  </si>
  <si>
    <t>1166.04</t>
  </si>
  <si>
    <t>342.2</t>
  </si>
  <si>
    <t>1546.95</t>
  </si>
  <si>
    <t>1472.07</t>
  </si>
  <si>
    <t>14.83</t>
  </si>
  <si>
    <t>60.05</t>
  </si>
  <si>
    <t>AXIS SCEURITIES LIMITED</t>
  </si>
  <si>
    <t>INP000000654</t>
  </si>
  <si>
    <t>2014-07-16</t>
  </si>
  <si>
    <t>Trishul Building, 3rd Floor,OPP. Samartheshwar Temple Near Law Garden,AHMEDABAD,,GUJARAT,INDIA,380009</t>
  </si>
  <si>
    <t>MS SONU BHASIN</t>
  </si>
  <si>
    <t>--24252525</t>
  </si>
  <si>
    <t>Mr Jayan Nair</t>
  </si>
  <si>
    <t>2299</t>
  </si>
  <si>
    <t>3510.17000</t>
  </si>
  <si>
    <t>112</t>
  </si>
  <si>
    <t>1840</t>
  </si>
  <si>
    <t>347</t>
  </si>
  <si>
    <t>638.58</t>
  </si>
  <si>
    <t>2370.76</t>
  </si>
  <si>
    <t>500.83</t>
  </si>
  <si>
    <t>3510.17</t>
  </si>
  <si>
    <t>3038.55</t>
  </si>
  <si>
    <t>0.25</t>
  </si>
  <si>
    <t>96.42</t>
  </si>
  <si>
    <t>208.14</t>
  </si>
  <si>
    <t>3343.41</t>
  </si>
  <si>
    <t>158.71</t>
  </si>
  <si>
    <t>7.24</t>
  </si>
  <si>
    <t>166.76</t>
  </si>
  <si>
    <t>109</t>
  </si>
  <si>
    <t>1744</t>
  </si>
  <si>
    <t>326</t>
  </si>
  <si>
    <t>2179</t>
  </si>
  <si>
    <t>631.41</t>
  </si>
  <si>
    <t>2235.89</t>
  </si>
  <si>
    <t>476.11</t>
  </si>
  <si>
    <t>96</t>
  </si>
  <si>
    <t>120</t>
  </si>
  <si>
    <t>7.17</t>
  </si>
  <si>
    <t>134.87</t>
  </si>
  <si>
    <t>24.72</t>
  </si>
  <si>
    <t>1.52</t>
  </si>
  <si>
    <t>-2.39</t>
  </si>
  <si>
    <t>1.62</t>
  </si>
  <si>
    <t>15.09</t>
  </si>
  <si>
    <t>-13.47</t>
  </si>
  <si>
    <t>Ayan Analytics Private Limited</t>
  </si>
  <si>
    <t>INP000007614</t>
  </si>
  <si>
    <t>2022-11-07</t>
  </si>
  <si>
    <t>Flat No. 23, Wing C, Floor 2,Shreerang Unit11, Shreerang society, N G Marg,THANE,Thane,MAHARASHTRA,INDIA,400601</t>
  </si>
  <si>
    <t>Mr.Ramaswamy Vaidyanath</t>
  </si>
  <si>
    <t>rvaidyanath@gmail.com</t>
  </si>
  <si>
    <t>91-022-00000000</t>
  </si>
  <si>
    <t>Mr.Girish Vasant Lad</t>
  </si>
  <si>
    <t>girishlad1988@gmail.com</t>
  </si>
  <si>
    <t>273</t>
  </si>
  <si>
    <t>266.08000</t>
  </si>
  <si>
    <t>198</t>
  </si>
  <si>
    <t>19.4</t>
  </si>
  <si>
    <t>175.18</t>
  </si>
  <si>
    <t>71.5</t>
  </si>
  <si>
    <t>266.08</t>
  </si>
  <si>
    <t>244.79</t>
  </si>
  <si>
    <t>13.1</t>
  </si>
  <si>
    <t>8.14</t>
  </si>
  <si>
    <t>266.09</t>
  </si>
  <si>
    <t>BADJATE STOCK and SHARES PVT. LTD</t>
  </si>
  <si>
    <t>INP000006527</t>
  </si>
  <si>
    <t>207, MANGALAM ARCADE,2nd FLOOR, ABOVE VENUS BOOK DEPOT,NAGPUR,NAGPUR,MAHARASHTRA,INDIA,440010</t>
  </si>
  <si>
    <t>Mr.ANUJ SHANTILAL BADJATE</t>
  </si>
  <si>
    <t>compliance@badjategroup.com</t>
  </si>
  <si>
    <t>91-0712-6604219</t>
  </si>
  <si>
    <t>Mr.TUSHAR ANUJ BAD</t>
  </si>
  <si>
    <t>82.80000</t>
  </si>
  <si>
    <t>54</t>
  </si>
  <si>
    <t>4.15</t>
  </si>
  <si>
    <t>78.66</t>
  </si>
  <si>
    <t>82.8</t>
  </si>
  <si>
    <t>80.49</t>
  </si>
  <si>
    <t>2.29</t>
  </si>
  <si>
    <t>Bandhan AMC Limited</t>
  </si>
  <si>
    <t>INP000008534</t>
  </si>
  <si>
    <t>2024-01-12</t>
  </si>
  <si>
    <t>6th floor Tower 1C One World Centre,841 Senapati Bapat Marg Jupiter Mill Compound ,MUMBAI,Mumbai,MAHARASHTRA,INDIA,400013</t>
  </si>
  <si>
    <t>Mr.Rishi Sharma</t>
  </si>
  <si>
    <t>rishi.sharma@bandhanamc.com</t>
  </si>
  <si>
    <t>022-91-9821524727</t>
  </si>
  <si>
    <t>Mrs.Vijayalaxmi Khatri</t>
  </si>
  <si>
    <t>vijayalaxmi.khatri@bandhanamc.com</t>
  </si>
  <si>
    <t>41.11000</t>
  </si>
  <si>
    <t>37</t>
  </si>
  <si>
    <t>11.24</t>
  </si>
  <si>
    <t>26.36</t>
  </si>
  <si>
    <t>3.51</t>
  </si>
  <si>
    <t>41.11</t>
  </si>
  <si>
    <t>39.13</t>
  </si>
  <si>
    <t>BANYAN CAPITAL ADVISORS PRIVATE LIMITED</t>
  </si>
  <si>
    <t>INP000004243</t>
  </si>
  <si>
    <t>2015-02-08</t>
  </si>
  <si>
    <t>D-51, Gulmohar Park,,NEW DELHI,DELHI,NATIONAL CAPITAL TERRITORY OF DELHI,INDIA,111049</t>
  </si>
  <si>
    <t>V. P. Rajesh</t>
  </si>
  <si>
    <t>--0120-4216200</t>
  </si>
  <si>
    <t>Anoop Kumar</t>
  </si>
  <si>
    <t>896.81000</t>
  </si>
  <si>
    <t>98</t>
  </si>
  <si>
    <t>77.53</t>
  </si>
  <si>
    <t>681.9</t>
  </si>
  <si>
    <t>30.36</t>
  </si>
  <si>
    <t>107.02</t>
  </si>
  <si>
    <t>896.81</t>
  </si>
  <si>
    <t>437</t>
  </si>
  <si>
    <t>25.64</t>
  </si>
  <si>
    <t>477.47</t>
  </si>
  <si>
    <t>1.32</t>
  </si>
  <si>
    <t>1.42</t>
  </si>
  <si>
    <t>417.92</t>
  </si>
  <si>
    <t>74</t>
  </si>
  <si>
    <t>77.39</t>
  </si>
  <si>
    <t>262.7</t>
  </si>
  <si>
    <t>0.69</t>
  </si>
  <si>
    <t>0.14</t>
  </si>
  <si>
    <t>417.78</t>
  </si>
  <si>
    <t>BANYAN TREE ADVISORS PRIVATE LIMITED</t>
  </si>
  <si>
    <t>INP000001173</t>
  </si>
  <si>
    <t>2017-05-31</t>
  </si>
  <si>
    <t>1155,12th Main,4th Cross,HAL 2nd Stage,Indira Nagar,BANGALORE,BANGALORE URBAN,KARNATAKA,INDIA,560038</t>
  </si>
  <si>
    <t>W.S. RAVISHANKAR</t>
  </si>
  <si>
    <t>--080 65686867</t>
  </si>
  <si>
    <t>RAMANAN VENKATESWARAN</t>
  </si>
  <si>
    <t>1942</t>
  </si>
  <si>
    <t>5564.09000</t>
  </si>
  <si>
    <t>63</t>
  </si>
  <si>
    <t>1543</t>
  </si>
  <si>
    <t>336</t>
  </si>
  <si>
    <t>207.02</t>
  </si>
  <si>
    <t>4359.43</t>
  </si>
  <si>
    <t>997.64</t>
  </si>
  <si>
    <t>5564.09</t>
  </si>
  <si>
    <t>5039.55</t>
  </si>
  <si>
    <t>1.89</t>
  </si>
  <si>
    <t>54.6</t>
  </si>
  <si>
    <t>468.05</t>
  </si>
  <si>
    <t>BARCLAYS SECURITIES (INDIA) PRIVATE LIMITED</t>
  </si>
  <si>
    <t>INP000002585</t>
  </si>
  <si>
    <t>2017-03-25</t>
  </si>
  <si>
    <t>139</t>
  </si>
  <si>
    <t>3926.73485</t>
  </si>
  <si>
    <t>80</t>
  </si>
  <si>
    <t>1717.52947</t>
  </si>
  <si>
    <t>1760.11977</t>
  </si>
  <si>
    <t>449.08561</t>
  </si>
  <si>
    <t>630.36897</t>
  </si>
  <si>
    <t>92.20624</t>
  </si>
  <si>
    <t>18.50901</t>
  </si>
  <si>
    <t>741.08422</t>
  </si>
  <si>
    <t>286.39901</t>
  </si>
  <si>
    <t>397.57242</t>
  </si>
  <si>
    <t>2455.68064</t>
  </si>
  <si>
    <t>45.99858</t>
  </si>
  <si>
    <t>3185.65065</t>
  </si>
  <si>
    <t>15</t>
  </si>
  <si>
    <t>102.64432</t>
  </si>
  <si>
    <t>576.61049</t>
  </si>
  <si>
    <t>61.82941</t>
  </si>
  <si>
    <t>34</t>
  </si>
  <si>
    <t>84</t>
  </si>
  <si>
    <t>1614.88515</t>
  </si>
  <si>
    <t>1183.50928</t>
  </si>
  <si>
    <t>387.2562</t>
  </si>
  <si>
    <t>3185.65063</t>
  </si>
  <si>
    <t>92.2023</t>
  </si>
  <si>
    <t>105.8806</t>
  </si>
  <si>
    <t>-13.6783</t>
  </si>
  <si>
    <t>522.93997</t>
  </si>
  <si>
    <t>454.13394</t>
  </si>
  <si>
    <t>68.80603</t>
  </si>
  <si>
    <t>Baroda BNP Paribas Asset Management India Private Limited</t>
  </si>
  <si>
    <t>INP000003716</t>
  </si>
  <si>
    <t>2016-06-08</t>
  </si>
  <si>
    <t>Crescenzo, 7th Floor, G-Block,,Bandra Kurla Complex,MUMBAI,MUMBAI,MAHARASHTRA,INDIA,400051</t>
  </si>
  <si>
    <t>Mr. Sharad Kumar Sharma</t>
  </si>
  <si>
    <t>--33704201</t>
  </si>
  <si>
    <t>Jyothi Krishnan</t>
  </si>
  <si>
    <t>Basant Maheshwari Wealth Advisers LLP</t>
  </si>
  <si>
    <t>INP000004946</t>
  </si>
  <si>
    <t>2015-11-24</t>
  </si>
  <si>
    <t>Office No. 701, 7th Floor, Plot 211, Dalamal Tower,Free Press Journal Marg, Nariman Point,MUMBAI,,MAHARASHTRA,INDIA,400021</t>
  </si>
  <si>
    <t>Mr. Basant Maheshwari</t>
  </si>
  <si>
    <t>--+91(33) 66252088</t>
  </si>
  <si>
    <t>Shalu Mehra</t>
  </si>
  <si>
    <t>225</t>
  </si>
  <si>
    <t>302.23000</t>
  </si>
  <si>
    <t>204</t>
  </si>
  <si>
    <t>277.71</t>
  </si>
  <si>
    <t>302.23</t>
  </si>
  <si>
    <t>292.86</t>
  </si>
  <si>
    <t>7.46</t>
  </si>
  <si>
    <t>300.37</t>
  </si>
  <si>
    <t>1.86</t>
  </si>
  <si>
    <t>223</t>
  </si>
  <si>
    <t>277.26</t>
  </si>
  <si>
    <t>21.58</t>
  </si>
  <si>
    <t>0.45</t>
  </si>
  <si>
    <t>1.41</t>
  </si>
  <si>
    <t>BAY CAPITAL INVESTMENT ADVISORS PRIVATE LIMITED</t>
  </si>
  <si>
    <t>INP000005208</t>
  </si>
  <si>
    <t>2016-08-03</t>
  </si>
  <si>
    <t>14th Floor, Bhaktawar,Opp NCPA, Nariman Point,MUMBAI,MUMBAI,MAHARASHTRA,INDIA,400021</t>
  </si>
  <si>
    <t>72.66000</t>
  </si>
  <si>
    <t>28.59</t>
  </si>
  <si>
    <t>44.07</t>
  </si>
  <si>
    <t>72.66</t>
  </si>
  <si>
    <t>66.5</t>
  </si>
  <si>
    <t>3.58</t>
  </si>
  <si>
    <t>2.58</t>
  </si>
  <si>
    <t>BELLWETHER CAPITAL PRIVATE LIMITED</t>
  </si>
  <si>
    <t>INP000000910</t>
  </si>
  <si>
    <t>2016-04-01</t>
  </si>
  <si>
    <t>508 RAHEJA CHAMBERS, FREE PRESS JOURNAL ROAD,NARIMAN POINT,,MUMBAI,,MAHARASHTRA,INDIA,400021</t>
  </si>
  <si>
    <t>535</t>
  </si>
  <si>
    <t>2924.56439</t>
  </si>
  <si>
    <t>408</t>
  </si>
  <si>
    <t>617.56524</t>
  </si>
  <si>
    <t>1736.75314</t>
  </si>
  <si>
    <t>568.20665</t>
  </si>
  <si>
    <t>2.03937</t>
  </si>
  <si>
    <t>2751.80103</t>
  </si>
  <si>
    <t>0.00621</t>
  </si>
  <si>
    <t>172.75715</t>
  </si>
  <si>
    <t>BHANA EQUITY ADVISORS LLP</t>
  </si>
  <si>
    <t>INP000006411</t>
  </si>
  <si>
    <t>2019-02-28</t>
  </si>
  <si>
    <t>410 Raheja Chambers,213 Nariman Point,MUMBAI,Mumbai,MAHARASHTRA,INDIA,400021</t>
  </si>
  <si>
    <t>Mr.Himanshu Ishwar Bhana</t>
  </si>
  <si>
    <t>hbhana@beallp.com</t>
  </si>
  <si>
    <t>091-022-22871342</t>
  </si>
  <si>
    <t>847.45917</t>
  </si>
  <si>
    <t>79</t>
  </si>
  <si>
    <t>39</t>
  </si>
  <si>
    <t>17.77646</t>
  </si>
  <si>
    <t>359.60861</t>
  </si>
  <si>
    <t>470.0741</t>
  </si>
  <si>
    <t>801.4679</t>
  </si>
  <si>
    <t>13.2065</t>
  </si>
  <si>
    <t>20.78477</t>
  </si>
  <si>
    <t>835.45917</t>
  </si>
  <si>
    <t>5.77646</t>
  </si>
  <si>
    <t>BIRLA SUN LIFE ASSET MANAGEMENT COMPANY LIMITED</t>
  </si>
  <si>
    <t>INP000000597</t>
  </si>
  <si>
    <t>2017-02-01</t>
  </si>
  <si>
    <t>ONE INDIA BULLS CENTRE, TOWER 1,17TH FLOOR,JUPITER MILLS COMPOUND,841, SENAPATI BAPAT MARG,ELPHINSTONE ROAD,MUMBAI,,MAHARASHTRA,INDIA,400013</t>
  </si>
  <si>
    <t>1921</t>
  </si>
  <si>
    <t>2194.94000</t>
  </si>
  <si>
    <t>1535</t>
  </si>
  <si>
    <t>333</t>
  </si>
  <si>
    <t>137.89</t>
  </si>
  <si>
    <t>1532.45</t>
  </si>
  <si>
    <t>524.6</t>
  </si>
  <si>
    <t>2194.94</t>
  </si>
  <si>
    <t>1887.75</t>
  </si>
  <si>
    <t>96.16</t>
  </si>
  <si>
    <t>10.4</t>
  </si>
  <si>
    <t>77.62</t>
  </si>
  <si>
    <t>122.46</t>
  </si>
  <si>
    <t>BLACKSOIL ASSET MANAGEMENT PRIVATE LIMITED</t>
  </si>
  <si>
    <t>INP000007553</t>
  </si>
  <si>
    <t>2022-09-16</t>
  </si>
  <si>
    <t>1203 Floor 12 Lodha Supremus Senapati Bapat Marg ,Lower Parel Delisle Road Mumbai Maharashtra 400 013 India. ,MUMBAI,,MAHARASHTRA,INDIA,400013</t>
  </si>
  <si>
    <t>Mr.ANKUR BANSAL</t>
  </si>
  <si>
    <t>ankurbansal@blacksoil.co.in</t>
  </si>
  <si>
    <t>91-022-24812200</t>
  </si>
  <si>
    <t>Mr.ISHAN PATEL</t>
  </si>
  <si>
    <t>ishanpatel@blacksoil.co.in</t>
  </si>
  <si>
    <t>58.00000</t>
  </si>
  <si>
    <t>38</t>
  </si>
  <si>
    <t>58</t>
  </si>
  <si>
    <t>BLUE 91 PORTFOLIO MANAGERS LLP</t>
  </si>
  <si>
    <t>INP000008747</t>
  </si>
  <si>
    <t>2024-06-10</t>
  </si>
  <si>
    <t>175 Kagalwala House, Kalina Santacruz, Vidyanagari, Kalina Police station,,MUMBAI,,MAHARASHTRA,INDIA,400098</t>
  </si>
  <si>
    <t>Ms.Nisha Binoy</t>
  </si>
  <si>
    <t>mail@blue91.in</t>
  </si>
  <si>
    <t>0-91-9744890909</t>
  </si>
  <si>
    <t>Ms.Krishnapriya M Prabhu</t>
  </si>
  <si>
    <t>Blue Ashva India LLP</t>
  </si>
  <si>
    <t>INP000008057</t>
  </si>
  <si>
    <t>2023-04-26</t>
  </si>
  <si>
    <t>A 802 Crescenzo C 38 39 G Block Bandra Kurla Complex Mumbai,,MUMBAI,Mumbai,MAHARASHTRA,INDIA,400051</t>
  </si>
  <si>
    <t>Mr.Deep Kothari</t>
  </si>
  <si>
    <t>contact@blueashvacapital.com</t>
  </si>
  <si>
    <t>91-022-62606800</t>
  </si>
  <si>
    <t>BONANZA PORTFOLIO LIMITED</t>
  </si>
  <si>
    <t>INP000000985</t>
  </si>
  <si>
    <t>2016-06-01</t>
  </si>
  <si>
    <t>4353/4C,MADAN MOHAN STREET,ANSARI ROAD, DARYAGANJ,,NEW DELHI,,,INDIA,110002</t>
  </si>
  <si>
    <t>Mr. Satya Prakash Goel</t>
  </si>
  <si>
    <t>--022- 30863700</t>
  </si>
  <si>
    <t>Manoj Kumar Goel</t>
  </si>
  <si>
    <t>239</t>
  </si>
  <si>
    <t>215.51000</t>
  </si>
  <si>
    <t>230</t>
  </si>
  <si>
    <t>4.81</t>
  </si>
  <si>
    <t>208.79</t>
  </si>
  <si>
    <t>1.91</t>
  </si>
  <si>
    <t>215.51</t>
  </si>
  <si>
    <t>129.82</t>
  </si>
  <si>
    <t>15.13</t>
  </si>
  <si>
    <t>12.7</t>
  </si>
  <si>
    <t>157.72</t>
  </si>
  <si>
    <t>55.94</t>
  </si>
  <si>
    <t>1.35</t>
  </si>
  <si>
    <t>57.79</t>
  </si>
  <si>
    <t>194</t>
  </si>
  <si>
    <t>4.21</t>
  </si>
  <si>
    <t>151.6</t>
  </si>
  <si>
    <t>45</t>
  </si>
  <si>
    <t>0.6</t>
  </si>
  <si>
    <t>57.19</t>
  </si>
  <si>
    <t>0.23</t>
  </si>
  <si>
    <t>-0.19</t>
  </si>
  <si>
    <t>1.17</t>
  </si>
  <si>
    <t>-0.86</t>
  </si>
  <si>
    <t>BRAIN POINT Investment Centre Pvt Ltd</t>
  </si>
  <si>
    <t>INP000007119</t>
  </si>
  <si>
    <t>2020-12-16</t>
  </si>
  <si>
    <t>401 Terminal 9 Next to Orchid Hotel Near Domestic Airport Nehru Road Vile Parle East,,MUMBAI,MUMBAI,MAHARASHTRA,INDIA,400057</t>
  </si>
  <si>
    <t>Ms.HINA SHAH</t>
  </si>
  <si>
    <t>hina.shah@brainpointinv.com</t>
  </si>
  <si>
    <t>91-022-26636300</t>
  </si>
  <si>
    <t>Mrs.VANDANA JAYDEEP KASHIKAR</t>
  </si>
  <si>
    <t>vandana@brainpointinv.com</t>
  </si>
  <si>
    <t>796</t>
  </si>
  <si>
    <t>6574.29000</t>
  </si>
  <si>
    <t>719</t>
  </si>
  <si>
    <t>802.36</t>
  </si>
  <si>
    <t>5431.41</t>
  </si>
  <si>
    <t>340.52</t>
  </si>
  <si>
    <t>6574.29</t>
  </si>
  <si>
    <t>6602.4</t>
  </si>
  <si>
    <t>-28.11</t>
  </si>
  <si>
    <t>Buoyant Capital Private Limited</t>
  </si>
  <si>
    <t>INP000005000</t>
  </si>
  <si>
    <t>2016-02-01</t>
  </si>
  <si>
    <t>Office No B 3501,B Wing,Kohinoor Square,N.C.Kelkar Marg,R.G.Gadkari Chowk,Shivaji Park,Dadar West,MUMBAI,Mumbai Suburban,MAHARASHTRA,INDIA,400028</t>
  </si>
  <si>
    <t>Mr.sachin Ramanlal Khivasara</t>
  </si>
  <si>
    <t>Sachin@buoyantcap.com</t>
  </si>
  <si>
    <t>91-022-69319991</t>
  </si>
  <si>
    <t>Ms.Mayuri Jangid</t>
  </si>
  <si>
    <t>mayuri.jangid@buoyantcap.com</t>
  </si>
  <si>
    <t>2597</t>
  </si>
  <si>
    <t>3741.99000</t>
  </si>
  <si>
    <t>265</t>
  </si>
  <si>
    <t>2163</t>
  </si>
  <si>
    <t>169</t>
  </si>
  <si>
    <t>970.11</t>
  </si>
  <si>
    <t>2583.43</t>
  </si>
  <si>
    <t>188.45</t>
  </si>
  <si>
    <t>3741.99</t>
  </si>
  <si>
    <t>3305.85</t>
  </si>
  <si>
    <t>0.39</t>
  </si>
  <si>
    <t>1.46</t>
  </si>
  <si>
    <t>265.08</t>
  </si>
  <si>
    <t>3572.77</t>
  </si>
  <si>
    <t>37.83</t>
  </si>
  <si>
    <t>4.88</t>
  </si>
  <si>
    <t>42.71</t>
  </si>
  <si>
    <t>126.5</t>
  </si>
  <si>
    <t>259</t>
  </si>
  <si>
    <t>2153</t>
  </si>
  <si>
    <t>168</t>
  </si>
  <si>
    <t>2580</t>
  </si>
  <si>
    <t>847.07</t>
  </si>
  <si>
    <t>2537.75</t>
  </si>
  <si>
    <t>187.95</t>
  </si>
  <si>
    <t>31.68</t>
  </si>
  <si>
    <t>42.72</t>
  </si>
  <si>
    <t>8.2</t>
  </si>
  <si>
    <t>-2.2</t>
  </si>
  <si>
    <t>Burman Capital Management Private Limited</t>
  </si>
  <si>
    <t>INP100007091</t>
  </si>
  <si>
    <t>2020-11-17</t>
  </si>
  <si>
    <t>4th Floor, Punjabi Bhawan,10 Rouse Avenue,NEW DELHI,,NATIONAL CAPITAL TERRITORY OF DELHI,INDIA,110002</t>
  </si>
  <si>
    <t>Mr.Abhas Gupta</t>
  </si>
  <si>
    <t>agupta@burmancapital.com</t>
  </si>
  <si>
    <t>91-011-43208014</t>
  </si>
  <si>
    <t>Ms.Divya Marwah</t>
  </si>
  <si>
    <t>compliance@burmancapital.com</t>
  </si>
  <si>
    <t>416.50000</t>
  </si>
  <si>
    <t>390.45</t>
  </si>
  <si>
    <t>26.05</t>
  </si>
  <si>
    <t>416.5</t>
  </si>
  <si>
    <t>325.33</t>
  </si>
  <si>
    <t>78.64</t>
  </si>
  <si>
    <t>12.53</t>
  </si>
  <si>
    <t>CANARA ROBECO ASSET MANAGEMENT COMPANY LIMITED</t>
  </si>
  <si>
    <t>INP000003740</t>
  </si>
  <si>
    <t>2016-06-28</t>
  </si>
  <si>
    <t>4th Floor, Construction House,5, Walchand Hirachand Marg, Ballard Estate,MUMBAI,MUMBAI,MAHARASHTRA,INDIA,400001</t>
  </si>
  <si>
    <t>S R Ramaraj</t>
  </si>
  <si>
    <t>--+91 22 66585000</t>
  </si>
  <si>
    <t>Jignesh Modi</t>
  </si>
  <si>
    <t>Capgrow Capital Advisors LLP</t>
  </si>
  <si>
    <t>INP000006147</t>
  </si>
  <si>
    <t>2018-10-05</t>
  </si>
  <si>
    <t>203 - A, Gitanjali Arcade,,2nd Floor, Nehru Road, Vile Parle East,,MUMBAI,,MAHARASHTRA,INDIA,400057</t>
  </si>
  <si>
    <t>Mr.Arun Malhotra</t>
  </si>
  <si>
    <t>arun@capgrowcapital.com</t>
  </si>
  <si>
    <t>91-022-26102002</t>
  </si>
  <si>
    <t>Mr.Raghupathi Iyer</t>
  </si>
  <si>
    <t>rakahiha@gmail.com</t>
  </si>
  <si>
    <t>162</t>
  </si>
  <si>
    <t>206.55000</t>
  </si>
  <si>
    <t>147</t>
  </si>
  <si>
    <t>20.43</t>
  </si>
  <si>
    <t>178.91</t>
  </si>
  <si>
    <t>7.21</t>
  </si>
  <si>
    <t>206.55</t>
  </si>
  <si>
    <t>195.96</t>
  </si>
  <si>
    <t>0.42</t>
  </si>
  <si>
    <t>1.38</t>
  </si>
  <si>
    <t>201.83</t>
  </si>
  <si>
    <t>4.7</t>
  </si>
  <si>
    <t>4.72</t>
  </si>
  <si>
    <t>161</t>
  </si>
  <si>
    <t>15.71</t>
  </si>
  <si>
    <t>Capital 8 LLP</t>
  </si>
  <si>
    <t>INP000008349</t>
  </si>
  <si>
    <t>2023-11-03</t>
  </si>
  <si>
    <t>1, Payal Park, Swayan nagar,Satellite road, Jodhpur char rasta,AHMEDABAD,,GUJARAT,INDIA,380015</t>
  </si>
  <si>
    <t>Ms.Panna Bhandari</t>
  </si>
  <si>
    <t>panna@capital8.in</t>
  </si>
  <si>
    <t>0-079-35192214</t>
  </si>
  <si>
    <t>Mr.Niraj kumar Malaviya</t>
  </si>
  <si>
    <t>compliance@capital8.in</t>
  </si>
  <si>
    <t>31</t>
  </si>
  <si>
    <t>114.92000</t>
  </si>
  <si>
    <t>66.71</t>
  </si>
  <si>
    <t>48.21</t>
  </si>
  <si>
    <t>114.92</t>
  </si>
  <si>
    <t>77.19</t>
  </si>
  <si>
    <t>35.96</t>
  </si>
  <si>
    <t>1.77</t>
  </si>
  <si>
    <t>Capitalmind Financial Services Private Limited</t>
  </si>
  <si>
    <t>INP000005847</t>
  </si>
  <si>
    <t>2017-09-27</t>
  </si>
  <si>
    <t>2323 Prakash Arcade 17th Cross 27th Main,1st Sector HSR Layout,BANGALORE,Bangalore,KARNATAKA,INDIA,560102</t>
  </si>
  <si>
    <t>Mr.Deepak Shenoy</t>
  </si>
  <si>
    <t>contact@capitalmind.in</t>
  </si>
  <si>
    <t>000-91-8041211210</t>
  </si>
  <si>
    <t>Mr.Naganandan R M</t>
  </si>
  <si>
    <t>1099</t>
  </si>
  <si>
    <t>4858.71130</t>
  </si>
  <si>
    <t>1084</t>
  </si>
  <si>
    <t>1160.7981</t>
  </si>
  <si>
    <t>3697.9132</t>
  </si>
  <si>
    <t>4858.7113</t>
  </si>
  <si>
    <t>1862.0132</t>
  </si>
  <si>
    <t>242.0769</t>
  </si>
  <si>
    <t>19.7112</t>
  </si>
  <si>
    <t>2123.8013</t>
  </si>
  <si>
    <t>2734.91</t>
  </si>
  <si>
    <t>1081</t>
  </si>
  <si>
    <t>1095</t>
  </si>
  <si>
    <t>80.7981</t>
  </si>
  <si>
    <t>2043.0032</t>
  </si>
  <si>
    <t>1080</t>
  </si>
  <si>
    <t>1654.91</t>
  </si>
  <si>
    <t>CAPSTOCKS AND SECURITIES (INDIA) PRIVATE</t>
  </si>
  <si>
    <t>INP000001066</t>
  </si>
  <si>
    <t>2016-09-16</t>
  </si>
  <si>
    <t>T.C.28/2023 , CAPSTOCKS TOWERS,,THAKARAPARAMBU ROAD,FORT,THIRUVANANTHAPURAM,TRIVANDRUM,KERALA,INDIA,695023</t>
  </si>
  <si>
    <t>Rajendran V</t>
  </si>
  <si>
    <t>--04712596420</t>
  </si>
  <si>
    <t>Amjad Hydari M</t>
  </si>
  <si>
    <t>67.14328</t>
  </si>
  <si>
    <t>42.02855</t>
  </si>
  <si>
    <t>25.11472</t>
  </si>
  <si>
    <t>62.16967</t>
  </si>
  <si>
    <t>0.36709</t>
  </si>
  <si>
    <t>4.60652</t>
  </si>
  <si>
    <t>Care Portfolio Managers Private Limited</t>
  </si>
  <si>
    <t>INP000004128</t>
  </si>
  <si>
    <t>2014-06-30</t>
  </si>
  <si>
    <t>201, SILVER HEIGHTS, 51ST ROAD,T.P.S. III,,NEAR VIR SAVARKAR UDYAN, BORIVALI WEST,,MUMBAI,MUMBAI,MAHARASHTRA,INDIA,400092</t>
  </si>
  <si>
    <t>Jayant Mamania</t>
  </si>
  <si>
    <t>--28993700</t>
  </si>
  <si>
    <t>Arpit Shah</t>
  </si>
  <si>
    <t>642</t>
  </si>
  <si>
    <t>919.51000</t>
  </si>
  <si>
    <t>361</t>
  </si>
  <si>
    <t>267</t>
  </si>
  <si>
    <t>17.56</t>
  </si>
  <si>
    <t>508.29</t>
  </si>
  <si>
    <t>387.47</t>
  </si>
  <si>
    <t>6.2</t>
  </si>
  <si>
    <t>919.51</t>
  </si>
  <si>
    <t>788.4</t>
  </si>
  <si>
    <t>93.24</t>
  </si>
  <si>
    <t>881.71</t>
  </si>
  <si>
    <t>24.39</t>
  </si>
  <si>
    <t>4.69</t>
  </si>
  <si>
    <t>29.08</t>
  </si>
  <si>
    <t>8.72</t>
  </si>
  <si>
    <t>262</t>
  </si>
  <si>
    <t>616</t>
  </si>
  <si>
    <t>484.34</t>
  </si>
  <si>
    <t>379.81</t>
  </si>
  <si>
    <t>23.95</t>
  </si>
  <si>
    <t>5.13</t>
  </si>
  <si>
    <t>0.85</t>
  </si>
  <si>
    <t>1.21</t>
  </si>
  <si>
    <t>1.16</t>
  </si>
  <si>
    <t>2.53</t>
  </si>
  <si>
    <t>CARNELIAN ASSET MANAGEMENT and ADVISORS PRIVATE LIMITED</t>
  </si>
  <si>
    <t>INP000006387</t>
  </si>
  <si>
    <t>2019-02-22</t>
  </si>
  <si>
    <t>1205/1206, ONE LODHA PLACE, SENAPATI BAPAT MARG,LOWER PAREL (WEST) DELSIE ROAD,MUMBAI,MUMBAI,MAHARASHTRA,INDIA,400013</t>
  </si>
  <si>
    <t>Mr.VIKAS KHEMANI</t>
  </si>
  <si>
    <t>operations@carneliancapital.co.in</t>
  </si>
  <si>
    <t>91-022-68864088</t>
  </si>
  <si>
    <t>Mrs.MONICA REHANA</t>
  </si>
  <si>
    <t>1844</t>
  </si>
  <si>
    <t>5637.08550</t>
  </si>
  <si>
    <t>250</t>
  </si>
  <si>
    <t>1509</t>
  </si>
  <si>
    <t>1686.89461</t>
  </si>
  <si>
    <t>3744.89742</t>
  </si>
  <si>
    <t>205.29347</t>
  </si>
  <si>
    <t>5637.0855</t>
  </si>
  <si>
    <t>4067.30624</t>
  </si>
  <si>
    <t>53.33036</t>
  </si>
  <si>
    <t>5.38649</t>
  </si>
  <si>
    <t>0.00014</t>
  </si>
  <si>
    <t>126.71227</t>
  </si>
  <si>
    <t>4252.7355</t>
  </si>
  <si>
    <t>1384.35</t>
  </si>
  <si>
    <t>246</t>
  </si>
  <si>
    <t>1507</t>
  </si>
  <si>
    <t>1838</t>
  </si>
  <si>
    <t>1521.32461</t>
  </si>
  <si>
    <t>2526.11742</t>
  </si>
  <si>
    <t>165.57</t>
  </si>
  <si>
    <t>1218.78</t>
  </si>
  <si>
    <t>Caspian Impact Investment Adviser Private Limited</t>
  </si>
  <si>
    <t>INP000008358</t>
  </si>
  <si>
    <t>2023-11-10</t>
  </si>
  <si>
    <t>Block 4A 4th floor Ventureast Plaza Plot No 40 and 41,Financial District Gachibowli,HYDERABAD,Gachibowli,TELANGANA,INDIA,500032</t>
  </si>
  <si>
    <t>Mr.Saurabh Kumar Johri</t>
  </si>
  <si>
    <t>caspiancompliance@caspian.in</t>
  </si>
  <si>
    <t>91-040-66297100</t>
  </si>
  <si>
    <t>Mrs.Ruchi Mehta</t>
  </si>
  <si>
    <t>38.50000</t>
  </si>
  <si>
    <t>38.5</t>
  </si>
  <si>
    <t>Centrum Investment Advisors Limited</t>
  </si>
  <si>
    <t>INP000007535</t>
  </si>
  <si>
    <t>2022-09-06</t>
  </si>
  <si>
    <t>Centrum House,CST Road Vidyanagari Marg Santacruz East,MUMBAI,,MAHARASHTRA,INDIA,400098</t>
  </si>
  <si>
    <t>Mr.Anil Sarin</t>
  </si>
  <si>
    <t>Anil.sarin@centrum.co.in</t>
  </si>
  <si>
    <t>91-022-4215 9000</t>
  </si>
  <si>
    <t>Mr.Akshay Bipin Vora</t>
  </si>
  <si>
    <t>akshay.vora@centrum.co.in</t>
  </si>
  <si>
    <t>Chanakya Capital Services Private Limited</t>
  </si>
  <si>
    <t>INP000006040</t>
  </si>
  <si>
    <t>2018-06-25</t>
  </si>
  <si>
    <t>F-115, Nahar and Seth Industrial Estate,,Next to P and G Plaza, Chakala, Andheri East,MUMBAI,,MAHARASHTRA,INDIA,400099</t>
  </si>
  <si>
    <t>Mr.Rajesh Kumar Tiwari</t>
  </si>
  <si>
    <t>rajesh.tiwari@chanakyacapital.in</t>
  </si>
  <si>
    <t>91-022-9821153503</t>
  </si>
  <si>
    <t>Ms.Disha Sheth</t>
  </si>
  <si>
    <t>disha.sheth@chanakyacapital.in</t>
  </si>
  <si>
    <t>282.73000</t>
  </si>
  <si>
    <t>24.4</t>
  </si>
  <si>
    <t>251.2</t>
  </si>
  <si>
    <t>7.13</t>
  </si>
  <si>
    <t>282.73</t>
  </si>
  <si>
    <t>279.75</t>
  </si>
  <si>
    <t>1.12</t>
  </si>
  <si>
    <t>1.87</t>
  </si>
  <si>
    <t>Choice Portfolio Management Services Private Limited.</t>
  </si>
  <si>
    <t>INP000005856</t>
  </si>
  <si>
    <t>2017-09-28</t>
  </si>
  <si>
    <t>Choice House, Shree Shakambhari Corporate Park, Plot No 156- 158,J B Nagar, Andheri east,MUMBAI,Mumbai ,MAHARASHTRA,INDIA,400099</t>
  </si>
  <si>
    <t>Mr.Sunder Bhagwandas Sanmukhani</t>
  </si>
  <si>
    <t>sanmukhanis@choiceindia.com</t>
  </si>
  <si>
    <t>91-09324-625915</t>
  </si>
  <si>
    <t>Mr.Bhavik Lalit Gandhi</t>
  </si>
  <si>
    <t>bhavik.gandhi@choiceindia.com</t>
  </si>
  <si>
    <t>CHONA FINANCIAL SERVICES LTD</t>
  </si>
  <si>
    <t>INP000001199</t>
  </si>
  <si>
    <t>46, PRAKASAM STREET, T NAGAR,,CHENNAI,,TAMIL NADU,INDIA,600017</t>
  </si>
  <si>
    <t>PARVATHI PALANIAPPAN</t>
  </si>
  <si>
    <t>--044-28342194</t>
  </si>
  <si>
    <t>M.MURUGANANDAM</t>
  </si>
  <si>
    <t>54.49030</t>
  </si>
  <si>
    <t>2.0418</t>
  </si>
  <si>
    <t>43.2152</t>
  </si>
  <si>
    <t>9.2333</t>
  </si>
  <si>
    <t>54.4903</t>
  </si>
  <si>
    <t>53.6692</t>
  </si>
  <si>
    <t>0.0028</t>
  </si>
  <si>
    <t>0.8183</t>
  </si>
  <si>
    <t>Citrus Advisors Private Limited</t>
  </si>
  <si>
    <t>INP000008206</t>
  </si>
  <si>
    <t>2023-07-21</t>
  </si>
  <si>
    <t>2B/2, Neptune Apts Chs Ltd,Juhu Tara Road,Santacruz West,MUMBAI,,MAHARASHTRA,INDIA,400049</t>
  </si>
  <si>
    <t>Mr.Sanjay Sinha</t>
  </si>
  <si>
    <t>sanjay.sinha@citrusadvisors.com</t>
  </si>
  <si>
    <t>91-022-9820196590</t>
  </si>
  <si>
    <t>Mr.Neel Hiren Visaria</t>
  </si>
  <si>
    <t>neel.visaria@citrusadvisors.com</t>
  </si>
  <si>
    <t>48.54295</t>
  </si>
  <si>
    <t>12.29521</t>
  </si>
  <si>
    <t>35.21921</t>
  </si>
  <si>
    <t>1.02852</t>
  </si>
  <si>
    <t>42.13108</t>
  </si>
  <si>
    <t>2.37149</t>
  </si>
  <si>
    <t>4.04037</t>
  </si>
  <si>
    <t>CKREDENCE WEALTH MANAGEMENT PRIVATE LIMITED</t>
  </si>
  <si>
    <t>INP000007164</t>
  </si>
  <si>
    <t>2021-02-26</t>
  </si>
  <si>
    <t>B-101, Tirupati Plaza,,Near Collector Office,,SURAT,Surat,GUJARAT,INDIA,395001</t>
  </si>
  <si>
    <t>Mr.Kartik Bhaskerray Mehta</t>
  </si>
  <si>
    <t>kartik.mehta@ckredencewealth.com</t>
  </si>
  <si>
    <t>91-0261-4084421</t>
  </si>
  <si>
    <t>Mr.PRAKASHKUMAR BHAGVANBHAI MAVANI</t>
  </si>
  <si>
    <t>PRAKASH.MAVANI@CKREDENCEWEALTH.COM</t>
  </si>
  <si>
    <t>795.89000</t>
  </si>
  <si>
    <t>298</t>
  </si>
  <si>
    <t>146.83</t>
  </si>
  <si>
    <t>630.24</t>
  </si>
  <si>
    <t>18.82</t>
  </si>
  <si>
    <t>795.89</t>
  </si>
  <si>
    <t>659.21</t>
  </si>
  <si>
    <t>6.27</t>
  </si>
  <si>
    <t>14.84</t>
  </si>
  <si>
    <t>27.45</t>
  </si>
  <si>
    <t>707.77</t>
  </si>
  <si>
    <t>88.12</t>
  </si>
  <si>
    <t>296</t>
  </si>
  <si>
    <t>334</t>
  </si>
  <si>
    <t>542.12</t>
  </si>
  <si>
    <t>Clockvine Capital Advisors Pvt Ltd</t>
  </si>
  <si>
    <t>INP000008473</t>
  </si>
  <si>
    <t>B-1802, 18th Floor, 11 Lodha Gardenia, Wadala Truck Terminal Road ,New Cuffe Parade Mumbai ,MUMBAI,,MAHARASHTRA,INDIA,400037</t>
  </si>
  <si>
    <t>Mr.Jasdeep Singh Walia</t>
  </si>
  <si>
    <t>jasdeep.walia@clockvinecapital.com</t>
  </si>
  <si>
    <t>0-91-9819066213</t>
  </si>
  <si>
    <t>Ms.Bhawna Lakhotia</t>
  </si>
  <si>
    <t>bhawna.lakhotia@clockvinecapital.com</t>
  </si>
  <si>
    <t>118.87000</t>
  </si>
  <si>
    <t>68.16</t>
  </si>
  <si>
    <t>50.7</t>
  </si>
  <si>
    <t>118.87</t>
  </si>
  <si>
    <t>57.22</t>
  </si>
  <si>
    <t>0.18</t>
  </si>
  <si>
    <t>57.44</t>
  </si>
  <si>
    <t>8.16</t>
  </si>
  <si>
    <t>49.28</t>
  </si>
  <si>
    <t>57.45</t>
  </si>
  <si>
    <t>1.3</t>
  </si>
  <si>
    <t>Clubmillionaire Financial Services Private Limited</t>
  </si>
  <si>
    <t>INP000005380</t>
  </si>
  <si>
    <t>2017-04-13</t>
  </si>
  <si>
    <t>2nd Floor Butlers Business Centre, KC Abraham Masters Road Panampilly Nagar,KOCHI,ERNAKULAM,KERALA,INDIA,682036</t>
  </si>
  <si>
    <t>934</t>
  </si>
  <si>
    <t>2983.37000</t>
  </si>
  <si>
    <t>64</t>
  </si>
  <si>
    <t>609</t>
  </si>
  <si>
    <t>261</t>
  </si>
  <si>
    <t>502.69</t>
  </si>
  <si>
    <t>1809.91</t>
  </si>
  <si>
    <t>670.77</t>
  </si>
  <si>
    <t>2983.37</t>
  </si>
  <si>
    <t>2892.89</t>
  </si>
  <si>
    <t>90.15</t>
  </si>
  <si>
    <t>-13.22</t>
  </si>
  <si>
    <t>2969.82</t>
  </si>
  <si>
    <t>13.55</t>
  </si>
  <si>
    <t>608</t>
  </si>
  <si>
    <t>932</t>
  </si>
  <si>
    <t>489.89</t>
  </si>
  <si>
    <t>1809.16</t>
  </si>
  <si>
    <t>12.8</t>
  </si>
  <si>
    <t>0.75</t>
  </si>
  <si>
    <t>Complete CircleWealth Solutions LLP</t>
  </si>
  <si>
    <t>INP100007365</t>
  </si>
  <si>
    <t>2022-03-22</t>
  </si>
  <si>
    <t>911, Tolstoy House, Tolstoy Marg,New Delhi, Central Delhi,NEW DELHI,New Delhi,NATIONAL CAPITAL TERRITORY OF DELHI,INDIA,110001</t>
  </si>
  <si>
    <t>Mr.Gurmeet Singh Chadha</t>
  </si>
  <si>
    <t>gurmeet@completecirclewealth.com</t>
  </si>
  <si>
    <t>91-011-49878935</t>
  </si>
  <si>
    <t>Mr.Vinod Singhania</t>
  </si>
  <si>
    <t>vinod@completecirclewealth.com</t>
  </si>
  <si>
    <t>258</t>
  </si>
  <si>
    <t>467.71000</t>
  </si>
  <si>
    <t>71.67</t>
  </si>
  <si>
    <t>291.9</t>
  </si>
  <si>
    <t>104.14</t>
  </si>
  <si>
    <t>467.71</t>
  </si>
  <si>
    <t>350.19</t>
  </si>
  <si>
    <t>6.88</t>
  </si>
  <si>
    <t>359.07</t>
  </si>
  <si>
    <t>105.11</t>
  </si>
  <si>
    <t>108.64</t>
  </si>
  <si>
    <t>192</t>
  </si>
  <si>
    <t>242</t>
  </si>
  <si>
    <t>66.98</t>
  </si>
  <si>
    <t>255.37</t>
  </si>
  <si>
    <t>36.72</t>
  </si>
  <si>
    <t>36.53</t>
  </si>
  <si>
    <t>67.42</t>
  </si>
  <si>
    <t>25.74</t>
  </si>
  <si>
    <t>-19.95</t>
  </si>
  <si>
    <t>13.45</t>
  </si>
  <si>
    <t>25.95</t>
  </si>
  <si>
    <t>-12.5</t>
  </si>
  <si>
    <t>COMPOSITE INVESTMENTS PRIVATE LIMITED</t>
  </si>
  <si>
    <t>INP000006396</t>
  </si>
  <si>
    <t>2019-02-23</t>
  </si>
  <si>
    <t>NO 30/1 3RD FLOOR,S J TOWERS MISSION ROAD,BANGALORE,BANGALORE,KARNATAKA,INDIA,560027</t>
  </si>
  <si>
    <t>Mr.SATISH KUMAR DUTT</t>
  </si>
  <si>
    <t>skdutt@compositeinvestments.com</t>
  </si>
  <si>
    <t>91-80-8022244912</t>
  </si>
  <si>
    <t>Mr.PRAKASH NAIK BADAGABETTU</t>
  </si>
  <si>
    <t>prakash@compositeinvestments.com</t>
  </si>
  <si>
    <t>123</t>
  </si>
  <si>
    <t>313.66000</t>
  </si>
  <si>
    <t>77.97</t>
  </si>
  <si>
    <t>213.88</t>
  </si>
  <si>
    <t>21.81</t>
  </si>
  <si>
    <t>313.66</t>
  </si>
  <si>
    <t>187.32</t>
  </si>
  <si>
    <t>31.86</t>
  </si>
  <si>
    <t>16.82</t>
  </si>
  <si>
    <t>255.07</t>
  </si>
  <si>
    <t>58.59</t>
  </si>
  <si>
    <t>97</t>
  </si>
  <si>
    <t>115</t>
  </si>
  <si>
    <t>49.4</t>
  </si>
  <si>
    <t>183.86</t>
  </si>
  <si>
    <t>28.57</t>
  </si>
  <si>
    <t>30.02</t>
  </si>
  <si>
    <t>COMPOUND EVERYDAY CAPITAL MANAGEMENT LLP</t>
  </si>
  <si>
    <t>INP000006633</t>
  </si>
  <si>
    <t>2019-04-11</t>
  </si>
  <si>
    <t>Sakar Bhawan, 2nd Floor, ATM Side,21/4 Ratlam Kothi Main Road, Above Federal Bank,INDORE,Indore,MADHYA PRADESH,INDIA,452001</t>
  </si>
  <si>
    <t>Mr.Sumit Sarda</t>
  </si>
  <si>
    <t>sumit@cedcapital.in</t>
  </si>
  <si>
    <t>91-0-7312510070</t>
  </si>
  <si>
    <t>Ms.Surbhi Kabra Sarda</t>
  </si>
  <si>
    <t>surbhi@cedcapital.in</t>
  </si>
  <si>
    <t>42</t>
  </si>
  <si>
    <t>48.91000</t>
  </si>
  <si>
    <t>3.09</t>
  </si>
  <si>
    <t>39.81</t>
  </si>
  <si>
    <t>6.01</t>
  </si>
  <si>
    <t>48.91</t>
  </si>
  <si>
    <t>39.85</t>
  </si>
  <si>
    <t>9.23</t>
  </si>
  <si>
    <t>-0.17</t>
  </si>
  <si>
    <t>CONCEPT INVESTWELL PRIVATE LIMITED</t>
  </si>
  <si>
    <t>INP000006323</t>
  </si>
  <si>
    <t>2018-12-13</t>
  </si>
  <si>
    <t>10/A UNION HEIGHTS ,MAHARANA PRATAP ROAD, RAHUL RAJ MALL LANE,DUMAS ROAD,SURAT,SURAT,GUJARAT,INDIA,395007</t>
  </si>
  <si>
    <t>Mr.HEMANTKUMAR ISHWARLAL DESAI</t>
  </si>
  <si>
    <t>hemant@conceptinvestwell.com</t>
  </si>
  <si>
    <t>91-0261-2206000</t>
  </si>
  <si>
    <t>Mr.Parth Sunilkumar Parekh</t>
  </si>
  <si>
    <t>compliance@conceptinvestwell.com</t>
  </si>
  <si>
    <t>82.64251</t>
  </si>
  <si>
    <t>7.26575</t>
  </si>
  <si>
    <t>66.42219</t>
  </si>
  <si>
    <t>8.95457</t>
  </si>
  <si>
    <t>62.65866</t>
  </si>
  <si>
    <t>0.49644</t>
  </si>
  <si>
    <t>63.1551</t>
  </si>
  <si>
    <t>19.48741</t>
  </si>
  <si>
    <t>3.97528</t>
  </si>
  <si>
    <t>50.22525</t>
  </si>
  <si>
    <t>3.29047</t>
  </si>
  <si>
    <t>16.19694</t>
  </si>
  <si>
    <t>Consortium Securities Pvt. Ltd.</t>
  </si>
  <si>
    <t>INP000003658</t>
  </si>
  <si>
    <t>2013-05-11</t>
  </si>
  <si>
    <t>36, SANT NAGAR,EAST OF KAILASH,NEW DELHI,DELHI,NATIONAL CAPITAL TERRITORY OF DELHI,INDIA,110065</t>
  </si>
  <si>
    <t>Mr.HARVEER SINGH KALRA</t>
  </si>
  <si>
    <t>HARVEER.KALRA@CONSORTIUMSECURITIES.COM</t>
  </si>
  <si>
    <t>91-011-66237510</t>
  </si>
  <si>
    <t>Mr.PARDEEP RAJ</t>
  </si>
  <si>
    <t>PRADEEPRAJ@CONSORTIUMSECURITIES.COM</t>
  </si>
  <si>
    <t>62</t>
  </si>
  <si>
    <t>432.60000</t>
  </si>
  <si>
    <t>47</t>
  </si>
  <si>
    <t>241.17</t>
  </si>
  <si>
    <t>182.57</t>
  </si>
  <si>
    <t>8.86</t>
  </si>
  <si>
    <t>432.6</t>
  </si>
  <si>
    <t>104.62</t>
  </si>
  <si>
    <t>5.19</t>
  </si>
  <si>
    <t>109.81</t>
  </si>
  <si>
    <t>322.79</t>
  </si>
  <si>
    <t>23.01</t>
  </si>
  <si>
    <t>77.94</t>
  </si>
  <si>
    <t>218.16</t>
  </si>
  <si>
    <t>104.63</t>
  </si>
  <si>
    <t>Constellation Sports and Entertainment Partners LLP</t>
  </si>
  <si>
    <t>INP000008710</t>
  </si>
  <si>
    <t>2024-05-09</t>
  </si>
  <si>
    <t>8 2 698, 5th Floor, 403 M J Towers, Road No. 12,Banjara Hills, Hyderabad,HYDERABAD,,TELANGANA,INDIA,500034</t>
  </si>
  <si>
    <t>Mr.Karthik Kancherla</t>
  </si>
  <si>
    <t>karthik.kancherla@gmail.com</t>
  </si>
  <si>
    <t>0-40-6603 8300</t>
  </si>
  <si>
    <t>Mr.Venkata Chalam</t>
  </si>
  <si>
    <t>venkatachalam@capitalfortunes.com</t>
  </si>
  <si>
    <t>Corporate Business Advisors Private Limited</t>
  </si>
  <si>
    <t>INP000008190</t>
  </si>
  <si>
    <t>2023-07-10</t>
  </si>
  <si>
    <t>BE/2C, DDA Flats Munirka New Delhi, South Delhi 110067, India,,NEW DELHI,South Delhi,NATIONAL CAPITAL TERRITORY OF DELHI,INDIA,110067</t>
  </si>
  <si>
    <t>Mr.Vishal Bharat</t>
  </si>
  <si>
    <t>vishal@cbacapital.in</t>
  </si>
  <si>
    <t>91-011-26186149</t>
  </si>
  <si>
    <t>Mrs.Rekha Singh</t>
  </si>
  <si>
    <t>rekha@cbacapital.in</t>
  </si>
  <si>
    <t>8.00000</t>
  </si>
  <si>
    <t>COUNTER CYCLICAL INVESTMENTS PRIVATE LIMITED</t>
  </si>
  <si>
    <t>INP000006554</t>
  </si>
  <si>
    <t>2019-04-04</t>
  </si>
  <si>
    <t>401, PN 16, SHIRKEY BUILDING,L/O RAJ NAGAR S B CLY,NAGPUR,,MAHARASHTRA,INDIA,440013</t>
  </si>
  <si>
    <t>Mr.Mayur Shrikant Deshpande</t>
  </si>
  <si>
    <t>INFO@CCIPL.CO.IN</t>
  </si>
  <si>
    <t>00-0712-2591144</t>
  </si>
  <si>
    <t>Mr.Kanwar Bhatia</t>
  </si>
  <si>
    <t>353</t>
  </si>
  <si>
    <t>683.80000</t>
  </si>
  <si>
    <t>294</t>
  </si>
  <si>
    <t>41</t>
  </si>
  <si>
    <t>19.9</t>
  </si>
  <si>
    <t>619.07</t>
  </si>
  <si>
    <t>44.83</t>
  </si>
  <si>
    <t>683.8</t>
  </si>
  <si>
    <t>669.08</t>
  </si>
  <si>
    <t>14.72</t>
  </si>
  <si>
    <t>Courser Park Advisors LLP</t>
  </si>
  <si>
    <t>INP000008303</t>
  </si>
  <si>
    <t>2023-09-22</t>
  </si>
  <si>
    <t>No 23 Shaktikunj 31st Main,J P Nagar 6th Phase,BANGALORE,,KARNATAKA,INDIA,560078</t>
  </si>
  <si>
    <t>Mr.Chaitanya Jagarlapudi Srirama Krishna</t>
  </si>
  <si>
    <t>gayathri@rwadvisors.in</t>
  </si>
  <si>
    <t>91-080-41735687</t>
  </si>
  <si>
    <t>Mr.Gayathri Vittal Rao</t>
  </si>
  <si>
    <t>40.66000</t>
  </si>
  <si>
    <t>39.41</t>
  </si>
  <si>
    <t>1.25</t>
  </si>
  <si>
    <t>40.66</t>
  </si>
  <si>
    <t>37.35</t>
  </si>
  <si>
    <t>0.96</t>
  </si>
  <si>
    <t>1.75</t>
  </si>
  <si>
    <t>Credent Asset Management Services Private Limited</t>
  </si>
  <si>
    <t>INP000006101</t>
  </si>
  <si>
    <t>2023-12-18</t>
  </si>
  <si>
    <t>Unit No. 609, 6th Floor, C Wing, One BKC,G Block, Bandra Kurla Complex, Bandra East,MUMBAI,,MAHARASHTRA,INDIA,400051</t>
  </si>
  <si>
    <t>Mr.Harshal Gosrani</t>
  </si>
  <si>
    <t>harshal@credentglobal.com</t>
  </si>
  <si>
    <t>91-022-68452001</t>
  </si>
  <si>
    <t>Ms.Preeti Sethi</t>
  </si>
  <si>
    <t>compliance@credentglobal.com</t>
  </si>
  <si>
    <t>164.77000</t>
  </si>
  <si>
    <t>51</t>
  </si>
  <si>
    <t>13.52</t>
  </si>
  <si>
    <t>151.25</t>
  </si>
  <si>
    <t>164.77</t>
  </si>
  <si>
    <t>49.98</t>
  </si>
  <si>
    <t>0.53</t>
  </si>
  <si>
    <t>3.23</t>
  </si>
  <si>
    <t>53.74</t>
  </si>
  <si>
    <t>111.03</t>
  </si>
  <si>
    <t>3.96</t>
  </si>
  <si>
    <t>49.78</t>
  </si>
  <si>
    <t>9.56</t>
  </si>
  <si>
    <t>101.47</t>
  </si>
  <si>
    <t>Credit Suisse Securities India Private Limited</t>
  </si>
  <si>
    <t>INP000002478</t>
  </si>
  <si>
    <t>2024-04-01</t>
  </si>
  <si>
    <t>9th Floor, Ceejay House, Plot No F, Shivsagar Estate, Dr. Annie Besant Road, Worli, Mumbai,,MUMBAI,,MAHARASHTRA,INDIA,400018</t>
  </si>
  <si>
    <t>Mr.Azeem Ahmad</t>
  </si>
  <si>
    <t>pravin.kurundwad@credit-suisse.com</t>
  </si>
  <si>
    <t>91-022-67773777</t>
  </si>
  <si>
    <t>Mr.Pravin Kurundwad</t>
  </si>
  <si>
    <t>4634.26000</t>
  </si>
  <si>
    <t>132</t>
  </si>
  <si>
    <t>175</t>
  </si>
  <si>
    <t>271.24</t>
  </si>
  <si>
    <t>2605.02</t>
  </si>
  <si>
    <t>1676.5</t>
  </si>
  <si>
    <t>81.51</t>
  </si>
  <si>
    <t>4634.26</t>
  </si>
  <si>
    <t>375.97</t>
  </si>
  <si>
    <t>0.11</t>
  </si>
  <si>
    <t>825.24</t>
  </si>
  <si>
    <t>85.85</t>
  </si>
  <si>
    <t>64.42</t>
  </si>
  <si>
    <t>204.27</t>
  </si>
  <si>
    <t>7.37</t>
  </si>
  <si>
    <t>1563.23</t>
  </si>
  <si>
    <t>960.6</t>
  </si>
  <si>
    <t>36.2</t>
  </si>
  <si>
    <t>109.21</t>
  </si>
  <si>
    <t>15.49</t>
  </si>
  <si>
    <t>11.13</t>
  </si>
  <si>
    <t>445.35</t>
  </si>
  <si>
    <t>15.26</t>
  </si>
  <si>
    <t>1593.51</t>
  </si>
  <si>
    <t>1477.52</t>
  </si>
  <si>
    <t>865.64</t>
  </si>
  <si>
    <t>345.03</t>
  </si>
  <si>
    <t>81.33</t>
  </si>
  <si>
    <t>569.58</t>
  </si>
  <si>
    <t>1023.74</t>
  </si>
  <si>
    <t>30.34</t>
  </si>
  <si>
    <t>83.7</t>
  </si>
  <si>
    <t>-53.37</t>
  </si>
  <si>
    <t>149.25</t>
  </si>
  <si>
    <t>145.67</t>
  </si>
  <si>
    <t>67</t>
  </si>
  <si>
    <t>1169.8</t>
  </si>
  <si>
    <t>307.73</t>
  </si>
  <si>
    <t>CX ADVISORS LLP</t>
  </si>
  <si>
    <t>INP000008525</t>
  </si>
  <si>
    <t>2024-01-09</t>
  </si>
  <si>
    <t>Atelier Level 1 Suite No 3 Worldmark 2,Aerocity,NEW DELHI,,NATIONAL CAPITAL TERRITORY OF DELHI,INDIA,110037</t>
  </si>
  <si>
    <t>Mr.Vinayak Shenvi</t>
  </si>
  <si>
    <t>vinayak@cxpartners.in</t>
  </si>
  <si>
    <t>0-011-47640000</t>
  </si>
  <si>
    <t>Dalal and Broacha Stock Broking Pvt. Ltd.</t>
  </si>
  <si>
    <t>INP000001975</t>
  </si>
  <si>
    <t>2016-03-15</t>
  </si>
  <si>
    <t>506 Maker Chambers V,221 Nariman Point,MUMBAI,MUMBAI,MAHARASHTRA,INDIA,400021</t>
  </si>
  <si>
    <t>Hriday Nailesh Dalal</t>
  </si>
  <si>
    <t>--22822992</t>
  </si>
  <si>
    <t>Chetan Mehta</t>
  </si>
  <si>
    <t>433</t>
  </si>
  <si>
    <t>989.99000</t>
  </si>
  <si>
    <t>272</t>
  </si>
  <si>
    <t>152</t>
  </si>
  <si>
    <t>49.88</t>
  </si>
  <si>
    <t>572.32</t>
  </si>
  <si>
    <t>367.79</t>
  </si>
  <si>
    <t>989.99</t>
  </si>
  <si>
    <t>965.04</t>
  </si>
  <si>
    <t>24.95</t>
  </si>
  <si>
    <t>DARASHAW and COMPANY LTD</t>
  </si>
  <si>
    <t>INP000000431</t>
  </si>
  <si>
    <t>2015-10-16</t>
  </si>
  <si>
    <t>Regent Chambers 12th Floor,208 Nariman Point,MUMBAI,MUMBAI,MAHARASHTRA,INDIA,400021</t>
  </si>
  <si>
    <t>Mr. Deven S. Padhya</t>
  </si>
  <si>
    <t>--022-66306612</t>
  </si>
  <si>
    <t>Ms.Bina Shah</t>
  </si>
  <si>
    <t>243</t>
  </si>
  <si>
    <t>132705.00403</t>
  </si>
  <si>
    <t>157</t>
  </si>
  <si>
    <t>102866.6384</t>
  </si>
  <si>
    <t>29801.73451</t>
  </si>
  <si>
    <t>32.09226</t>
  </si>
  <si>
    <t>4.53887</t>
  </si>
  <si>
    <t>2509.22122</t>
  </si>
  <si>
    <t>-0.68281</t>
  </si>
  <si>
    <t>2508.53841</t>
  </si>
  <si>
    <t>4.17169</t>
  </si>
  <si>
    <t>2.02928</t>
  </si>
  <si>
    <t>6.20097</t>
  </si>
  <si>
    <t>130190.26469</t>
  </si>
  <si>
    <t>40</t>
  </si>
  <si>
    <t>2471.18624</t>
  </si>
  <si>
    <t>0.721</t>
  </si>
  <si>
    <t>2508.53837</t>
  </si>
  <si>
    <t>0.00008</t>
  </si>
  <si>
    <t>1.99992</t>
  </si>
  <si>
    <t>0.00076</t>
  </si>
  <si>
    <t>1.99924</t>
  </si>
  <si>
    <t>149</t>
  </si>
  <si>
    <t>202</t>
  </si>
  <si>
    <t>100389.25119</t>
  </si>
  <si>
    <t>29801.01351</t>
  </si>
  <si>
    <t>DEZERV INVESTMENTS PRIVATE LIMITED</t>
  </si>
  <si>
    <t>INP000007377</t>
  </si>
  <si>
    <t>2022-03-24</t>
  </si>
  <si>
    <t>Unit No. 301, Trade Centre,Bandra East,MUMBAI,MUMBAI,MAHARASHTRA,INDIA,400051</t>
  </si>
  <si>
    <t>Mr.VAIBHAV PORWAL</t>
  </si>
  <si>
    <t>meetali@dezerv.in</t>
  </si>
  <si>
    <t>91-022-35573866</t>
  </si>
  <si>
    <t>Ms.Kavita Khatri</t>
  </si>
  <si>
    <t>kavita.khatri@dezerv.in</t>
  </si>
  <si>
    <t>1725</t>
  </si>
  <si>
    <t>4501.92000</t>
  </si>
  <si>
    <t>1553</t>
  </si>
  <si>
    <t>1171.77</t>
  </si>
  <si>
    <t>3210.2</t>
  </si>
  <si>
    <t>119.95</t>
  </si>
  <si>
    <t>4501.92</t>
  </si>
  <si>
    <t>49.25</t>
  </si>
  <si>
    <t>273.45</t>
  </si>
  <si>
    <t>24.96</t>
  </si>
  <si>
    <t>3103.24</t>
  </si>
  <si>
    <t>11.83</t>
  </si>
  <si>
    <t>3462.73</t>
  </si>
  <si>
    <t>102.66</t>
  </si>
  <si>
    <t>122.97</t>
  </si>
  <si>
    <t>34.15</t>
  </si>
  <si>
    <t>766.33</t>
  </si>
  <si>
    <t>13.07</t>
  </si>
  <si>
    <t>1039.19</t>
  </si>
  <si>
    <t>93</t>
  </si>
  <si>
    <t>1489</t>
  </si>
  <si>
    <t>1644</t>
  </si>
  <si>
    <t>516.99</t>
  </si>
  <si>
    <t>2828.66</t>
  </si>
  <si>
    <t>117.08</t>
  </si>
  <si>
    <t>654.78</t>
  </si>
  <si>
    <t>381.54</t>
  </si>
  <si>
    <t>2.87</t>
  </si>
  <si>
    <t>54.76</t>
  </si>
  <si>
    <t>23.84</t>
  </si>
  <si>
    <t>30.92</t>
  </si>
  <si>
    <t>206.79</t>
  </si>
  <si>
    <t>143.96</t>
  </si>
  <si>
    <t>62.84</t>
  </si>
  <si>
    <t>DGS CAPITAL MANAGEMENT PRIVATE LIMITED</t>
  </si>
  <si>
    <t>INP000004870</t>
  </si>
  <si>
    <t>2015-10-05</t>
  </si>
  <si>
    <t>M-116, First Floor,Connaught Place, Outer Circle,NEW DELHI,DELHI,NATIONAL CAPITAL TERRITORY OF DELHI,INDIA,110001</t>
  </si>
  <si>
    <t>181.40000</t>
  </si>
  <si>
    <t>78.98</t>
  </si>
  <si>
    <t>102.42</t>
  </si>
  <si>
    <t>181.4</t>
  </si>
  <si>
    <t>164.19</t>
  </si>
  <si>
    <t>1.11</t>
  </si>
  <si>
    <t>14.89</t>
  </si>
  <si>
    <t>Divya Capital One Private Limited</t>
  </si>
  <si>
    <t>INP000008145</t>
  </si>
  <si>
    <t>2023-06-08</t>
  </si>
  <si>
    <t>Commercial Unit No. 510/511/511A, 5th Floor ,Dalal Street Commercial Co-Operative Society Ltd,Xchange Plaza Block No.-53, Building No. 53E, Zone-5, Road 5E, GIFT City,GANDHINAGAR,Gandhinagar,GUJARAT,INDIA,382355</t>
  </si>
  <si>
    <t>Mr.Anil Rana</t>
  </si>
  <si>
    <t>anilrana@divyacapitalone.com</t>
  </si>
  <si>
    <t>91-0120-4229945</t>
  </si>
  <si>
    <t>Ms.Himanshi Mittal</t>
  </si>
  <si>
    <t>cs@divyacapitalone.com</t>
  </si>
  <si>
    <t>DMZ Partners Investment Management LLP</t>
  </si>
  <si>
    <t>INP000005944</t>
  </si>
  <si>
    <t>2018-02-23</t>
  </si>
  <si>
    <t>705 Nirman Kendra,Off E Moses Road, Mahalaxmi,MUMBAI,,MAHARASHTRA,INDIA,400011</t>
  </si>
  <si>
    <t>Mr.Soumil Sanjay Zaveri</t>
  </si>
  <si>
    <t>soumil@dmzpartners.in</t>
  </si>
  <si>
    <t>91-022-24965361</t>
  </si>
  <si>
    <t>Mr.Rushabh Atul Mehta</t>
  </si>
  <si>
    <t>127</t>
  </si>
  <si>
    <t>535.93000</t>
  </si>
  <si>
    <t>137.64</t>
  </si>
  <si>
    <t>362.31</t>
  </si>
  <si>
    <t>35.98</t>
  </si>
  <si>
    <t>535.93</t>
  </si>
  <si>
    <t>532.83</t>
  </si>
  <si>
    <t>DRCHOKSEY FINSERV PRIVATE LIMITED</t>
  </si>
  <si>
    <t>INP000007906</t>
  </si>
  <si>
    <t>2023-03-13</t>
  </si>
  <si>
    <t>5TH FLOOR ABHISHEK BUILDING BEHIND MONGINIS CAKE FACTORY ,OFF NEW LINK ROAD ANDHERI WEST ,MUMBAI,,MAHARASHTRA,INDIA,400053</t>
  </si>
  <si>
    <t>Mr.HET DEVEN CHOKSEY</t>
  </si>
  <si>
    <t>compliance@drchoksey.com</t>
  </si>
  <si>
    <t>91-22-9819807974</t>
  </si>
  <si>
    <t>Mr.Maulik Hasmukh Trivedi</t>
  </si>
  <si>
    <t>105</t>
  </si>
  <si>
    <t>649.40300</t>
  </si>
  <si>
    <t>120.205</t>
  </si>
  <si>
    <t>400.194</t>
  </si>
  <si>
    <t>129.004</t>
  </si>
  <si>
    <t>649.403</t>
  </si>
  <si>
    <t>243.584</t>
  </si>
  <si>
    <t>18.462</t>
  </si>
  <si>
    <t>0.004</t>
  </si>
  <si>
    <t>18.536</t>
  </si>
  <si>
    <t>280.586</t>
  </si>
  <si>
    <t>17.799</t>
  </si>
  <si>
    <t>0.697</t>
  </si>
  <si>
    <t>0.599</t>
  </si>
  <si>
    <t>19.095</t>
  </si>
  <si>
    <t>349.722</t>
  </si>
  <si>
    <t>73</t>
  </si>
  <si>
    <t>73.524</t>
  </si>
  <si>
    <t>122.436</t>
  </si>
  <si>
    <t>84.626</t>
  </si>
  <si>
    <t>5.14</t>
  </si>
  <si>
    <t>13.955</t>
  </si>
  <si>
    <t>0.248</t>
  </si>
  <si>
    <t>3.987</t>
  </si>
  <si>
    <t>-3.739</t>
  </si>
  <si>
    <t>46.681</t>
  </si>
  <si>
    <t>272.618</t>
  </si>
  <si>
    <t>30.423</t>
  </si>
  <si>
    <t>Driv Drisht LLP</t>
  </si>
  <si>
    <t>INP000008570</t>
  </si>
  <si>
    <t>2024-02-07</t>
  </si>
  <si>
    <t>Surabhi, 5th Floor, 8/1/2 DR UN Brahmachari Street, Circus Avenue, ,Shakespeare Sarani, Park Circus, Kolkata 700017, West Bengal, India.,KOLKATA,KOLKATA,WEST BENGAL,INDIA,700017</t>
  </si>
  <si>
    <t>Mr.Ishan Daga</t>
  </si>
  <si>
    <t>ishandaga@dhanvesttor.com</t>
  </si>
  <si>
    <t>91-033-22267866</t>
  </si>
  <si>
    <t>Ms.Beas Moitra</t>
  </si>
  <si>
    <t>cs@dhanvesttor.com</t>
  </si>
  <si>
    <t>12.13000</t>
  </si>
  <si>
    <t>12.13</t>
  </si>
  <si>
    <t>11.65</t>
  </si>
  <si>
    <t>0.48</t>
  </si>
  <si>
    <t>DWAITH ADVISORY PRIVATE LIMITED</t>
  </si>
  <si>
    <t>INP000008561</t>
  </si>
  <si>
    <t>2024-02-05</t>
  </si>
  <si>
    <t>Ground Floor, Brigade MLR Center c/o Zepco Technologies Private Limited, ,No. 50, Vanivilas Road, Basavanagudi,BANGALORE,,KARNATAKA,INDIA,560004</t>
  </si>
  <si>
    <t>Mr.Harsha Vankatesh</t>
  </si>
  <si>
    <t>harsha.venkatesh@gmail.com</t>
  </si>
  <si>
    <t>0-91-9108992346</t>
  </si>
  <si>
    <t>Mr.VenkateshaMurthy</t>
  </si>
  <si>
    <t>Dynamic Equities Private Limited</t>
  </si>
  <si>
    <t>INP000003468</t>
  </si>
  <si>
    <t>2015-11-16</t>
  </si>
  <si>
    <t>"Technopolis" 14th floor,Plot No. BP4, Sector-V, Saltlake,KOLKATA,,WEST BENGAL,INDIA,700091</t>
  </si>
  <si>
    <t>Ms. Dolly Dhavle</t>
  </si>
  <si>
    <t>--033 - 30010000</t>
  </si>
  <si>
    <t>MS. DOLLY DHAVLE</t>
  </si>
  <si>
    <t>30.96590</t>
  </si>
  <si>
    <t>8.2556</t>
  </si>
  <si>
    <t>22.7103</t>
  </si>
  <si>
    <t>30.9659</t>
  </si>
  <si>
    <t>30.7593</t>
  </si>
  <si>
    <t>0.2064</t>
  </si>
  <si>
    <t>30.9657</t>
  </si>
  <si>
    <t>East Green Advisors LLP</t>
  </si>
  <si>
    <t>INP000008075</t>
  </si>
  <si>
    <t>2023-05-10</t>
  </si>
  <si>
    <t>Cabin 259, 46/4, Novel Tech Park Kudlu Gate, Hosur Road, ,Garvebhavipalya, Bommanahalli, Bangalore, Bangalore South,,BANGALORE,,KARNATAKA,INDIA,560068</t>
  </si>
  <si>
    <t>Mr.Vinay Arya</t>
  </si>
  <si>
    <t>vinay@eastgreen.in</t>
  </si>
  <si>
    <t>91-080-48530462</t>
  </si>
  <si>
    <t>Mr.Diven Sharma</t>
  </si>
  <si>
    <t>diven@eastgreen.in</t>
  </si>
  <si>
    <t>59</t>
  </si>
  <si>
    <t>49.33000</t>
  </si>
  <si>
    <t>47.58</t>
  </si>
  <si>
    <t>49.33</t>
  </si>
  <si>
    <t>47.1</t>
  </si>
  <si>
    <t>0.38</t>
  </si>
  <si>
    <t>East Lane Capital LLP</t>
  </si>
  <si>
    <t>INP000007058</t>
  </si>
  <si>
    <t>2020-09-10</t>
  </si>
  <si>
    <t>107, FAMOUS CINE BUILDING, 20 DR. E MOSES ROAD,MAHALAXMI,MUMBAI,MUMBAI,MAHARASHTRA,INDIA,400013</t>
  </si>
  <si>
    <t>Mr.Sandeep Kothari</t>
  </si>
  <si>
    <t>sandeep@eastlanecapital.com</t>
  </si>
  <si>
    <t>91-00-9867601365</t>
  </si>
  <si>
    <t>Mr.Atul Vaid</t>
  </si>
  <si>
    <t>atulvaid13@yahoo.com</t>
  </si>
  <si>
    <t>1030.54000</t>
  </si>
  <si>
    <t>801.27</t>
  </si>
  <si>
    <t>205.47</t>
  </si>
  <si>
    <t>23.8</t>
  </si>
  <si>
    <t>1030.54</t>
  </si>
  <si>
    <t>952.82</t>
  </si>
  <si>
    <t>31.64</t>
  </si>
  <si>
    <t>46.08</t>
  </si>
  <si>
    <t>Edelweiss Alternative Asset Advisors Limited</t>
  </si>
  <si>
    <t>INP000008260</t>
  </si>
  <si>
    <t>2023-09-06</t>
  </si>
  <si>
    <t>Edelweiss House, Off C.S.T. Road,,Kalina,,MUMBAI,,MAHARASHTRA,INDIA,400098</t>
  </si>
  <si>
    <t>Mr.Abhinav Jain</t>
  </si>
  <si>
    <t>abhinav.jain@edelweissalts.com</t>
  </si>
  <si>
    <t>91-022-40194804</t>
  </si>
  <si>
    <t>50.99000</t>
  </si>
  <si>
    <t>50.99</t>
  </si>
  <si>
    <t>EDELWEISS ASSET MANAGEMENT LIMITED</t>
  </si>
  <si>
    <t>INP000004631</t>
  </si>
  <si>
    <t>2015-01-20</t>
  </si>
  <si>
    <t>Edelweiss House, Off CST Road, Kalina ,,MUMBAI,,MAHARASHTRA,INDIA,400098</t>
  </si>
  <si>
    <t>Nalin Moniz</t>
  </si>
  <si>
    <t>--022 4088 5668</t>
  </si>
  <si>
    <t>Radhika Gupta</t>
  </si>
  <si>
    <t>48.20000</t>
  </si>
  <si>
    <t>66</t>
  </si>
  <si>
    <t>3.36</t>
  </si>
  <si>
    <t>44.84</t>
  </si>
  <si>
    <t>48.2</t>
  </si>
  <si>
    <t>41.63</t>
  </si>
  <si>
    <t>2.59</t>
  </si>
  <si>
    <t>3.98</t>
  </si>
  <si>
    <t>Eklavya Capital Advisors LLP</t>
  </si>
  <si>
    <t>INP000005265</t>
  </si>
  <si>
    <t>2016-11-01</t>
  </si>
  <si>
    <t>H-3, Siddh Apartment,107 IP Extension,NEW DELHI,,,INDIA,110092</t>
  </si>
  <si>
    <t>14.87000</t>
  </si>
  <si>
    <t>12.34</t>
  </si>
  <si>
    <t>14.87</t>
  </si>
  <si>
    <t>4.19</t>
  </si>
  <si>
    <t>9.96</t>
  </si>
  <si>
    <t>0.72</t>
  </si>
  <si>
    <t>Electrum Portfolio Managers Private Limited</t>
  </si>
  <si>
    <t>INP000007544</t>
  </si>
  <si>
    <t>2022-09-08</t>
  </si>
  <si>
    <t>307, Landmark Building,,Above Croma Showroom, New Link Road, Andheri West,,MUMBAI,,MAHARASHTRA,INDIA,400053</t>
  </si>
  <si>
    <t>Mr.Romil Jain</t>
  </si>
  <si>
    <t>romil@electrumcapital.in</t>
  </si>
  <si>
    <t>91-022-9969065651</t>
  </si>
  <si>
    <t>Mr.Rakesh Garg</t>
  </si>
  <si>
    <t>rakesh@electrumcapital.in</t>
  </si>
  <si>
    <t>279</t>
  </si>
  <si>
    <t>501.15656</t>
  </si>
  <si>
    <t>236</t>
  </si>
  <si>
    <t>115.63987</t>
  </si>
  <si>
    <t>361.91184</t>
  </si>
  <si>
    <t>23.60486</t>
  </si>
  <si>
    <t>439.67347</t>
  </si>
  <si>
    <t>0.23055</t>
  </si>
  <si>
    <t>17.00152</t>
  </si>
  <si>
    <t>456.90554</t>
  </si>
  <si>
    <t>44.25102</t>
  </si>
  <si>
    <t>235</t>
  </si>
  <si>
    <t>276</t>
  </si>
  <si>
    <t>76.07353</t>
  </si>
  <si>
    <t>357.22715</t>
  </si>
  <si>
    <t>39.56634</t>
  </si>
  <si>
    <t>4.68469</t>
  </si>
  <si>
    <t>ELITE WEALTH LIMITED</t>
  </si>
  <si>
    <t>INP000003021</t>
  </si>
  <si>
    <t>2014-11-03</t>
  </si>
  <si>
    <t>332 A, Qutab Plaza,DLF Phase-1,GURGAON,,HARYANA,INDIA,122002</t>
  </si>
  <si>
    <t>Mr. Ravinder Parkash Seth</t>
  </si>
  <si>
    <t>--011-22755819</t>
  </si>
  <si>
    <t>Ms. Himani Gupta</t>
  </si>
  <si>
    <t>17.15000</t>
  </si>
  <si>
    <t>15.82</t>
  </si>
  <si>
    <t>0.8</t>
  </si>
  <si>
    <t>17.15</t>
  </si>
  <si>
    <t>15.55</t>
  </si>
  <si>
    <t>1.15</t>
  </si>
  <si>
    <t>ELIXIR EQUITIES PVT. LTD.</t>
  </si>
  <si>
    <t>INP000002163</t>
  </si>
  <si>
    <t>508 APEEJAY HOUSE, 130 Mumbai Samachar Marg ,Fort,MUMBAI,,MAHARASHTRA,INDIA,400023</t>
  </si>
  <si>
    <t>Dipan Mehta</t>
  </si>
  <si>
    <t>26.19000</t>
  </si>
  <si>
    <t>26.19</t>
  </si>
  <si>
    <t>24.55</t>
  </si>
  <si>
    <t>Emkay Investment Managers Limited</t>
  </si>
  <si>
    <t>INP000004458</t>
  </si>
  <si>
    <t>2015-03-16</t>
  </si>
  <si>
    <t>The Ruby, 7th Floor,, Senapati Bapat Marg, Dadar (w),,MUMBAI,,MAHARASHTRA,INDIA,400028</t>
  </si>
  <si>
    <t>Vinay Pandey</t>
  </si>
  <si>
    <t>301</t>
  </si>
  <si>
    <t>661.16349</t>
  </si>
  <si>
    <t>229</t>
  </si>
  <si>
    <t>192.8587</t>
  </si>
  <si>
    <t>385.48591</t>
  </si>
  <si>
    <t>82.81888</t>
  </si>
  <si>
    <t>593.54501</t>
  </si>
  <si>
    <t>14.93733</t>
  </si>
  <si>
    <t>2.52341</t>
  </si>
  <si>
    <t>611.00575</t>
  </si>
  <si>
    <t>50.15774</t>
  </si>
  <si>
    <t>228</t>
  </si>
  <si>
    <t>146.05811</t>
  </si>
  <si>
    <t>382.90706</t>
  </si>
  <si>
    <t>82.04058</t>
  </si>
  <si>
    <t>46.80059</t>
  </si>
  <si>
    <t>2.57885</t>
  </si>
  <si>
    <t>0.7783</t>
  </si>
  <si>
    <t>ENAM ASSET MANAGEMENT CO.PVT.LTD</t>
  </si>
  <si>
    <t>INP000000225</t>
  </si>
  <si>
    <t>2016-07-01</t>
  </si>
  <si>
    <t>813, DALAMAL TOWERS, FREE PRESS JOURNAL ROAD,NARIMAN POINT,,MUMBAI,,MAHARASHTRA,INDIA,400020</t>
  </si>
  <si>
    <t>RAJESH KHONA</t>
  </si>
  <si>
    <t>--66291205/66291200</t>
  </si>
  <si>
    <t>RASHMIKANT SHAH</t>
  </si>
  <si>
    <t>1679</t>
  </si>
  <si>
    <t>41610.34326</t>
  </si>
  <si>
    <t>216</t>
  </si>
  <si>
    <t>1236</t>
  </si>
  <si>
    <t>4468.50841</t>
  </si>
  <si>
    <t>8505.29006</t>
  </si>
  <si>
    <t>1806.45575</t>
  </si>
  <si>
    <t>26830.08904</t>
  </si>
  <si>
    <t>36545.80892</t>
  </si>
  <si>
    <t>260.74631</t>
  </si>
  <si>
    <t>774.57732</t>
  </si>
  <si>
    <t>37581.13255</t>
  </si>
  <si>
    <t>4029.21071</t>
  </si>
  <si>
    <t>209</t>
  </si>
  <si>
    <t>1671</t>
  </si>
  <si>
    <t>3582.42305</t>
  </si>
  <si>
    <t>23686.96369</t>
  </si>
  <si>
    <t>886.08536</t>
  </si>
  <si>
    <t>3143.12535</t>
  </si>
  <si>
    <t>Entrust Family Office Investment Advisors Private Limited</t>
  </si>
  <si>
    <t>INP000006314</t>
  </si>
  <si>
    <t>2018-12-11</t>
  </si>
  <si>
    <t>No.24, 4th Floor, 1st Cross, Magrath Road,,,BANGALORE,,KARNATAKA,INDIA,560025</t>
  </si>
  <si>
    <t>Mr.Shashank Sharad Khade</t>
  </si>
  <si>
    <t>savithri.s@entrust.co.in</t>
  </si>
  <si>
    <t>91-080-41479777</t>
  </si>
  <si>
    <t>Mr.Pradeep A N</t>
  </si>
  <si>
    <t>compliance@entrust.co.in</t>
  </si>
  <si>
    <t>976.53005</t>
  </si>
  <si>
    <t>42.228</t>
  </si>
  <si>
    <t>41.7713</t>
  </si>
  <si>
    <t>892.53075</t>
  </si>
  <si>
    <t>739.09487</t>
  </si>
  <si>
    <t>31.47196</t>
  </si>
  <si>
    <t>205.96322</t>
  </si>
  <si>
    <t>Envision Capital Services Pvt.Ltd.</t>
  </si>
  <si>
    <t>INP000003575</t>
  </si>
  <si>
    <t>2016-03-04</t>
  </si>
  <si>
    <t>217, Tulsiani Chambers,Nariman Point,MUMBAI,MUMBAI,MAHARASHTRA,INDIA,400021</t>
  </si>
  <si>
    <t>NILESH H. SHAH</t>
  </si>
  <si>
    <t>--022-4355 3000</t>
  </si>
  <si>
    <t>Vidhi Mahesh Buch</t>
  </si>
  <si>
    <t>77</t>
  </si>
  <si>
    <t>1196.09000</t>
  </si>
  <si>
    <t>30.41</t>
  </si>
  <si>
    <t>120.86</t>
  </si>
  <si>
    <t>1043.9</t>
  </si>
  <si>
    <t>1196.09</t>
  </si>
  <si>
    <t>125.61</t>
  </si>
  <si>
    <t>0.88</t>
  </si>
  <si>
    <t>129.03</t>
  </si>
  <si>
    <t>22.66</t>
  </si>
  <si>
    <t>0.49</t>
  </si>
  <si>
    <t>23.16</t>
  </si>
  <si>
    <t>65</t>
  </si>
  <si>
    <t>97.7</t>
  </si>
  <si>
    <t>3.15</t>
  </si>
  <si>
    <t>0.79</t>
  </si>
  <si>
    <t>2.36</t>
  </si>
  <si>
    <t>Epiq Capital Investment Advisory LLP</t>
  </si>
  <si>
    <t>INP000007793</t>
  </si>
  <si>
    <t>2023-01-18</t>
  </si>
  <si>
    <t>Birla Aurora, Level 15,Dr. Annie Besant Road, Worli,MUMBAI,,MAHARASHTRA,INDIA,400030</t>
  </si>
  <si>
    <t>Mr.Rishi Navani</t>
  </si>
  <si>
    <t>comp@epiqcapital.com</t>
  </si>
  <si>
    <t>91-022-62817300</t>
  </si>
  <si>
    <t>Mr.Kamlesh Patre</t>
  </si>
  <si>
    <t>Equanimity Management Services LLP</t>
  </si>
  <si>
    <t>INP000007580</t>
  </si>
  <si>
    <t>2022-10-07</t>
  </si>
  <si>
    <t>Equanimity, 408, ATL Corporate Park, Opp. L and T Gate No. 7,,Saki Vihar Road, Powai,,MUMBAI,,MAHARASHTRA,INDIA,400072</t>
  </si>
  <si>
    <t>Mr.Rajesh Sehgal</t>
  </si>
  <si>
    <t>rajesh@equanimity.vc</t>
  </si>
  <si>
    <t>91-022-25700482</t>
  </si>
  <si>
    <t>Equipoise Capital Management Private Limited</t>
  </si>
  <si>
    <t>INP000008756</t>
  </si>
  <si>
    <t>2024-06-26</t>
  </si>
  <si>
    <t>505 Keshava,Bandra Kurla Complex Bandra East,MUMBAI,MUMBAI,MAHARASHTRA,INDIA,400051</t>
  </si>
  <si>
    <t>Mr.ASHISH WAKANKAR</t>
  </si>
  <si>
    <t>aashish@equipoise.in</t>
  </si>
  <si>
    <t>91-022-40221202</t>
  </si>
  <si>
    <t>Ms.Pressy Dsouza</t>
  </si>
  <si>
    <t>EQUIRUS WEALTH PRIVATE LIMITED</t>
  </si>
  <si>
    <t>INP000007076</t>
  </si>
  <si>
    <t>2020-10-06</t>
  </si>
  <si>
    <t>OFFICE NO A 2102 B 21ST FLOOR A WING MARATHON FUTUREX,N M JOSHI MARG LOWER PAREL,MUMBAI,MUMBAI,MAHARASHTRA,INDIA,400013</t>
  </si>
  <si>
    <t>Mr.GAURAV ARORA</t>
  </si>
  <si>
    <t>popms@equirus.com</t>
  </si>
  <si>
    <t>91-079-61909595</t>
  </si>
  <si>
    <t>Mr.PULKIT HARISHKUMAR KINKHABWALA</t>
  </si>
  <si>
    <t>equirus_compliance@equirus.com</t>
  </si>
  <si>
    <t>584</t>
  </si>
  <si>
    <t>953.94000</t>
  </si>
  <si>
    <t>477</t>
  </si>
  <si>
    <t>153.51</t>
  </si>
  <si>
    <t>738.01</t>
  </si>
  <si>
    <t>62.42</t>
  </si>
  <si>
    <t>953.94</t>
  </si>
  <si>
    <t>757.21</t>
  </si>
  <si>
    <t>162.45</t>
  </si>
  <si>
    <t>34.28</t>
  </si>
  <si>
    <t>Equitree Capital Advisors Private Limited</t>
  </si>
  <si>
    <t>INP000005777</t>
  </si>
  <si>
    <t>2017-07-28</t>
  </si>
  <si>
    <t>M-4, President Plaza,Nr. Krushi Mangal Hall, Ring Road,SURAT,,GUJARAT,INDIA,395002</t>
  </si>
  <si>
    <t>Mr.Pawan Bharadia</t>
  </si>
  <si>
    <t>pawan@equitreecapital.com</t>
  </si>
  <si>
    <t>91-022-49055100</t>
  </si>
  <si>
    <t>Mr.Suneet Kabra</t>
  </si>
  <si>
    <t>128</t>
  </si>
  <si>
    <t>324.37000</t>
  </si>
  <si>
    <t>105.42</t>
  </si>
  <si>
    <t>175.5</t>
  </si>
  <si>
    <t>43.45</t>
  </si>
  <si>
    <t>324.37</t>
  </si>
  <si>
    <t>234.73</t>
  </si>
  <si>
    <t>0.2</t>
  </si>
  <si>
    <t>20.11</t>
  </si>
  <si>
    <t>256.37</t>
  </si>
  <si>
    <t>46.42</t>
  </si>
  <si>
    <t>166.5</t>
  </si>
  <si>
    <t>EQUITY INTELLIGENCE INDIA PVT. LTD.</t>
  </si>
  <si>
    <t>INP000000787</t>
  </si>
  <si>
    <t>5th Floor, Areekal Mansion,Manorama Jn. Main Avenue, Panampilly Nagar,,ERNAKULAM,KERALA,INDIA,682036</t>
  </si>
  <si>
    <t>Porinju V Veliyath</t>
  </si>
  <si>
    <t>--04842323232</t>
  </si>
  <si>
    <t>ABHILASH VARGHESE</t>
  </si>
  <si>
    <t>1286</t>
  </si>
  <si>
    <t>1828.56000</t>
  </si>
  <si>
    <t>911</t>
  </si>
  <si>
    <t>365</t>
  </si>
  <si>
    <t>34.46</t>
  </si>
  <si>
    <t>1321.1</t>
  </si>
  <si>
    <t>473</t>
  </si>
  <si>
    <t>1828.56</t>
  </si>
  <si>
    <t>Escorp Asset Management Limited</t>
  </si>
  <si>
    <t>INP000005372</t>
  </si>
  <si>
    <t>2017-04-06</t>
  </si>
  <si>
    <t>60, Khatau Building, Grd Floor,Alkesh Dinesh Modi Marg, Fort,MUMBAI,MUMBAI,MAHARASHTRA,INDIA,400018</t>
  </si>
  <si>
    <t>0.87000</t>
  </si>
  <si>
    <t>Estee Advisors Private Limited</t>
  </si>
  <si>
    <t>INP000007720</t>
  </si>
  <si>
    <t>2022-12-27</t>
  </si>
  <si>
    <t>PO5-01A, PO5-01B, PO5-01C, 5th Floor, Tower A, WTC Gift City, Block 51, Road 5E, Zone 5,,Gift City, Gandhinagar,,GANDHINAGAR,,GUJARAT,INDIA,382355</t>
  </si>
  <si>
    <t>Mr.Nikhil Dhindra</t>
  </si>
  <si>
    <t>nikhil.dhingra@esteeadvisors.com</t>
  </si>
  <si>
    <t>91-124-0004637700</t>
  </si>
  <si>
    <t>Mr.Umesh Kumar</t>
  </si>
  <si>
    <t>umesh.kumar@esteeadvisors.com</t>
  </si>
  <si>
    <t>91</t>
  </si>
  <si>
    <t>246.37000</t>
  </si>
  <si>
    <t>116.79</t>
  </si>
  <si>
    <t>129</t>
  </si>
  <si>
    <t>0.58</t>
  </si>
  <si>
    <t>246.37</t>
  </si>
  <si>
    <t>53.02</t>
  </si>
  <si>
    <t>188.02</t>
  </si>
  <si>
    <t>0.19</t>
  </si>
  <si>
    <t>5.07</t>
  </si>
  <si>
    <t>EUREKA PORTFOLIO MANAGEMENT SERVICES PVT LTD</t>
  </si>
  <si>
    <t>INP000005740</t>
  </si>
  <si>
    <t>2017-07-19</t>
  </si>
  <si>
    <t>DN 51 Merlin Infinite 11th Floor,Salt Lake Sector V,KOLKATA,,WEST BENGAL,INDIA,700091</t>
  </si>
  <si>
    <t>Mr.ANURAG SOMANI</t>
  </si>
  <si>
    <t>PMS@EUREKASEC.COM</t>
  </si>
  <si>
    <t>91-033-66280000</t>
  </si>
  <si>
    <t>Mr.VIVEK KHATOR</t>
  </si>
  <si>
    <t>48.42000</t>
  </si>
  <si>
    <t>4.96</t>
  </si>
  <si>
    <t>43.46</t>
  </si>
  <si>
    <t>48.42</t>
  </si>
  <si>
    <t>45.08</t>
  </si>
  <si>
    <t>FIDENT ASSET MANAGEMENT PRIVATE LIMITED</t>
  </si>
  <si>
    <t>INP000008482</t>
  </si>
  <si>
    <t>2023-12-14</t>
  </si>
  <si>
    <t>Unit 318, Lodha Supremus, Road No. 11, Off Mahakali Caves Road, ,Chakala, MIDC, Andheri East, Mumbai 400093, Maharashtra, India,MUMBAI,,MAHARASHTRA,INDIA,400093</t>
  </si>
  <si>
    <t>Mr.Aishvarya Dadheech</t>
  </si>
  <si>
    <t>aishvarya@fident.in</t>
  </si>
  <si>
    <t>91-000-9819197479</t>
  </si>
  <si>
    <t>Ms.Juhi Singh</t>
  </si>
  <si>
    <t>compliance@fident.in</t>
  </si>
  <si>
    <t>1.03000</t>
  </si>
  <si>
    <t>1.03</t>
  </si>
  <si>
    <t>1.01</t>
  </si>
  <si>
    <t>FINCOS TECHNOLOGY SOLUTIONS PRIVATE LIMITED</t>
  </si>
  <si>
    <t>INP000008668</t>
  </si>
  <si>
    <t>2024-04-05</t>
  </si>
  <si>
    <t>B- 504 Wing B Statesman House,148 Barakhamba Road Connaught Place ,NEW DELHI,New Delhi,NATIONAL CAPITAL TERRITORY OF DELHI,INDIA,110001</t>
  </si>
  <si>
    <t>Mr.Vinod Dixit</t>
  </si>
  <si>
    <t>info@fincossolutions.com</t>
  </si>
  <si>
    <t>91-11-1143708987</t>
  </si>
  <si>
    <t>Mrs.Kamlesh Patial</t>
  </si>
  <si>
    <t>office@fincossolutions.com</t>
  </si>
  <si>
    <t>Fireside Investment Advisory LLP</t>
  </si>
  <si>
    <t>INP200007441</t>
  </si>
  <si>
    <t>2022-07-04</t>
  </si>
  <si>
    <t>1st Floor Miraya Rose, ,Varthur Hobli.,BANGALORE,,KARNATAKA,INDIA,560066</t>
  </si>
  <si>
    <t>Mr.Kanwaljit Singh</t>
  </si>
  <si>
    <t>kanwal@firesideventures.com</t>
  </si>
  <si>
    <t>91-000-9886467535</t>
  </si>
  <si>
    <t>Fireside Ventures Advisory LLP</t>
  </si>
  <si>
    <t>INP200007690</t>
  </si>
  <si>
    <t>2022-12-13</t>
  </si>
  <si>
    <t>1st Floor Miraya Rose, Varthur Hobli, Bangalore,,BANGALORE,,KARNATAKA,INDIA,560066</t>
  </si>
  <si>
    <t>Mr.Dipanjan Basu</t>
  </si>
  <si>
    <t>dipanjan@firesideventures.com</t>
  </si>
  <si>
    <t>91-000-9611944993</t>
  </si>
  <si>
    <t>First Bridge Investment Managers Private Limited</t>
  </si>
  <si>
    <t>INP000008367</t>
  </si>
  <si>
    <t>2023-11-17</t>
  </si>
  <si>
    <t>B 1107,11th Floor, C Wing, One BKC,Plot No.C 66, Bandra Kurla Complex, Bandra East,MUMBAI,,MAHARASHTRA,INDIA,400051</t>
  </si>
  <si>
    <t>Mr.Vishal Gupta</t>
  </si>
  <si>
    <t>vishal.gupta@firstbridgefund.com</t>
  </si>
  <si>
    <t>91-022-62390250</t>
  </si>
  <si>
    <t>First Global Finance Pvt Ltd</t>
  </si>
  <si>
    <t>INP000006697</t>
  </si>
  <si>
    <t>2019-04-23</t>
  </si>
  <si>
    <t>402, Surya Kiran, 4th Floor,19, Kasturba Gandhi Marg,,NEW DELHI,,NATIONAL CAPITAL TERRITORY OF DELHI,INDIA,110001</t>
  </si>
  <si>
    <t>Mr.Neeraj Khanna</t>
  </si>
  <si>
    <t>compliance@firstglobal.in</t>
  </si>
  <si>
    <t>91-22-2261166525</t>
  </si>
  <si>
    <t>Mr.Mukul Kumar</t>
  </si>
  <si>
    <t>475.73000</t>
  </si>
  <si>
    <t>68.43</t>
  </si>
  <si>
    <t>360.79</t>
  </si>
  <si>
    <t>46.51</t>
  </si>
  <si>
    <t>475.73</t>
  </si>
  <si>
    <t>421.61</t>
  </si>
  <si>
    <t>46.39</t>
  </si>
  <si>
    <t>6.24</t>
  </si>
  <si>
    <t>FirstPort Ventures LLP</t>
  </si>
  <si>
    <t>INP000008491</t>
  </si>
  <si>
    <t>239, 2nd Floor, Tower A, JMD Megapolis, Sector 48 Sohna Road,,GURGAON,,HARYANA,INDIA,122018</t>
  </si>
  <si>
    <t>Ms.Dimple Mirchandani</t>
  </si>
  <si>
    <t>compliance@firstport.vc</t>
  </si>
  <si>
    <t>91-0000-0000000</t>
  </si>
  <si>
    <t>Ms.Srishty Chaudhary</t>
  </si>
  <si>
    <t>Five Rivers Portfolio Managers Private Limited</t>
  </si>
  <si>
    <t>INP000004474</t>
  </si>
  <si>
    <t>1001, Floor 10, Electra, ,Planet Godrej,30, Kk Marg,,MUMBAI,MUMBAI,MAHARASHTRA,INDIA,400011</t>
  </si>
  <si>
    <t>190.21402</t>
  </si>
  <si>
    <t>4.26472</t>
  </si>
  <si>
    <t>142.40922</t>
  </si>
  <si>
    <t>43.54008</t>
  </si>
  <si>
    <t>157.09923</t>
  </si>
  <si>
    <t>20.53167</t>
  </si>
  <si>
    <t>177.63089</t>
  </si>
  <si>
    <t>12.58313</t>
  </si>
  <si>
    <t>134.09081</t>
  </si>
  <si>
    <t>8.31841</t>
  </si>
  <si>
    <t>Fort Capital Investment Advisory Private Limited</t>
  </si>
  <si>
    <t>INP000006031</t>
  </si>
  <si>
    <t>2018-06-13</t>
  </si>
  <si>
    <t>24/26, 1ST FLOOR, CAMA BUILDING,,VEER NARIMAN ROAD, FORT,MUMBAI,,MAHARASHTRA,INDIA,400001</t>
  </si>
  <si>
    <t>Mr.Dinesh Mange</t>
  </si>
  <si>
    <t>DINESHMANGE@BPWEALTH.COM</t>
  </si>
  <si>
    <t>91-022-61596161</t>
  </si>
  <si>
    <t>Mr.DINESH MANGE</t>
  </si>
  <si>
    <t>81.66000</t>
  </si>
  <si>
    <t>12.6</t>
  </si>
  <si>
    <t>63.9</t>
  </si>
  <si>
    <t>5.16</t>
  </si>
  <si>
    <t>81.66</t>
  </si>
  <si>
    <t>72.27</t>
  </si>
  <si>
    <t>1.13</t>
  </si>
  <si>
    <t>8.18</t>
  </si>
  <si>
    <t>FORTUNA INVESTMENT ADVISORS LLP</t>
  </si>
  <si>
    <t>INP000008093</t>
  </si>
  <si>
    <t>2023-05-12</t>
  </si>
  <si>
    <t>Flat 364, Nav Sansad Vihar, Plot 4, Sector 22, Dwarka,,NEW DELHI,,NATIONAL CAPITAL TERRITORY OF DELHI,INDIA,110075</t>
  </si>
  <si>
    <t>Mr.Gurvinder Singh Juneja</t>
  </si>
  <si>
    <t>info@fortunaadvisors.in</t>
  </si>
  <si>
    <t>91-00-9958620315</t>
  </si>
  <si>
    <t>Mr.Suraj Malik</t>
  </si>
  <si>
    <t>35.71000</t>
  </si>
  <si>
    <t>7.63</t>
  </si>
  <si>
    <t>28.07</t>
  </si>
  <si>
    <t>35.71</t>
  </si>
  <si>
    <t>14.22</t>
  </si>
  <si>
    <t>2.48</t>
  </si>
  <si>
    <t>3.82</t>
  </si>
  <si>
    <t>20.52</t>
  </si>
  <si>
    <t>13.9</t>
  </si>
  <si>
    <t>15.19</t>
  </si>
  <si>
    <t>12.88</t>
  </si>
  <si>
    <t>-3.6</t>
  </si>
  <si>
    <t>Fortune Wealth Management Company India Private Limited</t>
  </si>
  <si>
    <t>INP000008622</t>
  </si>
  <si>
    <t>2024-03-12</t>
  </si>
  <si>
    <t>1056,AVINASHI ROAD,COIMBATORE,COIMBATORE,TAMIL NADU,INDIA,641018</t>
  </si>
  <si>
    <t>Mr.Jose C Abraham</t>
  </si>
  <si>
    <t>jose@fortunewmc.com</t>
  </si>
  <si>
    <t>91-0422-4334222</t>
  </si>
  <si>
    <t>Mrs.RATHNAMALA V</t>
  </si>
  <si>
    <t>rathnamala.v@fortunewmc.com</t>
  </si>
  <si>
    <t>35.02000</t>
  </si>
  <si>
    <t>35.02</t>
  </si>
  <si>
    <t>35.03</t>
  </si>
  <si>
    <t>FOUR DIMENSIONS ADVISORS PRIVATE LIMITED</t>
  </si>
  <si>
    <t>INP000008084</t>
  </si>
  <si>
    <t>209-210 Arcadia Building, 2nd Floor, N.C.P.A Marg, 195, Nariman Point, Mumbai,,MUMBAI,Mumbai,MAHARASHTRA,INDIA,400021</t>
  </si>
  <si>
    <t>Mr.Hetal Khalpada</t>
  </si>
  <si>
    <t>hetal@gcvl.in</t>
  </si>
  <si>
    <t>91-022-40198600</t>
  </si>
  <si>
    <t>Ms.Hiral Prajapati</t>
  </si>
  <si>
    <t>hiral@gcvl.in</t>
  </si>
  <si>
    <t>Fractal Capital Investments LLP</t>
  </si>
  <si>
    <t>INP000007146</t>
  </si>
  <si>
    <t>2021-01-12</t>
  </si>
  <si>
    <t>C-402 Lokhandwala Residency, Off Dr E Moses Road,Manjrekar Marg, Worli,MUMBAI,Mumbai,MAHARASHTRA,INDIA,400018</t>
  </si>
  <si>
    <t>Mr.MITEN MAGANLAL LATHIA</t>
  </si>
  <si>
    <t>miten@fractalcapital.in</t>
  </si>
  <si>
    <t>91-022-62640870</t>
  </si>
  <si>
    <t>Mr.RIDDHISH CHANDRESH BROKER</t>
  </si>
  <si>
    <t>68.90000</t>
  </si>
  <si>
    <t>6.5</t>
  </si>
  <si>
    <t>51.39</t>
  </si>
  <si>
    <t>11.01</t>
  </si>
  <si>
    <t>68.9</t>
  </si>
  <si>
    <t>44.95</t>
  </si>
  <si>
    <t>3.78</t>
  </si>
  <si>
    <t>5.04</t>
  </si>
  <si>
    <t>10.17</t>
  </si>
  <si>
    <t>2.64</t>
  </si>
  <si>
    <t>66.58</t>
  </si>
  <si>
    <t>0.32</t>
  </si>
  <si>
    <t>2.33</t>
  </si>
  <si>
    <t>49.07</t>
  </si>
  <si>
    <t>2.32</t>
  </si>
  <si>
    <t>0.13</t>
  </si>
  <si>
    <t>Franklin Templeton Asset Management (India) Private Limited</t>
  </si>
  <si>
    <t>INP000000464</t>
  </si>
  <si>
    <t>Indiabulls Finance Centre, Tower 2, 12th and 13th Floor,,Senapati Bapat Marg, Elphinstone Road (West),,MUMBAI,MUMBAI,MAHARASHTRA,INDIA,400013</t>
  </si>
  <si>
    <t>HARSHENDU BINDAL</t>
  </si>
  <si>
    <t>--67519100</t>
  </si>
  <si>
    <t>SHILPA SHETTY</t>
  </si>
  <si>
    <t>31109.80000</t>
  </si>
  <si>
    <t>31109.8</t>
  </si>
  <si>
    <t>Fundamentum Investment Advisors LLP</t>
  </si>
  <si>
    <t>INP000008172</t>
  </si>
  <si>
    <t>2023-06-28</t>
  </si>
  <si>
    <t>10th Floor, Vatika Towers Tower B,Sector 54 Gurugram,GURGAON,GURGAON,HARYANA,INDIA,122002</t>
  </si>
  <si>
    <t>Mr.Ashish Kumar</t>
  </si>
  <si>
    <t>ashish@fundamentum.co.in</t>
  </si>
  <si>
    <t>91-0124-4615390</t>
  </si>
  <si>
    <t>Mr.Sanjay Chaturvedi</t>
  </si>
  <si>
    <t>sanjay@fundamentum.co.in</t>
  </si>
  <si>
    <t>FYERS ASSET MANAGEMENT PRIVATE LIMITED</t>
  </si>
  <si>
    <t>INP000008659</t>
  </si>
  <si>
    <t>901-902 Brigade Magnum, Flr9 Wing A,SYNO104 and 106/8, Kodigehalli, Bangalore North,,BANGALORE,,KARNATAKA,INDIA,560092</t>
  </si>
  <si>
    <t>Mr.Venkata Gopala Krish Reddy Kavalireddi</t>
  </si>
  <si>
    <t>compliance-pms@fyers.in</t>
  </si>
  <si>
    <t>000-000-8867215635</t>
  </si>
  <si>
    <t>Mr.Vikram Kumar</t>
  </si>
  <si>
    <t>Gaja Alternative Asset Management Private Limited</t>
  </si>
  <si>
    <t>INP000008154</t>
  </si>
  <si>
    <t>2023-06-09</t>
  </si>
  <si>
    <t>G-133, Sarita Vihar,New Delhi,DELHI,,NATIONAL CAPITAL TERRITORY OF DELHI,INDIA,110044</t>
  </si>
  <si>
    <t>abhinav.jain@gajacapital.com</t>
  </si>
  <si>
    <t>91-022-24212280</t>
  </si>
  <si>
    <t>Mr.Imran Jafar</t>
  </si>
  <si>
    <t>Geojit Financial Services Limited</t>
  </si>
  <si>
    <t>INP000003203</t>
  </si>
  <si>
    <t>2015-02-16</t>
  </si>
  <si>
    <t>Geojit Financial Services Ltd,34/659-P, Civil Line Road,Padivattom,,ERNAKULAM,KERALA,INDIA,682024</t>
  </si>
  <si>
    <t>1487</t>
  </si>
  <si>
    <t>1118.40000</t>
  </si>
  <si>
    <t>1334</t>
  </si>
  <si>
    <t>144</t>
  </si>
  <si>
    <t>7.1</t>
  </si>
  <si>
    <t>999.44</t>
  </si>
  <si>
    <t>111.86</t>
  </si>
  <si>
    <t>1118.4</t>
  </si>
  <si>
    <t>1081.2</t>
  </si>
  <si>
    <t>2.03</t>
  </si>
  <si>
    <t>35.18</t>
  </si>
  <si>
    <t>1118.41</t>
  </si>
  <si>
    <t>GIRIK WEALTH ADVISORS PRIVATE LIMITED</t>
  </si>
  <si>
    <t>INP000003369</t>
  </si>
  <si>
    <t>2015-08-26</t>
  </si>
  <si>
    <t>609 Maker Chambers 5,Nariman Point,MUMBAI,MUMBAI,MAHARASHTRA,INDIA,400021</t>
  </si>
  <si>
    <t>1698.60000</t>
  </si>
  <si>
    <t>349</t>
  </si>
  <si>
    <t>455.08</t>
  </si>
  <si>
    <t>1242.39</t>
  </si>
  <si>
    <t>1698.6</t>
  </si>
  <si>
    <t>1495.58</t>
  </si>
  <si>
    <t>97.46</t>
  </si>
  <si>
    <t>83.24</t>
  </si>
  <si>
    <t>1676.28</t>
  </si>
  <si>
    <t>21.23</t>
  </si>
  <si>
    <t>1.09</t>
  </si>
  <si>
    <t>22.32</t>
  </si>
  <si>
    <t>345</t>
  </si>
  <si>
    <t>401</t>
  </si>
  <si>
    <t>447.87</t>
  </si>
  <si>
    <t>1227.28</t>
  </si>
  <si>
    <t>15.11</t>
  </si>
  <si>
    <t>-8</t>
  </si>
  <si>
    <t>GLOBALWORTH SECURITIES LIMITED</t>
  </si>
  <si>
    <t>INP000006493</t>
  </si>
  <si>
    <t>716, Neelkanth Corporate Park,,Kirol Road, Vidyavihar West,,MUMBAI,Mumbai,MAHARASHTRA,INDIA,400086</t>
  </si>
  <si>
    <t>Mr.MICKIN MUKUND SHETH</t>
  </si>
  <si>
    <t>compliance@globalworth.in</t>
  </si>
  <si>
    <t>91-022-21010000</t>
  </si>
  <si>
    <t>Mr.SACHIN JAYANT MALDE</t>
  </si>
  <si>
    <t>sachin@globalworth.in</t>
  </si>
  <si>
    <t>GLOBE CAPITAL MARKET LTD.</t>
  </si>
  <si>
    <t>INP000002361</t>
  </si>
  <si>
    <t>2016-10-21</t>
  </si>
  <si>
    <t>609, Ansal Bhawan,16 K.G. Marg, Connaught Place,NEW DELHI,DELHI,NATIONAL CAPITAL TERRITORY OF DELHI,INDIA,110001</t>
  </si>
  <si>
    <t>Mr. K.K.Mital</t>
  </si>
  <si>
    <t>--011-30412345</t>
  </si>
  <si>
    <t>Ms.Shafaly Girdharwal</t>
  </si>
  <si>
    <t>383</t>
  </si>
  <si>
    <t>1496.57304</t>
  </si>
  <si>
    <t>309</t>
  </si>
  <si>
    <t>996.17001</t>
  </si>
  <si>
    <t>475.65739</t>
  </si>
  <si>
    <t>24.74564</t>
  </si>
  <si>
    <t>1236.4942</t>
  </si>
  <si>
    <t>-1.22812</t>
  </si>
  <si>
    <t>161.38339</t>
  </si>
  <si>
    <t>99.92357</t>
  </si>
  <si>
    <t>Goldman Sachs Asset Management (India) Private Limited</t>
  </si>
  <si>
    <t>INP000007687</t>
  </si>
  <si>
    <t>951 A Rational House,Appasaheb Marathe Marg Prabhadevi,MUMBAI,,MAHARASHTRA,INDIA,400025</t>
  </si>
  <si>
    <t>Mr.Aman Batra</t>
  </si>
  <si>
    <t>Aman.Batra@gs.com</t>
  </si>
  <si>
    <t>000-098-20605707</t>
  </si>
  <si>
    <t>Mr.Mohandas Menon</t>
  </si>
  <si>
    <t>Mohandas.Menon@gs.com</t>
  </si>
  <si>
    <t>Green Lantern Capital LLP</t>
  </si>
  <si>
    <t>INP000005829</t>
  </si>
  <si>
    <t>2017-09-07</t>
  </si>
  <si>
    <t>201, Udyog Bhavan,Sonawala Marg Goregaon East, Mumbai,MUMBAI,Maharahstra,MAHARASHTRA,INDIA,400063</t>
  </si>
  <si>
    <t>Mr.Nilesh Doshi</t>
  </si>
  <si>
    <t>operations@glcapital.in</t>
  </si>
  <si>
    <t>91-022-26867201</t>
  </si>
  <si>
    <t>Mr.Abhishek Bhardwaj</t>
  </si>
  <si>
    <t>539</t>
  </si>
  <si>
    <t>778.95000</t>
  </si>
  <si>
    <t>494</t>
  </si>
  <si>
    <t>70.53</t>
  </si>
  <si>
    <t>684.94</t>
  </si>
  <si>
    <t>23.48</t>
  </si>
  <si>
    <t>778.95</t>
  </si>
  <si>
    <t>633.44</t>
  </si>
  <si>
    <t>51.2</t>
  </si>
  <si>
    <t>94.31</t>
  </si>
  <si>
    <t>GREEN PORTFOLIO PRIVATE LIMITED</t>
  </si>
  <si>
    <t>INP000006022</t>
  </si>
  <si>
    <t>2018-06-11</t>
  </si>
  <si>
    <t>7/7, Ground Floor,Ansaari Road,DELHI,,NATIONAL CAPITAL TERRITORY OF DELHI,INDIA,110002</t>
  </si>
  <si>
    <t>Mr.Divam Sharma</t>
  </si>
  <si>
    <t>divamsharma@yahoo.co.in</t>
  </si>
  <si>
    <t>91-011-23277128</t>
  </si>
  <si>
    <t>Mr.Vaibhav Umesh Ravat</t>
  </si>
  <si>
    <t>cs@greenportfolio.co</t>
  </si>
  <si>
    <t>602.18000</t>
  </si>
  <si>
    <t>207</t>
  </si>
  <si>
    <t>159.08</t>
  </si>
  <si>
    <t>406.77</t>
  </si>
  <si>
    <t>35</t>
  </si>
  <si>
    <t>602.18</t>
  </si>
  <si>
    <t>574.45</t>
  </si>
  <si>
    <t>0.4</t>
  </si>
  <si>
    <t>1.97</t>
  </si>
  <si>
    <t>0.51</t>
  </si>
  <si>
    <t>15.17</t>
  </si>
  <si>
    <t>592.5</t>
  </si>
  <si>
    <t>1.47</t>
  </si>
  <si>
    <t>8.21</t>
  </si>
  <si>
    <t>201</t>
  </si>
  <si>
    <t>154.21</t>
  </si>
  <si>
    <t>401.96</t>
  </si>
  <si>
    <t>0.93</t>
  </si>
  <si>
    <t>0.54</t>
  </si>
  <si>
    <t>-0.1</t>
  </si>
  <si>
    <t>3.94</t>
  </si>
  <si>
    <t>4.27</t>
  </si>
  <si>
    <t>GUARDIAN ADVISORS PVT LTD</t>
  </si>
  <si>
    <t>INP000001819</t>
  </si>
  <si>
    <t>2015-08-16</t>
  </si>
  <si>
    <t>1025.34000</t>
  </si>
  <si>
    <t>965.33</t>
  </si>
  <si>
    <t>60.01</t>
  </si>
  <si>
    <t>1025.34</t>
  </si>
  <si>
    <t>744.26</t>
  </si>
  <si>
    <t>7.5</t>
  </si>
  <si>
    <t>758.41</t>
  </si>
  <si>
    <t>266.93</t>
  </si>
  <si>
    <t>698.4</t>
  </si>
  <si>
    <t>Guardian Asset Management Private Limited</t>
  </si>
  <si>
    <t>INP000006563</t>
  </si>
  <si>
    <t>8-2-161/1,4B, 4th Floor, SAHA Building, Banjara Hills,HYDERABAD,,TELANGANA,INDIA,500034</t>
  </si>
  <si>
    <t>Mr.Kartik Damodar</t>
  </si>
  <si>
    <t>ramprayagaca@gmail.com</t>
  </si>
  <si>
    <t>91-040-48539417</t>
  </si>
  <si>
    <t>Mr.Prayaga Durga Sitaram</t>
  </si>
  <si>
    <t>104.57000</t>
  </si>
  <si>
    <t>28.66</t>
  </si>
  <si>
    <t>74.51</t>
  </si>
  <si>
    <t>1.4</t>
  </si>
  <si>
    <t>104.57</t>
  </si>
  <si>
    <t>50.84</t>
  </si>
  <si>
    <t>47.26</t>
  </si>
  <si>
    <t>6.47</t>
  </si>
  <si>
    <t>Hanut Alternate Investments LLP</t>
  </si>
  <si>
    <t>INP000006439</t>
  </si>
  <si>
    <t>2019-03-12</t>
  </si>
  <si>
    <t>B 21 Grand Paradi August Kranti Marg,Kemps's Corner,MUMBAI,,MAHARASHTRA,INDIA,400036</t>
  </si>
  <si>
    <t>Mr.Arjun Singh</t>
  </si>
  <si>
    <t>arjun@hanutcapital.com</t>
  </si>
  <si>
    <t>0-91-9930661746</t>
  </si>
  <si>
    <t>Mr.Varun Sahay</t>
  </si>
  <si>
    <t>varunsahay81@gmail.com</t>
  </si>
  <si>
    <t>34.17000</t>
  </si>
  <si>
    <t>34.17</t>
  </si>
  <si>
    <t>33.77</t>
  </si>
  <si>
    <t>HARMONEY FINSERV INDIA PRIVATE LIMITED</t>
  </si>
  <si>
    <t>INP000003898</t>
  </si>
  <si>
    <t>2016-10-20</t>
  </si>
  <si>
    <t>78 2ND FLOOR RIGHT WING 11TH MAIN 14TH CROSS,6TH SECTOR HSR LAYOUT,BANGALORE,BANGALORE URBAN,KARNATAKA,INDIA,560102</t>
  </si>
  <si>
    <t>M.Ramesh Kumar</t>
  </si>
  <si>
    <t>--080-25725820</t>
  </si>
  <si>
    <t>Kannan Ramadass</t>
  </si>
  <si>
    <t>153.14510</t>
  </si>
  <si>
    <t>106</t>
  </si>
  <si>
    <t>11.2204</t>
  </si>
  <si>
    <t>136.1984</t>
  </si>
  <si>
    <t>5.7263</t>
  </si>
  <si>
    <t>153.1451</t>
  </si>
  <si>
    <t>148.0244</t>
  </si>
  <si>
    <t>0.0373</t>
  </si>
  <si>
    <t>5.0858</t>
  </si>
  <si>
    <t>153.1475</t>
  </si>
  <si>
    <t>HDFC ASSET MANAGEMENT COMPANY LIMITED</t>
  </si>
  <si>
    <t>INP000000506</t>
  </si>
  <si>
    <t>2024-02-29</t>
  </si>
  <si>
    <t>HDFC HOUSE, 2ND FLOOR,H T PAREKH MARG, 165 166 BACKBAY RECLAMATION, CHURCHGATE,MUMBAI,,MAHARASHTRA,INDIA,400020</t>
  </si>
  <si>
    <t>Mr.Navneet Munot</t>
  </si>
  <si>
    <t>navneet@hdfcfund.com</t>
  </si>
  <si>
    <t>91-0-9820289025</t>
  </si>
  <si>
    <t>Mrs.Supriya Sapre</t>
  </si>
  <si>
    <t>supriyas@hdfcfunc.com</t>
  </si>
  <si>
    <t>2982.19000</t>
  </si>
  <si>
    <t>2379.24</t>
  </si>
  <si>
    <t>591.29</t>
  </si>
  <si>
    <t>11.66</t>
  </si>
  <si>
    <t>2982.19</t>
  </si>
  <si>
    <t>286.43</t>
  </si>
  <si>
    <t>0.33</t>
  </si>
  <si>
    <t>494.48</t>
  </si>
  <si>
    <t>5.63</t>
  </si>
  <si>
    <t>786.9</t>
  </si>
  <si>
    <t>160.79</t>
  </si>
  <si>
    <t>805.76</t>
  </si>
  <si>
    <t>1221.1</t>
  </si>
  <si>
    <t>7.64</t>
  </si>
  <si>
    <t>2195.29</t>
  </si>
  <si>
    <t>404.52</t>
  </si>
  <si>
    <t>370.72</t>
  </si>
  <si>
    <t>1974.72</t>
  </si>
  <si>
    <t>220.57</t>
  </si>
  <si>
    <t>238.53</t>
  </si>
  <si>
    <t>118.58</t>
  </si>
  <si>
    <t>454.66</t>
  </si>
  <si>
    <t>132.23</t>
  </si>
  <si>
    <t>322.43</t>
  </si>
  <si>
    <t>HEDGE EQUITIES LTD</t>
  </si>
  <si>
    <t>INP000003476</t>
  </si>
  <si>
    <t>2015-11-26</t>
  </si>
  <si>
    <t>1205, Dalamal Tower,NARIMAN POINT,MUMBAI,MUMBAI,MAHARASHTRA,INDIA,400021</t>
  </si>
  <si>
    <t>BOBBY J ARAKUNNEL</t>
  </si>
  <si>
    <t>--04843040400</t>
  </si>
  <si>
    <t>SINI RALPH</t>
  </si>
  <si>
    <t>1.53000</t>
  </si>
  <si>
    <t>0.77</t>
  </si>
  <si>
    <t>0.76</t>
  </si>
  <si>
    <t>Helios Capital Asset Management (India) Private Limited</t>
  </si>
  <si>
    <t>INP000006916</t>
  </si>
  <si>
    <t>2019-10-30</t>
  </si>
  <si>
    <t>The Capital, 515A, 5th Floor, Plot C70,Bandra Kurla Complex, Bandra East,MUMBAI,,MAHARASHTRA,INDIA,400051</t>
  </si>
  <si>
    <t>Mr.Dinshaw Irani</t>
  </si>
  <si>
    <t>dinshaw_irani@helioscapital.in</t>
  </si>
  <si>
    <t>91-022-67319600</t>
  </si>
  <si>
    <t>Mr.Abhinav Khemani</t>
  </si>
  <si>
    <t>ankit_parikh@helioscapital.in</t>
  </si>
  <si>
    <t>734</t>
  </si>
  <si>
    <t>3268.65000</t>
  </si>
  <si>
    <t>597</t>
  </si>
  <si>
    <t>429.55</t>
  </si>
  <si>
    <t>1007.01</t>
  </si>
  <si>
    <t>1781.25</t>
  </si>
  <si>
    <t>3268.65</t>
  </si>
  <si>
    <t>1306.58</t>
  </si>
  <si>
    <t>33.4</t>
  </si>
  <si>
    <t>41.01</t>
  </si>
  <si>
    <t>1380.99</t>
  </si>
  <si>
    <t>1887.66</t>
  </si>
  <si>
    <t>596</t>
  </si>
  <si>
    <t>325.8</t>
  </si>
  <si>
    <t>1004.35</t>
  </si>
  <si>
    <t>103.75</t>
  </si>
  <si>
    <t>2.66</t>
  </si>
  <si>
    <t>Hem Securities Limited</t>
  </si>
  <si>
    <t>INP000006794</t>
  </si>
  <si>
    <t>2019-06-27</t>
  </si>
  <si>
    <t>203, Jaipur Tower,,M.I. Road, Jaipur,JAIPUR,Jaipur,RAJASTHAN,INDIA,302001</t>
  </si>
  <si>
    <t>Mr.Mohit Nigam</t>
  </si>
  <si>
    <t>mohit.n@hemsecurities.com</t>
  </si>
  <si>
    <t>91-0141-4051064</t>
  </si>
  <si>
    <t>Mr.Rohit Sharma</t>
  </si>
  <si>
    <t>hem@hemsecurities.com</t>
  </si>
  <si>
    <t>180</t>
  </si>
  <si>
    <t>200.28000</t>
  </si>
  <si>
    <t>23.17</t>
  </si>
  <si>
    <t>174.43</t>
  </si>
  <si>
    <t>2.68</t>
  </si>
  <si>
    <t>200.28</t>
  </si>
  <si>
    <t>190.22</t>
  </si>
  <si>
    <t>0.62</t>
  </si>
  <si>
    <t>9.44</t>
  </si>
  <si>
    <t>Himalaya Investment Advisors LLP</t>
  </si>
  <si>
    <t>INP200007672</t>
  </si>
  <si>
    <t>2022-12-02</t>
  </si>
  <si>
    <t>R 1102, Tower 7, Adarsh Palm Retreat, Ballandur,Near Ecoworld, Devrabisnahalli,BANGALORE,Bengaluru,KARNATAKA,INDIA,560103</t>
  </si>
  <si>
    <t>Mr.Rahul Satish Agrawal</t>
  </si>
  <si>
    <t>p13rahulsa@iima.ac.in</t>
  </si>
  <si>
    <t>91-22-7899754068</t>
  </si>
  <si>
    <t>Mr.Aditya Anup Agarwal</t>
  </si>
  <si>
    <t>compliance@everflowpartners.com</t>
  </si>
  <si>
    <t>341.96000</t>
  </si>
  <si>
    <t>182.14</t>
  </si>
  <si>
    <t>111.87</t>
  </si>
  <si>
    <t>3.99</t>
  </si>
  <si>
    <t>43.96</t>
  </si>
  <si>
    <t>341.96</t>
  </si>
  <si>
    <t>327.53</t>
  </si>
  <si>
    <t>10.29</t>
  </si>
  <si>
    <t>HPMG Shares and Securities Private Limited</t>
  </si>
  <si>
    <t>INP000007517</t>
  </si>
  <si>
    <t>2022-08-10</t>
  </si>
  <si>
    <t>B 201 202 Rajkamal SV Road,Kandivali West,MUMBAI,Mumbai,MAHARASHTRA,INDIA,400067</t>
  </si>
  <si>
    <t>Mr.Hasit B Pandya</t>
  </si>
  <si>
    <t>hasit@hpmgshares.com</t>
  </si>
  <si>
    <t>0-022-62317677</t>
  </si>
  <si>
    <t>Mr.Abhijeet Hegishte</t>
  </si>
  <si>
    <t>ABHIJIT@HPMGSHARES.COM</t>
  </si>
  <si>
    <t>24.44000</t>
  </si>
  <si>
    <t>20.64</t>
  </si>
  <si>
    <t>24.44</t>
  </si>
  <si>
    <t>24.22</t>
  </si>
  <si>
    <t>0.22</t>
  </si>
  <si>
    <t>HSBC ASSET MANAGEMENT (INDIA) PVT. LTD.</t>
  </si>
  <si>
    <t>INP000001322</t>
  </si>
  <si>
    <t>2014-09-16</t>
  </si>
  <si>
    <t>9-11 Floors, NESCO IT Park, Building no. 3, ,Western Express Highway, Goregaon (East), Mumbai - 400063,MUMBAI,,MAHARASHTRA,INDIA,400063</t>
  </si>
  <si>
    <t>Puneet Chaddha</t>
  </si>
  <si>
    <t>--66145111</t>
  </si>
  <si>
    <t>Denny Thomas</t>
  </si>
  <si>
    <t>681</t>
  </si>
  <si>
    <t>472.85000</t>
  </si>
  <si>
    <t>364.9</t>
  </si>
  <si>
    <t>107.95</t>
  </si>
  <si>
    <t>472.85</t>
  </si>
  <si>
    <t>429.48</t>
  </si>
  <si>
    <t>5.88</t>
  </si>
  <si>
    <t>16.23</t>
  </si>
  <si>
    <t>21.26</t>
  </si>
  <si>
    <t>ICICI PRUDENTIAL ASSET MANAGEMENT COMPANY LTD.</t>
  </si>
  <si>
    <t>INP000000373</t>
  </si>
  <si>
    <t>2015-02-15</t>
  </si>
  <si>
    <t>12TH FLOOR, NARAIN MANZIL,23, BARAKHAMBA ROAD,,NEW DELHI,,NATIONAL CAPITAL TERRITORY OF DELHI,INDIA,110001</t>
  </si>
  <si>
    <t>Nimesh Shah</t>
  </si>
  <si>
    <t>--26428000</t>
  </si>
  <si>
    <t>Supriya Sapre</t>
  </si>
  <si>
    <t>16903</t>
  </si>
  <si>
    <t>18732.56000</t>
  </si>
  <si>
    <t>623</t>
  </si>
  <si>
    <t>15276</t>
  </si>
  <si>
    <t>1004</t>
  </si>
  <si>
    <t>2050.69</t>
  </si>
  <si>
    <t>15720.5</t>
  </si>
  <si>
    <t>961.37</t>
  </si>
  <si>
    <t>18732.56</t>
  </si>
  <si>
    <t>16708.72</t>
  </si>
  <si>
    <t>76.85</t>
  </si>
  <si>
    <t>1224.69</t>
  </si>
  <si>
    <t>590.86</t>
  </si>
  <si>
    <t>18601.12</t>
  </si>
  <si>
    <t>81.92</t>
  </si>
  <si>
    <t>15274</t>
  </si>
  <si>
    <t>16894</t>
  </si>
  <si>
    <t>1925.21</t>
  </si>
  <si>
    <t>15714.54</t>
  </si>
  <si>
    <t>ICICI Securities Limited</t>
  </si>
  <si>
    <t>INP000004060</t>
  </si>
  <si>
    <t>2017-04-25</t>
  </si>
  <si>
    <t>1640</t>
  </si>
  <si>
    <t>3665.95000</t>
  </si>
  <si>
    <t>1523</t>
  </si>
  <si>
    <t>757.75</t>
  </si>
  <si>
    <t>2863.97</t>
  </si>
  <si>
    <t>44.23</t>
  </si>
  <si>
    <t>3665.95</t>
  </si>
  <si>
    <t>1082.96</t>
  </si>
  <si>
    <t>376.89</t>
  </si>
  <si>
    <t>24.02</t>
  </si>
  <si>
    <t>1484.98</t>
  </si>
  <si>
    <t>812.17</t>
  </si>
  <si>
    <t>32.61</t>
  </si>
  <si>
    <t>811.05</t>
  </si>
  <si>
    <t>17.23</t>
  </si>
  <si>
    <t>1673.07</t>
  </si>
  <si>
    <t>507.9</t>
  </si>
  <si>
    <t>1256</t>
  </si>
  <si>
    <t>1330</t>
  </si>
  <si>
    <t>104.53</t>
  </si>
  <si>
    <t>1358.11</t>
  </si>
  <si>
    <t>22.34</t>
  </si>
  <si>
    <t>415.38</t>
  </si>
  <si>
    <t>1235.8</t>
  </si>
  <si>
    <t>65.89</t>
  </si>
  <si>
    <t>13.48</t>
  </si>
  <si>
    <t>52.41</t>
  </si>
  <si>
    <t>194.41</t>
  </si>
  <si>
    <t>50.19</t>
  </si>
  <si>
    <t>144.22</t>
  </si>
  <si>
    <t>237.84</t>
  </si>
  <si>
    <t>270.06</t>
  </si>
  <si>
    <t>ICICI SECURITIES PRIMARY DEALERSHIP LTD.</t>
  </si>
  <si>
    <t>INP000000696</t>
  </si>
  <si>
    <t>2014-10-16</t>
  </si>
  <si>
    <t>501-B First International Financial Centre,Plot Nos. C - 54 and 55, G block, Bandra Kurla Complex, Bandra (East),,MUMBAI,Mumbai,MAHARASHTRA,INDIA,400098</t>
  </si>
  <si>
    <t>ICICI Venture Funds Management Company Limited</t>
  </si>
  <si>
    <t>INP000008604</t>
  </si>
  <si>
    <t>2024-02-12</t>
  </si>
  <si>
    <t>ICICI Venture House, Ground floor, ,Appasaheb Marathe Marg, Prabhadevi,,MUMBAI,,MAHARASHTRA,INDIA,400025</t>
  </si>
  <si>
    <t>Mr.Nikhil Mohta</t>
  </si>
  <si>
    <t>nikhil.mohta@iciciventure.com</t>
  </si>
  <si>
    <t>91-022-66175316</t>
  </si>
  <si>
    <t>Ms.Deepti Paliwal</t>
  </si>
  <si>
    <t>deepti.paliwal@iciciventure.com</t>
  </si>
  <si>
    <t>IDBI CAPITAL MARKET SERVICES LTD</t>
  </si>
  <si>
    <t>INP000000209</t>
  </si>
  <si>
    <t>3rd Floor, Mafatlal Centre, , NARIMAN POINT,,MUMBAI,,MAHARASHTRA,INDIA,400021</t>
  </si>
  <si>
    <t>Prasad Chitnis</t>
  </si>
  <si>
    <t>--43221212</t>
  </si>
  <si>
    <t>Christina D'souza</t>
  </si>
  <si>
    <t>8467.76000</t>
  </si>
  <si>
    <t>4354.02</t>
  </si>
  <si>
    <t>4113.74</t>
  </si>
  <si>
    <t>8467.76</t>
  </si>
  <si>
    <t>1595.52</t>
  </si>
  <si>
    <t>294.34</t>
  </si>
  <si>
    <t>19.33</t>
  </si>
  <si>
    <t>1909.19</t>
  </si>
  <si>
    <t>6558.57</t>
  </si>
  <si>
    <t>2444.83</t>
  </si>
  <si>
    <t>IMPETUS ARTHASUTRA PRIVATE LIMITED</t>
  </si>
  <si>
    <t>INP000002130</t>
  </si>
  <si>
    <t>2016-05-01</t>
  </si>
  <si>
    <t>Office No. 206, 2nd Floor, Atlanta Estate, Off. Goregoan-Mulund Link Road,GOREGOAN EAST,MUMBAI,MUMBAI,MAHARASHTRA,INDIA,400063</t>
  </si>
  <si>
    <t>P.R.Dilip</t>
  </si>
  <si>
    <t>--02228491221</t>
  </si>
  <si>
    <t>Shubankar Das</t>
  </si>
  <si>
    <t>77.23984</t>
  </si>
  <si>
    <t>0.51168</t>
  </si>
  <si>
    <t>47.95802</t>
  </si>
  <si>
    <t>28.77014</t>
  </si>
  <si>
    <t>73.78888</t>
  </si>
  <si>
    <t>0.00899</t>
  </si>
  <si>
    <t>0.0397</t>
  </si>
  <si>
    <t>3.40227</t>
  </si>
  <si>
    <t>INCRED ASSET MANAGEMENT PRIVATE LIMITED</t>
  </si>
  <si>
    <t>INP000007410</t>
  </si>
  <si>
    <t>2022-05-02</t>
  </si>
  <si>
    <t>Unit no 1203, B Wing The Capital ,Plot No C 70, G Block, BKC, Bandra East,MUMBAI,,MAHARASHTRA,INDIA,400051</t>
  </si>
  <si>
    <t>Mr.Mrinal Singh</t>
  </si>
  <si>
    <t>mrinal.singh@incredamc.com</t>
  </si>
  <si>
    <t>91-022-68621500</t>
  </si>
  <si>
    <t>nipun.doshi@incredamc.com</t>
  </si>
  <si>
    <t>766.66000</t>
  </si>
  <si>
    <t>291</t>
  </si>
  <si>
    <t>341.46</t>
  </si>
  <si>
    <t>395.94</t>
  </si>
  <si>
    <t>29.26</t>
  </si>
  <si>
    <t>766.66</t>
  </si>
  <si>
    <t>667.79</t>
  </si>
  <si>
    <t>1.56</t>
  </si>
  <si>
    <t>43.48</t>
  </si>
  <si>
    <t>712.83</t>
  </si>
  <si>
    <t>53.36</t>
  </si>
  <si>
    <t>53.83</t>
  </si>
  <si>
    <t>285</t>
  </si>
  <si>
    <t>355</t>
  </si>
  <si>
    <t>321.94</t>
  </si>
  <si>
    <t>366.79</t>
  </si>
  <si>
    <t>24.1</t>
  </si>
  <si>
    <t>19.52</t>
  </si>
  <si>
    <t>29.15</t>
  </si>
  <si>
    <t>-4.17</t>
  </si>
  <si>
    <t>18.83</t>
  </si>
  <si>
    <t>Incred Capital Wealth Portfolio Managers Private Limited</t>
  </si>
  <si>
    <t>INP000007128</t>
  </si>
  <si>
    <t>2020-12-31</t>
  </si>
  <si>
    <t>Unit No. 1203, 12th Floor, B Wing, The Capital Building,C 70, G Block, Bandra Kurla Complex, Bandra East,MUMBAI,,MAHARASHTRA,INDIA,400051</t>
  </si>
  <si>
    <t>Mr.Aditya Girish Kumar Khemka</t>
  </si>
  <si>
    <t>aditya.khemka@incredamc.com</t>
  </si>
  <si>
    <t>91-022-40977000</t>
  </si>
  <si>
    <t>Ms.Preeti Lalwani</t>
  </si>
  <si>
    <t>incred.compliance@incred.com</t>
  </si>
  <si>
    <t>521.32000</t>
  </si>
  <si>
    <t>228.72</t>
  </si>
  <si>
    <t>292.6</t>
  </si>
  <si>
    <t>521.32</t>
  </si>
  <si>
    <t>131.28</t>
  </si>
  <si>
    <t>10.41</t>
  </si>
  <si>
    <t>6.38</t>
  </si>
  <si>
    <t>17.05</t>
  </si>
  <si>
    <t>166.94</t>
  </si>
  <si>
    <t>16.48</t>
  </si>
  <si>
    <t>348.54</t>
  </si>
  <si>
    <t>172.78</t>
  </si>
  <si>
    <t>155.72</t>
  </si>
  <si>
    <t>192.82</t>
  </si>
  <si>
    <t>9.21</t>
  </si>
  <si>
    <t>33.21</t>
  </si>
  <si>
    <t>-24</t>
  </si>
  <si>
    <t>41.55</t>
  </si>
  <si>
    <t>79.83</t>
  </si>
  <si>
    <t>-38.28</t>
  </si>
  <si>
    <t>99.78</t>
  </si>
  <si>
    <t>IIFL Securities Limited</t>
  </si>
  <si>
    <t>INP000002213</t>
  </si>
  <si>
    <t>IIFL House, Sun Infotech Park, Road No. 16V, Plot No. B-23, MIDC,Thane Industrial Area, Wagle Estate, Thane ,THANE,THANE,MAHARASHTRA,INDIA,400013</t>
  </si>
  <si>
    <t>R. Venkataraman</t>
  </si>
  <si>
    <t>--02242499000</t>
  </si>
  <si>
    <t>R. Mohan</t>
  </si>
  <si>
    <t>Indiabulls Investment Management Limited</t>
  </si>
  <si>
    <t>INP100007709</t>
  </si>
  <si>
    <t>2022-12-22</t>
  </si>
  <si>
    <t>Plot No.422 B,Udyog Vihar Phase IV,Gurugram,,GURGAON,,HARYANA,INDIA,122016</t>
  </si>
  <si>
    <t>Mr.Abhishek Garg</t>
  </si>
  <si>
    <t>a.garg@indiabulls.com</t>
  </si>
  <si>
    <t>91-022-61891313</t>
  </si>
  <si>
    <t>Mr.Sunil Shetty</t>
  </si>
  <si>
    <t>sunil.shetty@indiabulls.com</t>
  </si>
  <si>
    <t>252</t>
  </si>
  <si>
    <t>19.39000</t>
  </si>
  <si>
    <t>233</t>
  </si>
  <si>
    <t>3.75</t>
  </si>
  <si>
    <t>15.34</t>
  </si>
  <si>
    <t>0.3</t>
  </si>
  <si>
    <t>19.39</t>
  </si>
  <si>
    <t>16.6</t>
  </si>
  <si>
    <t>2.79</t>
  </si>
  <si>
    <t>INDIAN ANGEL NETWORK SERVICES PRIVATE LIMITED</t>
  </si>
  <si>
    <t>INP000008385</t>
  </si>
  <si>
    <t>2023-12-01</t>
  </si>
  <si>
    <t>E6, The Eden Park Hotel,Shaheed Jeet Singh Marg,NEW DELHI,South Delhi,NATIONAL CAPITAL TERRITORY OF DELHI,INDIA,110016</t>
  </si>
  <si>
    <t>Mrs.Padmaja Shailen Ruparel</t>
  </si>
  <si>
    <t>padmaja@iangroup.vc</t>
  </si>
  <si>
    <t>0-91-9810069861</t>
  </si>
  <si>
    <t>Mr.Saurabh Sharma</t>
  </si>
  <si>
    <t>s.sharma@iangroup.vc</t>
  </si>
  <si>
    <t>INDSEC SECURITIES AND FINANCE LTD.</t>
  </si>
  <si>
    <t>INP000001892</t>
  </si>
  <si>
    <t>2015-12-01</t>
  </si>
  <si>
    <t>301/302, 215 ATRIUM, A WING,,ANDHERI - KURLA ROAD, CHAKALA, ANDHERI - EAST,MUMBAI,,MAHARASHTRA,INDIA,400053</t>
  </si>
  <si>
    <t>MILAN WADKAR</t>
  </si>
  <si>
    <t>--6114 6105</t>
  </si>
  <si>
    <t>DIAMOND DAND</t>
  </si>
  <si>
    <t>Infinity Alternatives Investment Managers Private Limited</t>
  </si>
  <si>
    <t>INP000004813</t>
  </si>
  <si>
    <t>2015-09-18</t>
  </si>
  <si>
    <t>B 402, 4th Floor, Vivarea,M A Road, Jacob Circle, ,MUMBAI,MUMBAI,MAHARASHTRA,INDIA,400011</t>
  </si>
  <si>
    <t>Ashish Kumar Agarwal</t>
  </si>
  <si>
    <t>Manu Pande</t>
  </si>
  <si>
    <t>211.10000</t>
  </si>
  <si>
    <t>72.72</t>
  </si>
  <si>
    <t>80.79</t>
  </si>
  <si>
    <t>55.33</t>
  </si>
  <si>
    <t>2.26</t>
  </si>
  <si>
    <t>211.1</t>
  </si>
  <si>
    <t>102.62</t>
  </si>
  <si>
    <t>32.57</t>
  </si>
  <si>
    <t>6.59</t>
  </si>
  <si>
    <t>141.78</t>
  </si>
  <si>
    <t>69.32</t>
  </si>
  <si>
    <t>67.87</t>
  </si>
  <si>
    <t>1.19</t>
  </si>
  <si>
    <t>12.92</t>
  </si>
  <si>
    <t>54.14</t>
  </si>
  <si>
    <t>INFINITY ASSET ADVISORS PRIVATE LIMITED</t>
  </si>
  <si>
    <t>INP000007890</t>
  </si>
  <si>
    <t>201-202,GARNET,NIRMAL LIFESTYLE, ,LBS ROAD, MULUND WEST,,MUMBAI,MUMBAI,MAHARASHTRA,INDIA,400080</t>
  </si>
  <si>
    <t>Mr.Sunil Dalpatram Damania</t>
  </si>
  <si>
    <t>compliance@marketsmojo.com</t>
  </si>
  <si>
    <t>91-022-35121238</t>
  </si>
  <si>
    <t>Mr.Joby John Meledan</t>
  </si>
  <si>
    <t>827</t>
  </si>
  <si>
    <t>946.00000</t>
  </si>
  <si>
    <t>672</t>
  </si>
  <si>
    <t>143</t>
  </si>
  <si>
    <t>21.71</t>
  </si>
  <si>
    <t>762.61</t>
  </si>
  <si>
    <t>161.68</t>
  </si>
  <si>
    <t>946</t>
  </si>
  <si>
    <t>930.01</t>
  </si>
  <si>
    <t>15.99</t>
  </si>
  <si>
    <t>Insightful Investment Manager LLP</t>
  </si>
  <si>
    <t>INP000008695</t>
  </si>
  <si>
    <t>2024-04-29</t>
  </si>
  <si>
    <t>9th Floor, Flat No 902, Tower A, 25 South Yadav Patil Marg,Off Veer Savarkar Marg, Prabhadevi,MUMBAI,,MAHARASHTRA,INDIA,400025</t>
  </si>
  <si>
    <t>Mr.Vijay Chandravadan Shah</t>
  </si>
  <si>
    <t>vijayshah7@gmail.com</t>
  </si>
  <si>
    <t>91-022-9820200334</t>
  </si>
  <si>
    <t>Mrs.Namieta Vijay Shah</t>
  </si>
  <si>
    <t>Integrow Asset Management Private Limited</t>
  </si>
  <si>
    <t>INP000008039</t>
  </si>
  <si>
    <t>2023-04-19</t>
  </si>
  <si>
    <t>Unit No 102,1st Floor, First International Financial Centre,Plot Nos.C-54andC-55 G-Block,Bandra-Kurla Complex, Bandra East,MUMBAI,,MAHARASHTRA,INDIA,400051</t>
  </si>
  <si>
    <t>analystamit@gmail.com</t>
  </si>
  <si>
    <t>91-022-24108547</t>
  </si>
  <si>
    <t>Ms.Kiran Loke</t>
  </si>
  <si>
    <t>kiranloke22@gmail.com</t>
  </si>
  <si>
    <t>0.50000</t>
  </si>
  <si>
    <t>INVASSET LLP</t>
  </si>
  <si>
    <t>INP000006907</t>
  </si>
  <si>
    <t>2019-10-25</t>
  </si>
  <si>
    <t>329</t>
  </si>
  <si>
    <t>384.75621</t>
  </si>
  <si>
    <t>65.79905</t>
  </si>
  <si>
    <t>306.5922</t>
  </si>
  <si>
    <t>12.36496</t>
  </si>
  <si>
    <t>366.39796</t>
  </si>
  <si>
    <t>5.2431</t>
  </si>
  <si>
    <t>0.1508</t>
  </si>
  <si>
    <t>12.96435</t>
  </si>
  <si>
    <t>Invesco Asset Management (India) Private Limited</t>
  </si>
  <si>
    <t>INP000005273</t>
  </si>
  <si>
    <t>2016-11-02</t>
  </si>
  <si>
    <t>2101 A, 21st Floor, A Wing, Marathon Futurex,N. M. Joshi Marg, Lower Parel,MUMBAI,,MAHARASHTRA,INDIA,400013</t>
  </si>
  <si>
    <t>828</t>
  </si>
  <si>
    <t>14043.61000</t>
  </si>
  <si>
    <t>138.09</t>
  </si>
  <si>
    <t>707.12</t>
  </si>
  <si>
    <t>52.34</t>
  </si>
  <si>
    <t>10471.94</t>
  </si>
  <si>
    <t>2674.12</t>
  </si>
  <si>
    <t>14043.61</t>
  </si>
  <si>
    <t>846.3</t>
  </si>
  <si>
    <t>8.28</t>
  </si>
  <si>
    <t>42.97</t>
  </si>
  <si>
    <t>897.55</t>
  </si>
  <si>
    <t>13146.06</t>
  </si>
  <si>
    <t>822</t>
  </si>
  <si>
    <t>InvesQ Investment Managers LLP</t>
  </si>
  <si>
    <t>INP000008507</t>
  </si>
  <si>
    <t>2024-01-03</t>
  </si>
  <si>
    <t>S N 135-1 Plot H-2 B-302, Swarnavilas Building Behind Ven Construction Office ,Baner Pashan Link Road Pashan,PUNE,Pune,MAHARASHTRA,INDIA,411021</t>
  </si>
  <si>
    <t>Mr.Aashish Jayant Upganlawar</t>
  </si>
  <si>
    <t>aashish@invesq.in</t>
  </si>
  <si>
    <t>91-020-9881525064</t>
  </si>
  <si>
    <t>Mr.Saurabh Sachin Lele</t>
  </si>
  <si>
    <t>saurabh@invesq.in</t>
  </si>
  <si>
    <t>4.50000</t>
  </si>
  <si>
    <t>4.5</t>
  </si>
  <si>
    <t>3.12</t>
  </si>
  <si>
    <t>1.37</t>
  </si>
  <si>
    <t>Investcorp India Asset Managers Private Limited</t>
  </si>
  <si>
    <t>INP000007632</t>
  </si>
  <si>
    <t>2022-11-15</t>
  </si>
  <si>
    <t>Unit no. 02, 6th Floor, Jet Airways Godrej BKC, Plot C 68, G Block, Bandra Kurla Complex,Bandra East,MUMBAI,,MAHARASHTRA,INDIA,400051</t>
  </si>
  <si>
    <t>Mr.Gaurav Sharma</t>
  </si>
  <si>
    <t>gauravs@investcorp.com</t>
  </si>
  <si>
    <t>091-022-50102046</t>
  </si>
  <si>
    <t>Ms.Sapna Kannaidas</t>
  </si>
  <si>
    <t>skannaidas@investcorp.com</t>
  </si>
  <si>
    <t>75.60000</t>
  </si>
  <si>
    <t>75.6</t>
  </si>
  <si>
    <t>ithought Financial consulting LLP</t>
  </si>
  <si>
    <t>INP000006448</t>
  </si>
  <si>
    <t>2019-03-13</t>
  </si>
  <si>
    <t>LEVEL 5, CAPITALE TOWERS, ,555,ANNASALAI, TEYNAMPET, CHENNAI,CHENNAI,CHENNAI,TAMIL NADU,INDIA,600018</t>
  </si>
  <si>
    <t>Mr.SHYAM SEKHAR</t>
  </si>
  <si>
    <t>shyamsek@ithought.co.in</t>
  </si>
  <si>
    <t>91-044-43308171</t>
  </si>
  <si>
    <t>Mr.SARAVANAKUMAR VELUCHAMY</t>
  </si>
  <si>
    <t>saravanan@ithought.co.in</t>
  </si>
  <si>
    <t>1160</t>
  </si>
  <si>
    <t>2462.25000</t>
  </si>
  <si>
    <t>952</t>
  </si>
  <si>
    <t>171</t>
  </si>
  <si>
    <t>2070.53</t>
  </si>
  <si>
    <t>280.19</t>
  </si>
  <si>
    <t>2462.25</t>
  </si>
  <si>
    <t>2194.62</t>
  </si>
  <si>
    <t>185.63</t>
  </si>
  <si>
    <t>ITI Alternate Funds Management Limited</t>
  </si>
  <si>
    <t>INP000006402</t>
  </si>
  <si>
    <t>2019-02-27</t>
  </si>
  <si>
    <t>ITI House,36, Dr. R. K. Shirodkar Road, Parel,MUMBAI,,MAHARASHTRA,INDIA,400012</t>
  </si>
  <si>
    <t>Mr.Mahendra Mahajan</t>
  </si>
  <si>
    <t>pmscompliance@itiorg.com</t>
  </si>
  <si>
    <t>91-022-66214887</t>
  </si>
  <si>
    <t>Mrs.Komal Rathod</t>
  </si>
  <si>
    <t>22.98000</t>
  </si>
  <si>
    <t>22.98</t>
  </si>
  <si>
    <t>Itus Capital Advisors Pvt Ltd</t>
  </si>
  <si>
    <t>INP000006341</t>
  </si>
  <si>
    <t>2018-12-21</t>
  </si>
  <si>
    <t>II Floor,Old No. 50, New No. 40, 2nd Main Road,RA Puram,CHENNAI,,TAMIL NADU,INDIA,600028</t>
  </si>
  <si>
    <t>Mr.Naveen Chandramohan</t>
  </si>
  <si>
    <t>naveenc@ituscapital.com</t>
  </si>
  <si>
    <t>91-044-48629561</t>
  </si>
  <si>
    <t>Mr.Sree Vigneshwar P</t>
  </si>
  <si>
    <t>519</t>
  </si>
  <si>
    <t>1437.89000</t>
  </si>
  <si>
    <t>324.06</t>
  </si>
  <si>
    <t>873.09</t>
  </si>
  <si>
    <t>80.74</t>
  </si>
  <si>
    <t>160</t>
  </si>
  <si>
    <t>1437.89</t>
  </si>
  <si>
    <t>1048.11</t>
  </si>
  <si>
    <t>20.08</t>
  </si>
  <si>
    <t>34.7</t>
  </si>
  <si>
    <t>1104.89</t>
  </si>
  <si>
    <t>511</t>
  </si>
  <si>
    <t>151.06</t>
  </si>
  <si>
    <t>173</t>
  </si>
  <si>
    <t>Jain Investment Advisors Pvt. Ltd</t>
  </si>
  <si>
    <t>INP000004979</t>
  </si>
  <si>
    <t>2016-01-05</t>
  </si>
  <si>
    <t>01 and 02,Andheri Anurag,,Bhardawadi,Near ICICI Colony, Andheri West,Mumbai,MUMBAI,MUMBAI,MAHARASHTRA,INDIA,400058</t>
  </si>
  <si>
    <t>HUSEAIN KAIZER BHARUCHWALA</t>
  </si>
  <si>
    <t>821</t>
  </si>
  <si>
    <t>1501.26080</t>
  </si>
  <si>
    <t>655</t>
  </si>
  <si>
    <t>146.84202</t>
  </si>
  <si>
    <t>1148.34604</t>
  </si>
  <si>
    <t>206.07274</t>
  </si>
  <si>
    <t>1501.2608</t>
  </si>
  <si>
    <t>1268.47483</t>
  </si>
  <si>
    <t>4.71194</t>
  </si>
  <si>
    <t>0.22146</t>
  </si>
  <si>
    <t>1.15293</t>
  </si>
  <si>
    <t>217.64315</t>
  </si>
  <si>
    <t>9.0517</t>
  </si>
  <si>
    <t>1501.25601</t>
  </si>
  <si>
    <t>JAINAM BROKING LIMITED</t>
  </si>
  <si>
    <t>INP000006785</t>
  </si>
  <si>
    <t>JAINAM HOUSE, NEW PASSPORT OFFICE ROAD,,PIPLOD,SURAT,SURAT,GUJARAT,INDIA,395007</t>
  </si>
  <si>
    <t>Mr.Dilip Morakhia</t>
  </si>
  <si>
    <t>jsc_surat@yahoo.co.in</t>
  </si>
  <si>
    <t>91-0261-6725513</t>
  </si>
  <si>
    <t>Mr.Saurabh Kishorchandra Shah</t>
  </si>
  <si>
    <t>7.32000</t>
  </si>
  <si>
    <t>6.36</t>
  </si>
  <si>
    <t>7.32</t>
  </si>
  <si>
    <t>6.62</t>
  </si>
  <si>
    <t>0.43</t>
  </si>
  <si>
    <t>0.27</t>
  </si>
  <si>
    <t>Jama Wealth Asset Management Private Limited</t>
  </si>
  <si>
    <t>INP000007881</t>
  </si>
  <si>
    <t>Plot 3, 2nd Floor,My Home Vihanga Road, Financial District, Behind Q city, Gachibowli,HYDERABAD,,TELANGANA,INDIA,500032</t>
  </si>
  <si>
    <t>Mr.Ram Kalyan Kumar Medury</t>
  </si>
  <si>
    <t>ram@jamawealth.com</t>
  </si>
  <si>
    <t>91-91-9550290118</t>
  </si>
  <si>
    <t>Mr.Aditya Kumar</t>
  </si>
  <si>
    <t>50.32000</t>
  </si>
  <si>
    <t>2.23</t>
  </si>
  <si>
    <t>46.44</t>
  </si>
  <si>
    <t>1.64</t>
  </si>
  <si>
    <t>50.32</t>
  </si>
  <si>
    <t>39.96</t>
  </si>
  <si>
    <t>2.31</t>
  </si>
  <si>
    <t>44.11</t>
  </si>
  <si>
    <t>4.73</t>
  </si>
  <si>
    <t>6.21</t>
  </si>
  <si>
    <t>40.23</t>
  </si>
  <si>
    <t>JANAK MERCHANT SECURITIES PVT LTD</t>
  </si>
  <si>
    <t>INP000001215</t>
  </si>
  <si>
    <t>2017-06-01</t>
  </si>
  <si>
    <t>108 Sahajanand Complex,2416 East Street,PUNE,Pune,MAHARASHTRA,INDIA,411001</t>
  </si>
  <si>
    <t>JAIDEEP JANAK MERCHANT</t>
  </si>
  <si>
    <t>241</t>
  </si>
  <si>
    <t>692.02000</t>
  </si>
  <si>
    <t>31.42</t>
  </si>
  <si>
    <t>502.16</t>
  </si>
  <si>
    <t>133.4</t>
  </si>
  <si>
    <t>25.04</t>
  </si>
  <si>
    <t>692.02</t>
  </si>
  <si>
    <t>606.29</t>
  </si>
  <si>
    <t>21.25</t>
  </si>
  <si>
    <t>64.34</t>
  </si>
  <si>
    <t>Jashvik Capital Advisory LLP</t>
  </si>
  <si>
    <t>INP000008297</t>
  </si>
  <si>
    <t>2023-09-08</t>
  </si>
  <si>
    <t>1124, Hubtown Solaris, N S Phadke Marg Near Regency Restaurant, Andheri East,,MUMBAI,,MAHARASHTRA,INDIA,400069</t>
  </si>
  <si>
    <t>Mr.Naresh Patwari</t>
  </si>
  <si>
    <t>npatwari@jashvikcapital.com</t>
  </si>
  <si>
    <t>0-91-9920995658</t>
  </si>
  <si>
    <t>JEETAY INVESTMENTS PVT LTD</t>
  </si>
  <si>
    <t>INP000000993</t>
  </si>
  <si>
    <t>58, MAKER TOWERS 'F',CUFFE PARADE,MUMBAI,,MAHARASHTRA,INDIA,400005</t>
  </si>
  <si>
    <t>Vinay Jitendra Parikh</t>
  </si>
  <si>
    <t>--22181985</t>
  </si>
  <si>
    <t>Divya Nair</t>
  </si>
  <si>
    <t>1022.59000</t>
  </si>
  <si>
    <t>249.83</t>
  </si>
  <si>
    <t>728.11</t>
  </si>
  <si>
    <t>44.65</t>
  </si>
  <si>
    <t>1022.59</t>
  </si>
  <si>
    <t>518.39</t>
  </si>
  <si>
    <t>14.63</t>
  </si>
  <si>
    <t>4.8</t>
  </si>
  <si>
    <t>538.05</t>
  </si>
  <si>
    <t>484.54</t>
  </si>
  <si>
    <t>45.82</t>
  </si>
  <si>
    <t>449.69</t>
  </si>
  <si>
    <t>42.54</t>
  </si>
  <si>
    <t>204.01</t>
  </si>
  <si>
    <t>278.42</t>
  </si>
  <si>
    <t>2.11</t>
  </si>
  <si>
    <t>JM Financial Limited</t>
  </si>
  <si>
    <t>INP000008455</t>
  </si>
  <si>
    <t>7th Floor, Cnergy,Appasaheb Marathe Marg, Prabhadevi,,MUMBAI,MUMBAI,MAHARASHTRA,INDIA,400025</t>
  </si>
  <si>
    <t>Mr.VINAY JAISING</t>
  </si>
  <si>
    <t>VINA.JAISING@JMFL.COM</t>
  </si>
  <si>
    <t>91-22-266303030</t>
  </si>
  <si>
    <t>Mr.AKSHAY BIPIN VORA</t>
  </si>
  <si>
    <t>AKSHAY.VORA@JMFL.COM</t>
  </si>
  <si>
    <t>2324.66000</t>
  </si>
  <si>
    <t>271</t>
  </si>
  <si>
    <t>695.48</t>
  </si>
  <si>
    <t>1539</t>
  </si>
  <si>
    <t>90.18</t>
  </si>
  <si>
    <t>2324.66</t>
  </si>
  <si>
    <t>957.13</t>
  </si>
  <si>
    <t>23.96</t>
  </si>
  <si>
    <t>982.84</t>
  </si>
  <si>
    <t>596.47</t>
  </si>
  <si>
    <t>10.77</t>
  </si>
  <si>
    <t>12.43</t>
  </si>
  <si>
    <t>619.67</t>
  </si>
  <si>
    <t>722.15</t>
  </si>
  <si>
    <t>284</t>
  </si>
  <si>
    <t>185.48</t>
  </si>
  <si>
    <t>723.84</t>
  </si>
  <si>
    <t>73.52</t>
  </si>
  <si>
    <t>381.21</t>
  </si>
  <si>
    <t>221.8</t>
  </si>
  <si>
    <t>16.66</t>
  </si>
  <si>
    <t>60.68</t>
  </si>
  <si>
    <t>59.27</t>
  </si>
  <si>
    <t>140.27</t>
  </si>
  <si>
    <t>32.53</t>
  </si>
  <si>
    <t>107.74</t>
  </si>
  <si>
    <t>128.79</t>
  </si>
  <si>
    <t>593.36</t>
  </si>
  <si>
    <t>JM FINANCIAL SERVICES LTD</t>
  </si>
  <si>
    <t>INP000000621</t>
  </si>
  <si>
    <t>2017-03-21</t>
  </si>
  <si>
    <t>7th Floor, Cnergy, Appasaheb Marathe Marg, ,Prabhadevi,,MUMBAI,MUMBAI,MAHARASHTRA,INDIA,400025</t>
  </si>
  <si>
    <t>MANISHKUMAR SABU</t>
  </si>
  <si>
    <t>JOINDRE CAPITAL SERVICES LIMITED</t>
  </si>
  <si>
    <t>INP000006138</t>
  </si>
  <si>
    <t>2018-09-27</t>
  </si>
  <si>
    <t>29-32,3rd Floor,9/15, Bansilal Building, ,Homi Modi Street, Fort,,MUMBAI,,MAHARASHTRA,INDIA,400023</t>
  </si>
  <si>
    <t>Mr.Jayaram Venkitasubramanian</t>
  </si>
  <si>
    <t>JAYARAM.V1@GMAIL.COM</t>
  </si>
  <si>
    <t>044-044-24992244</t>
  </si>
  <si>
    <t>Mr.Ayodhyaprasad Shukla</t>
  </si>
  <si>
    <t>shuklaap@joindre.com</t>
  </si>
  <si>
    <t>63.78000</t>
  </si>
  <si>
    <t>11.27</t>
  </si>
  <si>
    <t>46.26</t>
  </si>
  <si>
    <t>6.25</t>
  </si>
  <si>
    <t>63.78</t>
  </si>
  <si>
    <t>60.58</t>
  </si>
  <si>
    <t>62.03</t>
  </si>
  <si>
    <t>10.27</t>
  </si>
  <si>
    <t>45.51</t>
  </si>
  <si>
    <t>Julius Baer Wealth Advisors India Private Limited</t>
  </si>
  <si>
    <t>INP000007012</t>
  </si>
  <si>
    <t>2020-07-14</t>
  </si>
  <si>
    <t>Altimus, 2501, 25th level,,Pandurang Budhkar Marg, Worli,MUMBAI,Mumbai,MAHARASHTRA,INDIA,400018</t>
  </si>
  <si>
    <t>Mr.Nitin Raheja</t>
  </si>
  <si>
    <t>IN.corporatesecretary@juliusbaer.com</t>
  </si>
  <si>
    <t>91-022-61760100</t>
  </si>
  <si>
    <t>Ms.Manali Joshi</t>
  </si>
  <si>
    <t>475</t>
  </si>
  <si>
    <t>7711.44000</t>
  </si>
  <si>
    <t>376</t>
  </si>
  <si>
    <t>1466.92</t>
  </si>
  <si>
    <t>3193.25</t>
  </si>
  <si>
    <t>103.82</t>
  </si>
  <si>
    <t>2947.45</t>
  </si>
  <si>
    <t>7711.44</t>
  </si>
  <si>
    <t>406.21</t>
  </si>
  <si>
    <t>198.66</t>
  </si>
  <si>
    <t>20.63</t>
  </si>
  <si>
    <t>628.09</t>
  </si>
  <si>
    <t>722.06</t>
  </si>
  <si>
    <t>0.99</t>
  </si>
  <si>
    <t>41.25</t>
  </si>
  <si>
    <t>1.1</t>
  </si>
  <si>
    <t>3182.69</t>
  </si>
  <si>
    <t>120.5</t>
  </si>
  <si>
    <t>4135.9</t>
  </si>
  <si>
    <t>208.16</t>
  </si>
  <si>
    <t>370.26</t>
  </si>
  <si>
    <t>49.67</t>
  </si>
  <si>
    <t>212</t>
  </si>
  <si>
    <t>269</t>
  </si>
  <si>
    <t>1258.76</t>
  </si>
  <si>
    <t>2822.99</t>
  </si>
  <si>
    <t>54.15</t>
  </si>
  <si>
    <t>377.68</t>
  </si>
  <si>
    <t>181.38</t>
  </si>
  <si>
    <t>196.3</t>
  </si>
  <si>
    <t>1407.23</t>
  </si>
  <si>
    <t>382.7</t>
  </si>
  <si>
    <t>1024.53</t>
  </si>
  <si>
    <t>Kae Capital Management Private Limited</t>
  </si>
  <si>
    <t>INP000007863</t>
  </si>
  <si>
    <t>2023-03-10</t>
  </si>
  <si>
    <t>2 74 A and B, Floor No. 7, Plot No 225 2, Jolly Maker Chamber,,MUMBAI,,MAHARASHTRA,INDIA,400021</t>
  </si>
  <si>
    <t>Mr.Sasha Mirachandani</t>
  </si>
  <si>
    <t>sasha@kae-capital.com</t>
  </si>
  <si>
    <t>91-022-619404141</t>
  </si>
  <si>
    <t>Ms.Madhura Sardar</t>
  </si>
  <si>
    <t>madhura@kae-capital.com</t>
  </si>
  <si>
    <t>KAPM Ventures LLP</t>
  </si>
  <si>
    <t>INP000008394</t>
  </si>
  <si>
    <t>2023-12-04</t>
  </si>
  <si>
    <t>30th floor, 3001 Crescent Bay, Parel, Mumbai,,MUMBAI,,MAHARASHTRA,INDIA,400013</t>
  </si>
  <si>
    <t>Mrs.Mitali Gupta</t>
  </si>
  <si>
    <t>mitali@compound26.com</t>
  </si>
  <si>
    <t>91-000-9819221264</t>
  </si>
  <si>
    <t>Vineet Kaul</t>
  </si>
  <si>
    <t>vineetkaul55@gmail.com</t>
  </si>
  <si>
    <t>93.65000</t>
  </si>
  <si>
    <t>93.65</t>
  </si>
  <si>
    <t>93.12</t>
  </si>
  <si>
    <t>KARMA CAPITAL ADVISORS PVT. LTD.</t>
  </si>
  <si>
    <t>INP000001223</t>
  </si>
  <si>
    <t>2017-06-16</t>
  </si>
  <si>
    <t>Floor 12U Suite 1 Remi Commercio,Off Veera Desai Road Andheri West,MUMBAI,MUMBAI,MAHARASHTRA,INDIA,400053</t>
  </si>
  <si>
    <t>RUSHABH VINOD SHETH</t>
  </si>
  <si>
    <t>--26730520</t>
  </si>
  <si>
    <t>HARDIK VRAJESH PARIKH</t>
  </si>
  <si>
    <t>6346.99378</t>
  </si>
  <si>
    <t>56.3391</t>
  </si>
  <si>
    <t>118.2519</t>
  </si>
  <si>
    <t>103.4957</t>
  </si>
  <si>
    <t>6068.90708</t>
  </si>
  <si>
    <t>5699.6957</t>
  </si>
  <si>
    <t>11.9839</t>
  </si>
  <si>
    <t>607.833</t>
  </si>
  <si>
    <t>6319.5126</t>
  </si>
  <si>
    <t>27.48118</t>
  </si>
  <si>
    <t>104</t>
  </si>
  <si>
    <t>6041.4259</t>
  </si>
  <si>
    <t>Karvy Capital Limited</t>
  </si>
  <si>
    <t>INP000004524</t>
  </si>
  <si>
    <t>2017-06-10</t>
  </si>
  <si>
    <t>1059</t>
  </si>
  <si>
    <t>299.36720</t>
  </si>
  <si>
    <t>1039</t>
  </si>
  <si>
    <t>14.5389</t>
  </si>
  <si>
    <t>284.8283</t>
  </si>
  <si>
    <t>299.3672</t>
  </si>
  <si>
    <t>189.4776</t>
  </si>
  <si>
    <t>81.9756</t>
  </si>
  <si>
    <t>6.0509</t>
  </si>
  <si>
    <t>21.8631</t>
  </si>
  <si>
    <t>KB CAPITAL MARKETS PVT. LTD.</t>
  </si>
  <si>
    <t>INP000001041</t>
  </si>
  <si>
    <t>2016-09-01</t>
  </si>
  <si>
    <t>WARDLEY HOUSE 2ND FLOOR,25, SWALLOW LANE,KOLKATA,,WEST BENGAL,INDIA,700001</t>
  </si>
  <si>
    <t>Kaushik Poddar</t>
  </si>
  <si>
    <t>--91 33 39837003</t>
  </si>
  <si>
    <t>Prashant Khandelwal</t>
  </si>
  <si>
    <t>213</t>
  </si>
  <si>
    <t>389.46000</t>
  </si>
  <si>
    <t>179</t>
  </si>
  <si>
    <t>61.96</t>
  </si>
  <si>
    <t>313.26</t>
  </si>
  <si>
    <t>14.24</t>
  </si>
  <si>
    <t>389.46</t>
  </si>
  <si>
    <t>303.95</t>
  </si>
  <si>
    <t>66.26</t>
  </si>
  <si>
    <t>19.25</t>
  </si>
  <si>
    <t>Kedia Shares and Stocks Brokers Ltd</t>
  </si>
  <si>
    <t>INP000006590</t>
  </si>
  <si>
    <t>Kedia Shares and Stocks Brokers Ltd.,417/418, Commerce House, 140 Nagindas Master Road, Fort,MUMBAI,Mumbai,MAHARASHTRA,INDIA,400001</t>
  </si>
  <si>
    <t>Mr.Narendra B Kedia</t>
  </si>
  <si>
    <t>Compliance@kediashares.com</t>
  </si>
  <si>
    <t>91-022-40600800</t>
  </si>
  <si>
    <t>Mr.Rakesh S Agrawal</t>
  </si>
  <si>
    <t>74.52000</t>
  </si>
  <si>
    <t>2.54</t>
  </si>
  <si>
    <t>65.72</t>
  </si>
  <si>
    <t>6.26</t>
  </si>
  <si>
    <t>74.52</t>
  </si>
  <si>
    <t>73.28</t>
  </si>
  <si>
    <t>1.24</t>
  </si>
  <si>
    <t>Klay Securities Private Limited</t>
  </si>
  <si>
    <t>INP000006280</t>
  </si>
  <si>
    <t>2018-11-29</t>
  </si>
  <si>
    <t>1402, ONE BKC, B-Wing, G - Block,Bandra Kurla Complex Bandra East,MUMBAI,Mumbai,MAHARASHTRA,INDIA,400051</t>
  </si>
  <si>
    <t>Mr.Ian Luis Xavier Dsouza</t>
  </si>
  <si>
    <t>compliance@klaygroup.com</t>
  </si>
  <si>
    <t>91-022-69106000</t>
  </si>
  <si>
    <t>Mr.Niren Mulchand Vora</t>
  </si>
  <si>
    <t>542.00000</t>
  </si>
  <si>
    <t>99</t>
  </si>
  <si>
    <t>14.18</t>
  </si>
  <si>
    <t>482.32</t>
  </si>
  <si>
    <t>542</t>
  </si>
  <si>
    <t>31.66</t>
  </si>
  <si>
    <t>33.79</t>
  </si>
  <si>
    <t>10.99</t>
  </si>
  <si>
    <t>194.97</t>
  </si>
  <si>
    <t>13.42</t>
  </si>
  <si>
    <t>498.4</t>
  </si>
  <si>
    <t>9.8</t>
  </si>
  <si>
    <t>32.74</t>
  </si>
  <si>
    <t>1.06</t>
  </si>
  <si>
    <t>33.8</t>
  </si>
  <si>
    <t>439.78</t>
  </si>
  <si>
    <t>44.45</t>
  </si>
  <si>
    <t>3.13</t>
  </si>
  <si>
    <t>-0.49</t>
  </si>
  <si>
    <t>20.59</t>
  </si>
  <si>
    <t>13.03</t>
  </si>
  <si>
    <t>7.56</t>
  </si>
  <si>
    <t>KOTAK ALTERNATE ASSET MANAGERS LIMITED</t>
  </si>
  <si>
    <t>INP000004987</t>
  </si>
  <si>
    <t>2016-01-20</t>
  </si>
  <si>
    <t>27 BKC, 7th Floor, Plot No. C27, G Block, Bandra Kurla Complex,Bandra East,MUMBAI,MUMBAI,MAHARASHTRA,INDIA,500051</t>
  </si>
  <si>
    <t>Vikas Chimakurthy</t>
  </si>
  <si>
    <t>Deepak Mukhija</t>
  </si>
  <si>
    <t>KOTAK MAHINDRA ASSET MANAGEMENT COMPANY LTD</t>
  </si>
  <si>
    <t>INP000000837</t>
  </si>
  <si>
    <t>27 BKC, C-27, G Block Bandra Kurla Complex,Bandra (E), Mumbai 400051,MUMBAI,,MAHARASHTRA,INDIA,400051</t>
  </si>
  <si>
    <t>Mr. Anshul Saigal</t>
  </si>
  <si>
    <t>--022-66384440</t>
  </si>
  <si>
    <t>SANDEEP KAMATH</t>
  </si>
  <si>
    <t>1419</t>
  </si>
  <si>
    <t>3799.86870</t>
  </si>
  <si>
    <t>1134</t>
  </si>
  <si>
    <t>224</t>
  </si>
  <si>
    <t>635.13395</t>
  </si>
  <si>
    <t>2933.86528</t>
  </si>
  <si>
    <t>230.86947</t>
  </si>
  <si>
    <t>3799.8687</t>
  </si>
  <si>
    <t>966.35387</t>
  </si>
  <si>
    <t>56.82269</t>
  </si>
  <si>
    <t>642.61523</t>
  </si>
  <si>
    <t>31.30691</t>
  </si>
  <si>
    <t>1697.0987</t>
  </si>
  <si>
    <t>2006.33</t>
  </si>
  <si>
    <t>52.38</t>
  </si>
  <si>
    <t>42.87</t>
  </si>
  <si>
    <t>2102.77</t>
  </si>
  <si>
    <t>948</t>
  </si>
  <si>
    <t>206.59395</t>
  </si>
  <si>
    <t>1297.65528</t>
  </si>
  <si>
    <t>192.84947</t>
  </si>
  <si>
    <t>219</t>
  </si>
  <si>
    <t>428.54</t>
  </si>
  <si>
    <t>1636.21</t>
  </si>
  <si>
    <t>38.02</t>
  </si>
  <si>
    <t>55.81</t>
  </si>
  <si>
    <t>11.6</t>
  </si>
  <si>
    <t>44.21</t>
  </si>
  <si>
    <t>135.74</t>
  </si>
  <si>
    <t>23.26</t>
  </si>
  <si>
    <t>112.48</t>
  </si>
  <si>
    <t>KOTAK SECURITIES LTD</t>
  </si>
  <si>
    <t>INP000000258</t>
  </si>
  <si>
    <t>2017-03-31</t>
  </si>
  <si>
    <t>27 BKC, C 27, G Block,,Bandra Kurla Complex, Bandra East,MUMBAI,MUMBAI,MAHARASHTRA,INDIA,400051</t>
  </si>
  <si>
    <t>MR. Srikrishnan K N</t>
  </si>
  <si>
    <t>022 66056532</t>
  </si>
  <si>
    <t>MR. SANDEEP CHORDIA</t>
  </si>
  <si>
    <t>Kriis Portfolio Pvt. Ltd.</t>
  </si>
  <si>
    <t>INP000006545</t>
  </si>
  <si>
    <t>2019-04-03</t>
  </si>
  <si>
    <t>Office no. 606, R-square,LBS Marg, Mulund West,MUMBAI,,MAHARASHTRA,INDIA,400080</t>
  </si>
  <si>
    <t>Mr.Rakesh Doshi</t>
  </si>
  <si>
    <t>rakesh@kriis.in</t>
  </si>
  <si>
    <t>0-91-9833218557</t>
  </si>
  <si>
    <t>Ms.Mansi Nagda</t>
  </si>
  <si>
    <t>info@kriis.in</t>
  </si>
  <si>
    <t>210.65741</t>
  </si>
  <si>
    <t>26.45921</t>
  </si>
  <si>
    <t>182.09588</t>
  </si>
  <si>
    <t>2.10232</t>
  </si>
  <si>
    <t>199.36785</t>
  </si>
  <si>
    <t>0.0001</t>
  </si>
  <si>
    <t>1.62005</t>
  </si>
  <si>
    <t>9.6694</t>
  </si>
  <si>
    <t>KSEMA WEALTH PVT LTD</t>
  </si>
  <si>
    <t>INP000006299</t>
  </si>
  <si>
    <t>2018-11-30</t>
  </si>
  <si>
    <t>New No 2 Old No20 Manikkam Street,off Jubilee Road, West Mambalam,CHENNAI,chennai,TAMIL NADU,INDIA,600033</t>
  </si>
  <si>
    <t>Mr.Sankar Kailasam</t>
  </si>
  <si>
    <t>ksankar@ksemawealth.com</t>
  </si>
  <si>
    <t>91-044-48533461</t>
  </si>
  <si>
    <t>Ms.Swetha Sanath Kumar</t>
  </si>
  <si>
    <t>Swesan2005@gmail.com</t>
  </si>
  <si>
    <t>82.63000</t>
  </si>
  <si>
    <t>53.58</t>
  </si>
  <si>
    <t>29.05</t>
  </si>
  <si>
    <t>82.63</t>
  </si>
  <si>
    <t>79.12</t>
  </si>
  <si>
    <t>Kunvarji Finstock Private Limited</t>
  </si>
  <si>
    <t>INP000004540</t>
  </si>
  <si>
    <t>2014-08-21</t>
  </si>
  <si>
    <t>BLOCK B, FIRST FLOOR, SIDDHIVINAYAK TOWERS,OFF S.G.HIGHWAY ROAD, MAKARBA,AHMEDABAD,AHMEDABAD,GUJARAT,INDIA,380051</t>
  </si>
  <si>
    <t>NAYAN K. THAKKAR</t>
  </si>
  <si>
    <t>--079-66669000</t>
  </si>
  <si>
    <t>HIMANJAL BRAHMBHATT</t>
  </si>
  <si>
    <t>10.43000</t>
  </si>
  <si>
    <t>6.45</t>
  </si>
  <si>
    <t>10.43</t>
  </si>
  <si>
    <t>8.46</t>
  </si>
  <si>
    <t>KYNG CAPITAL MANAGEMENT PRIVATE LIMITED</t>
  </si>
  <si>
    <t>INP000008312</t>
  </si>
  <si>
    <t>No.57A, 4th Floor, Jawaharlal Nehru Road,Vadapalani,CHENNAI,,TAMIL NADU,INDIA,600026</t>
  </si>
  <si>
    <t>Mr.CHANDRASEKAR R</t>
  </si>
  <si>
    <t>kjsiddharth@kyngcapitalmanagement.com</t>
  </si>
  <si>
    <t>91-000-8754446854</t>
  </si>
  <si>
    <t>Mr.Srinivasan Natarajan</t>
  </si>
  <si>
    <t>149.79000</t>
  </si>
  <si>
    <t>141.94</t>
  </si>
  <si>
    <t>7.86</t>
  </si>
  <si>
    <t>149.79</t>
  </si>
  <si>
    <t>94.17</t>
  </si>
  <si>
    <t>46.24</t>
  </si>
  <si>
    <t>9.39</t>
  </si>
  <si>
    <t>Laburnum Capital Advisors Private Limited</t>
  </si>
  <si>
    <t>INP000003526</t>
  </si>
  <si>
    <t>2015-12-31</t>
  </si>
  <si>
    <t>D-64 T/F Defence Colony ,Ring Road Near MCD Office,NEW DELHI,DELHI,NATIONAL CAPITAL TERRITORY OF DELHI,INDIA,110024</t>
  </si>
  <si>
    <t>Pavan Ahluwalia</t>
  </si>
  <si>
    <t>--011-41015694</t>
  </si>
  <si>
    <t>Varun Madhok</t>
  </si>
  <si>
    <t>1637.65000</t>
  </si>
  <si>
    <t>101.14</t>
  </si>
  <si>
    <t>101.09</t>
  </si>
  <si>
    <t>50.49</t>
  </si>
  <si>
    <t>1384.93</t>
  </si>
  <si>
    <t>1637.65</t>
  </si>
  <si>
    <t>1201.05</t>
  </si>
  <si>
    <t>50.17</t>
  </si>
  <si>
    <t>386.43</t>
  </si>
  <si>
    <t>Ladderup Wealth Management Pvt LTd</t>
  </si>
  <si>
    <t>INP000007775</t>
  </si>
  <si>
    <t>2023-01-17</t>
  </si>
  <si>
    <t>102-A, Hallmark Business Plaza, Sant Dyaneshwar Marg,,Opp Guru Nanak Hospital, Bandra East,MUMBAI,,MAHARASHTRA,INDIA,400051</t>
  </si>
  <si>
    <t>Mr.Raghvendra Nath</t>
  </si>
  <si>
    <t>info@ladderup.com</t>
  </si>
  <si>
    <t>91-022-42466363</t>
  </si>
  <si>
    <t>Mr.Nitesh Jha</t>
  </si>
  <si>
    <t>82.65000</t>
  </si>
  <si>
    <t>8.41</t>
  </si>
  <si>
    <t>62.08</t>
  </si>
  <si>
    <t>12.16</t>
  </si>
  <si>
    <t>82.65</t>
  </si>
  <si>
    <t>79.1</t>
  </si>
  <si>
    <t>1.5</t>
  </si>
  <si>
    <t>lakewater advisors private limited</t>
  </si>
  <si>
    <t>INP000006767</t>
  </si>
  <si>
    <t>2019-05-11</t>
  </si>
  <si>
    <t>604, Martin Business Park,Block BP 3, Salt Lake, Sector V, Kolkata,KOLKATA,Kolkata,WEST BENGAL,INDIA,700091</t>
  </si>
  <si>
    <t>Mr.Pankaj Singhania</t>
  </si>
  <si>
    <t>runwithpankaj@gmail.com</t>
  </si>
  <si>
    <t>91-033-46026554</t>
  </si>
  <si>
    <t>Mrs.priyanka Sancheti</t>
  </si>
  <si>
    <t>74.93000</t>
  </si>
  <si>
    <t>9.28</t>
  </si>
  <si>
    <t>63.92</t>
  </si>
  <si>
    <t>1.72</t>
  </si>
  <si>
    <t>74.93</t>
  </si>
  <si>
    <t>73.88</t>
  </si>
  <si>
    <t>1.05</t>
  </si>
  <si>
    <t>LAPIS INDIA CAPITAL ADVISORS PRIVATE LIMITED</t>
  </si>
  <si>
    <t>INP000006378</t>
  </si>
  <si>
    <t>2019-02-14</t>
  </si>
  <si>
    <t>Unit No 301 to 306, 3rd Floor, Makhija Chamber,196, Turner Road, Bandra West,MUMBAI,Mumbai,MAHARASHTRA,INDIA,400050</t>
  </si>
  <si>
    <t>Mr.Kunal Rakshit</t>
  </si>
  <si>
    <t>info@lapisindiacapital.com</t>
  </si>
  <si>
    <t>91-022-66886100</t>
  </si>
  <si>
    <t>Mr.Prakash Kalothia</t>
  </si>
  <si>
    <t>LATENT ADVISORS LLP</t>
  </si>
  <si>
    <t>INP000008437</t>
  </si>
  <si>
    <t>103 Sanjay Building No 2 Mittal Industrial Estate,M V Road Marol Naka Andheri E,MUMBAI,,MAHARASHTRA,INDIA,400059</t>
  </si>
  <si>
    <t>Mr.Bhavin Shah</t>
  </si>
  <si>
    <t>bhavin@latentadvisors.com</t>
  </si>
  <si>
    <t>91-022-49766587</t>
  </si>
  <si>
    <t>Mr.Divyansh Gupta</t>
  </si>
  <si>
    <t>42.93000</t>
  </si>
  <si>
    <t>1.57</t>
  </si>
  <si>
    <t>41.36</t>
  </si>
  <si>
    <t>42.93</t>
  </si>
  <si>
    <t>0.44</t>
  </si>
  <si>
    <t>16.17</t>
  </si>
  <si>
    <t>1.93</t>
  </si>
  <si>
    <t>LC Capital India Private Limited</t>
  </si>
  <si>
    <t>INP000008163</t>
  </si>
  <si>
    <t>2023-06-27</t>
  </si>
  <si>
    <t>Building 9000, Plot no. 7,SY no. 542, MN Park Phase II,HYDERABAD,,TELANGANA,INDIA,500078</t>
  </si>
  <si>
    <t>Mr.Prosenjit Ganguly</t>
  </si>
  <si>
    <t>Rohit.prakash@lighthouse-canton.com</t>
  </si>
  <si>
    <t>91-000-9004462712</t>
  </si>
  <si>
    <t>Ms.Nrithya Murali Ganam</t>
  </si>
  <si>
    <t>nrithya.ganam@lighthouse-canton.com</t>
  </si>
  <si>
    <t>10350000.00000</t>
  </si>
  <si>
    <t>10350000</t>
  </si>
  <si>
    <t>LC Nueva Investment Partners LLP</t>
  </si>
  <si>
    <t>INP200007432</t>
  </si>
  <si>
    <t>Building No. 2700, Plot No. 11, Sy No. 101,Lalgadi Malakpet V, Shamirpet Mandal,HYDERABAD,,TELANGANA,INDIA,500078</t>
  </si>
  <si>
    <t>Mr.Sohil Chand</t>
  </si>
  <si>
    <t>sohil@chand.in</t>
  </si>
  <si>
    <t>91-00-9873238619</t>
  </si>
  <si>
    <t>LGT Wealth India Private Limited</t>
  </si>
  <si>
    <t>INP000008376</t>
  </si>
  <si>
    <t>2023-11-23</t>
  </si>
  <si>
    <t>7th Floor, A Block, Shiv Sagar Estate,Worli,MUMBAI,,MAHARASHTRA,INDIA,400018</t>
  </si>
  <si>
    <t>Mr.Chirag Doshi</t>
  </si>
  <si>
    <t>compliance@lgtindia.in</t>
  </si>
  <si>
    <t>91-022-62396028</t>
  </si>
  <si>
    <t>Mr.Lalatendu Acharya</t>
  </si>
  <si>
    <t>1321.18000</t>
  </si>
  <si>
    <t>148</t>
  </si>
  <si>
    <t>792.32</t>
  </si>
  <si>
    <t>437.04</t>
  </si>
  <si>
    <t>91.82</t>
  </si>
  <si>
    <t>1321.18</t>
  </si>
  <si>
    <t>359.09</t>
  </si>
  <si>
    <t>72.78</t>
  </si>
  <si>
    <t>23.21</t>
  </si>
  <si>
    <t>456.62</t>
  </si>
  <si>
    <t>8.71</t>
  </si>
  <si>
    <t>453.87</t>
  </si>
  <si>
    <t>5.36</t>
  </si>
  <si>
    <t>496.51</t>
  </si>
  <si>
    <t>368.05</t>
  </si>
  <si>
    <t>153.05</t>
  </si>
  <si>
    <t>85.34</t>
  </si>
  <si>
    <t>271.22</t>
  </si>
  <si>
    <t>218.81</t>
  </si>
  <si>
    <t>6.48</t>
  </si>
  <si>
    <t>69.67</t>
  </si>
  <si>
    <t>8.57</t>
  </si>
  <si>
    <t>61.1</t>
  </si>
  <si>
    <t>146.45</t>
  </si>
  <si>
    <t>25.08</t>
  </si>
  <si>
    <t>121.37</t>
  </si>
  <si>
    <t>LIBORD BROKERAGE PRIVATE LIMITED</t>
  </si>
  <si>
    <t>INP000008419</t>
  </si>
  <si>
    <t>104, M.K.BHAVAN,,300, SHAHID BHAGAT SINGH ROAD, FORT,MUMBAI,MUMBAI,MAHARASHTRA,INDIA,400001</t>
  </si>
  <si>
    <t>Mr.Yogesh Bhatt</t>
  </si>
  <si>
    <t>pmscompliance@libord.com</t>
  </si>
  <si>
    <t>91-022-22658108</t>
  </si>
  <si>
    <t>Mr.Jay Modi</t>
  </si>
  <si>
    <t>1.07000</t>
  </si>
  <si>
    <t>1.07</t>
  </si>
  <si>
    <t>Lighthouse AMC Private Limited</t>
  </si>
  <si>
    <t>INP000008215</t>
  </si>
  <si>
    <t>102 B, Hallmark Business Plaza ,Guru Nanak Hospital Road, Bandra East,MUMBAI,Mumbai,MAHARASHTRA,INDIA,400051</t>
  </si>
  <si>
    <t>Mr.Sachin Kumar Bhartiya</t>
  </si>
  <si>
    <t>tarun@lhfunds.com</t>
  </si>
  <si>
    <t>91-022-42041000</t>
  </si>
  <si>
    <t>Mr.Tarun Pande</t>
  </si>
  <si>
    <t>tarum@lhfunds.com</t>
  </si>
  <si>
    <t>34.99000</t>
  </si>
  <si>
    <t>34.99</t>
  </si>
  <si>
    <t>LKP Securities Ltd</t>
  </si>
  <si>
    <t>INP000005299</t>
  </si>
  <si>
    <t>2016-12-15</t>
  </si>
  <si>
    <t>203, Embassy Centre, Nariman Point,,MUMBAI,,MAHARASHTRA,INDIA,400021</t>
  </si>
  <si>
    <t>M/S.ASTEYA INVESTMENT MANAGERS LLP,</t>
  </si>
  <si>
    <t>INP000006536</t>
  </si>
  <si>
    <t>2019-04-01</t>
  </si>
  <si>
    <t>4G and 4H, 4th Floor, Siddhivinayak Chambers,643, Gandhi Nagar, Opp MIG Club, Bandra East,MUMBAI,,MAHARASHTRA,INDIA,400051</t>
  </si>
  <si>
    <t>Mr.Manindra Gupta</t>
  </si>
  <si>
    <t>manindra.gupta@asteyaglobal.com</t>
  </si>
  <si>
    <t>91-000-9819110400</t>
  </si>
  <si>
    <t>Ms.Poonam Rawal</t>
  </si>
  <si>
    <t>poonam.rawal@asteyaglobal.com</t>
  </si>
  <si>
    <t>Magadh Capital Advisors LLP</t>
  </si>
  <si>
    <t>INP000007155</t>
  </si>
  <si>
    <t>2021-02-15</t>
  </si>
  <si>
    <t>801, Floor 8 Tower 1, Terra, Planet Godrej, Keshavrao Khadye Marg, Saat Rasta, Jacob Circle, Mumbai,,Maharashtra 400011, India,MUMBAI,Mumbai,MAHARASHTRA,INDIA,400011</t>
  </si>
  <si>
    <t>Mr.Vipul Prasad</t>
  </si>
  <si>
    <t>vipul.prasad@magadhcapital.com</t>
  </si>
  <si>
    <t>00-00-9821627938</t>
  </si>
  <si>
    <t>Mr.RAJESH KUMAR SAHU</t>
  </si>
  <si>
    <t>rajesh.sahu@magadhcapital.com</t>
  </si>
  <si>
    <t>48.31000</t>
  </si>
  <si>
    <t>9.43</t>
  </si>
  <si>
    <t>20.69</t>
  </si>
  <si>
    <t>18.19</t>
  </si>
  <si>
    <t>48.31</t>
  </si>
  <si>
    <t>47.64</t>
  </si>
  <si>
    <t>0.67</t>
  </si>
  <si>
    <t>MANSI SHARE and STOCK ADVISORS PRIVATE LIMITED</t>
  </si>
  <si>
    <t>INP000007605</t>
  </si>
  <si>
    <t>B 201 AVIRAHI BUILDING,S V ROAD BORIVALI WEST,MUMBAI,MUMBAI,MAHARASHTRA,INDIA,400092</t>
  </si>
  <si>
    <t>Mr.Hemant Shah</t>
  </si>
  <si>
    <t>pms@mansishares.in</t>
  </si>
  <si>
    <t>91-022-40503800</t>
  </si>
  <si>
    <t>Mr.Mithilesh Mehta</t>
  </si>
  <si>
    <t>111.24000</t>
  </si>
  <si>
    <t>103.26</t>
  </si>
  <si>
    <t>111.24</t>
  </si>
  <si>
    <t>98.75</t>
  </si>
  <si>
    <t>12.49</t>
  </si>
  <si>
    <t>Marathon Trends Advisory Private Limited</t>
  </si>
  <si>
    <t>INP000005722</t>
  </si>
  <si>
    <t>2017-07-07</t>
  </si>
  <si>
    <t>2/2 Hill View No 1,,241 Hill Road, Bandra West,MUMBAI,,MAHARASHTRA,INDIA,400050</t>
  </si>
  <si>
    <t>Mr.Atul Suri</t>
  </si>
  <si>
    <t>suriatul@hotmail.com</t>
  </si>
  <si>
    <t>91-022-64551999</t>
  </si>
  <si>
    <t>503</t>
  </si>
  <si>
    <t>570.13000</t>
  </si>
  <si>
    <t>456</t>
  </si>
  <si>
    <t>86.54</t>
  </si>
  <si>
    <t>448.32</t>
  </si>
  <si>
    <t>35.27</t>
  </si>
  <si>
    <t>570.13</t>
  </si>
  <si>
    <t>523.53</t>
  </si>
  <si>
    <t>19.2</t>
  </si>
  <si>
    <t>19.42</t>
  </si>
  <si>
    <t>562.15</t>
  </si>
  <si>
    <t>7.98</t>
  </si>
  <si>
    <t>502</t>
  </si>
  <si>
    <t>78.56</t>
  </si>
  <si>
    <t>Marcellus Investment Managers Private Limited</t>
  </si>
  <si>
    <t>INP000006183</t>
  </si>
  <si>
    <t>2018-10-22</t>
  </si>
  <si>
    <t>5031</t>
  </si>
  <si>
    <t>7799.60000</t>
  </si>
  <si>
    <t>4101</t>
  </si>
  <si>
    <t>691</t>
  </si>
  <si>
    <t>1315.1</t>
  </si>
  <si>
    <t>4560.76</t>
  </si>
  <si>
    <t>926.65</t>
  </si>
  <si>
    <t>799.92</t>
  </si>
  <si>
    <t>197.17</t>
  </si>
  <si>
    <t>7799.6</t>
  </si>
  <si>
    <t>6726.35</t>
  </si>
  <si>
    <t>7.4</t>
  </si>
  <si>
    <t>181.34</t>
  </si>
  <si>
    <t>6915.08</t>
  </si>
  <si>
    <t>77.03</t>
  </si>
  <si>
    <t>1.18</t>
  </si>
  <si>
    <t>78.21</t>
  </si>
  <si>
    <t>806.31</t>
  </si>
  <si>
    <t>234</t>
  </si>
  <si>
    <t>4090</t>
  </si>
  <si>
    <t>689</t>
  </si>
  <si>
    <t>5015</t>
  </si>
  <si>
    <t>705.96</t>
  </si>
  <si>
    <t>4493.82</t>
  </si>
  <si>
    <t>915.38</t>
  </si>
  <si>
    <t>66.94</t>
  </si>
  <si>
    <t>-1.92</t>
  </si>
  <si>
    <t>7.74</t>
  </si>
  <si>
    <t>19.73</t>
  </si>
  <si>
    <t>-11.99</t>
  </si>
  <si>
    <t>609.14</t>
  </si>
  <si>
    <t>Marfatia Stock Broking Private Limited</t>
  </si>
  <si>
    <t>INP000005117</t>
  </si>
  <si>
    <t>2016-05-26</t>
  </si>
  <si>
    <t>81.71000</t>
  </si>
  <si>
    <t>11.87</t>
  </si>
  <si>
    <t>67.53</t>
  </si>
  <si>
    <t>81.71</t>
  </si>
  <si>
    <t>71.33</t>
  </si>
  <si>
    <t>10.38</t>
  </si>
  <si>
    <t>MASTER PORTFOLIO SERVICES LTD</t>
  </si>
  <si>
    <t>INP000001637</t>
  </si>
  <si>
    <t>704, 7th FLOOR, SEARS TOWER,,OPP. JUST DIAL TOWER, PANCHVATI TO GULBAI TEKRA ROAD,AHMEDABAD,AHMEDABAD,GUJARAT,INDIA,380009</t>
  </si>
  <si>
    <t>Mr. G.S Chawla</t>
  </si>
  <si>
    <t>91-172-3025815</t>
  </si>
  <si>
    <t>RINKOO SAHOO</t>
  </si>
  <si>
    <t>370</t>
  </si>
  <si>
    <t>568.19749</t>
  </si>
  <si>
    <t>307</t>
  </si>
  <si>
    <t>129.11544</t>
  </si>
  <si>
    <t>396.15445</t>
  </si>
  <si>
    <t>42.9276</t>
  </si>
  <si>
    <t>494.05712</t>
  </si>
  <si>
    <t>50.33</t>
  </si>
  <si>
    <t>0.00007</t>
  </si>
  <si>
    <t>23.7103</t>
  </si>
  <si>
    <t>Maximal Capital Private Limited</t>
  </si>
  <si>
    <t>INP000007313</t>
  </si>
  <si>
    <t>2022-01-21</t>
  </si>
  <si>
    <t>G2A G2B 2C, Anand Estate Sane Guruji Marg,Arthur Rd Naka Chinchpokli West,MUMBAI,MUMBAI,MAHARASHTRA,INDIA,400011</t>
  </si>
  <si>
    <t>Mr.Sarvesh Nand Kishore Gupta</t>
  </si>
  <si>
    <t>sarvesh@maximalcapital.com</t>
  </si>
  <si>
    <t>91-022-49670842</t>
  </si>
  <si>
    <t>Ms.ANURADHA RAHA</t>
  </si>
  <si>
    <t>anuradha@maximalcapital.com</t>
  </si>
  <si>
    <t>140.02522</t>
  </si>
  <si>
    <t>0.54754</t>
  </si>
  <si>
    <t>116.51875</t>
  </si>
  <si>
    <t>22.95893</t>
  </si>
  <si>
    <t>113.58773</t>
  </si>
  <si>
    <t>9.58857</t>
  </si>
  <si>
    <t>0.553</t>
  </si>
  <si>
    <t>0.01628</t>
  </si>
  <si>
    <t>7.97964</t>
  </si>
  <si>
    <t>131.72522</t>
  </si>
  <si>
    <t>8.3</t>
  </si>
  <si>
    <t>110.03875</t>
  </si>
  <si>
    <t>21.13893</t>
  </si>
  <si>
    <t>1.82</t>
  </si>
  <si>
    <t>MEHTA EQUITIES LIMITED</t>
  </si>
  <si>
    <t>INP000005971</t>
  </si>
  <si>
    <t>2018-04-03</t>
  </si>
  <si>
    <t>903 LODHA SUPREMUS DR. E. MOSES ROAD,WORLI NAKA,MUMBAI,MUMBAI,MAHARASHTRA,INDIA,400018</t>
  </si>
  <si>
    <t>Mr.RAJAT RAKESH MEHTA</t>
  </si>
  <si>
    <t>compliance@mehtagroup.in</t>
  </si>
  <si>
    <t>022-180-61507100</t>
  </si>
  <si>
    <t>Mr.RITESH KUMAR TIWARI</t>
  </si>
  <si>
    <t>170.72000</t>
  </si>
  <si>
    <t>141.84</t>
  </si>
  <si>
    <t>4.49</t>
  </si>
  <si>
    <t>170.72</t>
  </si>
  <si>
    <t>156.59</t>
  </si>
  <si>
    <t>7.7</t>
  </si>
  <si>
    <t>4.86</t>
  </si>
  <si>
    <t>170.71</t>
  </si>
  <si>
    <t>Merisis Advisors Private Limited</t>
  </si>
  <si>
    <t>INP000006846</t>
  </si>
  <si>
    <t>2019-07-24</t>
  </si>
  <si>
    <t>106 and 107, Balarama Building,Opp. Sales Tax Office, Bandra Kurla Complex,MUMBAI,Mumbai,MAHARASHTRA,INDIA,400098</t>
  </si>
  <si>
    <t>Mr.Fazal Ahad</t>
  </si>
  <si>
    <t>fazal@merisis.in</t>
  </si>
  <si>
    <t>91-022-40340200</t>
  </si>
  <si>
    <t>Mr.Sumir Verma</t>
  </si>
  <si>
    <t>sumir@merisis.in</t>
  </si>
  <si>
    <t>2.64000</t>
  </si>
  <si>
    <t>2.02</t>
  </si>
  <si>
    <t>2.09</t>
  </si>
  <si>
    <t>MICROSEC WEALTH MANAGEMENT LIMITED</t>
  </si>
  <si>
    <t>INP000006086</t>
  </si>
  <si>
    <t>2018-07-23</t>
  </si>
  <si>
    <t>AZIMGUNJ HOUSE, 2ND FLOOR,7 ABANINDRA NATH THAKUR SARANI, FORMERLY CAMAC STREET,KOLKATA,KOLKATA,WEST BENGAL,INDIA,700017</t>
  </si>
  <si>
    <t>Mr.DEEPAK KUMAR AGARWAL</t>
  </si>
  <si>
    <t>dkagarwal@microsec.in</t>
  </si>
  <si>
    <t>91-033-22829330</t>
  </si>
  <si>
    <t>Mr.RAHUL KUMAR SINGH</t>
  </si>
  <si>
    <t>rksingh@microsec.in</t>
  </si>
  <si>
    <t>84.55000</t>
  </si>
  <si>
    <t>82.73</t>
  </si>
  <si>
    <t>84.55</t>
  </si>
  <si>
    <t>84.16</t>
  </si>
  <si>
    <t>Milestone Capital Advisors Private Limited</t>
  </si>
  <si>
    <t>INP000002643</t>
  </si>
  <si>
    <t>602, Hallmark Business Plaza, Sant Dnyaneshwar Marg, ,Opp. Guru Nanak Hospital, Bandra (East), Mumbai,MUMBAI,MUMBAI,MAHARASHTRA,INDIA,400051</t>
  </si>
  <si>
    <t>Ved Prakash Arya</t>
  </si>
  <si>
    <t>--+912267167000</t>
  </si>
  <si>
    <t>Ravindra Gupta</t>
  </si>
  <si>
    <t>6.39000</t>
  </si>
  <si>
    <t>6.39</t>
  </si>
  <si>
    <t>MILLENNIUM FINANCE LTD.</t>
  </si>
  <si>
    <t>INP000001447</t>
  </si>
  <si>
    <t>2014-11-01</t>
  </si>
  <si>
    <t>402, MGR ESTATES,,BEHIND MODEL HOUSE, PANJAGUTTA,,HYDERABAD,,ANDHRA PRADESH,INDIA,500 082</t>
  </si>
  <si>
    <t>A V Koteshwara Rao</t>
  </si>
  <si>
    <t>Mittal Analytics Private Limited</t>
  </si>
  <si>
    <t>INP000006730</t>
  </si>
  <si>
    <t>2019-05-07</t>
  </si>
  <si>
    <t>1st Floor, Nikhilesh Palace,Ashok Marg,LUCKNOW,Lucknow,UTTAR PRADESH,INDIA,226001</t>
  </si>
  <si>
    <t>Mr.Ayush Mittal</t>
  </si>
  <si>
    <t>mittalanalytics@gmail.com</t>
  </si>
  <si>
    <t>091-0522-4001800</t>
  </si>
  <si>
    <t>Mr.Pratyush Mittal</t>
  </si>
  <si>
    <t>220.24000</t>
  </si>
  <si>
    <t>6.42</t>
  </si>
  <si>
    <t>213.82</t>
  </si>
  <si>
    <t>220.24</t>
  </si>
  <si>
    <t>212.29</t>
  </si>
  <si>
    <t>5.45</t>
  </si>
  <si>
    <t>MIV INVESTMENT SERVICES PVT. LTD.</t>
  </si>
  <si>
    <t>INP000001413</t>
  </si>
  <si>
    <t>4TH FLOOR, ORICON HOUSE,,K. DUBASH ROAD, FORT,MUMBAI,MUMBAI,MAHARASHTRA,INDIA,400001</t>
  </si>
  <si>
    <t>367</t>
  </si>
  <si>
    <t>1838.18000</t>
  </si>
  <si>
    <t>168.32</t>
  </si>
  <si>
    <t>1414.49</t>
  </si>
  <si>
    <t>1838.18</t>
  </si>
  <si>
    <t>1797.73</t>
  </si>
  <si>
    <t>40.45</t>
  </si>
  <si>
    <t>MO Alternate Investment Advisors Private Limited</t>
  </si>
  <si>
    <t>INP000004920</t>
  </si>
  <si>
    <t>2015-11-17</t>
  </si>
  <si>
    <t>Motilal Oswal Tower, Rahimtullah Sayani Road, Opposite Parel ST Depot,Prabhadevi, Mumbai ,MUMBAI,MUMBAI,MAHARASHTRA,INDIA,400025</t>
  </si>
  <si>
    <t>Mr. Vishal Tulsyan</t>
  </si>
  <si>
    <t>--02239825563</t>
  </si>
  <si>
    <t>Ms. Trupti Guha</t>
  </si>
  <si>
    <t>58.35000</t>
  </si>
  <si>
    <t>14.78</t>
  </si>
  <si>
    <t>43.57</t>
  </si>
  <si>
    <t>58.35</t>
  </si>
  <si>
    <t>28.35</t>
  </si>
  <si>
    <t>9.78</t>
  </si>
  <si>
    <t>18.57</t>
  </si>
  <si>
    <t>Moat Financial Services Private Limited</t>
  </si>
  <si>
    <t>INP000004482</t>
  </si>
  <si>
    <t>2016-09-05</t>
  </si>
  <si>
    <t>39 5844C, Parambithara Cross Road,Panampilly Nagar,KOCHI,ERNAKULAM,KERALA,INDIA,682036</t>
  </si>
  <si>
    <t>Binoy Joy</t>
  </si>
  <si>
    <t>--9744870707</t>
  </si>
  <si>
    <t>Manoj Ramakrishnan</t>
  </si>
  <si>
    <t>146</t>
  </si>
  <si>
    <t>185.73000</t>
  </si>
  <si>
    <t>4.79</t>
  </si>
  <si>
    <t>16.75</t>
  </si>
  <si>
    <t>185.73</t>
  </si>
  <si>
    <t>160.66</t>
  </si>
  <si>
    <t>13.21</t>
  </si>
  <si>
    <t>181.92</t>
  </si>
  <si>
    <t>3.65</t>
  </si>
  <si>
    <t>3.81</t>
  </si>
  <si>
    <t>160.38</t>
  </si>
  <si>
    <t>-0.06</t>
  </si>
  <si>
    <t>Molecule Ventures LLP</t>
  </si>
  <si>
    <t>INP000007216</t>
  </si>
  <si>
    <t>2021-05-31</t>
  </si>
  <si>
    <t>Flat No 802, 8th Floor, Kingston Tower,G D Ambekar Marg, Parel, Tank Road,MUMBAI,,MAHARASHTRA,INDIA,400012</t>
  </si>
  <si>
    <t>Mr.Nirav Parikh</t>
  </si>
  <si>
    <t>nirav@moleculeventures.in</t>
  </si>
  <si>
    <t>91-0261-3599804</t>
  </si>
  <si>
    <t>Ms.Anchal Goenka</t>
  </si>
  <si>
    <t>anchal@moleculeventures.in</t>
  </si>
  <si>
    <t>323</t>
  </si>
  <si>
    <t>591.97000</t>
  </si>
  <si>
    <t>280</t>
  </si>
  <si>
    <t>182.64</t>
  </si>
  <si>
    <t>389.38</t>
  </si>
  <si>
    <t>19.95</t>
  </si>
  <si>
    <t>591.97</t>
  </si>
  <si>
    <t>472.99</t>
  </si>
  <si>
    <t>118.98</t>
  </si>
  <si>
    <t>Monarch Networth Capital Limited</t>
  </si>
  <si>
    <t>INP000006059</t>
  </si>
  <si>
    <t>2018-07-11</t>
  </si>
  <si>
    <t>Office no.901/902, 9th Floor, Atlanta Centre, Opp. Udyog Bhavan, Sonawala Road,,Goregaon East,MUMBAI,MUMBAI,MAHARASHTRA,INDIA,400063</t>
  </si>
  <si>
    <t>Mr.Vipul Rashmikant Shah</t>
  </si>
  <si>
    <t>compliance@mnclgroup.com</t>
  </si>
  <si>
    <t>91-022-30641600</t>
  </si>
  <si>
    <t>Mr.Vivek Subhashchandra Jain</t>
  </si>
  <si>
    <t>vivek@mnclgroup.com</t>
  </si>
  <si>
    <t>MOTILAL OSWAL ASSET MANAGEMENT COMPANY LIMITED</t>
  </si>
  <si>
    <t>INP000000670</t>
  </si>
  <si>
    <t>10th Floor, Motilal Oswal Tower, ,Rahimtullah Sayani Road, Prabhadevi,MUMBAI,,MAHARASHTRA,INDIA,400025</t>
  </si>
  <si>
    <t>10932</t>
  </si>
  <si>
    <t>13656.44227</t>
  </si>
  <si>
    <t>286</t>
  </si>
  <si>
    <t>9725</t>
  </si>
  <si>
    <t>921</t>
  </si>
  <si>
    <t>1891.63985</t>
  </si>
  <si>
    <t>10245.03887</t>
  </si>
  <si>
    <t>1519.76355</t>
  </si>
  <si>
    <t>13327.35149</t>
  </si>
  <si>
    <t>128.17475</t>
  </si>
  <si>
    <t>200.91601</t>
  </si>
  <si>
    <t>10931</t>
  </si>
  <si>
    <t>Motilal Oswal Capital Limited</t>
  </si>
  <si>
    <t>INP000006776</t>
  </si>
  <si>
    <t>2019-06-24</t>
  </si>
  <si>
    <t>10th Floor, Motilal Oswal Tower,Rahimtullah Sayani Road,Opp.Parel ST Depot, Prabhadevi,MUMBAI,,MAHARASHTRA,INDIA,400025</t>
  </si>
  <si>
    <t>Mr.Karun Marwah</t>
  </si>
  <si>
    <t>Karun.Marwah@motilaloswal.com</t>
  </si>
  <si>
    <t>91-022-38462544</t>
  </si>
  <si>
    <t>Mrs.Aparna Karmase</t>
  </si>
  <si>
    <t>Aparna.Karmase@motilaloswal.com</t>
  </si>
  <si>
    <t>2411242993.00000</t>
  </si>
  <si>
    <t>2411242993</t>
  </si>
  <si>
    <t>MOTILAL OSWAL WEALTH LIMITED</t>
  </si>
  <si>
    <t>INP000004409</t>
  </si>
  <si>
    <t>2015-11-29</t>
  </si>
  <si>
    <t>Motilal Oswal Tower, Rahimtullah Sayani Road, Opp. Parel ST Depot,,Prabhadevi, Mumbai ,MUMBAI,MUMBAI,MAHARASHTRA,INDIA,400025</t>
  </si>
  <si>
    <t>TBD</t>
  </si>
  <si>
    <t>--39804228</t>
  </si>
  <si>
    <t>parag telang</t>
  </si>
  <si>
    <t>545</t>
  </si>
  <si>
    <t>4611.25000</t>
  </si>
  <si>
    <t>438</t>
  </si>
  <si>
    <t>1549.02</t>
  </si>
  <si>
    <t>3040.69</t>
  </si>
  <si>
    <t>21.53</t>
  </si>
  <si>
    <t>4611.25</t>
  </si>
  <si>
    <t>295.27</t>
  </si>
  <si>
    <t>971.21</t>
  </si>
  <si>
    <t>1266.8</t>
  </si>
  <si>
    <t>12.07</t>
  </si>
  <si>
    <t>2604.11</t>
  </si>
  <si>
    <t>2668.4</t>
  </si>
  <si>
    <t>676.05</t>
  </si>
  <si>
    <t>347.37</t>
  </si>
  <si>
    <t>900.58</t>
  </si>
  <si>
    <t>18.85</t>
  </si>
  <si>
    <t>909.91</t>
  </si>
  <si>
    <t>1755.8</t>
  </si>
  <si>
    <t>186.7</t>
  </si>
  <si>
    <t>47.68</t>
  </si>
  <si>
    <t>139.02</t>
  </si>
  <si>
    <t>439.07</t>
  </si>
  <si>
    <t>313</t>
  </si>
  <si>
    <t>126.07</t>
  </si>
  <si>
    <t>291.74</t>
  </si>
  <si>
    <t>384.31</t>
  </si>
  <si>
    <t>MRG INVESTMENT PARTNERS PRIVATE LIMITED</t>
  </si>
  <si>
    <t>INP000006253</t>
  </si>
  <si>
    <t>2018-11-16</t>
  </si>
  <si>
    <t>H NO 1139,SEC 21 B,CHANDIGARH,CHANDIGARH,CHANDIGARH,INDIA,160022</t>
  </si>
  <si>
    <t>Mr.MANU RISHI GUPTHA</t>
  </si>
  <si>
    <t>mrg45@hotmail.com</t>
  </si>
  <si>
    <t>91-080-7507012345</t>
  </si>
  <si>
    <t>Ms.KEERTHANA SAKALA</t>
  </si>
  <si>
    <t>keerthana261095@gmail.com</t>
  </si>
  <si>
    <t>52.82289</t>
  </si>
  <si>
    <t>48.68097</t>
  </si>
  <si>
    <t>4.14193</t>
  </si>
  <si>
    <t>45.67183</t>
  </si>
  <si>
    <t>0.0175</t>
  </si>
  <si>
    <t>0.52062</t>
  </si>
  <si>
    <t>2.90451</t>
  </si>
  <si>
    <t>3.14844</t>
  </si>
  <si>
    <t>52.26289</t>
  </si>
  <si>
    <t>48.17097</t>
  </si>
  <si>
    <t>4.09193</t>
  </si>
  <si>
    <t>Multi-Act Equity Consultancy Pvt Ltd</t>
  </si>
  <si>
    <t>INP000002965</t>
  </si>
  <si>
    <t>2014-10-14</t>
  </si>
  <si>
    <t>Ground Floor, ICC Chambers - I,Saki Vihar Road, Opp. Santogen Mills, Powai,MUMBAI,MUMBAI,MAHARASHTRA,INDIA,400072</t>
  </si>
  <si>
    <t>Sanjeevkumar Karkamkar</t>
  </si>
  <si>
    <t>Nidhi Wig</t>
  </si>
  <si>
    <t>1521.02000</t>
  </si>
  <si>
    <t>823.45</t>
  </si>
  <si>
    <t>584.65</t>
  </si>
  <si>
    <t>112.92</t>
  </si>
  <si>
    <t>1521.02</t>
  </si>
  <si>
    <t>1198.01</t>
  </si>
  <si>
    <t>7.94</t>
  </si>
  <si>
    <t>236.05</t>
  </si>
  <si>
    <t>47.01</t>
  </si>
  <si>
    <t>1489.21</t>
  </si>
  <si>
    <t>25.32</t>
  </si>
  <si>
    <t>1.49</t>
  </si>
  <si>
    <t>31.81</t>
  </si>
  <si>
    <t>814.8</t>
  </si>
  <si>
    <t>563.93</t>
  </si>
  <si>
    <t>110.48</t>
  </si>
  <si>
    <t>8.65</t>
  </si>
  <si>
    <t>20.72</t>
  </si>
  <si>
    <t>2.44</t>
  </si>
  <si>
    <t>-0.02</t>
  </si>
  <si>
    <t>8.5</t>
  </si>
  <si>
    <t>8.48</t>
  </si>
  <si>
    <t>Multiples Alternate Asset Management Private Limited</t>
  </si>
  <si>
    <t>INP000007429</t>
  </si>
  <si>
    <t>2022-05-10</t>
  </si>
  <si>
    <t>701A Poonam Chambers BWing Dr Annie Besant Road Worli,,MUMBAI,,MAHARASHTRA,INDIA,400018</t>
  </si>
  <si>
    <t>Mr.Sudhir Variyar</t>
  </si>
  <si>
    <t>sudhir.variyar@multiplesequity.com</t>
  </si>
  <si>
    <t>91-022-266245556</t>
  </si>
  <si>
    <t>Mr.Shweta Laddha</t>
  </si>
  <si>
    <t>CompliancePMS@multiplesequity.com</t>
  </si>
  <si>
    <t>420.00000</t>
  </si>
  <si>
    <t>420</t>
  </si>
  <si>
    <t>MUNOTH FINANCIAL SERVICES LTD</t>
  </si>
  <si>
    <t>INP000000308</t>
  </si>
  <si>
    <t>2014-08-01</t>
  </si>
  <si>
    <t>SUITE NO. 46 and 47, 3RD FLOOR,,343, TRIPLICANE HIGH ROAD,CHENNAI,,TAMIL NADU,INDIA,600005</t>
  </si>
  <si>
    <t>JASWANT MUNOTH</t>
  </si>
  <si>
    <t>NAFA ASSET MANAGERS PRIVATE LIMITED</t>
  </si>
  <si>
    <t>INP000006989</t>
  </si>
  <si>
    <t>2020-01-20</t>
  </si>
  <si>
    <t>302, Naman Centre, Plot No. C - 31, G Block,,Bandra Kurla Complex, Bandra East,MUMBAI,MUMBAI,MAHARASHTRA,INDIA,400051</t>
  </si>
  <si>
    <t>Mr.Balaji Vaidyanath</t>
  </si>
  <si>
    <t>krsenthilnathan@nafaassetmanagers.com</t>
  </si>
  <si>
    <t>91-022-68478330</t>
  </si>
  <si>
    <t>Ms.Deepali Gajanan More</t>
  </si>
  <si>
    <t>deepalimore@duesbergbosson.com</t>
  </si>
  <si>
    <t>222</t>
  </si>
  <si>
    <t>414.33160</t>
  </si>
  <si>
    <t>50.2012</t>
  </si>
  <si>
    <t>227.205</t>
  </si>
  <si>
    <t>136.9254</t>
  </si>
  <si>
    <t>414.3316</t>
  </si>
  <si>
    <t>394.3865</t>
  </si>
  <si>
    <t>7.5788</t>
  </si>
  <si>
    <t>10.3563</t>
  </si>
  <si>
    <t>412.3216</t>
  </si>
  <si>
    <t>220</t>
  </si>
  <si>
    <t>49.2712</t>
  </si>
  <si>
    <t>135.8454</t>
  </si>
  <si>
    <t>1.08</t>
  </si>
  <si>
    <t>NARNOLIA FINANCIAL SERVICES LTD</t>
  </si>
  <si>
    <t>INP000006420</t>
  </si>
  <si>
    <t>2019-03-06</t>
  </si>
  <si>
    <t>201, 2ND FLOOR, MARBLE ARCH,236B, AJC BOSE ROAD,KOLKATA,Kolkata,WEST BENGAL,INDIA,700020</t>
  </si>
  <si>
    <t>Mr.ATUL KUMAR MISHRA</t>
  </si>
  <si>
    <t>pms@narnolia.com</t>
  </si>
  <si>
    <t>0-91-3340501500</t>
  </si>
  <si>
    <t>Mr.RAMESH KUMAR SINGH</t>
  </si>
  <si>
    <t>ramesh@narnolia.com</t>
  </si>
  <si>
    <t>1077.44000</t>
  </si>
  <si>
    <t>87.53</t>
  </si>
  <si>
    <t>825.92</t>
  </si>
  <si>
    <t>24.63</t>
  </si>
  <si>
    <t>139.36</t>
  </si>
  <si>
    <t>1077.44</t>
  </si>
  <si>
    <t>564.55</t>
  </si>
  <si>
    <t>91.86</t>
  </si>
  <si>
    <t>28.15</t>
  </si>
  <si>
    <t>684.56</t>
  </si>
  <si>
    <t>392.88</t>
  </si>
  <si>
    <t>156</t>
  </si>
  <si>
    <t>184</t>
  </si>
  <si>
    <t>29.21</t>
  </si>
  <si>
    <t>491.36</t>
  </si>
  <si>
    <t>58.32</t>
  </si>
  <si>
    <t>334.56</t>
  </si>
  <si>
    <t>Negen Capital Services Private Limited</t>
  </si>
  <si>
    <t>INP000005414</t>
  </si>
  <si>
    <t>2017-04-26</t>
  </si>
  <si>
    <t>CITY HALL,KAMALA MILLS COMPOUND, P.B.MARG,LOWER PAREL WEST,MUMBAI,,MAHARASHTRA,INDIA,400013</t>
  </si>
  <si>
    <t>835</t>
  </si>
  <si>
    <t>906.28000</t>
  </si>
  <si>
    <t>667</t>
  </si>
  <si>
    <t>124</t>
  </si>
  <si>
    <t>70.77</t>
  </si>
  <si>
    <t>714.28</t>
  </si>
  <si>
    <t>121.23</t>
  </si>
  <si>
    <t>906.28</t>
  </si>
  <si>
    <t>845.68</t>
  </si>
  <si>
    <t>60.6</t>
  </si>
  <si>
    <t>NEO Asset Management Private Limited</t>
  </si>
  <si>
    <t>INP000007641</t>
  </si>
  <si>
    <t>2022-11-24</t>
  </si>
  <si>
    <t>903, B-Wing, 9th Floor, Marathon Futurex, Mafatlal Mills Compound,N. M. Joshi Marg, Lower Parel,MUMBAI,,MAHARASHTRA,INDIA,400013</t>
  </si>
  <si>
    <t>Mr.Bismillah Chowdhary</t>
  </si>
  <si>
    <t>shailendra.sharma@neoassetmanagement.com</t>
  </si>
  <si>
    <t>91-022-9819240142</t>
  </si>
  <si>
    <t>Mr.Shailendra Sharma</t>
  </si>
  <si>
    <t>118</t>
  </si>
  <si>
    <t>1404.45000</t>
  </si>
  <si>
    <t>822.91</t>
  </si>
  <si>
    <t>573.29</t>
  </si>
  <si>
    <t>8.25</t>
  </si>
  <si>
    <t>1404.45</t>
  </si>
  <si>
    <t>133.23</t>
  </si>
  <si>
    <t>253.97</t>
  </si>
  <si>
    <t>85.42</t>
  </si>
  <si>
    <t>32.22</t>
  </si>
  <si>
    <t>238.17</t>
  </si>
  <si>
    <t>743.01</t>
  </si>
  <si>
    <t>191.52</t>
  </si>
  <si>
    <t>83.29</t>
  </si>
  <si>
    <t>32.08</t>
  </si>
  <si>
    <t>271.68</t>
  </si>
  <si>
    <t>49.65</t>
  </si>
  <si>
    <t>633.51</t>
  </si>
  <si>
    <t>27.93</t>
  </si>
  <si>
    <t>665.97</t>
  </si>
  <si>
    <t>77.04</t>
  </si>
  <si>
    <t>139.01</t>
  </si>
  <si>
    <t>486.25</t>
  </si>
  <si>
    <t>10.31</t>
  </si>
  <si>
    <t>51.19</t>
  </si>
  <si>
    <t>13.67</t>
  </si>
  <si>
    <t>37.52</t>
  </si>
  <si>
    <t>17.93</t>
  </si>
  <si>
    <t>Neoliv Capital Advisory Private Limited</t>
  </si>
  <si>
    <t>INP000008738</t>
  </si>
  <si>
    <t>2024-06-05</t>
  </si>
  <si>
    <t>Flat No. 802, Nav Bahar, 15 Road,Plot No. 464, Khar West,MUMBAI,,MAHARASHTRA,INDIA,400052</t>
  </si>
  <si>
    <t>Mr.Mohit Malhotra</t>
  </si>
  <si>
    <t>mohit.malhotra@neoliv.in</t>
  </si>
  <si>
    <t>91-099-30389076</t>
  </si>
  <si>
    <t>Mr.Ashish Madhav Acharya</t>
  </si>
  <si>
    <t>ashish@propsoch.com</t>
  </si>
  <si>
    <t>New Berry Capitals Pvt. Ltd.</t>
  </si>
  <si>
    <t>INP000005323</t>
  </si>
  <si>
    <t>A 602 LEVEL 6 MARATHON NEXT GEN INNOVA,GANPATRAO KADAM MARG LOWER PAREL WEST,MUMBAI,MUMBAI,MAHARASHTRA,INDIA,400013</t>
  </si>
  <si>
    <t>8.30000</t>
  </si>
  <si>
    <t>3.97</t>
  </si>
  <si>
    <t>4.33</t>
  </si>
  <si>
    <t>8.27</t>
  </si>
  <si>
    <t>NEW HORIZON WEALTH MANAGEMENT PRIVATE LIMITED</t>
  </si>
  <si>
    <t>INP000002452</t>
  </si>
  <si>
    <t>2017-01-04</t>
  </si>
  <si>
    <t>1111B, Raheja Chambers,,Nariman Point,MUMBAI,,MAHARASHTRA,INDIA,400021</t>
  </si>
  <si>
    <t>Madhav Narayan Bhatkuly</t>
  </si>
  <si>
    <t>--66669400</t>
  </si>
  <si>
    <t>15.01000</t>
  </si>
  <si>
    <t>15.01</t>
  </si>
  <si>
    <t>14.69</t>
  </si>
  <si>
    <t>NEW MARK ADVISORS LLP</t>
  </si>
  <si>
    <t>INP000007067</t>
  </si>
  <si>
    <t>2020-09-25</t>
  </si>
  <si>
    <t>2705 27th FlOOR THE IMPERIAL TOWER NORTH,B B NAKASHE MARG TARDEO,MUMBAI,MUMBAI,MAHARASHTRA,INDIA,400034</t>
  </si>
  <si>
    <t>Mr.Niten Kharaiti Malhan</t>
  </si>
  <si>
    <t>finance@newmarkcapital.co</t>
  </si>
  <si>
    <t>0-0-2268138888</t>
  </si>
  <si>
    <t>Mr.Nihar Shah</t>
  </si>
  <si>
    <t>Nine Rivers Capital Holdings Private Limited</t>
  </si>
  <si>
    <t>INP000004169</t>
  </si>
  <si>
    <t>2014-11-15</t>
  </si>
  <si>
    <t>509 510, Meadows, Sahar Plaza,Andheri Kurla Road, Andheri East,MUMBAI,,MAHARASHTRA,INDIA,400059</t>
  </si>
  <si>
    <t>Sandeep Daga</t>
  </si>
  <si>
    <t>Heta Mehta</t>
  </si>
  <si>
    <t>439</t>
  </si>
  <si>
    <t>722.79000</t>
  </si>
  <si>
    <t>372</t>
  </si>
  <si>
    <t>91.41</t>
  </si>
  <si>
    <t>566.61</t>
  </si>
  <si>
    <t>64.77</t>
  </si>
  <si>
    <t>722.79</t>
  </si>
  <si>
    <t>635.88</t>
  </si>
  <si>
    <t>25.13</t>
  </si>
  <si>
    <t>61.78</t>
  </si>
  <si>
    <t>Nippon Life India AIF Management Limited</t>
  </si>
  <si>
    <t>INP000008242</t>
  </si>
  <si>
    <t>2023-08-21</t>
  </si>
  <si>
    <t>Peninsula Business Park, 4th Floor, Tower A,Ganapatrao Kadam Marg, Lower Parel West,MUMBAI,,MAHARASHTRA,INDIA,400013</t>
  </si>
  <si>
    <t>Mr.Pradeep Khanna</t>
  </si>
  <si>
    <t>pradeep.khanna@nipponindiaim.com</t>
  </si>
  <si>
    <t>91-022-66087000</t>
  </si>
  <si>
    <t>Ms.Pooja Satra</t>
  </si>
  <si>
    <t>pooja.dhanresha@nipponindiaim.com</t>
  </si>
  <si>
    <t>Nippon Life India Asset Management Limited</t>
  </si>
  <si>
    <t>INP000007085</t>
  </si>
  <si>
    <t>4th Floor, Tower A, Peninsula Business Park,,Ganapatrao Kadam Marg, Lower Parel (W),,MUMBAI,,MAHARASHTRA,INDIA,400013</t>
  </si>
  <si>
    <t>Mr.Gopal Khaitan</t>
  </si>
  <si>
    <t>Compliance@nipponindiaamc.com</t>
  </si>
  <si>
    <t>91-022-43031000</t>
  </si>
  <si>
    <t>Mr.Muneesh Sud</t>
  </si>
  <si>
    <t>75009.85000</t>
  </si>
  <si>
    <t>88</t>
  </si>
  <si>
    <t>74362.15</t>
  </si>
  <si>
    <t>540.63</t>
  </si>
  <si>
    <t>107.06</t>
  </si>
  <si>
    <t>75009.85</t>
  </si>
  <si>
    <t>640.5</t>
  </si>
  <si>
    <t>6.9</t>
  </si>
  <si>
    <t>34.41</t>
  </si>
  <si>
    <t>17.18</t>
  </si>
  <si>
    <t>706.65</t>
  </si>
  <si>
    <t>11645.59</t>
  </si>
  <si>
    <t>61305.41</t>
  </si>
  <si>
    <t>1350.71</t>
  </si>
  <si>
    <t>74301.71</t>
  </si>
  <si>
    <t>199</t>
  </si>
  <si>
    <t>1233</t>
  </si>
  <si>
    <t>58.95</t>
  </si>
  <si>
    <t>13.14</t>
  </si>
  <si>
    <t>198.88</t>
  </si>
  <si>
    <t>NIRMAL BANG SECURITIES PRIVATE LIMITED</t>
  </si>
  <si>
    <t>INP000002981</t>
  </si>
  <si>
    <t>2014-10-21</t>
  </si>
  <si>
    <t>38 B Khatua Building, 2nd Floor,,Alkesh Dinesh Modi Marg, Fort,,MUMBAI,MUMBAI,MAHARASHTRA,INDIA,400001</t>
  </si>
  <si>
    <t>Deepal Mehta</t>
  </si>
  <si>
    <t>--39269379</t>
  </si>
  <si>
    <t>Samir P Kamdar</t>
  </si>
  <si>
    <t>153.25000</t>
  </si>
  <si>
    <t>7.44</t>
  </si>
  <si>
    <t>139.55</t>
  </si>
  <si>
    <t>153.25</t>
  </si>
  <si>
    <t>152.44</t>
  </si>
  <si>
    <t>0.74</t>
  </si>
  <si>
    <t>NJ ASSET MANAGEMENT PRIVATE LIMITED</t>
  </si>
  <si>
    <t>INP000003518</t>
  </si>
  <si>
    <t>2015-12-22</t>
  </si>
  <si>
    <t>BLOCK NO.901,6TH FLOOR, B TOWER, UDHNA UDYOGNAGAR SANGH COMMERCIAL COMPLEX,,CENTRAL ROAD NO.10, UDHNA,SURAT,SURAT,GUJARAT,INDIA,394210</t>
  </si>
  <si>
    <t>VIRAL SHAH</t>
  </si>
  <si>
    <t>91-22-2613985903</t>
  </si>
  <si>
    <t>VARSHA SARAF</t>
  </si>
  <si>
    <t>3454</t>
  </si>
  <si>
    <t>4301.77200</t>
  </si>
  <si>
    <t>3347</t>
  </si>
  <si>
    <t>288.574</t>
  </si>
  <si>
    <t>3923.744</t>
  </si>
  <si>
    <t>89.454</t>
  </si>
  <si>
    <t>4301.772</t>
  </si>
  <si>
    <t>3231.058</t>
  </si>
  <si>
    <t>1014.906</t>
  </si>
  <si>
    <t>23.774</t>
  </si>
  <si>
    <t>4269.738</t>
  </si>
  <si>
    <t>32.033</t>
  </si>
  <si>
    <t>3345</t>
  </si>
  <si>
    <t>3452</t>
  </si>
  <si>
    <t>3891.71</t>
  </si>
  <si>
    <t>32.034</t>
  </si>
  <si>
    <t>0.006</t>
  </si>
  <si>
    <t>4.973</t>
  </si>
  <si>
    <t>NNM Securities Private Limited</t>
  </si>
  <si>
    <t>INP000007100</t>
  </si>
  <si>
    <t>2020-11-25</t>
  </si>
  <si>
    <t>1111, Stock Exchange Tower, 11th Floor,,Dalal Street, Fort,MUMBAI,Mumbai,MAHARASHTRA,INDIA,400023</t>
  </si>
  <si>
    <t>Mr.Pramit Singh Sabharwal</t>
  </si>
  <si>
    <t>pramitsabharwal@hotmail.com</t>
  </si>
  <si>
    <t>91-022-40790011</t>
  </si>
  <si>
    <t>Mr.Piyush Dwivedi</t>
  </si>
  <si>
    <t>piyushnnm@gmail.com</t>
  </si>
  <si>
    <t>9.71000</t>
  </si>
  <si>
    <t>9.71</t>
  </si>
  <si>
    <t>Northern Arc Investment Managers Private Limited</t>
  </si>
  <si>
    <t>INP200007265</t>
  </si>
  <si>
    <t>2021-08-27</t>
  </si>
  <si>
    <t>IITM Research Park, Phase I, 10th Floor,1, Kanagam Village, Behind Tidel Park, Taramani,CHENNAI,,TAMIL NADU,INDIA,600113</t>
  </si>
  <si>
    <t>Mr.Deepak Malik</t>
  </si>
  <si>
    <t>im.pms@northernarc.com</t>
  </si>
  <si>
    <t>91-022-66687000</t>
  </si>
  <si>
    <t>Ms.Devanshi Shah</t>
  </si>
  <si>
    <t>178.91904</t>
  </si>
  <si>
    <t>104.02382</t>
  </si>
  <si>
    <t>74.89523</t>
  </si>
  <si>
    <t>136.99978</t>
  </si>
  <si>
    <t>0.50233</t>
  </si>
  <si>
    <t>-1.41609</t>
  </si>
  <si>
    <t>136.08601</t>
  </si>
  <si>
    <t>42.73938</t>
  </si>
  <si>
    <t>0.00073</t>
  </si>
  <si>
    <t>0.12421</t>
  </si>
  <si>
    <t>-0.03129</t>
  </si>
  <si>
    <t>42.83303</t>
  </si>
  <si>
    <t>61.19079</t>
  </si>
  <si>
    <t>0.46481</t>
  </si>
  <si>
    <t>-0.46481</t>
  </si>
  <si>
    <t>3.71556</t>
  </si>
  <si>
    <t>16.90198</t>
  </si>
  <si>
    <t>-13.18642</t>
  </si>
  <si>
    <t>NUVAMA ASSET MANAGEMENT LIMITED</t>
  </si>
  <si>
    <t>INP000007207</t>
  </si>
  <si>
    <t>2021-05-04</t>
  </si>
  <si>
    <t>801- 804, Wing A, Building No. 3,Inspire BKC, G Block, Bandra Kurla Complex,,MUMBAI,MUMBAI,MAHARASHTRA,INDIA,400051</t>
  </si>
  <si>
    <t>Mr.Anshu Kapoor</t>
  </si>
  <si>
    <t>NAML.compliance@nuvama.com</t>
  </si>
  <si>
    <t>91-22-2240094400</t>
  </si>
  <si>
    <t>Mr.Pushpesh Shashikant Dindorkar</t>
  </si>
  <si>
    <t>741</t>
  </si>
  <si>
    <t>5085.32000</t>
  </si>
  <si>
    <t>592</t>
  </si>
  <si>
    <t>1561.53</t>
  </si>
  <si>
    <t>3341.1</t>
  </si>
  <si>
    <t>182.68</t>
  </si>
  <si>
    <t>5085.32</t>
  </si>
  <si>
    <t>793.09</t>
  </si>
  <si>
    <t>293.33</t>
  </si>
  <si>
    <t>49.34</t>
  </si>
  <si>
    <t>-1.69</t>
  </si>
  <si>
    <t>665.29</t>
  </si>
  <si>
    <t>181.27</t>
  </si>
  <si>
    <t>1982.33</t>
  </si>
  <si>
    <t>301.47</t>
  </si>
  <si>
    <t>104.48</t>
  </si>
  <si>
    <t>10.65</t>
  </si>
  <si>
    <t>34.24</t>
  </si>
  <si>
    <t>2633.24</t>
  </si>
  <si>
    <t>18.43</t>
  </si>
  <si>
    <t>3102.5</t>
  </si>
  <si>
    <t>538</t>
  </si>
  <si>
    <t>654</t>
  </si>
  <si>
    <t>755.41</t>
  </si>
  <si>
    <t>1044.24</t>
  </si>
  <si>
    <t>805.63</t>
  </si>
  <si>
    <t>2296.86</t>
  </si>
  <si>
    <t>60.79</t>
  </si>
  <si>
    <t>93.15</t>
  </si>
  <si>
    <t>-32.35</t>
  </si>
  <si>
    <t>2196.32</t>
  </si>
  <si>
    <t>215.71</t>
  </si>
  <si>
    <t>1980.61</t>
  </si>
  <si>
    <t>NV Alpha Fund Management LLP</t>
  </si>
  <si>
    <t>INP000008400</t>
  </si>
  <si>
    <t>3707, 37th floor, Imperial Tower North,B B Nakashe Marg, Tardeo,MUMBAI,,MAHARASHTRA,INDIA,400034</t>
  </si>
  <si>
    <t>Mr.Shubham Jain</t>
  </si>
  <si>
    <t>shubham@nvafm.com</t>
  </si>
  <si>
    <t>022-096-66664096</t>
  </si>
  <si>
    <t>Mr.Chirag Gothi</t>
  </si>
  <si>
    <t>O3 Securities Private Limited</t>
  </si>
  <si>
    <t>INP000005430</t>
  </si>
  <si>
    <t>2017-05-16</t>
  </si>
  <si>
    <t>No.27 Magrath Road,,BANGALORE,BANGALORE URBAN,KARNATAKA,INDIA,560001</t>
  </si>
  <si>
    <t>380</t>
  </si>
  <si>
    <t>3803.02000</t>
  </si>
  <si>
    <t>2158.35</t>
  </si>
  <si>
    <t>1555.81</t>
  </si>
  <si>
    <t>88.86</t>
  </si>
  <si>
    <t>3803.02</t>
  </si>
  <si>
    <t>1200.7</t>
  </si>
  <si>
    <t>0.09</t>
  </si>
  <si>
    <t>98.9</t>
  </si>
  <si>
    <t>47.29</t>
  </si>
  <si>
    <t>1347.08</t>
  </si>
  <si>
    <t>1143.22</t>
  </si>
  <si>
    <t>16.29</t>
  </si>
  <si>
    <t>1265.11</t>
  </si>
  <si>
    <t>6.16</t>
  </si>
  <si>
    <t>2430.78</t>
  </si>
  <si>
    <t>25.16</t>
  </si>
  <si>
    <t>264</t>
  </si>
  <si>
    <t>374.72</t>
  </si>
  <si>
    <t>884.8</t>
  </si>
  <si>
    <t>87.56</t>
  </si>
  <si>
    <t>1782.15</t>
  </si>
  <si>
    <t>647.33</t>
  </si>
  <si>
    <t>4.43</t>
  </si>
  <si>
    <t>8.1</t>
  </si>
  <si>
    <t>-3.67</t>
  </si>
  <si>
    <t>43.55</t>
  </si>
  <si>
    <t>18.96</t>
  </si>
  <si>
    <t>24.59</t>
  </si>
  <si>
    <t>1.48</t>
  </si>
  <si>
    <t>23.68</t>
  </si>
  <si>
    <t>OAKLANE CAPITAL MANAGEMENT LLP</t>
  </si>
  <si>
    <t>INP000006624</t>
  </si>
  <si>
    <t>2019-04-05</t>
  </si>
  <si>
    <t>104, 1st Floor, Panchsheel, P.M. Shukla Marg, Plot No. 53, C Road, Churchgate,,MUMBAI,Mumbai,MAHARASHTRA,INDIA,400020</t>
  </si>
  <si>
    <t>Mr.Kuntal Hasmukhlal Shah</t>
  </si>
  <si>
    <t>kuntal.shah@oaklanecapital.com</t>
  </si>
  <si>
    <t>091-020-41214014</t>
  </si>
  <si>
    <t>Mr.Swapnil Ashok Walimbe</t>
  </si>
  <si>
    <t>swapnil.walimbe@oaklanecapital.com</t>
  </si>
  <si>
    <t>4673.23000</t>
  </si>
  <si>
    <t>3023.04</t>
  </si>
  <si>
    <t>1594.08</t>
  </si>
  <si>
    <t>56.11</t>
  </si>
  <si>
    <t>4673.23</t>
  </si>
  <si>
    <t>2443.61</t>
  </si>
  <si>
    <t>522.29</t>
  </si>
  <si>
    <t>93.61</t>
  </si>
  <si>
    <t>3059.51</t>
  </si>
  <si>
    <t>1613.72</t>
  </si>
  <si>
    <t>2086.44</t>
  </si>
  <si>
    <t>927.59</t>
  </si>
  <si>
    <t>45.48</t>
  </si>
  <si>
    <t>936.6</t>
  </si>
  <si>
    <t>666.49</t>
  </si>
  <si>
    <t>10.63</t>
  </si>
  <si>
    <t>Oaks Asset Management Private Limited</t>
  </si>
  <si>
    <t>INP000004888</t>
  </si>
  <si>
    <t>2015-10-06</t>
  </si>
  <si>
    <t>56, MAKER CHAMBER VI,NARIMAN POINT,MUMBAI,,MAHARASHTRA,INDIA,400021</t>
  </si>
  <si>
    <t>VISHAL OOTAM</t>
  </si>
  <si>
    <t>--22840862</t>
  </si>
  <si>
    <t>SANDEEP SOMANI</t>
  </si>
  <si>
    <t>600.66000</t>
  </si>
  <si>
    <t>258.81</t>
  </si>
  <si>
    <t>307.78</t>
  </si>
  <si>
    <t>34.07</t>
  </si>
  <si>
    <t>600.66</t>
  </si>
  <si>
    <t>209.68</t>
  </si>
  <si>
    <t>278.56</t>
  </si>
  <si>
    <t>0.63</t>
  </si>
  <si>
    <t>57.91</t>
  </si>
  <si>
    <t>6.33</t>
  </si>
  <si>
    <t>553.11</t>
  </si>
  <si>
    <t>72</t>
  </si>
  <si>
    <t>214</t>
  </si>
  <si>
    <t>234.32</t>
  </si>
  <si>
    <t>284.72</t>
  </si>
  <si>
    <t>Avendus Investment Managers Private Limited</t>
  </si>
  <si>
    <t>INP000006174</t>
  </si>
  <si>
    <t>901, Platina, 9th Floor, Plot No. C-59,,Bandra Kurla Complex, Bandra East,MUMBAI,,MAHARASHTRA,INDIA,400051</t>
  </si>
  <si>
    <t>Mr.Gaurav Narain</t>
  </si>
  <si>
    <t>latesh.mota@oceandial.in</t>
  </si>
  <si>
    <t>091-022-66480946</t>
  </si>
  <si>
    <t>Mr.Tariq Chinoy</t>
  </si>
  <si>
    <t>177</t>
  </si>
  <si>
    <t>932.52000</t>
  </si>
  <si>
    <t>466.08</t>
  </si>
  <si>
    <t>406.65</t>
  </si>
  <si>
    <t>59.79</t>
  </si>
  <si>
    <t>932.52</t>
  </si>
  <si>
    <t>588.12</t>
  </si>
  <si>
    <t>9.83</t>
  </si>
  <si>
    <t>9.54</t>
  </si>
  <si>
    <t>607.49</t>
  </si>
  <si>
    <t>325.03</t>
  </si>
  <si>
    <t>176</t>
  </si>
  <si>
    <t>141.05</t>
  </si>
  <si>
    <t>OHM PORTFOLIO EQUI RESEARCH PVT LTD.</t>
  </si>
  <si>
    <t>INP000001389</t>
  </si>
  <si>
    <t>155 C MITTAL TOWERS,NARIMAN POINT,MUMBAI,,MAHARASHTRA,INDIA,400021</t>
  </si>
  <si>
    <t>JIGAR VALIA</t>
  </si>
  <si>
    <t>--61325552</t>
  </si>
  <si>
    <t>HIREN V. SHETH</t>
  </si>
  <si>
    <t>585.03873</t>
  </si>
  <si>
    <t>531.50047</t>
  </si>
  <si>
    <t>53.53826</t>
  </si>
  <si>
    <t>Old Bridge Capital Management Pvt. Ltd.</t>
  </si>
  <si>
    <t>INP000005174</t>
  </si>
  <si>
    <t>2016-06-22</t>
  </si>
  <si>
    <t>1705,One BKC,C Wing,G Block, Bandra kurla Complex,bandra,MUMBAI,,MAHARASHTRA,INDIA,400051</t>
  </si>
  <si>
    <t>Kenneth Andrade</t>
  </si>
  <si>
    <t>--022 62215314</t>
  </si>
  <si>
    <t>Gealgeo V Alankara</t>
  </si>
  <si>
    <t>410</t>
  </si>
  <si>
    <t>9508.17000</t>
  </si>
  <si>
    <t>289.55</t>
  </si>
  <si>
    <t>1209.99</t>
  </si>
  <si>
    <t>8000.93</t>
  </si>
  <si>
    <t>9508.17</t>
  </si>
  <si>
    <t>1398.84</t>
  </si>
  <si>
    <t>0.59</t>
  </si>
  <si>
    <t>107.81</t>
  </si>
  <si>
    <t>1507.24</t>
  </si>
  <si>
    <t>P.C.S SECURITIES LIMITED</t>
  </si>
  <si>
    <t>INP000002338</t>
  </si>
  <si>
    <t>2016-09-11</t>
  </si>
  <si>
    <t>3-1-336,Esamia Bazar,,,ANDHRA PRADESH,INDIA,500027</t>
  </si>
  <si>
    <t>10.85000</t>
  </si>
  <si>
    <t>1.88</t>
  </si>
  <si>
    <t>8.97</t>
  </si>
  <si>
    <t>10.85</t>
  </si>
  <si>
    <t>8.32</t>
  </si>
  <si>
    <t>10.86</t>
  </si>
  <si>
    <t>PACE FINANCIAL INVESTMENT ADVISER PRIVATE LIMITED</t>
  </si>
  <si>
    <t>INP000006998</t>
  </si>
  <si>
    <t>2020-07-03</t>
  </si>
  <si>
    <t>A 1 291 GF SAFDARJUNG DEVELP AREA,NEW DELHI,DELHI,,NATIONAL CAPITAL TERRITORY OF DELHI,INDIA,110029</t>
  </si>
  <si>
    <t>Mr.Amit Goel</t>
  </si>
  <si>
    <t>compliance@pace360.in</t>
  </si>
  <si>
    <t>91-011-47421001</t>
  </si>
  <si>
    <t>Mr.Shahnawaz Hussain</t>
  </si>
  <si>
    <t>191.54000</t>
  </si>
  <si>
    <t>44.26</t>
  </si>
  <si>
    <t>144.14</t>
  </si>
  <si>
    <t>3.14</t>
  </si>
  <si>
    <t>191.54</t>
  </si>
  <si>
    <t>8.56</t>
  </si>
  <si>
    <t>164.72</t>
  </si>
  <si>
    <t>12.32</t>
  </si>
  <si>
    <t>5.93</t>
  </si>
  <si>
    <t>PARAG PARIKH FINANCIAL ADVISORY SERVICES LIMITED</t>
  </si>
  <si>
    <t>INP000000241</t>
  </si>
  <si>
    <t>81/82, 8th Floor, Sakhar Bhavan, Ramnath Goenka Marg,,230, Nariman Point, Mumbai- 400021,MUMBAI,MUMBAI,MAHARASHTRA,INDIA,400001</t>
  </si>
  <si>
    <t>ASHISH SHAH</t>
  </si>
  <si>
    <t>--022-61406555</t>
  </si>
  <si>
    <t>Mr.RAJDEEP JADEJA</t>
  </si>
  <si>
    <t>rajdeepkj@ppfas.com</t>
  </si>
  <si>
    <t>75.40000</t>
  </si>
  <si>
    <t>60.21</t>
  </si>
  <si>
    <t>75.4</t>
  </si>
  <si>
    <t>40.51</t>
  </si>
  <si>
    <t>2.95</t>
  </si>
  <si>
    <t>2.82</t>
  </si>
  <si>
    <t>31.94</t>
  </si>
  <si>
    <t>0.35</t>
  </si>
  <si>
    <t>-0.25</t>
  </si>
  <si>
    <t>0.29</t>
  </si>
  <si>
    <t>Paterson Securities Private Ltd</t>
  </si>
  <si>
    <t>INP000005422</t>
  </si>
  <si>
    <t>2017-05-04</t>
  </si>
  <si>
    <t>No :3 Bhavani mansion ,IV lane Nugambakkam high road ,CHENNAI,CHENNAI,TAMIL NADU,INDIA,600034</t>
  </si>
  <si>
    <t>7.30000</t>
  </si>
  <si>
    <t>2.6</t>
  </si>
  <si>
    <t>7.3</t>
  </si>
  <si>
    <t>1.84</t>
  </si>
  <si>
    <t>PAVESTONE ADVISORS AND CONSULTANTS LLP</t>
  </si>
  <si>
    <t>INP000008631</t>
  </si>
  <si>
    <t>2024-03-18</t>
  </si>
  <si>
    <t>804 Sy No 50 and 51 Pegasus Meenakshi Sky Lounge,Khanamet Village Serilingampally,HYDERABAD,Rangareddi,TELANGANA,INDIA,500084</t>
  </si>
  <si>
    <t>Mr.Satya Sridhar Rampalli</t>
  </si>
  <si>
    <t>sridhar@pavestone.vc</t>
  </si>
  <si>
    <t>0-91990-8280201</t>
  </si>
  <si>
    <t>Mr.Sai Manohar Cheekoti</t>
  </si>
  <si>
    <t>saimanoharca@gmail.com</t>
  </si>
  <si>
    <t>Pelican Holdings Private Limited</t>
  </si>
  <si>
    <t>INP000006891</t>
  </si>
  <si>
    <t>2019-10-16</t>
  </si>
  <si>
    <t>NEW NO 31 OLD NO 15,T2 3RD FLOOR RAJAMANNAR STREET,CHENNAI,CHENNAI,TAMIL NADU,INDIA,600017</t>
  </si>
  <si>
    <t>Mr.DEEPAK RADHAKRISHNAN</t>
  </si>
  <si>
    <t>DEEPAK@PELICANPMS.COM</t>
  </si>
  <si>
    <t>91-044-48570806</t>
  </si>
  <si>
    <t>72.55000</t>
  </si>
  <si>
    <t>5.26</t>
  </si>
  <si>
    <t>67.29</t>
  </si>
  <si>
    <t>72.55</t>
  </si>
  <si>
    <t>47.28</t>
  </si>
  <si>
    <t>3.42</t>
  </si>
  <si>
    <t>0.9</t>
  </si>
  <si>
    <t>51.59</t>
  </si>
  <si>
    <t>0.64</t>
  </si>
  <si>
    <t>20.32</t>
  </si>
  <si>
    <t>46.33</t>
  </si>
  <si>
    <t>PGIM India Asset Management Private Limited</t>
  </si>
  <si>
    <t>INP000006952</t>
  </si>
  <si>
    <t>2019-12-12</t>
  </si>
  <si>
    <t>4th Floor, C Wing, Laxmi Towers, Bandra Kurla Complex, ,Bandra East,MUMBAI,,MAHARASHTRA,INDIA,400051</t>
  </si>
  <si>
    <t>Mr.Surjitt Singh Arora</t>
  </si>
  <si>
    <t>surjitt.arora@pgimindia.com</t>
  </si>
  <si>
    <t>91-0-9819459697</t>
  </si>
  <si>
    <t>Mr.Sandeep Kamath</t>
  </si>
  <si>
    <t>sandeep.kamath@pgimindia.com</t>
  </si>
  <si>
    <t>383.46000</t>
  </si>
  <si>
    <t>55.09</t>
  </si>
  <si>
    <t>311.92</t>
  </si>
  <si>
    <t>16.45</t>
  </si>
  <si>
    <t>383.46</t>
  </si>
  <si>
    <t>371.99</t>
  </si>
  <si>
    <t>2.73</t>
  </si>
  <si>
    <t>8.74</t>
  </si>
  <si>
    <t>PhillipCapital (India) Private Limited</t>
  </si>
  <si>
    <t>INP000004433</t>
  </si>
  <si>
    <t>2016-01-29</t>
  </si>
  <si>
    <t>2nd Floor, C Block, Modern Centre,Jacob Circle, 101 K K Marg, Mahalaxmi,MUMBAI,MUMBAI,MAHARASHTRA,INDIA,400011</t>
  </si>
  <si>
    <t>Traun Kewalramani</t>
  </si>
  <si>
    <t>--23002999</t>
  </si>
  <si>
    <t>Sandeep Gupta</t>
  </si>
  <si>
    <t>538.54771</t>
  </si>
  <si>
    <t>282</t>
  </si>
  <si>
    <t>113.44523</t>
  </si>
  <si>
    <t>279.40109</t>
  </si>
  <si>
    <t>145.70139</t>
  </si>
  <si>
    <t>337.77275</t>
  </si>
  <si>
    <t>171.54464</t>
  </si>
  <si>
    <t>9.20501</t>
  </si>
  <si>
    <t>20.02531</t>
  </si>
  <si>
    <t>Pioneer Client Associates Private Limited</t>
  </si>
  <si>
    <t>INP100007231</t>
  </si>
  <si>
    <t>2021-06-29</t>
  </si>
  <si>
    <t>2nd Floor, Block B, Vatika Towers, Golf Course Road,,Sector 54,GURGAON,Gurgaon,HARYANA,INDIA,122002</t>
  </si>
  <si>
    <t>Mr.Achin Bhardwaj</t>
  </si>
  <si>
    <t>rakeshkhanna@clientassociates.com</t>
  </si>
  <si>
    <t>91-124-04995400</t>
  </si>
  <si>
    <t>Mr.Rakesh Khanna</t>
  </si>
  <si>
    <t>1100.69000</t>
  </si>
  <si>
    <t>1024.49</t>
  </si>
  <si>
    <t>76.19</t>
  </si>
  <si>
    <t>1100.69</t>
  </si>
  <si>
    <t>61.21</t>
  </si>
  <si>
    <t>3.27</t>
  </si>
  <si>
    <t>-0.03</t>
  </si>
  <si>
    <t>64.46</t>
  </si>
  <si>
    <t>934.44</t>
  </si>
  <si>
    <t>101.79</t>
  </si>
  <si>
    <t>1036.23</t>
  </si>
  <si>
    <t>17.66</t>
  </si>
  <si>
    <t>46.79</t>
  </si>
  <si>
    <t>1006.83</t>
  </si>
  <si>
    <t>29.4</t>
  </si>
  <si>
    <t>233.9</t>
  </si>
  <si>
    <t>15.46</t>
  </si>
  <si>
    <t>218.44</t>
  </si>
  <si>
    <t>529.46</t>
  </si>
  <si>
    <t>23.88</t>
  </si>
  <si>
    <t>505.58</t>
  </si>
  <si>
    <t>Pioneer Wealth Management Services Limited</t>
  </si>
  <si>
    <t>INP000005883</t>
  </si>
  <si>
    <t>2017-12-26</t>
  </si>
  <si>
    <t>1218 Maker Chambers V,Nariman Point,MUMBAI,Mumbai,MAHARASHTRA,INDIA,400021</t>
  </si>
  <si>
    <t>Mr.Ketan Gandhi</t>
  </si>
  <si>
    <t>amitc@pinc.co.in</t>
  </si>
  <si>
    <t>91-022-66186633</t>
  </si>
  <si>
    <t>Mr.Sanjay Kabra</t>
  </si>
  <si>
    <t>14.00000</t>
  </si>
  <si>
    <t>5.62</t>
  </si>
  <si>
    <t>8.38</t>
  </si>
  <si>
    <t>11.56</t>
  </si>
  <si>
    <t>0.82</t>
  </si>
  <si>
    <t>Piper Serica Advisors Private Limited</t>
  </si>
  <si>
    <t>INP000006749</t>
  </si>
  <si>
    <t>2019-05-08</t>
  </si>
  <si>
    <t>127, TV Industrial Estate,,S.K. Ahire Marg, Behind Glaxo Smith Kline, Worli,MUMBAI,,MAHARASHTRA,INDIA,400030</t>
  </si>
  <si>
    <t>Mr.Abhay Agarwal</t>
  </si>
  <si>
    <t>abhay@piperserica.com</t>
  </si>
  <si>
    <t>91-022-24212054</t>
  </si>
  <si>
    <t>Mr.Ajaykumar Modi</t>
  </si>
  <si>
    <t>ajay@piperserica.com</t>
  </si>
  <si>
    <t>415</t>
  </si>
  <si>
    <t>838.45000</t>
  </si>
  <si>
    <t>396</t>
  </si>
  <si>
    <t>14.98</t>
  </si>
  <si>
    <t>763.85</t>
  </si>
  <si>
    <t>18.54</t>
  </si>
  <si>
    <t>41.08</t>
  </si>
  <si>
    <t>838.45</t>
  </si>
  <si>
    <t>241.28</t>
  </si>
  <si>
    <t>5.71</t>
  </si>
  <si>
    <t>8.73</t>
  </si>
  <si>
    <t>255.72</t>
  </si>
  <si>
    <t>582.73</t>
  </si>
  <si>
    <t>226.13</t>
  </si>
  <si>
    <t>14.61</t>
  </si>
  <si>
    <t>537.72</t>
  </si>
  <si>
    <t>3.93</t>
  </si>
  <si>
    <t>Piramal Fund Management Private Limited</t>
  </si>
  <si>
    <t>INP000004136</t>
  </si>
  <si>
    <t>2014-09-15</t>
  </si>
  <si>
    <t>Ground Floor Piramal Tower A ,Peninsula Corporate Park, Lower Parel,MUMBAI,,MAHARASHTRA,INDIA,400013</t>
  </si>
  <si>
    <t>Vaibhav Rekhi</t>
  </si>
  <si>
    <t>--022-61513405</t>
  </si>
  <si>
    <t>Mr.Jatin Bhasker Joshi</t>
  </si>
  <si>
    <t>sachin.deodhar@piramal.com</t>
  </si>
  <si>
    <t>Prabhudas Lilladher Private Limited</t>
  </si>
  <si>
    <t>INP000008279</t>
  </si>
  <si>
    <t>2023-09-07</t>
  </si>
  <si>
    <t>3rd Floor, Sadhana House,570, P.B. Marg, Behind Mahindra Towers, Worli,MUMBAI,Mumbai,MAHARASHTRA,INDIA,400018</t>
  </si>
  <si>
    <t>Ms.Ritika Chhabra</t>
  </si>
  <si>
    <t>ritikachhabra@plindia.com</t>
  </si>
  <si>
    <t>91-022-66322222</t>
  </si>
  <si>
    <t>Mrs.Snehal Hiren Kathrani</t>
  </si>
  <si>
    <t>snehalkathrani@plindia.com</t>
  </si>
  <si>
    <t>311</t>
  </si>
  <si>
    <t>371.89600</t>
  </si>
  <si>
    <t>98.37605</t>
  </si>
  <si>
    <t>203.81759</t>
  </si>
  <si>
    <t>69.70236</t>
  </si>
  <si>
    <t>371.896</t>
  </si>
  <si>
    <t>341.1925</t>
  </si>
  <si>
    <t>22.10895</t>
  </si>
  <si>
    <t>7.28026</t>
  </si>
  <si>
    <t>370.58171</t>
  </si>
  <si>
    <t>0.76551</t>
  </si>
  <si>
    <t>0.54878</t>
  </si>
  <si>
    <t>1.31429</t>
  </si>
  <si>
    <t>202.5033</t>
  </si>
  <si>
    <t>0.50371</t>
  </si>
  <si>
    <t>-0.50371</t>
  </si>
  <si>
    <t>Prescientcap Investment Advisors LLP</t>
  </si>
  <si>
    <t>INP100007286</t>
  </si>
  <si>
    <t>2021-10-26</t>
  </si>
  <si>
    <t>Unit No. 227, Second Floor, DLF Star Tower,Sector 30, Silokara Road,GURGAON,,HARYANA,INDIA,122001</t>
  </si>
  <si>
    <t>Mr.Sonal Minhas</t>
  </si>
  <si>
    <t>sonal@prescientcap.com</t>
  </si>
  <si>
    <t>91-0124-4829766</t>
  </si>
  <si>
    <t>Mr.Sumit Kumar</t>
  </si>
  <si>
    <t>sumit@prescientcap.com</t>
  </si>
  <si>
    <t>155</t>
  </si>
  <si>
    <t>236.85000</t>
  </si>
  <si>
    <t>130</t>
  </si>
  <si>
    <t>10.01</t>
  </si>
  <si>
    <t>207.52</t>
  </si>
  <si>
    <t>19.32</t>
  </si>
  <si>
    <t>236.85</t>
  </si>
  <si>
    <t>197.3</t>
  </si>
  <si>
    <t>7.82</t>
  </si>
  <si>
    <t>27.56</t>
  </si>
  <si>
    <t>232.68</t>
  </si>
  <si>
    <t>153</t>
  </si>
  <si>
    <t>205.75</t>
  </si>
  <si>
    <t>16.92</t>
  </si>
  <si>
    <t>2.4</t>
  </si>
  <si>
    <t>Prithvi Finmart Private Limited</t>
  </si>
  <si>
    <t>INP000004441</t>
  </si>
  <si>
    <t>2016-03-28</t>
  </si>
  <si>
    <t>A1502 15th Floor, O2 commercial Premises, OPP Asha nagar ,Block Sector Mulund West pin 400080,MUMBAI,MUMBAI,MAHARASHTRA,INDIA,400080</t>
  </si>
  <si>
    <t>129.91000</t>
  </si>
  <si>
    <t>129.91</t>
  </si>
  <si>
    <t>129.13</t>
  </si>
  <si>
    <t>0.78</t>
  </si>
  <si>
    <t>Profit Bloom Private Limited</t>
  </si>
  <si>
    <t>INP000007836</t>
  </si>
  <si>
    <t>2023-02-20</t>
  </si>
  <si>
    <t>H.No.15 31 LM A 2206,Lodha Meridian 5th Phase,KPHB Colony,Kukatpally,Hyderabad,HYDERABAD,,TELANGANA,INDIA,500072</t>
  </si>
  <si>
    <t>Ms.Madhuri Sudhir Thakare</t>
  </si>
  <si>
    <t>Mthakare@profitbloom.net</t>
  </si>
  <si>
    <t>91-022-8108302502</t>
  </si>
  <si>
    <t>Mr.Rajasekhar Jamithireddy</t>
  </si>
  <si>
    <t>rjamithireddy@profitbloom.net</t>
  </si>
  <si>
    <t>2.60000</t>
  </si>
  <si>
    <t>1.28</t>
  </si>
  <si>
    <t>PROFITGATE CAPITAL SERVICES LLP</t>
  </si>
  <si>
    <t>INP000008233</t>
  </si>
  <si>
    <t>2023-08-17</t>
  </si>
  <si>
    <t>HOUSE NO 345/95 AVG LAYOUT LAKADGANJ,CHAPRU NGR,NAGPUR,,MAHARASHTRA,INDIA,440008</t>
  </si>
  <si>
    <t>Mr.MOHIT OM CHAUDHARY</t>
  </si>
  <si>
    <t>PROFITGATE@LIVE.IN</t>
  </si>
  <si>
    <t>91-0712-2971427</t>
  </si>
  <si>
    <t>Mr.Pinkesh Rajkumar Thirani</t>
  </si>
  <si>
    <t>514.00000</t>
  </si>
  <si>
    <t>210</t>
  </si>
  <si>
    <t>237.48</t>
  </si>
  <si>
    <t>275.95</t>
  </si>
  <si>
    <t>0.57</t>
  </si>
  <si>
    <t>514</t>
  </si>
  <si>
    <t>374.61</t>
  </si>
  <si>
    <t>8.02</t>
  </si>
  <si>
    <t>29.95</t>
  </si>
  <si>
    <t>101.31</t>
  </si>
  <si>
    <t>513.99</t>
  </si>
  <si>
    <t>Profusion Investment Advisors LLP</t>
  </si>
  <si>
    <t>INP000007173</t>
  </si>
  <si>
    <t>2021-03-01</t>
  </si>
  <si>
    <t>306 Raheja Centre, Plot 0214, Free Press Journal Marg,Nariman Point,MUMBAI,,MAHARASHTRA,INDIA,400021</t>
  </si>
  <si>
    <t>Mr.Satyan Mohan Wadhwa</t>
  </si>
  <si>
    <t>satyan.wadhwa@profusioncapital.com</t>
  </si>
  <si>
    <t>91-000-9811038101</t>
  </si>
  <si>
    <t>Ms.Archana Gaglani</t>
  </si>
  <si>
    <t>archana.gaglani@profusioncapital.com</t>
  </si>
  <si>
    <t>52.03000</t>
  </si>
  <si>
    <t>28.14</t>
  </si>
  <si>
    <t>12.97</t>
  </si>
  <si>
    <t>10.92</t>
  </si>
  <si>
    <t>52.03</t>
  </si>
  <si>
    <t>31.63</t>
  </si>
  <si>
    <t>15.16</t>
  </si>
  <si>
    <t>PropShare Capital Advisors Private Limited</t>
  </si>
  <si>
    <t>INP000006800</t>
  </si>
  <si>
    <t>2019-06-28</t>
  </si>
  <si>
    <t>10th Floor, SKAV Seethalakshmi, 21/22,Kasturba Road,BANGALORE,,KARNATAKA,INDIA,560001</t>
  </si>
  <si>
    <t>Mr.Kunal Moktan</t>
  </si>
  <si>
    <t>invest@propsharecapital.com</t>
  </si>
  <si>
    <t>91-080-41692999</t>
  </si>
  <si>
    <t>Mr.Hashim Khan</t>
  </si>
  <si>
    <t>491</t>
  </si>
  <si>
    <t>182.34000</t>
  </si>
  <si>
    <t>3.35</t>
  </si>
  <si>
    <t>127.83</t>
  </si>
  <si>
    <t>51.16</t>
  </si>
  <si>
    <t>182.34</t>
  </si>
  <si>
    <t>18.23</t>
  </si>
  <si>
    <t>164.11</t>
  </si>
  <si>
    <t>9.6</t>
  </si>
  <si>
    <t>-9.6</t>
  </si>
  <si>
    <t>Prosperity Wealth Management Private Limited</t>
  </si>
  <si>
    <t>INP000007049</t>
  </si>
  <si>
    <t>14 Dr.SVKS Thangaraj Road,Vinayagar Nagar,MADURAI,,TAMIL NADU,INDIA,625020</t>
  </si>
  <si>
    <t>Mr.Vasudev Gupta</t>
  </si>
  <si>
    <t>vasudev@pwm-india.com</t>
  </si>
  <si>
    <t>91-044-48576102</t>
  </si>
  <si>
    <t>Mrs.Swati Babel</t>
  </si>
  <si>
    <t>103.37638</t>
  </si>
  <si>
    <t>57.51938</t>
  </si>
  <si>
    <t>45.857</t>
  </si>
  <si>
    <t>75.70024</t>
  </si>
  <si>
    <t>1.34503</t>
  </si>
  <si>
    <t>0.06001</t>
  </si>
  <si>
    <t>23.48652</t>
  </si>
  <si>
    <t>2.78457</t>
  </si>
  <si>
    <t>Prospero Tree Asset Management LLP</t>
  </si>
  <si>
    <t>INP000008677</t>
  </si>
  <si>
    <t>2024-04-10</t>
  </si>
  <si>
    <t>104, Midas Tower, Bhau daji Road Extn ,Sion West,MUMBAI,,MAHARASHTRA,INDIA,400022</t>
  </si>
  <si>
    <t>Mr.Dhruvesh Anil Sanghvi</t>
  </si>
  <si>
    <t>compliance@prosperotree.com</t>
  </si>
  <si>
    <t>0-91-9372777607</t>
  </si>
  <si>
    <t>Mr.Punit Paresh Avlani</t>
  </si>
  <si>
    <t>PRP Edge Wealth Private Limited</t>
  </si>
  <si>
    <t>INP000007960</t>
  </si>
  <si>
    <t>2023-03-27</t>
  </si>
  <si>
    <t>507, 5th Floor, Eros City Square,Rosewood City, Sector 49 and 50,GURGAON,,HARYANA,INDIA,122018</t>
  </si>
  <si>
    <t>Mr.Rahul Jagetiya</t>
  </si>
  <si>
    <t>rahul.jagetiya@alphaamoney.com</t>
  </si>
  <si>
    <t>91-097-73295579</t>
  </si>
  <si>
    <t>Mr.ADITYA CHOPRA</t>
  </si>
  <si>
    <t>compliance@alphaamoney.com</t>
  </si>
  <si>
    <t>16.60000</t>
  </si>
  <si>
    <t>13.85</t>
  </si>
  <si>
    <t>2.75</t>
  </si>
  <si>
    <t>15.75</t>
  </si>
  <si>
    <t>Prudent Equity Private Limited</t>
  </si>
  <si>
    <t>INP000008686</t>
  </si>
  <si>
    <t>2024-04-22</t>
  </si>
  <si>
    <t>Office no 210 2nd Floor S S Plaza,Sector 47 Gurgaon Haryana,GURGAON,,HARYANA,INDIA,122002</t>
  </si>
  <si>
    <t>Mr.Diwakar Rana</t>
  </si>
  <si>
    <t>diwakar@prudentequity.com</t>
  </si>
  <si>
    <t>91-0124-8376014449</t>
  </si>
  <si>
    <t>Mr.Bobby Kumar</t>
  </si>
  <si>
    <t>accounts@prudentequity.com</t>
  </si>
  <si>
    <t>PRUDENT INVESTMENT MANAGERS LLP</t>
  </si>
  <si>
    <t>INP000007298</t>
  </si>
  <si>
    <t>2021-11-16</t>
  </si>
  <si>
    <t>B/903, Building No B Wing-2, Shabari Aashiana ,CTS No. 42/4, Deonar Farm Road Doenar Near Reserve Bank,MUMBAI,MUMBAI,MAHARASHTRA,INDIA,400088</t>
  </si>
  <si>
    <t>Mr.SANJAY KUMAR CHABBARIA</t>
  </si>
  <si>
    <t>sanjay@prudentim.com</t>
  </si>
  <si>
    <t>91-22-2235218128</t>
  </si>
  <si>
    <t>Mrs.KAJAL SETH</t>
  </si>
  <si>
    <t>kajal.seth@prudentim.com</t>
  </si>
  <si>
    <t>565.88329</t>
  </si>
  <si>
    <t>119.89345</t>
  </si>
  <si>
    <t>382.76617</t>
  </si>
  <si>
    <t>63.22367</t>
  </si>
  <si>
    <t>249.55451</t>
  </si>
  <si>
    <t>0.58484</t>
  </si>
  <si>
    <t>7.97411</t>
  </si>
  <si>
    <t>12.35376</t>
  </si>
  <si>
    <t>270.46722</t>
  </si>
  <si>
    <t>277.01592</t>
  </si>
  <si>
    <t>0.81036</t>
  </si>
  <si>
    <t>0.68085</t>
  </si>
  <si>
    <t>0.71316</t>
  </si>
  <si>
    <t>6.93027</t>
  </si>
  <si>
    <t>286.15055</t>
  </si>
  <si>
    <t>9.26552</t>
  </si>
  <si>
    <t>96.61562</t>
  </si>
  <si>
    <t>53.95815</t>
  </si>
  <si>
    <t>0.00458</t>
  </si>
  <si>
    <t>0.07883</t>
  </si>
  <si>
    <t>-0.07425</t>
  </si>
  <si>
    <t>1.78079</t>
  </si>
  <si>
    <t>7.08966</t>
  </si>
  <si>
    <t>-5.30888</t>
  </si>
  <si>
    <t>Purnartha Investment Advisers Pvt.Ltd.</t>
  </si>
  <si>
    <t>INP000007021</t>
  </si>
  <si>
    <t>2020-07-23</t>
  </si>
  <si>
    <t>Rachna Bungalow Dr Kelkar Road,Off Karve Road Erandwane,PUNE,PUNE,MAHARASHTRA,INDIA,411004</t>
  </si>
  <si>
    <t>Mr.RAHUL RATHI</t>
  </si>
  <si>
    <t>rahul@purnartha.com</t>
  </si>
  <si>
    <t>91-020-49127100</t>
  </si>
  <si>
    <t>Mr.AMOL DEO</t>
  </si>
  <si>
    <t>amol.d@purnartha.com</t>
  </si>
  <si>
    <t>1719</t>
  </si>
  <si>
    <t>2040.73000</t>
  </si>
  <si>
    <t>1542</t>
  </si>
  <si>
    <t>184.78</t>
  </si>
  <si>
    <t>1724.39</t>
  </si>
  <si>
    <t>131.56</t>
  </si>
  <si>
    <t>2040.73</t>
  </si>
  <si>
    <t>2011.28</t>
  </si>
  <si>
    <t>16.09</t>
  </si>
  <si>
    <t>13.36</t>
  </si>
  <si>
    <t>QED CAPITAL ADVISORS LLP</t>
  </si>
  <si>
    <t>INP000005075</t>
  </si>
  <si>
    <t>2016-04-13</t>
  </si>
  <si>
    <t>104, RAJAN HOUSE, APPASAHEB MARATHE MARG,Prabhadevi,MUMBAI,,MAHARASHTRA,INDIA,400025</t>
  </si>
  <si>
    <t>Anish Teli</t>
  </si>
  <si>
    <t>--24228497</t>
  </si>
  <si>
    <t>Benny Gupta</t>
  </si>
  <si>
    <t>33.89000</t>
  </si>
  <si>
    <t>32.79</t>
  </si>
  <si>
    <t>33.89</t>
  </si>
  <si>
    <t>10.33</t>
  </si>
  <si>
    <t>QRC Investment Advisors LLP</t>
  </si>
  <si>
    <t>INP000005892</t>
  </si>
  <si>
    <t>2024-02-27</t>
  </si>
  <si>
    <t>4 Floor 1 ST 9 Capri Manav Mandir Road ,Teen Batti Malabar Hill ,MUMBAI,Mumbai,MAHARASHTRA,INDIA,400006</t>
  </si>
  <si>
    <t>Mr.Saurabh Shroff</t>
  </si>
  <si>
    <t>saurabh@qrcia.in</t>
  </si>
  <si>
    <t>91-022-35747678</t>
  </si>
  <si>
    <t>Ms.Aparna M Iyer</t>
  </si>
  <si>
    <t>finance@qrcia.in</t>
  </si>
  <si>
    <t>75.85000</t>
  </si>
  <si>
    <t>17.96</t>
  </si>
  <si>
    <t>53.13</t>
  </si>
  <si>
    <t>4.76</t>
  </si>
  <si>
    <t>75.85</t>
  </si>
  <si>
    <t>67.18</t>
  </si>
  <si>
    <t>67.97</t>
  </si>
  <si>
    <t>7.88</t>
  </si>
  <si>
    <t>13.16</t>
  </si>
  <si>
    <t>50.05</t>
  </si>
  <si>
    <t>3.08</t>
  </si>
  <si>
    <t>QUANT PORTFOLIO MANAGERS PRIVATE LIMITED</t>
  </si>
  <si>
    <t>INP000005042</t>
  </si>
  <si>
    <t>2016-03-29</t>
  </si>
  <si>
    <t>6th Floor, Sea Breeze Building,Appasaheb Marathe Marg, Prabhadevi,MUMBAI,,MAHARASHTRA,INDIA,400025</t>
  </si>
  <si>
    <t>Anurag Seth</t>
  </si>
  <si>
    <t>--02240880100</t>
  </si>
  <si>
    <t>Rashmikant Talati</t>
  </si>
  <si>
    <t>QUANTUM ADVISORS PVT.LTD.</t>
  </si>
  <si>
    <t>INP000000187</t>
  </si>
  <si>
    <t>1st Floor, Apeejay House,3 Dinshaw Vachha Road, Backbay Reclamation, Churchgate,MUMBAI,,MAHARASHTRA,INDIA,400020</t>
  </si>
  <si>
    <t>I.V. Subramaniam</t>
  </si>
  <si>
    <t>--022 6144 7902</t>
  </si>
  <si>
    <t>Anand Kashikar</t>
  </si>
  <si>
    <t>18453.00000</t>
  </si>
  <si>
    <t>14.33</t>
  </si>
  <si>
    <t>6.56</t>
  </si>
  <si>
    <t>2.74</t>
  </si>
  <si>
    <t>18429.37</t>
  </si>
  <si>
    <t>18453</t>
  </si>
  <si>
    <t>17342.53</t>
  </si>
  <si>
    <t>11.5</t>
  </si>
  <si>
    <t>857.85</t>
  </si>
  <si>
    <t>18211.88</t>
  </si>
  <si>
    <t>241.12</t>
  </si>
  <si>
    <t>18188.25</t>
  </si>
  <si>
    <t>QUEST INVESTMENT ADVISORS PVT. LTD.</t>
  </si>
  <si>
    <t>INP000001421</t>
  </si>
  <si>
    <t>759</t>
  </si>
  <si>
    <t>1903.71516</t>
  </si>
  <si>
    <t>311.84046</t>
  </si>
  <si>
    <t>1301.84852</t>
  </si>
  <si>
    <t>276.33494</t>
  </si>
  <si>
    <t>13.69124</t>
  </si>
  <si>
    <t>1795.28878</t>
  </si>
  <si>
    <t>10.89266</t>
  </si>
  <si>
    <t>83.84248</t>
  </si>
  <si>
    <t>1890.02392</t>
  </si>
  <si>
    <t>758</t>
  </si>
  <si>
    <t>R. WADIWALA SECURITIES PRIVATE LIMITED</t>
  </si>
  <si>
    <t>INP000004045</t>
  </si>
  <si>
    <t>9/2003-4, VISHNUPRIYA,,LIMDA CHOWK, MAIN ROAD.,SURAT,,GUJARAT,INDIA,395003</t>
  </si>
  <si>
    <t>97.37050</t>
  </si>
  <si>
    <t>94.443</t>
  </si>
  <si>
    <t>2.9275</t>
  </si>
  <si>
    <t>97.3705</t>
  </si>
  <si>
    <t>94.1762</t>
  </si>
  <si>
    <t>2.1904</t>
  </si>
  <si>
    <t>1.0039</t>
  </si>
  <si>
    <t>RBSA Investment Manager LLP</t>
  </si>
  <si>
    <t>INP000008048</t>
  </si>
  <si>
    <t>9th, 912, Venus Atlantis Corporate Park, ,Anandnagar Main Road, Prahlad Nagar, ,AHMEDABAD,Ahmedabad,GUJARAT,INDIA,380015</t>
  </si>
  <si>
    <t>Mr.Rushabh Shah</t>
  </si>
  <si>
    <t>rushabh.shah@rbsainvest.in</t>
  </si>
  <si>
    <t>091-079-40506036</t>
  </si>
  <si>
    <t>Mrs.Monika Kumawat</t>
  </si>
  <si>
    <t>compliance@rbsainvest.in</t>
  </si>
  <si>
    <t>7.06000</t>
  </si>
  <si>
    <t>6.52</t>
  </si>
  <si>
    <t>7.06</t>
  </si>
  <si>
    <t>Renaissance Investment Managers Private Limited</t>
  </si>
  <si>
    <t>INP000005455</t>
  </si>
  <si>
    <t>2017-05-30</t>
  </si>
  <si>
    <t>Office No. 710, 7th Floor, C Wing, Mittal Commercia Premises CHS Ltd,Off. M.V. Road. Near Mittal Estate, Marol, Andheri East ,MUMBAI,MUMBAI,MAHARASHTRA,INDIA,400059</t>
  </si>
  <si>
    <t>Mr.PAWAN PARAKH</t>
  </si>
  <si>
    <t>pankaj@renaissanceinvest.in</t>
  </si>
  <si>
    <t>91-022-49711561</t>
  </si>
  <si>
    <t>Ms.Meghana Kashte</t>
  </si>
  <si>
    <t>803.93310</t>
  </si>
  <si>
    <t>629</t>
  </si>
  <si>
    <t>174.1298</t>
  </si>
  <si>
    <t>581.48545</t>
  </si>
  <si>
    <t>48.31785</t>
  </si>
  <si>
    <t>803.9331</t>
  </si>
  <si>
    <t>763.71113</t>
  </si>
  <si>
    <t>0.00783</t>
  </si>
  <si>
    <t>22.56389</t>
  </si>
  <si>
    <t>17.65025</t>
  </si>
  <si>
    <t>REVELATION PORTFOLIO MANAGEMENT PVT. LTD.</t>
  </si>
  <si>
    <t>INP000004003</t>
  </si>
  <si>
    <t>2017-03-23</t>
  </si>
  <si>
    <t>60, WARDEN COURT,,79/81, AUGUST KRANTI MARG,,MUMBAI,,MAHARASHTRA,INDIA,400036</t>
  </si>
  <si>
    <t>MANISH B. SHAH</t>
  </si>
  <si>
    <t>--022-22840094</t>
  </si>
  <si>
    <t>218.04000</t>
  </si>
  <si>
    <t>46.63</t>
  </si>
  <si>
    <t>168.26</t>
  </si>
  <si>
    <t>218.04</t>
  </si>
  <si>
    <t>215.05</t>
  </si>
  <si>
    <t>2.99</t>
  </si>
  <si>
    <t>Right Horizons Portfolio Management Private Limited</t>
  </si>
  <si>
    <t>INP000004359</t>
  </si>
  <si>
    <t>2015-08-06</t>
  </si>
  <si>
    <t>No 6 2nd Main Road Aerekere,Bannerghatta Road,BANGALORE,BANGALORE URBAN,KARNATAKA,INDIA,560076</t>
  </si>
  <si>
    <t>Anil Francis Rego</t>
  </si>
  <si>
    <t>--08026585871</t>
  </si>
  <si>
    <t>Rachna Rego</t>
  </si>
  <si>
    <t>619</t>
  </si>
  <si>
    <t>1382.59884</t>
  </si>
  <si>
    <t>544</t>
  </si>
  <si>
    <t>82.0288</t>
  </si>
  <si>
    <t>1196.01657</t>
  </si>
  <si>
    <t>92.3838</t>
  </si>
  <si>
    <t>12.16967</t>
  </si>
  <si>
    <t>831.8719</t>
  </si>
  <si>
    <t>0.1146</t>
  </si>
  <si>
    <t>46.6567</t>
  </si>
  <si>
    <t>0.0787</t>
  </si>
  <si>
    <t>406.5686</t>
  </si>
  <si>
    <t>51.7607</t>
  </si>
  <si>
    <t>1337.0512</t>
  </si>
  <si>
    <t>45.54764</t>
  </si>
  <si>
    <t>526</t>
  </si>
  <si>
    <t>600</t>
  </si>
  <si>
    <t>1162.6386</t>
  </si>
  <si>
    <t>33.37797</t>
  </si>
  <si>
    <t>Rockstud Capital LLP</t>
  </si>
  <si>
    <t>INP000007924</t>
  </si>
  <si>
    <t>2023-03-14</t>
  </si>
  <si>
    <t>Unit no. 1916, 19th Floor, One Lodha Place,,Senapati Bapat Marg, Lower Parel,,MUMBAI,Mumbai,MAHARASHTRA,INDIA,400013</t>
  </si>
  <si>
    <t>Mr.Rikesh Parikh</t>
  </si>
  <si>
    <t>r.parikh@rockstudcap.com</t>
  </si>
  <si>
    <t>91-022-24973900</t>
  </si>
  <si>
    <t>Mr.Rajesh Padyar</t>
  </si>
  <si>
    <t>accounts@rockstudcap.com</t>
  </si>
  <si>
    <t>ROHA ASSET MANAGERS LLP</t>
  </si>
  <si>
    <t>INP000007030</t>
  </si>
  <si>
    <t>2020-07-29</t>
  </si>
  <si>
    <t>JJT HOUSE A 44/45 ROAD NO 2 MIDC,ANDHERI EAST MUMBAI,MUMBAI,MUMBAI,MAHARASHTRA,INDIA,400093</t>
  </si>
  <si>
    <t>Mr.DHIRAJ OMPRAKASH SACHDEV</t>
  </si>
  <si>
    <t>pms.compliance@rohagroup.com</t>
  </si>
  <si>
    <t>91-022-49767774</t>
  </si>
  <si>
    <t>Mr.RAHUL KUMAR RAI</t>
  </si>
  <si>
    <t>415.39000</t>
  </si>
  <si>
    <t>89.79</t>
  </si>
  <si>
    <t>302.88</t>
  </si>
  <si>
    <t>22.72</t>
  </si>
  <si>
    <t>415.39</t>
  </si>
  <si>
    <t>396.88</t>
  </si>
  <si>
    <t>18.51</t>
  </si>
  <si>
    <t>RP-SG Ventures Advisory LLP</t>
  </si>
  <si>
    <t>INP000007456</t>
  </si>
  <si>
    <t>2022-07-21</t>
  </si>
  <si>
    <t>2nd Floor, Spencer Building,30 Forjett Street, Grant Road,MUMBAI,,MAHARASHTRA,INDIA,400036</t>
  </si>
  <si>
    <t>Mr.Abhishek Goenka</t>
  </si>
  <si>
    <t>abhishek@rpsgcapital.vc</t>
  </si>
  <si>
    <t>91-012-43541131</t>
  </si>
  <si>
    <t>1.50000</t>
  </si>
  <si>
    <t>Sageone Investment Managers LLP</t>
  </si>
  <si>
    <t>INP000006943</t>
  </si>
  <si>
    <t>2019-11-22</t>
  </si>
  <si>
    <t>Bunglow 56, Cloud 9,,NIBM Road, Kondhwa,,PUNE,Pune,MAHARASHTRA,INDIA,411048</t>
  </si>
  <si>
    <t>Mr.Samit S Vartak</t>
  </si>
  <si>
    <t>sv@sageoneinvestments.com</t>
  </si>
  <si>
    <t>91-020-66279638</t>
  </si>
  <si>
    <t>Mr.Alok Ulhas Nagpurkar</t>
  </si>
  <si>
    <t>869</t>
  </si>
  <si>
    <t>4735.02000</t>
  </si>
  <si>
    <t>197</t>
  </si>
  <si>
    <t>651</t>
  </si>
  <si>
    <t>1652.43</t>
  </si>
  <si>
    <t>2982.21</t>
  </si>
  <si>
    <t>100.38</t>
  </si>
  <si>
    <t>4735.02</t>
  </si>
  <si>
    <t>4242.04</t>
  </si>
  <si>
    <t>352.72</t>
  </si>
  <si>
    <t>4594.76</t>
  </si>
  <si>
    <t>140.26</t>
  </si>
  <si>
    <t>649</t>
  </si>
  <si>
    <t>867</t>
  </si>
  <si>
    <t>2841.95</t>
  </si>
  <si>
    <t>Sahasrar Capital Private Limited</t>
  </si>
  <si>
    <t>INP000007386</t>
  </si>
  <si>
    <t>2022-03-29</t>
  </si>
  <si>
    <t>Office no 205, Ten Square, Next to Mount Caramel School,Bibwewadi Kondhwa Road Pune City,PUNE,,MAHARASHTRA,INDIA,411040</t>
  </si>
  <si>
    <t>Mr.Jeevan Vijay Patwa</t>
  </si>
  <si>
    <t>Jeevan@sahasrarcapital.com</t>
  </si>
  <si>
    <t>91-0985-0837391</t>
  </si>
  <si>
    <t>Mr.Mayur Vijay Patwa</t>
  </si>
  <si>
    <t>Mayur@sahasrarcapital.com</t>
  </si>
  <si>
    <t>937.23000</t>
  </si>
  <si>
    <t>2.46</t>
  </si>
  <si>
    <t>934.77</t>
  </si>
  <si>
    <t>937.23</t>
  </si>
  <si>
    <t>911.04</t>
  </si>
  <si>
    <t>Sameeksha Capital Private Limited</t>
  </si>
  <si>
    <t>INP000004995</t>
  </si>
  <si>
    <t>2016-01-22</t>
  </si>
  <si>
    <t>SOUTH TOWER 1202 ONE42 BEHIND ASHOK VATIKA,NEAR JAYANTILAL PARK BRTS AMBLI BOPAL ROAD,AHMEDABAD,AHMEDABAD,GUJARAT,INDIA,380058</t>
  </si>
  <si>
    <t>Mr.Bhvain Shah</t>
  </si>
  <si>
    <t>SHAH.A.BHAVIN@GMAIL.COM</t>
  </si>
  <si>
    <t>091-79-29669398</t>
  </si>
  <si>
    <t>Ms.Shwetna Jain</t>
  </si>
  <si>
    <t>compliance@sameeksha.capital</t>
  </si>
  <si>
    <t>467</t>
  </si>
  <si>
    <t>1365.08237</t>
  </si>
  <si>
    <t>390</t>
  </si>
  <si>
    <t>675.55324</t>
  </si>
  <si>
    <t>634.25511</t>
  </si>
  <si>
    <t>55.27401</t>
  </si>
  <si>
    <t>1272.60568</t>
  </si>
  <si>
    <t>23.93346</t>
  </si>
  <si>
    <t>68.54323</t>
  </si>
  <si>
    <t>SAMVITTI CAPITAL PRIVATE LIMITED</t>
  </si>
  <si>
    <t>INP000004847</t>
  </si>
  <si>
    <t>2015-09-24</t>
  </si>
  <si>
    <t>KALASHA NIVASA D NO 16 BY 100 2,HARIHARA NAGARA KARNAD,MANGALORE,DAKSHINA KANNADA,KARNATAKA,INDIA,574154</t>
  </si>
  <si>
    <t>Mr.M PRABHAKAR KUDVA</t>
  </si>
  <si>
    <t>pkudva@samvitticapital.com</t>
  </si>
  <si>
    <t>91-0-9886274272</t>
  </si>
  <si>
    <t>Mr.Satish Kulai Bhandary</t>
  </si>
  <si>
    <t>1254.58000</t>
  </si>
  <si>
    <t>237</t>
  </si>
  <si>
    <t>1077.85</t>
  </si>
  <si>
    <t>46.82</t>
  </si>
  <si>
    <t>1254.58</t>
  </si>
  <si>
    <t>841.12</t>
  </si>
  <si>
    <t>26.99</t>
  </si>
  <si>
    <t>26.52</t>
  </si>
  <si>
    <t>898.62</t>
  </si>
  <si>
    <t>79.32</t>
  </si>
  <si>
    <t>5.33</t>
  </si>
  <si>
    <t>84.8</t>
  </si>
  <si>
    <t>271.16</t>
  </si>
  <si>
    <t>828.79</t>
  </si>
  <si>
    <t>-3.95</t>
  </si>
  <si>
    <t>1.68</t>
  </si>
  <si>
    <t>106.9</t>
  </si>
  <si>
    <t>164.26</t>
  </si>
  <si>
    <t>SANCTUM WEALTH PRIVATE LIMITED</t>
  </si>
  <si>
    <t>INP000005067</t>
  </si>
  <si>
    <t>2016-04-12</t>
  </si>
  <si>
    <t>Level 3 COWRKS Birla Centurion Pandurang Budhkar Marg,Century Mills Compound Worli,MUMBAI,,MAHARASHTRA,INDIA,400030</t>
  </si>
  <si>
    <t>Prateek Pant</t>
  </si>
  <si>
    <t>Mr Neeraj Sirur</t>
  </si>
  <si>
    <t>546.31000</t>
  </si>
  <si>
    <t>162.42</t>
  </si>
  <si>
    <t>366.63</t>
  </si>
  <si>
    <t>17.26</t>
  </si>
  <si>
    <t>546.31</t>
  </si>
  <si>
    <t>440.94</t>
  </si>
  <si>
    <t>48.3</t>
  </si>
  <si>
    <t>13.38</t>
  </si>
  <si>
    <t>503.67</t>
  </si>
  <si>
    <t>41.71</t>
  </si>
  <si>
    <t>0.83</t>
  </si>
  <si>
    <t>42.65</t>
  </si>
  <si>
    <t>160.42</t>
  </si>
  <si>
    <t>326.87</t>
  </si>
  <si>
    <t>16.38</t>
  </si>
  <si>
    <t>39.76</t>
  </si>
  <si>
    <t>42.64</t>
  </si>
  <si>
    <t>1.95</t>
  </si>
  <si>
    <t>1.94</t>
  </si>
  <si>
    <t>3.41</t>
  </si>
  <si>
    <t>-1.46</t>
  </si>
  <si>
    <t>SAVVY CAPITAL ADVISORS LLP</t>
  </si>
  <si>
    <t>INP000005331</t>
  </si>
  <si>
    <t>2017-02-22</t>
  </si>
  <si>
    <t>OFFICE NO.1, SHUBHAM APARTMENT,OPP. ESIS HOSPITAL, AKURLI ROAD, KANDIVALI EAST,MUMBAI,MUMBAI,MAHARASHTRA,INDIA,400101</t>
  </si>
  <si>
    <t>794.75000</t>
  </si>
  <si>
    <t>3.24</t>
  </si>
  <si>
    <t>781.86</t>
  </si>
  <si>
    <t>9.65</t>
  </si>
  <si>
    <t>794.75</t>
  </si>
  <si>
    <t>758.27</t>
  </si>
  <si>
    <t>36.42</t>
  </si>
  <si>
    <t>SBI FUNDS MANAGEMENT LIMITED</t>
  </si>
  <si>
    <t>INP000000852</t>
  </si>
  <si>
    <t>2004-01-16</t>
  </si>
  <si>
    <t>9th floor, Crescenzo, C 38 and 39, G Block, Bandra Kurla Complex,Bandra East,MUMBAI,,MAHARASHTRA,INDIA,400051</t>
  </si>
  <si>
    <t>Vinaya Datar</t>
  </si>
  <si>
    <t>1677</t>
  </si>
  <si>
    <t>1388939.27530</t>
  </si>
  <si>
    <t>1482</t>
  </si>
  <si>
    <t>1328343.7243</t>
  </si>
  <si>
    <t>59227.2265</t>
  </si>
  <si>
    <t>1105.3002</t>
  </si>
  <si>
    <t>63.7</t>
  </si>
  <si>
    <t>199.3243</t>
  </si>
  <si>
    <t>1388939.2753</t>
  </si>
  <si>
    <t>1169.7566</t>
  </si>
  <si>
    <t>1253631.3409</t>
  </si>
  <si>
    <t>46351.0297</t>
  </si>
  <si>
    <t>515.1726</t>
  </si>
  <si>
    <t>1301667.2998</t>
  </si>
  <si>
    <t>0.005</t>
  </si>
  <si>
    <t>57653.7178</t>
  </si>
  <si>
    <t>1319.9194</t>
  </si>
  <si>
    <t>14.3059</t>
  </si>
  <si>
    <t>58987.9481</t>
  </si>
  <si>
    <t>28284.0266</t>
  </si>
  <si>
    <t>1645</t>
  </si>
  <si>
    <t>1299928.2914</t>
  </si>
  <si>
    <t>570.0082</t>
  </si>
  <si>
    <t>15293.3107</t>
  </si>
  <si>
    <t>43694.6382</t>
  </si>
  <si>
    <t>58987.9489</t>
  </si>
  <si>
    <t>311.2778</t>
  </si>
  <si>
    <t>667.2662</t>
  </si>
  <si>
    <t>-355.9884</t>
  </si>
  <si>
    <t>973.7861</t>
  </si>
  <si>
    <t>1254.1615</t>
  </si>
  <si>
    <t>-280.3754</t>
  </si>
  <si>
    <t>13122.1222</t>
  </si>
  <si>
    <t>14962.5801</t>
  </si>
  <si>
    <t>Securities Investment Management Private Limited</t>
  </si>
  <si>
    <t>INP000002940</t>
  </si>
  <si>
    <t>505-506 Laxmi Plaza, Laxmi Industrial Estate,,New Link Road, Andheri (West),MUMBAI,MUMBAI,MAHARASHTRA,INDIA,400053</t>
  </si>
  <si>
    <t>Omprakash Sarawagi</t>
  </si>
  <si>
    <t>--02232650139</t>
  </si>
  <si>
    <t>Chandrakala Mulchandani</t>
  </si>
  <si>
    <t>310</t>
  </si>
  <si>
    <t>1328.10939</t>
  </si>
  <si>
    <t>93.68306</t>
  </si>
  <si>
    <t>1079.7922</t>
  </si>
  <si>
    <t>154.63413</t>
  </si>
  <si>
    <t>1124.30707</t>
  </si>
  <si>
    <t>0.00624</t>
  </si>
  <si>
    <t>160.56046</t>
  </si>
  <si>
    <t>43.23562</t>
  </si>
  <si>
    <t>SEKURA INDIA MANAGEMENT LIMITED</t>
  </si>
  <si>
    <t>INP000008543</t>
  </si>
  <si>
    <t>2024-01-19</t>
  </si>
  <si>
    <t>Plot 294/3, Edelweiss House, Off CST Road,,Kalina, Santacruz East,,MUMBAI,,MAHARASHTRA,INDIA,400098</t>
  </si>
  <si>
    <t>Mr.Ashish Agarwal</t>
  </si>
  <si>
    <t>alternativescompliance@edelweissalts.com</t>
  </si>
  <si>
    <t>91-022-40194400</t>
  </si>
  <si>
    <t>Mr.Amit Sharma</t>
  </si>
  <si>
    <t>SHADE CAPITAL PRIVATE LIMITED</t>
  </si>
  <si>
    <t>INP000004185</t>
  </si>
  <si>
    <t>2015-01-02</t>
  </si>
  <si>
    <t>S68 GROUND FLOOR,PANCHSHEEL PARK MALVIYA NAGAR,NEW DELHI,SOUTH DELHI,NATIONAL CAPITAL TERRITORY OF DELHI,INDIA,110065</t>
  </si>
  <si>
    <t>Jagvir Singh Fauzdar</t>
  </si>
  <si>
    <t>--+91 11 26932901</t>
  </si>
  <si>
    <t>Umapati</t>
  </si>
  <si>
    <t>78.47000</t>
  </si>
  <si>
    <t>7.93</t>
  </si>
  <si>
    <t>68.21</t>
  </si>
  <si>
    <t>78.47</t>
  </si>
  <si>
    <t>75.21</t>
  </si>
  <si>
    <t>2.92</t>
  </si>
  <si>
    <t>SHARE INDIA SECURITIES LIMITED</t>
  </si>
  <si>
    <t>INP000005926</t>
  </si>
  <si>
    <t>2018-02-12</t>
  </si>
  <si>
    <t>6th Milestone, New Bhai-Chara Complex,Opp. Mata Mandir, UP Border, Sahibabd,GHAZIABAD,Ghaziabad,UTTAR PRADESH,INDIA,201006</t>
  </si>
  <si>
    <t>Mr.Vijay Kumar Rana</t>
  </si>
  <si>
    <t>vikas_cs@shareindia.com</t>
  </si>
  <si>
    <t>91-011-43011000</t>
  </si>
  <si>
    <t>Mr.Vikas Aggarwal</t>
  </si>
  <si>
    <t>Sharekhan Limited</t>
  </si>
  <si>
    <t>INP000005786</t>
  </si>
  <si>
    <t>2017-08-02</t>
  </si>
  <si>
    <t>388</t>
  </si>
  <si>
    <t>263.51240</t>
  </si>
  <si>
    <t>8.31415</t>
  </si>
  <si>
    <t>251.98888</t>
  </si>
  <si>
    <t>3.20938</t>
  </si>
  <si>
    <t>263.5124</t>
  </si>
  <si>
    <t>243.56153</t>
  </si>
  <si>
    <t>5.3593</t>
  </si>
  <si>
    <t>14.59159</t>
  </si>
  <si>
    <t>Shepherds Hill Financial Advisors LLP</t>
  </si>
  <si>
    <t>INP000004748</t>
  </si>
  <si>
    <t>1302 Silver Spring,Shirley Rajan Rd, Rizvi Complex,MUMBAI,,MAHARASHTRA,INDIA,400050</t>
  </si>
  <si>
    <t>112.77000</t>
  </si>
  <si>
    <t>111.51</t>
  </si>
  <si>
    <t>1.26</t>
  </si>
  <si>
    <t>112.77</t>
  </si>
  <si>
    <t>80.63</t>
  </si>
  <si>
    <t>22.51</t>
  </si>
  <si>
    <t>9.63</t>
  </si>
  <si>
    <t>Shree Rama Managers LLP</t>
  </si>
  <si>
    <t>INP300007341</t>
  </si>
  <si>
    <t>2022-02-11</t>
  </si>
  <si>
    <t>24 Sarat Bose Road,,4th Floor,,KOLKATA,,WEST BENGAL,INDIA,700020</t>
  </si>
  <si>
    <t>Mr.Arindam Samanta</t>
  </si>
  <si>
    <t>arindam@itkolkata.in</t>
  </si>
  <si>
    <t>91-033-40080473</t>
  </si>
  <si>
    <t>Mr.Gaurav Rampuria</t>
  </si>
  <si>
    <t>gaurav@itkolkata.in</t>
  </si>
  <si>
    <t>173.42000</t>
  </si>
  <si>
    <t>22.55</t>
  </si>
  <si>
    <t>143.23</t>
  </si>
  <si>
    <t>173.42</t>
  </si>
  <si>
    <t>113.67</t>
  </si>
  <si>
    <t>52.98</t>
  </si>
  <si>
    <t>6.08</t>
  </si>
  <si>
    <t>172.73</t>
  </si>
  <si>
    <t>21.86</t>
  </si>
  <si>
    <t>-0.58</t>
  </si>
  <si>
    <t>SILA Advisors LLP</t>
  </si>
  <si>
    <t>INP000008118</t>
  </si>
  <si>
    <t>2023-05-18</t>
  </si>
  <si>
    <t>A 301, Floor 3rd, Plot 249, A , Neelam Centre,Baburao Pendharkar Marg, Glaxo, Worli Colony, Mumbai,MUMBAI,Mumbai,MAHARASHTRA,INDIA,400030</t>
  </si>
  <si>
    <t>Mr.Hari Kishan Movva</t>
  </si>
  <si>
    <t>aif@silagroup.co.in</t>
  </si>
  <si>
    <t>0-91-2240646767</t>
  </si>
  <si>
    <t>SILVERARCH INVESTMENT ADVISERS PRIVATE LIMITED</t>
  </si>
  <si>
    <t>INP000005759</t>
  </si>
  <si>
    <t>1B-1003, 10th Floor, Parinee Crescenzo, G Block BKC ,Bandra Kurla Complex, Bandra East,MUMBAI,Mumbai,MAHARASHTRA,INDIA,400051</t>
  </si>
  <si>
    <t>Mr.Sanjeev Patni</t>
  </si>
  <si>
    <t>sanjeev.patni@silverarchinvest.com</t>
  </si>
  <si>
    <t>091-022-49055840</t>
  </si>
  <si>
    <t>Mr.Rashmikant Vallabhdas Talati</t>
  </si>
  <si>
    <t>45.47000</t>
  </si>
  <si>
    <t>28.8</t>
  </si>
  <si>
    <t>7.07</t>
  </si>
  <si>
    <t>45.47</t>
  </si>
  <si>
    <t>43.73</t>
  </si>
  <si>
    <t>Singular Capital India Advisors LLP</t>
  </si>
  <si>
    <t>INP200007663</t>
  </si>
  <si>
    <t>Office 01, 5th floor, 1 Shoba,,50 St Marks Road,,BANGALORE,,KARNATAKA,INDIA,560001</t>
  </si>
  <si>
    <t>Mr.Shriram Iyer</t>
  </si>
  <si>
    <t>shriram.iyer@singularcapital.com</t>
  </si>
  <si>
    <t>91-91-9867014020</t>
  </si>
  <si>
    <t>Mr.Deepak Aggarwal</t>
  </si>
  <si>
    <t>deepak@singularcapital.com</t>
  </si>
  <si>
    <t>5.79000</t>
  </si>
  <si>
    <t>0.97</t>
  </si>
  <si>
    <t>Singularity AMC LLP</t>
  </si>
  <si>
    <t>INP000007474</t>
  </si>
  <si>
    <t>2022-07-25</t>
  </si>
  <si>
    <t>A 1404, 14th Floor, Naman Midtown,Near India Bulls, Senapati Bapat Marg, Elphinstone,MUMBAI,Mumbai,MAHARASHTRA,INDIA,400013</t>
  </si>
  <si>
    <t>Mr.Yash Kela</t>
  </si>
  <si>
    <t>santosh@skothari.com</t>
  </si>
  <si>
    <t>91-022-22424480</t>
  </si>
  <si>
    <t>Sirius Advisors Private Limited</t>
  </si>
  <si>
    <t>INP000004615</t>
  </si>
  <si>
    <t>2015-01-06</t>
  </si>
  <si>
    <t>Office No.401, 4th Floor, Maker Chamber V, Plot No.221,,Backbay Reclamation, Nariman Point,,MUMBAI,MUMBAI,MAHARASHTRA,INDIA,400021</t>
  </si>
  <si>
    <t>Manavi A Goel</t>
  </si>
  <si>
    <t>--912222840216/17</t>
  </si>
  <si>
    <t>Chirag Y Shah</t>
  </si>
  <si>
    <t>19.03000</t>
  </si>
  <si>
    <t>11.06</t>
  </si>
  <si>
    <t>7.97</t>
  </si>
  <si>
    <t>19.03</t>
  </si>
  <si>
    <t>11.48</t>
  </si>
  <si>
    <t>-0.42</t>
  </si>
  <si>
    <t>SKP SECURITIES LIMITED</t>
  </si>
  <si>
    <t>INP000006509</t>
  </si>
  <si>
    <t>BIOWONDER,1702 and 1703 , 789, Anandapur, Eastern Metropolitan Bypass , Near Fortis Hospital ,KOLKATA,,WEST BENGAL,INDIA,700107</t>
  </si>
  <si>
    <t>Mr.NARESH PACHISIA</t>
  </si>
  <si>
    <t>naresh.pachisia@skpsecurities.com</t>
  </si>
  <si>
    <t>91-033-40077004</t>
  </si>
  <si>
    <t>Mr.GAURAV AGARWAL</t>
  </si>
  <si>
    <t>gaurav.agarwal@skpsecurities.com</t>
  </si>
  <si>
    <t>Sky Impact Capital Advisors LLP</t>
  </si>
  <si>
    <t>INP000006165</t>
  </si>
  <si>
    <t>2018-10-17</t>
  </si>
  <si>
    <t>1102, Lodha Supremus Worli,Dr. E Moses Road, Worli,MUMBAI,,MAHARASHTRA,INDIA,400018</t>
  </si>
  <si>
    <t>Mr.Aakash Sachdev</t>
  </si>
  <si>
    <t>aakash@sfglobal.sg</t>
  </si>
  <si>
    <t>91-022-68699000</t>
  </si>
  <si>
    <t>Mr.Mahesh Devadiga</t>
  </si>
  <si>
    <t>SmartOwner Services India Pvt. Ltd.</t>
  </si>
  <si>
    <t>INP000006819</t>
  </si>
  <si>
    <t>2019-07-01</t>
  </si>
  <si>
    <t>8th Floor, Delta Block,Sigma Tech Park Whitefield,BANGALORE,,KARNATAKA,INDIA,560066</t>
  </si>
  <si>
    <t>Mr.Vikram Chari</t>
  </si>
  <si>
    <t>enquiries@smartowner.com</t>
  </si>
  <si>
    <t>91-080-46679500</t>
  </si>
  <si>
    <t>Mr.Shivakumar Shivalinga</t>
  </si>
  <si>
    <t>shivakumar.shivalinga@smartowner.com</t>
  </si>
  <si>
    <t>72.68000</t>
  </si>
  <si>
    <t>55.04</t>
  </si>
  <si>
    <t>16.34</t>
  </si>
  <si>
    <t>72.68</t>
  </si>
  <si>
    <t>SMC Global Securities Limited</t>
  </si>
  <si>
    <t>INP000006703</t>
  </si>
  <si>
    <t>2019-04-26</t>
  </si>
  <si>
    <t>11/6B, Shanti Chambers Pusa Road,New Delhi,NEW DELHI,New Delhi,NATIONAL CAPITAL TERRITORY OF DELHI,INDIA,110005</t>
  </si>
  <si>
    <t>Mr.Ajay Garg</t>
  </si>
  <si>
    <t>ajay@smcindiaonline.com</t>
  </si>
  <si>
    <t>91-11-0113011100</t>
  </si>
  <si>
    <t>Mr.Ashok Kumar Aggarwal</t>
  </si>
  <si>
    <t>117.06467</t>
  </si>
  <si>
    <t>9.1785</t>
  </si>
  <si>
    <t>100.20423</t>
  </si>
  <si>
    <t>7.68194</t>
  </si>
  <si>
    <t>102.55724</t>
  </si>
  <si>
    <t>2.55006</t>
  </si>
  <si>
    <t>4.23954</t>
  </si>
  <si>
    <t>7.71783</t>
  </si>
  <si>
    <t>Sohum Asset Managers Private Limited</t>
  </si>
  <si>
    <t>INP000008136</t>
  </si>
  <si>
    <t>2023-06-06</t>
  </si>
  <si>
    <t>Shop No.7,Mayur Pankh Netaji Subhash Road,Near Ramayan Mandir,Mulund,MUMBAI,,MAHARASHTRA,INDIA,400080</t>
  </si>
  <si>
    <t>Mr.Sanjay Hasmukhray Parekh</t>
  </si>
  <si>
    <t>sanjay@sohumamc.com</t>
  </si>
  <si>
    <t>91-022-25680603</t>
  </si>
  <si>
    <t>Mr.Shashikant Narvankar</t>
  </si>
  <si>
    <t>shashikant@sohumamc.com</t>
  </si>
  <si>
    <t>23.25000</t>
  </si>
  <si>
    <t>22.26</t>
  </si>
  <si>
    <t>23.25</t>
  </si>
  <si>
    <t>SOLDIERS FIELD INVESTMENTS PRIVATE LIMITED</t>
  </si>
  <si>
    <t>INP000004318</t>
  </si>
  <si>
    <t>2015-06-22</t>
  </si>
  <si>
    <t>Third Floor, 140 Nehru Market, Opposite Lady Shri Ram College, Zamrudpur,,NEW DELHI,,NATIONAL CAPITAL TERRITORY OF DELHI,INDIA,110048</t>
  </si>
  <si>
    <t>7.08000</t>
  </si>
  <si>
    <t>5.75</t>
  </si>
  <si>
    <t>7.08</t>
  </si>
  <si>
    <t>6.95</t>
  </si>
  <si>
    <t>Solidarity Advisors Private Limited</t>
  </si>
  <si>
    <t>INP000004961</t>
  </si>
  <si>
    <t>2015-12-17</t>
  </si>
  <si>
    <t>101 Buena Vista,St. Alexius Road, Bandra (West),MUMBAI,,MAHARASHTRA,INDIA,400050</t>
  </si>
  <si>
    <t>Manish Gupta</t>
  </si>
  <si>
    <t>--61802061</t>
  </si>
  <si>
    <t>Sanjay Nambiar</t>
  </si>
  <si>
    <t>1833.03000</t>
  </si>
  <si>
    <t>371.89</t>
  </si>
  <si>
    <t>1382.26</t>
  </si>
  <si>
    <t>78.89</t>
  </si>
  <si>
    <t>1833.03</t>
  </si>
  <si>
    <t>1706.28</t>
  </si>
  <si>
    <t>60.37</t>
  </si>
  <si>
    <t>66.39</t>
  </si>
  <si>
    <t>Sowilo Investment Managers LLP</t>
  </si>
  <si>
    <t>INP000008127</t>
  </si>
  <si>
    <t>2023-06-05</t>
  </si>
  <si>
    <t>57 Ground Floor Virwani Industrial Estate,Off WEH Goregaon East,MUMBAI,Mumbai,MAHARASHTRA,INDIA,400063</t>
  </si>
  <si>
    <t>Mr.Sandip Kumar Agarwal</t>
  </si>
  <si>
    <t>sandip.a@sowilo.co.in</t>
  </si>
  <si>
    <t>91-022-42570100</t>
  </si>
  <si>
    <t>Mr.Arvind Kumar Chirania</t>
  </si>
  <si>
    <t>arvind.c@sowilo.co.in</t>
  </si>
  <si>
    <t>130.05000</t>
  </si>
  <si>
    <t>48.84</t>
  </si>
  <si>
    <t>75.68</t>
  </si>
  <si>
    <t>130.05</t>
  </si>
  <si>
    <t>129.48</t>
  </si>
  <si>
    <t>Spark Asia Impact Managers Private Limited</t>
  </si>
  <si>
    <t>INP000006235</t>
  </si>
  <si>
    <t>2018-11-14</t>
  </si>
  <si>
    <t>No. 1, 3rd Floor, First Crescent Park Road,Gandhi Nagar, Adyar,CHENNAI,Chennai,TAMIL NADU,INDIA,600020</t>
  </si>
  <si>
    <t>Mr.P Krishnan</t>
  </si>
  <si>
    <t>krishnan@sparkfund.in</t>
  </si>
  <si>
    <t>91-044-43440050</t>
  </si>
  <si>
    <t>Ms.Vilma Mathias Gangahar</t>
  </si>
  <si>
    <t>eam.compliance@sparkcapital.in</t>
  </si>
  <si>
    <t>393</t>
  </si>
  <si>
    <t>953.02000</t>
  </si>
  <si>
    <t>88.21</t>
  </si>
  <si>
    <t>616.09</t>
  </si>
  <si>
    <t>248.72</t>
  </si>
  <si>
    <t>953.02</t>
  </si>
  <si>
    <t>903.86</t>
  </si>
  <si>
    <t>49.16</t>
  </si>
  <si>
    <t>Spark PWM Private Limited</t>
  </si>
  <si>
    <t>INP200007274</t>
  </si>
  <si>
    <t>2021-09-14</t>
  </si>
  <si>
    <t>No. 1, 3rd Floor, First Crescent Park Road, ,Gandhi Nagar, Adyar,CHENNAI,Chennai,TAMIL NADU,INDIA,600020</t>
  </si>
  <si>
    <t>Mr.Sandeep Jain</t>
  </si>
  <si>
    <t>pwm.compliance@sparkcapital.in</t>
  </si>
  <si>
    <t>0-022-62916710</t>
  </si>
  <si>
    <t>Ms.Amrita Pillai</t>
  </si>
  <si>
    <t>300</t>
  </si>
  <si>
    <t>2067.15000</t>
  </si>
  <si>
    <t>255</t>
  </si>
  <si>
    <t>598.35</t>
  </si>
  <si>
    <t>1260.85</t>
  </si>
  <si>
    <t>207.95</t>
  </si>
  <si>
    <t>2067.15</t>
  </si>
  <si>
    <t>121.12</t>
  </si>
  <si>
    <t>20.71</t>
  </si>
  <si>
    <t>9.92</t>
  </si>
  <si>
    <t>151.85</t>
  </si>
  <si>
    <t>1011.99</t>
  </si>
  <si>
    <t>2.42</t>
  </si>
  <si>
    <t>0.36</t>
  </si>
  <si>
    <t>160.49</t>
  </si>
  <si>
    <t>81.21</t>
  </si>
  <si>
    <t>1257</t>
  </si>
  <si>
    <t>658.3</t>
  </si>
  <si>
    <t>116.36</t>
  </si>
  <si>
    <t>247</t>
  </si>
  <si>
    <t>160.7</t>
  </si>
  <si>
    <t>1026.84</t>
  </si>
  <si>
    <t>69.46</t>
  </si>
  <si>
    <t>70.86</t>
  </si>
  <si>
    <t>4.99</t>
  </si>
  <si>
    <t>65.87</t>
  </si>
  <si>
    <t>232.24</t>
  </si>
  <si>
    <t>19.1</t>
  </si>
  <si>
    <t>213.14</t>
  </si>
  <si>
    <t>428.65</t>
  </si>
  <si>
    <t>22.13</t>
  </si>
  <si>
    <t>Speciale Incept Advisors LLP</t>
  </si>
  <si>
    <t>INP200007566</t>
  </si>
  <si>
    <t>2022-09-19</t>
  </si>
  <si>
    <t>85 5 D2 Block 3,Aibea Nagar First Main Road Thiruvanmiyur ,CHENNAI,,TAMIL NADU,INDIA,600041</t>
  </si>
  <si>
    <t>Mr.Vishesh Rajaram</t>
  </si>
  <si>
    <t>vishesh.rajaram@specialeinvest.com</t>
  </si>
  <si>
    <t>91-099-40086522</t>
  </si>
  <si>
    <t>STALLION ASSET PRIVATE LIMITED</t>
  </si>
  <si>
    <t>INP000006129</t>
  </si>
  <si>
    <t>2018-08-31</t>
  </si>
  <si>
    <t>1406A Brighton Tower, Road No-2,Lokhandwala Complex, Andheri West,MUMBAI,Mumbai,MAHARASHTRA,INDIA,400053</t>
  </si>
  <si>
    <t>Mr.Amit Mohanlal Jeswani</t>
  </si>
  <si>
    <t>amitjeswani@stallionasset.com</t>
  </si>
  <si>
    <t>091-22-9930581281</t>
  </si>
  <si>
    <t>Mr.Yash Rajiv Agrawal</t>
  </si>
  <si>
    <t>yashagrawal@stallionasset.com</t>
  </si>
  <si>
    <t>1555</t>
  </si>
  <si>
    <t>2191.11000</t>
  </si>
  <si>
    <t>69</t>
  </si>
  <si>
    <t>1326</t>
  </si>
  <si>
    <t>233.64</t>
  </si>
  <si>
    <t>1730.28</t>
  </si>
  <si>
    <t>227.19</t>
  </si>
  <si>
    <t>2191.11</t>
  </si>
  <si>
    <t>1962.45</t>
  </si>
  <si>
    <t>178.35</t>
  </si>
  <si>
    <t>2191.12</t>
  </si>
  <si>
    <t>Stalwart Investment Advisors LLP</t>
  </si>
  <si>
    <t>INP000007757</t>
  </si>
  <si>
    <t>2023-01-04</t>
  </si>
  <si>
    <t>AD 33B, Shalimar Bagh,New Delhi,NEW DELHI,,NATIONAL CAPITAL TERRITORY OF DELHI,INDIA,110088</t>
  </si>
  <si>
    <t>Mr.Manish Chopra</t>
  </si>
  <si>
    <t>pms@stalwartvalue.com</t>
  </si>
  <si>
    <t>0-011-45540342</t>
  </si>
  <si>
    <t>Mrs.Isha Sharma</t>
  </si>
  <si>
    <t>73.10000</t>
  </si>
  <si>
    <t>42.46</t>
  </si>
  <si>
    <t>7.96</t>
  </si>
  <si>
    <t>73.1</t>
  </si>
  <si>
    <t>69.16</t>
  </si>
  <si>
    <t>STANDARD CHARTERED SECURITIES (INDIA) LIMITED</t>
  </si>
  <si>
    <t>INP000003542</t>
  </si>
  <si>
    <t>2016-01-18</t>
  </si>
  <si>
    <t>Mr.ANKIT PARMAR</t>
  </si>
  <si>
    <t>Ankit.Parmar@sc.com</t>
  </si>
  <si>
    <t>360.63756</t>
  </si>
  <si>
    <t>23.78793</t>
  </si>
  <si>
    <t>336.84963</t>
  </si>
  <si>
    <t>302.05678</t>
  </si>
  <si>
    <t>51.15407</t>
  </si>
  <si>
    <t>7.42671</t>
  </si>
  <si>
    <t>1.04466</t>
  </si>
  <si>
    <t>9.28553</t>
  </si>
  <si>
    <t>-8.24087</t>
  </si>
  <si>
    <t>27.28963</t>
  </si>
  <si>
    <t>13.36721</t>
  </si>
  <si>
    <t>13.92242</t>
  </si>
  <si>
    <t>STEPTRADE SHARE SERVICES PRIVATE LIMITED</t>
  </si>
  <si>
    <t>INP000008598</t>
  </si>
  <si>
    <t>3rd Floor, Narayana House, Opp. Shell pump Road Sur No-128419, Plot No-4/9, Prahladnagar,,Satellite,AHMEDABAD,,GUJARAT,INDIA,380015</t>
  </si>
  <si>
    <t>Mr.Yash Ashok Bhanusali</t>
  </si>
  <si>
    <t>aceshareservices@gmail.com</t>
  </si>
  <si>
    <t>91-079-49182043</t>
  </si>
  <si>
    <t>Ms.Krishna Choksi</t>
  </si>
  <si>
    <t>info@steptradeshareservices.in</t>
  </si>
  <si>
    <t>1.00000</t>
  </si>
  <si>
    <t>Stewart and Mackertich Wealth Management Limited</t>
  </si>
  <si>
    <t>INP000004623</t>
  </si>
  <si>
    <t>2015-01-14</t>
  </si>
  <si>
    <t>VAIBHAV, 5TH FLOOR,4, LEE ROAD,KOLKATA,,WEST BENGAL,INDIA,700020</t>
  </si>
  <si>
    <t>Mr. Ashiwini Kumar Tripathi</t>
  </si>
  <si>
    <t>--033 3051 5401</t>
  </si>
  <si>
    <t>Mr. Sudipto Datta</t>
  </si>
  <si>
    <t>51.08540</t>
  </si>
  <si>
    <t>0.5864</t>
  </si>
  <si>
    <t>31.9709</t>
  </si>
  <si>
    <t>18.5281</t>
  </si>
  <si>
    <t>51.0854</t>
  </si>
  <si>
    <t>46.9959</t>
  </si>
  <si>
    <t>2.9384</t>
  </si>
  <si>
    <t>49.9343</t>
  </si>
  <si>
    <t>1.1521</t>
  </si>
  <si>
    <t>-0.001</t>
  </si>
  <si>
    <t>1.1511</t>
  </si>
  <si>
    <t>17.377</t>
  </si>
  <si>
    <t>0.8854</t>
  </si>
  <si>
    <t>STOCKHOLDING SERVICES LIMITED</t>
  </si>
  <si>
    <t>INP000007304</t>
  </si>
  <si>
    <t>SHCIL House, Plot No.P-51, TTC Industrial Area,MIDC, Mahape, Navi Mumbai,NAVI MUMBAI,,MAHARASHTRA,INDIA,400710</t>
  </si>
  <si>
    <t>Mr.Sanjay Pote</t>
  </si>
  <si>
    <t>sanjay_pote@stockholding.com</t>
  </si>
  <si>
    <t>91-022-61778600</t>
  </si>
  <si>
    <t>Mr.Rajneesh Singh</t>
  </si>
  <si>
    <t>rajneesh_singh@stockholding.com</t>
  </si>
  <si>
    <t>Sundaram Alternate Assets Limited</t>
  </si>
  <si>
    <t>INP000006271</t>
  </si>
  <si>
    <t>21, Patullos Road,,CHENNAI,,TAMIL NADU,INDIA,600002</t>
  </si>
  <si>
    <t>Mr.Vikaas M Sachdeva</t>
  </si>
  <si>
    <t>vikaasmsachdeva@sundaramalternates.com</t>
  </si>
  <si>
    <t>91-022-4913 3259</t>
  </si>
  <si>
    <t>Mr.K Rajagopal</t>
  </si>
  <si>
    <t>rajagopalk@sundaramalternates.com</t>
  </si>
  <si>
    <t>2311</t>
  </si>
  <si>
    <t>3075.90000</t>
  </si>
  <si>
    <t>1802</t>
  </si>
  <si>
    <t>479</t>
  </si>
  <si>
    <t>35.33</t>
  </si>
  <si>
    <t>1911.48</t>
  </si>
  <si>
    <t>671.93</t>
  </si>
  <si>
    <t>457.16</t>
  </si>
  <si>
    <t>3075.9</t>
  </si>
  <si>
    <t>2453.38</t>
  </si>
  <si>
    <t>15.04</t>
  </si>
  <si>
    <t>26.79</t>
  </si>
  <si>
    <t>123.53</t>
  </si>
  <si>
    <t>2618.74</t>
  </si>
  <si>
    <t>2309</t>
  </si>
  <si>
    <t>SUREFIN FINANCIAL CONSULTANTS PVT. LTD</t>
  </si>
  <si>
    <t>INP000001082</t>
  </si>
  <si>
    <t>2016-12-16</t>
  </si>
  <si>
    <t>P-65, 3RD FLOOR,SOUTH EXTENSION PART - II,NEW DELHI,DELHI,NATIONAL CAPITAL TERRITORY OF DELHI,INDIA,110049</t>
  </si>
  <si>
    <t>Amitabh Singhi</t>
  </si>
  <si>
    <t>--0124-4066755</t>
  </si>
  <si>
    <t>Farida Nimakwala</t>
  </si>
  <si>
    <t>38.14800</t>
  </si>
  <si>
    <t>20.467</t>
  </si>
  <si>
    <t>17.681</t>
  </si>
  <si>
    <t>38.148</t>
  </si>
  <si>
    <t>13.122</t>
  </si>
  <si>
    <t>0.952</t>
  </si>
  <si>
    <t>18.344</t>
  </si>
  <si>
    <t>2.296</t>
  </si>
  <si>
    <t>0.058</t>
  </si>
  <si>
    <t>0.033</t>
  </si>
  <si>
    <t>2.387</t>
  </si>
  <si>
    <t>17.417</t>
  </si>
  <si>
    <t>15.501</t>
  </si>
  <si>
    <t>2.843</t>
  </si>
  <si>
    <t>4.966</t>
  </si>
  <si>
    <t>12.451</t>
  </si>
  <si>
    <t>Svan Investment Managers LLP</t>
  </si>
  <si>
    <t>INP000007988</t>
  </si>
  <si>
    <t>2023-04-03</t>
  </si>
  <si>
    <t>B1001, Kanakia Wall Street,,Andheri Kurla Road, Andheri East,,MUMBAI,,MAHARASHTRA,INDIA,400069</t>
  </si>
  <si>
    <t>Mr.Jigar Shah</t>
  </si>
  <si>
    <t>jigars@svaninvestments.com</t>
  </si>
  <si>
    <t>91-022-68767700</t>
  </si>
  <si>
    <t>Ms.Vasha Kasera</t>
  </si>
  <si>
    <t>114</t>
  </si>
  <si>
    <t>649.02000</t>
  </si>
  <si>
    <t>116.25</t>
  </si>
  <si>
    <t>532.16</t>
  </si>
  <si>
    <t>0.61</t>
  </si>
  <si>
    <t>649.02</t>
  </si>
  <si>
    <t>84.53</t>
  </si>
  <si>
    <t>85.87</t>
  </si>
  <si>
    <t>563.15</t>
  </si>
  <si>
    <t>17.25</t>
  </si>
  <si>
    <t>68.01</t>
  </si>
  <si>
    <t>464.15</t>
  </si>
  <si>
    <t>Svobodha Infinity Investment Advisors Private Limited</t>
  </si>
  <si>
    <t>INP000008011</t>
  </si>
  <si>
    <t>2023-04-12</t>
  </si>
  <si>
    <t>1-2-302,Domalguda,HYDERABAD,Hyderabad,TELANGANA,INDIA,500029</t>
  </si>
  <si>
    <t>Mr.Aditya Suhas Ranade</t>
  </si>
  <si>
    <t>kranthi@savart.com</t>
  </si>
  <si>
    <t>00-91-9885012380</t>
  </si>
  <si>
    <t>Mr.Kranthi Chaitanya Pulluru</t>
  </si>
  <si>
    <t>16.68000</t>
  </si>
  <si>
    <t>15.54</t>
  </si>
  <si>
    <t>1.14</t>
  </si>
  <si>
    <t>16.68</t>
  </si>
  <si>
    <t>4.52</t>
  </si>
  <si>
    <t>Swastika Investmart Limited</t>
  </si>
  <si>
    <t>INP000008181</t>
  </si>
  <si>
    <t>2023-07-04</t>
  </si>
  <si>
    <t>Flat No18 Floor 2 North Wing Madhaveshwar Coop Hsg Society Ltd,Madhav Nagar, 11/12 S V Road Andheri W Mumbai,MUMBAI,Mumbai,MAHARASHTRA,INDIA,400058</t>
  </si>
  <si>
    <t>Mr.Aayush Agrawal</t>
  </si>
  <si>
    <t>aayush.agarwal@swastika.co.in</t>
  </si>
  <si>
    <t>91-0731-6644244</t>
  </si>
  <si>
    <t>Mrs.Dimple Soni</t>
  </si>
  <si>
    <t>compliance@swastika.co.in</t>
  </si>
  <si>
    <t>SWYOM ADVISORS LIMITED</t>
  </si>
  <si>
    <t>INP300007712</t>
  </si>
  <si>
    <t>11A M D ROAD 2ND FLOOR,ROOM NO 1 ,KOLKATA,,WEST BENGAL,INDIA,700007</t>
  </si>
  <si>
    <t>Mr.Abhinandan Bandyopadhyay</t>
  </si>
  <si>
    <t>abhinandan.b@swyom.com</t>
  </si>
  <si>
    <t>0-91-9051666655</t>
  </si>
  <si>
    <t>Mr.Rakesh R Jeswani</t>
  </si>
  <si>
    <t>backofficemumbai@swyom.com</t>
  </si>
  <si>
    <t>SYKES and RAY EQUITIES INDIA LIMITED</t>
  </si>
  <si>
    <t>INP000005795</t>
  </si>
  <si>
    <t>2017-08-11</t>
  </si>
  <si>
    <t>3rd Floor, CAMA Building, ,Dalal Street, Fort,MUMBAI,Mumbai,MAHARASHTRA,INDIA,400001</t>
  </si>
  <si>
    <t>Mr.Karunesh Kumar Varma</t>
  </si>
  <si>
    <t>kkvarma@sre.co.in</t>
  </si>
  <si>
    <t>91-022-61937300</t>
  </si>
  <si>
    <t>Mr.Sidhant Ramakant Prabhu</t>
  </si>
  <si>
    <t>sidhant@sre.co.in</t>
  </si>
  <si>
    <t>111.81000</t>
  </si>
  <si>
    <t>1.27</t>
  </si>
  <si>
    <t>107.24</t>
  </si>
  <si>
    <t>3.3</t>
  </si>
  <si>
    <t>111.81</t>
  </si>
  <si>
    <t>102.98</t>
  </si>
  <si>
    <t>3.17</t>
  </si>
  <si>
    <t>5.66</t>
  </si>
  <si>
    <t>SYSTEMATIX SHARES AND STOCKS (INDIA) LIMITED</t>
  </si>
  <si>
    <t>INP000002692</t>
  </si>
  <si>
    <t>2017-05-13</t>
  </si>
  <si>
    <t>The Capital A wing No 603 606,6th Floor Plot C 70 G Block Bandra Kurla Complex Bandra East,MUMBAI,MUMBAI,MAHARASHTRA,INDIA,400051</t>
  </si>
  <si>
    <t>Akash Gopawar</t>
  </si>
  <si>
    <t>--022-30298000</t>
  </si>
  <si>
    <t>Rakesh Kumar</t>
  </si>
  <si>
    <t>101.47400</t>
  </si>
  <si>
    <t>59.919</t>
  </si>
  <si>
    <t>40.02</t>
  </si>
  <si>
    <t>1.535</t>
  </si>
  <si>
    <t>101.474</t>
  </si>
  <si>
    <t>61.883</t>
  </si>
  <si>
    <t>1.916</t>
  </si>
  <si>
    <t>63.799</t>
  </si>
  <si>
    <t>36.756</t>
  </si>
  <si>
    <t>0.012</t>
  </si>
  <si>
    <t>0.907</t>
  </si>
  <si>
    <t>37.675</t>
  </si>
  <si>
    <t>22.244</t>
  </si>
  <si>
    <t>0.001</t>
  </si>
  <si>
    <t>2.999</t>
  </si>
  <si>
    <t>T.RAM FINANCIAL SERVICES PRIVATE LIMITED</t>
  </si>
  <si>
    <t>INP000006068</t>
  </si>
  <si>
    <t>2018-07-16</t>
  </si>
  <si>
    <t>No 15,SIXTH STREET NANDANAM EXTENSION,CHENNAI,,TAMIL NADU,INDIA,600035</t>
  </si>
  <si>
    <t>Mr.SUBASH RAMASUBRAMANIAM</t>
  </si>
  <si>
    <t>subashr@tramfsl.com</t>
  </si>
  <si>
    <t>91-044-24335067</t>
  </si>
  <si>
    <t>Mrs.VEDALAKSHMI PARAMESWARAN</t>
  </si>
  <si>
    <t>119</t>
  </si>
  <si>
    <t>213.89800</t>
  </si>
  <si>
    <t>10.921</t>
  </si>
  <si>
    <t>178.258</t>
  </si>
  <si>
    <t>24.719</t>
  </si>
  <si>
    <t>213.898</t>
  </si>
  <si>
    <t>203.13</t>
  </si>
  <si>
    <t>0.048</t>
  </si>
  <si>
    <t>0.131</t>
  </si>
  <si>
    <t>8.553</t>
  </si>
  <si>
    <t>2.036</t>
  </si>
  <si>
    <t>Tamohara Investment Managers Private Limited</t>
  </si>
  <si>
    <t>INP000008020</t>
  </si>
  <si>
    <t>2023-04-13</t>
  </si>
  <si>
    <t>1402, Peninsula Park,Off Veera Desai Road, Andheri West,,MUMBAI,,MAHARASHTRA,INDIA,400053</t>
  </si>
  <si>
    <t>Mr.Sheetal Malpani</t>
  </si>
  <si>
    <t>sheetal@tamohara.net</t>
  </si>
  <si>
    <t>91-022-9892612000</t>
  </si>
  <si>
    <t>Mr.Rajesh Kodnaney</t>
  </si>
  <si>
    <t>rajesh@tamohara.net</t>
  </si>
  <si>
    <t>325</t>
  </si>
  <si>
    <t>322.56000</t>
  </si>
  <si>
    <t>277</t>
  </si>
  <si>
    <t>54.96</t>
  </si>
  <si>
    <t>243.39</t>
  </si>
  <si>
    <t>24.21</t>
  </si>
  <si>
    <t>322.56</t>
  </si>
  <si>
    <t>197.91</t>
  </si>
  <si>
    <t>54.9</t>
  </si>
  <si>
    <t>24.97</t>
  </si>
  <si>
    <t>278.41</t>
  </si>
  <si>
    <t>44.15</t>
  </si>
  <si>
    <t>43.52</t>
  </si>
  <si>
    <t>210.68</t>
  </si>
  <si>
    <t>11.44</t>
  </si>
  <si>
    <t>32.71</t>
  </si>
  <si>
    <t>Taurus Treasury Management Services Private Limited</t>
  </si>
  <si>
    <t>INP000004490</t>
  </si>
  <si>
    <t>202, Cosmos Court, Opp. IOCL Petrol Pump,S. V. Road, Vile Parle (West),MUMBAI,MUMBAI,MAHARASHTRA,INDIA,400056</t>
  </si>
  <si>
    <t>Mr. Ashish Nigam</t>
  </si>
  <si>
    <t>--02261471192</t>
  </si>
  <si>
    <t>Mrs. Deepali Vaidya</t>
  </si>
  <si>
    <t>TCG Advisory Services Private Limited</t>
  </si>
  <si>
    <t>INP000005133</t>
  </si>
  <si>
    <t>2016-05-31</t>
  </si>
  <si>
    <t>TCG FINANCIAL CENTRE 11TH AND 12TH FLOORS,PLOT NO C 53 G BLOCK BKC BANDRA EAST,MUMBAI,,MAHARASHTRA,INDIA,400051</t>
  </si>
  <si>
    <t>6.34311</t>
  </si>
  <si>
    <t>6.14749</t>
  </si>
  <si>
    <t>0.19562</t>
  </si>
  <si>
    <t>THE HONGKONG AND SHANGHAI BANKING CORPOR</t>
  </si>
  <si>
    <t>INP000000795</t>
  </si>
  <si>
    <t>2015-05-01</t>
  </si>
  <si>
    <t>INDIA AREA MANAGEMENT, 52/60 MAHATMA GANDHI ROAD,,FORT,MUMBAI,,MAHARASHTRA,INDIA,400001</t>
  </si>
  <si>
    <t>Shantanu AMBEDKAR</t>
  </si>
  <si>
    <t>--22681092</t>
  </si>
  <si>
    <t>Abadaan VICCAJI</t>
  </si>
  <si>
    <t>114.86000</t>
  </si>
  <si>
    <t>114.86</t>
  </si>
  <si>
    <t>50.48</t>
  </si>
  <si>
    <t>18.75</t>
  </si>
  <si>
    <t>31.73</t>
  </si>
  <si>
    <t>THINQWISE WEALTH MANAGERS LLP</t>
  </si>
  <si>
    <t>INP000008109</t>
  </si>
  <si>
    <t>2023-05-16</t>
  </si>
  <si>
    <t>CS 77 Flat B3203 Floor 32 One Avighna Park Currey Road ,Mahadev Palav Marg Near Bharat Mata Cinema Parel,MUMBAI,Mumbai,MAHARASHTRA,INDIA,400012</t>
  </si>
  <si>
    <t>Mr.Sahil Doshi</t>
  </si>
  <si>
    <t>sahil@thinqwise.com</t>
  </si>
  <si>
    <t>91-022-49605301</t>
  </si>
  <si>
    <t>Mr.NITESH MORE</t>
  </si>
  <si>
    <t>compliance@thinqwise.com</t>
  </si>
  <si>
    <t>26.99000</t>
  </si>
  <si>
    <t>14.65</t>
  </si>
  <si>
    <t>18.28</t>
  </si>
  <si>
    <t>20.61</t>
  </si>
  <si>
    <t>Tipsons Consultancy Services Private Limited</t>
  </si>
  <si>
    <t>INP000005141</t>
  </si>
  <si>
    <t>401, Sheraton House, Opp: Kelav Petrol Pump,,Polytechnic Road, Ambawadi,,AHMEDABAD,AHMEDABAD,GUJARAT,INDIA,380015</t>
  </si>
  <si>
    <t>Jitendra Shah</t>
  </si>
  <si>
    <t>--079-66828120,</t>
  </si>
  <si>
    <t>jimmy joshi</t>
  </si>
  <si>
    <t>Torus Oro Portfolio Management Private Limited</t>
  </si>
  <si>
    <t>INP000008251</t>
  </si>
  <si>
    <t>2023-08-23</t>
  </si>
  <si>
    <t>1501, Lodha Aria CHS,C S No 6/207, Tokershi Jivraj Road, Sewri,MUMBAI,Mumbai,MAHARASHTRA,INDIA,400015</t>
  </si>
  <si>
    <t>Mr.Nitin Agrawal</t>
  </si>
  <si>
    <t>nitin.agrawal@torusoropms.com</t>
  </si>
  <si>
    <t>91-022-69243000</t>
  </si>
  <si>
    <t>Ms.Anushree Kubde</t>
  </si>
  <si>
    <t>anushree.kubde@torusgroup.in</t>
  </si>
  <si>
    <t>134.56000</t>
  </si>
  <si>
    <t>127.63</t>
  </si>
  <si>
    <t>6.93</t>
  </si>
  <si>
    <t>134.56</t>
  </si>
  <si>
    <t>57.2</t>
  </si>
  <si>
    <t>5.34</t>
  </si>
  <si>
    <t>62.9</t>
  </si>
  <si>
    <t>71.66</t>
  </si>
  <si>
    <t>55.97</t>
  </si>
  <si>
    <t>TRADESWIFT BROKING PRIVATE LIMITED</t>
  </si>
  <si>
    <t>INP000008446</t>
  </si>
  <si>
    <t>6.18000</t>
  </si>
  <si>
    <t>6.18</t>
  </si>
  <si>
    <t>6.03</t>
  </si>
  <si>
    <t>Trivantage Capital Managment India Private Limited</t>
  </si>
  <si>
    <t>INP000004656</t>
  </si>
  <si>
    <t>2015-01-29</t>
  </si>
  <si>
    <t>Flat No. 2005, The Imperial Tower North, B B Nakashe Marg,,M P Hill Compound, Tardeo,MUMBAI,MUMBAI,MAHARASHTRA,INDIA,400034</t>
  </si>
  <si>
    <t>Nikhil Johri</t>
  </si>
  <si>
    <t>--9820345053</t>
  </si>
  <si>
    <t>Shridhar Iyer</t>
  </si>
  <si>
    <t>513.03000</t>
  </si>
  <si>
    <t>293.06</t>
  </si>
  <si>
    <t>209.51</t>
  </si>
  <si>
    <t>10.46</t>
  </si>
  <si>
    <t>513.03</t>
  </si>
  <si>
    <t>216.49</t>
  </si>
  <si>
    <t>4.29</t>
  </si>
  <si>
    <t>230.08</t>
  </si>
  <si>
    <t>2.76</t>
  </si>
  <si>
    <t>18.06</t>
  </si>
  <si>
    <t>201.56</t>
  </si>
  <si>
    <t>275</t>
  </si>
  <si>
    <t>True Beacon Investment Advisors LLP</t>
  </si>
  <si>
    <t>INP200007353</t>
  </si>
  <si>
    <t>2022-03-09</t>
  </si>
  <si>
    <t>The Marquis, 3rd Floor,No. 19, Vittal Mallya Road,BANGALORE,,KARNATAKA,INDIA,560001</t>
  </si>
  <si>
    <t>Mr.Saurabh Dhole</t>
  </si>
  <si>
    <t>saurabh@truebeacon.com</t>
  </si>
  <si>
    <t>91-80-9663903202</t>
  </si>
  <si>
    <t>Mr.Mohammed Faizan Sait</t>
  </si>
  <si>
    <t>faizan@truebeacon.com</t>
  </si>
  <si>
    <t>515.57000</t>
  </si>
  <si>
    <t>182</t>
  </si>
  <si>
    <t>142.27</t>
  </si>
  <si>
    <t>373.3</t>
  </si>
  <si>
    <t>515.57</t>
  </si>
  <si>
    <t>456.25</t>
  </si>
  <si>
    <t>1.65</t>
  </si>
  <si>
    <t>50.67</t>
  </si>
  <si>
    <t>True North Credit Fund Managers LLP</t>
  </si>
  <si>
    <t>INP000007748</t>
  </si>
  <si>
    <t>2022-12-30</t>
  </si>
  <si>
    <t>Suite F9C Grand Hyatt Plaza,Santacruz East,MUMBAI,,MAHARASHTRA,INDIA,400055</t>
  </si>
  <si>
    <t>Mr.Kapil Singhal</t>
  </si>
  <si>
    <t>compliance@truenorth.co.in</t>
  </si>
  <si>
    <t>91-022-66824821</t>
  </si>
  <si>
    <t>Mr.SUSHIM DESAI</t>
  </si>
  <si>
    <t>70.00000</t>
  </si>
  <si>
    <t>True North Managers LLP</t>
  </si>
  <si>
    <t>INP000008002</t>
  </si>
  <si>
    <t>2023-04-10</t>
  </si>
  <si>
    <t>Mr.Srikrishna Dwaram</t>
  </si>
  <si>
    <t>Ms.Paras Nayyar</t>
  </si>
  <si>
    <t>Trust Investment Advisors Pvt. Ltd.</t>
  </si>
  <si>
    <t>INP000001843</t>
  </si>
  <si>
    <t>2015-10-01</t>
  </si>
  <si>
    <t>109/110, FIRST FLOOR, BALARAMA PREMISES CO-OP SOC LTD,,VILLAGE PARIGKHARI, BANDRA KURLA COMPLEX, BANDRA (E),,MUMBAI,,MAHARASHTRA,INDIA,400051</t>
  </si>
  <si>
    <t>NIPA SHETH</t>
  </si>
  <si>
    <t>--30681150</t>
  </si>
  <si>
    <t>BALKRISHNA SHAH</t>
  </si>
  <si>
    <t>14511.46000</t>
  </si>
  <si>
    <t>10972.79</t>
  </si>
  <si>
    <t>809.68</t>
  </si>
  <si>
    <t>1672.22</t>
  </si>
  <si>
    <t>1056.77</t>
  </si>
  <si>
    <t>14511.46</t>
  </si>
  <si>
    <t>678.55</t>
  </si>
  <si>
    <t>28.16</t>
  </si>
  <si>
    <t>9.88</t>
  </si>
  <si>
    <t>41.79</t>
  </si>
  <si>
    <t>758.38</t>
  </si>
  <si>
    <t>336.38</t>
  </si>
  <si>
    <t>123.87</t>
  </si>
  <si>
    <t>38.76</t>
  </si>
  <si>
    <t>2252.09</t>
  </si>
  <si>
    <t>29.19</t>
  </si>
  <si>
    <t>2780.29</t>
  </si>
  <si>
    <t>335.9</t>
  </si>
  <si>
    <t>291.19</t>
  </si>
  <si>
    <t>131.29</t>
  </si>
  <si>
    <t>125</t>
  </si>
  <si>
    <t>473.78</t>
  </si>
  <si>
    <t>1381.03</t>
  </si>
  <si>
    <t>925.48</t>
  </si>
  <si>
    <t>56.81</t>
  </si>
  <si>
    <t>86.76</t>
  </si>
  <si>
    <t>-29.95</t>
  </si>
  <si>
    <t>337.05</t>
  </si>
  <si>
    <t>258.51</t>
  </si>
  <si>
    <t>78.54</t>
  </si>
  <si>
    <t>TRUSTLINE HOLDING PVT. LTD.</t>
  </si>
  <si>
    <t>INP000002254</t>
  </si>
  <si>
    <t>2016-07-19</t>
  </si>
  <si>
    <t>6/13, 3rd Floor, Eastern Wing, North Avenue, Kesava Perumalpuram,R.A. Puram,,CHENNAI,,TAMIL NADU,INDIA,600028</t>
  </si>
  <si>
    <t>895.02900</t>
  </si>
  <si>
    <t>537</t>
  </si>
  <si>
    <t>19.69627</t>
  </si>
  <si>
    <t>790.08024</t>
  </si>
  <si>
    <t>85.2525</t>
  </si>
  <si>
    <t>895.029</t>
  </si>
  <si>
    <t>830.8095</t>
  </si>
  <si>
    <t>59.03924</t>
  </si>
  <si>
    <t>5.18028</t>
  </si>
  <si>
    <t>Trustline Securities Limited</t>
  </si>
  <si>
    <t>INP000004268</t>
  </si>
  <si>
    <t>2015-02-28</t>
  </si>
  <si>
    <t>C-633,NEW FRIENDS COLONY,NEW DELHI,DELHI,NATIONAL CAPITAL TERRITORY OF DELHI,INDIA,110025</t>
  </si>
  <si>
    <t>VINAY KUMAR GUPTA</t>
  </si>
  <si>
    <t>--0120-4663333</t>
  </si>
  <si>
    <t>AMIT GOEL</t>
  </si>
  <si>
    <t>TULSIAN PMS LIMITED</t>
  </si>
  <si>
    <t>INP000005838</t>
  </si>
  <si>
    <t>2017-09-26</t>
  </si>
  <si>
    <t>6/40, TARDEO AC MARKET,TARDEO,MUMBAI,,MAHARASHTRA,INDIA,400034</t>
  </si>
  <si>
    <t>Mr.ABHINANDAN SHASHIKANT TULSIAN</t>
  </si>
  <si>
    <t>abhinandan@tulsianpms.com</t>
  </si>
  <si>
    <t>91-022-23511144</t>
  </si>
  <si>
    <t>Mr.VINOD AMERIA</t>
  </si>
  <si>
    <t>227</t>
  </si>
  <si>
    <t>411.22000</t>
  </si>
  <si>
    <t>218</t>
  </si>
  <si>
    <t>54.29</t>
  </si>
  <si>
    <t>356.93</t>
  </si>
  <si>
    <t>411.22</t>
  </si>
  <si>
    <t>405.7</t>
  </si>
  <si>
    <t>TURTLE WEALTH MANAGEMENT PVT. LTD.</t>
  </si>
  <si>
    <t>INP000006758</t>
  </si>
  <si>
    <t>1001 Rajhans Montessa,B/S Le Meridien Hotel , Dumas Road, Magdalla,SURAT,SURAT,GUJARAT,INDIA,395007</t>
  </si>
  <si>
    <t>Mr.Rohan Mehta</t>
  </si>
  <si>
    <t>rohan@turtlewealth.in</t>
  </si>
  <si>
    <t>91-91-9909910960</t>
  </si>
  <si>
    <t>Mrs.Vibhati Arya</t>
  </si>
  <si>
    <t>vibhati@turtlewealth.in</t>
  </si>
  <si>
    <t>613.03000</t>
  </si>
  <si>
    <t>165</t>
  </si>
  <si>
    <t>249.27</t>
  </si>
  <si>
    <t>346.48</t>
  </si>
  <si>
    <t>17.28</t>
  </si>
  <si>
    <t>613.03</t>
  </si>
  <si>
    <t>271.94</t>
  </si>
  <si>
    <t>24.5</t>
  </si>
  <si>
    <t>13.04</t>
  </si>
  <si>
    <t>309.48</t>
  </si>
  <si>
    <t>303.55</t>
  </si>
  <si>
    <t>30.21</t>
  </si>
  <si>
    <t>261.99</t>
  </si>
  <si>
    <t>219.06</t>
  </si>
  <si>
    <t>84.49</t>
  </si>
  <si>
    <t>TVS CAPITAL FUNDS PRIVATE LIMITED</t>
  </si>
  <si>
    <t>INP000004466</t>
  </si>
  <si>
    <t>119, Greenways Towers,2nd Floor, St Marys Road, Abhiramapuram,CHENNAI,Tamilnadu,TAMIL NADU,INDIA,600018</t>
  </si>
  <si>
    <t>6.49000</t>
  </si>
  <si>
    <t>6.49</t>
  </si>
  <si>
    <t>UNIFI CAPITAL PRIVATE LIMITED</t>
  </si>
  <si>
    <t>INP000000613</t>
  </si>
  <si>
    <t>2017-03-01</t>
  </si>
  <si>
    <t>NO 11, KAKANI TOWERS,,15 KHADER NAWAZ KHAN RD,,CHENNAI,,TAMIL NADU,INDIA,600006</t>
  </si>
  <si>
    <t>K. SARATH REDDY</t>
  </si>
  <si>
    <t>10188</t>
  </si>
  <si>
    <t>22805.46000</t>
  </si>
  <si>
    <t>617</t>
  </si>
  <si>
    <t>8955</t>
  </si>
  <si>
    <t>3947.16</t>
  </si>
  <si>
    <t>17728.35</t>
  </si>
  <si>
    <t>1129.95</t>
  </si>
  <si>
    <t>22805.46</t>
  </si>
  <si>
    <t>19835.22</t>
  </si>
  <si>
    <t>492.53</t>
  </si>
  <si>
    <t>1162.77</t>
  </si>
  <si>
    <t>21519.46</t>
  </si>
  <si>
    <t>299.43</t>
  </si>
  <si>
    <t>28.1</t>
  </si>
  <si>
    <t>958.47</t>
  </si>
  <si>
    <t>611</t>
  </si>
  <si>
    <t>8887</t>
  </si>
  <si>
    <t>10114</t>
  </si>
  <si>
    <t>2950.14</t>
  </si>
  <si>
    <t>17439.37</t>
  </si>
  <si>
    <t>38.55</t>
  </si>
  <si>
    <t>288.98</t>
  </si>
  <si>
    <t>10.09</t>
  </si>
  <si>
    <t>9.94</t>
  </si>
  <si>
    <t>11.54</t>
  </si>
  <si>
    <t>-1.49</t>
  </si>
  <si>
    <t>UNIQUE ASSET MANAGEMENT LLP</t>
  </si>
  <si>
    <t>INP000006855</t>
  </si>
  <si>
    <t>2019-08-05</t>
  </si>
  <si>
    <t>710/711 Skyline Wealth Space, ,Premier Road, Near SBI, Vidyavihar West. Mumbai,MUMBAI,MUMBAI,MAHARASHTRA,INDIA,400086</t>
  </si>
  <si>
    <t>Mr.KETAN GOPANI</t>
  </si>
  <si>
    <t>info@uniquepms.com</t>
  </si>
  <si>
    <t>91-0-2225100447</t>
  </si>
  <si>
    <t>Mrs.Nirali Gopani</t>
  </si>
  <si>
    <t>niraligopani@gmail.com</t>
  </si>
  <si>
    <t>643</t>
  </si>
  <si>
    <t>2594.35925</t>
  </si>
  <si>
    <t>48.7222</t>
  </si>
  <si>
    <t>2370.58841</t>
  </si>
  <si>
    <t>175.04864</t>
  </si>
  <si>
    <t>2408.94219</t>
  </si>
  <si>
    <t>128.83556</t>
  </si>
  <si>
    <t>13.08796</t>
  </si>
  <si>
    <t>19.66436</t>
  </si>
  <si>
    <t>2570.53007</t>
  </si>
  <si>
    <t>23.82918</t>
  </si>
  <si>
    <t>591</t>
  </si>
  <si>
    <t>637</t>
  </si>
  <si>
    <t>2346.75923</t>
  </si>
  <si>
    <t>UTI Alternatives Private Limited</t>
  </si>
  <si>
    <t>INP000007526</t>
  </si>
  <si>
    <t>UTI Tower, GN Block, Bandra Kurla Complex, Bandra East,,MUMBAI,,MAHARASHTRA,INDIA,400051</t>
  </si>
  <si>
    <t>Mr.Ashutosh Binayake</t>
  </si>
  <si>
    <t>ashutosh.binayake@uti.co.in</t>
  </si>
  <si>
    <t>91-000-9920182045</t>
  </si>
  <si>
    <t>Ms.Ayushi Mittal</t>
  </si>
  <si>
    <t>ayushi.mittal@uti.co.in</t>
  </si>
  <si>
    <t>111.52000</t>
  </si>
  <si>
    <t>88.7</t>
  </si>
  <si>
    <t>22.82</t>
  </si>
  <si>
    <t>111.52</t>
  </si>
  <si>
    <t>UTI ASSET MANAGEMENT COMPANY PVT LTD</t>
  </si>
  <si>
    <t>INP000000860</t>
  </si>
  <si>
    <t>UTI TOWER, GN BLOCK,,BANDRA-KURLA COMPLEX,,MUMBAI,,MAHARASHTRA,INDIA,400051</t>
  </si>
  <si>
    <t>KIRAN NARENDRA VOHRA</t>
  </si>
  <si>
    <t>--022 6678 6555</t>
  </si>
  <si>
    <t>VIVEK MAHESHWARI</t>
  </si>
  <si>
    <t>1293213.27000</t>
  </si>
  <si>
    <t>1172000.95</t>
  </si>
  <si>
    <t>105241.83</t>
  </si>
  <si>
    <t>15970.49</t>
  </si>
  <si>
    <t>1293213.27</t>
  </si>
  <si>
    <t>1161017.82</t>
  </si>
  <si>
    <t>40954.02</t>
  </si>
  <si>
    <t>2786.96</t>
  </si>
  <si>
    <t>185.55</t>
  </si>
  <si>
    <t>1204944.35</t>
  </si>
  <si>
    <t>11516.42</t>
  </si>
  <si>
    <t>59292.45</t>
  </si>
  <si>
    <t>1489.56</t>
  </si>
  <si>
    <t>72298.43</t>
  </si>
  <si>
    <t>32943.4</t>
  </si>
  <si>
    <t>13.13</t>
  </si>
  <si>
    <t>198.86</t>
  </si>
  <si>
    <t>V. P. Consultants Private Limited</t>
  </si>
  <si>
    <t>INP000006244</t>
  </si>
  <si>
    <t>416-417, Naurang House,21 K.G. Marg, Connaught Place,NEW DELHI,,NATIONAL CAPITAL TERRITORY OF DELHI,INDIA,110001</t>
  </si>
  <si>
    <t>Mr.Vivek Prakash Gupta</t>
  </si>
  <si>
    <t>vpconslt@yahoo.co.in</t>
  </si>
  <si>
    <t>91-011-43009000</t>
  </si>
  <si>
    <t>Mr.Rishi Raj</t>
  </si>
  <si>
    <t>18.35000</t>
  </si>
  <si>
    <t>18.35</t>
  </si>
  <si>
    <t>6.44</t>
  </si>
  <si>
    <t>11.9</t>
  </si>
  <si>
    <t>V.E.C Assago Capital Management LLP</t>
  </si>
  <si>
    <t>INP000008701</t>
  </si>
  <si>
    <t>2024-05-06</t>
  </si>
  <si>
    <t>1111, 11th Floor, Raheja Chamber 213,Nariman Point,MUMBAI,,MAHARASHTRA,INDIA,400021</t>
  </si>
  <si>
    <t>Mr.Rajendra Sadanand Khatu</t>
  </si>
  <si>
    <t>rajendra.khatu@vecinvestments.com</t>
  </si>
  <si>
    <t>0-91-2243470883</t>
  </si>
  <si>
    <t>Mr.Tanmay Oak</t>
  </si>
  <si>
    <t>Val-Q Investment Advisory Private Limited</t>
  </si>
  <si>
    <t>INP000004581</t>
  </si>
  <si>
    <t>2014-12-05</t>
  </si>
  <si>
    <t>603 , Balarama , Bandra Kurla Complex ,Bandra EAST,MUMBAI,MUMBAI,MAHARASHTRA,INDIA,400051</t>
  </si>
  <si>
    <t>Yesha Shah</t>
  </si>
  <si>
    <t>99.23815</t>
  </si>
  <si>
    <t>95.16365</t>
  </si>
  <si>
    <t>4.0745</t>
  </si>
  <si>
    <t>87.70675</t>
  </si>
  <si>
    <t>7.20332</t>
  </si>
  <si>
    <t>0.00085</t>
  </si>
  <si>
    <t>4.32723</t>
  </si>
  <si>
    <t>Valcreate Investment Managers LLP</t>
  </si>
  <si>
    <t>INP000007599</t>
  </si>
  <si>
    <t>2022-10-28</t>
  </si>
  <si>
    <t>203 Sunder Bhavan 16th Road Khar W,,MUMBAI,,MAHARASHTRA,INDIA,400052</t>
  </si>
  <si>
    <t>Mr.Rajesh Pherwani</t>
  </si>
  <si>
    <t>rajesh@vcimllp.com</t>
  </si>
  <si>
    <t>91-22-9820607853</t>
  </si>
  <si>
    <t>Mr.Deepak Jayakumar</t>
  </si>
  <si>
    <t>dpk.jkumar@outlook.com</t>
  </si>
  <si>
    <t>196.39000</t>
  </si>
  <si>
    <t>40.53</t>
  </si>
  <si>
    <t>145.76</t>
  </si>
  <si>
    <t>10.1</t>
  </si>
  <si>
    <t>196.39</t>
  </si>
  <si>
    <t>78.48</t>
  </si>
  <si>
    <t>2.77</t>
  </si>
  <si>
    <t>45.04</t>
  </si>
  <si>
    <t>128.97</t>
  </si>
  <si>
    <t>66.1</t>
  </si>
  <si>
    <t>78.34</t>
  </si>
  <si>
    <t>VALENTIS ADVISORS PRIVATE LIMITED</t>
  </si>
  <si>
    <t>INP000005125</t>
  </si>
  <si>
    <t>312, 12th Floor, Shalaka, 9 M. Karve Road, Cooperage,,MUMBAI,,MAHARASHTRA,INDIA,400021</t>
  </si>
  <si>
    <t>Jyotivardhan Jaipuria</t>
  </si>
  <si>
    <t>--91-22-22822795</t>
  </si>
  <si>
    <t>586</t>
  </si>
  <si>
    <t>1484.62000</t>
  </si>
  <si>
    <t>455</t>
  </si>
  <si>
    <t>355.34</t>
  </si>
  <si>
    <t>1046.28</t>
  </si>
  <si>
    <t>1484.62</t>
  </si>
  <si>
    <t>1248.67</t>
  </si>
  <si>
    <t>33.33</t>
  </si>
  <si>
    <t>88.08</t>
  </si>
  <si>
    <t>1370.35</t>
  </si>
  <si>
    <t>114.27</t>
  </si>
  <si>
    <t>583</t>
  </si>
  <si>
    <t>295.63</t>
  </si>
  <si>
    <t>991.72</t>
  </si>
  <si>
    <t>59.71</t>
  </si>
  <si>
    <t>54.56</t>
  </si>
  <si>
    <t>Vallum Capital Advisors Private Limited</t>
  </si>
  <si>
    <t>INP000007650</t>
  </si>
  <si>
    <t>2022-11-30</t>
  </si>
  <si>
    <t>Bungalow No.36,Kalanagar,Bandra East,,MUMBAI,Mumbai,MAHARASHTRA,INDIA,400051</t>
  </si>
  <si>
    <t>Mr.Manish Bhandari</t>
  </si>
  <si>
    <t>manish.bhandari@vallum.in</t>
  </si>
  <si>
    <t>91-022-9820326393</t>
  </si>
  <si>
    <t>Mrs.Neha Mehta</t>
  </si>
  <si>
    <t>Neha.mehta@vallum.in</t>
  </si>
  <si>
    <t>432</t>
  </si>
  <si>
    <t>1688.02000</t>
  </si>
  <si>
    <t>354</t>
  </si>
  <si>
    <t>451.74</t>
  </si>
  <si>
    <t>1203.84</t>
  </si>
  <si>
    <t>32.44</t>
  </si>
  <si>
    <t>1688.02</t>
  </si>
  <si>
    <t>1651.66</t>
  </si>
  <si>
    <t>36.36</t>
  </si>
  <si>
    <t>Valtrust Partners LLP</t>
  </si>
  <si>
    <t>INP100007578</t>
  </si>
  <si>
    <t>2022-10-06</t>
  </si>
  <si>
    <t>Unit 315 and 315A, Rectangle 1, D-4, Saket,Saket (South Delhi),NEW DELHI,South Delhi,NATIONAL CAPITAL TERRITORY OF DELHI,INDIA,110017</t>
  </si>
  <si>
    <t>Mr.Vishal Khatri</t>
  </si>
  <si>
    <t>po@valtrustcapital.com</t>
  </si>
  <si>
    <t>91-20-1143172315</t>
  </si>
  <si>
    <t>Mrs.Anushri Anand Chandak</t>
  </si>
  <si>
    <t>co@valtrustcapital.com</t>
  </si>
  <si>
    <t>75.48000</t>
  </si>
  <si>
    <t>17.44</t>
  </si>
  <si>
    <t>58.04</t>
  </si>
  <si>
    <t>75.48</t>
  </si>
  <si>
    <t>58.08</t>
  </si>
  <si>
    <t>67.11</t>
  </si>
  <si>
    <t>3.06</t>
  </si>
  <si>
    <t>1.71</t>
  </si>
  <si>
    <t>2.93</t>
  </si>
  <si>
    <t>8.37</t>
  </si>
  <si>
    <t>14.56</t>
  </si>
  <si>
    <t>52.55</t>
  </si>
  <si>
    <t>2.88</t>
  </si>
  <si>
    <t>5.49</t>
  </si>
  <si>
    <t>4.53</t>
  </si>
  <si>
    <t>Value Prolific Investments and Consulting Private Limited</t>
  </si>
  <si>
    <t>INP100007189</t>
  </si>
  <si>
    <t>2021-04-01</t>
  </si>
  <si>
    <t>F-3 ,Bhagat Singh Market, New Delhi,NEW DELHI,,NATIONAL CAPITAL TERRITORY OF DELHI,INDIA,110001</t>
  </si>
  <si>
    <t>Mr.Anshuman Khanna</t>
  </si>
  <si>
    <t>anshuman.khanna@valpro.co.in</t>
  </si>
  <si>
    <t>91-011-46001069</t>
  </si>
  <si>
    <t>Mr.Pratap Singh</t>
  </si>
  <si>
    <t>pratap@anitaandgadia.com</t>
  </si>
  <si>
    <t>124.88000</t>
  </si>
  <si>
    <t>119.71</t>
  </si>
  <si>
    <t>5.17</t>
  </si>
  <si>
    <t>124.88</t>
  </si>
  <si>
    <t>121.88</t>
  </si>
  <si>
    <t>VALUEQUEST INVESTMENT ADVISORS PVT. LTD.</t>
  </si>
  <si>
    <t>INP000003724</t>
  </si>
  <si>
    <t>2016-06-09</t>
  </si>
  <si>
    <t>QUEST, 6TH FLOOR, 1073, RAJABHAU DESAI MARG,,BEHIND BEAU MONDE TOWERS, PRABHADEVI,MUMBAI,MUMBAI,MAHARASHTRA,INDIA,400025</t>
  </si>
  <si>
    <t>RAVINDRA RAICHAND DHARAMSHI</t>
  </si>
  <si>
    <t>--022-24394470</t>
  </si>
  <si>
    <t>HITEN VIRCHAND GALA</t>
  </si>
  <si>
    <t>1510</t>
  </si>
  <si>
    <t>14677.05000</t>
  </si>
  <si>
    <t>1292</t>
  </si>
  <si>
    <t>1745.74</t>
  </si>
  <si>
    <t>4176.66</t>
  </si>
  <si>
    <t>286.92</t>
  </si>
  <si>
    <t>8467.72</t>
  </si>
  <si>
    <t>14677.05</t>
  </si>
  <si>
    <t>12646.35</t>
  </si>
  <si>
    <t>882.99</t>
  </si>
  <si>
    <t>449.21</t>
  </si>
  <si>
    <t>13978.54</t>
  </si>
  <si>
    <t>362.06</t>
  </si>
  <si>
    <t>1253</t>
  </si>
  <si>
    <t>1466</t>
  </si>
  <si>
    <t>1681.4</t>
  </si>
  <si>
    <t>3546.5</t>
  </si>
  <si>
    <t>282.92</t>
  </si>
  <si>
    <t>Varanium Capital Advisors Private Limited</t>
  </si>
  <si>
    <t>INP000005281</t>
  </si>
  <si>
    <t>2016-12-08</t>
  </si>
  <si>
    <t>A-3, 4 and 5, Sector-125,Gautam Budha Nagar,NOIDA,,UTTAR PRADESH,INDIA,201301</t>
  </si>
  <si>
    <t>112.57000</t>
  </si>
  <si>
    <t>10.75</t>
  </si>
  <si>
    <t>49.66</t>
  </si>
  <si>
    <t>52.16</t>
  </si>
  <si>
    <t>112.57</t>
  </si>
  <si>
    <t>106.38</t>
  </si>
  <si>
    <t>3.45</t>
  </si>
  <si>
    <t>Ventura Securities Limited</t>
  </si>
  <si>
    <t>INP000004094</t>
  </si>
  <si>
    <t>2017-01-05</t>
  </si>
  <si>
    <t>E DHANUR, 15, SIR P.M. ROAD, ,FORT,,MUMBAI,MUMBAI,MAHARASHTRA,INDIA,400079</t>
  </si>
  <si>
    <t>JUZER YUSUF GABAJIWALA</t>
  </si>
  <si>
    <t>--022-26328257</t>
  </si>
  <si>
    <t>DWARIKA PRASAD SINGH</t>
  </si>
  <si>
    <t>146.82000</t>
  </si>
  <si>
    <t>6.19</t>
  </si>
  <si>
    <t>129.31</t>
  </si>
  <si>
    <t>11.32</t>
  </si>
  <si>
    <t>146.82</t>
  </si>
  <si>
    <t>84.52</t>
  </si>
  <si>
    <t>11.4</t>
  </si>
  <si>
    <t>5.11</t>
  </si>
  <si>
    <t>101.03</t>
  </si>
  <si>
    <t>45.8</t>
  </si>
  <si>
    <t>83.51</t>
  </si>
  <si>
    <t>101.02</t>
  </si>
  <si>
    <t>VIVRITI ASSET MANAGEMENT PRIVATE LIMITED</t>
  </si>
  <si>
    <t>INP000008330</t>
  </si>
  <si>
    <t>2023-10-04</t>
  </si>
  <si>
    <t>Prestige Zackria Metropolitan No. 200/1-8, 1st Floor, Block -1,Annasalai Chennai TN 600002,CHENNAI,CHENNAI,TAMIL NADU,INDIA,600002</t>
  </si>
  <si>
    <t>Mr.Soumendra Nath Ghosh</t>
  </si>
  <si>
    <t>vam.compliance@vivritiamc.com</t>
  </si>
  <si>
    <t>91-044-40074800</t>
  </si>
  <si>
    <t>Mr.Asif Iqbal</t>
  </si>
  <si>
    <t>Wallfort PMS and Advisory Services LLP</t>
  </si>
  <si>
    <t>INP000006192</t>
  </si>
  <si>
    <t>2018-10-23</t>
  </si>
  <si>
    <t>207, Floor 2, Plot-5 B,Jeevan Vihar,,Manav Mandir Road, Teen Batti,MUMBAI,,MAHARASHTRA,INDIA,400006</t>
  </si>
  <si>
    <t>Mr.Vijay Shyamsunder Bharadia</t>
  </si>
  <si>
    <t>helpdesk@wallfortpms.com</t>
  </si>
  <si>
    <t>91-022-47494894</t>
  </si>
  <si>
    <t>Mr.Chirag Pravinkumar Jain</t>
  </si>
  <si>
    <t>chirag@wallfortpms.com</t>
  </si>
  <si>
    <t>274.29000</t>
  </si>
  <si>
    <t>21.84</t>
  </si>
  <si>
    <t>202.27</t>
  </si>
  <si>
    <t>1.76</t>
  </si>
  <si>
    <t>274.29</t>
  </si>
  <si>
    <t>167.24</t>
  </si>
  <si>
    <t>12.77</t>
  </si>
  <si>
    <t>21.35</t>
  </si>
  <si>
    <t>202.11</t>
  </si>
  <si>
    <t>72.18</t>
  </si>
  <si>
    <t>176.22</t>
  </si>
  <si>
    <t>46.13</t>
  </si>
  <si>
    <t>Waterfield Financial and Investment Advisors Private Limited</t>
  </si>
  <si>
    <t>INP000007818</t>
  </si>
  <si>
    <t>142 Maker Chamber VI ,220 Jamnalal Bajaj Marg Nariman Point,MUMBAI,,MAHARASHTRA,INDIA,400021</t>
  </si>
  <si>
    <t>Mr.Chintan M Bhatt</t>
  </si>
  <si>
    <t>chintan.bhatt@waterfieldadvisors.com</t>
  </si>
  <si>
    <t>000-022-66210700</t>
  </si>
  <si>
    <t>Mr.Kartik Kini</t>
  </si>
  <si>
    <t>kartik.kini@waterfieldadvisors.com</t>
  </si>
  <si>
    <t>76.70790</t>
  </si>
  <si>
    <t>1.8495</t>
  </si>
  <si>
    <t>38.6399</t>
  </si>
  <si>
    <t>36.2185</t>
  </si>
  <si>
    <t>76.7079</t>
  </si>
  <si>
    <t>13.5033</t>
  </si>
  <si>
    <t>0.9886</t>
  </si>
  <si>
    <t>35.5887</t>
  </si>
  <si>
    <t>26.6273</t>
  </si>
  <si>
    <t>Waterfield Fund Managers Private Limited</t>
  </si>
  <si>
    <t>INP000008288</t>
  </si>
  <si>
    <t>142 Maker Chamber VI 220 ,Jamnalal Bajaj Marg Nariman Point,MUMBAI,Mumbai,MAHARASHTRA,INDIA,400021</t>
  </si>
  <si>
    <t>Mr.Siddharth Jhunjhunwala</t>
  </si>
  <si>
    <t>wfof@waterfieldadvisors.com</t>
  </si>
  <si>
    <t>00-91-8422994344</t>
  </si>
  <si>
    <t>Ms.Shilpa Dadhich</t>
  </si>
  <si>
    <t>shilpa.dadhich@waterfieldadvisors.com</t>
  </si>
  <si>
    <t>16.00000</t>
  </si>
  <si>
    <t>Wave Asset Private Limited</t>
  </si>
  <si>
    <t>INP000008428</t>
  </si>
  <si>
    <t>Flat No 902, RNA Mirage,S K Ahire Marg, Worli,MUMBAI,,MAHARASHTRA,INDIA,400030</t>
  </si>
  <si>
    <t>Mr.Ashwin R Agarwal</t>
  </si>
  <si>
    <t>contact@waveasset.in</t>
  </si>
  <si>
    <t>0-91-9820001645</t>
  </si>
  <si>
    <t>Mr.Karan Snehilal Gupta</t>
  </si>
  <si>
    <t>3.09000</t>
  </si>
  <si>
    <t>WAY2WEALTH BROKERS PRIVATE LTD.</t>
  </si>
  <si>
    <t>INP000000829</t>
  </si>
  <si>
    <t>2015-06-16</t>
  </si>
  <si>
    <t>RUKMINI TOWERS, 3RD and 4TH FLOOR,,NO.3/1, PLATFORM ROAD,SHESHADRIPURAM,,BANGALORE,BANGALORE URBAN,KARNATAKA,INDIA,560020</t>
  </si>
  <si>
    <t>B G Srinath</t>
  </si>
  <si>
    <t>--080 43676862</t>
  </si>
  <si>
    <t>Raghavendra B</t>
  </si>
  <si>
    <t>79.89940</t>
  </si>
  <si>
    <t>0.6513</t>
  </si>
  <si>
    <t>71.1003</t>
  </si>
  <si>
    <t>8.1478</t>
  </si>
  <si>
    <t>79.8994</t>
  </si>
  <si>
    <t>67.5703</t>
  </si>
  <si>
    <t>7.5741</t>
  </si>
  <si>
    <t>2.7344</t>
  </si>
  <si>
    <t>77.879</t>
  </si>
  <si>
    <t>1.9684</t>
  </si>
  <si>
    <t>0.0521</t>
  </si>
  <si>
    <t>2.0205</t>
  </si>
  <si>
    <t>69.0798</t>
  </si>
  <si>
    <t>77.8789</t>
  </si>
  <si>
    <t>WEALTH FIRST PORTFOLIO MANAGERS LIMITED</t>
  </si>
  <si>
    <t>INP000006332</t>
  </si>
  <si>
    <t>CAPITOL HOUSE, 10 PARAS-II, NEAR CAMPUS CORNER,,PRAHALADNAGAR, ANANDNAGAR, ABD 380015,AHMEDABAD,AHMEDABAD,GUJARAT,INDIA,380015</t>
  </si>
  <si>
    <t>Mrs.VAIDEHI PARIKH</t>
  </si>
  <si>
    <t>vaidehi@wealthfirst.biz</t>
  </si>
  <si>
    <t>079-079-40240000</t>
  </si>
  <si>
    <t>Mr.NIKHIL JAIN</t>
  </si>
  <si>
    <t>nikhil@wealthfirst.biz</t>
  </si>
  <si>
    <t>Wealth Managers India Private Limited</t>
  </si>
  <si>
    <t>INP000001660</t>
  </si>
  <si>
    <t>201 Kamdhenu,40/24, Bhonde Colony,PUNE,Pune,MAHARASHTRA,INDIA,411004</t>
  </si>
  <si>
    <t>Mr.Mandar Vishwas Bagul</t>
  </si>
  <si>
    <t>mandar@wealthmanagers.co.in</t>
  </si>
  <si>
    <t>91-20-2067636100</t>
  </si>
  <si>
    <t>Mr.Vedkumar Krishnarao Zirange</t>
  </si>
  <si>
    <t>788.83453</t>
  </si>
  <si>
    <t>40.04049</t>
  </si>
  <si>
    <t>726.59345</t>
  </si>
  <si>
    <t>22.20059</t>
  </si>
  <si>
    <t>253.37369</t>
  </si>
  <si>
    <t>13.96004</t>
  </si>
  <si>
    <t>308.52314</t>
  </si>
  <si>
    <t>4.84759</t>
  </si>
  <si>
    <t>580.70446</t>
  </si>
  <si>
    <t>94.90851</t>
  </si>
  <si>
    <t>1.89825</t>
  </si>
  <si>
    <t>78.60425</t>
  </si>
  <si>
    <t>32.71909</t>
  </si>
  <si>
    <t>208.1301</t>
  </si>
  <si>
    <t>12.60099</t>
  </si>
  <si>
    <t>554.77476</t>
  </si>
  <si>
    <t>13.32869</t>
  </si>
  <si>
    <t>580.70444</t>
  </si>
  <si>
    <t>27.4395</t>
  </si>
  <si>
    <t>171.81869</t>
  </si>
  <si>
    <t>8.8719</t>
  </si>
  <si>
    <t>208.13009</t>
  </si>
  <si>
    <t>-0.09</t>
  </si>
  <si>
    <t>4.16721</t>
  </si>
  <si>
    <t>3.80228</t>
  </si>
  <si>
    <t>0.36493</t>
  </si>
  <si>
    <t>WealthBridge Capital Advisors Private Limited</t>
  </si>
  <si>
    <t>INP000005240</t>
  </si>
  <si>
    <t>2016-09-26</t>
  </si>
  <si>
    <t>82 GUNROCK ENCLAVE (FF),PHASE 1,,,ANDHRA PRADESH,INDIA,500009</t>
  </si>
  <si>
    <t>115.93000</t>
  </si>
  <si>
    <t>103.71</t>
  </si>
  <si>
    <t>115.93</t>
  </si>
  <si>
    <t>92.06</t>
  </si>
  <si>
    <t>Welspun One Logistics Parks Private Limited</t>
  </si>
  <si>
    <t>INP000007997</t>
  </si>
  <si>
    <t>Welspun House Kamala Mills Compound Lower Parel Mumbai Maharashtra 40013,,MUMBAI,,MAHARASHTRA,INDIA,400013</t>
  </si>
  <si>
    <t>Mr.Yash Ravel</t>
  </si>
  <si>
    <t>refilings_welspunone@welspun.com</t>
  </si>
  <si>
    <t>91-022-62600700</t>
  </si>
  <si>
    <t>Ms.Geetha Shetty</t>
  </si>
  <si>
    <t>White Oak Capital Management Consultants LLP</t>
  </si>
  <si>
    <t>INP000005865</t>
  </si>
  <si>
    <t>2017-11-14</t>
  </si>
  <si>
    <t>Unit 6 2B, 6th Floor, Cnergy Building,Appasaheb Marathe Marg, Prabhadevi,MUMBAI,,MAHARASHTRA,INDIA,400025</t>
  </si>
  <si>
    <t>Mr.Chaitanya Kapur</t>
  </si>
  <si>
    <t>chaitanya.kapur@whiteoakinvestors.com</t>
  </si>
  <si>
    <t>91-022-62308185</t>
  </si>
  <si>
    <t>Ms.Shweta Subramanian</t>
  </si>
  <si>
    <t>shweta.subramanian@whiteoakinvestors.com</t>
  </si>
  <si>
    <t>6663.89000</t>
  </si>
  <si>
    <t>543.78</t>
  </si>
  <si>
    <t>6120.11</t>
  </si>
  <si>
    <t>6663.89</t>
  </si>
  <si>
    <t>6071.6</t>
  </si>
  <si>
    <t>48.51</t>
  </si>
  <si>
    <t>White Pine Investment Management Private Limited</t>
  </si>
  <si>
    <t>INP000007331</t>
  </si>
  <si>
    <t>2022-02-07</t>
  </si>
  <si>
    <t>A1302, A Wing, Millenium Court Building,Jogeshwari west,MUMBAI,,MAHARASHTRA,INDIA,400102</t>
  </si>
  <si>
    <t>Mr.Niraj Mansingka</t>
  </si>
  <si>
    <t>niraj.mansingka@whitepineim.com</t>
  </si>
  <si>
    <t>91-22-8591849102</t>
  </si>
  <si>
    <t>Mr.Keshav Karwa</t>
  </si>
  <si>
    <t>Keshav.karwa@whitepineim.com</t>
  </si>
  <si>
    <t>255.54000</t>
  </si>
  <si>
    <t>32.86</t>
  </si>
  <si>
    <t>218.91</t>
  </si>
  <si>
    <t>3.77</t>
  </si>
  <si>
    <t>255.54</t>
  </si>
  <si>
    <t>249.75</t>
  </si>
  <si>
    <t>White Whale Partners LLP</t>
  </si>
  <si>
    <t>INP000006970</t>
  </si>
  <si>
    <t>2020-01-14</t>
  </si>
  <si>
    <t>206, Prospect Chambers,2nd Floor, Dr. D. N. Road, Fort,MUMBAI,,MAHARASHTRA,INDIA,400001</t>
  </si>
  <si>
    <t>Mr.Hardik Doshi</t>
  </si>
  <si>
    <t>hdoshi@whitewhale.in</t>
  </si>
  <si>
    <t>91-000-9820201239</t>
  </si>
  <si>
    <t>Mr.Shapath Parikh</t>
  </si>
  <si>
    <t>sparikh@whitewhale.in</t>
  </si>
  <si>
    <t>177.16000</t>
  </si>
  <si>
    <t>37.95</t>
  </si>
  <si>
    <t>55.84</t>
  </si>
  <si>
    <t>83.37</t>
  </si>
  <si>
    <t>177.16</t>
  </si>
  <si>
    <t>61.52</t>
  </si>
  <si>
    <t>70.41</t>
  </si>
  <si>
    <t>106.75</t>
  </si>
  <si>
    <t>14.57</t>
  </si>
  <si>
    <t>23.38</t>
  </si>
  <si>
    <t>WhiteOak Capital Asset Management Limited</t>
  </si>
  <si>
    <t>INP000007766</t>
  </si>
  <si>
    <t>2023-01-13</t>
  </si>
  <si>
    <t>Unit No. B4, 6th Floor, Cnergy,Appasaheb Marathe Marg, Prabhadevi,MUMBAI,,MAHARASHTRA,INDIA,400025</t>
  </si>
  <si>
    <t>Mr.Parag Dineshbhai Jariwala</t>
  </si>
  <si>
    <t>parag.jariwala@whiteoakindia.com</t>
  </si>
  <si>
    <t>91-022-62301155</t>
  </si>
  <si>
    <t>Mr.Prannav Shah</t>
  </si>
  <si>
    <t>prannav.shah@whiteoakamc.com</t>
  </si>
  <si>
    <t>4048</t>
  </si>
  <si>
    <t>6578.03000</t>
  </si>
  <si>
    <t>3411</t>
  </si>
  <si>
    <t>327</t>
  </si>
  <si>
    <t>1990.98</t>
  </si>
  <si>
    <t>4193.88</t>
  </si>
  <si>
    <t>393.17</t>
  </si>
  <si>
    <t>6578.03</t>
  </si>
  <si>
    <t>6440.52</t>
  </si>
  <si>
    <t>21.1</t>
  </si>
  <si>
    <t>116.41</t>
  </si>
  <si>
    <t>WILLOW ADVISORS LLP</t>
  </si>
  <si>
    <t>INP000006925</t>
  </si>
  <si>
    <t>2019-11-18</t>
  </si>
  <si>
    <t>302 A, Floor G, Plot 102, Sylverton Building,Nathalal Parikh Marg, Colaba,MUMBAI,,MAHARASHTRA,INDIA,400005</t>
  </si>
  <si>
    <t>Mr.Nisarg Deepak Ganatra</t>
  </si>
  <si>
    <t>nisarg@willowadvisors.in</t>
  </si>
  <si>
    <t>91-022-22181071</t>
  </si>
  <si>
    <t>Mr.Jagdish Ankush Patkar</t>
  </si>
  <si>
    <t>compliance@willowadvisors.in</t>
  </si>
  <si>
    <t>365.45000</t>
  </si>
  <si>
    <t>4.54</t>
  </si>
  <si>
    <t>321.57</t>
  </si>
  <si>
    <t>39.34</t>
  </si>
  <si>
    <t>365.45</t>
  </si>
  <si>
    <t>361.81</t>
  </si>
  <si>
    <t>1.45</t>
  </si>
  <si>
    <t>2.19</t>
  </si>
  <si>
    <t>Wryght Research and Capital Private Limited</t>
  </si>
  <si>
    <t>INP000007979</t>
  </si>
  <si>
    <t>103, Shagun Vatika,Prag Narayan Road,LUCKNOW,,UTTAR PRADESH,INDIA,226001</t>
  </si>
  <si>
    <t>Ms.Sonam Srivastava</t>
  </si>
  <si>
    <t>sonam@wrightresearch.in</t>
  </si>
  <si>
    <t>91-096-86195357</t>
  </si>
  <si>
    <t>Mr.Lovish Jain</t>
  </si>
  <si>
    <t>249</t>
  </si>
  <si>
    <t>192.00000</t>
  </si>
  <si>
    <t>4.06</t>
  </si>
  <si>
    <t>185.7</t>
  </si>
  <si>
    <t>2.24</t>
  </si>
  <si>
    <t>167.33</t>
  </si>
  <si>
    <t>23.47</t>
  </si>
  <si>
    <t>191.97</t>
  </si>
  <si>
    <t>Xponent Tribe LLP</t>
  </si>
  <si>
    <t>INP000008516</t>
  </si>
  <si>
    <t>301, Floor-3,342, Shubh Chetnah Chs Maulana, ,Shaukat Ali Road, Bharat Nagar, Grant Road,,MUMBAI,,MAHARASHTRA,INDIA,400007</t>
  </si>
  <si>
    <t>Mr.Akshay Jogani</t>
  </si>
  <si>
    <t>akshay@xponentribe.com</t>
  </si>
  <si>
    <t>0-91-9773868160</t>
  </si>
  <si>
    <t>Mr.Yash Jogani</t>
  </si>
  <si>
    <t>24.16000</t>
  </si>
  <si>
    <t>24.16</t>
  </si>
  <si>
    <t>3.16</t>
  </si>
  <si>
    <t>XPONENTIA CAPITAL PARTNERS LLP</t>
  </si>
  <si>
    <t>INP000007483</t>
  </si>
  <si>
    <t>2022-07-29</t>
  </si>
  <si>
    <t>6th Floor, Maker Chamber VI,Backbay Reclamation Scheme, Nariman Point,MUMBAI,,MAHARASHTRA,INDIA,400021</t>
  </si>
  <si>
    <t>Mr.Perumal Srinivasan</t>
  </si>
  <si>
    <t>prs@xponentia.in</t>
  </si>
  <si>
    <t>91-000-9920998717</t>
  </si>
  <si>
    <t>Ms.Varuna Agarwal</t>
  </si>
  <si>
    <t>varuna@xponentia.in</t>
  </si>
  <si>
    <t>115.75000</t>
  </si>
  <si>
    <t>36.44</t>
  </si>
  <si>
    <t>27.42</t>
  </si>
  <si>
    <t>115.75</t>
  </si>
  <si>
    <t>ZEN WEALTH MANAGEMENT SERVICES LIMITED</t>
  </si>
  <si>
    <t>INP000000936</t>
  </si>
  <si>
    <t>6-3-788/32, 3RD FLOOR, VAMSEE ESTATE,OPP. CHANDANA BROS, AMEERPET,HYDERABAD,,ANDHRA PRADESH,INDIA,500016</t>
  </si>
  <si>
    <t>PRATAP KANTHETI</t>
  </si>
  <si>
    <t>--040-39112222</t>
  </si>
  <si>
    <t>ANASUYA SAHU</t>
  </si>
  <si>
    <t>433.91985</t>
  </si>
  <si>
    <t>57.62926</t>
  </si>
  <si>
    <t>264.86358</t>
  </si>
  <si>
    <t>111.42701</t>
  </si>
  <si>
    <t>364.55041</t>
  </si>
  <si>
    <t>34.03794</t>
  </si>
  <si>
    <t>35.3315</t>
  </si>
  <si>
    <t>Zeva Capsol Private Limited</t>
  </si>
  <si>
    <t>INP000007872</t>
  </si>
  <si>
    <t>101 Siddhivinayak 1st Road Union Park ,Khar West ,MUMBAI,,MAHARASHTRA,INDIA,400052</t>
  </si>
  <si>
    <t>Mr.Anil Gudibande</t>
  </si>
  <si>
    <t>anil.gudibande@1crowd.co</t>
  </si>
  <si>
    <t>0-091-9821141938</t>
  </si>
  <si>
    <t>Avg. Ticket Size</t>
  </si>
  <si>
    <t>%age of Contribution</t>
  </si>
  <si>
    <t>EPFO_Avg. Ticket Size</t>
  </si>
  <si>
    <t>Corporate_Avg. Ticket Size</t>
  </si>
  <si>
    <t>Non-Corporate_Avg. Ticket Size</t>
  </si>
  <si>
    <t>NRI_Avg. Ticket Size</t>
  </si>
  <si>
    <t>FPI_Avg. Ticket Size</t>
  </si>
  <si>
    <t>Others_Avg. Ticket Size</t>
  </si>
  <si>
    <t>Equity Listed</t>
  </si>
  <si>
    <t>Equity Unlisted</t>
  </si>
  <si>
    <t>Plain Debt Listed</t>
  </si>
  <si>
    <t>Plain Debt Unlisted</t>
  </si>
  <si>
    <t>Structured Debt Listed</t>
  </si>
  <si>
    <t>Structured Debt Unlisted</t>
  </si>
  <si>
    <t>Derivatives Equity</t>
  </si>
  <si>
    <t>Derivatives Commodity</t>
  </si>
  <si>
    <t>Derivatives Others</t>
  </si>
  <si>
    <t>Mutual Funds</t>
  </si>
  <si>
    <t>Others</t>
  </si>
  <si>
    <t>Total</t>
  </si>
  <si>
    <t>Total_Avg. Ticket Size</t>
  </si>
  <si>
    <t>Inflow_during_the_month</t>
  </si>
  <si>
    <t>Outflow_during_the_month</t>
  </si>
  <si>
    <t>Net_flow_during_the_month</t>
  </si>
  <si>
    <t>Inflow_during_the_FY</t>
  </si>
  <si>
    <t>Outflow_during_the_FY</t>
  </si>
  <si>
    <t>Net_flow_during_the_FY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</si>
</sst>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 [$₹-4009]\ * #,##0.00_ ;_ [$₹-4009]\ * \-#,##0.00_ ;_ [$₹-4009]\ * &quot;-&quot;??_ ;_ @_ 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164" fontId="0" fillId="0" borderId="0" xfId="0" applyNumberFormat="1"/>
    <xf numFmtId="0" fontId="1" fillId="1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4" fontId="3" fillId="12" borderId="0" xfId="0" applyNumberFormat="1" applyFont="1" applyFill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top"/>
    </xf>
    <xf numFmtId="0" fontId="6" fillId="13" borderId="1" xfId="0" applyFont="1" applyFill="1" applyBorder="1" applyAlignment="1">
      <alignment horizontal="center" vertical="top"/>
    </xf>
    <xf numFmtId="10" fontId="3" fillId="0" borderId="0" xfId="2" applyNumberFormat="1" applyFont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6" fillId="14" borderId="1" xfId="0" applyFont="1" applyFill="1" applyBorder="1" applyAlignment="1">
      <alignment horizontal="center" vertical="center"/>
    </xf>
    <xf numFmtId="0" fontId="0" fillId="11" borderId="0" xfId="0" applyFill="1"/>
    <xf numFmtId="0" fontId="4" fillId="11" borderId="0" xfId="0" applyFont="1" applyFill="1"/>
    <xf numFmtId="0" fontId="4" fillId="11" borderId="0" xfId="0" applyFont="1" applyFill="1" applyAlignment="1">
      <alignment vertical="center"/>
    </xf>
    <xf numFmtId="0" fontId="5" fillId="15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9" fontId="5" fillId="13" borderId="1" xfId="2" applyFont="1" applyFill="1" applyBorder="1" applyAlignment="1">
      <alignment horizontal="center" vertical="top"/>
    </xf>
    <xf numFmtId="9" fontId="5" fillId="0" borderId="1" xfId="2" applyFont="1" applyFill="1" applyBorder="1" applyAlignment="1">
      <alignment horizontal="center" vertical="top"/>
    </xf>
    <xf numFmtId="9" fontId="5" fillId="16" borderId="1" xfId="2" applyFont="1" applyFill="1" applyBorder="1" applyAlignment="1">
      <alignment horizontal="center" vertical="top"/>
    </xf>
    <xf numFmtId="0" fontId="6" fillId="16" borderId="1" xfId="0" applyFont="1" applyFill="1" applyBorder="1" applyAlignment="1">
      <alignment horizontal="center" vertical="top"/>
    </xf>
    <xf numFmtId="0" fontId="0" fillId="13" borderId="0" xfId="0" applyFill="1"/>
    <xf numFmtId="10" fontId="3" fillId="13" borderId="0" xfId="2" applyNumberFormat="1" applyFont="1" applyFill="1"/>
    <xf numFmtId="0" fontId="0" fillId="16" borderId="0" xfId="0" applyFill="1"/>
    <xf numFmtId="10" fontId="3" fillId="16" borderId="0" xfId="2" applyNumberFormat="1" applyFont="1" applyFill="1"/>
    <xf numFmtId="164" fontId="0" fillId="11" borderId="0" xfId="0" applyNumberFormat="1" applyFill="1"/>
    <xf numFmtId="0" fontId="0" fillId="2" borderId="1" xfId="0" applyFill="1" applyBorder="1"/>
    <xf numFmtId="0" fontId="5" fillId="0" borderId="1" xfId="0" applyFont="1" applyBorder="1" applyAlignment="1">
      <alignment horizontal="center" vertical="top"/>
    </xf>
    <xf numFmtId="0" fontId="5" fillId="16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0" fontId="5" fillId="16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2" fontId="0" fillId="11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3" fillId="16" borderId="0" xfId="2" applyNumberFormat="1" applyFont="1" applyFill="1" applyAlignment="1">
      <alignment horizontal="center" vertical="center"/>
    </xf>
    <xf numFmtId="165" fontId="3" fillId="16" borderId="0" xfId="2" applyNumberFormat="1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5" fillId="17" borderId="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/>
    </xf>
    <xf numFmtId="164" fontId="0" fillId="0" borderId="0" xfId="1" applyNumberFormat="1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G512"/>
  <sheetViews>
    <sheetView topLeftCell="CG1" workbookViewId="0">
      <selection activeCell="CO6" sqref="CO6"/>
    </sheetView>
  </sheetViews>
  <sheetFormatPr defaultRowHeight="14.4" x14ac:dyDescent="0.3"/>
  <cols>
    <col min="1" max="1" width="4" bestFit="1" customWidth="1"/>
    <col min="2" max="2" width="56.77734375" bestFit="1" customWidth="1"/>
    <col min="3" max="3" width="18.5546875" bestFit="1" customWidth="1"/>
    <col min="4" max="4" width="17.77734375" bestFit="1" customWidth="1"/>
    <col min="5" max="5" width="187" bestFit="1" customWidth="1"/>
    <col min="6" max="6" width="36.5546875" bestFit="1" customWidth="1"/>
    <col min="7" max="7" width="42.88671875" bestFit="1" customWidth="1"/>
    <col min="8" max="8" width="41.5546875" bestFit="1" customWidth="1"/>
    <col min="9" max="9" width="38.33203125" bestFit="1" customWidth="1"/>
    <col min="10" max="10" width="40.5546875" bestFit="1" customWidth="1"/>
    <col min="11" max="11" width="36" bestFit="1" customWidth="1"/>
    <col min="12" max="12" width="79.109375" bestFit="1" customWidth="1"/>
    <col min="13" max="13" width="29" customWidth="1"/>
    <col min="14" max="14" width="23.6640625" bestFit="1" customWidth="1"/>
    <col min="15" max="15" width="28" bestFit="1" customWidth="1"/>
    <col min="16" max="16" width="26.77734375" bestFit="1" customWidth="1"/>
    <col min="17" max="17" width="16.77734375" bestFit="1" customWidth="1"/>
    <col min="18" max="18" width="19.88671875" bestFit="1" customWidth="1"/>
    <col min="19" max="19" width="18.21875" bestFit="1" customWidth="1"/>
    <col min="20" max="20" width="16.109375" bestFit="1" customWidth="1"/>
    <col min="21" max="21" width="15.6640625" bestFit="1" customWidth="1"/>
    <col min="22" max="22" width="20" bestFit="1" customWidth="1"/>
    <col min="23" max="23" width="18.77734375" bestFit="1" customWidth="1"/>
    <col min="24" max="24" width="11.5546875" bestFit="1" customWidth="1"/>
    <col min="25" max="25" width="11.88671875" bestFit="1" customWidth="1"/>
    <col min="26" max="26" width="12.5546875" bestFit="1" customWidth="1"/>
    <col min="27" max="27" width="24" bestFit="1" customWidth="1"/>
    <col min="28" max="28" width="26.109375" bestFit="1" customWidth="1"/>
    <col min="29" max="29" width="27.33203125" bestFit="1" customWidth="1"/>
    <col min="30" max="30" width="29.33203125" bestFit="1" customWidth="1"/>
    <col min="31" max="31" width="32.21875" bestFit="1" customWidth="1"/>
    <col min="32" max="32" width="34.33203125" bestFit="1" customWidth="1"/>
    <col min="33" max="33" width="32.109375" customWidth="1"/>
    <col min="34" max="34" width="33.109375" bestFit="1" customWidth="1"/>
    <col min="35" max="35" width="28.6640625" bestFit="1" customWidth="1"/>
    <col min="36" max="36" width="24.88671875" bestFit="1" customWidth="1"/>
    <col min="37" max="37" width="18.77734375" bestFit="1" customWidth="1"/>
    <col min="38" max="38" width="29.5546875" customWidth="1"/>
    <col min="39" max="39" width="28.33203125" bestFit="1" customWidth="1"/>
    <col min="40" max="40" width="30.44140625" bestFit="1" customWidth="1"/>
    <col min="41" max="41" width="31.6640625" bestFit="1" customWidth="1"/>
    <col min="42" max="42" width="33.77734375" bestFit="1" customWidth="1"/>
    <col min="43" max="43" width="36.5546875" bestFit="1" customWidth="1"/>
    <col min="44" max="44" width="38.6640625" bestFit="1" customWidth="1"/>
    <col min="45" max="45" width="32.77734375" bestFit="1" customWidth="1"/>
    <col min="46" max="46" width="37.44140625" bestFit="1" customWidth="1"/>
    <col min="47" max="47" width="33" bestFit="1" customWidth="1"/>
    <col min="48" max="48" width="29.21875" bestFit="1" customWidth="1"/>
    <col min="49" max="49" width="23.109375" bestFit="1" customWidth="1"/>
    <col min="50" max="50" width="21.77734375" bestFit="1" customWidth="1"/>
    <col min="51" max="51" width="13.6640625" bestFit="1" customWidth="1"/>
    <col min="52" max="52" width="23.88671875" bestFit="1" customWidth="1"/>
    <col min="53" max="53" width="26" bestFit="1" customWidth="1"/>
    <col min="54" max="54" width="30.33203125" bestFit="1" customWidth="1"/>
    <col min="55" max="55" width="29" bestFit="1" customWidth="1"/>
    <col min="56" max="56" width="19.109375" bestFit="1" customWidth="1"/>
    <col min="57" max="57" width="22.21875" bestFit="1" customWidth="1"/>
    <col min="58" max="58" width="20.44140625" bestFit="1" customWidth="1"/>
    <col min="59" max="59" width="15.88671875" bestFit="1" customWidth="1"/>
    <col min="60" max="60" width="18" bestFit="1" customWidth="1"/>
    <col min="61" max="61" width="22.33203125" bestFit="1" customWidth="1"/>
    <col min="62" max="62" width="21" bestFit="1" customWidth="1"/>
    <col min="63" max="63" width="11.5546875" bestFit="1" customWidth="1"/>
    <col min="64" max="64" width="14.21875" bestFit="1" customWidth="1"/>
    <col min="65" max="65" width="12.5546875" bestFit="1" customWidth="1"/>
    <col min="66" max="66" width="23.5546875" bestFit="1" customWidth="1"/>
    <col min="67" max="67" width="25.6640625" bestFit="1" customWidth="1"/>
    <col min="68" max="68" width="30" bestFit="1" customWidth="1"/>
    <col min="69" max="69" width="28.6640625" bestFit="1" customWidth="1"/>
    <col min="70" max="70" width="18.77734375" bestFit="1" customWidth="1"/>
    <col min="71" max="71" width="21.88671875" bestFit="1" customWidth="1"/>
    <col min="72" max="72" width="20.109375" bestFit="1" customWidth="1"/>
    <col min="73" max="73" width="15.5546875" bestFit="1" customWidth="1"/>
    <col min="74" max="74" width="17.6640625" bestFit="1" customWidth="1"/>
    <col min="75" max="75" width="22" bestFit="1" customWidth="1"/>
    <col min="76" max="76" width="20.6640625" bestFit="1" customWidth="1"/>
    <col min="77" max="77" width="10.77734375" bestFit="1" customWidth="1"/>
    <col min="78" max="78" width="13.88671875" bestFit="1" customWidth="1"/>
    <col min="79" max="79" width="12.109375" bestFit="1" customWidth="1"/>
    <col min="80" max="80" width="13.77734375" bestFit="1" customWidth="1"/>
    <col min="81" max="81" width="15.77734375" bestFit="1" customWidth="1"/>
    <col min="82" max="82" width="17" bestFit="1" customWidth="1"/>
    <col min="83" max="83" width="19.109375" bestFit="1" customWidth="1"/>
    <col min="84" max="84" width="22" bestFit="1" customWidth="1"/>
    <col min="85" max="85" width="24" bestFit="1" customWidth="1"/>
    <col min="86" max="86" width="18.21875" bestFit="1" customWidth="1"/>
    <col min="87" max="87" width="22.88671875" bestFit="1" customWidth="1"/>
    <col min="88" max="88" width="18.44140625" bestFit="1" customWidth="1"/>
    <col min="89" max="89" width="14.6640625" bestFit="1" customWidth="1"/>
    <col min="90" max="90" width="8.5546875" bestFit="1" customWidth="1"/>
    <col min="91" max="91" width="10.5546875" bestFit="1" customWidth="1"/>
    <col min="92" max="92" width="25.77734375" bestFit="1" customWidth="1"/>
    <col min="93" max="93" width="27.21875" bestFit="1" customWidth="1"/>
    <col min="94" max="94" width="28.109375" bestFit="1" customWidth="1"/>
    <col min="95" max="95" width="21.88671875" bestFit="1" customWidth="1"/>
    <col min="96" max="96" width="23.33203125" bestFit="1" customWidth="1"/>
    <col min="97" max="97" width="24.21875" bestFit="1" customWidth="1"/>
    <col min="98" max="98" width="23.109375" bestFit="1" customWidth="1"/>
    <col min="99" max="99" width="25.109375" bestFit="1" customWidth="1"/>
    <col min="100" max="100" width="29.5546875" bestFit="1" customWidth="1"/>
    <col min="101" max="101" width="28.21875" bestFit="1" customWidth="1"/>
    <col min="102" max="102" width="18.33203125" bestFit="1" customWidth="1"/>
    <col min="103" max="103" width="21.44140625" bestFit="1" customWidth="1"/>
    <col min="104" max="104" width="19.6640625" bestFit="1" customWidth="1"/>
    <col min="105" max="105" width="29.21875" bestFit="1" customWidth="1"/>
    <col min="106" max="106" width="31.33203125" bestFit="1" customWidth="1"/>
    <col min="107" max="107" width="35.6640625" bestFit="1" customWidth="1"/>
    <col min="108" max="108" width="34.44140625" bestFit="1" customWidth="1"/>
    <col min="109" max="109" width="24.44140625" bestFit="1" customWidth="1"/>
    <col min="110" max="110" width="28.44140625" bestFit="1" customWidth="1"/>
    <col min="111" max="111" width="26.6640625" bestFit="1" customWidth="1"/>
  </cols>
  <sheetData>
    <row r="1" spans="1:11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10" t="s">
        <v>96</v>
      </c>
      <c r="CU1" s="10" t="s">
        <v>97</v>
      </c>
      <c r="CV1" s="10" t="s">
        <v>98</v>
      </c>
      <c r="CW1" s="10" t="s">
        <v>99</v>
      </c>
      <c r="CX1" s="10" t="s">
        <v>100</v>
      </c>
      <c r="CY1" s="10" t="s">
        <v>101</v>
      </c>
      <c r="CZ1" s="10" t="s">
        <v>102</v>
      </c>
      <c r="DA1" s="10" t="s">
        <v>103</v>
      </c>
      <c r="DB1" s="10" t="s">
        <v>104</v>
      </c>
      <c r="DC1" s="10" t="s">
        <v>105</v>
      </c>
      <c r="DD1" s="10" t="s">
        <v>106</v>
      </c>
      <c r="DE1" s="10" t="s">
        <v>107</v>
      </c>
      <c r="DF1" s="10" t="s">
        <v>108</v>
      </c>
      <c r="DG1" s="10" t="s">
        <v>109</v>
      </c>
    </row>
    <row r="2" spans="1:111" x14ac:dyDescent="0.3">
      <c r="A2" s="2">
        <v>0</v>
      </c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115</v>
      </c>
      <c r="K2" s="1" t="s">
        <v>118</v>
      </c>
      <c r="L2" s="1" t="s">
        <v>119</v>
      </c>
      <c r="M2" s="1" t="s">
        <v>120</v>
      </c>
      <c r="N2" s="1" t="s">
        <v>121</v>
      </c>
      <c r="O2" s="1" t="s">
        <v>122</v>
      </c>
      <c r="P2" s="1" t="s">
        <v>123</v>
      </c>
      <c r="Q2" s="1" t="s">
        <v>120</v>
      </c>
      <c r="R2" s="1" t="s">
        <v>120</v>
      </c>
      <c r="S2" s="1" t="s">
        <v>118</v>
      </c>
      <c r="T2" s="1" t="s">
        <v>120</v>
      </c>
      <c r="U2" s="1" t="s">
        <v>124</v>
      </c>
      <c r="V2" s="1" t="s">
        <v>125</v>
      </c>
      <c r="W2" s="1" t="s">
        <v>126</v>
      </c>
      <c r="X2" s="1" t="s">
        <v>120</v>
      </c>
      <c r="Y2" s="1" t="s">
        <v>120</v>
      </c>
      <c r="Z2" s="1" t="s">
        <v>127</v>
      </c>
      <c r="AA2" s="1" t="s">
        <v>128</v>
      </c>
      <c r="AB2" s="1" t="s">
        <v>120</v>
      </c>
      <c r="AC2" s="1" t="s">
        <v>120</v>
      </c>
      <c r="AD2" s="1" t="s">
        <v>120</v>
      </c>
      <c r="AE2" s="1" t="s">
        <v>120</v>
      </c>
      <c r="AF2" s="1" t="s">
        <v>120</v>
      </c>
      <c r="AG2" s="1" t="s">
        <v>120</v>
      </c>
      <c r="AH2" s="1" t="s">
        <v>120</v>
      </c>
      <c r="AI2" s="1" t="s">
        <v>120</v>
      </c>
      <c r="AJ2" s="1" t="s">
        <v>129</v>
      </c>
      <c r="AK2" s="1" t="s">
        <v>130</v>
      </c>
      <c r="AL2" s="1" t="s">
        <v>127</v>
      </c>
      <c r="AM2" s="1" t="s">
        <v>120</v>
      </c>
      <c r="AN2" s="1" t="s">
        <v>120</v>
      </c>
      <c r="AO2" s="1" t="s">
        <v>120</v>
      </c>
      <c r="AP2" s="1" t="s">
        <v>120</v>
      </c>
      <c r="AQ2" s="1" t="s">
        <v>120</v>
      </c>
      <c r="AR2" s="1" t="s">
        <v>120</v>
      </c>
      <c r="AS2" s="1" t="s">
        <v>120</v>
      </c>
      <c r="AT2" s="1" t="s">
        <v>120</v>
      </c>
      <c r="AU2" s="1" t="s">
        <v>120</v>
      </c>
      <c r="AV2" s="1" t="s">
        <v>120</v>
      </c>
      <c r="AW2" s="1" t="s">
        <v>120</v>
      </c>
      <c r="AX2" s="1" t="s">
        <v>120</v>
      </c>
      <c r="AY2" s="1" t="s">
        <v>120</v>
      </c>
      <c r="AZ2" s="1" t="s">
        <v>120</v>
      </c>
      <c r="BA2" s="1" t="s">
        <v>121</v>
      </c>
      <c r="BB2" s="1" t="s">
        <v>122</v>
      </c>
      <c r="BC2" s="1" t="s">
        <v>123</v>
      </c>
      <c r="BD2" s="1" t="s">
        <v>120</v>
      </c>
      <c r="BE2" s="1" t="s">
        <v>120</v>
      </c>
      <c r="BF2" s="1" t="s">
        <v>118</v>
      </c>
      <c r="BG2" s="1" t="s">
        <v>120</v>
      </c>
      <c r="BH2" s="1" t="s">
        <v>124</v>
      </c>
      <c r="BI2" s="1" t="s">
        <v>125</v>
      </c>
      <c r="BJ2" s="1" t="s">
        <v>126</v>
      </c>
      <c r="BK2" s="1" t="s">
        <v>120</v>
      </c>
      <c r="BL2" s="1" t="s">
        <v>120</v>
      </c>
      <c r="BM2" s="1" t="s">
        <v>127</v>
      </c>
      <c r="BN2" s="1" t="s">
        <v>120</v>
      </c>
      <c r="BO2" s="1" t="s">
        <v>120</v>
      </c>
      <c r="BP2" s="1" t="s">
        <v>120</v>
      </c>
      <c r="BQ2" s="1" t="s">
        <v>120</v>
      </c>
      <c r="BR2" s="1" t="s">
        <v>120</v>
      </c>
      <c r="BS2" s="1" t="s">
        <v>120</v>
      </c>
      <c r="BT2" s="1" t="s">
        <v>120</v>
      </c>
      <c r="BU2" s="1" t="s">
        <v>120</v>
      </c>
      <c r="BV2" s="1" t="s">
        <v>120</v>
      </c>
      <c r="BW2" s="1" t="s">
        <v>120</v>
      </c>
      <c r="BX2" s="1" t="s">
        <v>120</v>
      </c>
      <c r="BY2" s="1" t="s">
        <v>120</v>
      </c>
      <c r="BZ2" s="1" t="s">
        <v>120</v>
      </c>
      <c r="CA2" s="1" t="s">
        <v>120</v>
      </c>
      <c r="CB2" s="1" t="s">
        <v>120</v>
      </c>
      <c r="CC2" s="1" t="s">
        <v>120</v>
      </c>
      <c r="CD2" s="1" t="s">
        <v>120</v>
      </c>
      <c r="CE2" s="1" t="s">
        <v>120</v>
      </c>
      <c r="CF2" s="1" t="s">
        <v>120</v>
      </c>
      <c r="CG2" s="1" t="s">
        <v>120</v>
      </c>
      <c r="CH2" s="1" t="s">
        <v>120</v>
      </c>
      <c r="CI2" s="1" t="s">
        <v>120</v>
      </c>
      <c r="CJ2" s="1" t="s">
        <v>120</v>
      </c>
      <c r="CK2" s="1" t="s">
        <v>120</v>
      </c>
      <c r="CL2" s="1" t="s">
        <v>120</v>
      </c>
      <c r="CM2" s="1" t="s">
        <v>120</v>
      </c>
      <c r="CN2" s="1" t="s">
        <v>120</v>
      </c>
      <c r="CO2" s="1" t="s">
        <v>120</v>
      </c>
      <c r="CP2" s="1" t="s">
        <v>120</v>
      </c>
      <c r="CQ2" s="1" t="s">
        <v>120</v>
      </c>
      <c r="CR2" s="1" t="s">
        <v>120</v>
      </c>
      <c r="CS2" s="1" t="s">
        <v>120</v>
      </c>
      <c r="CT2" s="1" t="s">
        <v>120</v>
      </c>
      <c r="CU2" s="1" t="s">
        <v>120</v>
      </c>
      <c r="CV2" s="1" t="s">
        <v>120</v>
      </c>
      <c r="CW2" s="1" t="s">
        <v>120</v>
      </c>
      <c r="CX2" s="1" t="s">
        <v>120</v>
      </c>
      <c r="CY2" s="1" t="s">
        <v>120</v>
      </c>
      <c r="CZ2" s="1" t="s">
        <v>120</v>
      </c>
      <c r="DA2" s="1" t="s">
        <v>120</v>
      </c>
      <c r="DB2" s="1" t="s">
        <v>120</v>
      </c>
      <c r="DC2" s="1" t="s">
        <v>120</v>
      </c>
      <c r="DD2" s="1" t="s">
        <v>120</v>
      </c>
      <c r="DE2" s="1" t="s">
        <v>120</v>
      </c>
      <c r="DF2" s="1" t="s">
        <v>120</v>
      </c>
      <c r="DG2" s="1" t="s">
        <v>120</v>
      </c>
    </row>
    <row r="3" spans="1:111" x14ac:dyDescent="0.3">
      <c r="A3" s="2">
        <v>1</v>
      </c>
      <c r="B3" s="1" t="s">
        <v>131</v>
      </c>
      <c r="C3" s="1" t="s">
        <v>132</v>
      </c>
      <c r="D3" s="1" t="s">
        <v>133</v>
      </c>
      <c r="E3" s="1" t="s">
        <v>134</v>
      </c>
      <c r="F3" s="1" t="s">
        <v>135</v>
      </c>
      <c r="G3" s="1"/>
      <c r="H3" s="1" t="s">
        <v>136</v>
      </c>
      <c r="I3" s="1" t="s">
        <v>137</v>
      </c>
      <c r="J3" s="1"/>
      <c r="K3" s="1" t="s">
        <v>138</v>
      </c>
      <c r="L3" s="1" t="s">
        <v>139</v>
      </c>
      <c r="M3" s="1" t="s">
        <v>120</v>
      </c>
      <c r="N3" s="1" t="s">
        <v>140</v>
      </c>
      <c r="O3" s="1" t="s">
        <v>141</v>
      </c>
      <c r="P3" s="1" t="s">
        <v>142</v>
      </c>
      <c r="Q3" s="1" t="s">
        <v>120</v>
      </c>
      <c r="R3" s="1" t="s">
        <v>120</v>
      </c>
      <c r="S3" s="1" t="s">
        <v>138</v>
      </c>
      <c r="T3" s="1" t="s">
        <v>120</v>
      </c>
      <c r="U3" s="1" t="s">
        <v>143</v>
      </c>
      <c r="V3" s="1" t="s">
        <v>144</v>
      </c>
      <c r="W3" s="1" t="s">
        <v>145</v>
      </c>
      <c r="X3" s="1" t="s">
        <v>120</v>
      </c>
      <c r="Y3" s="1" t="s">
        <v>120</v>
      </c>
      <c r="Z3" s="1" t="s">
        <v>146</v>
      </c>
      <c r="AA3" s="1" t="s">
        <v>147</v>
      </c>
      <c r="AB3" s="1" t="s">
        <v>120</v>
      </c>
      <c r="AC3" s="1" t="s">
        <v>120</v>
      </c>
      <c r="AD3" s="1" t="s">
        <v>120</v>
      </c>
      <c r="AE3" s="1" t="s">
        <v>120</v>
      </c>
      <c r="AF3" s="1" t="s">
        <v>120</v>
      </c>
      <c r="AG3" s="1" t="s">
        <v>120</v>
      </c>
      <c r="AH3" s="1" t="s">
        <v>120</v>
      </c>
      <c r="AI3" s="1" t="s">
        <v>120</v>
      </c>
      <c r="AJ3" s="1" t="s">
        <v>148</v>
      </c>
      <c r="AK3" s="1" t="s">
        <v>149</v>
      </c>
      <c r="AL3" s="1" t="s">
        <v>146</v>
      </c>
      <c r="AM3" s="1" t="s">
        <v>120</v>
      </c>
      <c r="AN3" s="1" t="s">
        <v>120</v>
      </c>
      <c r="AO3" s="1" t="s">
        <v>120</v>
      </c>
      <c r="AP3" s="1" t="s">
        <v>120</v>
      </c>
      <c r="AQ3" s="1" t="s">
        <v>120</v>
      </c>
      <c r="AR3" s="1" t="s">
        <v>120</v>
      </c>
      <c r="AS3" s="1" t="s">
        <v>120</v>
      </c>
      <c r="AT3" s="1" t="s">
        <v>120</v>
      </c>
      <c r="AU3" s="1" t="s">
        <v>120</v>
      </c>
      <c r="AV3" s="1" t="s">
        <v>120</v>
      </c>
      <c r="AW3" s="1" t="s">
        <v>120</v>
      </c>
      <c r="AX3" s="1" t="s">
        <v>120</v>
      </c>
      <c r="AY3" s="1" t="s">
        <v>120</v>
      </c>
      <c r="AZ3" s="1" t="s">
        <v>120</v>
      </c>
      <c r="BA3" s="1" t="s">
        <v>140</v>
      </c>
      <c r="BB3" s="1" t="s">
        <v>141</v>
      </c>
      <c r="BC3" s="1" t="s">
        <v>142</v>
      </c>
      <c r="BD3" s="1" t="s">
        <v>120</v>
      </c>
      <c r="BE3" s="1" t="s">
        <v>120</v>
      </c>
      <c r="BF3" s="1" t="s">
        <v>138</v>
      </c>
      <c r="BG3" s="1" t="s">
        <v>120</v>
      </c>
      <c r="BH3" s="1" t="s">
        <v>143</v>
      </c>
      <c r="BI3" s="1" t="s">
        <v>144</v>
      </c>
      <c r="BJ3" s="1" t="s">
        <v>145</v>
      </c>
      <c r="BK3" s="1" t="s">
        <v>120</v>
      </c>
      <c r="BL3" s="1" t="s">
        <v>120</v>
      </c>
      <c r="BM3" s="1" t="s">
        <v>146</v>
      </c>
      <c r="BN3" s="1" t="s">
        <v>120</v>
      </c>
      <c r="BO3" s="1" t="s">
        <v>120</v>
      </c>
      <c r="BP3" s="1" t="s">
        <v>120</v>
      </c>
      <c r="BQ3" s="1" t="s">
        <v>120</v>
      </c>
      <c r="BR3" s="1" t="s">
        <v>120</v>
      </c>
      <c r="BS3" s="1" t="s">
        <v>120</v>
      </c>
      <c r="BT3" s="1" t="s">
        <v>120</v>
      </c>
      <c r="BU3" s="1" t="s">
        <v>120</v>
      </c>
      <c r="BV3" s="1" t="s">
        <v>120</v>
      </c>
      <c r="BW3" s="1" t="s">
        <v>120</v>
      </c>
      <c r="BX3" s="1" t="s">
        <v>120</v>
      </c>
      <c r="BY3" s="1" t="s">
        <v>120</v>
      </c>
      <c r="BZ3" s="1" t="s">
        <v>120</v>
      </c>
      <c r="CA3" s="1" t="s">
        <v>120</v>
      </c>
      <c r="CB3" s="1" t="s">
        <v>120</v>
      </c>
      <c r="CC3" s="1" t="s">
        <v>120</v>
      </c>
      <c r="CD3" s="1" t="s">
        <v>120</v>
      </c>
      <c r="CE3" s="1" t="s">
        <v>120</v>
      </c>
      <c r="CF3" s="1" t="s">
        <v>120</v>
      </c>
      <c r="CG3" s="1" t="s">
        <v>120</v>
      </c>
      <c r="CH3" s="1" t="s">
        <v>120</v>
      </c>
      <c r="CI3" s="1" t="s">
        <v>120</v>
      </c>
      <c r="CJ3" s="1" t="s">
        <v>120</v>
      </c>
      <c r="CK3" s="1" t="s">
        <v>120</v>
      </c>
      <c r="CL3" s="1" t="s">
        <v>120</v>
      </c>
      <c r="CM3" s="1" t="s">
        <v>120</v>
      </c>
      <c r="CN3" s="1" t="s">
        <v>120</v>
      </c>
      <c r="CO3" s="1" t="s">
        <v>120</v>
      </c>
      <c r="CP3" s="1" t="s">
        <v>120</v>
      </c>
      <c r="CQ3" s="1" t="s">
        <v>120</v>
      </c>
      <c r="CR3" s="1" t="s">
        <v>120</v>
      </c>
      <c r="CS3" s="1" t="s">
        <v>120</v>
      </c>
      <c r="CT3" s="1" t="s">
        <v>120</v>
      </c>
      <c r="CU3" s="1" t="s">
        <v>120</v>
      </c>
      <c r="CV3" s="1" t="s">
        <v>120</v>
      </c>
      <c r="CW3" s="1" t="s">
        <v>120</v>
      </c>
      <c r="CX3" s="1" t="s">
        <v>120</v>
      </c>
      <c r="CY3" s="1" t="s">
        <v>120</v>
      </c>
      <c r="CZ3" s="1" t="s">
        <v>120</v>
      </c>
      <c r="DA3" s="1" t="s">
        <v>120</v>
      </c>
      <c r="DB3" s="1" t="s">
        <v>120</v>
      </c>
      <c r="DC3" s="1" t="s">
        <v>120</v>
      </c>
      <c r="DD3" s="1" t="s">
        <v>120</v>
      </c>
      <c r="DE3" s="1" t="s">
        <v>120</v>
      </c>
      <c r="DF3" s="1" t="s">
        <v>120</v>
      </c>
      <c r="DG3" s="1" t="s">
        <v>120</v>
      </c>
    </row>
    <row r="4" spans="1:111" x14ac:dyDescent="0.3">
      <c r="A4" s="2">
        <v>2</v>
      </c>
      <c r="B4" s="1" t="s">
        <v>150</v>
      </c>
      <c r="C4" s="1" t="s">
        <v>151</v>
      </c>
      <c r="D4" s="1" t="s">
        <v>152</v>
      </c>
      <c r="E4" s="1" t="s">
        <v>153</v>
      </c>
      <c r="F4" s="1" t="s">
        <v>154</v>
      </c>
      <c r="G4" s="1" t="s">
        <v>155</v>
      </c>
      <c r="H4" s="1" t="s">
        <v>156</v>
      </c>
      <c r="I4" s="1" t="s">
        <v>157</v>
      </c>
      <c r="J4" s="1" t="s">
        <v>155</v>
      </c>
      <c r="K4" s="1" t="s">
        <v>158</v>
      </c>
      <c r="L4" s="1" t="s">
        <v>159</v>
      </c>
      <c r="M4" s="1" t="s">
        <v>120</v>
      </c>
      <c r="N4" s="1" t="s">
        <v>160</v>
      </c>
      <c r="O4" s="1" t="s">
        <v>140</v>
      </c>
      <c r="P4" s="1" t="s">
        <v>161</v>
      </c>
      <c r="Q4" s="1" t="s">
        <v>120</v>
      </c>
      <c r="R4" s="1" t="s">
        <v>120</v>
      </c>
      <c r="S4" s="1" t="s">
        <v>158</v>
      </c>
      <c r="T4" s="1" t="s">
        <v>120</v>
      </c>
      <c r="U4" s="1" t="s">
        <v>162</v>
      </c>
      <c r="V4" s="1" t="s">
        <v>163</v>
      </c>
      <c r="W4" s="1" t="s">
        <v>164</v>
      </c>
      <c r="X4" s="1" t="s">
        <v>120</v>
      </c>
      <c r="Y4" s="1" t="s">
        <v>120</v>
      </c>
      <c r="Z4" s="1" t="s">
        <v>165</v>
      </c>
      <c r="AA4" s="1" t="s">
        <v>120</v>
      </c>
      <c r="AB4" s="1" t="s">
        <v>120</v>
      </c>
      <c r="AC4" s="1" t="s">
        <v>120</v>
      </c>
      <c r="AD4" s="1" t="s">
        <v>120</v>
      </c>
      <c r="AE4" s="1" t="s">
        <v>120</v>
      </c>
      <c r="AF4" s="1" t="s">
        <v>120</v>
      </c>
      <c r="AG4" s="1" t="s">
        <v>120</v>
      </c>
      <c r="AH4" s="1" t="s">
        <v>120</v>
      </c>
      <c r="AI4" s="1" t="s">
        <v>120</v>
      </c>
      <c r="AJ4" s="1" t="s">
        <v>120</v>
      </c>
      <c r="AK4" s="1" t="s">
        <v>120</v>
      </c>
      <c r="AL4" s="1" t="s">
        <v>120</v>
      </c>
      <c r="AM4" s="1" t="s">
        <v>120</v>
      </c>
      <c r="AN4" s="1" t="s">
        <v>120</v>
      </c>
      <c r="AO4" s="1" t="s">
        <v>120</v>
      </c>
      <c r="AP4" s="1" t="s">
        <v>120</v>
      </c>
      <c r="AQ4" s="1" t="s">
        <v>120</v>
      </c>
      <c r="AR4" s="1" t="s">
        <v>120</v>
      </c>
      <c r="AS4" s="1" t="s">
        <v>120</v>
      </c>
      <c r="AT4" s="1" t="s">
        <v>120</v>
      </c>
      <c r="AU4" s="1" t="s">
        <v>120</v>
      </c>
      <c r="AV4" s="1" t="s">
        <v>120</v>
      </c>
      <c r="AW4" s="1" t="s">
        <v>120</v>
      </c>
      <c r="AX4" s="1" t="s">
        <v>120</v>
      </c>
      <c r="AY4" s="1" t="s">
        <v>120</v>
      </c>
      <c r="AZ4" s="1" t="s">
        <v>120</v>
      </c>
      <c r="BA4" s="1" t="s">
        <v>120</v>
      </c>
      <c r="BB4" s="1" t="s">
        <v>120</v>
      </c>
      <c r="BC4" s="1" t="s">
        <v>120</v>
      </c>
      <c r="BD4" s="1" t="s">
        <v>120</v>
      </c>
      <c r="BE4" s="1" t="s">
        <v>120</v>
      </c>
      <c r="BF4" s="1" t="s">
        <v>120</v>
      </c>
      <c r="BG4" s="1" t="s">
        <v>120</v>
      </c>
      <c r="BH4" s="1" t="s">
        <v>120</v>
      </c>
      <c r="BI4" s="1" t="s">
        <v>120</v>
      </c>
      <c r="BJ4" s="1" t="s">
        <v>120</v>
      </c>
      <c r="BK4" s="1" t="s">
        <v>120</v>
      </c>
      <c r="BL4" s="1" t="s">
        <v>120</v>
      </c>
      <c r="BM4" s="1" t="s">
        <v>120</v>
      </c>
      <c r="BN4" s="1" t="s">
        <v>120</v>
      </c>
      <c r="BO4" s="1" t="s">
        <v>120</v>
      </c>
      <c r="BP4" s="1" t="s">
        <v>120</v>
      </c>
      <c r="BQ4" s="1" t="s">
        <v>120</v>
      </c>
      <c r="BR4" s="1" t="s">
        <v>120</v>
      </c>
      <c r="BS4" s="1" t="s">
        <v>120</v>
      </c>
      <c r="BT4" s="1" t="s">
        <v>120</v>
      </c>
      <c r="BU4" s="1" t="s">
        <v>120</v>
      </c>
      <c r="BV4" s="1" t="s">
        <v>120</v>
      </c>
      <c r="BW4" s="1" t="s">
        <v>120</v>
      </c>
      <c r="BX4" s="1" t="s">
        <v>120</v>
      </c>
      <c r="BY4" s="1" t="s">
        <v>120</v>
      </c>
      <c r="BZ4" s="1" t="s">
        <v>120</v>
      </c>
      <c r="CA4" s="1" t="s">
        <v>120</v>
      </c>
      <c r="CB4" s="1" t="s">
        <v>120</v>
      </c>
      <c r="CC4" s="1" t="s">
        <v>120</v>
      </c>
      <c r="CD4" s="1" t="s">
        <v>120</v>
      </c>
      <c r="CE4" s="1" t="s">
        <v>120</v>
      </c>
      <c r="CF4" s="1" t="s">
        <v>120</v>
      </c>
      <c r="CG4" s="1" t="s">
        <v>120</v>
      </c>
      <c r="CH4" s="1" t="s">
        <v>120</v>
      </c>
      <c r="CI4" s="1" t="s">
        <v>120</v>
      </c>
      <c r="CJ4" s="1" t="s">
        <v>120</v>
      </c>
      <c r="CK4" s="1" t="s">
        <v>120</v>
      </c>
      <c r="CL4" s="1" t="s">
        <v>120</v>
      </c>
      <c r="CM4" s="1" t="s">
        <v>120</v>
      </c>
      <c r="CN4" s="1" t="s">
        <v>120</v>
      </c>
      <c r="CO4" s="1" t="s">
        <v>120</v>
      </c>
      <c r="CP4" s="1" t="s">
        <v>120</v>
      </c>
      <c r="CQ4" s="1" t="s">
        <v>120</v>
      </c>
      <c r="CR4" s="1" t="s">
        <v>120</v>
      </c>
      <c r="CS4" s="1" t="s">
        <v>120</v>
      </c>
      <c r="CT4" s="1" t="s">
        <v>120</v>
      </c>
      <c r="CU4" s="1" t="s">
        <v>120</v>
      </c>
      <c r="CV4" s="1" t="s">
        <v>120</v>
      </c>
      <c r="CW4" s="1" t="s">
        <v>120</v>
      </c>
      <c r="CX4" s="1" t="s">
        <v>120</v>
      </c>
      <c r="CY4" s="1" t="s">
        <v>120</v>
      </c>
      <c r="CZ4" s="1" t="s">
        <v>120</v>
      </c>
      <c r="DA4" s="1" t="s">
        <v>120</v>
      </c>
      <c r="DB4" s="1" t="s">
        <v>120</v>
      </c>
      <c r="DC4" s="1" t="s">
        <v>120</v>
      </c>
      <c r="DD4" s="1" t="s">
        <v>120</v>
      </c>
      <c r="DE4" s="1" t="s">
        <v>120</v>
      </c>
      <c r="DF4" s="1" t="s">
        <v>120</v>
      </c>
      <c r="DG4" s="1" t="s">
        <v>120</v>
      </c>
    </row>
    <row r="5" spans="1:111" x14ac:dyDescent="0.3">
      <c r="A5" s="2">
        <v>3</v>
      </c>
      <c r="B5" s="1" t="s">
        <v>166</v>
      </c>
      <c r="C5" s="1" t="s">
        <v>167</v>
      </c>
      <c r="D5" s="1" t="s">
        <v>168</v>
      </c>
      <c r="E5" s="1" t="s">
        <v>169</v>
      </c>
      <c r="F5" s="1"/>
      <c r="G5" s="1"/>
      <c r="H5" s="1"/>
      <c r="I5" s="1" t="s">
        <v>170</v>
      </c>
      <c r="J5" s="1"/>
      <c r="K5" s="1" t="s">
        <v>171</v>
      </c>
      <c r="L5" s="1" t="s">
        <v>172</v>
      </c>
      <c r="M5" s="1" t="s">
        <v>120</v>
      </c>
      <c r="N5" s="1" t="s">
        <v>173</v>
      </c>
      <c r="O5" s="1" t="s">
        <v>174</v>
      </c>
      <c r="P5" s="1" t="s">
        <v>175</v>
      </c>
      <c r="Q5" s="1" t="s">
        <v>176</v>
      </c>
      <c r="R5" s="1" t="s">
        <v>120</v>
      </c>
      <c r="S5" s="1" t="s">
        <v>171</v>
      </c>
      <c r="T5" s="1" t="s">
        <v>120</v>
      </c>
      <c r="U5" s="1" t="s">
        <v>177</v>
      </c>
      <c r="V5" s="1" t="s">
        <v>178</v>
      </c>
      <c r="W5" s="1" t="s">
        <v>179</v>
      </c>
      <c r="X5" s="1" t="s">
        <v>180</v>
      </c>
      <c r="Y5" s="1" t="s">
        <v>120</v>
      </c>
      <c r="Z5" s="1" t="s">
        <v>181</v>
      </c>
      <c r="AA5" s="1" t="s">
        <v>182</v>
      </c>
      <c r="AB5" s="1" t="s">
        <v>183</v>
      </c>
      <c r="AC5" s="1" t="s">
        <v>184</v>
      </c>
      <c r="AD5" s="1" t="s">
        <v>185</v>
      </c>
      <c r="AE5" s="1" t="s">
        <v>120</v>
      </c>
      <c r="AF5" s="1" t="s">
        <v>120</v>
      </c>
      <c r="AG5" s="1" t="s">
        <v>120</v>
      </c>
      <c r="AH5" s="1" t="s">
        <v>120</v>
      </c>
      <c r="AI5" s="1" t="s">
        <v>120</v>
      </c>
      <c r="AJ5" s="1" t="s">
        <v>186</v>
      </c>
      <c r="AK5" s="1" t="s">
        <v>187</v>
      </c>
      <c r="AL5" s="1" t="s">
        <v>188</v>
      </c>
      <c r="AM5" s="1" t="s">
        <v>120</v>
      </c>
      <c r="AN5" s="1" t="s">
        <v>120</v>
      </c>
      <c r="AO5" s="1" t="s">
        <v>120</v>
      </c>
      <c r="AP5" s="1" t="s">
        <v>120</v>
      </c>
      <c r="AQ5" s="1" t="s">
        <v>120</v>
      </c>
      <c r="AR5" s="1" t="s">
        <v>120</v>
      </c>
      <c r="AS5" s="1" t="s">
        <v>120</v>
      </c>
      <c r="AT5" s="1" t="s">
        <v>120</v>
      </c>
      <c r="AU5" s="1" t="s">
        <v>120</v>
      </c>
      <c r="AV5" s="1" t="s">
        <v>120</v>
      </c>
      <c r="AW5" s="1" t="s">
        <v>120</v>
      </c>
      <c r="AX5" s="1" t="s">
        <v>120</v>
      </c>
      <c r="AY5" s="1" t="s">
        <v>189</v>
      </c>
      <c r="AZ5" s="1" t="s">
        <v>120</v>
      </c>
      <c r="BA5" s="1" t="s">
        <v>173</v>
      </c>
      <c r="BB5" s="1" t="s">
        <v>174</v>
      </c>
      <c r="BC5" s="1" t="s">
        <v>175</v>
      </c>
      <c r="BD5" s="1" t="s">
        <v>190</v>
      </c>
      <c r="BE5" s="1" t="s">
        <v>120</v>
      </c>
      <c r="BF5" s="1" t="s">
        <v>191</v>
      </c>
      <c r="BG5" s="1" t="s">
        <v>120</v>
      </c>
      <c r="BH5" s="1" t="s">
        <v>177</v>
      </c>
      <c r="BI5" s="1" t="s">
        <v>178</v>
      </c>
      <c r="BJ5" s="1" t="s">
        <v>179</v>
      </c>
      <c r="BK5" s="1" t="s">
        <v>192</v>
      </c>
      <c r="BL5" s="1" t="s">
        <v>120</v>
      </c>
      <c r="BM5" s="1" t="s">
        <v>188</v>
      </c>
      <c r="BN5" s="1" t="s">
        <v>120</v>
      </c>
      <c r="BO5" s="1" t="s">
        <v>120</v>
      </c>
      <c r="BP5" s="1" t="s">
        <v>120</v>
      </c>
      <c r="BQ5" s="1" t="s">
        <v>120</v>
      </c>
      <c r="BR5" s="1" t="s">
        <v>120</v>
      </c>
      <c r="BS5" s="1" t="s">
        <v>120</v>
      </c>
      <c r="BT5" s="1" t="s">
        <v>120</v>
      </c>
      <c r="BU5" s="1" t="s">
        <v>120</v>
      </c>
      <c r="BV5" s="1" t="s">
        <v>120</v>
      </c>
      <c r="BW5" s="1" t="s">
        <v>120</v>
      </c>
      <c r="BX5" s="1" t="s">
        <v>120</v>
      </c>
      <c r="BY5" s="1" t="s">
        <v>120</v>
      </c>
      <c r="BZ5" s="1" t="s">
        <v>120</v>
      </c>
      <c r="CA5" s="1" t="s">
        <v>120</v>
      </c>
      <c r="CB5" s="1" t="s">
        <v>120</v>
      </c>
      <c r="CC5" s="1" t="s">
        <v>120</v>
      </c>
      <c r="CD5" s="1" t="s">
        <v>120</v>
      </c>
      <c r="CE5" s="1" t="s">
        <v>120</v>
      </c>
      <c r="CF5" s="1" t="s">
        <v>120</v>
      </c>
      <c r="CG5" s="1" t="s">
        <v>120</v>
      </c>
      <c r="CH5" s="1" t="s">
        <v>120</v>
      </c>
      <c r="CI5" s="1" t="s">
        <v>120</v>
      </c>
      <c r="CJ5" s="1" t="s">
        <v>120</v>
      </c>
      <c r="CK5" s="1" t="s">
        <v>120</v>
      </c>
      <c r="CL5" s="1" t="s">
        <v>120</v>
      </c>
      <c r="CM5" s="1" t="s">
        <v>120</v>
      </c>
      <c r="CN5" s="1" t="s">
        <v>120</v>
      </c>
      <c r="CO5" s="1" t="s">
        <v>120</v>
      </c>
      <c r="CP5" s="1" t="s">
        <v>120</v>
      </c>
      <c r="CQ5" s="1" t="s">
        <v>120</v>
      </c>
      <c r="CR5" s="1" t="s">
        <v>120</v>
      </c>
      <c r="CS5" s="1" t="s">
        <v>120</v>
      </c>
      <c r="CT5" s="1" t="s">
        <v>120</v>
      </c>
      <c r="CU5" s="1" t="s">
        <v>120</v>
      </c>
      <c r="CV5" s="1" t="s">
        <v>120</v>
      </c>
      <c r="CW5" s="1" t="s">
        <v>120</v>
      </c>
      <c r="CX5" s="1" t="s">
        <v>123</v>
      </c>
      <c r="CY5" s="1" t="s">
        <v>120</v>
      </c>
      <c r="CZ5" s="1" t="s">
        <v>123</v>
      </c>
      <c r="DA5" s="1" t="s">
        <v>120</v>
      </c>
      <c r="DB5" s="1" t="s">
        <v>120</v>
      </c>
      <c r="DC5" s="1" t="s">
        <v>120</v>
      </c>
      <c r="DD5" s="1" t="s">
        <v>120</v>
      </c>
      <c r="DE5" s="1" t="s">
        <v>189</v>
      </c>
      <c r="DF5" s="1" t="s">
        <v>120</v>
      </c>
      <c r="DG5" s="1" t="s">
        <v>189</v>
      </c>
    </row>
    <row r="6" spans="1:111" x14ac:dyDescent="0.3">
      <c r="A6" s="2">
        <v>4</v>
      </c>
      <c r="B6" s="1" t="s">
        <v>193</v>
      </c>
      <c r="C6" s="1" t="s">
        <v>194</v>
      </c>
      <c r="D6" s="1" t="s">
        <v>195</v>
      </c>
      <c r="E6" s="1" t="s">
        <v>196</v>
      </c>
      <c r="F6" s="1"/>
      <c r="G6" s="1"/>
      <c r="H6" s="1"/>
      <c r="I6" s="1"/>
      <c r="J6" s="1"/>
      <c r="K6" s="1" t="s">
        <v>197</v>
      </c>
      <c r="L6" s="1" t="s">
        <v>198</v>
      </c>
      <c r="M6" s="1" t="s">
        <v>120</v>
      </c>
      <c r="N6" s="1" t="s">
        <v>199</v>
      </c>
      <c r="O6" s="1" t="s">
        <v>200</v>
      </c>
      <c r="P6" s="1" t="s">
        <v>201</v>
      </c>
      <c r="Q6" s="1" t="s">
        <v>120</v>
      </c>
      <c r="R6" s="1" t="s">
        <v>120</v>
      </c>
      <c r="S6" s="1" t="s">
        <v>197</v>
      </c>
      <c r="T6" s="1" t="s">
        <v>120</v>
      </c>
      <c r="U6" s="1" t="s">
        <v>202</v>
      </c>
      <c r="V6" s="1" t="s">
        <v>203</v>
      </c>
      <c r="W6" s="1" t="s">
        <v>204</v>
      </c>
      <c r="X6" s="1" t="s">
        <v>120</v>
      </c>
      <c r="Y6" s="1" t="s">
        <v>120</v>
      </c>
      <c r="Z6" s="1" t="s">
        <v>205</v>
      </c>
      <c r="AA6" s="1" t="s">
        <v>206</v>
      </c>
      <c r="AB6" s="1" t="s">
        <v>207</v>
      </c>
      <c r="AC6" s="1" t="s">
        <v>208</v>
      </c>
      <c r="AD6" s="1" t="s">
        <v>120</v>
      </c>
      <c r="AE6" s="1" t="s">
        <v>209</v>
      </c>
      <c r="AF6" s="1" t="s">
        <v>120</v>
      </c>
      <c r="AG6" s="1" t="s">
        <v>120</v>
      </c>
      <c r="AH6" s="1" t="s">
        <v>120</v>
      </c>
      <c r="AI6" s="1" t="s">
        <v>120</v>
      </c>
      <c r="AJ6" s="1" t="s">
        <v>210</v>
      </c>
      <c r="AK6" s="1" t="s">
        <v>211</v>
      </c>
      <c r="AL6" s="1" t="s">
        <v>212</v>
      </c>
      <c r="AM6" s="1" t="s">
        <v>213</v>
      </c>
      <c r="AN6" s="1" t="s">
        <v>214</v>
      </c>
      <c r="AO6" s="1" t="s">
        <v>215</v>
      </c>
      <c r="AP6" s="1" t="s">
        <v>216</v>
      </c>
      <c r="AQ6" s="1" t="s">
        <v>217</v>
      </c>
      <c r="AR6" s="1" t="s">
        <v>218</v>
      </c>
      <c r="AS6" s="1" t="s">
        <v>120</v>
      </c>
      <c r="AT6" s="1" t="s">
        <v>120</v>
      </c>
      <c r="AU6" s="1" t="s">
        <v>120</v>
      </c>
      <c r="AV6" s="1" t="s">
        <v>219</v>
      </c>
      <c r="AW6" s="1" t="s">
        <v>220</v>
      </c>
      <c r="AX6" s="1" t="s">
        <v>221</v>
      </c>
      <c r="AY6" s="1" t="s">
        <v>120</v>
      </c>
      <c r="AZ6" s="1" t="s">
        <v>120</v>
      </c>
      <c r="BA6" s="1" t="s">
        <v>222</v>
      </c>
      <c r="BB6" s="1" t="s">
        <v>223</v>
      </c>
      <c r="BC6" s="1" t="s">
        <v>224</v>
      </c>
      <c r="BD6" s="1" t="s">
        <v>120</v>
      </c>
      <c r="BE6" s="1" t="s">
        <v>120</v>
      </c>
      <c r="BF6" s="1" t="s">
        <v>225</v>
      </c>
      <c r="BG6" s="1" t="s">
        <v>120</v>
      </c>
      <c r="BH6" s="1" t="s">
        <v>226</v>
      </c>
      <c r="BI6" s="1" t="s">
        <v>227</v>
      </c>
      <c r="BJ6" s="1" t="s">
        <v>228</v>
      </c>
      <c r="BK6" s="1" t="s">
        <v>120</v>
      </c>
      <c r="BL6" s="1" t="s">
        <v>120</v>
      </c>
      <c r="BM6" s="1" t="s">
        <v>212</v>
      </c>
      <c r="BN6" s="1" t="s">
        <v>120</v>
      </c>
      <c r="BO6" s="1" t="s">
        <v>229</v>
      </c>
      <c r="BP6" s="1" t="s">
        <v>230</v>
      </c>
      <c r="BQ6" s="1" t="s">
        <v>231</v>
      </c>
      <c r="BR6" s="1" t="s">
        <v>120</v>
      </c>
      <c r="BS6" s="1" t="s">
        <v>120</v>
      </c>
      <c r="BT6" s="1" t="s">
        <v>232</v>
      </c>
      <c r="BU6" s="1" t="s">
        <v>120</v>
      </c>
      <c r="BV6" s="1" t="s">
        <v>233</v>
      </c>
      <c r="BW6" s="1" t="s">
        <v>234</v>
      </c>
      <c r="BX6" s="1" t="s">
        <v>235</v>
      </c>
      <c r="BY6" s="1" t="s">
        <v>120</v>
      </c>
      <c r="BZ6" s="1" t="s">
        <v>120</v>
      </c>
      <c r="CA6" s="1" t="s">
        <v>221</v>
      </c>
      <c r="CB6" s="1" t="s">
        <v>213</v>
      </c>
      <c r="CC6" s="1" t="s">
        <v>214</v>
      </c>
      <c r="CD6" s="1" t="s">
        <v>215</v>
      </c>
      <c r="CE6" s="1" t="s">
        <v>216</v>
      </c>
      <c r="CF6" s="1" t="s">
        <v>217</v>
      </c>
      <c r="CG6" s="1" t="s">
        <v>218</v>
      </c>
      <c r="CH6" s="1" t="s">
        <v>120</v>
      </c>
      <c r="CI6" s="1" t="s">
        <v>120</v>
      </c>
      <c r="CJ6" s="1" t="s">
        <v>120</v>
      </c>
      <c r="CK6" s="1" t="s">
        <v>219</v>
      </c>
      <c r="CL6" s="1" t="s">
        <v>220</v>
      </c>
      <c r="CM6" s="1" t="s">
        <v>221</v>
      </c>
      <c r="CN6" s="1" t="s">
        <v>236</v>
      </c>
      <c r="CO6" s="1" t="s">
        <v>237</v>
      </c>
      <c r="CP6" s="1" t="s">
        <v>238</v>
      </c>
      <c r="CQ6" s="1" t="s">
        <v>239</v>
      </c>
      <c r="CR6" s="1" t="s">
        <v>240</v>
      </c>
      <c r="CS6" s="1" t="s">
        <v>241</v>
      </c>
      <c r="CT6" s="1" t="s">
        <v>120</v>
      </c>
      <c r="CU6" s="1" t="s">
        <v>120</v>
      </c>
      <c r="CV6" s="1" t="s">
        <v>120</v>
      </c>
      <c r="CW6" s="1" t="s">
        <v>120</v>
      </c>
      <c r="CX6" s="1" t="s">
        <v>120</v>
      </c>
      <c r="CY6" s="1" t="s">
        <v>120</v>
      </c>
      <c r="CZ6" s="1" t="s">
        <v>120</v>
      </c>
      <c r="DA6" s="1" t="s">
        <v>120</v>
      </c>
      <c r="DB6" s="1" t="s">
        <v>120</v>
      </c>
      <c r="DC6" s="1" t="s">
        <v>120</v>
      </c>
      <c r="DD6" s="1" t="s">
        <v>120</v>
      </c>
      <c r="DE6" s="1" t="s">
        <v>120</v>
      </c>
      <c r="DF6" s="1" t="s">
        <v>120</v>
      </c>
      <c r="DG6" s="1" t="s">
        <v>120</v>
      </c>
    </row>
    <row r="7" spans="1:111" hidden="1" x14ac:dyDescent="0.3">
      <c r="A7" s="2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</row>
    <row r="8" spans="1:111" x14ac:dyDescent="0.3">
      <c r="A8" s="2">
        <v>6</v>
      </c>
      <c r="B8" s="1" t="s">
        <v>242</v>
      </c>
      <c r="C8" s="1" t="s">
        <v>243</v>
      </c>
      <c r="D8" s="1" t="s">
        <v>244</v>
      </c>
      <c r="E8" s="1" t="s">
        <v>245</v>
      </c>
      <c r="F8" s="1"/>
      <c r="G8" s="1"/>
      <c r="H8" s="1"/>
      <c r="I8" s="1" t="s">
        <v>246</v>
      </c>
      <c r="J8" s="1"/>
      <c r="K8" s="1" t="s">
        <v>247</v>
      </c>
      <c r="L8" s="1" t="s">
        <v>248</v>
      </c>
      <c r="M8" s="1" t="s">
        <v>120</v>
      </c>
      <c r="N8" s="1" t="s">
        <v>120</v>
      </c>
      <c r="O8" s="1" t="s">
        <v>249</v>
      </c>
      <c r="P8" s="1" t="s">
        <v>161</v>
      </c>
      <c r="Q8" s="1" t="s">
        <v>120</v>
      </c>
      <c r="R8" s="1" t="s">
        <v>120</v>
      </c>
      <c r="S8" s="1" t="s">
        <v>247</v>
      </c>
      <c r="T8" s="1" t="s">
        <v>120</v>
      </c>
      <c r="U8" s="1" t="s">
        <v>120</v>
      </c>
      <c r="V8" s="1" t="s">
        <v>250</v>
      </c>
      <c r="W8" s="1" t="s">
        <v>251</v>
      </c>
      <c r="X8" s="1" t="s">
        <v>120</v>
      </c>
      <c r="Y8" s="1" t="s">
        <v>120</v>
      </c>
      <c r="Z8" s="1" t="s">
        <v>252</v>
      </c>
      <c r="AA8" s="1" t="s">
        <v>253</v>
      </c>
      <c r="AB8" s="1" t="s">
        <v>120</v>
      </c>
      <c r="AC8" s="1" t="s">
        <v>120</v>
      </c>
      <c r="AD8" s="1" t="s">
        <v>120</v>
      </c>
      <c r="AE8" s="1" t="s">
        <v>120</v>
      </c>
      <c r="AF8" s="1" t="s">
        <v>120</v>
      </c>
      <c r="AG8" s="1" t="s">
        <v>120</v>
      </c>
      <c r="AH8" s="1" t="s">
        <v>120</v>
      </c>
      <c r="AI8" s="1" t="s">
        <v>120</v>
      </c>
      <c r="AJ8" s="1" t="s">
        <v>120</v>
      </c>
      <c r="AK8" s="1" t="s">
        <v>254</v>
      </c>
      <c r="AL8" s="1" t="s">
        <v>252</v>
      </c>
      <c r="AM8" s="1" t="s">
        <v>120</v>
      </c>
      <c r="AN8" s="1" t="s">
        <v>120</v>
      </c>
      <c r="AO8" s="1" t="s">
        <v>120</v>
      </c>
      <c r="AP8" s="1" t="s">
        <v>120</v>
      </c>
      <c r="AQ8" s="1" t="s">
        <v>120</v>
      </c>
      <c r="AR8" s="1" t="s">
        <v>120</v>
      </c>
      <c r="AS8" s="1" t="s">
        <v>120</v>
      </c>
      <c r="AT8" s="1" t="s">
        <v>120</v>
      </c>
      <c r="AU8" s="1" t="s">
        <v>120</v>
      </c>
      <c r="AV8" s="1" t="s">
        <v>120</v>
      </c>
      <c r="AW8" s="1" t="s">
        <v>120</v>
      </c>
      <c r="AX8" s="1" t="s">
        <v>120</v>
      </c>
      <c r="AY8" s="1" t="s">
        <v>120</v>
      </c>
      <c r="AZ8" s="1" t="s">
        <v>120</v>
      </c>
      <c r="BA8" s="1" t="s">
        <v>120</v>
      </c>
      <c r="BB8" s="1" t="s">
        <v>249</v>
      </c>
      <c r="BC8" s="1" t="s">
        <v>161</v>
      </c>
      <c r="BD8" s="1" t="s">
        <v>120</v>
      </c>
      <c r="BE8" s="1" t="s">
        <v>120</v>
      </c>
      <c r="BF8" s="1" t="s">
        <v>247</v>
      </c>
      <c r="BG8" s="1" t="s">
        <v>120</v>
      </c>
      <c r="BH8" s="1" t="s">
        <v>120</v>
      </c>
      <c r="BI8" s="1" t="s">
        <v>250</v>
      </c>
      <c r="BJ8" s="1" t="s">
        <v>251</v>
      </c>
      <c r="BK8" s="1" t="s">
        <v>120</v>
      </c>
      <c r="BL8" s="1" t="s">
        <v>120</v>
      </c>
      <c r="BM8" s="1" t="s">
        <v>252</v>
      </c>
      <c r="BN8" s="1" t="s">
        <v>120</v>
      </c>
      <c r="BO8" s="1" t="s">
        <v>120</v>
      </c>
      <c r="BP8" s="1" t="s">
        <v>120</v>
      </c>
      <c r="BQ8" s="1" t="s">
        <v>120</v>
      </c>
      <c r="BR8" s="1" t="s">
        <v>120</v>
      </c>
      <c r="BS8" s="1" t="s">
        <v>120</v>
      </c>
      <c r="BT8" s="1" t="s">
        <v>120</v>
      </c>
      <c r="BU8" s="1" t="s">
        <v>120</v>
      </c>
      <c r="BV8" s="1" t="s">
        <v>120</v>
      </c>
      <c r="BW8" s="1" t="s">
        <v>120</v>
      </c>
      <c r="BX8" s="1" t="s">
        <v>120</v>
      </c>
      <c r="BY8" s="1" t="s">
        <v>120</v>
      </c>
      <c r="BZ8" s="1" t="s">
        <v>120</v>
      </c>
      <c r="CA8" s="1" t="s">
        <v>120</v>
      </c>
      <c r="CB8" s="1" t="s">
        <v>120</v>
      </c>
      <c r="CC8" s="1" t="s">
        <v>120</v>
      </c>
      <c r="CD8" s="1" t="s">
        <v>120</v>
      </c>
      <c r="CE8" s="1" t="s">
        <v>120</v>
      </c>
      <c r="CF8" s="1" t="s">
        <v>120</v>
      </c>
      <c r="CG8" s="1" t="s">
        <v>120</v>
      </c>
      <c r="CH8" s="1" t="s">
        <v>120</v>
      </c>
      <c r="CI8" s="1" t="s">
        <v>120</v>
      </c>
      <c r="CJ8" s="1" t="s">
        <v>120</v>
      </c>
      <c r="CK8" s="1" t="s">
        <v>120</v>
      </c>
      <c r="CL8" s="1" t="s">
        <v>120</v>
      </c>
      <c r="CM8" s="1" t="s">
        <v>120</v>
      </c>
      <c r="CN8" s="1" t="s">
        <v>120</v>
      </c>
      <c r="CO8" s="1" t="s">
        <v>120</v>
      </c>
      <c r="CP8" s="1" t="s">
        <v>120</v>
      </c>
      <c r="CQ8" s="1" t="s">
        <v>120</v>
      </c>
      <c r="CR8" s="1" t="s">
        <v>120</v>
      </c>
      <c r="CS8" s="1" t="s">
        <v>120</v>
      </c>
      <c r="CT8" s="1" t="s">
        <v>120</v>
      </c>
      <c r="CU8" s="1" t="s">
        <v>120</v>
      </c>
      <c r="CV8" s="1" t="s">
        <v>120</v>
      </c>
      <c r="CW8" s="1" t="s">
        <v>120</v>
      </c>
      <c r="CX8" s="1" t="s">
        <v>120</v>
      </c>
      <c r="CY8" s="1" t="s">
        <v>120</v>
      </c>
      <c r="CZ8" s="1" t="s">
        <v>120</v>
      </c>
      <c r="DA8" s="1" t="s">
        <v>120</v>
      </c>
      <c r="DB8" s="1" t="s">
        <v>120</v>
      </c>
      <c r="DC8" s="1" t="s">
        <v>120</v>
      </c>
      <c r="DD8" s="1" t="s">
        <v>120</v>
      </c>
      <c r="DE8" s="1" t="s">
        <v>120</v>
      </c>
      <c r="DF8" s="1" t="s">
        <v>120</v>
      </c>
      <c r="DG8" s="1" t="s">
        <v>120</v>
      </c>
    </row>
    <row r="9" spans="1:111" x14ac:dyDescent="0.3">
      <c r="A9" s="2">
        <v>7</v>
      </c>
      <c r="B9" s="1" t="s">
        <v>255</v>
      </c>
      <c r="C9" s="1" t="s">
        <v>256</v>
      </c>
      <c r="D9" s="1" t="s">
        <v>257</v>
      </c>
      <c r="E9" s="1" t="s">
        <v>258</v>
      </c>
      <c r="F9" s="1" t="s">
        <v>259</v>
      </c>
      <c r="G9" s="1"/>
      <c r="H9" s="1" t="s">
        <v>260</v>
      </c>
      <c r="I9" s="1" t="s">
        <v>259</v>
      </c>
      <c r="J9" s="1"/>
      <c r="K9" s="1" t="s">
        <v>142</v>
      </c>
      <c r="L9" s="1" t="s">
        <v>261</v>
      </c>
      <c r="M9" s="1" t="s">
        <v>120</v>
      </c>
      <c r="N9" s="1" t="s">
        <v>262</v>
      </c>
      <c r="O9" s="1" t="s">
        <v>263</v>
      </c>
      <c r="P9" s="1" t="s">
        <v>120</v>
      </c>
      <c r="Q9" s="1" t="s">
        <v>120</v>
      </c>
      <c r="R9" s="1" t="s">
        <v>120</v>
      </c>
      <c r="S9" s="1" t="s">
        <v>142</v>
      </c>
      <c r="T9" s="1" t="s">
        <v>120</v>
      </c>
      <c r="U9" s="1" t="s">
        <v>264</v>
      </c>
      <c r="V9" s="1" t="s">
        <v>265</v>
      </c>
      <c r="W9" s="1" t="s">
        <v>120</v>
      </c>
      <c r="X9" s="1" t="s">
        <v>120</v>
      </c>
      <c r="Y9" s="1" t="s">
        <v>120</v>
      </c>
      <c r="Z9" s="1" t="s">
        <v>266</v>
      </c>
      <c r="AA9" s="1" t="s">
        <v>120</v>
      </c>
      <c r="AB9" s="1" t="s">
        <v>120</v>
      </c>
      <c r="AC9" s="1" t="s">
        <v>267</v>
      </c>
      <c r="AD9" s="1" t="s">
        <v>120</v>
      </c>
      <c r="AE9" s="1" t="s">
        <v>268</v>
      </c>
      <c r="AF9" s="1" t="s">
        <v>120</v>
      </c>
      <c r="AG9" s="1" t="s">
        <v>120</v>
      </c>
      <c r="AH9" s="1" t="s">
        <v>120</v>
      </c>
      <c r="AI9" s="1" t="s">
        <v>120</v>
      </c>
      <c r="AJ9" s="1" t="s">
        <v>269</v>
      </c>
      <c r="AK9" s="1" t="s">
        <v>270</v>
      </c>
      <c r="AL9" s="1" t="s">
        <v>266</v>
      </c>
      <c r="AM9" s="1" t="s">
        <v>120</v>
      </c>
      <c r="AN9" s="1" t="s">
        <v>120</v>
      </c>
      <c r="AO9" s="1" t="s">
        <v>120</v>
      </c>
      <c r="AP9" s="1" t="s">
        <v>120</v>
      </c>
      <c r="AQ9" s="1" t="s">
        <v>120</v>
      </c>
      <c r="AR9" s="1" t="s">
        <v>120</v>
      </c>
      <c r="AS9" s="1" t="s">
        <v>120</v>
      </c>
      <c r="AT9" s="1" t="s">
        <v>120</v>
      </c>
      <c r="AU9" s="1" t="s">
        <v>120</v>
      </c>
      <c r="AV9" s="1" t="s">
        <v>120</v>
      </c>
      <c r="AW9" s="1" t="s">
        <v>120</v>
      </c>
      <c r="AX9" s="1" t="s">
        <v>120</v>
      </c>
      <c r="AY9" s="1" t="s">
        <v>120</v>
      </c>
      <c r="AZ9" s="1" t="s">
        <v>120</v>
      </c>
      <c r="BA9" s="1" t="s">
        <v>262</v>
      </c>
      <c r="BB9" s="1" t="s">
        <v>263</v>
      </c>
      <c r="BC9" s="1" t="s">
        <v>120</v>
      </c>
      <c r="BD9" s="1" t="s">
        <v>120</v>
      </c>
      <c r="BE9" s="1" t="s">
        <v>120</v>
      </c>
      <c r="BF9" s="1" t="s">
        <v>142</v>
      </c>
      <c r="BG9" s="1" t="s">
        <v>120</v>
      </c>
      <c r="BH9" s="1" t="s">
        <v>264</v>
      </c>
      <c r="BI9" s="1" t="s">
        <v>265</v>
      </c>
      <c r="BJ9" s="1" t="s">
        <v>120</v>
      </c>
      <c r="BK9" s="1" t="s">
        <v>120</v>
      </c>
      <c r="BL9" s="1" t="s">
        <v>120</v>
      </c>
      <c r="BM9" s="1" t="s">
        <v>266</v>
      </c>
      <c r="BN9" s="1" t="s">
        <v>120</v>
      </c>
      <c r="BO9" s="1" t="s">
        <v>120</v>
      </c>
      <c r="BP9" s="1" t="s">
        <v>120</v>
      </c>
      <c r="BQ9" s="1" t="s">
        <v>120</v>
      </c>
      <c r="BR9" s="1" t="s">
        <v>120</v>
      </c>
      <c r="BS9" s="1" t="s">
        <v>120</v>
      </c>
      <c r="BT9" s="1" t="s">
        <v>120</v>
      </c>
      <c r="BU9" s="1" t="s">
        <v>120</v>
      </c>
      <c r="BV9" s="1" t="s">
        <v>120</v>
      </c>
      <c r="BW9" s="1" t="s">
        <v>120</v>
      </c>
      <c r="BX9" s="1" t="s">
        <v>120</v>
      </c>
      <c r="BY9" s="1" t="s">
        <v>120</v>
      </c>
      <c r="BZ9" s="1" t="s">
        <v>120</v>
      </c>
      <c r="CA9" s="1" t="s">
        <v>120</v>
      </c>
      <c r="CB9" s="1" t="s">
        <v>120</v>
      </c>
      <c r="CC9" s="1" t="s">
        <v>120</v>
      </c>
      <c r="CD9" s="1" t="s">
        <v>120</v>
      </c>
      <c r="CE9" s="1" t="s">
        <v>120</v>
      </c>
      <c r="CF9" s="1" t="s">
        <v>120</v>
      </c>
      <c r="CG9" s="1" t="s">
        <v>120</v>
      </c>
      <c r="CH9" s="1" t="s">
        <v>120</v>
      </c>
      <c r="CI9" s="1" t="s">
        <v>120</v>
      </c>
      <c r="CJ9" s="1" t="s">
        <v>120</v>
      </c>
      <c r="CK9" s="1" t="s">
        <v>120</v>
      </c>
      <c r="CL9" s="1" t="s">
        <v>120</v>
      </c>
      <c r="CM9" s="1" t="s">
        <v>120</v>
      </c>
      <c r="CN9" s="1" t="s">
        <v>120</v>
      </c>
      <c r="CO9" s="1" t="s">
        <v>120</v>
      </c>
      <c r="CP9" s="1" t="s">
        <v>120</v>
      </c>
      <c r="CQ9" s="1" t="s">
        <v>120</v>
      </c>
      <c r="CR9" s="1" t="s">
        <v>120</v>
      </c>
      <c r="CS9" s="1" t="s">
        <v>120</v>
      </c>
      <c r="CT9" s="1" t="s">
        <v>120</v>
      </c>
      <c r="CU9" s="1" t="s">
        <v>120</v>
      </c>
      <c r="CV9" s="1" t="s">
        <v>120</v>
      </c>
      <c r="CW9" s="1" t="s">
        <v>120</v>
      </c>
      <c r="CX9" s="1" t="s">
        <v>120</v>
      </c>
      <c r="CY9" s="1" t="s">
        <v>120</v>
      </c>
      <c r="CZ9" s="1" t="s">
        <v>120</v>
      </c>
      <c r="DA9" s="1" t="s">
        <v>120</v>
      </c>
      <c r="DB9" s="1" t="s">
        <v>120</v>
      </c>
      <c r="DC9" s="1" t="s">
        <v>120</v>
      </c>
      <c r="DD9" s="1" t="s">
        <v>120</v>
      </c>
      <c r="DE9" s="1" t="s">
        <v>120</v>
      </c>
      <c r="DF9" s="1" t="s">
        <v>120</v>
      </c>
      <c r="DG9" s="1" t="s">
        <v>120</v>
      </c>
    </row>
    <row r="10" spans="1:111" x14ac:dyDescent="0.3">
      <c r="A10" s="2">
        <v>8</v>
      </c>
      <c r="B10" s="1" t="s">
        <v>271</v>
      </c>
      <c r="C10" s="1" t="s">
        <v>272</v>
      </c>
      <c r="D10" s="1" t="s">
        <v>273</v>
      </c>
      <c r="E10" s="1" t="s">
        <v>274</v>
      </c>
      <c r="F10" s="1" t="s">
        <v>275</v>
      </c>
      <c r="G10" s="1"/>
      <c r="H10" s="1" t="s">
        <v>276</v>
      </c>
      <c r="I10" s="1" t="s">
        <v>277</v>
      </c>
      <c r="J10" s="1"/>
      <c r="K10" s="1" t="s">
        <v>278</v>
      </c>
      <c r="L10" s="1" t="s">
        <v>279</v>
      </c>
      <c r="M10" s="1" t="s">
        <v>120</v>
      </c>
      <c r="N10" s="1" t="s">
        <v>262</v>
      </c>
      <c r="O10" s="1" t="s">
        <v>231</v>
      </c>
      <c r="P10" s="1" t="s">
        <v>280</v>
      </c>
      <c r="Q10" s="1" t="s">
        <v>120</v>
      </c>
      <c r="R10" s="1" t="s">
        <v>120</v>
      </c>
      <c r="S10" s="1" t="s">
        <v>278</v>
      </c>
      <c r="T10" s="1" t="s">
        <v>120</v>
      </c>
      <c r="U10" s="1" t="s">
        <v>281</v>
      </c>
      <c r="V10" s="1" t="s">
        <v>282</v>
      </c>
      <c r="W10" s="1" t="s">
        <v>283</v>
      </c>
      <c r="X10" s="1" t="s">
        <v>120</v>
      </c>
      <c r="Y10" s="1" t="s">
        <v>120</v>
      </c>
      <c r="Z10" s="1" t="s">
        <v>284</v>
      </c>
      <c r="AA10" s="1" t="s">
        <v>285</v>
      </c>
      <c r="AB10" s="1" t="s">
        <v>120</v>
      </c>
      <c r="AC10" s="1" t="s">
        <v>286</v>
      </c>
      <c r="AD10" s="1" t="s">
        <v>287</v>
      </c>
      <c r="AE10" s="1" t="s">
        <v>120</v>
      </c>
      <c r="AF10" s="1" t="s">
        <v>120</v>
      </c>
      <c r="AG10" s="1" t="s">
        <v>120</v>
      </c>
      <c r="AH10" s="1" t="s">
        <v>120</v>
      </c>
      <c r="AI10" s="1" t="s">
        <v>120</v>
      </c>
      <c r="AJ10" s="1" t="s">
        <v>288</v>
      </c>
      <c r="AK10" s="1" t="s">
        <v>289</v>
      </c>
      <c r="AL10" s="1" t="s">
        <v>290</v>
      </c>
      <c r="AM10" s="1" t="s">
        <v>120</v>
      </c>
      <c r="AN10" s="1" t="s">
        <v>120</v>
      </c>
      <c r="AO10" s="1" t="s">
        <v>120</v>
      </c>
      <c r="AP10" s="1" t="s">
        <v>120</v>
      </c>
      <c r="AQ10" s="1" t="s">
        <v>120</v>
      </c>
      <c r="AR10" s="1" t="s">
        <v>120</v>
      </c>
      <c r="AS10" s="1" t="s">
        <v>120</v>
      </c>
      <c r="AT10" s="1" t="s">
        <v>120</v>
      </c>
      <c r="AU10" s="1" t="s">
        <v>120</v>
      </c>
      <c r="AV10" s="1" t="s">
        <v>291</v>
      </c>
      <c r="AW10" s="1" t="s">
        <v>120</v>
      </c>
      <c r="AX10" s="1" t="s">
        <v>291</v>
      </c>
      <c r="AY10" s="1" t="s">
        <v>292</v>
      </c>
      <c r="AZ10" s="1" t="s">
        <v>120</v>
      </c>
      <c r="BA10" s="1" t="s">
        <v>121</v>
      </c>
      <c r="BB10" s="1" t="s">
        <v>293</v>
      </c>
      <c r="BC10" s="1" t="s">
        <v>294</v>
      </c>
      <c r="BD10" s="1" t="s">
        <v>120</v>
      </c>
      <c r="BE10" s="1" t="s">
        <v>120</v>
      </c>
      <c r="BF10" s="1" t="s">
        <v>295</v>
      </c>
      <c r="BG10" s="1" t="s">
        <v>120</v>
      </c>
      <c r="BH10" s="1" t="s">
        <v>296</v>
      </c>
      <c r="BI10" s="1" t="s">
        <v>297</v>
      </c>
      <c r="BJ10" s="1" t="s">
        <v>298</v>
      </c>
      <c r="BK10" s="1" t="s">
        <v>120</v>
      </c>
      <c r="BL10" s="1" t="s">
        <v>120</v>
      </c>
      <c r="BM10" s="1" t="s">
        <v>290</v>
      </c>
      <c r="BN10" s="1" t="s">
        <v>120</v>
      </c>
      <c r="BO10" s="1" t="s">
        <v>120</v>
      </c>
      <c r="BP10" s="1" t="s">
        <v>120</v>
      </c>
      <c r="BQ10" s="1" t="s">
        <v>123</v>
      </c>
      <c r="BR10" s="1" t="s">
        <v>120</v>
      </c>
      <c r="BS10" s="1" t="s">
        <v>120</v>
      </c>
      <c r="BT10" s="1" t="s">
        <v>123</v>
      </c>
      <c r="BU10" s="1" t="s">
        <v>120</v>
      </c>
      <c r="BV10" s="1" t="s">
        <v>120</v>
      </c>
      <c r="BW10" s="1" t="s">
        <v>120</v>
      </c>
      <c r="BX10" s="1" t="s">
        <v>291</v>
      </c>
      <c r="BY10" s="1" t="s">
        <v>120</v>
      </c>
      <c r="BZ10" s="1" t="s">
        <v>120</v>
      </c>
      <c r="CA10" s="1" t="s">
        <v>291</v>
      </c>
      <c r="CB10" s="1" t="s">
        <v>120</v>
      </c>
      <c r="CC10" s="1" t="s">
        <v>120</v>
      </c>
      <c r="CD10" s="1" t="s">
        <v>120</v>
      </c>
      <c r="CE10" s="1" t="s">
        <v>120</v>
      </c>
      <c r="CF10" s="1" t="s">
        <v>120</v>
      </c>
      <c r="CG10" s="1" t="s">
        <v>120</v>
      </c>
      <c r="CH10" s="1" t="s">
        <v>120</v>
      </c>
      <c r="CI10" s="1" t="s">
        <v>120</v>
      </c>
      <c r="CJ10" s="1" t="s">
        <v>120</v>
      </c>
      <c r="CK10" s="1" t="s">
        <v>291</v>
      </c>
      <c r="CL10" s="1" t="s">
        <v>120</v>
      </c>
      <c r="CM10" s="1" t="s">
        <v>291</v>
      </c>
      <c r="CN10" s="1" t="s">
        <v>120</v>
      </c>
      <c r="CO10" s="1" t="s">
        <v>120</v>
      </c>
      <c r="CP10" s="1" t="s">
        <v>120</v>
      </c>
      <c r="CQ10" s="1" t="s">
        <v>120</v>
      </c>
      <c r="CR10" s="1" t="s">
        <v>120</v>
      </c>
      <c r="CS10" s="1" t="s">
        <v>120</v>
      </c>
      <c r="CT10" s="1" t="s">
        <v>120</v>
      </c>
      <c r="CU10" s="1" t="s">
        <v>123</v>
      </c>
      <c r="CV10" s="1" t="s">
        <v>294</v>
      </c>
      <c r="CW10" s="1" t="s">
        <v>123</v>
      </c>
      <c r="CX10" s="1" t="s">
        <v>120</v>
      </c>
      <c r="CY10" s="1" t="s">
        <v>120</v>
      </c>
      <c r="CZ10" s="1" t="s">
        <v>280</v>
      </c>
      <c r="DA10" s="1" t="s">
        <v>120</v>
      </c>
      <c r="DB10" s="1" t="s">
        <v>299</v>
      </c>
      <c r="DC10" s="1" t="s">
        <v>300</v>
      </c>
      <c r="DD10" s="1" t="s">
        <v>301</v>
      </c>
      <c r="DE10" s="1" t="s">
        <v>120</v>
      </c>
      <c r="DF10" s="1" t="s">
        <v>120</v>
      </c>
      <c r="DG10" s="1" t="s">
        <v>292</v>
      </c>
    </row>
    <row r="11" spans="1:111" x14ac:dyDescent="0.3">
      <c r="A11" s="2">
        <v>9</v>
      </c>
      <c r="B11" s="1" t="s">
        <v>302</v>
      </c>
      <c r="C11" s="1" t="s">
        <v>303</v>
      </c>
      <c r="D11" s="1" t="s">
        <v>304</v>
      </c>
      <c r="E11" s="1" t="s">
        <v>305</v>
      </c>
      <c r="F11" s="1" t="s">
        <v>306</v>
      </c>
      <c r="G11" s="1" t="s">
        <v>307</v>
      </c>
      <c r="H11" s="1" t="s">
        <v>308</v>
      </c>
      <c r="I11" s="1" t="s">
        <v>309</v>
      </c>
      <c r="J11" s="1" t="s">
        <v>310</v>
      </c>
      <c r="K11" s="1" t="s">
        <v>120</v>
      </c>
      <c r="L11" s="1" t="s">
        <v>311</v>
      </c>
      <c r="M11" s="1" t="s">
        <v>120</v>
      </c>
      <c r="N11" s="1" t="s">
        <v>120</v>
      </c>
      <c r="O11" s="1" t="s">
        <v>120</v>
      </c>
      <c r="P11" s="1" t="s">
        <v>120</v>
      </c>
      <c r="Q11" s="1" t="s">
        <v>120</v>
      </c>
      <c r="R11" s="1" t="s">
        <v>120</v>
      </c>
      <c r="S11" s="1" t="s">
        <v>120</v>
      </c>
      <c r="T11" s="1" t="s">
        <v>120</v>
      </c>
      <c r="U11" s="1" t="s">
        <v>120</v>
      </c>
      <c r="V11" s="1" t="s">
        <v>120</v>
      </c>
      <c r="W11" s="1" t="s">
        <v>120</v>
      </c>
      <c r="X11" s="1" t="s">
        <v>120</v>
      </c>
      <c r="Y11" s="1" t="s">
        <v>120</v>
      </c>
      <c r="Z11" s="1" t="s">
        <v>120</v>
      </c>
      <c r="AA11" s="1" t="s">
        <v>120</v>
      </c>
      <c r="AB11" s="1" t="s">
        <v>120</v>
      </c>
      <c r="AC11" s="1" t="s">
        <v>120</v>
      </c>
      <c r="AD11" s="1" t="s">
        <v>120</v>
      </c>
      <c r="AE11" s="1" t="s">
        <v>120</v>
      </c>
      <c r="AF11" s="1" t="s">
        <v>120</v>
      </c>
      <c r="AG11" s="1" t="s">
        <v>120</v>
      </c>
      <c r="AH11" s="1" t="s">
        <v>120</v>
      </c>
      <c r="AI11" s="1" t="s">
        <v>120</v>
      </c>
      <c r="AJ11" s="1" t="s">
        <v>120</v>
      </c>
      <c r="AK11" s="1" t="s">
        <v>120</v>
      </c>
      <c r="AL11" s="1" t="s">
        <v>120</v>
      </c>
      <c r="AM11" s="1" t="s">
        <v>120</v>
      </c>
      <c r="AN11" s="1" t="s">
        <v>120</v>
      </c>
      <c r="AO11" s="1" t="s">
        <v>120</v>
      </c>
      <c r="AP11" s="1" t="s">
        <v>120</v>
      </c>
      <c r="AQ11" s="1" t="s">
        <v>120</v>
      </c>
      <c r="AR11" s="1" t="s">
        <v>120</v>
      </c>
      <c r="AS11" s="1" t="s">
        <v>120</v>
      </c>
      <c r="AT11" s="1" t="s">
        <v>120</v>
      </c>
      <c r="AU11" s="1" t="s">
        <v>120</v>
      </c>
      <c r="AV11" s="1" t="s">
        <v>120</v>
      </c>
      <c r="AW11" s="1" t="s">
        <v>120</v>
      </c>
      <c r="AX11" s="1" t="s">
        <v>120</v>
      </c>
      <c r="AY11" s="1" t="s">
        <v>120</v>
      </c>
      <c r="AZ11" s="1" t="s">
        <v>120</v>
      </c>
      <c r="BA11" s="1" t="s">
        <v>120</v>
      </c>
      <c r="BB11" s="1" t="s">
        <v>120</v>
      </c>
      <c r="BC11" s="1" t="s">
        <v>120</v>
      </c>
      <c r="BD11" s="1" t="s">
        <v>120</v>
      </c>
      <c r="BE11" s="1" t="s">
        <v>120</v>
      </c>
      <c r="BF11" s="1" t="s">
        <v>120</v>
      </c>
      <c r="BG11" s="1" t="s">
        <v>120</v>
      </c>
      <c r="BH11" s="1" t="s">
        <v>120</v>
      </c>
      <c r="BI11" s="1" t="s">
        <v>120</v>
      </c>
      <c r="BJ11" s="1" t="s">
        <v>120</v>
      </c>
      <c r="BK11" s="1" t="s">
        <v>120</v>
      </c>
      <c r="BL11" s="1" t="s">
        <v>120</v>
      </c>
      <c r="BM11" s="1" t="s">
        <v>120</v>
      </c>
      <c r="BN11" s="1" t="s">
        <v>120</v>
      </c>
      <c r="BO11" s="1" t="s">
        <v>120</v>
      </c>
      <c r="BP11" s="1" t="s">
        <v>120</v>
      </c>
      <c r="BQ11" s="1" t="s">
        <v>120</v>
      </c>
      <c r="BR11" s="1" t="s">
        <v>120</v>
      </c>
      <c r="BS11" s="1" t="s">
        <v>120</v>
      </c>
      <c r="BT11" s="1" t="s">
        <v>120</v>
      </c>
      <c r="BU11" s="1" t="s">
        <v>120</v>
      </c>
      <c r="BV11" s="1" t="s">
        <v>120</v>
      </c>
      <c r="BW11" s="1" t="s">
        <v>120</v>
      </c>
      <c r="BX11" s="1" t="s">
        <v>120</v>
      </c>
      <c r="BY11" s="1" t="s">
        <v>120</v>
      </c>
      <c r="BZ11" s="1" t="s">
        <v>120</v>
      </c>
      <c r="CA11" s="1" t="s">
        <v>120</v>
      </c>
      <c r="CB11" s="1" t="s">
        <v>120</v>
      </c>
      <c r="CC11" s="1" t="s">
        <v>120</v>
      </c>
      <c r="CD11" s="1" t="s">
        <v>120</v>
      </c>
      <c r="CE11" s="1" t="s">
        <v>120</v>
      </c>
      <c r="CF11" s="1" t="s">
        <v>120</v>
      </c>
      <c r="CG11" s="1" t="s">
        <v>120</v>
      </c>
      <c r="CH11" s="1" t="s">
        <v>120</v>
      </c>
      <c r="CI11" s="1" t="s">
        <v>120</v>
      </c>
      <c r="CJ11" s="1" t="s">
        <v>120</v>
      </c>
      <c r="CK11" s="1" t="s">
        <v>120</v>
      </c>
      <c r="CL11" s="1" t="s">
        <v>120</v>
      </c>
      <c r="CM11" s="1" t="s">
        <v>120</v>
      </c>
      <c r="CN11" s="1" t="s">
        <v>120</v>
      </c>
      <c r="CO11" s="1" t="s">
        <v>120</v>
      </c>
      <c r="CP11" s="1" t="s">
        <v>120</v>
      </c>
      <c r="CQ11" s="1" t="s">
        <v>120</v>
      </c>
      <c r="CR11" s="1" t="s">
        <v>120</v>
      </c>
      <c r="CS11" s="1" t="s">
        <v>120</v>
      </c>
      <c r="CT11" s="1" t="s">
        <v>120</v>
      </c>
      <c r="CU11" s="1" t="s">
        <v>120</v>
      </c>
      <c r="CV11" s="1" t="s">
        <v>120</v>
      </c>
      <c r="CW11" s="1" t="s">
        <v>120</v>
      </c>
      <c r="CX11" s="1" t="s">
        <v>120</v>
      </c>
      <c r="CY11" s="1" t="s">
        <v>120</v>
      </c>
      <c r="CZ11" s="1" t="s">
        <v>120</v>
      </c>
      <c r="DA11" s="1" t="s">
        <v>120</v>
      </c>
      <c r="DB11" s="1" t="s">
        <v>120</v>
      </c>
      <c r="DC11" s="1" t="s">
        <v>120</v>
      </c>
      <c r="DD11" s="1" t="s">
        <v>120</v>
      </c>
      <c r="DE11" s="1" t="s">
        <v>120</v>
      </c>
      <c r="DF11" s="1" t="s">
        <v>120</v>
      </c>
      <c r="DG11" s="1" t="s">
        <v>120</v>
      </c>
    </row>
    <row r="12" spans="1:111" x14ac:dyDescent="0.3">
      <c r="A12" s="2">
        <v>10</v>
      </c>
      <c r="B12" s="1" t="s">
        <v>312</v>
      </c>
      <c r="C12" s="1" t="s">
        <v>313</v>
      </c>
      <c r="D12" s="1" t="s">
        <v>314</v>
      </c>
      <c r="E12" s="1" t="s">
        <v>315</v>
      </c>
      <c r="F12" s="1" t="s">
        <v>316</v>
      </c>
      <c r="G12" s="1" t="s">
        <v>317</v>
      </c>
      <c r="H12" s="1" t="s">
        <v>318</v>
      </c>
      <c r="I12" s="1" t="s">
        <v>319</v>
      </c>
      <c r="J12" s="1" t="s">
        <v>320</v>
      </c>
      <c r="K12" s="1" t="s">
        <v>321</v>
      </c>
      <c r="L12" s="1" t="s">
        <v>322</v>
      </c>
      <c r="M12" s="1" t="s">
        <v>120</v>
      </c>
      <c r="N12" s="1" t="s">
        <v>323</v>
      </c>
      <c r="O12" s="1" t="s">
        <v>324</v>
      </c>
      <c r="P12" s="1" t="s">
        <v>325</v>
      </c>
      <c r="Q12" s="1" t="s">
        <v>161</v>
      </c>
      <c r="R12" s="1" t="s">
        <v>120</v>
      </c>
      <c r="S12" s="1" t="s">
        <v>321</v>
      </c>
      <c r="T12" s="1" t="s">
        <v>120</v>
      </c>
      <c r="U12" s="1" t="s">
        <v>326</v>
      </c>
      <c r="V12" s="1" t="s">
        <v>327</v>
      </c>
      <c r="W12" s="1" t="s">
        <v>328</v>
      </c>
      <c r="X12" s="1" t="s">
        <v>329</v>
      </c>
      <c r="Y12" s="1" t="s">
        <v>120</v>
      </c>
      <c r="Z12" s="1" t="s">
        <v>330</v>
      </c>
      <c r="AA12" s="1" t="s">
        <v>331</v>
      </c>
      <c r="AB12" s="1" t="s">
        <v>120</v>
      </c>
      <c r="AC12" s="1" t="s">
        <v>120</v>
      </c>
      <c r="AD12" s="1" t="s">
        <v>120</v>
      </c>
      <c r="AE12" s="1" t="s">
        <v>120</v>
      </c>
      <c r="AF12" s="1" t="s">
        <v>120</v>
      </c>
      <c r="AG12" s="1" t="s">
        <v>120</v>
      </c>
      <c r="AH12" s="1" t="s">
        <v>120</v>
      </c>
      <c r="AI12" s="1" t="s">
        <v>120</v>
      </c>
      <c r="AJ12" s="1" t="s">
        <v>332</v>
      </c>
      <c r="AK12" s="1" t="s">
        <v>333</v>
      </c>
      <c r="AL12" s="1" t="s">
        <v>334</v>
      </c>
      <c r="AM12" s="1" t="s">
        <v>120</v>
      </c>
      <c r="AN12" s="1" t="s">
        <v>120</v>
      </c>
      <c r="AO12" s="1" t="s">
        <v>120</v>
      </c>
      <c r="AP12" s="1" t="s">
        <v>120</v>
      </c>
      <c r="AQ12" s="1" t="s">
        <v>120</v>
      </c>
      <c r="AR12" s="1" t="s">
        <v>120</v>
      </c>
      <c r="AS12" s="1" t="s">
        <v>120</v>
      </c>
      <c r="AT12" s="1" t="s">
        <v>120</v>
      </c>
      <c r="AU12" s="1" t="s">
        <v>120</v>
      </c>
      <c r="AV12" s="1" t="s">
        <v>120</v>
      </c>
      <c r="AW12" s="1" t="s">
        <v>120</v>
      </c>
      <c r="AX12" s="1" t="s">
        <v>120</v>
      </c>
      <c r="AY12" s="1" t="s">
        <v>335</v>
      </c>
      <c r="AZ12" s="1" t="s">
        <v>120</v>
      </c>
      <c r="BA12" s="1" t="s">
        <v>336</v>
      </c>
      <c r="BB12" s="1" t="s">
        <v>337</v>
      </c>
      <c r="BC12" s="1" t="s">
        <v>325</v>
      </c>
      <c r="BD12" s="1" t="s">
        <v>161</v>
      </c>
      <c r="BE12" s="1" t="s">
        <v>120</v>
      </c>
      <c r="BF12" s="1" t="s">
        <v>338</v>
      </c>
      <c r="BG12" s="1" t="s">
        <v>120</v>
      </c>
      <c r="BH12" s="1" t="s">
        <v>339</v>
      </c>
      <c r="BI12" s="1" t="s">
        <v>340</v>
      </c>
      <c r="BJ12" s="1" t="s">
        <v>328</v>
      </c>
      <c r="BK12" s="1" t="s">
        <v>329</v>
      </c>
      <c r="BL12" s="1" t="s">
        <v>120</v>
      </c>
      <c r="BM12" s="1" t="s">
        <v>334</v>
      </c>
      <c r="BN12" s="1" t="s">
        <v>120</v>
      </c>
      <c r="BO12" s="1" t="s">
        <v>120</v>
      </c>
      <c r="BP12" s="1" t="s">
        <v>120</v>
      </c>
      <c r="BQ12" s="1" t="s">
        <v>120</v>
      </c>
      <c r="BR12" s="1" t="s">
        <v>120</v>
      </c>
      <c r="BS12" s="1" t="s">
        <v>120</v>
      </c>
      <c r="BT12" s="1" t="s">
        <v>120</v>
      </c>
      <c r="BU12" s="1" t="s">
        <v>120</v>
      </c>
      <c r="BV12" s="1" t="s">
        <v>120</v>
      </c>
      <c r="BW12" s="1" t="s">
        <v>120</v>
      </c>
      <c r="BX12" s="1" t="s">
        <v>120</v>
      </c>
      <c r="BY12" s="1" t="s">
        <v>120</v>
      </c>
      <c r="BZ12" s="1" t="s">
        <v>120</v>
      </c>
      <c r="CA12" s="1" t="s">
        <v>120</v>
      </c>
      <c r="CB12" s="1" t="s">
        <v>120</v>
      </c>
      <c r="CC12" s="1" t="s">
        <v>120</v>
      </c>
      <c r="CD12" s="1" t="s">
        <v>120</v>
      </c>
      <c r="CE12" s="1" t="s">
        <v>120</v>
      </c>
      <c r="CF12" s="1" t="s">
        <v>120</v>
      </c>
      <c r="CG12" s="1" t="s">
        <v>120</v>
      </c>
      <c r="CH12" s="1" t="s">
        <v>120</v>
      </c>
      <c r="CI12" s="1" t="s">
        <v>120</v>
      </c>
      <c r="CJ12" s="1" t="s">
        <v>120</v>
      </c>
      <c r="CK12" s="1" t="s">
        <v>120</v>
      </c>
      <c r="CL12" s="1" t="s">
        <v>120</v>
      </c>
      <c r="CM12" s="1" t="s">
        <v>120</v>
      </c>
      <c r="CN12" s="1" t="s">
        <v>120</v>
      </c>
      <c r="CO12" s="1" t="s">
        <v>120</v>
      </c>
      <c r="CP12" s="1" t="s">
        <v>120</v>
      </c>
      <c r="CQ12" s="1" t="s">
        <v>120</v>
      </c>
      <c r="CR12" s="1" t="s">
        <v>120</v>
      </c>
      <c r="CS12" s="1" t="s">
        <v>120</v>
      </c>
      <c r="CT12" s="1" t="s">
        <v>120</v>
      </c>
      <c r="CU12" s="1" t="s">
        <v>161</v>
      </c>
      <c r="CV12" s="1" t="s">
        <v>121</v>
      </c>
      <c r="CW12" s="1" t="s">
        <v>120</v>
      </c>
      <c r="CX12" s="1" t="s">
        <v>120</v>
      </c>
      <c r="CY12" s="1" t="s">
        <v>120</v>
      </c>
      <c r="CZ12" s="1" t="s">
        <v>190</v>
      </c>
      <c r="DA12" s="1" t="s">
        <v>120</v>
      </c>
      <c r="DB12" s="1" t="s">
        <v>341</v>
      </c>
      <c r="DC12" s="1" t="s">
        <v>342</v>
      </c>
      <c r="DD12" s="1" t="s">
        <v>120</v>
      </c>
      <c r="DE12" s="1" t="s">
        <v>120</v>
      </c>
      <c r="DF12" s="1" t="s">
        <v>120</v>
      </c>
      <c r="DG12" s="1" t="s">
        <v>335</v>
      </c>
    </row>
    <row r="13" spans="1:111" x14ac:dyDescent="0.3">
      <c r="A13" s="2">
        <v>11</v>
      </c>
      <c r="B13" s="1" t="s">
        <v>343</v>
      </c>
      <c r="C13" s="1" t="s">
        <v>344</v>
      </c>
      <c r="D13" s="1" t="s">
        <v>345</v>
      </c>
      <c r="E13" s="1" t="s">
        <v>346</v>
      </c>
      <c r="F13" s="1" t="s">
        <v>347</v>
      </c>
      <c r="G13" s="1" t="s">
        <v>348</v>
      </c>
      <c r="H13" s="1" t="s">
        <v>349</v>
      </c>
      <c r="I13" s="1" t="s">
        <v>350</v>
      </c>
      <c r="J13" s="1" t="s">
        <v>351</v>
      </c>
      <c r="K13" s="1" t="s">
        <v>352</v>
      </c>
      <c r="L13" s="1" t="s">
        <v>353</v>
      </c>
      <c r="M13" s="1" t="s">
        <v>120</v>
      </c>
      <c r="N13" s="1" t="s">
        <v>121</v>
      </c>
      <c r="O13" s="1" t="s">
        <v>354</v>
      </c>
      <c r="P13" s="1" t="s">
        <v>355</v>
      </c>
      <c r="Q13" s="1" t="s">
        <v>123</v>
      </c>
      <c r="R13" s="1" t="s">
        <v>120</v>
      </c>
      <c r="S13" s="1" t="s">
        <v>352</v>
      </c>
      <c r="T13" s="1" t="s">
        <v>120</v>
      </c>
      <c r="U13" s="1" t="s">
        <v>356</v>
      </c>
      <c r="V13" s="1" t="s">
        <v>357</v>
      </c>
      <c r="W13" s="1" t="s">
        <v>358</v>
      </c>
      <c r="X13" s="1" t="s">
        <v>359</v>
      </c>
      <c r="Y13" s="1" t="s">
        <v>120</v>
      </c>
      <c r="Z13" s="1" t="s">
        <v>353</v>
      </c>
      <c r="AA13" s="1" t="s">
        <v>360</v>
      </c>
      <c r="AB13" s="1" t="s">
        <v>361</v>
      </c>
      <c r="AC13" s="1" t="s">
        <v>120</v>
      </c>
      <c r="AD13" s="1" t="s">
        <v>120</v>
      </c>
      <c r="AE13" s="1" t="s">
        <v>120</v>
      </c>
      <c r="AF13" s="1" t="s">
        <v>120</v>
      </c>
      <c r="AG13" s="1" t="s">
        <v>120</v>
      </c>
      <c r="AH13" s="1" t="s">
        <v>120</v>
      </c>
      <c r="AI13" s="1" t="s">
        <v>120</v>
      </c>
      <c r="AJ13" s="1" t="s">
        <v>362</v>
      </c>
      <c r="AK13" s="1" t="s">
        <v>363</v>
      </c>
      <c r="AL13" s="1" t="s">
        <v>353</v>
      </c>
      <c r="AM13" s="1" t="s">
        <v>120</v>
      </c>
      <c r="AN13" s="1" t="s">
        <v>120</v>
      </c>
      <c r="AO13" s="1" t="s">
        <v>120</v>
      </c>
      <c r="AP13" s="1" t="s">
        <v>120</v>
      </c>
      <c r="AQ13" s="1" t="s">
        <v>120</v>
      </c>
      <c r="AR13" s="1" t="s">
        <v>120</v>
      </c>
      <c r="AS13" s="1" t="s">
        <v>120</v>
      </c>
      <c r="AT13" s="1" t="s">
        <v>120</v>
      </c>
      <c r="AU13" s="1" t="s">
        <v>120</v>
      </c>
      <c r="AV13" s="1" t="s">
        <v>120</v>
      </c>
      <c r="AW13" s="1" t="s">
        <v>120</v>
      </c>
      <c r="AX13" s="1" t="s">
        <v>120</v>
      </c>
      <c r="AY13" s="1" t="s">
        <v>120</v>
      </c>
      <c r="AZ13" s="1" t="s">
        <v>120</v>
      </c>
      <c r="BA13" s="1" t="s">
        <v>121</v>
      </c>
      <c r="BB13" s="1" t="s">
        <v>354</v>
      </c>
      <c r="BC13" s="1" t="s">
        <v>355</v>
      </c>
      <c r="BD13" s="1" t="s">
        <v>123</v>
      </c>
      <c r="BE13" s="1" t="s">
        <v>120</v>
      </c>
      <c r="BF13" s="1" t="s">
        <v>352</v>
      </c>
      <c r="BG13" s="1" t="s">
        <v>120</v>
      </c>
      <c r="BH13" s="1" t="s">
        <v>356</v>
      </c>
      <c r="BI13" s="1" t="s">
        <v>357</v>
      </c>
      <c r="BJ13" s="1" t="s">
        <v>358</v>
      </c>
      <c r="BK13" s="1" t="s">
        <v>359</v>
      </c>
      <c r="BL13" s="1" t="s">
        <v>120</v>
      </c>
      <c r="BM13" s="1" t="s">
        <v>353</v>
      </c>
      <c r="BN13" s="1" t="s">
        <v>120</v>
      </c>
      <c r="BO13" s="1" t="s">
        <v>120</v>
      </c>
      <c r="BP13" s="1" t="s">
        <v>120</v>
      </c>
      <c r="BQ13" s="1" t="s">
        <v>120</v>
      </c>
      <c r="BR13" s="1" t="s">
        <v>120</v>
      </c>
      <c r="BS13" s="1" t="s">
        <v>120</v>
      </c>
      <c r="BT13" s="1" t="s">
        <v>120</v>
      </c>
      <c r="BU13" s="1" t="s">
        <v>120</v>
      </c>
      <c r="BV13" s="1" t="s">
        <v>120</v>
      </c>
      <c r="BW13" s="1" t="s">
        <v>120</v>
      </c>
      <c r="BX13" s="1" t="s">
        <v>120</v>
      </c>
      <c r="BY13" s="1" t="s">
        <v>120</v>
      </c>
      <c r="BZ13" s="1" t="s">
        <v>120</v>
      </c>
      <c r="CA13" s="1" t="s">
        <v>120</v>
      </c>
      <c r="CB13" s="1" t="s">
        <v>120</v>
      </c>
      <c r="CC13" s="1" t="s">
        <v>120</v>
      </c>
      <c r="CD13" s="1" t="s">
        <v>120</v>
      </c>
      <c r="CE13" s="1" t="s">
        <v>120</v>
      </c>
      <c r="CF13" s="1" t="s">
        <v>120</v>
      </c>
      <c r="CG13" s="1" t="s">
        <v>120</v>
      </c>
      <c r="CH13" s="1" t="s">
        <v>120</v>
      </c>
      <c r="CI13" s="1" t="s">
        <v>120</v>
      </c>
      <c r="CJ13" s="1" t="s">
        <v>120</v>
      </c>
      <c r="CK13" s="1" t="s">
        <v>120</v>
      </c>
      <c r="CL13" s="1" t="s">
        <v>120</v>
      </c>
      <c r="CM13" s="1" t="s">
        <v>120</v>
      </c>
      <c r="CN13" s="1" t="s">
        <v>120</v>
      </c>
      <c r="CO13" s="1" t="s">
        <v>120</v>
      </c>
      <c r="CP13" s="1" t="s">
        <v>120</v>
      </c>
      <c r="CQ13" s="1" t="s">
        <v>120</v>
      </c>
      <c r="CR13" s="1" t="s">
        <v>120</v>
      </c>
      <c r="CS13" s="1" t="s">
        <v>120</v>
      </c>
      <c r="CT13" s="1" t="s">
        <v>120</v>
      </c>
      <c r="CU13" s="1" t="s">
        <v>120</v>
      </c>
      <c r="CV13" s="1" t="s">
        <v>120</v>
      </c>
      <c r="CW13" s="1" t="s">
        <v>120</v>
      </c>
      <c r="CX13" s="1" t="s">
        <v>120</v>
      </c>
      <c r="CY13" s="1" t="s">
        <v>120</v>
      </c>
      <c r="CZ13" s="1" t="s">
        <v>120</v>
      </c>
      <c r="DA13" s="1" t="s">
        <v>120</v>
      </c>
      <c r="DB13" s="1" t="s">
        <v>120</v>
      </c>
      <c r="DC13" s="1" t="s">
        <v>120</v>
      </c>
      <c r="DD13" s="1" t="s">
        <v>120</v>
      </c>
      <c r="DE13" s="1" t="s">
        <v>120</v>
      </c>
      <c r="DF13" s="1" t="s">
        <v>120</v>
      </c>
      <c r="DG13" s="1" t="s">
        <v>120</v>
      </c>
    </row>
    <row r="14" spans="1:111" x14ac:dyDescent="0.3">
      <c r="A14" s="2">
        <v>12</v>
      </c>
      <c r="B14" s="1" t="s">
        <v>364</v>
      </c>
      <c r="C14" s="1" t="s">
        <v>365</v>
      </c>
      <c r="D14" s="1" t="s">
        <v>366</v>
      </c>
      <c r="E14" s="1" t="s">
        <v>367</v>
      </c>
      <c r="F14" s="1"/>
      <c r="G14" s="1"/>
      <c r="H14" s="1"/>
      <c r="I14" s="1"/>
      <c r="J14" s="1"/>
      <c r="K14" s="1" t="s">
        <v>368</v>
      </c>
      <c r="L14" s="1" t="s">
        <v>369</v>
      </c>
      <c r="M14" s="1" t="s">
        <v>120</v>
      </c>
      <c r="N14" s="1" t="s">
        <v>262</v>
      </c>
      <c r="O14" s="1" t="s">
        <v>370</v>
      </c>
      <c r="P14" s="1" t="s">
        <v>190</v>
      </c>
      <c r="Q14" s="1" t="s">
        <v>120</v>
      </c>
      <c r="R14" s="1" t="s">
        <v>120</v>
      </c>
      <c r="S14" s="1" t="s">
        <v>368</v>
      </c>
      <c r="T14" s="1" t="s">
        <v>120</v>
      </c>
      <c r="U14" s="1" t="s">
        <v>371</v>
      </c>
      <c r="V14" s="1" t="s">
        <v>372</v>
      </c>
      <c r="W14" s="1" t="s">
        <v>373</v>
      </c>
      <c r="X14" s="1" t="s">
        <v>120</v>
      </c>
      <c r="Y14" s="1" t="s">
        <v>120</v>
      </c>
      <c r="Z14" s="1" t="s">
        <v>374</v>
      </c>
      <c r="AA14" s="1" t="s">
        <v>375</v>
      </c>
      <c r="AB14" s="1" t="s">
        <v>376</v>
      </c>
      <c r="AC14" s="1" t="s">
        <v>120</v>
      </c>
      <c r="AD14" s="1" t="s">
        <v>377</v>
      </c>
      <c r="AE14" s="1" t="s">
        <v>120</v>
      </c>
      <c r="AF14" s="1" t="s">
        <v>120</v>
      </c>
      <c r="AG14" s="1" t="s">
        <v>120</v>
      </c>
      <c r="AH14" s="1" t="s">
        <v>120</v>
      </c>
      <c r="AI14" s="1" t="s">
        <v>120</v>
      </c>
      <c r="AJ14" s="1" t="s">
        <v>378</v>
      </c>
      <c r="AK14" s="1" t="s">
        <v>379</v>
      </c>
      <c r="AL14" s="1" t="s">
        <v>374</v>
      </c>
      <c r="AM14" s="1" t="s">
        <v>120</v>
      </c>
      <c r="AN14" s="1" t="s">
        <v>120</v>
      </c>
      <c r="AO14" s="1" t="s">
        <v>120</v>
      </c>
      <c r="AP14" s="1" t="s">
        <v>120</v>
      </c>
      <c r="AQ14" s="1" t="s">
        <v>120</v>
      </c>
      <c r="AR14" s="1" t="s">
        <v>120</v>
      </c>
      <c r="AS14" s="1" t="s">
        <v>120</v>
      </c>
      <c r="AT14" s="1" t="s">
        <v>120</v>
      </c>
      <c r="AU14" s="1" t="s">
        <v>120</v>
      </c>
      <c r="AV14" s="1" t="s">
        <v>120</v>
      </c>
      <c r="AW14" s="1" t="s">
        <v>120</v>
      </c>
      <c r="AX14" s="1" t="s">
        <v>120</v>
      </c>
      <c r="AY14" s="1" t="s">
        <v>120</v>
      </c>
      <c r="AZ14" s="1" t="s">
        <v>120</v>
      </c>
      <c r="BA14" s="1" t="s">
        <v>262</v>
      </c>
      <c r="BB14" s="1" t="s">
        <v>370</v>
      </c>
      <c r="BC14" s="1" t="s">
        <v>190</v>
      </c>
      <c r="BD14" s="1" t="s">
        <v>120</v>
      </c>
      <c r="BE14" s="1" t="s">
        <v>120</v>
      </c>
      <c r="BF14" s="1" t="s">
        <v>368</v>
      </c>
      <c r="BG14" s="1" t="s">
        <v>120</v>
      </c>
      <c r="BH14" s="1" t="s">
        <v>371</v>
      </c>
      <c r="BI14" s="1" t="s">
        <v>372</v>
      </c>
      <c r="BJ14" s="1" t="s">
        <v>373</v>
      </c>
      <c r="BK14" s="1" t="s">
        <v>120</v>
      </c>
      <c r="BL14" s="1" t="s">
        <v>120</v>
      </c>
      <c r="BM14" s="1" t="s">
        <v>374</v>
      </c>
      <c r="BN14" s="1" t="s">
        <v>120</v>
      </c>
      <c r="BO14" s="1" t="s">
        <v>120</v>
      </c>
      <c r="BP14" s="1" t="s">
        <v>120</v>
      </c>
      <c r="BQ14" s="1" t="s">
        <v>120</v>
      </c>
      <c r="BR14" s="1" t="s">
        <v>120</v>
      </c>
      <c r="BS14" s="1" t="s">
        <v>120</v>
      </c>
      <c r="BT14" s="1" t="s">
        <v>120</v>
      </c>
      <c r="BU14" s="1" t="s">
        <v>120</v>
      </c>
      <c r="BV14" s="1" t="s">
        <v>120</v>
      </c>
      <c r="BW14" s="1" t="s">
        <v>120</v>
      </c>
      <c r="BX14" s="1" t="s">
        <v>120</v>
      </c>
      <c r="BY14" s="1" t="s">
        <v>120</v>
      </c>
      <c r="BZ14" s="1" t="s">
        <v>120</v>
      </c>
      <c r="CA14" s="1" t="s">
        <v>120</v>
      </c>
      <c r="CB14" s="1" t="s">
        <v>120</v>
      </c>
      <c r="CC14" s="1" t="s">
        <v>120</v>
      </c>
      <c r="CD14" s="1" t="s">
        <v>120</v>
      </c>
      <c r="CE14" s="1" t="s">
        <v>120</v>
      </c>
      <c r="CF14" s="1" t="s">
        <v>120</v>
      </c>
      <c r="CG14" s="1" t="s">
        <v>120</v>
      </c>
      <c r="CH14" s="1" t="s">
        <v>120</v>
      </c>
      <c r="CI14" s="1" t="s">
        <v>120</v>
      </c>
      <c r="CJ14" s="1" t="s">
        <v>120</v>
      </c>
      <c r="CK14" s="1" t="s">
        <v>120</v>
      </c>
      <c r="CL14" s="1" t="s">
        <v>120</v>
      </c>
      <c r="CM14" s="1" t="s">
        <v>120</v>
      </c>
      <c r="CN14" s="1" t="s">
        <v>120</v>
      </c>
      <c r="CO14" s="1" t="s">
        <v>120</v>
      </c>
      <c r="CP14" s="1" t="s">
        <v>120</v>
      </c>
      <c r="CQ14" s="1" t="s">
        <v>120</v>
      </c>
      <c r="CR14" s="1" t="s">
        <v>120</v>
      </c>
      <c r="CS14" s="1" t="s">
        <v>120</v>
      </c>
      <c r="CT14" s="1" t="s">
        <v>120</v>
      </c>
      <c r="CU14" s="1" t="s">
        <v>120</v>
      </c>
      <c r="CV14" s="1" t="s">
        <v>120</v>
      </c>
      <c r="CW14" s="1" t="s">
        <v>120</v>
      </c>
      <c r="CX14" s="1" t="s">
        <v>120</v>
      </c>
      <c r="CY14" s="1" t="s">
        <v>120</v>
      </c>
      <c r="CZ14" s="1" t="s">
        <v>120</v>
      </c>
      <c r="DA14" s="1" t="s">
        <v>120</v>
      </c>
      <c r="DB14" s="1" t="s">
        <v>120</v>
      </c>
      <c r="DC14" s="1" t="s">
        <v>120</v>
      </c>
      <c r="DD14" s="1" t="s">
        <v>120</v>
      </c>
      <c r="DE14" s="1" t="s">
        <v>120</v>
      </c>
      <c r="DF14" s="1" t="s">
        <v>120</v>
      </c>
      <c r="DG14" s="1" t="s">
        <v>120</v>
      </c>
    </row>
    <row r="15" spans="1:111" x14ac:dyDescent="0.3">
      <c r="A15" s="2">
        <v>13</v>
      </c>
      <c r="B15" s="1" t="s">
        <v>380</v>
      </c>
      <c r="C15" s="1" t="s">
        <v>381</v>
      </c>
      <c r="D15" s="1" t="s">
        <v>382</v>
      </c>
      <c r="E15" s="1" t="s">
        <v>196</v>
      </c>
      <c r="F15" s="1"/>
      <c r="G15" s="1"/>
      <c r="H15" s="1"/>
      <c r="I15" s="1"/>
      <c r="J15" s="1"/>
      <c r="K15" s="1" t="s">
        <v>383</v>
      </c>
      <c r="L15" s="1" t="s">
        <v>384</v>
      </c>
      <c r="M15" s="1" t="s">
        <v>120</v>
      </c>
      <c r="N15" s="1" t="s">
        <v>385</v>
      </c>
      <c r="O15" s="1" t="s">
        <v>386</v>
      </c>
      <c r="P15" s="1" t="s">
        <v>387</v>
      </c>
      <c r="Q15" s="1" t="s">
        <v>120</v>
      </c>
      <c r="R15" s="1" t="s">
        <v>120</v>
      </c>
      <c r="S15" s="1" t="s">
        <v>383</v>
      </c>
      <c r="T15" s="1" t="s">
        <v>120</v>
      </c>
      <c r="U15" s="1" t="s">
        <v>388</v>
      </c>
      <c r="V15" s="1" t="s">
        <v>389</v>
      </c>
      <c r="W15" s="1" t="s">
        <v>390</v>
      </c>
      <c r="X15" s="1" t="s">
        <v>120</v>
      </c>
      <c r="Y15" s="1" t="s">
        <v>120</v>
      </c>
      <c r="Z15" s="1" t="s">
        <v>391</v>
      </c>
      <c r="AA15" s="1" t="s">
        <v>392</v>
      </c>
      <c r="AB15" s="1" t="s">
        <v>129</v>
      </c>
      <c r="AC15" s="1" t="s">
        <v>120</v>
      </c>
      <c r="AD15" s="1" t="s">
        <v>120</v>
      </c>
      <c r="AE15" s="1" t="s">
        <v>120</v>
      </c>
      <c r="AF15" s="1" t="s">
        <v>120</v>
      </c>
      <c r="AG15" s="1" t="s">
        <v>120</v>
      </c>
      <c r="AH15" s="1" t="s">
        <v>120</v>
      </c>
      <c r="AI15" s="1" t="s">
        <v>120</v>
      </c>
      <c r="AJ15" s="1" t="s">
        <v>393</v>
      </c>
      <c r="AK15" s="1" t="s">
        <v>394</v>
      </c>
      <c r="AL15" s="1" t="s">
        <v>395</v>
      </c>
      <c r="AM15" s="1" t="s">
        <v>120</v>
      </c>
      <c r="AN15" s="1" t="s">
        <v>120</v>
      </c>
      <c r="AO15" s="1" t="s">
        <v>120</v>
      </c>
      <c r="AP15" s="1" t="s">
        <v>120</v>
      </c>
      <c r="AQ15" s="1" t="s">
        <v>120</v>
      </c>
      <c r="AR15" s="1" t="s">
        <v>120</v>
      </c>
      <c r="AS15" s="1" t="s">
        <v>120</v>
      </c>
      <c r="AT15" s="1" t="s">
        <v>120</v>
      </c>
      <c r="AU15" s="1" t="s">
        <v>120</v>
      </c>
      <c r="AV15" s="1" t="s">
        <v>120</v>
      </c>
      <c r="AW15" s="1" t="s">
        <v>120</v>
      </c>
      <c r="AX15" s="1" t="s">
        <v>120</v>
      </c>
      <c r="AY15" s="1" t="s">
        <v>396</v>
      </c>
      <c r="AZ15" s="1" t="s">
        <v>120</v>
      </c>
      <c r="BA15" s="1" t="s">
        <v>385</v>
      </c>
      <c r="BB15" s="1" t="s">
        <v>397</v>
      </c>
      <c r="BC15" s="1" t="s">
        <v>280</v>
      </c>
      <c r="BD15" s="1" t="s">
        <v>120</v>
      </c>
      <c r="BE15" s="1" t="s">
        <v>120</v>
      </c>
      <c r="BF15" s="1" t="s">
        <v>398</v>
      </c>
      <c r="BG15" s="1" t="s">
        <v>120</v>
      </c>
      <c r="BH15" s="1" t="s">
        <v>388</v>
      </c>
      <c r="BI15" s="1" t="s">
        <v>399</v>
      </c>
      <c r="BJ15" s="1" t="s">
        <v>400</v>
      </c>
      <c r="BK15" s="1" t="s">
        <v>120</v>
      </c>
      <c r="BL15" s="1" t="s">
        <v>120</v>
      </c>
      <c r="BM15" s="1" t="s">
        <v>395</v>
      </c>
      <c r="BN15" s="1" t="s">
        <v>120</v>
      </c>
      <c r="BO15" s="1" t="s">
        <v>120</v>
      </c>
      <c r="BP15" s="1" t="s">
        <v>120</v>
      </c>
      <c r="BQ15" s="1" t="s">
        <v>120</v>
      </c>
      <c r="BR15" s="1" t="s">
        <v>120</v>
      </c>
      <c r="BS15" s="1" t="s">
        <v>120</v>
      </c>
      <c r="BT15" s="1" t="s">
        <v>120</v>
      </c>
      <c r="BU15" s="1" t="s">
        <v>120</v>
      </c>
      <c r="BV15" s="1" t="s">
        <v>120</v>
      </c>
      <c r="BW15" s="1" t="s">
        <v>120</v>
      </c>
      <c r="BX15" s="1" t="s">
        <v>120</v>
      </c>
      <c r="BY15" s="1" t="s">
        <v>120</v>
      </c>
      <c r="BZ15" s="1" t="s">
        <v>120</v>
      </c>
      <c r="CA15" s="1" t="s">
        <v>120</v>
      </c>
      <c r="CB15" s="1" t="s">
        <v>120</v>
      </c>
      <c r="CC15" s="1" t="s">
        <v>120</v>
      </c>
      <c r="CD15" s="1" t="s">
        <v>120</v>
      </c>
      <c r="CE15" s="1" t="s">
        <v>120</v>
      </c>
      <c r="CF15" s="1" t="s">
        <v>120</v>
      </c>
      <c r="CG15" s="1" t="s">
        <v>120</v>
      </c>
      <c r="CH15" s="1" t="s">
        <v>120</v>
      </c>
      <c r="CI15" s="1" t="s">
        <v>120</v>
      </c>
      <c r="CJ15" s="1" t="s">
        <v>120</v>
      </c>
      <c r="CK15" s="1" t="s">
        <v>120</v>
      </c>
      <c r="CL15" s="1" t="s">
        <v>120</v>
      </c>
      <c r="CM15" s="1" t="s">
        <v>120</v>
      </c>
      <c r="CN15" s="1" t="s">
        <v>120</v>
      </c>
      <c r="CO15" s="1" t="s">
        <v>120</v>
      </c>
      <c r="CP15" s="1" t="s">
        <v>120</v>
      </c>
      <c r="CQ15" s="1" t="s">
        <v>120</v>
      </c>
      <c r="CR15" s="1" t="s">
        <v>120</v>
      </c>
      <c r="CS15" s="1" t="s">
        <v>120</v>
      </c>
      <c r="CT15" s="1" t="s">
        <v>120</v>
      </c>
      <c r="CU15" s="1" t="s">
        <v>120</v>
      </c>
      <c r="CV15" s="1" t="s">
        <v>161</v>
      </c>
      <c r="CW15" s="1" t="s">
        <v>123</v>
      </c>
      <c r="CX15" s="1" t="s">
        <v>120</v>
      </c>
      <c r="CY15" s="1" t="s">
        <v>120</v>
      </c>
      <c r="CZ15" s="1" t="s">
        <v>121</v>
      </c>
      <c r="DA15" s="1" t="s">
        <v>120</v>
      </c>
      <c r="DB15" s="1" t="s">
        <v>120</v>
      </c>
      <c r="DC15" s="1" t="s">
        <v>401</v>
      </c>
      <c r="DD15" s="1" t="s">
        <v>402</v>
      </c>
      <c r="DE15" s="1" t="s">
        <v>120</v>
      </c>
      <c r="DF15" s="1" t="s">
        <v>120</v>
      </c>
      <c r="DG15" s="1" t="s">
        <v>396</v>
      </c>
    </row>
    <row r="16" spans="1:111" x14ac:dyDescent="0.3">
      <c r="A16" s="2">
        <v>14</v>
      </c>
      <c r="B16" s="1" t="s">
        <v>403</v>
      </c>
      <c r="C16" s="1" t="s">
        <v>404</v>
      </c>
      <c r="D16" s="1" t="s">
        <v>405</v>
      </c>
      <c r="E16" s="1" t="s">
        <v>406</v>
      </c>
      <c r="F16" s="1" t="s">
        <v>407</v>
      </c>
      <c r="G16" s="1" t="s">
        <v>408</v>
      </c>
      <c r="H16" s="1" t="s">
        <v>409</v>
      </c>
      <c r="I16" s="1" t="s">
        <v>410</v>
      </c>
      <c r="J16" s="1" t="s">
        <v>411</v>
      </c>
      <c r="K16" s="1" t="s">
        <v>412</v>
      </c>
      <c r="L16" s="1" t="s">
        <v>413</v>
      </c>
      <c r="M16" s="1" t="s">
        <v>120</v>
      </c>
      <c r="N16" s="1" t="s">
        <v>414</v>
      </c>
      <c r="O16" s="1" t="s">
        <v>415</v>
      </c>
      <c r="P16" s="1" t="s">
        <v>121</v>
      </c>
      <c r="Q16" s="1" t="s">
        <v>120</v>
      </c>
      <c r="R16" s="1" t="s">
        <v>120</v>
      </c>
      <c r="S16" s="1" t="s">
        <v>412</v>
      </c>
      <c r="T16" s="1" t="s">
        <v>120</v>
      </c>
      <c r="U16" s="1" t="s">
        <v>416</v>
      </c>
      <c r="V16" s="1" t="s">
        <v>417</v>
      </c>
      <c r="W16" s="1" t="s">
        <v>418</v>
      </c>
      <c r="X16" s="1" t="s">
        <v>120</v>
      </c>
      <c r="Y16" s="1" t="s">
        <v>120</v>
      </c>
      <c r="Z16" s="1" t="s">
        <v>419</v>
      </c>
      <c r="AA16" s="1" t="s">
        <v>420</v>
      </c>
      <c r="AB16" s="1" t="s">
        <v>120</v>
      </c>
      <c r="AC16" s="1" t="s">
        <v>120</v>
      </c>
      <c r="AD16" s="1" t="s">
        <v>120</v>
      </c>
      <c r="AE16" s="1" t="s">
        <v>120</v>
      </c>
      <c r="AF16" s="1" t="s">
        <v>120</v>
      </c>
      <c r="AG16" s="1" t="s">
        <v>120</v>
      </c>
      <c r="AH16" s="1" t="s">
        <v>120</v>
      </c>
      <c r="AI16" s="1" t="s">
        <v>120</v>
      </c>
      <c r="AJ16" s="1" t="s">
        <v>421</v>
      </c>
      <c r="AK16" s="1" t="s">
        <v>422</v>
      </c>
      <c r="AL16" s="1" t="s">
        <v>419</v>
      </c>
      <c r="AM16" s="1" t="s">
        <v>120</v>
      </c>
      <c r="AN16" s="1" t="s">
        <v>120</v>
      </c>
      <c r="AO16" s="1" t="s">
        <v>120</v>
      </c>
      <c r="AP16" s="1" t="s">
        <v>120</v>
      </c>
      <c r="AQ16" s="1" t="s">
        <v>120</v>
      </c>
      <c r="AR16" s="1" t="s">
        <v>120</v>
      </c>
      <c r="AS16" s="1" t="s">
        <v>120</v>
      </c>
      <c r="AT16" s="1" t="s">
        <v>120</v>
      </c>
      <c r="AU16" s="1" t="s">
        <v>120</v>
      </c>
      <c r="AV16" s="1" t="s">
        <v>120</v>
      </c>
      <c r="AW16" s="1" t="s">
        <v>120</v>
      </c>
      <c r="AX16" s="1" t="s">
        <v>120</v>
      </c>
      <c r="AY16" s="1" t="s">
        <v>120</v>
      </c>
      <c r="AZ16" s="1" t="s">
        <v>120</v>
      </c>
      <c r="BA16" s="1" t="s">
        <v>414</v>
      </c>
      <c r="BB16" s="1" t="s">
        <v>415</v>
      </c>
      <c r="BC16" s="1" t="s">
        <v>121</v>
      </c>
      <c r="BD16" s="1" t="s">
        <v>120</v>
      </c>
      <c r="BE16" s="1" t="s">
        <v>120</v>
      </c>
      <c r="BF16" s="1" t="s">
        <v>412</v>
      </c>
      <c r="BG16" s="1" t="s">
        <v>120</v>
      </c>
      <c r="BH16" s="1" t="s">
        <v>416</v>
      </c>
      <c r="BI16" s="1" t="s">
        <v>417</v>
      </c>
      <c r="BJ16" s="1" t="s">
        <v>418</v>
      </c>
      <c r="BK16" s="1" t="s">
        <v>120</v>
      </c>
      <c r="BL16" s="1" t="s">
        <v>120</v>
      </c>
      <c r="BM16" s="1" t="s">
        <v>419</v>
      </c>
      <c r="BN16" s="1" t="s">
        <v>120</v>
      </c>
      <c r="BO16" s="1" t="s">
        <v>120</v>
      </c>
      <c r="BP16" s="1" t="s">
        <v>120</v>
      </c>
      <c r="BQ16" s="1" t="s">
        <v>120</v>
      </c>
      <c r="BR16" s="1" t="s">
        <v>120</v>
      </c>
      <c r="BS16" s="1" t="s">
        <v>120</v>
      </c>
      <c r="BT16" s="1" t="s">
        <v>120</v>
      </c>
      <c r="BU16" s="1" t="s">
        <v>120</v>
      </c>
      <c r="BV16" s="1" t="s">
        <v>120</v>
      </c>
      <c r="BW16" s="1" t="s">
        <v>120</v>
      </c>
      <c r="BX16" s="1" t="s">
        <v>120</v>
      </c>
      <c r="BY16" s="1" t="s">
        <v>120</v>
      </c>
      <c r="BZ16" s="1" t="s">
        <v>120</v>
      </c>
      <c r="CA16" s="1" t="s">
        <v>120</v>
      </c>
      <c r="CB16" s="1" t="s">
        <v>120</v>
      </c>
      <c r="CC16" s="1" t="s">
        <v>120</v>
      </c>
      <c r="CD16" s="1" t="s">
        <v>120</v>
      </c>
      <c r="CE16" s="1" t="s">
        <v>120</v>
      </c>
      <c r="CF16" s="1" t="s">
        <v>120</v>
      </c>
      <c r="CG16" s="1" t="s">
        <v>120</v>
      </c>
      <c r="CH16" s="1" t="s">
        <v>120</v>
      </c>
      <c r="CI16" s="1" t="s">
        <v>120</v>
      </c>
      <c r="CJ16" s="1" t="s">
        <v>120</v>
      </c>
      <c r="CK16" s="1" t="s">
        <v>120</v>
      </c>
      <c r="CL16" s="1" t="s">
        <v>120</v>
      </c>
      <c r="CM16" s="1" t="s">
        <v>120</v>
      </c>
      <c r="CN16" s="1" t="s">
        <v>120</v>
      </c>
      <c r="CO16" s="1" t="s">
        <v>120</v>
      </c>
      <c r="CP16" s="1" t="s">
        <v>120</v>
      </c>
      <c r="CQ16" s="1" t="s">
        <v>120</v>
      </c>
      <c r="CR16" s="1" t="s">
        <v>120</v>
      </c>
      <c r="CS16" s="1" t="s">
        <v>120</v>
      </c>
      <c r="CT16" s="1" t="s">
        <v>120</v>
      </c>
      <c r="CU16" s="1" t="s">
        <v>120</v>
      </c>
      <c r="CV16" s="1" t="s">
        <v>120</v>
      </c>
      <c r="CW16" s="1" t="s">
        <v>120</v>
      </c>
      <c r="CX16" s="1" t="s">
        <v>120</v>
      </c>
      <c r="CY16" s="1" t="s">
        <v>120</v>
      </c>
      <c r="CZ16" s="1" t="s">
        <v>120</v>
      </c>
      <c r="DA16" s="1" t="s">
        <v>120</v>
      </c>
      <c r="DB16" s="1" t="s">
        <v>120</v>
      </c>
      <c r="DC16" s="1" t="s">
        <v>120</v>
      </c>
      <c r="DD16" s="1" t="s">
        <v>120</v>
      </c>
      <c r="DE16" s="1" t="s">
        <v>120</v>
      </c>
      <c r="DF16" s="1" t="s">
        <v>120</v>
      </c>
      <c r="DG16" s="1" t="s">
        <v>120</v>
      </c>
    </row>
    <row r="17" spans="1:111" x14ac:dyDescent="0.3">
      <c r="A17" s="2">
        <v>15</v>
      </c>
      <c r="B17" s="1" t="s">
        <v>423</v>
      </c>
      <c r="C17" s="1" t="s">
        <v>424</v>
      </c>
      <c r="D17" s="1" t="s">
        <v>425</v>
      </c>
      <c r="E17" s="1" t="s">
        <v>426</v>
      </c>
      <c r="F17" s="1" t="s">
        <v>427</v>
      </c>
      <c r="G17" s="1"/>
      <c r="H17" s="1" t="s">
        <v>428</v>
      </c>
      <c r="I17" s="1" t="s">
        <v>429</v>
      </c>
      <c r="J17" s="1"/>
      <c r="K17" s="1" t="s">
        <v>368</v>
      </c>
      <c r="L17" s="1" t="s">
        <v>430</v>
      </c>
      <c r="M17" s="1" t="s">
        <v>120</v>
      </c>
      <c r="N17" s="1" t="s">
        <v>161</v>
      </c>
      <c r="O17" s="1" t="s">
        <v>431</v>
      </c>
      <c r="P17" s="1" t="s">
        <v>161</v>
      </c>
      <c r="Q17" s="1" t="s">
        <v>120</v>
      </c>
      <c r="R17" s="1" t="s">
        <v>120</v>
      </c>
      <c r="S17" s="1" t="s">
        <v>368</v>
      </c>
      <c r="T17" s="1" t="s">
        <v>120</v>
      </c>
      <c r="U17" s="1" t="s">
        <v>432</v>
      </c>
      <c r="V17" s="1" t="s">
        <v>433</v>
      </c>
      <c r="W17" s="1" t="s">
        <v>434</v>
      </c>
      <c r="X17" s="1" t="s">
        <v>120</v>
      </c>
      <c r="Y17" s="1" t="s">
        <v>120</v>
      </c>
      <c r="Z17" s="1" t="s">
        <v>435</v>
      </c>
      <c r="AA17" s="1" t="s">
        <v>436</v>
      </c>
      <c r="AB17" s="1" t="s">
        <v>120</v>
      </c>
      <c r="AC17" s="1" t="s">
        <v>120</v>
      </c>
      <c r="AD17" s="1" t="s">
        <v>120</v>
      </c>
      <c r="AE17" s="1" t="s">
        <v>120</v>
      </c>
      <c r="AF17" s="1" t="s">
        <v>120</v>
      </c>
      <c r="AG17" s="1" t="s">
        <v>120</v>
      </c>
      <c r="AH17" s="1" t="s">
        <v>120</v>
      </c>
      <c r="AI17" s="1" t="s">
        <v>120</v>
      </c>
      <c r="AJ17" s="1" t="s">
        <v>437</v>
      </c>
      <c r="AK17" s="1" t="s">
        <v>438</v>
      </c>
      <c r="AL17" s="1" t="s">
        <v>435</v>
      </c>
      <c r="AM17" s="1" t="s">
        <v>120</v>
      </c>
      <c r="AN17" s="1" t="s">
        <v>120</v>
      </c>
      <c r="AO17" s="1" t="s">
        <v>120</v>
      </c>
      <c r="AP17" s="1" t="s">
        <v>120</v>
      </c>
      <c r="AQ17" s="1" t="s">
        <v>120</v>
      </c>
      <c r="AR17" s="1" t="s">
        <v>120</v>
      </c>
      <c r="AS17" s="1" t="s">
        <v>120</v>
      </c>
      <c r="AT17" s="1" t="s">
        <v>120</v>
      </c>
      <c r="AU17" s="1" t="s">
        <v>120</v>
      </c>
      <c r="AV17" s="1" t="s">
        <v>120</v>
      </c>
      <c r="AW17" s="1" t="s">
        <v>120</v>
      </c>
      <c r="AX17" s="1" t="s">
        <v>120</v>
      </c>
      <c r="AY17" s="1" t="s">
        <v>120</v>
      </c>
      <c r="AZ17" s="1" t="s">
        <v>120</v>
      </c>
      <c r="BA17" s="1" t="s">
        <v>161</v>
      </c>
      <c r="BB17" s="1" t="s">
        <v>431</v>
      </c>
      <c r="BC17" s="1" t="s">
        <v>161</v>
      </c>
      <c r="BD17" s="1" t="s">
        <v>120</v>
      </c>
      <c r="BE17" s="1" t="s">
        <v>120</v>
      </c>
      <c r="BF17" s="1" t="s">
        <v>368</v>
      </c>
      <c r="BG17" s="1" t="s">
        <v>120</v>
      </c>
      <c r="BH17" s="1" t="s">
        <v>432</v>
      </c>
      <c r="BI17" s="1" t="s">
        <v>433</v>
      </c>
      <c r="BJ17" s="1" t="s">
        <v>434</v>
      </c>
      <c r="BK17" s="1" t="s">
        <v>120</v>
      </c>
      <c r="BL17" s="1" t="s">
        <v>120</v>
      </c>
      <c r="BM17" s="1" t="s">
        <v>435</v>
      </c>
      <c r="BN17" s="1" t="s">
        <v>120</v>
      </c>
      <c r="BO17" s="1" t="s">
        <v>120</v>
      </c>
      <c r="BP17" s="1" t="s">
        <v>120</v>
      </c>
      <c r="BQ17" s="1" t="s">
        <v>120</v>
      </c>
      <c r="BR17" s="1" t="s">
        <v>120</v>
      </c>
      <c r="BS17" s="1" t="s">
        <v>120</v>
      </c>
      <c r="BT17" s="1" t="s">
        <v>120</v>
      </c>
      <c r="BU17" s="1" t="s">
        <v>120</v>
      </c>
      <c r="BV17" s="1" t="s">
        <v>120</v>
      </c>
      <c r="BW17" s="1" t="s">
        <v>120</v>
      </c>
      <c r="BX17" s="1" t="s">
        <v>120</v>
      </c>
      <c r="BY17" s="1" t="s">
        <v>120</v>
      </c>
      <c r="BZ17" s="1" t="s">
        <v>120</v>
      </c>
      <c r="CA17" s="1" t="s">
        <v>120</v>
      </c>
      <c r="CB17" s="1" t="s">
        <v>120</v>
      </c>
      <c r="CC17" s="1" t="s">
        <v>120</v>
      </c>
      <c r="CD17" s="1" t="s">
        <v>120</v>
      </c>
      <c r="CE17" s="1" t="s">
        <v>120</v>
      </c>
      <c r="CF17" s="1" t="s">
        <v>120</v>
      </c>
      <c r="CG17" s="1" t="s">
        <v>120</v>
      </c>
      <c r="CH17" s="1" t="s">
        <v>120</v>
      </c>
      <c r="CI17" s="1" t="s">
        <v>120</v>
      </c>
      <c r="CJ17" s="1" t="s">
        <v>120</v>
      </c>
      <c r="CK17" s="1" t="s">
        <v>120</v>
      </c>
      <c r="CL17" s="1" t="s">
        <v>120</v>
      </c>
      <c r="CM17" s="1" t="s">
        <v>120</v>
      </c>
      <c r="CN17" s="1" t="s">
        <v>120</v>
      </c>
      <c r="CO17" s="1" t="s">
        <v>120</v>
      </c>
      <c r="CP17" s="1" t="s">
        <v>120</v>
      </c>
      <c r="CQ17" s="1" t="s">
        <v>120</v>
      </c>
      <c r="CR17" s="1" t="s">
        <v>120</v>
      </c>
      <c r="CS17" s="1" t="s">
        <v>120</v>
      </c>
      <c r="CT17" s="1" t="s">
        <v>120</v>
      </c>
      <c r="CU17" s="1" t="s">
        <v>120</v>
      </c>
      <c r="CV17" s="1" t="s">
        <v>120</v>
      </c>
      <c r="CW17" s="1" t="s">
        <v>120</v>
      </c>
      <c r="CX17" s="1" t="s">
        <v>120</v>
      </c>
      <c r="CY17" s="1" t="s">
        <v>120</v>
      </c>
      <c r="CZ17" s="1" t="s">
        <v>120</v>
      </c>
      <c r="DA17" s="1" t="s">
        <v>120</v>
      </c>
      <c r="DB17" s="1" t="s">
        <v>120</v>
      </c>
      <c r="DC17" s="1" t="s">
        <v>120</v>
      </c>
      <c r="DD17" s="1" t="s">
        <v>120</v>
      </c>
      <c r="DE17" s="1" t="s">
        <v>120</v>
      </c>
      <c r="DF17" s="1" t="s">
        <v>120</v>
      </c>
      <c r="DG17" s="1" t="s">
        <v>120</v>
      </c>
    </row>
    <row r="18" spans="1:111" x14ac:dyDescent="0.3">
      <c r="A18" s="2">
        <v>16</v>
      </c>
      <c r="B18" s="1" t="s">
        <v>439</v>
      </c>
      <c r="C18" s="1" t="s">
        <v>440</v>
      </c>
      <c r="D18" s="1" t="s">
        <v>441</v>
      </c>
      <c r="E18" s="1" t="s">
        <v>442</v>
      </c>
      <c r="F18" s="1" t="s">
        <v>443</v>
      </c>
      <c r="G18" s="1" t="s">
        <v>444</v>
      </c>
      <c r="H18" s="1" t="s">
        <v>445</v>
      </c>
      <c r="I18" s="1" t="s">
        <v>446</v>
      </c>
      <c r="J18" s="1" t="s">
        <v>444</v>
      </c>
      <c r="K18" s="1" t="s">
        <v>123</v>
      </c>
      <c r="L18" s="1" t="s">
        <v>311</v>
      </c>
      <c r="M18" s="1" t="s">
        <v>120</v>
      </c>
      <c r="N18" s="1" t="s">
        <v>120</v>
      </c>
      <c r="O18" s="1" t="s">
        <v>123</v>
      </c>
      <c r="P18" s="1" t="s">
        <v>120</v>
      </c>
      <c r="Q18" s="1" t="s">
        <v>120</v>
      </c>
      <c r="R18" s="1" t="s">
        <v>120</v>
      </c>
      <c r="S18" s="1" t="s">
        <v>123</v>
      </c>
      <c r="T18" s="1" t="s">
        <v>120</v>
      </c>
      <c r="U18" s="1" t="s">
        <v>120</v>
      </c>
      <c r="V18" s="1" t="s">
        <v>120</v>
      </c>
      <c r="W18" s="1" t="s">
        <v>120</v>
      </c>
      <c r="X18" s="1" t="s">
        <v>120</v>
      </c>
      <c r="Y18" s="1" t="s">
        <v>120</v>
      </c>
      <c r="Z18" s="1" t="s">
        <v>120</v>
      </c>
      <c r="AA18" s="1" t="s">
        <v>120</v>
      </c>
      <c r="AB18" s="1" t="s">
        <v>120</v>
      </c>
      <c r="AC18" s="1" t="s">
        <v>120</v>
      </c>
      <c r="AD18" s="1" t="s">
        <v>120</v>
      </c>
      <c r="AE18" s="1" t="s">
        <v>120</v>
      </c>
      <c r="AF18" s="1" t="s">
        <v>120</v>
      </c>
      <c r="AG18" s="1" t="s">
        <v>120</v>
      </c>
      <c r="AH18" s="1" t="s">
        <v>120</v>
      </c>
      <c r="AI18" s="1" t="s">
        <v>120</v>
      </c>
      <c r="AJ18" s="1" t="s">
        <v>120</v>
      </c>
      <c r="AK18" s="1" t="s">
        <v>120</v>
      </c>
      <c r="AL18" s="1" t="s">
        <v>120</v>
      </c>
      <c r="AM18" s="1" t="s">
        <v>120</v>
      </c>
      <c r="AN18" s="1" t="s">
        <v>120</v>
      </c>
      <c r="AO18" s="1" t="s">
        <v>120</v>
      </c>
      <c r="AP18" s="1" t="s">
        <v>120</v>
      </c>
      <c r="AQ18" s="1" t="s">
        <v>120</v>
      </c>
      <c r="AR18" s="1" t="s">
        <v>120</v>
      </c>
      <c r="AS18" s="1" t="s">
        <v>120</v>
      </c>
      <c r="AT18" s="1" t="s">
        <v>120</v>
      </c>
      <c r="AU18" s="1" t="s">
        <v>120</v>
      </c>
      <c r="AV18" s="1" t="s">
        <v>120</v>
      </c>
      <c r="AW18" s="1" t="s">
        <v>120</v>
      </c>
      <c r="AX18" s="1" t="s">
        <v>120</v>
      </c>
      <c r="AY18" s="1" t="s">
        <v>120</v>
      </c>
      <c r="AZ18" s="1" t="s">
        <v>120</v>
      </c>
      <c r="BA18" s="1" t="s">
        <v>120</v>
      </c>
      <c r="BB18" s="1" t="s">
        <v>123</v>
      </c>
      <c r="BC18" s="1" t="s">
        <v>120</v>
      </c>
      <c r="BD18" s="1" t="s">
        <v>120</v>
      </c>
      <c r="BE18" s="1" t="s">
        <v>120</v>
      </c>
      <c r="BF18" s="1" t="s">
        <v>123</v>
      </c>
      <c r="BG18" s="1" t="s">
        <v>120</v>
      </c>
      <c r="BH18" s="1" t="s">
        <v>120</v>
      </c>
      <c r="BI18" s="1" t="s">
        <v>120</v>
      </c>
      <c r="BJ18" s="1" t="s">
        <v>120</v>
      </c>
      <c r="BK18" s="1" t="s">
        <v>120</v>
      </c>
      <c r="BL18" s="1" t="s">
        <v>120</v>
      </c>
      <c r="BM18" s="1" t="s">
        <v>120</v>
      </c>
      <c r="BN18" s="1" t="s">
        <v>120</v>
      </c>
      <c r="BO18" s="1" t="s">
        <v>120</v>
      </c>
      <c r="BP18" s="1" t="s">
        <v>120</v>
      </c>
      <c r="BQ18" s="1" t="s">
        <v>120</v>
      </c>
      <c r="BR18" s="1" t="s">
        <v>120</v>
      </c>
      <c r="BS18" s="1" t="s">
        <v>120</v>
      </c>
      <c r="BT18" s="1" t="s">
        <v>120</v>
      </c>
      <c r="BU18" s="1" t="s">
        <v>120</v>
      </c>
      <c r="BV18" s="1" t="s">
        <v>120</v>
      </c>
      <c r="BW18" s="1" t="s">
        <v>120</v>
      </c>
      <c r="BX18" s="1" t="s">
        <v>120</v>
      </c>
      <c r="BY18" s="1" t="s">
        <v>120</v>
      </c>
      <c r="BZ18" s="1" t="s">
        <v>120</v>
      </c>
      <c r="CA18" s="1" t="s">
        <v>120</v>
      </c>
      <c r="CB18" s="1" t="s">
        <v>120</v>
      </c>
      <c r="CC18" s="1" t="s">
        <v>120</v>
      </c>
      <c r="CD18" s="1" t="s">
        <v>120</v>
      </c>
      <c r="CE18" s="1" t="s">
        <v>120</v>
      </c>
      <c r="CF18" s="1" t="s">
        <v>120</v>
      </c>
      <c r="CG18" s="1" t="s">
        <v>120</v>
      </c>
      <c r="CH18" s="1" t="s">
        <v>120</v>
      </c>
      <c r="CI18" s="1" t="s">
        <v>120</v>
      </c>
      <c r="CJ18" s="1" t="s">
        <v>120</v>
      </c>
      <c r="CK18" s="1" t="s">
        <v>120</v>
      </c>
      <c r="CL18" s="1" t="s">
        <v>120</v>
      </c>
      <c r="CM18" s="1" t="s">
        <v>120</v>
      </c>
      <c r="CN18" s="1" t="s">
        <v>120</v>
      </c>
      <c r="CO18" s="1" t="s">
        <v>120</v>
      </c>
      <c r="CP18" s="1" t="s">
        <v>120</v>
      </c>
      <c r="CQ18" s="1" t="s">
        <v>120</v>
      </c>
      <c r="CR18" s="1" t="s">
        <v>120</v>
      </c>
      <c r="CS18" s="1" t="s">
        <v>120</v>
      </c>
      <c r="CT18" s="1" t="s">
        <v>120</v>
      </c>
      <c r="CU18" s="1" t="s">
        <v>120</v>
      </c>
      <c r="CV18" s="1" t="s">
        <v>120</v>
      </c>
      <c r="CW18" s="1" t="s">
        <v>120</v>
      </c>
      <c r="CX18" s="1" t="s">
        <v>120</v>
      </c>
      <c r="CY18" s="1" t="s">
        <v>120</v>
      </c>
      <c r="CZ18" s="1" t="s">
        <v>120</v>
      </c>
      <c r="DA18" s="1" t="s">
        <v>120</v>
      </c>
      <c r="DB18" s="1" t="s">
        <v>120</v>
      </c>
      <c r="DC18" s="1" t="s">
        <v>120</v>
      </c>
      <c r="DD18" s="1" t="s">
        <v>120</v>
      </c>
      <c r="DE18" s="1" t="s">
        <v>120</v>
      </c>
      <c r="DF18" s="1" t="s">
        <v>120</v>
      </c>
      <c r="DG18" s="1" t="s">
        <v>120</v>
      </c>
    </row>
    <row r="19" spans="1:111" x14ac:dyDescent="0.3">
      <c r="A19" s="2">
        <v>17</v>
      </c>
      <c r="B19" s="1" t="s">
        <v>447</v>
      </c>
      <c r="C19" s="1" t="s">
        <v>448</v>
      </c>
      <c r="D19" s="1" t="s">
        <v>449</v>
      </c>
      <c r="E19" s="1" t="s">
        <v>450</v>
      </c>
      <c r="F19" s="1" t="s">
        <v>451</v>
      </c>
      <c r="G19" s="1"/>
      <c r="H19" s="1" t="s">
        <v>452</v>
      </c>
      <c r="I19" s="1" t="s">
        <v>453</v>
      </c>
      <c r="J19" s="1"/>
      <c r="K19" s="1" t="s">
        <v>454</v>
      </c>
      <c r="L19" s="1" t="s">
        <v>455</v>
      </c>
      <c r="M19" s="1" t="s">
        <v>120</v>
      </c>
      <c r="N19" s="1" t="s">
        <v>161</v>
      </c>
      <c r="O19" s="1" t="s">
        <v>456</v>
      </c>
      <c r="P19" s="1" t="s">
        <v>161</v>
      </c>
      <c r="Q19" s="1" t="s">
        <v>120</v>
      </c>
      <c r="R19" s="1" t="s">
        <v>120</v>
      </c>
      <c r="S19" s="1" t="s">
        <v>454</v>
      </c>
      <c r="T19" s="1" t="s">
        <v>120</v>
      </c>
      <c r="U19" s="1" t="s">
        <v>457</v>
      </c>
      <c r="V19" s="1" t="s">
        <v>458</v>
      </c>
      <c r="W19" s="1" t="s">
        <v>459</v>
      </c>
      <c r="X19" s="1" t="s">
        <v>120</v>
      </c>
      <c r="Y19" s="1" t="s">
        <v>120</v>
      </c>
      <c r="Z19" s="1" t="s">
        <v>460</v>
      </c>
      <c r="AA19" s="1" t="s">
        <v>461</v>
      </c>
      <c r="AB19" s="1" t="s">
        <v>120</v>
      </c>
      <c r="AC19" s="1" t="s">
        <v>120</v>
      </c>
      <c r="AD19" s="1" t="s">
        <v>120</v>
      </c>
      <c r="AE19" s="1" t="s">
        <v>120</v>
      </c>
      <c r="AF19" s="1" t="s">
        <v>120</v>
      </c>
      <c r="AG19" s="1" t="s">
        <v>120</v>
      </c>
      <c r="AH19" s="1" t="s">
        <v>120</v>
      </c>
      <c r="AI19" s="1" t="s">
        <v>120</v>
      </c>
      <c r="AJ19" s="1" t="s">
        <v>462</v>
      </c>
      <c r="AK19" s="1" t="s">
        <v>301</v>
      </c>
      <c r="AL19" s="1" t="s">
        <v>463</v>
      </c>
      <c r="AM19" s="1" t="s">
        <v>464</v>
      </c>
      <c r="AN19" s="1" t="s">
        <v>120</v>
      </c>
      <c r="AO19" s="1" t="s">
        <v>120</v>
      </c>
      <c r="AP19" s="1" t="s">
        <v>120</v>
      </c>
      <c r="AQ19" s="1" t="s">
        <v>120</v>
      </c>
      <c r="AR19" s="1" t="s">
        <v>120</v>
      </c>
      <c r="AS19" s="1" t="s">
        <v>120</v>
      </c>
      <c r="AT19" s="1" t="s">
        <v>120</v>
      </c>
      <c r="AU19" s="1" t="s">
        <v>120</v>
      </c>
      <c r="AV19" s="1" t="s">
        <v>120</v>
      </c>
      <c r="AW19" s="1" t="s">
        <v>130</v>
      </c>
      <c r="AX19" s="1" t="s">
        <v>465</v>
      </c>
      <c r="AY19" s="1" t="s">
        <v>120</v>
      </c>
      <c r="AZ19" s="1" t="s">
        <v>120</v>
      </c>
      <c r="BA19" s="1" t="s">
        <v>161</v>
      </c>
      <c r="BB19" s="1" t="s">
        <v>247</v>
      </c>
      <c r="BC19" s="1" t="s">
        <v>161</v>
      </c>
      <c r="BD19" s="1" t="s">
        <v>120</v>
      </c>
      <c r="BE19" s="1" t="s">
        <v>120</v>
      </c>
      <c r="BF19" s="1" t="s">
        <v>466</v>
      </c>
      <c r="BG19" s="1" t="s">
        <v>120</v>
      </c>
      <c r="BH19" s="1" t="s">
        <v>457</v>
      </c>
      <c r="BI19" s="1" t="s">
        <v>467</v>
      </c>
      <c r="BJ19" s="1" t="s">
        <v>459</v>
      </c>
      <c r="BK19" s="1" t="s">
        <v>120</v>
      </c>
      <c r="BL19" s="1" t="s">
        <v>120</v>
      </c>
      <c r="BM19" s="1" t="s">
        <v>463</v>
      </c>
      <c r="BN19" s="1" t="s">
        <v>120</v>
      </c>
      <c r="BO19" s="1" t="s">
        <v>120</v>
      </c>
      <c r="BP19" s="1" t="s">
        <v>123</v>
      </c>
      <c r="BQ19" s="1" t="s">
        <v>120</v>
      </c>
      <c r="BR19" s="1" t="s">
        <v>120</v>
      </c>
      <c r="BS19" s="1" t="s">
        <v>120</v>
      </c>
      <c r="BT19" s="1" t="s">
        <v>123</v>
      </c>
      <c r="BU19" s="1" t="s">
        <v>120</v>
      </c>
      <c r="BV19" s="1" t="s">
        <v>120</v>
      </c>
      <c r="BW19" s="1" t="s">
        <v>465</v>
      </c>
      <c r="BX19" s="1" t="s">
        <v>120</v>
      </c>
      <c r="BY19" s="1" t="s">
        <v>120</v>
      </c>
      <c r="BZ19" s="1" t="s">
        <v>120</v>
      </c>
      <c r="CA19" s="1" t="s">
        <v>465</v>
      </c>
      <c r="CB19" s="1" t="s">
        <v>464</v>
      </c>
      <c r="CC19" s="1" t="s">
        <v>120</v>
      </c>
      <c r="CD19" s="1" t="s">
        <v>120</v>
      </c>
      <c r="CE19" s="1" t="s">
        <v>120</v>
      </c>
      <c r="CF19" s="1" t="s">
        <v>120</v>
      </c>
      <c r="CG19" s="1" t="s">
        <v>120</v>
      </c>
      <c r="CH19" s="1" t="s">
        <v>120</v>
      </c>
      <c r="CI19" s="1" t="s">
        <v>120</v>
      </c>
      <c r="CJ19" s="1" t="s">
        <v>120</v>
      </c>
      <c r="CK19" s="1" t="s">
        <v>120</v>
      </c>
      <c r="CL19" s="1" t="s">
        <v>130</v>
      </c>
      <c r="CM19" s="1" t="s">
        <v>465</v>
      </c>
      <c r="CN19" s="1" t="s">
        <v>120</v>
      </c>
      <c r="CO19" s="1" t="s">
        <v>120</v>
      </c>
      <c r="CP19" s="1" t="s">
        <v>120</v>
      </c>
      <c r="CQ19" s="1" t="s">
        <v>120</v>
      </c>
      <c r="CR19" s="1" t="s">
        <v>120</v>
      </c>
      <c r="CS19" s="1" t="s">
        <v>120</v>
      </c>
      <c r="CT19" s="1" t="s">
        <v>120</v>
      </c>
      <c r="CU19" s="1" t="s">
        <v>120</v>
      </c>
      <c r="CV19" s="1" t="s">
        <v>120</v>
      </c>
      <c r="CW19" s="1" t="s">
        <v>120</v>
      </c>
      <c r="CX19" s="1" t="s">
        <v>120</v>
      </c>
      <c r="CY19" s="1" t="s">
        <v>120</v>
      </c>
      <c r="CZ19" s="1" t="s">
        <v>120</v>
      </c>
      <c r="DA19" s="1" t="s">
        <v>120</v>
      </c>
      <c r="DB19" s="1" t="s">
        <v>120</v>
      </c>
      <c r="DC19" s="1" t="s">
        <v>120</v>
      </c>
      <c r="DD19" s="1" t="s">
        <v>120</v>
      </c>
      <c r="DE19" s="1" t="s">
        <v>120</v>
      </c>
      <c r="DF19" s="1" t="s">
        <v>120</v>
      </c>
      <c r="DG19" s="1" t="s">
        <v>120</v>
      </c>
    </row>
    <row r="20" spans="1:111" x14ac:dyDescent="0.3">
      <c r="A20" s="2">
        <v>18</v>
      </c>
      <c r="B20" s="1" t="s">
        <v>468</v>
      </c>
      <c r="C20" s="1" t="s">
        <v>469</v>
      </c>
      <c r="D20" s="1" t="s">
        <v>470</v>
      </c>
      <c r="E20" s="1" t="s">
        <v>471</v>
      </c>
      <c r="F20" s="1"/>
      <c r="G20" s="1"/>
      <c r="H20" s="1"/>
      <c r="I20" s="1"/>
      <c r="J20" s="1"/>
      <c r="K20" s="1" t="s">
        <v>120</v>
      </c>
      <c r="L20" s="1" t="s">
        <v>311</v>
      </c>
      <c r="M20" s="1" t="s">
        <v>120</v>
      </c>
      <c r="N20" s="1" t="s">
        <v>120</v>
      </c>
      <c r="O20" s="1" t="s">
        <v>120</v>
      </c>
      <c r="P20" s="1" t="s">
        <v>120</v>
      </c>
      <c r="Q20" s="1" t="s">
        <v>120</v>
      </c>
      <c r="R20" s="1" t="s">
        <v>120</v>
      </c>
      <c r="S20" s="1" t="s">
        <v>120</v>
      </c>
      <c r="T20" s="1" t="s">
        <v>120</v>
      </c>
      <c r="U20" s="1" t="s">
        <v>120</v>
      </c>
      <c r="V20" s="1" t="s">
        <v>120</v>
      </c>
      <c r="W20" s="1" t="s">
        <v>120</v>
      </c>
      <c r="X20" s="1" t="s">
        <v>120</v>
      </c>
      <c r="Y20" s="1" t="s">
        <v>120</v>
      </c>
      <c r="Z20" s="1" t="s">
        <v>120</v>
      </c>
      <c r="AA20" s="1" t="s">
        <v>120</v>
      </c>
      <c r="AB20" s="1" t="s">
        <v>120</v>
      </c>
      <c r="AC20" s="1" t="s">
        <v>120</v>
      </c>
      <c r="AD20" s="1" t="s">
        <v>120</v>
      </c>
      <c r="AE20" s="1" t="s">
        <v>120</v>
      </c>
      <c r="AF20" s="1" t="s">
        <v>120</v>
      </c>
      <c r="AG20" s="1" t="s">
        <v>120</v>
      </c>
      <c r="AH20" s="1" t="s">
        <v>120</v>
      </c>
      <c r="AI20" s="1" t="s">
        <v>120</v>
      </c>
      <c r="AJ20" s="1" t="s">
        <v>120</v>
      </c>
      <c r="AK20" s="1" t="s">
        <v>120</v>
      </c>
      <c r="AL20" s="1" t="s">
        <v>120</v>
      </c>
      <c r="AM20" s="1" t="s">
        <v>120</v>
      </c>
      <c r="AN20" s="1" t="s">
        <v>120</v>
      </c>
      <c r="AO20" s="1" t="s">
        <v>120</v>
      </c>
      <c r="AP20" s="1" t="s">
        <v>120</v>
      </c>
      <c r="AQ20" s="1" t="s">
        <v>120</v>
      </c>
      <c r="AR20" s="1" t="s">
        <v>120</v>
      </c>
      <c r="AS20" s="1" t="s">
        <v>120</v>
      </c>
      <c r="AT20" s="1" t="s">
        <v>120</v>
      </c>
      <c r="AU20" s="1" t="s">
        <v>120</v>
      </c>
      <c r="AV20" s="1" t="s">
        <v>120</v>
      </c>
      <c r="AW20" s="1" t="s">
        <v>120</v>
      </c>
      <c r="AX20" s="1" t="s">
        <v>120</v>
      </c>
      <c r="AY20" s="1" t="s">
        <v>120</v>
      </c>
      <c r="AZ20" s="1" t="s">
        <v>120</v>
      </c>
      <c r="BA20" s="1" t="s">
        <v>120</v>
      </c>
      <c r="BB20" s="1" t="s">
        <v>120</v>
      </c>
      <c r="BC20" s="1" t="s">
        <v>120</v>
      </c>
      <c r="BD20" s="1" t="s">
        <v>120</v>
      </c>
      <c r="BE20" s="1" t="s">
        <v>120</v>
      </c>
      <c r="BF20" s="1" t="s">
        <v>120</v>
      </c>
      <c r="BG20" s="1" t="s">
        <v>120</v>
      </c>
      <c r="BH20" s="1" t="s">
        <v>120</v>
      </c>
      <c r="BI20" s="1" t="s">
        <v>120</v>
      </c>
      <c r="BJ20" s="1" t="s">
        <v>120</v>
      </c>
      <c r="BK20" s="1" t="s">
        <v>120</v>
      </c>
      <c r="BL20" s="1" t="s">
        <v>120</v>
      </c>
      <c r="BM20" s="1" t="s">
        <v>120</v>
      </c>
      <c r="BN20" s="1" t="s">
        <v>120</v>
      </c>
      <c r="BO20" s="1" t="s">
        <v>120</v>
      </c>
      <c r="BP20" s="1" t="s">
        <v>120</v>
      </c>
      <c r="BQ20" s="1" t="s">
        <v>120</v>
      </c>
      <c r="BR20" s="1" t="s">
        <v>120</v>
      </c>
      <c r="BS20" s="1" t="s">
        <v>120</v>
      </c>
      <c r="BT20" s="1" t="s">
        <v>120</v>
      </c>
      <c r="BU20" s="1" t="s">
        <v>120</v>
      </c>
      <c r="BV20" s="1" t="s">
        <v>120</v>
      </c>
      <c r="BW20" s="1" t="s">
        <v>120</v>
      </c>
      <c r="BX20" s="1" t="s">
        <v>120</v>
      </c>
      <c r="BY20" s="1" t="s">
        <v>120</v>
      </c>
      <c r="BZ20" s="1" t="s">
        <v>120</v>
      </c>
      <c r="CA20" s="1" t="s">
        <v>120</v>
      </c>
      <c r="CB20" s="1" t="s">
        <v>120</v>
      </c>
      <c r="CC20" s="1" t="s">
        <v>120</v>
      </c>
      <c r="CD20" s="1" t="s">
        <v>120</v>
      </c>
      <c r="CE20" s="1" t="s">
        <v>120</v>
      </c>
      <c r="CF20" s="1" t="s">
        <v>120</v>
      </c>
      <c r="CG20" s="1" t="s">
        <v>120</v>
      </c>
      <c r="CH20" s="1" t="s">
        <v>120</v>
      </c>
      <c r="CI20" s="1" t="s">
        <v>120</v>
      </c>
      <c r="CJ20" s="1" t="s">
        <v>120</v>
      </c>
      <c r="CK20" s="1" t="s">
        <v>120</v>
      </c>
      <c r="CL20" s="1" t="s">
        <v>120</v>
      </c>
      <c r="CM20" s="1" t="s">
        <v>120</v>
      </c>
      <c r="CN20" s="1" t="s">
        <v>120</v>
      </c>
      <c r="CO20" s="1" t="s">
        <v>120</v>
      </c>
      <c r="CP20" s="1" t="s">
        <v>120</v>
      </c>
      <c r="CQ20" s="1" t="s">
        <v>120</v>
      </c>
      <c r="CR20" s="1" t="s">
        <v>120</v>
      </c>
      <c r="CS20" s="1" t="s">
        <v>120</v>
      </c>
      <c r="CT20" s="1" t="s">
        <v>120</v>
      </c>
      <c r="CU20" s="1" t="s">
        <v>120</v>
      </c>
      <c r="CV20" s="1" t="s">
        <v>120</v>
      </c>
      <c r="CW20" s="1" t="s">
        <v>120</v>
      </c>
      <c r="CX20" s="1" t="s">
        <v>120</v>
      </c>
      <c r="CY20" s="1" t="s">
        <v>120</v>
      </c>
      <c r="CZ20" s="1" t="s">
        <v>120</v>
      </c>
      <c r="DA20" s="1" t="s">
        <v>120</v>
      </c>
      <c r="DB20" s="1" t="s">
        <v>120</v>
      </c>
      <c r="DC20" s="1" t="s">
        <v>120</v>
      </c>
      <c r="DD20" s="1" t="s">
        <v>120</v>
      </c>
      <c r="DE20" s="1" t="s">
        <v>120</v>
      </c>
      <c r="DF20" s="1" t="s">
        <v>120</v>
      </c>
      <c r="DG20" s="1" t="s">
        <v>120</v>
      </c>
    </row>
    <row r="21" spans="1:111" x14ac:dyDescent="0.3">
      <c r="A21" s="2">
        <v>19</v>
      </c>
      <c r="B21" s="1" t="s">
        <v>472</v>
      </c>
      <c r="C21" s="1" t="s">
        <v>473</v>
      </c>
      <c r="D21" s="1" t="s">
        <v>474</v>
      </c>
      <c r="E21" s="1" t="s">
        <v>196</v>
      </c>
      <c r="F21" s="1"/>
      <c r="G21" s="1"/>
      <c r="H21" s="1"/>
      <c r="I21" s="1"/>
      <c r="J21" s="1"/>
      <c r="K21" s="1" t="s">
        <v>475</v>
      </c>
      <c r="L21" s="1" t="s">
        <v>476</v>
      </c>
      <c r="M21" s="1" t="s">
        <v>120</v>
      </c>
      <c r="N21" s="1" t="s">
        <v>247</v>
      </c>
      <c r="O21" s="1" t="s">
        <v>477</v>
      </c>
      <c r="P21" s="1" t="s">
        <v>478</v>
      </c>
      <c r="Q21" s="1" t="s">
        <v>120</v>
      </c>
      <c r="R21" s="1" t="s">
        <v>120</v>
      </c>
      <c r="S21" s="1" t="s">
        <v>475</v>
      </c>
      <c r="T21" s="1" t="s">
        <v>120</v>
      </c>
      <c r="U21" s="1" t="s">
        <v>479</v>
      </c>
      <c r="V21" s="1" t="s">
        <v>480</v>
      </c>
      <c r="W21" s="1" t="s">
        <v>481</v>
      </c>
      <c r="X21" s="1" t="s">
        <v>120</v>
      </c>
      <c r="Y21" s="1" t="s">
        <v>120</v>
      </c>
      <c r="Z21" s="1" t="s">
        <v>482</v>
      </c>
      <c r="AA21" s="1" t="s">
        <v>483</v>
      </c>
      <c r="AB21" s="1" t="s">
        <v>120</v>
      </c>
      <c r="AC21" s="1" t="s">
        <v>120</v>
      </c>
      <c r="AD21" s="1" t="s">
        <v>120</v>
      </c>
      <c r="AE21" s="1" t="s">
        <v>120</v>
      </c>
      <c r="AF21" s="1" t="s">
        <v>120</v>
      </c>
      <c r="AG21" s="1" t="s">
        <v>120</v>
      </c>
      <c r="AH21" s="1" t="s">
        <v>120</v>
      </c>
      <c r="AI21" s="1" t="s">
        <v>120</v>
      </c>
      <c r="AJ21" s="1" t="s">
        <v>484</v>
      </c>
      <c r="AK21" s="1" t="s">
        <v>485</v>
      </c>
      <c r="AL21" s="1" t="s">
        <v>486</v>
      </c>
      <c r="AM21" s="1" t="s">
        <v>120</v>
      </c>
      <c r="AN21" s="1" t="s">
        <v>120</v>
      </c>
      <c r="AO21" s="1" t="s">
        <v>120</v>
      </c>
      <c r="AP21" s="1" t="s">
        <v>120</v>
      </c>
      <c r="AQ21" s="1" t="s">
        <v>120</v>
      </c>
      <c r="AR21" s="1" t="s">
        <v>120</v>
      </c>
      <c r="AS21" s="1" t="s">
        <v>120</v>
      </c>
      <c r="AT21" s="1" t="s">
        <v>120</v>
      </c>
      <c r="AU21" s="1" t="s">
        <v>120</v>
      </c>
      <c r="AV21" s="1" t="s">
        <v>120</v>
      </c>
      <c r="AW21" s="1" t="s">
        <v>120</v>
      </c>
      <c r="AX21" s="1" t="s">
        <v>120</v>
      </c>
      <c r="AY21" s="1" t="s">
        <v>487</v>
      </c>
      <c r="AZ21" s="1" t="s">
        <v>120</v>
      </c>
      <c r="BA21" s="1" t="s">
        <v>488</v>
      </c>
      <c r="BB21" s="1" t="s">
        <v>477</v>
      </c>
      <c r="BC21" s="1" t="s">
        <v>478</v>
      </c>
      <c r="BD21" s="1" t="s">
        <v>120</v>
      </c>
      <c r="BE21" s="1" t="s">
        <v>120</v>
      </c>
      <c r="BF21" s="1" t="s">
        <v>489</v>
      </c>
      <c r="BG21" s="1" t="s">
        <v>120</v>
      </c>
      <c r="BH21" s="1" t="s">
        <v>490</v>
      </c>
      <c r="BI21" s="1" t="s">
        <v>480</v>
      </c>
      <c r="BJ21" s="1" t="s">
        <v>481</v>
      </c>
      <c r="BK21" s="1" t="s">
        <v>120</v>
      </c>
      <c r="BL21" s="1" t="s">
        <v>120</v>
      </c>
      <c r="BM21" s="1" t="s">
        <v>486</v>
      </c>
      <c r="BN21" s="1" t="s">
        <v>120</v>
      </c>
      <c r="BO21" s="1" t="s">
        <v>120</v>
      </c>
      <c r="BP21" s="1" t="s">
        <v>120</v>
      </c>
      <c r="BQ21" s="1" t="s">
        <v>120</v>
      </c>
      <c r="BR21" s="1" t="s">
        <v>120</v>
      </c>
      <c r="BS21" s="1" t="s">
        <v>120</v>
      </c>
      <c r="BT21" s="1" t="s">
        <v>120</v>
      </c>
      <c r="BU21" s="1" t="s">
        <v>120</v>
      </c>
      <c r="BV21" s="1" t="s">
        <v>120</v>
      </c>
      <c r="BW21" s="1" t="s">
        <v>120</v>
      </c>
      <c r="BX21" s="1" t="s">
        <v>120</v>
      </c>
      <c r="BY21" s="1" t="s">
        <v>120</v>
      </c>
      <c r="BZ21" s="1" t="s">
        <v>120</v>
      </c>
      <c r="CA21" s="1" t="s">
        <v>120</v>
      </c>
      <c r="CB21" s="1" t="s">
        <v>120</v>
      </c>
      <c r="CC21" s="1" t="s">
        <v>120</v>
      </c>
      <c r="CD21" s="1" t="s">
        <v>120</v>
      </c>
      <c r="CE21" s="1" t="s">
        <v>120</v>
      </c>
      <c r="CF21" s="1" t="s">
        <v>120</v>
      </c>
      <c r="CG21" s="1" t="s">
        <v>120</v>
      </c>
      <c r="CH21" s="1" t="s">
        <v>120</v>
      </c>
      <c r="CI21" s="1" t="s">
        <v>120</v>
      </c>
      <c r="CJ21" s="1" t="s">
        <v>120</v>
      </c>
      <c r="CK21" s="1" t="s">
        <v>120</v>
      </c>
      <c r="CL21" s="1" t="s">
        <v>120</v>
      </c>
      <c r="CM21" s="1" t="s">
        <v>120</v>
      </c>
      <c r="CN21" s="1" t="s">
        <v>120</v>
      </c>
      <c r="CO21" s="1" t="s">
        <v>120</v>
      </c>
      <c r="CP21" s="1" t="s">
        <v>120</v>
      </c>
      <c r="CQ21" s="1" t="s">
        <v>120</v>
      </c>
      <c r="CR21" s="1" t="s">
        <v>120</v>
      </c>
      <c r="CS21" s="1" t="s">
        <v>120</v>
      </c>
      <c r="CT21" s="1" t="s">
        <v>120</v>
      </c>
      <c r="CU21" s="1" t="s">
        <v>123</v>
      </c>
      <c r="CV21" s="1" t="s">
        <v>120</v>
      </c>
      <c r="CW21" s="1" t="s">
        <v>120</v>
      </c>
      <c r="CX21" s="1" t="s">
        <v>120</v>
      </c>
      <c r="CY21" s="1" t="s">
        <v>120</v>
      </c>
      <c r="CZ21" s="1" t="s">
        <v>123</v>
      </c>
      <c r="DA21" s="1" t="s">
        <v>120</v>
      </c>
      <c r="DB21" s="1" t="s">
        <v>487</v>
      </c>
      <c r="DC21" s="1" t="s">
        <v>120</v>
      </c>
      <c r="DD21" s="1" t="s">
        <v>120</v>
      </c>
      <c r="DE21" s="1" t="s">
        <v>120</v>
      </c>
      <c r="DF21" s="1" t="s">
        <v>120</v>
      </c>
      <c r="DG21" s="1" t="s">
        <v>487</v>
      </c>
    </row>
    <row r="22" spans="1:111" x14ac:dyDescent="0.3">
      <c r="A22" s="2">
        <v>20</v>
      </c>
      <c r="B22" s="1" t="s">
        <v>491</v>
      </c>
      <c r="C22" s="1" t="s">
        <v>492</v>
      </c>
      <c r="D22" s="1" t="s">
        <v>493</v>
      </c>
      <c r="E22" s="1" t="s">
        <v>494</v>
      </c>
      <c r="F22" s="1" t="s">
        <v>495</v>
      </c>
      <c r="G22" s="1" t="s">
        <v>496</v>
      </c>
      <c r="H22" s="1" t="s">
        <v>497</v>
      </c>
      <c r="I22" s="1" t="s">
        <v>498</v>
      </c>
      <c r="J22" s="1" t="s">
        <v>496</v>
      </c>
      <c r="K22" s="1" t="s">
        <v>161</v>
      </c>
      <c r="L22" s="1" t="s">
        <v>499</v>
      </c>
      <c r="M22" s="1" t="s">
        <v>120</v>
      </c>
      <c r="N22" s="1" t="s">
        <v>123</v>
      </c>
      <c r="O22" s="1" t="s">
        <v>123</v>
      </c>
      <c r="P22" s="1" t="s">
        <v>120</v>
      </c>
      <c r="Q22" s="1" t="s">
        <v>120</v>
      </c>
      <c r="R22" s="1" t="s">
        <v>120</v>
      </c>
      <c r="S22" s="1" t="s">
        <v>161</v>
      </c>
      <c r="T22" s="1" t="s">
        <v>120</v>
      </c>
      <c r="U22" s="1" t="s">
        <v>500</v>
      </c>
      <c r="V22" s="1" t="s">
        <v>500</v>
      </c>
      <c r="W22" s="1" t="s">
        <v>120</v>
      </c>
      <c r="X22" s="1" t="s">
        <v>120</v>
      </c>
      <c r="Y22" s="1" t="s">
        <v>120</v>
      </c>
      <c r="Z22" s="1" t="s">
        <v>142</v>
      </c>
      <c r="AA22" s="1" t="s">
        <v>120</v>
      </c>
      <c r="AB22" s="1" t="s">
        <v>120</v>
      </c>
      <c r="AC22" s="1" t="s">
        <v>120</v>
      </c>
      <c r="AD22" s="1" t="s">
        <v>120</v>
      </c>
      <c r="AE22" s="1" t="s">
        <v>120</v>
      </c>
      <c r="AF22" s="1" t="s">
        <v>120</v>
      </c>
      <c r="AG22" s="1" t="s">
        <v>120</v>
      </c>
      <c r="AH22" s="1" t="s">
        <v>120</v>
      </c>
      <c r="AI22" s="1" t="s">
        <v>120</v>
      </c>
      <c r="AJ22" s="1" t="s">
        <v>120</v>
      </c>
      <c r="AK22" s="1" t="s">
        <v>120</v>
      </c>
      <c r="AL22" s="1" t="s">
        <v>120</v>
      </c>
      <c r="AM22" s="1" t="s">
        <v>120</v>
      </c>
      <c r="AN22" s="1" t="s">
        <v>142</v>
      </c>
      <c r="AO22" s="1" t="s">
        <v>120</v>
      </c>
      <c r="AP22" s="1" t="s">
        <v>120</v>
      </c>
      <c r="AQ22" s="1" t="s">
        <v>120</v>
      </c>
      <c r="AR22" s="1" t="s">
        <v>120</v>
      </c>
      <c r="AS22" s="1" t="s">
        <v>120</v>
      </c>
      <c r="AT22" s="1" t="s">
        <v>120</v>
      </c>
      <c r="AU22" s="1" t="s">
        <v>120</v>
      </c>
      <c r="AV22" s="1" t="s">
        <v>120</v>
      </c>
      <c r="AW22" s="1" t="s">
        <v>120</v>
      </c>
      <c r="AX22" s="1" t="s">
        <v>142</v>
      </c>
      <c r="AY22" s="1" t="s">
        <v>120</v>
      </c>
      <c r="AZ22" s="1" t="s">
        <v>120</v>
      </c>
      <c r="BA22" s="1" t="s">
        <v>120</v>
      </c>
      <c r="BB22" s="1" t="s">
        <v>120</v>
      </c>
      <c r="BC22" s="1" t="s">
        <v>120</v>
      </c>
      <c r="BD22" s="1" t="s">
        <v>120</v>
      </c>
      <c r="BE22" s="1" t="s">
        <v>120</v>
      </c>
      <c r="BF22" s="1" t="s">
        <v>120</v>
      </c>
      <c r="BG22" s="1" t="s">
        <v>120</v>
      </c>
      <c r="BH22" s="1" t="s">
        <v>120</v>
      </c>
      <c r="BI22" s="1" t="s">
        <v>120</v>
      </c>
      <c r="BJ22" s="1" t="s">
        <v>120</v>
      </c>
      <c r="BK22" s="1" t="s">
        <v>120</v>
      </c>
      <c r="BL22" s="1" t="s">
        <v>120</v>
      </c>
      <c r="BM22" s="1" t="s">
        <v>120</v>
      </c>
      <c r="BN22" s="1" t="s">
        <v>120</v>
      </c>
      <c r="BO22" s="1" t="s">
        <v>123</v>
      </c>
      <c r="BP22" s="1" t="s">
        <v>123</v>
      </c>
      <c r="BQ22" s="1" t="s">
        <v>120</v>
      </c>
      <c r="BR22" s="1" t="s">
        <v>120</v>
      </c>
      <c r="BS22" s="1" t="s">
        <v>120</v>
      </c>
      <c r="BT22" s="1" t="s">
        <v>161</v>
      </c>
      <c r="BU22" s="1" t="s">
        <v>120</v>
      </c>
      <c r="BV22" s="1" t="s">
        <v>500</v>
      </c>
      <c r="BW22" s="1" t="s">
        <v>500</v>
      </c>
      <c r="BX22" s="1" t="s">
        <v>120</v>
      </c>
      <c r="BY22" s="1" t="s">
        <v>120</v>
      </c>
      <c r="BZ22" s="1" t="s">
        <v>120</v>
      </c>
      <c r="CA22" s="1" t="s">
        <v>142</v>
      </c>
      <c r="CB22" s="1" t="s">
        <v>120</v>
      </c>
      <c r="CC22" s="1" t="s">
        <v>142</v>
      </c>
      <c r="CD22" s="1" t="s">
        <v>120</v>
      </c>
      <c r="CE22" s="1" t="s">
        <v>120</v>
      </c>
      <c r="CF22" s="1" t="s">
        <v>120</v>
      </c>
      <c r="CG22" s="1" t="s">
        <v>120</v>
      </c>
      <c r="CH22" s="1" t="s">
        <v>120</v>
      </c>
      <c r="CI22" s="1" t="s">
        <v>120</v>
      </c>
      <c r="CJ22" s="1" t="s">
        <v>120</v>
      </c>
      <c r="CK22" s="1" t="s">
        <v>120</v>
      </c>
      <c r="CL22" s="1" t="s">
        <v>120</v>
      </c>
      <c r="CM22" s="1" t="s">
        <v>142</v>
      </c>
      <c r="CN22" s="1" t="s">
        <v>120</v>
      </c>
      <c r="CO22" s="1" t="s">
        <v>120</v>
      </c>
      <c r="CP22" s="1" t="s">
        <v>120</v>
      </c>
      <c r="CQ22" s="1" t="s">
        <v>142</v>
      </c>
      <c r="CR22" s="1" t="s">
        <v>120</v>
      </c>
      <c r="CS22" s="1" t="s">
        <v>142</v>
      </c>
      <c r="CT22" s="1" t="s">
        <v>120</v>
      </c>
      <c r="CU22" s="1" t="s">
        <v>120</v>
      </c>
      <c r="CV22" s="1" t="s">
        <v>120</v>
      </c>
      <c r="CW22" s="1" t="s">
        <v>120</v>
      </c>
      <c r="CX22" s="1" t="s">
        <v>120</v>
      </c>
      <c r="CY22" s="1" t="s">
        <v>120</v>
      </c>
      <c r="CZ22" s="1" t="s">
        <v>120</v>
      </c>
      <c r="DA22" s="1" t="s">
        <v>120</v>
      </c>
      <c r="DB22" s="1" t="s">
        <v>120</v>
      </c>
      <c r="DC22" s="1" t="s">
        <v>120</v>
      </c>
      <c r="DD22" s="1" t="s">
        <v>120</v>
      </c>
      <c r="DE22" s="1" t="s">
        <v>120</v>
      </c>
      <c r="DF22" s="1" t="s">
        <v>120</v>
      </c>
      <c r="DG22" s="1" t="s">
        <v>120</v>
      </c>
    </row>
    <row r="23" spans="1:111" x14ac:dyDescent="0.3">
      <c r="A23" s="2">
        <v>21</v>
      </c>
      <c r="B23" s="1" t="s">
        <v>501</v>
      </c>
      <c r="C23" s="1" t="s">
        <v>502</v>
      </c>
      <c r="D23" s="1" t="s">
        <v>503</v>
      </c>
      <c r="E23" s="1" t="s">
        <v>504</v>
      </c>
      <c r="F23" s="1" t="s">
        <v>505</v>
      </c>
      <c r="G23" s="1" t="s">
        <v>506</v>
      </c>
      <c r="H23" s="1" t="s">
        <v>507</v>
      </c>
      <c r="I23" s="1" t="s">
        <v>508</v>
      </c>
      <c r="J23" s="1" t="s">
        <v>509</v>
      </c>
      <c r="K23" s="1" t="s">
        <v>510</v>
      </c>
      <c r="L23" s="1" t="s">
        <v>511</v>
      </c>
      <c r="M23" s="1" t="s">
        <v>120</v>
      </c>
      <c r="N23" s="1" t="s">
        <v>512</v>
      </c>
      <c r="O23" s="1" t="s">
        <v>513</v>
      </c>
      <c r="P23" s="1" t="s">
        <v>514</v>
      </c>
      <c r="Q23" s="1" t="s">
        <v>120</v>
      </c>
      <c r="R23" s="1" t="s">
        <v>120</v>
      </c>
      <c r="S23" s="1" t="s">
        <v>510</v>
      </c>
      <c r="T23" s="1" t="s">
        <v>120</v>
      </c>
      <c r="U23" s="1" t="s">
        <v>515</v>
      </c>
      <c r="V23" s="1" t="s">
        <v>516</v>
      </c>
      <c r="W23" s="1" t="s">
        <v>517</v>
      </c>
      <c r="X23" s="1" t="s">
        <v>120</v>
      </c>
      <c r="Y23" s="1" t="s">
        <v>120</v>
      </c>
      <c r="Z23" s="1" t="s">
        <v>518</v>
      </c>
      <c r="AA23" s="1" t="s">
        <v>519</v>
      </c>
      <c r="AB23" s="1" t="s">
        <v>120</v>
      </c>
      <c r="AC23" s="1" t="s">
        <v>520</v>
      </c>
      <c r="AD23" s="1" t="s">
        <v>120</v>
      </c>
      <c r="AE23" s="1" t="s">
        <v>120</v>
      </c>
      <c r="AF23" s="1" t="s">
        <v>120</v>
      </c>
      <c r="AG23" s="1" t="s">
        <v>462</v>
      </c>
      <c r="AH23" s="1" t="s">
        <v>120</v>
      </c>
      <c r="AI23" s="1" t="s">
        <v>120</v>
      </c>
      <c r="AJ23" s="1" t="s">
        <v>521</v>
      </c>
      <c r="AK23" s="1" t="s">
        <v>522</v>
      </c>
      <c r="AL23" s="1" t="s">
        <v>523</v>
      </c>
      <c r="AM23" s="1" t="s">
        <v>524</v>
      </c>
      <c r="AN23" s="1" t="s">
        <v>120</v>
      </c>
      <c r="AO23" s="1" t="s">
        <v>120</v>
      </c>
      <c r="AP23" s="1" t="s">
        <v>120</v>
      </c>
      <c r="AQ23" s="1" t="s">
        <v>120</v>
      </c>
      <c r="AR23" s="1" t="s">
        <v>120</v>
      </c>
      <c r="AS23" s="1" t="s">
        <v>120</v>
      </c>
      <c r="AT23" s="1" t="s">
        <v>120</v>
      </c>
      <c r="AU23" s="1" t="s">
        <v>120</v>
      </c>
      <c r="AV23" s="1" t="s">
        <v>120</v>
      </c>
      <c r="AW23" s="1" t="s">
        <v>525</v>
      </c>
      <c r="AX23" s="1" t="s">
        <v>526</v>
      </c>
      <c r="AY23" s="1" t="s">
        <v>527</v>
      </c>
      <c r="AZ23" s="1" t="s">
        <v>120</v>
      </c>
      <c r="BA23" s="1" t="s">
        <v>355</v>
      </c>
      <c r="BB23" s="1" t="s">
        <v>528</v>
      </c>
      <c r="BC23" s="1" t="s">
        <v>514</v>
      </c>
      <c r="BD23" s="1" t="s">
        <v>120</v>
      </c>
      <c r="BE23" s="1" t="s">
        <v>120</v>
      </c>
      <c r="BF23" s="1" t="s">
        <v>529</v>
      </c>
      <c r="BG23" s="1" t="s">
        <v>120</v>
      </c>
      <c r="BH23" s="1" t="s">
        <v>530</v>
      </c>
      <c r="BI23" s="1" t="s">
        <v>531</v>
      </c>
      <c r="BJ23" s="1" t="s">
        <v>517</v>
      </c>
      <c r="BK23" s="1" t="s">
        <v>120</v>
      </c>
      <c r="BL23" s="1" t="s">
        <v>120</v>
      </c>
      <c r="BM23" s="1" t="s">
        <v>532</v>
      </c>
      <c r="BN23" s="1" t="s">
        <v>120</v>
      </c>
      <c r="BO23" s="1" t="s">
        <v>120</v>
      </c>
      <c r="BP23" s="1" t="s">
        <v>123</v>
      </c>
      <c r="BQ23" s="1" t="s">
        <v>120</v>
      </c>
      <c r="BR23" s="1" t="s">
        <v>120</v>
      </c>
      <c r="BS23" s="1" t="s">
        <v>120</v>
      </c>
      <c r="BT23" s="1" t="s">
        <v>123</v>
      </c>
      <c r="BU23" s="1" t="s">
        <v>120</v>
      </c>
      <c r="BV23" s="1" t="s">
        <v>120</v>
      </c>
      <c r="BW23" s="1" t="s">
        <v>526</v>
      </c>
      <c r="BX23" s="1" t="s">
        <v>120</v>
      </c>
      <c r="BY23" s="1" t="s">
        <v>120</v>
      </c>
      <c r="BZ23" s="1" t="s">
        <v>120</v>
      </c>
      <c r="CA23" s="1" t="s">
        <v>526</v>
      </c>
      <c r="CB23" s="1" t="s">
        <v>524</v>
      </c>
      <c r="CC23" s="1" t="s">
        <v>120</v>
      </c>
      <c r="CD23" s="1" t="s">
        <v>120</v>
      </c>
      <c r="CE23" s="1" t="s">
        <v>120</v>
      </c>
      <c r="CF23" s="1" t="s">
        <v>120</v>
      </c>
      <c r="CG23" s="1" t="s">
        <v>120</v>
      </c>
      <c r="CH23" s="1" t="s">
        <v>120</v>
      </c>
      <c r="CI23" s="1" t="s">
        <v>120</v>
      </c>
      <c r="CJ23" s="1" t="s">
        <v>120</v>
      </c>
      <c r="CK23" s="1" t="s">
        <v>120</v>
      </c>
      <c r="CL23" s="1" t="s">
        <v>525</v>
      </c>
      <c r="CM23" s="1" t="s">
        <v>526</v>
      </c>
      <c r="CN23" s="1" t="s">
        <v>120</v>
      </c>
      <c r="CO23" s="1" t="s">
        <v>120</v>
      </c>
      <c r="CP23" s="1" t="s">
        <v>120</v>
      </c>
      <c r="CQ23" s="1" t="s">
        <v>299</v>
      </c>
      <c r="CR23" s="1" t="s">
        <v>120</v>
      </c>
      <c r="CS23" s="1" t="s">
        <v>299</v>
      </c>
      <c r="CT23" s="1" t="s">
        <v>120</v>
      </c>
      <c r="CU23" s="1" t="s">
        <v>123</v>
      </c>
      <c r="CV23" s="1" t="s">
        <v>120</v>
      </c>
      <c r="CW23" s="1" t="s">
        <v>120</v>
      </c>
      <c r="CX23" s="1" t="s">
        <v>120</v>
      </c>
      <c r="CY23" s="1" t="s">
        <v>120</v>
      </c>
      <c r="CZ23" s="1" t="s">
        <v>123</v>
      </c>
      <c r="DA23" s="1" t="s">
        <v>120</v>
      </c>
      <c r="DB23" s="1" t="s">
        <v>527</v>
      </c>
      <c r="DC23" s="1" t="s">
        <v>120</v>
      </c>
      <c r="DD23" s="1" t="s">
        <v>120</v>
      </c>
      <c r="DE23" s="1" t="s">
        <v>120</v>
      </c>
      <c r="DF23" s="1" t="s">
        <v>120</v>
      </c>
      <c r="DG23" s="1" t="s">
        <v>527</v>
      </c>
    </row>
    <row r="24" spans="1:111" x14ac:dyDescent="0.3">
      <c r="A24" s="2">
        <v>22</v>
      </c>
      <c r="B24" s="1" t="s">
        <v>533</v>
      </c>
      <c r="C24" s="1" t="s">
        <v>534</v>
      </c>
      <c r="D24" s="1" t="s">
        <v>535</v>
      </c>
      <c r="E24" s="1" t="s">
        <v>536</v>
      </c>
      <c r="F24" s="1"/>
      <c r="G24" s="1"/>
      <c r="H24" s="1"/>
      <c r="I24" s="1" t="s">
        <v>537</v>
      </c>
      <c r="J24" s="1"/>
      <c r="K24" s="1" t="s">
        <v>120</v>
      </c>
      <c r="L24" s="1" t="s">
        <v>311</v>
      </c>
      <c r="M24" s="1" t="s">
        <v>120</v>
      </c>
      <c r="N24" s="1" t="s">
        <v>120</v>
      </c>
      <c r="O24" s="1" t="s">
        <v>120</v>
      </c>
      <c r="P24" s="1" t="s">
        <v>120</v>
      </c>
      <c r="Q24" s="1" t="s">
        <v>120</v>
      </c>
      <c r="R24" s="1" t="s">
        <v>120</v>
      </c>
      <c r="S24" s="1" t="s">
        <v>120</v>
      </c>
      <c r="T24" s="1" t="s">
        <v>120</v>
      </c>
      <c r="U24" s="1" t="s">
        <v>120</v>
      </c>
      <c r="V24" s="1" t="s">
        <v>120</v>
      </c>
      <c r="W24" s="1" t="s">
        <v>120</v>
      </c>
      <c r="X24" s="1" t="s">
        <v>120</v>
      </c>
      <c r="Y24" s="1" t="s">
        <v>120</v>
      </c>
      <c r="Z24" s="1" t="s">
        <v>120</v>
      </c>
      <c r="AA24" s="1" t="s">
        <v>120</v>
      </c>
      <c r="AB24" s="1" t="s">
        <v>120</v>
      </c>
      <c r="AC24" s="1" t="s">
        <v>120</v>
      </c>
      <c r="AD24" s="1" t="s">
        <v>120</v>
      </c>
      <c r="AE24" s="1" t="s">
        <v>120</v>
      </c>
      <c r="AF24" s="1" t="s">
        <v>120</v>
      </c>
      <c r="AG24" s="1" t="s">
        <v>120</v>
      </c>
      <c r="AH24" s="1" t="s">
        <v>120</v>
      </c>
      <c r="AI24" s="1" t="s">
        <v>120</v>
      </c>
      <c r="AJ24" s="1" t="s">
        <v>120</v>
      </c>
      <c r="AK24" s="1" t="s">
        <v>120</v>
      </c>
      <c r="AL24" s="1" t="s">
        <v>120</v>
      </c>
      <c r="AM24" s="1" t="s">
        <v>120</v>
      </c>
      <c r="AN24" s="1" t="s">
        <v>120</v>
      </c>
      <c r="AO24" s="1" t="s">
        <v>120</v>
      </c>
      <c r="AP24" s="1" t="s">
        <v>120</v>
      </c>
      <c r="AQ24" s="1" t="s">
        <v>120</v>
      </c>
      <c r="AR24" s="1" t="s">
        <v>120</v>
      </c>
      <c r="AS24" s="1" t="s">
        <v>120</v>
      </c>
      <c r="AT24" s="1" t="s">
        <v>120</v>
      </c>
      <c r="AU24" s="1" t="s">
        <v>120</v>
      </c>
      <c r="AV24" s="1" t="s">
        <v>120</v>
      </c>
      <c r="AW24" s="1" t="s">
        <v>120</v>
      </c>
      <c r="AX24" s="1" t="s">
        <v>120</v>
      </c>
      <c r="AY24" s="1" t="s">
        <v>120</v>
      </c>
      <c r="AZ24" s="1" t="s">
        <v>120</v>
      </c>
      <c r="BA24" s="1" t="s">
        <v>120</v>
      </c>
      <c r="BB24" s="1" t="s">
        <v>120</v>
      </c>
      <c r="BC24" s="1" t="s">
        <v>120</v>
      </c>
      <c r="BD24" s="1" t="s">
        <v>120</v>
      </c>
      <c r="BE24" s="1" t="s">
        <v>120</v>
      </c>
      <c r="BF24" s="1" t="s">
        <v>120</v>
      </c>
      <c r="BG24" s="1" t="s">
        <v>120</v>
      </c>
      <c r="BH24" s="1" t="s">
        <v>120</v>
      </c>
      <c r="BI24" s="1" t="s">
        <v>120</v>
      </c>
      <c r="BJ24" s="1" t="s">
        <v>120</v>
      </c>
      <c r="BK24" s="1" t="s">
        <v>120</v>
      </c>
      <c r="BL24" s="1" t="s">
        <v>120</v>
      </c>
      <c r="BM24" s="1" t="s">
        <v>120</v>
      </c>
      <c r="BN24" s="1" t="s">
        <v>120</v>
      </c>
      <c r="BO24" s="1" t="s">
        <v>120</v>
      </c>
      <c r="BP24" s="1" t="s">
        <v>120</v>
      </c>
      <c r="BQ24" s="1" t="s">
        <v>120</v>
      </c>
      <c r="BR24" s="1" t="s">
        <v>120</v>
      </c>
      <c r="BS24" s="1" t="s">
        <v>120</v>
      </c>
      <c r="BT24" s="1" t="s">
        <v>120</v>
      </c>
      <c r="BU24" s="1" t="s">
        <v>120</v>
      </c>
      <c r="BV24" s="1" t="s">
        <v>120</v>
      </c>
      <c r="BW24" s="1" t="s">
        <v>120</v>
      </c>
      <c r="BX24" s="1" t="s">
        <v>120</v>
      </c>
      <c r="BY24" s="1" t="s">
        <v>120</v>
      </c>
      <c r="BZ24" s="1" t="s">
        <v>120</v>
      </c>
      <c r="CA24" s="1" t="s">
        <v>120</v>
      </c>
      <c r="CB24" s="1" t="s">
        <v>120</v>
      </c>
      <c r="CC24" s="1" t="s">
        <v>120</v>
      </c>
      <c r="CD24" s="1" t="s">
        <v>120</v>
      </c>
      <c r="CE24" s="1" t="s">
        <v>120</v>
      </c>
      <c r="CF24" s="1" t="s">
        <v>120</v>
      </c>
      <c r="CG24" s="1" t="s">
        <v>120</v>
      </c>
      <c r="CH24" s="1" t="s">
        <v>120</v>
      </c>
      <c r="CI24" s="1" t="s">
        <v>120</v>
      </c>
      <c r="CJ24" s="1" t="s">
        <v>120</v>
      </c>
      <c r="CK24" s="1" t="s">
        <v>120</v>
      </c>
      <c r="CL24" s="1" t="s">
        <v>120</v>
      </c>
      <c r="CM24" s="1" t="s">
        <v>120</v>
      </c>
      <c r="CN24" s="1" t="s">
        <v>120</v>
      </c>
      <c r="CO24" s="1" t="s">
        <v>120</v>
      </c>
      <c r="CP24" s="1" t="s">
        <v>120</v>
      </c>
      <c r="CQ24" s="1" t="s">
        <v>120</v>
      </c>
      <c r="CR24" s="1" t="s">
        <v>120</v>
      </c>
      <c r="CS24" s="1" t="s">
        <v>120</v>
      </c>
      <c r="CT24" s="1" t="s">
        <v>120</v>
      </c>
      <c r="CU24" s="1" t="s">
        <v>120</v>
      </c>
      <c r="CV24" s="1" t="s">
        <v>120</v>
      </c>
      <c r="CW24" s="1" t="s">
        <v>120</v>
      </c>
      <c r="CX24" s="1" t="s">
        <v>120</v>
      </c>
      <c r="CY24" s="1" t="s">
        <v>120</v>
      </c>
      <c r="CZ24" s="1" t="s">
        <v>120</v>
      </c>
      <c r="DA24" s="1" t="s">
        <v>120</v>
      </c>
      <c r="DB24" s="1" t="s">
        <v>120</v>
      </c>
      <c r="DC24" s="1" t="s">
        <v>120</v>
      </c>
      <c r="DD24" s="1" t="s">
        <v>120</v>
      </c>
      <c r="DE24" s="1" t="s">
        <v>120</v>
      </c>
      <c r="DF24" s="1" t="s">
        <v>120</v>
      </c>
      <c r="DG24" s="1" t="s">
        <v>120</v>
      </c>
    </row>
    <row r="25" spans="1:111" x14ac:dyDescent="0.3">
      <c r="A25" s="2">
        <v>23</v>
      </c>
      <c r="B25" s="1" t="s">
        <v>538</v>
      </c>
      <c r="C25" s="1" t="s">
        <v>539</v>
      </c>
      <c r="D25" s="1" t="s">
        <v>540</v>
      </c>
      <c r="E25" s="1" t="s">
        <v>541</v>
      </c>
      <c r="F25" s="1"/>
      <c r="G25" s="1"/>
      <c r="H25" s="1"/>
      <c r="I25" s="1" t="s">
        <v>542</v>
      </c>
      <c r="J25" s="1"/>
      <c r="K25" s="1" t="s">
        <v>543</v>
      </c>
      <c r="L25" s="1" t="s">
        <v>544</v>
      </c>
      <c r="M25" s="1" t="s">
        <v>120</v>
      </c>
      <c r="N25" s="1" t="s">
        <v>545</v>
      </c>
      <c r="O25" s="1" t="s">
        <v>546</v>
      </c>
      <c r="P25" s="1" t="s">
        <v>547</v>
      </c>
      <c r="Q25" s="1" t="s">
        <v>120</v>
      </c>
      <c r="R25" s="1" t="s">
        <v>123</v>
      </c>
      <c r="S25" s="1" t="s">
        <v>543</v>
      </c>
      <c r="T25" s="1" t="s">
        <v>120</v>
      </c>
      <c r="U25" s="1" t="s">
        <v>548</v>
      </c>
      <c r="V25" s="1" t="s">
        <v>549</v>
      </c>
      <c r="W25" s="1" t="s">
        <v>550</v>
      </c>
      <c r="X25" s="1" t="s">
        <v>120</v>
      </c>
      <c r="Y25" s="1" t="s">
        <v>551</v>
      </c>
      <c r="Z25" s="1" t="s">
        <v>552</v>
      </c>
      <c r="AA25" s="1" t="s">
        <v>553</v>
      </c>
      <c r="AB25" s="1" t="s">
        <v>554</v>
      </c>
      <c r="AC25" s="1" t="s">
        <v>120</v>
      </c>
      <c r="AD25" s="1" t="s">
        <v>120</v>
      </c>
      <c r="AE25" s="1" t="s">
        <v>120</v>
      </c>
      <c r="AF25" s="1" t="s">
        <v>120</v>
      </c>
      <c r="AG25" s="1" t="s">
        <v>120</v>
      </c>
      <c r="AH25" s="1" t="s">
        <v>120</v>
      </c>
      <c r="AI25" s="1" t="s">
        <v>120</v>
      </c>
      <c r="AJ25" s="1" t="s">
        <v>555</v>
      </c>
      <c r="AK25" s="1" t="s">
        <v>556</v>
      </c>
      <c r="AL25" s="1" t="s">
        <v>557</v>
      </c>
      <c r="AM25" s="1" t="s">
        <v>120</v>
      </c>
      <c r="AN25" s="1" t="s">
        <v>120</v>
      </c>
      <c r="AO25" s="1" t="s">
        <v>120</v>
      </c>
      <c r="AP25" s="1" t="s">
        <v>120</v>
      </c>
      <c r="AQ25" s="1" t="s">
        <v>120</v>
      </c>
      <c r="AR25" s="1" t="s">
        <v>120</v>
      </c>
      <c r="AS25" s="1" t="s">
        <v>120</v>
      </c>
      <c r="AT25" s="1" t="s">
        <v>120</v>
      </c>
      <c r="AU25" s="1" t="s">
        <v>120</v>
      </c>
      <c r="AV25" s="1" t="s">
        <v>120</v>
      </c>
      <c r="AW25" s="1" t="s">
        <v>120</v>
      </c>
      <c r="AX25" s="1" t="s">
        <v>120</v>
      </c>
      <c r="AY25" s="1" t="s">
        <v>551</v>
      </c>
      <c r="AZ25" s="1" t="s">
        <v>120</v>
      </c>
      <c r="BA25" s="1" t="s">
        <v>545</v>
      </c>
      <c r="BB25" s="1" t="s">
        <v>546</v>
      </c>
      <c r="BC25" s="1" t="s">
        <v>547</v>
      </c>
      <c r="BD25" s="1" t="s">
        <v>120</v>
      </c>
      <c r="BE25" s="1" t="s">
        <v>120</v>
      </c>
      <c r="BF25" s="1" t="s">
        <v>558</v>
      </c>
      <c r="BG25" s="1" t="s">
        <v>120</v>
      </c>
      <c r="BH25" s="1" t="s">
        <v>548</v>
      </c>
      <c r="BI25" s="1" t="s">
        <v>549</v>
      </c>
      <c r="BJ25" s="1" t="s">
        <v>550</v>
      </c>
      <c r="BK25" s="1" t="s">
        <v>120</v>
      </c>
      <c r="BL25" s="1" t="s">
        <v>120</v>
      </c>
      <c r="BM25" s="1" t="s">
        <v>557</v>
      </c>
      <c r="BN25" s="1" t="s">
        <v>120</v>
      </c>
      <c r="BO25" s="1" t="s">
        <v>120</v>
      </c>
      <c r="BP25" s="1" t="s">
        <v>120</v>
      </c>
      <c r="BQ25" s="1" t="s">
        <v>120</v>
      </c>
      <c r="BR25" s="1" t="s">
        <v>120</v>
      </c>
      <c r="BS25" s="1" t="s">
        <v>120</v>
      </c>
      <c r="BT25" s="1" t="s">
        <v>120</v>
      </c>
      <c r="BU25" s="1" t="s">
        <v>120</v>
      </c>
      <c r="BV25" s="1" t="s">
        <v>120</v>
      </c>
      <c r="BW25" s="1" t="s">
        <v>120</v>
      </c>
      <c r="BX25" s="1" t="s">
        <v>120</v>
      </c>
      <c r="BY25" s="1" t="s">
        <v>120</v>
      </c>
      <c r="BZ25" s="1" t="s">
        <v>120</v>
      </c>
      <c r="CA25" s="1" t="s">
        <v>120</v>
      </c>
      <c r="CB25" s="1" t="s">
        <v>120</v>
      </c>
      <c r="CC25" s="1" t="s">
        <v>120</v>
      </c>
      <c r="CD25" s="1" t="s">
        <v>120</v>
      </c>
      <c r="CE25" s="1" t="s">
        <v>120</v>
      </c>
      <c r="CF25" s="1" t="s">
        <v>120</v>
      </c>
      <c r="CG25" s="1" t="s">
        <v>120</v>
      </c>
      <c r="CH25" s="1" t="s">
        <v>120</v>
      </c>
      <c r="CI25" s="1" t="s">
        <v>120</v>
      </c>
      <c r="CJ25" s="1" t="s">
        <v>120</v>
      </c>
      <c r="CK25" s="1" t="s">
        <v>120</v>
      </c>
      <c r="CL25" s="1" t="s">
        <v>120</v>
      </c>
      <c r="CM25" s="1" t="s">
        <v>120</v>
      </c>
      <c r="CN25" s="1" t="s">
        <v>120</v>
      </c>
      <c r="CO25" s="1" t="s">
        <v>120</v>
      </c>
      <c r="CP25" s="1" t="s">
        <v>120</v>
      </c>
      <c r="CQ25" s="1" t="s">
        <v>120</v>
      </c>
      <c r="CR25" s="1" t="s">
        <v>120</v>
      </c>
      <c r="CS25" s="1" t="s">
        <v>120</v>
      </c>
      <c r="CT25" s="1" t="s">
        <v>120</v>
      </c>
      <c r="CU25" s="1" t="s">
        <v>120</v>
      </c>
      <c r="CV25" s="1" t="s">
        <v>120</v>
      </c>
      <c r="CW25" s="1" t="s">
        <v>120</v>
      </c>
      <c r="CX25" s="1" t="s">
        <v>120</v>
      </c>
      <c r="CY25" s="1" t="s">
        <v>123</v>
      </c>
      <c r="CZ25" s="1" t="s">
        <v>123</v>
      </c>
      <c r="DA25" s="1" t="s">
        <v>120</v>
      </c>
      <c r="DB25" s="1" t="s">
        <v>120</v>
      </c>
      <c r="DC25" s="1" t="s">
        <v>120</v>
      </c>
      <c r="DD25" s="1" t="s">
        <v>120</v>
      </c>
      <c r="DE25" s="1" t="s">
        <v>120</v>
      </c>
      <c r="DF25" s="1" t="s">
        <v>551</v>
      </c>
      <c r="DG25" s="1" t="s">
        <v>551</v>
      </c>
    </row>
    <row r="26" spans="1:111" hidden="1" x14ac:dyDescent="0.3">
      <c r="A26" s="2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</row>
    <row r="27" spans="1:111" x14ac:dyDescent="0.3">
      <c r="A27" s="2">
        <v>25</v>
      </c>
      <c r="B27" s="1" t="s">
        <v>559</v>
      </c>
      <c r="C27" s="1" t="s">
        <v>560</v>
      </c>
      <c r="D27" s="1" t="s">
        <v>561</v>
      </c>
      <c r="E27" s="1" t="s">
        <v>562</v>
      </c>
      <c r="F27" s="1"/>
      <c r="G27" s="1"/>
      <c r="H27" s="1"/>
      <c r="I27" s="1" t="s">
        <v>563</v>
      </c>
      <c r="J27" s="1"/>
      <c r="K27" s="1" t="s">
        <v>564</v>
      </c>
      <c r="L27" s="1" t="s">
        <v>565</v>
      </c>
      <c r="M27" s="1" t="s">
        <v>120</v>
      </c>
      <c r="N27" s="1" t="s">
        <v>566</v>
      </c>
      <c r="O27" s="1" t="s">
        <v>567</v>
      </c>
      <c r="P27" s="1" t="s">
        <v>568</v>
      </c>
      <c r="Q27" s="1" t="s">
        <v>120</v>
      </c>
      <c r="R27" s="1" t="s">
        <v>161</v>
      </c>
      <c r="S27" s="1" t="s">
        <v>564</v>
      </c>
      <c r="T27" s="1" t="s">
        <v>120</v>
      </c>
      <c r="U27" s="1" t="s">
        <v>569</v>
      </c>
      <c r="V27" s="1" t="s">
        <v>570</v>
      </c>
      <c r="W27" s="1" t="s">
        <v>571</v>
      </c>
      <c r="X27" s="1" t="s">
        <v>120</v>
      </c>
      <c r="Y27" s="1" t="s">
        <v>572</v>
      </c>
      <c r="Z27" s="1" t="s">
        <v>573</v>
      </c>
      <c r="AA27" s="1" t="s">
        <v>574</v>
      </c>
      <c r="AB27" s="1" t="s">
        <v>120</v>
      </c>
      <c r="AC27" s="1" t="s">
        <v>120</v>
      </c>
      <c r="AD27" s="1" t="s">
        <v>120</v>
      </c>
      <c r="AE27" s="1" t="s">
        <v>120</v>
      </c>
      <c r="AF27" s="1" t="s">
        <v>120</v>
      </c>
      <c r="AG27" s="1" t="s">
        <v>120</v>
      </c>
      <c r="AH27" s="1" t="s">
        <v>120</v>
      </c>
      <c r="AI27" s="1" t="s">
        <v>120</v>
      </c>
      <c r="AJ27" s="1" t="s">
        <v>120</v>
      </c>
      <c r="AK27" s="1" t="s">
        <v>575</v>
      </c>
      <c r="AL27" s="1" t="s">
        <v>576</v>
      </c>
      <c r="AM27" s="1" t="s">
        <v>120</v>
      </c>
      <c r="AN27" s="1" t="s">
        <v>120</v>
      </c>
      <c r="AO27" s="1" t="s">
        <v>120</v>
      </c>
      <c r="AP27" s="1" t="s">
        <v>120</v>
      </c>
      <c r="AQ27" s="1" t="s">
        <v>120</v>
      </c>
      <c r="AR27" s="1" t="s">
        <v>120</v>
      </c>
      <c r="AS27" s="1" t="s">
        <v>120</v>
      </c>
      <c r="AT27" s="1" t="s">
        <v>120</v>
      </c>
      <c r="AU27" s="1" t="s">
        <v>120</v>
      </c>
      <c r="AV27" s="1" t="s">
        <v>120</v>
      </c>
      <c r="AW27" s="1" t="s">
        <v>120</v>
      </c>
      <c r="AX27" s="1" t="s">
        <v>120</v>
      </c>
      <c r="AY27" s="1" t="s">
        <v>577</v>
      </c>
      <c r="AZ27" s="1" t="s">
        <v>120</v>
      </c>
      <c r="BA27" s="1" t="s">
        <v>163</v>
      </c>
      <c r="BB27" s="1" t="s">
        <v>578</v>
      </c>
      <c r="BC27" s="1" t="s">
        <v>568</v>
      </c>
      <c r="BD27" s="1" t="s">
        <v>120</v>
      </c>
      <c r="BE27" s="1" t="s">
        <v>120</v>
      </c>
      <c r="BF27" s="1" t="s">
        <v>579</v>
      </c>
      <c r="BG27" s="1" t="s">
        <v>120</v>
      </c>
      <c r="BH27" s="1" t="s">
        <v>580</v>
      </c>
      <c r="BI27" s="1" t="s">
        <v>581</v>
      </c>
      <c r="BJ27" s="1" t="s">
        <v>571</v>
      </c>
      <c r="BK27" s="1" t="s">
        <v>120</v>
      </c>
      <c r="BL27" s="1" t="s">
        <v>120</v>
      </c>
      <c r="BM27" s="1" t="s">
        <v>576</v>
      </c>
      <c r="BN27" s="1" t="s">
        <v>120</v>
      </c>
      <c r="BO27" s="1" t="s">
        <v>120</v>
      </c>
      <c r="BP27" s="1" t="s">
        <v>120</v>
      </c>
      <c r="BQ27" s="1" t="s">
        <v>120</v>
      </c>
      <c r="BR27" s="1" t="s">
        <v>120</v>
      </c>
      <c r="BS27" s="1" t="s">
        <v>120</v>
      </c>
      <c r="BT27" s="1" t="s">
        <v>120</v>
      </c>
      <c r="BU27" s="1" t="s">
        <v>120</v>
      </c>
      <c r="BV27" s="1" t="s">
        <v>120</v>
      </c>
      <c r="BW27" s="1" t="s">
        <v>120</v>
      </c>
      <c r="BX27" s="1" t="s">
        <v>120</v>
      </c>
      <c r="BY27" s="1" t="s">
        <v>120</v>
      </c>
      <c r="BZ27" s="1" t="s">
        <v>120</v>
      </c>
      <c r="CA27" s="1" t="s">
        <v>120</v>
      </c>
      <c r="CB27" s="1" t="s">
        <v>120</v>
      </c>
      <c r="CC27" s="1" t="s">
        <v>120</v>
      </c>
      <c r="CD27" s="1" t="s">
        <v>120</v>
      </c>
      <c r="CE27" s="1" t="s">
        <v>120</v>
      </c>
      <c r="CF27" s="1" t="s">
        <v>120</v>
      </c>
      <c r="CG27" s="1" t="s">
        <v>120</v>
      </c>
      <c r="CH27" s="1" t="s">
        <v>120</v>
      </c>
      <c r="CI27" s="1" t="s">
        <v>120</v>
      </c>
      <c r="CJ27" s="1" t="s">
        <v>120</v>
      </c>
      <c r="CK27" s="1" t="s">
        <v>120</v>
      </c>
      <c r="CL27" s="1" t="s">
        <v>120</v>
      </c>
      <c r="CM27" s="1" t="s">
        <v>120</v>
      </c>
      <c r="CN27" s="1" t="s">
        <v>120</v>
      </c>
      <c r="CO27" s="1" t="s">
        <v>120</v>
      </c>
      <c r="CP27" s="1" t="s">
        <v>120</v>
      </c>
      <c r="CQ27" s="1" t="s">
        <v>120</v>
      </c>
      <c r="CR27" s="1" t="s">
        <v>120</v>
      </c>
      <c r="CS27" s="1" t="s">
        <v>120</v>
      </c>
      <c r="CT27" s="1" t="s">
        <v>120</v>
      </c>
      <c r="CU27" s="1" t="s">
        <v>161</v>
      </c>
      <c r="CV27" s="1" t="s">
        <v>121</v>
      </c>
      <c r="CW27" s="1" t="s">
        <v>120</v>
      </c>
      <c r="CX27" s="1" t="s">
        <v>120</v>
      </c>
      <c r="CY27" s="1" t="s">
        <v>161</v>
      </c>
      <c r="CZ27" s="1" t="s">
        <v>478</v>
      </c>
      <c r="DA27" s="1" t="s">
        <v>120</v>
      </c>
      <c r="DB27" s="1" t="s">
        <v>582</v>
      </c>
      <c r="DC27" s="1" t="s">
        <v>583</v>
      </c>
      <c r="DD27" s="1" t="s">
        <v>120</v>
      </c>
      <c r="DE27" s="1" t="s">
        <v>120</v>
      </c>
      <c r="DF27" s="1" t="s">
        <v>572</v>
      </c>
      <c r="DG27" s="1" t="s">
        <v>577</v>
      </c>
    </row>
    <row r="28" spans="1:111" x14ac:dyDescent="0.3">
      <c r="A28" s="2">
        <v>26</v>
      </c>
      <c r="B28" s="1" t="s">
        <v>584</v>
      </c>
      <c r="C28" s="1" t="s">
        <v>585</v>
      </c>
      <c r="D28" s="1" t="s">
        <v>586</v>
      </c>
      <c r="E28" s="1" t="s">
        <v>587</v>
      </c>
      <c r="F28" s="1" t="s">
        <v>588</v>
      </c>
      <c r="G28" s="1"/>
      <c r="H28" s="1" t="s">
        <v>589</v>
      </c>
      <c r="I28" s="1" t="s">
        <v>590</v>
      </c>
      <c r="J28" s="1"/>
      <c r="K28" s="1" t="s">
        <v>466</v>
      </c>
      <c r="L28" s="1" t="s">
        <v>591</v>
      </c>
      <c r="M28" s="1" t="s">
        <v>120</v>
      </c>
      <c r="N28" s="1" t="s">
        <v>120</v>
      </c>
      <c r="O28" s="1" t="s">
        <v>466</v>
      </c>
      <c r="P28" s="1" t="s">
        <v>120</v>
      </c>
      <c r="Q28" s="1" t="s">
        <v>120</v>
      </c>
      <c r="R28" s="1" t="s">
        <v>120</v>
      </c>
      <c r="S28" s="1" t="s">
        <v>466</v>
      </c>
      <c r="T28" s="1" t="s">
        <v>120</v>
      </c>
      <c r="U28" s="1" t="s">
        <v>120</v>
      </c>
      <c r="V28" s="1" t="s">
        <v>592</v>
      </c>
      <c r="W28" s="1" t="s">
        <v>120</v>
      </c>
      <c r="X28" s="1" t="s">
        <v>120</v>
      </c>
      <c r="Y28" s="1" t="s">
        <v>120</v>
      </c>
      <c r="Z28" s="1" t="s">
        <v>592</v>
      </c>
      <c r="AA28" s="1" t="s">
        <v>593</v>
      </c>
      <c r="AB28" s="1" t="s">
        <v>120</v>
      </c>
      <c r="AC28" s="1" t="s">
        <v>120</v>
      </c>
      <c r="AD28" s="1" t="s">
        <v>120</v>
      </c>
      <c r="AE28" s="1" t="s">
        <v>120</v>
      </c>
      <c r="AF28" s="1" t="s">
        <v>120</v>
      </c>
      <c r="AG28" s="1" t="s">
        <v>120</v>
      </c>
      <c r="AH28" s="1" t="s">
        <v>120</v>
      </c>
      <c r="AI28" s="1" t="s">
        <v>120</v>
      </c>
      <c r="AJ28" s="1" t="s">
        <v>594</v>
      </c>
      <c r="AK28" s="1" t="s">
        <v>595</v>
      </c>
      <c r="AL28" s="1" t="s">
        <v>592</v>
      </c>
      <c r="AM28" s="1" t="s">
        <v>120</v>
      </c>
      <c r="AN28" s="1" t="s">
        <v>120</v>
      </c>
      <c r="AO28" s="1" t="s">
        <v>120</v>
      </c>
      <c r="AP28" s="1" t="s">
        <v>120</v>
      </c>
      <c r="AQ28" s="1" t="s">
        <v>120</v>
      </c>
      <c r="AR28" s="1" t="s">
        <v>120</v>
      </c>
      <c r="AS28" s="1" t="s">
        <v>120</v>
      </c>
      <c r="AT28" s="1" t="s">
        <v>120</v>
      </c>
      <c r="AU28" s="1" t="s">
        <v>120</v>
      </c>
      <c r="AV28" s="1" t="s">
        <v>120</v>
      </c>
      <c r="AW28" s="1" t="s">
        <v>120</v>
      </c>
      <c r="AX28" s="1" t="s">
        <v>120</v>
      </c>
      <c r="AY28" s="1" t="s">
        <v>120</v>
      </c>
      <c r="AZ28" s="1" t="s">
        <v>120</v>
      </c>
      <c r="BA28" s="1" t="s">
        <v>120</v>
      </c>
      <c r="BB28" s="1" t="s">
        <v>466</v>
      </c>
      <c r="BC28" s="1" t="s">
        <v>120</v>
      </c>
      <c r="BD28" s="1" t="s">
        <v>120</v>
      </c>
      <c r="BE28" s="1" t="s">
        <v>120</v>
      </c>
      <c r="BF28" s="1" t="s">
        <v>466</v>
      </c>
      <c r="BG28" s="1" t="s">
        <v>120</v>
      </c>
      <c r="BH28" s="1" t="s">
        <v>120</v>
      </c>
      <c r="BI28" s="1" t="s">
        <v>592</v>
      </c>
      <c r="BJ28" s="1" t="s">
        <v>120</v>
      </c>
      <c r="BK28" s="1" t="s">
        <v>120</v>
      </c>
      <c r="BL28" s="1" t="s">
        <v>120</v>
      </c>
      <c r="BM28" s="1" t="s">
        <v>592</v>
      </c>
      <c r="BN28" s="1" t="s">
        <v>120</v>
      </c>
      <c r="BO28" s="1" t="s">
        <v>120</v>
      </c>
      <c r="BP28" s="1" t="s">
        <v>120</v>
      </c>
      <c r="BQ28" s="1" t="s">
        <v>120</v>
      </c>
      <c r="BR28" s="1" t="s">
        <v>120</v>
      </c>
      <c r="BS28" s="1" t="s">
        <v>120</v>
      </c>
      <c r="BT28" s="1" t="s">
        <v>120</v>
      </c>
      <c r="BU28" s="1" t="s">
        <v>120</v>
      </c>
      <c r="BV28" s="1" t="s">
        <v>120</v>
      </c>
      <c r="BW28" s="1" t="s">
        <v>120</v>
      </c>
      <c r="BX28" s="1" t="s">
        <v>120</v>
      </c>
      <c r="BY28" s="1" t="s">
        <v>120</v>
      </c>
      <c r="BZ28" s="1" t="s">
        <v>120</v>
      </c>
      <c r="CA28" s="1" t="s">
        <v>120</v>
      </c>
      <c r="CB28" s="1" t="s">
        <v>120</v>
      </c>
      <c r="CC28" s="1" t="s">
        <v>120</v>
      </c>
      <c r="CD28" s="1" t="s">
        <v>120</v>
      </c>
      <c r="CE28" s="1" t="s">
        <v>120</v>
      </c>
      <c r="CF28" s="1" t="s">
        <v>120</v>
      </c>
      <c r="CG28" s="1" t="s">
        <v>120</v>
      </c>
      <c r="CH28" s="1" t="s">
        <v>120</v>
      </c>
      <c r="CI28" s="1" t="s">
        <v>120</v>
      </c>
      <c r="CJ28" s="1" t="s">
        <v>120</v>
      </c>
      <c r="CK28" s="1" t="s">
        <v>120</v>
      </c>
      <c r="CL28" s="1" t="s">
        <v>120</v>
      </c>
      <c r="CM28" s="1" t="s">
        <v>120</v>
      </c>
      <c r="CN28" s="1" t="s">
        <v>120</v>
      </c>
      <c r="CO28" s="1" t="s">
        <v>120</v>
      </c>
      <c r="CP28" s="1" t="s">
        <v>120</v>
      </c>
      <c r="CQ28" s="1" t="s">
        <v>120</v>
      </c>
      <c r="CR28" s="1" t="s">
        <v>120</v>
      </c>
      <c r="CS28" s="1" t="s">
        <v>120</v>
      </c>
      <c r="CT28" s="1" t="s">
        <v>120</v>
      </c>
      <c r="CU28" s="1" t="s">
        <v>120</v>
      </c>
      <c r="CV28" s="1" t="s">
        <v>120</v>
      </c>
      <c r="CW28" s="1" t="s">
        <v>120</v>
      </c>
      <c r="CX28" s="1" t="s">
        <v>120</v>
      </c>
      <c r="CY28" s="1" t="s">
        <v>120</v>
      </c>
      <c r="CZ28" s="1" t="s">
        <v>120</v>
      </c>
      <c r="DA28" s="1" t="s">
        <v>120</v>
      </c>
      <c r="DB28" s="1" t="s">
        <v>120</v>
      </c>
      <c r="DC28" s="1" t="s">
        <v>120</v>
      </c>
      <c r="DD28" s="1" t="s">
        <v>120</v>
      </c>
      <c r="DE28" s="1" t="s">
        <v>120</v>
      </c>
      <c r="DF28" s="1" t="s">
        <v>120</v>
      </c>
      <c r="DG28" s="1" t="s">
        <v>120</v>
      </c>
    </row>
    <row r="29" spans="1:111" x14ac:dyDescent="0.3">
      <c r="A29" s="2">
        <v>27</v>
      </c>
      <c r="B29" s="1" t="s">
        <v>596</v>
      </c>
      <c r="C29" s="1" t="s">
        <v>597</v>
      </c>
      <c r="D29" s="1" t="s">
        <v>598</v>
      </c>
      <c r="E29" s="1" t="s">
        <v>599</v>
      </c>
      <c r="F29" s="1" t="s">
        <v>600</v>
      </c>
      <c r="G29" s="1" t="s">
        <v>601</v>
      </c>
      <c r="H29" s="1" t="s">
        <v>602</v>
      </c>
      <c r="I29" s="1" t="s">
        <v>603</v>
      </c>
      <c r="J29" s="1" t="s">
        <v>604</v>
      </c>
      <c r="K29" s="1" t="s">
        <v>120</v>
      </c>
      <c r="L29" s="1" t="s">
        <v>311</v>
      </c>
      <c r="M29" s="1" t="s">
        <v>120</v>
      </c>
      <c r="N29" s="1" t="s">
        <v>120</v>
      </c>
      <c r="O29" s="1" t="s">
        <v>120</v>
      </c>
      <c r="P29" s="1" t="s">
        <v>120</v>
      </c>
      <c r="Q29" s="1" t="s">
        <v>120</v>
      </c>
      <c r="R29" s="1" t="s">
        <v>120</v>
      </c>
      <c r="S29" s="1" t="s">
        <v>120</v>
      </c>
      <c r="T29" s="1" t="s">
        <v>120</v>
      </c>
      <c r="U29" s="1" t="s">
        <v>120</v>
      </c>
      <c r="V29" s="1" t="s">
        <v>120</v>
      </c>
      <c r="W29" s="1" t="s">
        <v>120</v>
      </c>
      <c r="X29" s="1" t="s">
        <v>120</v>
      </c>
      <c r="Y29" s="1" t="s">
        <v>120</v>
      </c>
      <c r="Z29" s="1" t="s">
        <v>120</v>
      </c>
      <c r="AA29" s="1" t="s">
        <v>120</v>
      </c>
      <c r="AB29" s="1" t="s">
        <v>120</v>
      </c>
      <c r="AC29" s="1" t="s">
        <v>120</v>
      </c>
      <c r="AD29" s="1" t="s">
        <v>120</v>
      </c>
      <c r="AE29" s="1" t="s">
        <v>120</v>
      </c>
      <c r="AF29" s="1" t="s">
        <v>120</v>
      </c>
      <c r="AG29" s="1" t="s">
        <v>120</v>
      </c>
      <c r="AH29" s="1" t="s">
        <v>120</v>
      </c>
      <c r="AI29" s="1" t="s">
        <v>120</v>
      </c>
      <c r="AJ29" s="1" t="s">
        <v>120</v>
      </c>
      <c r="AK29" s="1" t="s">
        <v>120</v>
      </c>
      <c r="AL29" s="1" t="s">
        <v>120</v>
      </c>
      <c r="AM29" s="1" t="s">
        <v>120</v>
      </c>
      <c r="AN29" s="1" t="s">
        <v>120</v>
      </c>
      <c r="AO29" s="1" t="s">
        <v>120</v>
      </c>
      <c r="AP29" s="1" t="s">
        <v>120</v>
      </c>
      <c r="AQ29" s="1" t="s">
        <v>120</v>
      </c>
      <c r="AR29" s="1" t="s">
        <v>120</v>
      </c>
      <c r="AS29" s="1" t="s">
        <v>120</v>
      </c>
      <c r="AT29" s="1" t="s">
        <v>120</v>
      </c>
      <c r="AU29" s="1" t="s">
        <v>120</v>
      </c>
      <c r="AV29" s="1" t="s">
        <v>120</v>
      </c>
      <c r="AW29" s="1" t="s">
        <v>120</v>
      </c>
      <c r="AX29" s="1" t="s">
        <v>120</v>
      </c>
      <c r="AY29" s="1" t="s">
        <v>120</v>
      </c>
      <c r="AZ29" s="1" t="s">
        <v>120</v>
      </c>
      <c r="BA29" s="1" t="s">
        <v>120</v>
      </c>
      <c r="BB29" s="1" t="s">
        <v>120</v>
      </c>
      <c r="BC29" s="1" t="s">
        <v>120</v>
      </c>
      <c r="BD29" s="1" t="s">
        <v>120</v>
      </c>
      <c r="BE29" s="1" t="s">
        <v>120</v>
      </c>
      <c r="BF29" s="1" t="s">
        <v>120</v>
      </c>
      <c r="BG29" s="1" t="s">
        <v>120</v>
      </c>
      <c r="BH29" s="1" t="s">
        <v>120</v>
      </c>
      <c r="BI29" s="1" t="s">
        <v>120</v>
      </c>
      <c r="BJ29" s="1" t="s">
        <v>120</v>
      </c>
      <c r="BK29" s="1" t="s">
        <v>120</v>
      </c>
      <c r="BL29" s="1" t="s">
        <v>120</v>
      </c>
      <c r="BM29" s="1" t="s">
        <v>120</v>
      </c>
      <c r="BN29" s="1" t="s">
        <v>120</v>
      </c>
      <c r="BO29" s="1" t="s">
        <v>120</v>
      </c>
      <c r="BP29" s="1" t="s">
        <v>120</v>
      </c>
      <c r="BQ29" s="1" t="s">
        <v>120</v>
      </c>
      <c r="BR29" s="1" t="s">
        <v>120</v>
      </c>
      <c r="BS29" s="1" t="s">
        <v>120</v>
      </c>
      <c r="BT29" s="1" t="s">
        <v>120</v>
      </c>
      <c r="BU29" s="1" t="s">
        <v>120</v>
      </c>
      <c r="BV29" s="1" t="s">
        <v>120</v>
      </c>
      <c r="BW29" s="1" t="s">
        <v>120</v>
      </c>
      <c r="BX29" s="1" t="s">
        <v>120</v>
      </c>
      <c r="BY29" s="1" t="s">
        <v>120</v>
      </c>
      <c r="BZ29" s="1" t="s">
        <v>120</v>
      </c>
      <c r="CA29" s="1" t="s">
        <v>120</v>
      </c>
      <c r="CB29" s="1" t="s">
        <v>120</v>
      </c>
      <c r="CC29" s="1" t="s">
        <v>120</v>
      </c>
      <c r="CD29" s="1" t="s">
        <v>120</v>
      </c>
      <c r="CE29" s="1" t="s">
        <v>120</v>
      </c>
      <c r="CF29" s="1" t="s">
        <v>120</v>
      </c>
      <c r="CG29" s="1" t="s">
        <v>120</v>
      </c>
      <c r="CH29" s="1" t="s">
        <v>120</v>
      </c>
      <c r="CI29" s="1" t="s">
        <v>120</v>
      </c>
      <c r="CJ29" s="1" t="s">
        <v>120</v>
      </c>
      <c r="CK29" s="1" t="s">
        <v>120</v>
      </c>
      <c r="CL29" s="1" t="s">
        <v>120</v>
      </c>
      <c r="CM29" s="1" t="s">
        <v>120</v>
      </c>
      <c r="CN29" s="1" t="s">
        <v>120</v>
      </c>
      <c r="CO29" s="1" t="s">
        <v>120</v>
      </c>
      <c r="CP29" s="1" t="s">
        <v>120</v>
      </c>
      <c r="CQ29" s="1" t="s">
        <v>120</v>
      </c>
      <c r="CR29" s="1" t="s">
        <v>120</v>
      </c>
      <c r="CS29" s="1" t="s">
        <v>120</v>
      </c>
      <c r="CT29" s="1" t="s">
        <v>120</v>
      </c>
      <c r="CU29" s="1" t="s">
        <v>120</v>
      </c>
      <c r="CV29" s="1" t="s">
        <v>120</v>
      </c>
      <c r="CW29" s="1" t="s">
        <v>120</v>
      </c>
      <c r="CX29" s="1" t="s">
        <v>120</v>
      </c>
      <c r="CY29" s="1" t="s">
        <v>120</v>
      </c>
      <c r="CZ29" s="1" t="s">
        <v>120</v>
      </c>
      <c r="DA29" s="1" t="s">
        <v>120</v>
      </c>
      <c r="DB29" s="1" t="s">
        <v>120</v>
      </c>
      <c r="DC29" s="1" t="s">
        <v>120</v>
      </c>
      <c r="DD29" s="1" t="s">
        <v>120</v>
      </c>
      <c r="DE29" s="1" t="s">
        <v>120</v>
      </c>
      <c r="DF29" s="1" t="s">
        <v>120</v>
      </c>
      <c r="DG29" s="1" t="s">
        <v>120</v>
      </c>
    </row>
    <row r="30" spans="1:111" x14ac:dyDescent="0.3">
      <c r="A30" s="2">
        <v>28</v>
      </c>
      <c r="B30" s="1" t="s">
        <v>605</v>
      </c>
      <c r="C30" s="1" t="s">
        <v>606</v>
      </c>
      <c r="D30" s="1" t="s">
        <v>607</v>
      </c>
      <c r="E30" s="1" t="s">
        <v>608</v>
      </c>
      <c r="F30" s="1" t="s">
        <v>609</v>
      </c>
      <c r="G30" s="1" t="s">
        <v>610</v>
      </c>
      <c r="H30" s="1" t="s">
        <v>611</v>
      </c>
      <c r="I30" s="1" t="s">
        <v>612</v>
      </c>
      <c r="J30" s="1" t="s">
        <v>613</v>
      </c>
      <c r="K30" s="1" t="s">
        <v>614</v>
      </c>
      <c r="L30" s="1" t="s">
        <v>615</v>
      </c>
      <c r="M30" s="1" t="s">
        <v>120</v>
      </c>
      <c r="N30" s="1" t="s">
        <v>488</v>
      </c>
      <c r="O30" s="1" t="s">
        <v>616</v>
      </c>
      <c r="P30" s="1" t="s">
        <v>123</v>
      </c>
      <c r="Q30" s="1" t="s">
        <v>120</v>
      </c>
      <c r="R30" s="1" t="s">
        <v>120</v>
      </c>
      <c r="S30" s="1" t="s">
        <v>614</v>
      </c>
      <c r="T30" s="1" t="s">
        <v>120</v>
      </c>
      <c r="U30" s="1" t="s">
        <v>617</v>
      </c>
      <c r="V30" s="1" t="s">
        <v>618</v>
      </c>
      <c r="W30" s="1" t="s">
        <v>619</v>
      </c>
      <c r="X30" s="1" t="s">
        <v>120</v>
      </c>
      <c r="Y30" s="1" t="s">
        <v>120</v>
      </c>
      <c r="Z30" s="1" t="s">
        <v>620</v>
      </c>
      <c r="AA30" s="1" t="s">
        <v>621</v>
      </c>
      <c r="AB30" s="1" t="s">
        <v>622</v>
      </c>
      <c r="AC30" s="1" t="s">
        <v>120</v>
      </c>
      <c r="AD30" s="1" t="s">
        <v>120</v>
      </c>
      <c r="AE30" s="1" t="s">
        <v>120</v>
      </c>
      <c r="AF30" s="1" t="s">
        <v>120</v>
      </c>
      <c r="AG30" s="1" t="s">
        <v>120</v>
      </c>
      <c r="AH30" s="1" t="s">
        <v>120</v>
      </c>
      <c r="AI30" s="1" t="s">
        <v>120</v>
      </c>
      <c r="AJ30" s="1" t="s">
        <v>120</v>
      </c>
      <c r="AK30" s="1" t="s">
        <v>623</v>
      </c>
      <c r="AL30" s="1" t="s">
        <v>624</v>
      </c>
      <c r="AM30" s="1" t="s">
        <v>120</v>
      </c>
      <c r="AN30" s="1" t="s">
        <v>120</v>
      </c>
      <c r="AO30" s="1" t="s">
        <v>120</v>
      </c>
      <c r="AP30" s="1" t="s">
        <v>120</v>
      </c>
      <c r="AQ30" s="1" t="s">
        <v>120</v>
      </c>
      <c r="AR30" s="1" t="s">
        <v>120</v>
      </c>
      <c r="AS30" s="1" t="s">
        <v>120</v>
      </c>
      <c r="AT30" s="1" t="s">
        <v>120</v>
      </c>
      <c r="AU30" s="1" t="s">
        <v>120</v>
      </c>
      <c r="AV30" s="1" t="s">
        <v>120</v>
      </c>
      <c r="AW30" s="1" t="s">
        <v>120</v>
      </c>
      <c r="AX30" s="1" t="s">
        <v>120</v>
      </c>
      <c r="AY30" s="1" t="s">
        <v>120</v>
      </c>
      <c r="AZ30" s="1" t="s">
        <v>120</v>
      </c>
      <c r="BA30" s="1" t="s">
        <v>625</v>
      </c>
      <c r="BB30" s="1" t="s">
        <v>294</v>
      </c>
      <c r="BC30" s="1" t="s">
        <v>123</v>
      </c>
      <c r="BD30" s="1" t="s">
        <v>120</v>
      </c>
      <c r="BE30" s="1" t="s">
        <v>120</v>
      </c>
      <c r="BF30" s="1" t="s">
        <v>626</v>
      </c>
      <c r="BG30" s="1" t="s">
        <v>120</v>
      </c>
      <c r="BH30" s="1" t="s">
        <v>627</v>
      </c>
      <c r="BI30" s="1" t="s">
        <v>628</v>
      </c>
      <c r="BJ30" s="1" t="s">
        <v>619</v>
      </c>
      <c r="BK30" s="1" t="s">
        <v>120</v>
      </c>
      <c r="BL30" s="1" t="s">
        <v>120</v>
      </c>
      <c r="BM30" s="1" t="s">
        <v>624</v>
      </c>
      <c r="BN30" s="1" t="s">
        <v>120</v>
      </c>
      <c r="BO30" s="1" t="s">
        <v>120</v>
      </c>
      <c r="BP30" s="1" t="s">
        <v>120</v>
      </c>
      <c r="BQ30" s="1" t="s">
        <v>120</v>
      </c>
      <c r="BR30" s="1" t="s">
        <v>120</v>
      </c>
      <c r="BS30" s="1" t="s">
        <v>120</v>
      </c>
      <c r="BT30" s="1" t="s">
        <v>120</v>
      </c>
      <c r="BU30" s="1" t="s">
        <v>120</v>
      </c>
      <c r="BV30" s="1" t="s">
        <v>120</v>
      </c>
      <c r="BW30" s="1" t="s">
        <v>120</v>
      </c>
      <c r="BX30" s="1" t="s">
        <v>120</v>
      </c>
      <c r="BY30" s="1" t="s">
        <v>120</v>
      </c>
      <c r="BZ30" s="1" t="s">
        <v>120</v>
      </c>
      <c r="CA30" s="1" t="s">
        <v>120</v>
      </c>
      <c r="CB30" s="1" t="s">
        <v>120</v>
      </c>
      <c r="CC30" s="1" t="s">
        <v>120</v>
      </c>
      <c r="CD30" s="1" t="s">
        <v>120</v>
      </c>
      <c r="CE30" s="1" t="s">
        <v>120</v>
      </c>
      <c r="CF30" s="1" t="s">
        <v>120</v>
      </c>
      <c r="CG30" s="1" t="s">
        <v>120</v>
      </c>
      <c r="CH30" s="1" t="s">
        <v>120</v>
      </c>
      <c r="CI30" s="1" t="s">
        <v>120</v>
      </c>
      <c r="CJ30" s="1" t="s">
        <v>120</v>
      </c>
      <c r="CK30" s="1" t="s">
        <v>120</v>
      </c>
      <c r="CL30" s="1" t="s">
        <v>120</v>
      </c>
      <c r="CM30" s="1" t="s">
        <v>120</v>
      </c>
      <c r="CN30" s="1" t="s">
        <v>120</v>
      </c>
      <c r="CO30" s="1" t="s">
        <v>120</v>
      </c>
      <c r="CP30" s="1" t="s">
        <v>120</v>
      </c>
      <c r="CQ30" s="1" t="s">
        <v>120</v>
      </c>
      <c r="CR30" s="1" t="s">
        <v>120</v>
      </c>
      <c r="CS30" s="1" t="s">
        <v>120</v>
      </c>
      <c r="CT30" s="1" t="s">
        <v>120</v>
      </c>
      <c r="CU30" s="1" t="s">
        <v>120</v>
      </c>
      <c r="CV30" s="1" t="s">
        <v>120</v>
      </c>
      <c r="CW30" s="1" t="s">
        <v>120</v>
      </c>
      <c r="CX30" s="1" t="s">
        <v>120</v>
      </c>
      <c r="CY30" s="1" t="s">
        <v>120</v>
      </c>
      <c r="CZ30" s="1" t="s">
        <v>120</v>
      </c>
      <c r="DA30" s="1" t="s">
        <v>120</v>
      </c>
      <c r="DB30" s="1" t="s">
        <v>120</v>
      </c>
      <c r="DC30" s="1" t="s">
        <v>120</v>
      </c>
      <c r="DD30" s="1" t="s">
        <v>120</v>
      </c>
      <c r="DE30" s="1" t="s">
        <v>120</v>
      </c>
      <c r="DF30" s="1" t="s">
        <v>120</v>
      </c>
      <c r="DG30" s="1" t="s">
        <v>120</v>
      </c>
    </row>
    <row r="31" spans="1:111" x14ac:dyDescent="0.3">
      <c r="A31" s="2">
        <v>29</v>
      </c>
      <c r="B31" s="1" t="s">
        <v>629</v>
      </c>
      <c r="C31" s="1" t="s">
        <v>630</v>
      </c>
      <c r="D31" s="1" t="s">
        <v>631</v>
      </c>
      <c r="E31" s="1" t="s">
        <v>632</v>
      </c>
      <c r="F31" s="1" t="s">
        <v>633</v>
      </c>
      <c r="G31" s="1" t="s">
        <v>634</v>
      </c>
      <c r="H31" s="1" t="s">
        <v>635</v>
      </c>
      <c r="I31" s="1" t="s">
        <v>636</v>
      </c>
      <c r="J31" s="1" t="s">
        <v>637</v>
      </c>
      <c r="K31" s="1" t="s">
        <v>190</v>
      </c>
      <c r="L31" s="1" t="s">
        <v>638</v>
      </c>
      <c r="M31" s="1" t="s">
        <v>120</v>
      </c>
      <c r="N31" s="1" t="s">
        <v>123</v>
      </c>
      <c r="O31" s="1" t="s">
        <v>262</v>
      </c>
      <c r="P31" s="1" t="s">
        <v>120</v>
      </c>
      <c r="Q31" s="1" t="s">
        <v>120</v>
      </c>
      <c r="R31" s="1" t="s">
        <v>120</v>
      </c>
      <c r="S31" s="1" t="s">
        <v>190</v>
      </c>
      <c r="T31" s="1" t="s">
        <v>120</v>
      </c>
      <c r="U31" s="1" t="s">
        <v>639</v>
      </c>
      <c r="V31" s="1" t="s">
        <v>640</v>
      </c>
      <c r="W31" s="1" t="s">
        <v>120</v>
      </c>
      <c r="X31" s="1" t="s">
        <v>120</v>
      </c>
      <c r="Y31" s="1" t="s">
        <v>120</v>
      </c>
      <c r="Z31" s="1" t="s">
        <v>641</v>
      </c>
      <c r="AA31" s="1" t="s">
        <v>642</v>
      </c>
      <c r="AB31" s="1" t="s">
        <v>120</v>
      </c>
      <c r="AC31" s="1" t="s">
        <v>120</v>
      </c>
      <c r="AD31" s="1" t="s">
        <v>120</v>
      </c>
      <c r="AE31" s="1" t="s">
        <v>120</v>
      </c>
      <c r="AF31" s="1" t="s">
        <v>120</v>
      </c>
      <c r="AG31" s="1" t="s">
        <v>120</v>
      </c>
      <c r="AH31" s="1" t="s">
        <v>120</v>
      </c>
      <c r="AI31" s="1" t="s">
        <v>120</v>
      </c>
      <c r="AJ31" s="1" t="s">
        <v>643</v>
      </c>
      <c r="AK31" s="1" t="s">
        <v>644</v>
      </c>
      <c r="AL31" s="1" t="s">
        <v>641</v>
      </c>
      <c r="AM31" s="1" t="s">
        <v>120</v>
      </c>
      <c r="AN31" s="1" t="s">
        <v>120</v>
      </c>
      <c r="AO31" s="1" t="s">
        <v>120</v>
      </c>
      <c r="AP31" s="1" t="s">
        <v>120</v>
      </c>
      <c r="AQ31" s="1" t="s">
        <v>120</v>
      </c>
      <c r="AR31" s="1" t="s">
        <v>120</v>
      </c>
      <c r="AS31" s="1" t="s">
        <v>120</v>
      </c>
      <c r="AT31" s="1" t="s">
        <v>120</v>
      </c>
      <c r="AU31" s="1" t="s">
        <v>120</v>
      </c>
      <c r="AV31" s="1" t="s">
        <v>120</v>
      </c>
      <c r="AW31" s="1" t="s">
        <v>120</v>
      </c>
      <c r="AX31" s="1" t="s">
        <v>120</v>
      </c>
      <c r="AY31" s="1" t="s">
        <v>120</v>
      </c>
      <c r="AZ31" s="1" t="s">
        <v>120</v>
      </c>
      <c r="BA31" s="1" t="s">
        <v>123</v>
      </c>
      <c r="BB31" s="1" t="s">
        <v>262</v>
      </c>
      <c r="BC31" s="1" t="s">
        <v>120</v>
      </c>
      <c r="BD31" s="1" t="s">
        <v>120</v>
      </c>
      <c r="BE31" s="1" t="s">
        <v>120</v>
      </c>
      <c r="BF31" s="1" t="s">
        <v>190</v>
      </c>
      <c r="BG31" s="1" t="s">
        <v>120</v>
      </c>
      <c r="BH31" s="1" t="s">
        <v>639</v>
      </c>
      <c r="BI31" s="1" t="s">
        <v>640</v>
      </c>
      <c r="BJ31" s="1" t="s">
        <v>120</v>
      </c>
      <c r="BK31" s="1" t="s">
        <v>120</v>
      </c>
      <c r="BL31" s="1" t="s">
        <v>120</v>
      </c>
      <c r="BM31" s="1" t="s">
        <v>641</v>
      </c>
      <c r="BN31" s="1" t="s">
        <v>120</v>
      </c>
      <c r="BO31" s="1" t="s">
        <v>120</v>
      </c>
      <c r="BP31" s="1" t="s">
        <v>120</v>
      </c>
      <c r="BQ31" s="1" t="s">
        <v>120</v>
      </c>
      <c r="BR31" s="1" t="s">
        <v>120</v>
      </c>
      <c r="BS31" s="1" t="s">
        <v>120</v>
      </c>
      <c r="BT31" s="1" t="s">
        <v>120</v>
      </c>
      <c r="BU31" s="1" t="s">
        <v>120</v>
      </c>
      <c r="BV31" s="1" t="s">
        <v>120</v>
      </c>
      <c r="BW31" s="1" t="s">
        <v>120</v>
      </c>
      <c r="BX31" s="1" t="s">
        <v>120</v>
      </c>
      <c r="BY31" s="1" t="s">
        <v>120</v>
      </c>
      <c r="BZ31" s="1" t="s">
        <v>120</v>
      </c>
      <c r="CA31" s="1" t="s">
        <v>120</v>
      </c>
      <c r="CB31" s="1" t="s">
        <v>120</v>
      </c>
      <c r="CC31" s="1" t="s">
        <v>120</v>
      </c>
      <c r="CD31" s="1" t="s">
        <v>120</v>
      </c>
      <c r="CE31" s="1" t="s">
        <v>120</v>
      </c>
      <c r="CF31" s="1" t="s">
        <v>120</v>
      </c>
      <c r="CG31" s="1" t="s">
        <v>120</v>
      </c>
      <c r="CH31" s="1" t="s">
        <v>120</v>
      </c>
      <c r="CI31" s="1" t="s">
        <v>120</v>
      </c>
      <c r="CJ31" s="1" t="s">
        <v>120</v>
      </c>
      <c r="CK31" s="1" t="s">
        <v>120</v>
      </c>
      <c r="CL31" s="1" t="s">
        <v>120</v>
      </c>
      <c r="CM31" s="1" t="s">
        <v>120</v>
      </c>
      <c r="CN31" s="1" t="s">
        <v>120</v>
      </c>
      <c r="CO31" s="1" t="s">
        <v>120</v>
      </c>
      <c r="CP31" s="1" t="s">
        <v>120</v>
      </c>
      <c r="CQ31" s="1" t="s">
        <v>120</v>
      </c>
      <c r="CR31" s="1" t="s">
        <v>120</v>
      </c>
      <c r="CS31" s="1" t="s">
        <v>120</v>
      </c>
      <c r="CT31" s="1" t="s">
        <v>120</v>
      </c>
      <c r="CU31" s="1" t="s">
        <v>120</v>
      </c>
      <c r="CV31" s="1" t="s">
        <v>120</v>
      </c>
      <c r="CW31" s="1" t="s">
        <v>120</v>
      </c>
      <c r="CX31" s="1" t="s">
        <v>120</v>
      </c>
      <c r="CY31" s="1" t="s">
        <v>120</v>
      </c>
      <c r="CZ31" s="1" t="s">
        <v>120</v>
      </c>
      <c r="DA31" s="1" t="s">
        <v>120</v>
      </c>
      <c r="DB31" s="1" t="s">
        <v>120</v>
      </c>
      <c r="DC31" s="1" t="s">
        <v>120</v>
      </c>
      <c r="DD31" s="1" t="s">
        <v>120</v>
      </c>
      <c r="DE31" s="1" t="s">
        <v>120</v>
      </c>
      <c r="DF31" s="1" t="s">
        <v>120</v>
      </c>
      <c r="DG31" s="1" t="s">
        <v>120</v>
      </c>
    </row>
    <row r="32" spans="1:111" hidden="1" x14ac:dyDescent="0.3">
      <c r="A32" s="2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</row>
    <row r="33" spans="1:111" hidden="1" x14ac:dyDescent="0.3">
      <c r="A33" s="2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</row>
    <row r="34" spans="1:111" x14ac:dyDescent="0.3">
      <c r="A34" s="2">
        <v>32</v>
      </c>
      <c r="B34" s="1" t="s">
        <v>645</v>
      </c>
      <c r="C34" s="1" t="s">
        <v>646</v>
      </c>
      <c r="D34" s="1" t="s">
        <v>647</v>
      </c>
      <c r="E34" s="1" t="s">
        <v>648</v>
      </c>
      <c r="F34" s="1" t="s">
        <v>649</v>
      </c>
      <c r="G34" s="1"/>
      <c r="H34" s="1"/>
      <c r="I34" s="1" t="s">
        <v>650</v>
      </c>
      <c r="J34" s="1"/>
      <c r="K34" s="1" t="s">
        <v>651</v>
      </c>
      <c r="L34" s="1" t="s">
        <v>652</v>
      </c>
      <c r="M34" s="1" t="s">
        <v>120</v>
      </c>
      <c r="N34" s="1" t="s">
        <v>653</v>
      </c>
      <c r="O34" s="1" t="s">
        <v>654</v>
      </c>
      <c r="P34" s="1" t="s">
        <v>655</v>
      </c>
      <c r="Q34" s="1" t="s">
        <v>120</v>
      </c>
      <c r="R34" s="1" t="s">
        <v>120</v>
      </c>
      <c r="S34" s="1" t="s">
        <v>651</v>
      </c>
      <c r="T34" s="1" t="s">
        <v>120</v>
      </c>
      <c r="U34" s="1" t="s">
        <v>656</v>
      </c>
      <c r="V34" s="1" t="s">
        <v>657</v>
      </c>
      <c r="W34" s="1" t="s">
        <v>658</v>
      </c>
      <c r="X34" s="1" t="s">
        <v>120</v>
      </c>
      <c r="Y34" s="1" t="s">
        <v>120</v>
      </c>
      <c r="Z34" s="1" t="s">
        <v>659</v>
      </c>
      <c r="AA34" s="1" t="s">
        <v>660</v>
      </c>
      <c r="AB34" s="1" t="s">
        <v>120</v>
      </c>
      <c r="AC34" s="1" t="s">
        <v>661</v>
      </c>
      <c r="AD34" s="1" t="s">
        <v>120</v>
      </c>
      <c r="AE34" s="1" t="s">
        <v>120</v>
      </c>
      <c r="AF34" s="1" t="s">
        <v>120</v>
      </c>
      <c r="AG34" s="1" t="s">
        <v>120</v>
      </c>
      <c r="AH34" s="1" t="s">
        <v>120</v>
      </c>
      <c r="AI34" s="1" t="s">
        <v>120</v>
      </c>
      <c r="AJ34" s="1" t="s">
        <v>662</v>
      </c>
      <c r="AK34" s="1" t="s">
        <v>663</v>
      </c>
      <c r="AL34" s="1" t="s">
        <v>664</v>
      </c>
      <c r="AM34" s="1" t="s">
        <v>665</v>
      </c>
      <c r="AN34" s="1" t="s">
        <v>120</v>
      </c>
      <c r="AO34" s="1" t="s">
        <v>120</v>
      </c>
      <c r="AP34" s="1" t="s">
        <v>120</v>
      </c>
      <c r="AQ34" s="1" t="s">
        <v>120</v>
      </c>
      <c r="AR34" s="1" t="s">
        <v>120</v>
      </c>
      <c r="AS34" s="1" t="s">
        <v>120</v>
      </c>
      <c r="AT34" s="1" t="s">
        <v>120</v>
      </c>
      <c r="AU34" s="1" t="s">
        <v>120</v>
      </c>
      <c r="AV34" s="1" t="s">
        <v>120</v>
      </c>
      <c r="AW34" s="1" t="s">
        <v>666</v>
      </c>
      <c r="AX34" s="1" t="s">
        <v>667</v>
      </c>
      <c r="AY34" s="1" t="s">
        <v>668</v>
      </c>
      <c r="AZ34" s="1" t="s">
        <v>120</v>
      </c>
      <c r="BA34" s="1" t="s">
        <v>669</v>
      </c>
      <c r="BB34" s="1" t="s">
        <v>670</v>
      </c>
      <c r="BC34" s="1" t="s">
        <v>671</v>
      </c>
      <c r="BD34" s="1" t="s">
        <v>120</v>
      </c>
      <c r="BE34" s="1" t="s">
        <v>120</v>
      </c>
      <c r="BF34" s="1" t="s">
        <v>672</v>
      </c>
      <c r="BG34" s="1" t="s">
        <v>120</v>
      </c>
      <c r="BH34" s="1" t="s">
        <v>673</v>
      </c>
      <c r="BI34" s="1" t="s">
        <v>674</v>
      </c>
      <c r="BJ34" s="1" t="s">
        <v>675</v>
      </c>
      <c r="BK34" s="1" t="s">
        <v>120</v>
      </c>
      <c r="BL34" s="1" t="s">
        <v>120</v>
      </c>
      <c r="BM34" s="1" t="s">
        <v>664</v>
      </c>
      <c r="BN34" s="1" t="s">
        <v>120</v>
      </c>
      <c r="BO34" s="1" t="s">
        <v>120</v>
      </c>
      <c r="BP34" s="1" t="s">
        <v>161</v>
      </c>
      <c r="BQ34" s="1" t="s">
        <v>121</v>
      </c>
      <c r="BR34" s="1" t="s">
        <v>120</v>
      </c>
      <c r="BS34" s="1" t="s">
        <v>120</v>
      </c>
      <c r="BT34" s="1" t="s">
        <v>190</v>
      </c>
      <c r="BU34" s="1" t="s">
        <v>120</v>
      </c>
      <c r="BV34" s="1" t="s">
        <v>120</v>
      </c>
      <c r="BW34" s="1" t="s">
        <v>676</v>
      </c>
      <c r="BX34" s="1" t="s">
        <v>677</v>
      </c>
      <c r="BY34" s="1" t="s">
        <v>120</v>
      </c>
      <c r="BZ34" s="1" t="s">
        <v>120</v>
      </c>
      <c r="CA34" s="1" t="s">
        <v>667</v>
      </c>
      <c r="CB34" s="1" t="s">
        <v>665</v>
      </c>
      <c r="CC34" s="1" t="s">
        <v>120</v>
      </c>
      <c r="CD34" s="1" t="s">
        <v>120</v>
      </c>
      <c r="CE34" s="1" t="s">
        <v>120</v>
      </c>
      <c r="CF34" s="1" t="s">
        <v>120</v>
      </c>
      <c r="CG34" s="1" t="s">
        <v>120</v>
      </c>
      <c r="CH34" s="1" t="s">
        <v>120</v>
      </c>
      <c r="CI34" s="1" t="s">
        <v>120</v>
      </c>
      <c r="CJ34" s="1" t="s">
        <v>120</v>
      </c>
      <c r="CK34" s="1" t="s">
        <v>120</v>
      </c>
      <c r="CL34" s="1" t="s">
        <v>666</v>
      </c>
      <c r="CM34" s="1" t="s">
        <v>667</v>
      </c>
      <c r="CN34" s="1" t="s">
        <v>678</v>
      </c>
      <c r="CO34" s="1" t="s">
        <v>679</v>
      </c>
      <c r="CP34" s="1" t="s">
        <v>680</v>
      </c>
      <c r="CQ34" s="1" t="s">
        <v>681</v>
      </c>
      <c r="CR34" s="1" t="s">
        <v>682</v>
      </c>
      <c r="CS34" s="1" t="s">
        <v>683</v>
      </c>
      <c r="CT34" s="1" t="s">
        <v>120</v>
      </c>
      <c r="CU34" s="1" t="s">
        <v>123</v>
      </c>
      <c r="CV34" s="1" t="s">
        <v>161</v>
      </c>
      <c r="CW34" s="1" t="s">
        <v>120</v>
      </c>
      <c r="CX34" s="1" t="s">
        <v>120</v>
      </c>
      <c r="CY34" s="1" t="s">
        <v>120</v>
      </c>
      <c r="CZ34" s="1" t="s">
        <v>121</v>
      </c>
      <c r="DA34" s="1" t="s">
        <v>120</v>
      </c>
      <c r="DB34" s="1" t="s">
        <v>684</v>
      </c>
      <c r="DC34" s="1" t="s">
        <v>685</v>
      </c>
      <c r="DD34" s="1" t="s">
        <v>120</v>
      </c>
      <c r="DE34" s="1" t="s">
        <v>120</v>
      </c>
      <c r="DF34" s="1" t="s">
        <v>120</v>
      </c>
      <c r="DG34" s="1" t="s">
        <v>668</v>
      </c>
    </row>
    <row r="35" spans="1:111" x14ac:dyDescent="0.3">
      <c r="A35" s="2">
        <v>33</v>
      </c>
      <c r="B35" s="1" t="s">
        <v>686</v>
      </c>
      <c r="C35" s="1" t="s">
        <v>687</v>
      </c>
      <c r="D35" s="1" t="s">
        <v>688</v>
      </c>
      <c r="E35" s="1" t="s">
        <v>196</v>
      </c>
      <c r="F35" s="1"/>
      <c r="G35" s="1"/>
      <c r="H35" s="1"/>
      <c r="I35" s="1"/>
      <c r="J35" s="1"/>
      <c r="K35" s="1" t="s">
        <v>689</v>
      </c>
      <c r="L35" s="1" t="s">
        <v>690</v>
      </c>
      <c r="M35" s="1" t="s">
        <v>120</v>
      </c>
      <c r="N35" s="1" t="s">
        <v>122</v>
      </c>
      <c r="O35" s="1" t="s">
        <v>691</v>
      </c>
      <c r="P35" s="1" t="s">
        <v>355</v>
      </c>
      <c r="Q35" s="1" t="s">
        <v>120</v>
      </c>
      <c r="R35" s="1" t="s">
        <v>120</v>
      </c>
      <c r="S35" s="1" t="s">
        <v>689</v>
      </c>
      <c r="T35" s="1" t="s">
        <v>120</v>
      </c>
      <c r="U35" s="1" t="s">
        <v>692</v>
      </c>
      <c r="V35" s="1" t="s">
        <v>693</v>
      </c>
      <c r="W35" s="1" t="s">
        <v>694</v>
      </c>
      <c r="X35" s="1" t="s">
        <v>120</v>
      </c>
      <c r="Y35" s="1" t="s">
        <v>120</v>
      </c>
      <c r="Z35" s="1" t="s">
        <v>695</v>
      </c>
      <c r="AA35" s="1" t="s">
        <v>696</v>
      </c>
      <c r="AB35" s="1" t="s">
        <v>120</v>
      </c>
      <c r="AC35" s="1" t="s">
        <v>120</v>
      </c>
      <c r="AD35" s="1" t="s">
        <v>120</v>
      </c>
      <c r="AE35" s="1" t="s">
        <v>120</v>
      </c>
      <c r="AF35" s="1" t="s">
        <v>120</v>
      </c>
      <c r="AG35" s="1" t="s">
        <v>120</v>
      </c>
      <c r="AH35" s="1" t="s">
        <v>120</v>
      </c>
      <c r="AI35" s="1" t="s">
        <v>120</v>
      </c>
      <c r="AJ35" s="1" t="s">
        <v>697</v>
      </c>
      <c r="AK35" s="1" t="s">
        <v>698</v>
      </c>
      <c r="AL35" s="1" t="s">
        <v>699</v>
      </c>
      <c r="AM35" s="1" t="s">
        <v>700</v>
      </c>
      <c r="AN35" s="1" t="s">
        <v>701</v>
      </c>
      <c r="AO35" s="1" t="s">
        <v>702</v>
      </c>
      <c r="AP35" s="1" t="s">
        <v>120</v>
      </c>
      <c r="AQ35" s="1" t="s">
        <v>120</v>
      </c>
      <c r="AR35" s="1" t="s">
        <v>120</v>
      </c>
      <c r="AS35" s="1" t="s">
        <v>120</v>
      </c>
      <c r="AT35" s="1" t="s">
        <v>120</v>
      </c>
      <c r="AU35" s="1" t="s">
        <v>120</v>
      </c>
      <c r="AV35" s="1" t="s">
        <v>703</v>
      </c>
      <c r="AW35" s="1" t="s">
        <v>704</v>
      </c>
      <c r="AX35" s="1" t="s">
        <v>705</v>
      </c>
      <c r="AY35" s="1" t="s">
        <v>706</v>
      </c>
      <c r="AZ35" s="1" t="s">
        <v>120</v>
      </c>
      <c r="BA35" s="1" t="s">
        <v>142</v>
      </c>
      <c r="BB35" s="1" t="s">
        <v>707</v>
      </c>
      <c r="BC35" s="1" t="s">
        <v>708</v>
      </c>
      <c r="BD35" s="1" t="s">
        <v>120</v>
      </c>
      <c r="BE35" s="1" t="s">
        <v>120</v>
      </c>
      <c r="BF35" s="1" t="s">
        <v>709</v>
      </c>
      <c r="BG35" s="1" t="s">
        <v>120</v>
      </c>
      <c r="BH35" s="1" t="s">
        <v>710</v>
      </c>
      <c r="BI35" s="1" t="s">
        <v>711</v>
      </c>
      <c r="BJ35" s="1" t="s">
        <v>712</v>
      </c>
      <c r="BK35" s="1" t="s">
        <v>120</v>
      </c>
      <c r="BL35" s="1" t="s">
        <v>120</v>
      </c>
      <c r="BM35" s="1" t="s">
        <v>699</v>
      </c>
      <c r="BN35" s="1" t="s">
        <v>120</v>
      </c>
      <c r="BO35" s="1" t="s">
        <v>190</v>
      </c>
      <c r="BP35" s="1" t="s">
        <v>708</v>
      </c>
      <c r="BQ35" s="1" t="s">
        <v>123</v>
      </c>
      <c r="BR35" s="1" t="s">
        <v>120</v>
      </c>
      <c r="BS35" s="1" t="s">
        <v>120</v>
      </c>
      <c r="BT35" s="1" t="s">
        <v>249</v>
      </c>
      <c r="BU35" s="1" t="s">
        <v>120</v>
      </c>
      <c r="BV35" s="1" t="s">
        <v>713</v>
      </c>
      <c r="BW35" s="1" t="s">
        <v>714</v>
      </c>
      <c r="BX35" s="1" t="s">
        <v>379</v>
      </c>
      <c r="BY35" s="1" t="s">
        <v>120</v>
      </c>
      <c r="BZ35" s="1" t="s">
        <v>120</v>
      </c>
      <c r="CA35" s="1" t="s">
        <v>705</v>
      </c>
      <c r="CB35" s="1" t="s">
        <v>700</v>
      </c>
      <c r="CC35" s="1" t="s">
        <v>701</v>
      </c>
      <c r="CD35" s="1" t="s">
        <v>702</v>
      </c>
      <c r="CE35" s="1" t="s">
        <v>120</v>
      </c>
      <c r="CF35" s="1" t="s">
        <v>120</v>
      </c>
      <c r="CG35" s="1" t="s">
        <v>120</v>
      </c>
      <c r="CH35" s="1" t="s">
        <v>120</v>
      </c>
      <c r="CI35" s="1" t="s">
        <v>120</v>
      </c>
      <c r="CJ35" s="1" t="s">
        <v>120</v>
      </c>
      <c r="CK35" s="1" t="s">
        <v>703</v>
      </c>
      <c r="CL35" s="1" t="s">
        <v>704</v>
      </c>
      <c r="CM35" s="1" t="s">
        <v>705</v>
      </c>
      <c r="CN35" s="1" t="s">
        <v>715</v>
      </c>
      <c r="CO35" s="1" t="s">
        <v>716</v>
      </c>
      <c r="CP35" s="1" t="s">
        <v>717</v>
      </c>
      <c r="CQ35" s="1" t="s">
        <v>718</v>
      </c>
      <c r="CR35" s="1" t="s">
        <v>719</v>
      </c>
      <c r="CS35" s="1" t="s">
        <v>720</v>
      </c>
      <c r="CT35" s="1" t="s">
        <v>120</v>
      </c>
      <c r="CU35" s="1" t="s">
        <v>123</v>
      </c>
      <c r="CV35" s="1" t="s">
        <v>120</v>
      </c>
      <c r="CW35" s="1" t="s">
        <v>120</v>
      </c>
      <c r="CX35" s="1" t="s">
        <v>120</v>
      </c>
      <c r="CY35" s="1" t="s">
        <v>120</v>
      </c>
      <c r="CZ35" s="1" t="s">
        <v>123</v>
      </c>
      <c r="DA35" s="1" t="s">
        <v>120</v>
      </c>
      <c r="DB35" s="1" t="s">
        <v>706</v>
      </c>
      <c r="DC35" s="1" t="s">
        <v>120</v>
      </c>
      <c r="DD35" s="1" t="s">
        <v>120</v>
      </c>
      <c r="DE35" s="1" t="s">
        <v>120</v>
      </c>
      <c r="DF35" s="1" t="s">
        <v>120</v>
      </c>
      <c r="DG35" s="1" t="s">
        <v>706</v>
      </c>
    </row>
    <row r="36" spans="1:111" hidden="1" x14ac:dyDescent="0.3">
      <c r="A36" s="2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</row>
    <row r="37" spans="1:111" x14ac:dyDescent="0.3">
      <c r="A37" s="2">
        <v>35</v>
      </c>
      <c r="B37" s="1" t="s">
        <v>721</v>
      </c>
      <c r="C37" s="1" t="s">
        <v>722</v>
      </c>
      <c r="D37" s="1" t="s">
        <v>723</v>
      </c>
      <c r="E37" s="1" t="s">
        <v>724</v>
      </c>
      <c r="F37" s="1" t="s">
        <v>725</v>
      </c>
      <c r="G37" s="1"/>
      <c r="H37" s="1" t="s">
        <v>726</v>
      </c>
      <c r="I37" s="1" t="s">
        <v>727</v>
      </c>
      <c r="J37" s="1"/>
      <c r="K37" s="1" t="s">
        <v>728</v>
      </c>
      <c r="L37" s="1" t="s">
        <v>729</v>
      </c>
      <c r="M37" s="1" t="s">
        <v>120</v>
      </c>
      <c r="N37" s="1" t="s">
        <v>730</v>
      </c>
      <c r="O37" s="1" t="s">
        <v>731</v>
      </c>
      <c r="P37" s="1" t="s">
        <v>566</v>
      </c>
      <c r="Q37" s="1" t="s">
        <v>120</v>
      </c>
      <c r="R37" s="1" t="s">
        <v>120</v>
      </c>
      <c r="S37" s="1" t="s">
        <v>728</v>
      </c>
      <c r="T37" s="1" t="s">
        <v>120</v>
      </c>
      <c r="U37" s="1" t="s">
        <v>732</v>
      </c>
      <c r="V37" s="1" t="s">
        <v>733</v>
      </c>
      <c r="W37" s="1" t="s">
        <v>734</v>
      </c>
      <c r="X37" s="1" t="s">
        <v>120</v>
      </c>
      <c r="Y37" s="1" t="s">
        <v>120</v>
      </c>
      <c r="Z37" s="1" t="s">
        <v>735</v>
      </c>
      <c r="AA37" s="1" t="s">
        <v>736</v>
      </c>
      <c r="AB37" s="1" t="s">
        <v>120</v>
      </c>
      <c r="AC37" s="1" t="s">
        <v>120</v>
      </c>
      <c r="AD37" s="1" t="s">
        <v>120</v>
      </c>
      <c r="AE37" s="1" t="s">
        <v>120</v>
      </c>
      <c r="AF37" s="1" t="s">
        <v>120</v>
      </c>
      <c r="AG37" s="1" t="s">
        <v>120</v>
      </c>
      <c r="AH37" s="1" t="s">
        <v>120</v>
      </c>
      <c r="AI37" s="1" t="s">
        <v>120</v>
      </c>
      <c r="AJ37" s="1" t="s">
        <v>737</v>
      </c>
      <c r="AK37" s="1" t="s">
        <v>738</v>
      </c>
      <c r="AL37" s="1" t="s">
        <v>739</v>
      </c>
      <c r="AM37" s="1" t="s">
        <v>120</v>
      </c>
      <c r="AN37" s="1" t="s">
        <v>120</v>
      </c>
      <c r="AO37" s="1" t="s">
        <v>120</v>
      </c>
      <c r="AP37" s="1" t="s">
        <v>120</v>
      </c>
      <c r="AQ37" s="1" t="s">
        <v>120</v>
      </c>
      <c r="AR37" s="1" t="s">
        <v>120</v>
      </c>
      <c r="AS37" s="1" t="s">
        <v>120</v>
      </c>
      <c r="AT37" s="1" t="s">
        <v>120</v>
      </c>
      <c r="AU37" s="1" t="s">
        <v>120</v>
      </c>
      <c r="AV37" s="1" t="s">
        <v>740</v>
      </c>
      <c r="AW37" s="1" t="s">
        <v>120</v>
      </c>
      <c r="AX37" s="1" t="s">
        <v>740</v>
      </c>
      <c r="AY37" s="1" t="s">
        <v>120</v>
      </c>
      <c r="AZ37" s="1" t="s">
        <v>120</v>
      </c>
      <c r="BA37" s="1" t="s">
        <v>730</v>
      </c>
      <c r="BB37" s="1" t="s">
        <v>741</v>
      </c>
      <c r="BC37" s="1" t="s">
        <v>566</v>
      </c>
      <c r="BD37" s="1" t="s">
        <v>120</v>
      </c>
      <c r="BE37" s="1" t="s">
        <v>120</v>
      </c>
      <c r="BF37" s="1" t="s">
        <v>742</v>
      </c>
      <c r="BG37" s="1" t="s">
        <v>120</v>
      </c>
      <c r="BH37" s="1" t="s">
        <v>732</v>
      </c>
      <c r="BI37" s="1" t="s">
        <v>743</v>
      </c>
      <c r="BJ37" s="1" t="s">
        <v>734</v>
      </c>
      <c r="BK37" s="1" t="s">
        <v>120</v>
      </c>
      <c r="BL37" s="1" t="s">
        <v>120</v>
      </c>
      <c r="BM37" s="1" t="s">
        <v>739</v>
      </c>
      <c r="BN37" s="1" t="s">
        <v>120</v>
      </c>
      <c r="BO37" s="1" t="s">
        <v>120</v>
      </c>
      <c r="BP37" s="1" t="s">
        <v>123</v>
      </c>
      <c r="BQ37" s="1" t="s">
        <v>120</v>
      </c>
      <c r="BR37" s="1" t="s">
        <v>120</v>
      </c>
      <c r="BS37" s="1" t="s">
        <v>120</v>
      </c>
      <c r="BT37" s="1" t="s">
        <v>123</v>
      </c>
      <c r="BU37" s="1" t="s">
        <v>120</v>
      </c>
      <c r="BV37" s="1" t="s">
        <v>120</v>
      </c>
      <c r="BW37" s="1" t="s">
        <v>740</v>
      </c>
      <c r="BX37" s="1" t="s">
        <v>120</v>
      </c>
      <c r="BY37" s="1" t="s">
        <v>120</v>
      </c>
      <c r="BZ37" s="1" t="s">
        <v>120</v>
      </c>
      <c r="CA37" s="1" t="s">
        <v>740</v>
      </c>
      <c r="CB37" s="1" t="s">
        <v>120</v>
      </c>
      <c r="CC37" s="1" t="s">
        <v>120</v>
      </c>
      <c r="CD37" s="1" t="s">
        <v>120</v>
      </c>
      <c r="CE37" s="1" t="s">
        <v>120</v>
      </c>
      <c r="CF37" s="1" t="s">
        <v>120</v>
      </c>
      <c r="CG37" s="1" t="s">
        <v>120</v>
      </c>
      <c r="CH37" s="1" t="s">
        <v>120</v>
      </c>
      <c r="CI37" s="1" t="s">
        <v>120</v>
      </c>
      <c r="CJ37" s="1" t="s">
        <v>120</v>
      </c>
      <c r="CK37" s="1" t="s">
        <v>740</v>
      </c>
      <c r="CL37" s="1" t="s">
        <v>120</v>
      </c>
      <c r="CM37" s="1" t="s">
        <v>740</v>
      </c>
      <c r="CN37" s="1" t="s">
        <v>294</v>
      </c>
      <c r="CO37" s="1" t="s">
        <v>120</v>
      </c>
      <c r="CP37" s="1" t="s">
        <v>294</v>
      </c>
      <c r="CQ37" s="1" t="s">
        <v>294</v>
      </c>
      <c r="CR37" s="1" t="s">
        <v>190</v>
      </c>
      <c r="CS37" s="1" t="s">
        <v>190</v>
      </c>
      <c r="CT37" s="1" t="s">
        <v>120</v>
      </c>
      <c r="CU37" s="1" t="s">
        <v>120</v>
      </c>
      <c r="CV37" s="1" t="s">
        <v>120</v>
      </c>
      <c r="CW37" s="1" t="s">
        <v>120</v>
      </c>
      <c r="CX37" s="1" t="s">
        <v>120</v>
      </c>
      <c r="CY37" s="1" t="s">
        <v>120</v>
      </c>
      <c r="CZ37" s="1" t="s">
        <v>120</v>
      </c>
      <c r="DA37" s="1" t="s">
        <v>120</v>
      </c>
      <c r="DB37" s="1" t="s">
        <v>120</v>
      </c>
      <c r="DC37" s="1" t="s">
        <v>120</v>
      </c>
      <c r="DD37" s="1" t="s">
        <v>120</v>
      </c>
      <c r="DE37" s="1" t="s">
        <v>120</v>
      </c>
      <c r="DF37" s="1" t="s">
        <v>120</v>
      </c>
      <c r="DG37" s="1" t="s">
        <v>120</v>
      </c>
    </row>
    <row r="38" spans="1:111" x14ac:dyDescent="0.3">
      <c r="A38" s="2">
        <v>36</v>
      </c>
      <c r="B38" s="1" t="s">
        <v>744</v>
      </c>
      <c r="C38" s="1" t="s">
        <v>745</v>
      </c>
      <c r="D38" s="1" t="s">
        <v>746</v>
      </c>
      <c r="E38" s="1" t="s">
        <v>747</v>
      </c>
      <c r="F38" s="1" t="s">
        <v>748</v>
      </c>
      <c r="G38" s="1"/>
      <c r="H38" s="1" t="s">
        <v>749</v>
      </c>
      <c r="I38" s="1" t="s">
        <v>750</v>
      </c>
      <c r="J38" s="1"/>
      <c r="K38" s="1" t="s">
        <v>120</v>
      </c>
      <c r="L38" s="1" t="s">
        <v>311</v>
      </c>
      <c r="M38" s="1" t="s">
        <v>120</v>
      </c>
      <c r="N38" s="1" t="s">
        <v>120</v>
      </c>
      <c r="O38" s="1" t="s">
        <v>120</v>
      </c>
      <c r="P38" s="1" t="s">
        <v>120</v>
      </c>
      <c r="Q38" s="1" t="s">
        <v>120</v>
      </c>
      <c r="R38" s="1" t="s">
        <v>120</v>
      </c>
      <c r="S38" s="1" t="s">
        <v>120</v>
      </c>
      <c r="T38" s="1" t="s">
        <v>120</v>
      </c>
      <c r="U38" s="1" t="s">
        <v>120</v>
      </c>
      <c r="V38" s="1" t="s">
        <v>120</v>
      </c>
      <c r="W38" s="1" t="s">
        <v>120</v>
      </c>
      <c r="X38" s="1" t="s">
        <v>120</v>
      </c>
      <c r="Y38" s="1" t="s">
        <v>120</v>
      </c>
      <c r="Z38" s="1" t="s">
        <v>120</v>
      </c>
      <c r="AA38" s="1" t="s">
        <v>120</v>
      </c>
      <c r="AB38" s="1" t="s">
        <v>120</v>
      </c>
      <c r="AC38" s="1" t="s">
        <v>120</v>
      </c>
      <c r="AD38" s="1" t="s">
        <v>120</v>
      </c>
      <c r="AE38" s="1" t="s">
        <v>120</v>
      </c>
      <c r="AF38" s="1" t="s">
        <v>120</v>
      </c>
      <c r="AG38" s="1" t="s">
        <v>120</v>
      </c>
      <c r="AH38" s="1" t="s">
        <v>120</v>
      </c>
      <c r="AI38" s="1" t="s">
        <v>120</v>
      </c>
      <c r="AJ38" s="1" t="s">
        <v>120</v>
      </c>
      <c r="AK38" s="1" t="s">
        <v>120</v>
      </c>
      <c r="AL38" s="1" t="s">
        <v>120</v>
      </c>
      <c r="AM38" s="1" t="s">
        <v>120</v>
      </c>
      <c r="AN38" s="1" t="s">
        <v>120</v>
      </c>
      <c r="AO38" s="1" t="s">
        <v>120</v>
      </c>
      <c r="AP38" s="1" t="s">
        <v>120</v>
      </c>
      <c r="AQ38" s="1" t="s">
        <v>120</v>
      </c>
      <c r="AR38" s="1" t="s">
        <v>120</v>
      </c>
      <c r="AS38" s="1" t="s">
        <v>120</v>
      </c>
      <c r="AT38" s="1" t="s">
        <v>120</v>
      </c>
      <c r="AU38" s="1" t="s">
        <v>120</v>
      </c>
      <c r="AV38" s="1" t="s">
        <v>120</v>
      </c>
      <c r="AW38" s="1" t="s">
        <v>120</v>
      </c>
      <c r="AX38" s="1" t="s">
        <v>120</v>
      </c>
      <c r="AY38" s="1" t="s">
        <v>120</v>
      </c>
      <c r="AZ38" s="1" t="s">
        <v>120</v>
      </c>
      <c r="BA38" s="1" t="s">
        <v>120</v>
      </c>
      <c r="BB38" s="1" t="s">
        <v>120</v>
      </c>
      <c r="BC38" s="1" t="s">
        <v>120</v>
      </c>
      <c r="BD38" s="1" t="s">
        <v>120</v>
      </c>
      <c r="BE38" s="1" t="s">
        <v>120</v>
      </c>
      <c r="BF38" s="1" t="s">
        <v>120</v>
      </c>
      <c r="BG38" s="1" t="s">
        <v>120</v>
      </c>
      <c r="BH38" s="1" t="s">
        <v>120</v>
      </c>
      <c r="BI38" s="1" t="s">
        <v>120</v>
      </c>
      <c r="BJ38" s="1" t="s">
        <v>120</v>
      </c>
      <c r="BK38" s="1" t="s">
        <v>120</v>
      </c>
      <c r="BL38" s="1" t="s">
        <v>120</v>
      </c>
      <c r="BM38" s="1" t="s">
        <v>120</v>
      </c>
      <c r="BN38" s="1" t="s">
        <v>120</v>
      </c>
      <c r="BO38" s="1" t="s">
        <v>120</v>
      </c>
      <c r="BP38" s="1" t="s">
        <v>120</v>
      </c>
      <c r="BQ38" s="1" t="s">
        <v>120</v>
      </c>
      <c r="BR38" s="1" t="s">
        <v>120</v>
      </c>
      <c r="BS38" s="1" t="s">
        <v>120</v>
      </c>
      <c r="BT38" s="1" t="s">
        <v>120</v>
      </c>
      <c r="BU38" s="1" t="s">
        <v>120</v>
      </c>
      <c r="BV38" s="1" t="s">
        <v>120</v>
      </c>
      <c r="BW38" s="1" t="s">
        <v>120</v>
      </c>
      <c r="BX38" s="1" t="s">
        <v>120</v>
      </c>
      <c r="BY38" s="1" t="s">
        <v>120</v>
      </c>
      <c r="BZ38" s="1" t="s">
        <v>120</v>
      </c>
      <c r="CA38" s="1" t="s">
        <v>120</v>
      </c>
      <c r="CB38" s="1" t="s">
        <v>120</v>
      </c>
      <c r="CC38" s="1" t="s">
        <v>120</v>
      </c>
      <c r="CD38" s="1" t="s">
        <v>120</v>
      </c>
      <c r="CE38" s="1" t="s">
        <v>120</v>
      </c>
      <c r="CF38" s="1" t="s">
        <v>120</v>
      </c>
      <c r="CG38" s="1" t="s">
        <v>120</v>
      </c>
      <c r="CH38" s="1" t="s">
        <v>120</v>
      </c>
      <c r="CI38" s="1" t="s">
        <v>120</v>
      </c>
      <c r="CJ38" s="1" t="s">
        <v>120</v>
      </c>
      <c r="CK38" s="1" t="s">
        <v>120</v>
      </c>
      <c r="CL38" s="1" t="s">
        <v>120</v>
      </c>
      <c r="CM38" s="1" t="s">
        <v>120</v>
      </c>
      <c r="CN38" s="1" t="s">
        <v>120</v>
      </c>
      <c r="CO38" s="1" t="s">
        <v>120</v>
      </c>
      <c r="CP38" s="1" t="s">
        <v>120</v>
      </c>
      <c r="CQ38" s="1" t="s">
        <v>120</v>
      </c>
      <c r="CR38" s="1" t="s">
        <v>120</v>
      </c>
      <c r="CS38" s="1" t="s">
        <v>120</v>
      </c>
      <c r="CT38" s="1" t="s">
        <v>120</v>
      </c>
      <c r="CU38" s="1" t="s">
        <v>120</v>
      </c>
      <c r="CV38" s="1" t="s">
        <v>120</v>
      </c>
      <c r="CW38" s="1" t="s">
        <v>120</v>
      </c>
      <c r="CX38" s="1" t="s">
        <v>120</v>
      </c>
      <c r="CY38" s="1" t="s">
        <v>120</v>
      </c>
      <c r="CZ38" s="1" t="s">
        <v>120</v>
      </c>
      <c r="DA38" s="1" t="s">
        <v>120</v>
      </c>
      <c r="DB38" s="1" t="s">
        <v>120</v>
      </c>
      <c r="DC38" s="1" t="s">
        <v>120</v>
      </c>
      <c r="DD38" s="1" t="s">
        <v>120</v>
      </c>
      <c r="DE38" s="1" t="s">
        <v>120</v>
      </c>
      <c r="DF38" s="1" t="s">
        <v>120</v>
      </c>
      <c r="DG38" s="1" t="s">
        <v>120</v>
      </c>
    </row>
    <row r="39" spans="1:111" hidden="1" x14ac:dyDescent="0.3">
      <c r="A39" s="2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</row>
    <row r="40" spans="1:111" hidden="1" x14ac:dyDescent="0.3">
      <c r="A40" s="2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</row>
    <row r="41" spans="1:111" x14ac:dyDescent="0.3">
      <c r="A41" s="2">
        <v>39</v>
      </c>
      <c r="B41" s="1" t="s">
        <v>751</v>
      </c>
      <c r="C41" s="1" t="s">
        <v>752</v>
      </c>
      <c r="D41" s="1" t="s">
        <v>586</v>
      </c>
      <c r="E41" s="1" t="s">
        <v>753</v>
      </c>
      <c r="F41" s="1"/>
      <c r="G41" s="1"/>
      <c r="H41" s="1"/>
      <c r="I41" s="1"/>
      <c r="J41" s="1"/>
      <c r="K41" s="1" t="s">
        <v>120</v>
      </c>
      <c r="L41" s="1" t="s">
        <v>311</v>
      </c>
      <c r="M41" s="1" t="s">
        <v>120</v>
      </c>
      <c r="N41" s="1" t="s">
        <v>120</v>
      </c>
      <c r="O41" s="1" t="s">
        <v>120</v>
      </c>
      <c r="P41" s="1" t="s">
        <v>120</v>
      </c>
      <c r="Q41" s="1" t="s">
        <v>120</v>
      </c>
      <c r="R41" s="1" t="s">
        <v>120</v>
      </c>
      <c r="S41" s="1" t="s">
        <v>120</v>
      </c>
      <c r="T41" s="1" t="s">
        <v>120</v>
      </c>
      <c r="U41" s="1" t="s">
        <v>120</v>
      </c>
      <c r="V41" s="1" t="s">
        <v>120</v>
      </c>
      <c r="W41" s="1" t="s">
        <v>120</v>
      </c>
      <c r="X41" s="1" t="s">
        <v>120</v>
      </c>
      <c r="Y41" s="1" t="s">
        <v>120</v>
      </c>
      <c r="Z41" s="1" t="s">
        <v>120</v>
      </c>
      <c r="AA41" s="1" t="s">
        <v>120</v>
      </c>
      <c r="AB41" s="1" t="s">
        <v>120</v>
      </c>
      <c r="AC41" s="1" t="s">
        <v>120</v>
      </c>
      <c r="AD41" s="1" t="s">
        <v>120</v>
      </c>
      <c r="AE41" s="1" t="s">
        <v>120</v>
      </c>
      <c r="AF41" s="1" t="s">
        <v>120</v>
      </c>
      <c r="AG41" s="1" t="s">
        <v>120</v>
      </c>
      <c r="AH41" s="1" t="s">
        <v>120</v>
      </c>
      <c r="AI41" s="1" t="s">
        <v>120</v>
      </c>
      <c r="AJ41" s="1" t="s">
        <v>120</v>
      </c>
      <c r="AK41" s="1" t="s">
        <v>120</v>
      </c>
      <c r="AL41" s="1" t="s">
        <v>120</v>
      </c>
      <c r="AM41" s="1" t="s">
        <v>120</v>
      </c>
      <c r="AN41" s="1" t="s">
        <v>120</v>
      </c>
      <c r="AO41" s="1" t="s">
        <v>120</v>
      </c>
      <c r="AP41" s="1" t="s">
        <v>120</v>
      </c>
      <c r="AQ41" s="1" t="s">
        <v>120</v>
      </c>
      <c r="AR41" s="1" t="s">
        <v>120</v>
      </c>
      <c r="AS41" s="1" t="s">
        <v>120</v>
      </c>
      <c r="AT41" s="1" t="s">
        <v>120</v>
      </c>
      <c r="AU41" s="1" t="s">
        <v>120</v>
      </c>
      <c r="AV41" s="1" t="s">
        <v>120</v>
      </c>
      <c r="AW41" s="1" t="s">
        <v>120</v>
      </c>
      <c r="AX41" s="1" t="s">
        <v>120</v>
      </c>
      <c r="AY41" s="1" t="s">
        <v>120</v>
      </c>
      <c r="AZ41" s="1" t="s">
        <v>120</v>
      </c>
      <c r="BA41" s="1" t="s">
        <v>120</v>
      </c>
      <c r="BB41" s="1" t="s">
        <v>120</v>
      </c>
      <c r="BC41" s="1" t="s">
        <v>120</v>
      </c>
      <c r="BD41" s="1" t="s">
        <v>120</v>
      </c>
      <c r="BE41" s="1" t="s">
        <v>120</v>
      </c>
      <c r="BF41" s="1" t="s">
        <v>120</v>
      </c>
      <c r="BG41" s="1" t="s">
        <v>120</v>
      </c>
      <c r="BH41" s="1" t="s">
        <v>120</v>
      </c>
      <c r="BI41" s="1" t="s">
        <v>120</v>
      </c>
      <c r="BJ41" s="1" t="s">
        <v>120</v>
      </c>
      <c r="BK41" s="1" t="s">
        <v>120</v>
      </c>
      <c r="BL41" s="1" t="s">
        <v>120</v>
      </c>
      <c r="BM41" s="1" t="s">
        <v>120</v>
      </c>
      <c r="BN41" s="1" t="s">
        <v>120</v>
      </c>
      <c r="BO41" s="1" t="s">
        <v>120</v>
      </c>
      <c r="BP41" s="1" t="s">
        <v>120</v>
      </c>
      <c r="BQ41" s="1" t="s">
        <v>120</v>
      </c>
      <c r="BR41" s="1" t="s">
        <v>120</v>
      </c>
      <c r="BS41" s="1" t="s">
        <v>120</v>
      </c>
      <c r="BT41" s="1" t="s">
        <v>120</v>
      </c>
      <c r="BU41" s="1" t="s">
        <v>120</v>
      </c>
      <c r="BV41" s="1" t="s">
        <v>120</v>
      </c>
      <c r="BW41" s="1" t="s">
        <v>120</v>
      </c>
      <c r="BX41" s="1" t="s">
        <v>120</v>
      </c>
      <c r="BY41" s="1" t="s">
        <v>120</v>
      </c>
      <c r="BZ41" s="1" t="s">
        <v>120</v>
      </c>
      <c r="CA41" s="1" t="s">
        <v>120</v>
      </c>
      <c r="CB41" s="1" t="s">
        <v>120</v>
      </c>
      <c r="CC41" s="1" t="s">
        <v>120</v>
      </c>
      <c r="CD41" s="1" t="s">
        <v>120</v>
      </c>
      <c r="CE41" s="1" t="s">
        <v>120</v>
      </c>
      <c r="CF41" s="1" t="s">
        <v>120</v>
      </c>
      <c r="CG41" s="1" t="s">
        <v>120</v>
      </c>
      <c r="CH41" s="1" t="s">
        <v>120</v>
      </c>
      <c r="CI41" s="1" t="s">
        <v>120</v>
      </c>
      <c r="CJ41" s="1" t="s">
        <v>120</v>
      </c>
      <c r="CK41" s="1" t="s">
        <v>120</v>
      </c>
      <c r="CL41" s="1" t="s">
        <v>120</v>
      </c>
      <c r="CM41" s="1" t="s">
        <v>120</v>
      </c>
      <c r="CN41" s="1" t="s">
        <v>120</v>
      </c>
      <c r="CO41" s="1" t="s">
        <v>120</v>
      </c>
      <c r="CP41" s="1" t="s">
        <v>120</v>
      </c>
      <c r="CQ41" s="1" t="s">
        <v>120</v>
      </c>
      <c r="CR41" s="1" t="s">
        <v>120</v>
      </c>
      <c r="CS41" s="1" t="s">
        <v>120</v>
      </c>
      <c r="CT41" s="1" t="s">
        <v>120</v>
      </c>
      <c r="CU41" s="1" t="s">
        <v>120</v>
      </c>
      <c r="CV41" s="1" t="s">
        <v>120</v>
      </c>
      <c r="CW41" s="1" t="s">
        <v>120</v>
      </c>
      <c r="CX41" s="1" t="s">
        <v>120</v>
      </c>
      <c r="CY41" s="1" t="s">
        <v>120</v>
      </c>
      <c r="CZ41" s="1" t="s">
        <v>120</v>
      </c>
      <c r="DA41" s="1" t="s">
        <v>120</v>
      </c>
      <c r="DB41" s="1" t="s">
        <v>120</v>
      </c>
      <c r="DC41" s="1" t="s">
        <v>120</v>
      </c>
      <c r="DD41" s="1" t="s">
        <v>120</v>
      </c>
      <c r="DE41" s="1" t="s">
        <v>120</v>
      </c>
      <c r="DF41" s="1" t="s">
        <v>120</v>
      </c>
      <c r="DG41" s="1" t="s">
        <v>120</v>
      </c>
    </row>
    <row r="42" spans="1:111" hidden="1" x14ac:dyDescent="0.3">
      <c r="A42" s="2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</row>
    <row r="43" spans="1:111" hidden="1" x14ac:dyDescent="0.3">
      <c r="A43" s="2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</row>
    <row r="44" spans="1:111" x14ac:dyDescent="0.3">
      <c r="A44" s="2">
        <v>42</v>
      </c>
      <c r="B44" s="1" t="s">
        <v>754</v>
      </c>
      <c r="C44" s="1" t="s">
        <v>755</v>
      </c>
      <c r="D44" s="1" t="s">
        <v>756</v>
      </c>
      <c r="E44" s="1" t="s">
        <v>757</v>
      </c>
      <c r="F44" s="1" t="s">
        <v>758</v>
      </c>
      <c r="G44" s="1" t="s">
        <v>759</v>
      </c>
      <c r="H44" s="1" t="s">
        <v>760</v>
      </c>
      <c r="I44" s="1" t="s">
        <v>761</v>
      </c>
      <c r="J44" s="1" t="s">
        <v>762</v>
      </c>
      <c r="K44" s="1" t="s">
        <v>120</v>
      </c>
      <c r="L44" s="1" t="s">
        <v>311</v>
      </c>
      <c r="M44" s="1" t="s">
        <v>120</v>
      </c>
      <c r="N44" s="1" t="s">
        <v>120</v>
      </c>
      <c r="O44" s="1" t="s">
        <v>120</v>
      </c>
      <c r="P44" s="1" t="s">
        <v>120</v>
      </c>
      <c r="Q44" s="1" t="s">
        <v>120</v>
      </c>
      <c r="R44" s="1" t="s">
        <v>120</v>
      </c>
      <c r="S44" s="1" t="s">
        <v>120</v>
      </c>
      <c r="T44" s="1" t="s">
        <v>120</v>
      </c>
      <c r="U44" s="1" t="s">
        <v>120</v>
      </c>
      <c r="V44" s="1" t="s">
        <v>120</v>
      </c>
      <c r="W44" s="1" t="s">
        <v>120</v>
      </c>
      <c r="X44" s="1" t="s">
        <v>120</v>
      </c>
      <c r="Y44" s="1" t="s">
        <v>120</v>
      </c>
      <c r="Z44" s="1" t="s">
        <v>120</v>
      </c>
      <c r="AA44" s="1" t="s">
        <v>120</v>
      </c>
      <c r="AB44" s="1" t="s">
        <v>120</v>
      </c>
      <c r="AC44" s="1" t="s">
        <v>120</v>
      </c>
      <c r="AD44" s="1" t="s">
        <v>120</v>
      </c>
      <c r="AE44" s="1" t="s">
        <v>120</v>
      </c>
      <c r="AF44" s="1" t="s">
        <v>120</v>
      </c>
      <c r="AG44" s="1" t="s">
        <v>120</v>
      </c>
      <c r="AH44" s="1" t="s">
        <v>120</v>
      </c>
      <c r="AI44" s="1" t="s">
        <v>120</v>
      </c>
      <c r="AJ44" s="1" t="s">
        <v>120</v>
      </c>
      <c r="AK44" s="1" t="s">
        <v>120</v>
      </c>
      <c r="AL44" s="1" t="s">
        <v>120</v>
      </c>
      <c r="AM44" s="1" t="s">
        <v>120</v>
      </c>
      <c r="AN44" s="1" t="s">
        <v>120</v>
      </c>
      <c r="AO44" s="1" t="s">
        <v>120</v>
      </c>
      <c r="AP44" s="1" t="s">
        <v>120</v>
      </c>
      <c r="AQ44" s="1" t="s">
        <v>120</v>
      </c>
      <c r="AR44" s="1" t="s">
        <v>120</v>
      </c>
      <c r="AS44" s="1" t="s">
        <v>120</v>
      </c>
      <c r="AT44" s="1" t="s">
        <v>120</v>
      </c>
      <c r="AU44" s="1" t="s">
        <v>120</v>
      </c>
      <c r="AV44" s="1" t="s">
        <v>120</v>
      </c>
      <c r="AW44" s="1" t="s">
        <v>120</v>
      </c>
      <c r="AX44" s="1" t="s">
        <v>120</v>
      </c>
      <c r="AY44" s="1" t="s">
        <v>120</v>
      </c>
      <c r="AZ44" s="1" t="s">
        <v>120</v>
      </c>
      <c r="BA44" s="1" t="s">
        <v>120</v>
      </c>
      <c r="BB44" s="1" t="s">
        <v>120</v>
      </c>
      <c r="BC44" s="1" t="s">
        <v>120</v>
      </c>
      <c r="BD44" s="1" t="s">
        <v>120</v>
      </c>
      <c r="BE44" s="1" t="s">
        <v>120</v>
      </c>
      <c r="BF44" s="1" t="s">
        <v>120</v>
      </c>
      <c r="BG44" s="1" t="s">
        <v>120</v>
      </c>
      <c r="BH44" s="1" t="s">
        <v>120</v>
      </c>
      <c r="BI44" s="1" t="s">
        <v>120</v>
      </c>
      <c r="BJ44" s="1" t="s">
        <v>120</v>
      </c>
      <c r="BK44" s="1" t="s">
        <v>120</v>
      </c>
      <c r="BL44" s="1" t="s">
        <v>120</v>
      </c>
      <c r="BM44" s="1" t="s">
        <v>120</v>
      </c>
      <c r="BN44" s="1" t="s">
        <v>120</v>
      </c>
      <c r="BO44" s="1" t="s">
        <v>120</v>
      </c>
      <c r="BP44" s="1" t="s">
        <v>120</v>
      </c>
      <c r="BQ44" s="1" t="s">
        <v>120</v>
      </c>
      <c r="BR44" s="1" t="s">
        <v>120</v>
      </c>
      <c r="BS44" s="1" t="s">
        <v>120</v>
      </c>
      <c r="BT44" s="1" t="s">
        <v>120</v>
      </c>
      <c r="BU44" s="1" t="s">
        <v>120</v>
      </c>
      <c r="BV44" s="1" t="s">
        <v>120</v>
      </c>
      <c r="BW44" s="1" t="s">
        <v>120</v>
      </c>
      <c r="BX44" s="1" t="s">
        <v>120</v>
      </c>
      <c r="BY44" s="1" t="s">
        <v>120</v>
      </c>
      <c r="BZ44" s="1" t="s">
        <v>120</v>
      </c>
      <c r="CA44" s="1" t="s">
        <v>120</v>
      </c>
      <c r="CB44" s="1" t="s">
        <v>120</v>
      </c>
      <c r="CC44" s="1" t="s">
        <v>120</v>
      </c>
      <c r="CD44" s="1" t="s">
        <v>120</v>
      </c>
      <c r="CE44" s="1" t="s">
        <v>120</v>
      </c>
      <c r="CF44" s="1" t="s">
        <v>120</v>
      </c>
      <c r="CG44" s="1" t="s">
        <v>120</v>
      </c>
      <c r="CH44" s="1" t="s">
        <v>120</v>
      </c>
      <c r="CI44" s="1" t="s">
        <v>120</v>
      </c>
      <c r="CJ44" s="1" t="s">
        <v>120</v>
      </c>
      <c r="CK44" s="1" t="s">
        <v>120</v>
      </c>
      <c r="CL44" s="1" t="s">
        <v>120</v>
      </c>
      <c r="CM44" s="1" t="s">
        <v>120</v>
      </c>
      <c r="CN44" s="1" t="s">
        <v>120</v>
      </c>
      <c r="CO44" s="1" t="s">
        <v>120</v>
      </c>
      <c r="CP44" s="1" t="s">
        <v>120</v>
      </c>
      <c r="CQ44" s="1" t="s">
        <v>120</v>
      </c>
      <c r="CR44" s="1" t="s">
        <v>120</v>
      </c>
      <c r="CS44" s="1" t="s">
        <v>120</v>
      </c>
      <c r="CT44" s="1" t="s">
        <v>120</v>
      </c>
      <c r="CU44" s="1" t="s">
        <v>120</v>
      </c>
      <c r="CV44" s="1" t="s">
        <v>120</v>
      </c>
      <c r="CW44" s="1" t="s">
        <v>120</v>
      </c>
      <c r="CX44" s="1" t="s">
        <v>120</v>
      </c>
      <c r="CY44" s="1" t="s">
        <v>120</v>
      </c>
      <c r="CZ44" s="1" t="s">
        <v>120</v>
      </c>
      <c r="DA44" s="1" t="s">
        <v>120</v>
      </c>
      <c r="DB44" s="1" t="s">
        <v>120</v>
      </c>
      <c r="DC44" s="1" t="s">
        <v>120</v>
      </c>
      <c r="DD44" s="1" t="s">
        <v>120</v>
      </c>
      <c r="DE44" s="1" t="s">
        <v>120</v>
      </c>
      <c r="DF44" s="1" t="s">
        <v>120</v>
      </c>
      <c r="DG44" s="1" t="s">
        <v>120</v>
      </c>
    </row>
    <row r="45" spans="1:111" x14ac:dyDescent="0.3">
      <c r="A45" s="2">
        <v>43</v>
      </c>
      <c r="B45" s="1" t="s">
        <v>763</v>
      </c>
      <c r="C45" s="1" t="s">
        <v>764</v>
      </c>
      <c r="D45" s="1" t="s">
        <v>765</v>
      </c>
      <c r="E45" s="1" t="s">
        <v>766</v>
      </c>
      <c r="F45" s="1" t="s">
        <v>767</v>
      </c>
      <c r="G45" s="1" t="s">
        <v>768</v>
      </c>
      <c r="H45" s="1" t="s">
        <v>769</v>
      </c>
      <c r="I45" s="1" t="s">
        <v>770</v>
      </c>
      <c r="J45" s="1" t="s">
        <v>771</v>
      </c>
      <c r="K45" s="1" t="s">
        <v>626</v>
      </c>
      <c r="L45" s="1" t="s">
        <v>772</v>
      </c>
      <c r="M45" s="1" t="s">
        <v>120</v>
      </c>
      <c r="N45" s="1" t="s">
        <v>123</v>
      </c>
      <c r="O45" s="1" t="s">
        <v>773</v>
      </c>
      <c r="P45" s="1" t="s">
        <v>123</v>
      </c>
      <c r="Q45" s="1" t="s">
        <v>120</v>
      </c>
      <c r="R45" s="1" t="s">
        <v>120</v>
      </c>
      <c r="S45" s="1" t="s">
        <v>626</v>
      </c>
      <c r="T45" s="1" t="s">
        <v>120</v>
      </c>
      <c r="U45" s="1" t="s">
        <v>774</v>
      </c>
      <c r="V45" s="1" t="s">
        <v>775</v>
      </c>
      <c r="W45" s="1" t="s">
        <v>776</v>
      </c>
      <c r="X45" s="1" t="s">
        <v>120</v>
      </c>
      <c r="Y45" s="1" t="s">
        <v>120</v>
      </c>
      <c r="Z45" s="1" t="s">
        <v>777</v>
      </c>
      <c r="AA45" s="1" t="s">
        <v>778</v>
      </c>
      <c r="AB45" s="1" t="s">
        <v>120</v>
      </c>
      <c r="AC45" s="1" t="s">
        <v>120</v>
      </c>
      <c r="AD45" s="1" t="s">
        <v>120</v>
      </c>
      <c r="AE45" s="1" t="s">
        <v>120</v>
      </c>
      <c r="AF45" s="1" t="s">
        <v>120</v>
      </c>
      <c r="AG45" s="1" t="s">
        <v>120</v>
      </c>
      <c r="AH45" s="1" t="s">
        <v>120</v>
      </c>
      <c r="AI45" s="1" t="s">
        <v>120</v>
      </c>
      <c r="AJ45" s="1" t="s">
        <v>462</v>
      </c>
      <c r="AK45" s="1" t="s">
        <v>779</v>
      </c>
      <c r="AL45" s="1" t="s">
        <v>777</v>
      </c>
      <c r="AM45" s="1" t="s">
        <v>120</v>
      </c>
      <c r="AN45" s="1" t="s">
        <v>120</v>
      </c>
      <c r="AO45" s="1" t="s">
        <v>120</v>
      </c>
      <c r="AP45" s="1" t="s">
        <v>120</v>
      </c>
      <c r="AQ45" s="1" t="s">
        <v>120</v>
      </c>
      <c r="AR45" s="1" t="s">
        <v>120</v>
      </c>
      <c r="AS45" s="1" t="s">
        <v>120</v>
      </c>
      <c r="AT45" s="1" t="s">
        <v>120</v>
      </c>
      <c r="AU45" s="1" t="s">
        <v>120</v>
      </c>
      <c r="AV45" s="1" t="s">
        <v>120</v>
      </c>
      <c r="AW45" s="1" t="s">
        <v>120</v>
      </c>
      <c r="AX45" s="1" t="s">
        <v>120</v>
      </c>
      <c r="AY45" s="1" t="s">
        <v>120</v>
      </c>
      <c r="AZ45" s="1" t="s">
        <v>120</v>
      </c>
      <c r="BA45" s="1" t="s">
        <v>123</v>
      </c>
      <c r="BB45" s="1" t="s">
        <v>773</v>
      </c>
      <c r="BC45" s="1" t="s">
        <v>123</v>
      </c>
      <c r="BD45" s="1" t="s">
        <v>120</v>
      </c>
      <c r="BE45" s="1" t="s">
        <v>120</v>
      </c>
      <c r="BF45" s="1" t="s">
        <v>626</v>
      </c>
      <c r="BG45" s="1" t="s">
        <v>120</v>
      </c>
      <c r="BH45" s="1" t="s">
        <v>774</v>
      </c>
      <c r="BI45" s="1" t="s">
        <v>775</v>
      </c>
      <c r="BJ45" s="1" t="s">
        <v>776</v>
      </c>
      <c r="BK45" s="1" t="s">
        <v>120</v>
      </c>
      <c r="BL45" s="1" t="s">
        <v>120</v>
      </c>
      <c r="BM45" s="1" t="s">
        <v>777</v>
      </c>
      <c r="BN45" s="1" t="s">
        <v>120</v>
      </c>
      <c r="BO45" s="1" t="s">
        <v>120</v>
      </c>
      <c r="BP45" s="1" t="s">
        <v>120</v>
      </c>
      <c r="BQ45" s="1" t="s">
        <v>120</v>
      </c>
      <c r="BR45" s="1" t="s">
        <v>120</v>
      </c>
      <c r="BS45" s="1" t="s">
        <v>120</v>
      </c>
      <c r="BT45" s="1" t="s">
        <v>120</v>
      </c>
      <c r="BU45" s="1" t="s">
        <v>120</v>
      </c>
      <c r="BV45" s="1" t="s">
        <v>120</v>
      </c>
      <c r="BW45" s="1" t="s">
        <v>120</v>
      </c>
      <c r="BX45" s="1" t="s">
        <v>120</v>
      </c>
      <c r="BY45" s="1" t="s">
        <v>120</v>
      </c>
      <c r="BZ45" s="1" t="s">
        <v>120</v>
      </c>
      <c r="CA45" s="1" t="s">
        <v>120</v>
      </c>
      <c r="CB45" s="1" t="s">
        <v>120</v>
      </c>
      <c r="CC45" s="1" t="s">
        <v>120</v>
      </c>
      <c r="CD45" s="1" t="s">
        <v>120</v>
      </c>
      <c r="CE45" s="1" t="s">
        <v>120</v>
      </c>
      <c r="CF45" s="1" t="s">
        <v>120</v>
      </c>
      <c r="CG45" s="1" t="s">
        <v>120</v>
      </c>
      <c r="CH45" s="1" t="s">
        <v>120</v>
      </c>
      <c r="CI45" s="1" t="s">
        <v>120</v>
      </c>
      <c r="CJ45" s="1" t="s">
        <v>120</v>
      </c>
      <c r="CK45" s="1" t="s">
        <v>120</v>
      </c>
      <c r="CL45" s="1" t="s">
        <v>120</v>
      </c>
      <c r="CM45" s="1" t="s">
        <v>120</v>
      </c>
      <c r="CN45" s="1" t="s">
        <v>120</v>
      </c>
      <c r="CO45" s="1" t="s">
        <v>120</v>
      </c>
      <c r="CP45" s="1" t="s">
        <v>120</v>
      </c>
      <c r="CQ45" s="1" t="s">
        <v>120</v>
      </c>
      <c r="CR45" s="1" t="s">
        <v>120</v>
      </c>
      <c r="CS45" s="1" t="s">
        <v>120</v>
      </c>
      <c r="CT45" s="1" t="s">
        <v>120</v>
      </c>
      <c r="CU45" s="1" t="s">
        <v>120</v>
      </c>
      <c r="CV45" s="1" t="s">
        <v>120</v>
      </c>
      <c r="CW45" s="1" t="s">
        <v>120</v>
      </c>
      <c r="CX45" s="1" t="s">
        <v>120</v>
      </c>
      <c r="CY45" s="1" t="s">
        <v>120</v>
      </c>
      <c r="CZ45" s="1" t="s">
        <v>120</v>
      </c>
      <c r="DA45" s="1" t="s">
        <v>120</v>
      </c>
      <c r="DB45" s="1" t="s">
        <v>120</v>
      </c>
      <c r="DC45" s="1" t="s">
        <v>120</v>
      </c>
      <c r="DD45" s="1" t="s">
        <v>120</v>
      </c>
      <c r="DE45" s="1" t="s">
        <v>120</v>
      </c>
      <c r="DF45" s="1" t="s">
        <v>120</v>
      </c>
      <c r="DG45" s="1" t="s">
        <v>120</v>
      </c>
    </row>
    <row r="46" spans="1:111" x14ac:dyDescent="0.3">
      <c r="A46" s="2">
        <v>44</v>
      </c>
      <c r="B46" s="1" t="s">
        <v>780</v>
      </c>
      <c r="C46" s="1" t="s">
        <v>781</v>
      </c>
      <c r="D46" s="1" t="s">
        <v>782</v>
      </c>
      <c r="E46" s="1" t="s">
        <v>783</v>
      </c>
      <c r="F46" s="1" t="s">
        <v>784</v>
      </c>
      <c r="G46" s="1" t="s">
        <v>785</v>
      </c>
      <c r="H46" s="1" t="s">
        <v>786</v>
      </c>
      <c r="I46" s="1" t="s">
        <v>787</v>
      </c>
      <c r="J46" s="1" t="s">
        <v>788</v>
      </c>
      <c r="K46" s="1" t="s">
        <v>431</v>
      </c>
      <c r="L46" s="1" t="s">
        <v>789</v>
      </c>
      <c r="M46" s="1" t="s">
        <v>120</v>
      </c>
      <c r="N46" s="1" t="s">
        <v>478</v>
      </c>
      <c r="O46" s="1" t="s">
        <v>263</v>
      </c>
      <c r="P46" s="1" t="s">
        <v>262</v>
      </c>
      <c r="Q46" s="1" t="s">
        <v>120</v>
      </c>
      <c r="R46" s="1" t="s">
        <v>120</v>
      </c>
      <c r="S46" s="1" t="s">
        <v>431</v>
      </c>
      <c r="T46" s="1" t="s">
        <v>120</v>
      </c>
      <c r="U46" s="1" t="s">
        <v>790</v>
      </c>
      <c r="V46" s="1" t="s">
        <v>791</v>
      </c>
      <c r="W46" s="1" t="s">
        <v>792</v>
      </c>
      <c r="X46" s="1" t="s">
        <v>120</v>
      </c>
      <c r="Y46" s="1" t="s">
        <v>120</v>
      </c>
      <c r="Z46" s="1" t="s">
        <v>793</v>
      </c>
      <c r="AA46" s="1" t="s">
        <v>794</v>
      </c>
      <c r="AB46" s="1" t="s">
        <v>120</v>
      </c>
      <c r="AC46" s="1" t="s">
        <v>795</v>
      </c>
      <c r="AD46" s="1" t="s">
        <v>120</v>
      </c>
      <c r="AE46" s="1" t="s">
        <v>120</v>
      </c>
      <c r="AF46" s="1" t="s">
        <v>120</v>
      </c>
      <c r="AG46" s="1" t="s">
        <v>120</v>
      </c>
      <c r="AH46" s="1" t="s">
        <v>120</v>
      </c>
      <c r="AI46" s="1" t="s">
        <v>120</v>
      </c>
      <c r="AJ46" s="1" t="s">
        <v>459</v>
      </c>
      <c r="AK46" s="1" t="s">
        <v>796</v>
      </c>
      <c r="AL46" s="1" t="s">
        <v>797</v>
      </c>
      <c r="AM46" s="1" t="s">
        <v>120</v>
      </c>
      <c r="AN46" s="1" t="s">
        <v>120</v>
      </c>
      <c r="AO46" s="1" t="s">
        <v>120</v>
      </c>
      <c r="AP46" s="1" t="s">
        <v>120</v>
      </c>
      <c r="AQ46" s="1" t="s">
        <v>120</v>
      </c>
      <c r="AR46" s="1" t="s">
        <v>120</v>
      </c>
      <c r="AS46" s="1" t="s">
        <v>120</v>
      </c>
      <c r="AT46" s="1" t="s">
        <v>120</v>
      </c>
      <c r="AU46" s="1" t="s">
        <v>120</v>
      </c>
      <c r="AV46" s="1" t="s">
        <v>120</v>
      </c>
      <c r="AW46" s="1" t="s">
        <v>120</v>
      </c>
      <c r="AX46" s="1" t="s">
        <v>120</v>
      </c>
      <c r="AY46" s="1" t="s">
        <v>798</v>
      </c>
      <c r="AZ46" s="1" t="s">
        <v>120</v>
      </c>
      <c r="BA46" s="1" t="s">
        <v>190</v>
      </c>
      <c r="BB46" s="1" t="s">
        <v>799</v>
      </c>
      <c r="BC46" s="1" t="s">
        <v>262</v>
      </c>
      <c r="BD46" s="1" t="s">
        <v>120</v>
      </c>
      <c r="BE46" s="1" t="s">
        <v>120</v>
      </c>
      <c r="BF46" s="1" t="s">
        <v>730</v>
      </c>
      <c r="BG46" s="1" t="s">
        <v>120</v>
      </c>
      <c r="BH46" s="1" t="s">
        <v>800</v>
      </c>
      <c r="BI46" s="1" t="s">
        <v>801</v>
      </c>
      <c r="BJ46" s="1" t="s">
        <v>792</v>
      </c>
      <c r="BK46" s="1" t="s">
        <v>120</v>
      </c>
      <c r="BL46" s="1" t="s">
        <v>120</v>
      </c>
      <c r="BM46" s="1" t="s">
        <v>797</v>
      </c>
      <c r="BN46" s="1" t="s">
        <v>120</v>
      </c>
      <c r="BO46" s="1" t="s">
        <v>120</v>
      </c>
      <c r="BP46" s="1" t="s">
        <v>120</v>
      </c>
      <c r="BQ46" s="1" t="s">
        <v>120</v>
      </c>
      <c r="BR46" s="1" t="s">
        <v>120</v>
      </c>
      <c r="BS46" s="1" t="s">
        <v>120</v>
      </c>
      <c r="BT46" s="1" t="s">
        <v>120</v>
      </c>
      <c r="BU46" s="1" t="s">
        <v>120</v>
      </c>
      <c r="BV46" s="1" t="s">
        <v>120</v>
      </c>
      <c r="BW46" s="1" t="s">
        <v>120</v>
      </c>
      <c r="BX46" s="1" t="s">
        <v>120</v>
      </c>
      <c r="BY46" s="1" t="s">
        <v>120</v>
      </c>
      <c r="BZ46" s="1" t="s">
        <v>120</v>
      </c>
      <c r="CA46" s="1" t="s">
        <v>120</v>
      </c>
      <c r="CB46" s="1" t="s">
        <v>120</v>
      </c>
      <c r="CC46" s="1" t="s">
        <v>120</v>
      </c>
      <c r="CD46" s="1" t="s">
        <v>120</v>
      </c>
      <c r="CE46" s="1" t="s">
        <v>120</v>
      </c>
      <c r="CF46" s="1" t="s">
        <v>120</v>
      </c>
      <c r="CG46" s="1" t="s">
        <v>120</v>
      </c>
      <c r="CH46" s="1" t="s">
        <v>120</v>
      </c>
      <c r="CI46" s="1" t="s">
        <v>120</v>
      </c>
      <c r="CJ46" s="1" t="s">
        <v>120</v>
      </c>
      <c r="CK46" s="1" t="s">
        <v>120</v>
      </c>
      <c r="CL46" s="1" t="s">
        <v>120</v>
      </c>
      <c r="CM46" s="1" t="s">
        <v>120</v>
      </c>
      <c r="CN46" s="1" t="s">
        <v>120</v>
      </c>
      <c r="CO46" s="1" t="s">
        <v>120</v>
      </c>
      <c r="CP46" s="1" t="s">
        <v>120</v>
      </c>
      <c r="CQ46" s="1" t="s">
        <v>120</v>
      </c>
      <c r="CR46" s="1" t="s">
        <v>120</v>
      </c>
      <c r="CS46" s="1" t="s">
        <v>120</v>
      </c>
      <c r="CT46" s="1" t="s">
        <v>120</v>
      </c>
      <c r="CU46" s="1" t="s">
        <v>161</v>
      </c>
      <c r="CV46" s="1" t="s">
        <v>161</v>
      </c>
      <c r="CW46" s="1" t="s">
        <v>120</v>
      </c>
      <c r="CX46" s="1" t="s">
        <v>120</v>
      </c>
      <c r="CY46" s="1" t="s">
        <v>120</v>
      </c>
      <c r="CZ46" s="1" t="s">
        <v>262</v>
      </c>
      <c r="DA46" s="1" t="s">
        <v>120</v>
      </c>
      <c r="DB46" s="1" t="s">
        <v>802</v>
      </c>
      <c r="DC46" s="1" t="s">
        <v>803</v>
      </c>
      <c r="DD46" s="1" t="s">
        <v>120</v>
      </c>
      <c r="DE46" s="1" t="s">
        <v>120</v>
      </c>
      <c r="DF46" s="1" t="s">
        <v>120</v>
      </c>
      <c r="DG46" s="1" t="s">
        <v>798</v>
      </c>
    </row>
    <row r="47" spans="1:111" hidden="1" x14ac:dyDescent="0.3">
      <c r="A47" s="2">
        <v>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</row>
    <row r="48" spans="1:111" hidden="1" x14ac:dyDescent="0.3">
      <c r="A48" s="2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</row>
    <row r="49" spans="1:111" x14ac:dyDescent="0.3">
      <c r="A49" s="2">
        <v>47</v>
      </c>
      <c r="B49" s="1" t="s">
        <v>804</v>
      </c>
      <c r="C49" s="1" t="s">
        <v>805</v>
      </c>
      <c r="D49" s="1" t="s">
        <v>806</v>
      </c>
      <c r="E49" s="1" t="s">
        <v>807</v>
      </c>
      <c r="F49" s="1" t="s">
        <v>808</v>
      </c>
      <c r="G49" s="1"/>
      <c r="H49" s="1" t="s">
        <v>809</v>
      </c>
      <c r="I49" s="1" t="s">
        <v>810</v>
      </c>
      <c r="J49" s="1"/>
      <c r="K49" s="1" t="s">
        <v>249</v>
      </c>
      <c r="L49" s="1" t="s">
        <v>811</v>
      </c>
      <c r="M49" s="1" t="s">
        <v>120</v>
      </c>
      <c r="N49" s="1" t="s">
        <v>161</v>
      </c>
      <c r="O49" s="1" t="s">
        <v>385</v>
      </c>
      <c r="P49" s="1" t="s">
        <v>123</v>
      </c>
      <c r="Q49" s="1" t="s">
        <v>120</v>
      </c>
      <c r="R49" s="1" t="s">
        <v>120</v>
      </c>
      <c r="S49" s="1" t="s">
        <v>249</v>
      </c>
      <c r="T49" s="1" t="s">
        <v>120</v>
      </c>
      <c r="U49" s="1" t="s">
        <v>812</v>
      </c>
      <c r="V49" s="1" t="s">
        <v>813</v>
      </c>
      <c r="W49" s="1" t="s">
        <v>814</v>
      </c>
      <c r="X49" s="1" t="s">
        <v>120</v>
      </c>
      <c r="Y49" s="1" t="s">
        <v>120</v>
      </c>
      <c r="Z49" s="1" t="s">
        <v>815</v>
      </c>
      <c r="AA49" s="1" t="s">
        <v>816</v>
      </c>
      <c r="AB49" s="1" t="s">
        <v>120</v>
      </c>
      <c r="AC49" s="1" t="s">
        <v>525</v>
      </c>
      <c r="AD49" s="1" t="s">
        <v>120</v>
      </c>
      <c r="AE49" s="1" t="s">
        <v>120</v>
      </c>
      <c r="AF49" s="1" t="s">
        <v>120</v>
      </c>
      <c r="AG49" s="1" t="s">
        <v>120</v>
      </c>
      <c r="AH49" s="1" t="s">
        <v>120</v>
      </c>
      <c r="AI49" s="1" t="s">
        <v>120</v>
      </c>
      <c r="AJ49" s="1" t="s">
        <v>129</v>
      </c>
      <c r="AK49" s="1" t="s">
        <v>817</v>
      </c>
      <c r="AL49" s="1" t="s">
        <v>815</v>
      </c>
      <c r="AM49" s="1" t="s">
        <v>120</v>
      </c>
      <c r="AN49" s="1" t="s">
        <v>120</v>
      </c>
      <c r="AO49" s="1" t="s">
        <v>120</v>
      </c>
      <c r="AP49" s="1" t="s">
        <v>120</v>
      </c>
      <c r="AQ49" s="1" t="s">
        <v>120</v>
      </c>
      <c r="AR49" s="1" t="s">
        <v>120</v>
      </c>
      <c r="AS49" s="1" t="s">
        <v>120</v>
      </c>
      <c r="AT49" s="1" t="s">
        <v>120</v>
      </c>
      <c r="AU49" s="1" t="s">
        <v>120</v>
      </c>
      <c r="AV49" s="1" t="s">
        <v>120</v>
      </c>
      <c r="AW49" s="1" t="s">
        <v>120</v>
      </c>
      <c r="AX49" s="1" t="s">
        <v>120</v>
      </c>
      <c r="AY49" s="1" t="s">
        <v>120</v>
      </c>
      <c r="AZ49" s="1" t="s">
        <v>120</v>
      </c>
      <c r="BA49" s="1" t="s">
        <v>161</v>
      </c>
      <c r="BB49" s="1" t="s">
        <v>385</v>
      </c>
      <c r="BC49" s="1" t="s">
        <v>123</v>
      </c>
      <c r="BD49" s="1" t="s">
        <v>120</v>
      </c>
      <c r="BE49" s="1" t="s">
        <v>120</v>
      </c>
      <c r="BF49" s="1" t="s">
        <v>249</v>
      </c>
      <c r="BG49" s="1" t="s">
        <v>120</v>
      </c>
      <c r="BH49" s="1" t="s">
        <v>812</v>
      </c>
      <c r="BI49" s="1" t="s">
        <v>813</v>
      </c>
      <c r="BJ49" s="1" t="s">
        <v>814</v>
      </c>
      <c r="BK49" s="1" t="s">
        <v>120</v>
      </c>
      <c r="BL49" s="1" t="s">
        <v>120</v>
      </c>
      <c r="BM49" s="1" t="s">
        <v>815</v>
      </c>
      <c r="BN49" s="1" t="s">
        <v>120</v>
      </c>
      <c r="BO49" s="1" t="s">
        <v>120</v>
      </c>
      <c r="BP49" s="1" t="s">
        <v>120</v>
      </c>
      <c r="BQ49" s="1" t="s">
        <v>120</v>
      </c>
      <c r="BR49" s="1" t="s">
        <v>120</v>
      </c>
      <c r="BS49" s="1" t="s">
        <v>120</v>
      </c>
      <c r="BT49" s="1" t="s">
        <v>120</v>
      </c>
      <c r="BU49" s="1" t="s">
        <v>120</v>
      </c>
      <c r="BV49" s="1" t="s">
        <v>120</v>
      </c>
      <c r="BW49" s="1" t="s">
        <v>120</v>
      </c>
      <c r="BX49" s="1" t="s">
        <v>120</v>
      </c>
      <c r="BY49" s="1" t="s">
        <v>120</v>
      </c>
      <c r="BZ49" s="1" t="s">
        <v>120</v>
      </c>
      <c r="CA49" s="1" t="s">
        <v>120</v>
      </c>
      <c r="CB49" s="1" t="s">
        <v>120</v>
      </c>
      <c r="CC49" s="1" t="s">
        <v>120</v>
      </c>
      <c r="CD49" s="1" t="s">
        <v>120</v>
      </c>
      <c r="CE49" s="1" t="s">
        <v>120</v>
      </c>
      <c r="CF49" s="1" t="s">
        <v>120</v>
      </c>
      <c r="CG49" s="1" t="s">
        <v>120</v>
      </c>
      <c r="CH49" s="1" t="s">
        <v>120</v>
      </c>
      <c r="CI49" s="1" t="s">
        <v>120</v>
      </c>
      <c r="CJ49" s="1" t="s">
        <v>120</v>
      </c>
      <c r="CK49" s="1" t="s">
        <v>120</v>
      </c>
      <c r="CL49" s="1" t="s">
        <v>120</v>
      </c>
      <c r="CM49" s="1" t="s">
        <v>120</v>
      </c>
      <c r="CN49" s="1" t="s">
        <v>120</v>
      </c>
      <c r="CO49" s="1" t="s">
        <v>120</v>
      </c>
      <c r="CP49" s="1" t="s">
        <v>120</v>
      </c>
      <c r="CQ49" s="1" t="s">
        <v>120</v>
      </c>
      <c r="CR49" s="1" t="s">
        <v>120</v>
      </c>
      <c r="CS49" s="1" t="s">
        <v>120</v>
      </c>
      <c r="CT49" s="1" t="s">
        <v>120</v>
      </c>
      <c r="CU49" s="1" t="s">
        <v>120</v>
      </c>
      <c r="CV49" s="1" t="s">
        <v>120</v>
      </c>
      <c r="CW49" s="1" t="s">
        <v>120</v>
      </c>
      <c r="CX49" s="1" t="s">
        <v>120</v>
      </c>
      <c r="CY49" s="1" t="s">
        <v>120</v>
      </c>
      <c r="CZ49" s="1" t="s">
        <v>120</v>
      </c>
      <c r="DA49" s="1" t="s">
        <v>120</v>
      </c>
      <c r="DB49" s="1" t="s">
        <v>120</v>
      </c>
      <c r="DC49" s="1" t="s">
        <v>120</v>
      </c>
      <c r="DD49" s="1" t="s">
        <v>120</v>
      </c>
      <c r="DE49" s="1" t="s">
        <v>120</v>
      </c>
      <c r="DF49" s="1" t="s">
        <v>120</v>
      </c>
      <c r="DG49" s="1" t="s">
        <v>120</v>
      </c>
    </row>
    <row r="50" spans="1:111" x14ac:dyDescent="0.3">
      <c r="A50" s="2">
        <v>48</v>
      </c>
      <c r="B50" s="1" t="s">
        <v>818</v>
      </c>
      <c r="C50" s="1" t="s">
        <v>819</v>
      </c>
      <c r="D50" s="1" t="s">
        <v>820</v>
      </c>
      <c r="E50" s="1" t="s">
        <v>821</v>
      </c>
      <c r="F50" s="1" t="s">
        <v>822</v>
      </c>
      <c r="G50" s="1" t="s">
        <v>823</v>
      </c>
      <c r="H50" s="1" t="s">
        <v>824</v>
      </c>
      <c r="I50" s="1" t="s">
        <v>825</v>
      </c>
      <c r="J50" s="1" t="s">
        <v>826</v>
      </c>
      <c r="K50" s="1" t="s">
        <v>827</v>
      </c>
      <c r="L50" s="1" t="s">
        <v>828</v>
      </c>
      <c r="M50" s="1" t="s">
        <v>120</v>
      </c>
      <c r="N50" s="1" t="s">
        <v>190</v>
      </c>
      <c r="O50" s="1" t="s">
        <v>829</v>
      </c>
      <c r="P50" s="1" t="s">
        <v>387</v>
      </c>
      <c r="Q50" s="1" t="s">
        <v>120</v>
      </c>
      <c r="R50" s="1" t="s">
        <v>120</v>
      </c>
      <c r="S50" s="1" t="s">
        <v>827</v>
      </c>
      <c r="T50" s="1" t="s">
        <v>120</v>
      </c>
      <c r="U50" s="1" t="s">
        <v>830</v>
      </c>
      <c r="V50" s="1" t="s">
        <v>831</v>
      </c>
      <c r="W50" s="1" t="s">
        <v>832</v>
      </c>
      <c r="X50" s="1" t="s">
        <v>120</v>
      </c>
      <c r="Y50" s="1" t="s">
        <v>120</v>
      </c>
      <c r="Z50" s="1" t="s">
        <v>833</v>
      </c>
      <c r="AA50" s="1" t="s">
        <v>834</v>
      </c>
      <c r="AB50" s="1" t="s">
        <v>120</v>
      </c>
      <c r="AC50" s="1" t="s">
        <v>377</v>
      </c>
      <c r="AD50" s="1" t="s">
        <v>120</v>
      </c>
      <c r="AE50" s="1" t="s">
        <v>120</v>
      </c>
      <c r="AF50" s="1" t="s">
        <v>120</v>
      </c>
      <c r="AG50" s="1" t="s">
        <v>120</v>
      </c>
      <c r="AH50" s="1" t="s">
        <v>120</v>
      </c>
      <c r="AI50" s="1" t="s">
        <v>120</v>
      </c>
      <c r="AJ50" s="1" t="s">
        <v>835</v>
      </c>
      <c r="AK50" s="1" t="s">
        <v>836</v>
      </c>
      <c r="AL50" s="1" t="s">
        <v>837</v>
      </c>
      <c r="AM50" s="1" t="s">
        <v>838</v>
      </c>
      <c r="AN50" s="1" t="s">
        <v>120</v>
      </c>
      <c r="AO50" s="1" t="s">
        <v>120</v>
      </c>
      <c r="AP50" s="1" t="s">
        <v>120</v>
      </c>
      <c r="AQ50" s="1" t="s">
        <v>120</v>
      </c>
      <c r="AR50" s="1" t="s">
        <v>120</v>
      </c>
      <c r="AS50" s="1" t="s">
        <v>120</v>
      </c>
      <c r="AT50" s="1" t="s">
        <v>120</v>
      </c>
      <c r="AU50" s="1" t="s">
        <v>120</v>
      </c>
      <c r="AV50" s="1" t="s">
        <v>839</v>
      </c>
      <c r="AW50" s="1" t="s">
        <v>840</v>
      </c>
      <c r="AX50" s="1" t="s">
        <v>841</v>
      </c>
      <c r="AY50" s="1" t="s">
        <v>120</v>
      </c>
      <c r="AZ50" s="1" t="s">
        <v>120</v>
      </c>
      <c r="BA50" s="1" t="s">
        <v>190</v>
      </c>
      <c r="BB50" s="1" t="s">
        <v>842</v>
      </c>
      <c r="BC50" s="1" t="s">
        <v>843</v>
      </c>
      <c r="BD50" s="1" t="s">
        <v>120</v>
      </c>
      <c r="BE50" s="1" t="s">
        <v>120</v>
      </c>
      <c r="BF50" s="1" t="s">
        <v>844</v>
      </c>
      <c r="BG50" s="1" t="s">
        <v>120</v>
      </c>
      <c r="BH50" s="1" t="s">
        <v>830</v>
      </c>
      <c r="BI50" s="1" t="s">
        <v>845</v>
      </c>
      <c r="BJ50" s="1" t="s">
        <v>846</v>
      </c>
      <c r="BK50" s="1" t="s">
        <v>120</v>
      </c>
      <c r="BL50" s="1" t="s">
        <v>120</v>
      </c>
      <c r="BM50" s="1" t="s">
        <v>837</v>
      </c>
      <c r="BN50" s="1" t="s">
        <v>120</v>
      </c>
      <c r="BO50" s="1" t="s">
        <v>120</v>
      </c>
      <c r="BP50" s="1" t="s">
        <v>847</v>
      </c>
      <c r="BQ50" s="1" t="s">
        <v>161</v>
      </c>
      <c r="BR50" s="1" t="s">
        <v>120</v>
      </c>
      <c r="BS50" s="1" t="s">
        <v>120</v>
      </c>
      <c r="BT50" s="1" t="s">
        <v>848</v>
      </c>
      <c r="BU50" s="1" t="s">
        <v>120</v>
      </c>
      <c r="BV50" s="1" t="s">
        <v>120</v>
      </c>
      <c r="BW50" s="1" t="s">
        <v>849</v>
      </c>
      <c r="BX50" s="1" t="s">
        <v>850</v>
      </c>
      <c r="BY50" s="1" t="s">
        <v>120</v>
      </c>
      <c r="BZ50" s="1" t="s">
        <v>120</v>
      </c>
      <c r="CA50" s="1" t="s">
        <v>841</v>
      </c>
      <c r="CB50" s="1" t="s">
        <v>838</v>
      </c>
      <c r="CC50" s="1" t="s">
        <v>120</v>
      </c>
      <c r="CD50" s="1" t="s">
        <v>120</v>
      </c>
      <c r="CE50" s="1" t="s">
        <v>120</v>
      </c>
      <c r="CF50" s="1" t="s">
        <v>120</v>
      </c>
      <c r="CG50" s="1" t="s">
        <v>120</v>
      </c>
      <c r="CH50" s="1" t="s">
        <v>120</v>
      </c>
      <c r="CI50" s="1" t="s">
        <v>120</v>
      </c>
      <c r="CJ50" s="1" t="s">
        <v>120</v>
      </c>
      <c r="CK50" s="1" t="s">
        <v>839</v>
      </c>
      <c r="CL50" s="1" t="s">
        <v>840</v>
      </c>
      <c r="CM50" s="1" t="s">
        <v>841</v>
      </c>
      <c r="CN50" s="1" t="s">
        <v>851</v>
      </c>
      <c r="CO50" s="1" t="s">
        <v>852</v>
      </c>
      <c r="CP50" s="1" t="s">
        <v>853</v>
      </c>
      <c r="CQ50" s="1" t="s">
        <v>702</v>
      </c>
      <c r="CR50" s="1" t="s">
        <v>853</v>
      </c>
      <c r="CS50" s="1" t="s">
        <v>854</v>
      </c>
      <c r="CT50" s="1" t="s">
        <v>120</v>
      </c>
      <c r="CU50" s="1" t="s">
        <v>120</v>
      </c>
      <c r="CV50" s="1" t="s">
        <v>120</v>
      </c>
      <c r="CW50" s="1" t="s">
        <v>120</v>
      </c>
      <c r="CX50" s="1" t="s">
        <v>120</v>
      </c>
      <c r="CY50" s="1" t="s">
        <v>120</v>
      </c>
      <c r="CZ50" s="1" t="s">
        <v>120</v>
      </c>
      <c r="DA50" s="1" t="s">
        <v>120</v>
      </c>
      <c r="DB50" s="1" t="s">
        <v>120</v>
      </c>
      <c r="DC50" s="1" t="s">
        <v>120</v>
      </c>
      <c r="DD50" s="1" t="s">
        <v>120</v>
      </c>
      <c r="DE50" s="1" t="s">
        <v>120</v>
      </c>
      <c r="DF50" s="1" t="s">
        <v>120</v>
      </c>
      <c r="DG50" s="1" t="s">
        <v>120</v>
      </c>
    </row>
    <row r="51" spans="1:111" x14ac:dyDescent="0.3">
      <c r="A51" s="2">
        <v>49</v>
      </c>
      <c r="B51" s="1" t="s">
        <v>855</v>
      </c>
      <c r="C51" s="1" t="s">
        <v>856</v>
      </c>
      <c r="D51" s="1" t="s">
        <v>857</v>
      </c>
      <c r="E51" s="1" t="s">
        <v>858</v>
      </c>
      <c r="F51" s="1" t="s">
        <v>859</v>
      </c>
      <c r="G51" s="1" t="s">
        <v>860</v>
      </c>
      <c r="H51" s="1" t="s">
        <v>861</v>
      </c>
      <c r="I51" s="1" t="s">
        <v>862</v>
      </c>
      <c r="J51" s="1" t="s">
        <v>863</v>
      </c>
      <c r="K51" s="1" t="s">
        <v>864</v>
      </c>
      <c r="L51" s="1" t="s">
        <v>865</v>
      </c>
      <c r="M51" s="1" t="s">
        <v>120</v>
      </c>
      <c r="N51" s="1" t="s">
        <v>866</v>
      </c>
      <c r="O51" s="1" t="s">
        <v>867</v>
      </c>
      <c r="P51" s="1" t="s">
        <v>868</v>
      </c>
      <c r="Q51" s="1" t="s">
        <v>120</v>
      </c>
      <c r="R51" s="1" t="s">
        <v>120</v>
      </c>
      <c r="S51" s="1" t="s">
        <v>864</v>
      </c>
      <c r="T51" s="1" t="s">
        <v>120</v>
      </c>
      <c r="U51" s="1" t="s">
        <v>869</v>
      </c>
      <c r="V51" s="1" t="s">
        <v>870</v>
      </c>
      <c r="W51" s="1" t="s">
        <v>871</v>
      </c>
      <c r="X51" s="1" t="s">
        <v>120</v>
      </c>
      <c r="Y51" s="1" t="s">
        <v>120</v>
      </c>
      <c r="Z51" s="1" t="s">
        <v>872</v>
      </c>
      <c r="AA51" s="1" t="s">
        <v>873</v>
      </c>
      <c r="AB51" s="1" t="s">
        <v>120</v>
      </c>
      <c r="AC51" s="1" t="s">
        <v>120</v>
      </c>
      <c r="AD51" s="1" t="s">
        <v>120</v>
      </c>
      <c r="AE51" s="1" t="s">
        <v>120</v>
      </c>
      <c r="AF51" s="1" t="s">
        <v>120</v>
      </c>
      <c r="AG51" s="1" t="s">
        <v>120</v>
      </c>
      <c r="AH51" s="1" t="s">
        <v>120</v>
      </c>
      <c r="AI51" s="1" t="s">
        <v>120</v>
      </c>
      <c r="AJ51" s="1" t="s">
        <v>874</v>
      </c>
      <c r="AK51" s="1" t="s">
        <v>875</v>
      </c>
      <c r="AL51" s="1" t="s">
        <v>876</v>
      </c>
      <c r="AM51" s="1" t="s">
        <v>120</v>
      </c>
      <c r="AN51" s="1" t="s">
        <v>120</v>
      </c>
      <c r="AO51" s="1" t="s">
        <v>120</v>
      </c>
      <c r="AP51" s="1" t="s">
        <v>120</v>
      </c>
      <c r="AQ51" s="1" t="s">
        <v>120</v>
      </c>
      <c r="AR51" s="1" t="s">
        <v>120</v>
      </c>
      <c r="AS51" s="1" t="s">
        <v>120</v>
      </c>
      <c r="AT51" s="1" t="s">
        <v>120</v>
      </c>
      <c r="AU51" s="1" t="s">
        <v>120</v>
      </c>
      <c r="AV51" s="1" t="s">
        <v>120</v>
      </c>
      <c r="AW51" s="1" t="s">
        <v>120</v>
      </c>
      <c r="AX51" s="1" t="s">
        <v>120</v>
      </c>
      <c r="AY51" s="1" t="s">
        <v>877</v>
      </c>
      <c r="AZ51" s="1" t="s">
        <v>120</v>
      </c>
      <c r="BA51" s="1" t="s">
        <v>878</v>
      </c>
      <c r="BB51" s="1" t="s">
        <v>867</v>
      </c>
      <c r="BC51" s="1" t="s">
        <v>868</v>
      </c>
      <c r="BD51" s="1" t="s">
        <v>120</v>
      </c>
      <c r="BE51" s="1" t="s">
        <v>120</v>
      </c>
      <c r="BF51" s="1" t="s">
        <v>879</v>
      </c>
      <c r="BG51" s="1" t="s">
        <v>120</v>
      </c>
      <c r="BH51" s="1" t="s">
        <v>880</v>
      </c>
      <c r="BI51" s="1" t="s">
        <v>870</v>
      </c>
      <c r="BJ51" s="1" t="s">
        <v>871</v>
      </c>
      <c r="BK51" s="1" t="s">
        <v>120</v>
      </c>
      <c r="BL51" s="1" t="s">
        <v>120</v>
      </c>
      <c r="BM51" s="1" t="s">
        <v>881</v>
      </c>
      <c r="BN51" s="1" t="s">
        <v>120</v>
      </c>
      <c r="BO51" s="1" t="s">
        <v>120</v>
      </c>
      <c r="BP51" s="1" t="s">
        <v>120</v>
      </c>
      <c r="BQ51" s="1" t="s">
        <v>120</v>
      </c>
      <c r="BR51" s="1" t="s">
        <v>120</v>
      </c>
      <c r="BS51" s="1" t="s">
        <v>120</v>
      </c>
      <c r="BT51" s="1" t="s">
        <v>120</v>
      </c>
      <c r="BU51" s="1" t="s">
        <v>120</v>
      </c>
      <c r="BV51" s="1" t="s">
        <v>120</v>
      </c>
      <c r="BW51" s="1" t="s">
        <v>120</v>
      </c>
      <c r="BX51" s="1" t="s">
        <v>120</v>
      </c>
      <c r="BY51" s="1" t="s">
        <v>120</v>
      </c>
      <c r="BZ51" s="1" t="s">
        <v>120</v>
      </c>
      <c r="CA51" s="1" t="s">
        <v>120</v>
      </c>
      <c r="CB51" s="1" t="s">
        <v>120</v>
      </c>
      <c r="CC51" s="1" t="s">
        <v>120</v>
      </c>
      <c r="CD51" s="1" t="s">
        <v>120</v>
      </c>
      <c r="CE51" s="1" t="s">
        <v>120</v>
      </c>
      <c r="CF51" s="1" t="s">
        <v>120</v>
      </c>
      <c r="CG51" s="1" t="s">
        <v>120</v>
      </c>
      <c r="CH51" s="1" t="s">
        <v>120</v>
      </c>
      <c r="CI51" s="1" t="s">
        <v>120</v>
      </c>
      <c r="CJ51" s="1" t="s">
        <v>120</v>
      </c>
      <c r="CK51" s="1" t="s">
        <v>120</v>
      </c>
      <c r="CL51" s="1" t="s">
        <v>120</v>
      </c>
      <c r="CM51" s="1" t="s">
        <v>120</v>
      </c>
      <c r="CN51" s="1" t="s">
        <v>120</v>
      </c>
      <c r="CO51" s="1" t="s">
        <v>120</v>
      </c>
      <c r="CP51" s="1" t="s">
        <v>120</v>
      </c>
      <c r="CQ51" s="1" t="s">
        <v>120</v>
      </c>
      <c r="CR51" s="1" t="s">
        <v>120</v>
      </c>
      <c r="CS51" s="1" t="s">
        <v>120</v>
      </c>
      <c r="CT51" s="1" t="s">
        <v>120</v>
      </c>
      <c r="CU51" s="1" t="s">
        <v>161</v>
      </c>
      <c r="CV51" s="1" t="s">
        <v>120</v>
      </c>
      <c r="CW51" s="1" t="s">
        <v>120</v>
      </c>
      <c r="CX51" s="1" t="s">
        <v>120</v>
      </c>
      <c r="CY51" s="1" t="s">
        <v>120</v>
      </c>
      <c r="CZ51" s="1" t="s">
        <v>161</v>
      </c>
      <c r="DA51" s="1" t="s">
        <v>120</v>
      </c>
      <c r="DB51" s="1" t="s">
        <v>877</v>
      </c>
      <c r="DC51" s="1" t="s">
        <v>120</v>
      </c>
      <c r="DD51" s="1" t="s">
        <v>120</v>
      </c>
      <c r="DE51" s="1" t="s">
        <v>120</v>
      </c>
      <c r="DF51" s="1" t="s">
        <v>120</v>
      </c>
      <c r="DG51" s="1" t="s">
        <v>877</v>
      </c>
    </row>
    <row r="52" spans="1:111" hidden="1" x14ac:dyDescent="0.3">
      <c r="A52" s="2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</row>
    <row r="53" spans="1:111" x14ac:dyDescent="0.3">
      <c r="A53" s="2">
        <v>51</v>
      </c>
      <c r="B53" s="1" t="s">
        <v>882</v>
      </c>
      <c r="C53" s="1" t="s">
        <v>883</v>
      </c>
      <c r="D53" s="1" t="s">
        <v>884</v>
      </c>
      <c r="E53" s="1" t="s">
        <v>885</v>
      </c>
      <c r="F53" s="1" t="s">
        <v>886</v>
      </c>
      <c r="G53" s="1" t="s">
        <v>887</v>
      </c>
      <c r="H53" s="1" t="s">
        <v>888</v>
      </c>
      <c r="I53" s="1" t="s">
        <v>889</v>
      </c>
      <c r="J53" s="1" t="s">
        <v>887</v>
      </c>
      <c r="K53" s="1" t="s">
        <v>161</v>
      </c>
      <c r="L53" s="1" t="s">
        <v>890</v>
      </c>
      <c r="M53" s="1" t="s">
        <v>120</v>
      </c>
      <c r="N53" s="1" t="s">
        <v>123</v>
      </c>
      <c r="O53" s="1" t="s">
        <v>120</v>
      </c>
      <c r="P53" s="1" t="s">
        <v>120</v>
      </c>
      <c r="Q53" s="1" t="s">
        <v>123</v>
      </c>
      <c r="R53" s="1" t="s">
        <v>120</v>
      </c>
      <c r="S53" s="1" t="s">
        <v>161</v>
      </c>
      <c r="T53" s="1" t="s">
        <v>120</v>
      </c>
      <c r="U53" s="1" t="s">
        <v>891</v>
      </c>
      <c r="V53" s="1" t="s">
        <v>120</v>
      </c>
      <c r="W53" s="1" t="s">
        <v>120</v>
      </c>
      <c r="X53" s="1" t="s">
        <v>118</v>
      </c>
      <c r="Y53" s="1" t="s">
        <v>120</v>
      </c>
      <c r="Z53" s="1" t="s">
        <v>892</v>
      </c>
      <c r="AA53" s="1" t="s">
        <v>120</v>
      </c>
      <c r="AB53" s="1" t="s">
        <v>120</v>
      </c>
      <c r="AC53" s="1" t="s">
        <v>120</v>
      </c>
      <c r="AD53" s="1" t="s">
        <v>120</v>
      </c>
      <c r="AE53" s="1" t="s">
        <v>120</v>
      </c>
      <c r="AF53" s="1" t="s">
        <v>120</v>
      </c>
      <c r="AG53" s="1" t="s">
        <v>120</v>
      </c>
      <c r="AH53" s="1" t="s">
        <v>120</v>
      </c>
      <c r="AI53" s="1" t="s">
        <v>120</v>
      </c>
      <c r="AJ53" s="1" t="s">
        <v>120</v>
      </c>
      <c r="AK53" s="1" t="s">
        <v>120</v>
      </c>
      <c r="AL53" s="1" t="s">
        <v>120</v>
      </c>
      <c r="AM53" s="1" t="s">
        <v>120</v>
      </c>
      <c r="AN53" s="1" t="s">
        <v>120</v>
      </c>
      <c r="AO53" s="1" t="s">
        <v>120</v>
      </c>
      <c r="AP53" s="1" t="s">
        <v>120</v>
      </c>
      <c r="AQ53" s="1" t="s">
        <v>120</v>
      </c>
      <c r="AR53" s="1" t="s">
        <v>120</v>
      </c>
      <c r="AS53" s="1" t="s">
        <v>120</v>
      </c>
      <c r="AT53" s="1" t="s">
        <v>120</v>
      </c>
      <c r="AU53" s="1" t="s">
        <v>120</v>
      </c>
      <c r="AV53" s="1" t="s">
        <v>120</v>
      </c>
      <c r="AW53" s="1" t="s">
        <v>120</v>
      </c>
      <c r="AX53" s="1" t="s">
        <v>120</v>
      </c>
      <c r="AY53" s="1" t="s">
        <v>118</v>
      </c>
      <c r="AZ53" s="1" t="s">
        <v>120</v>
      </c>
      <c r="BA53" s="1" t="s">
        <v>120</v>
      </c>
      <c r="BB53" s="1" t="s">
        <v>120</v>
      </c>
      <c r="BC53" s="1" t="s">
        <v>120</v>
      </c>
      <c r="BD53" s="1" t="s">
        <v>120</v>
      </c>
      <c r="BE53" s="1" t="s">
        <v>120</v>
      </c>
      <c r="BF53" s="1" t="s">
        <v>120</v>
      </c>
      <c r="BG53" s="1" t="s">
        <v>120</v>
      </c>
      <c r="BH53" s="1" t="s">
        <v>120</v>
      </c>
      <c r="BI53" s="1" t="s">
        <v>120</v>
      </c>
      <c r="BJ53" s="1" t="s">
        <v>120</v>
      </c>
      <c r="BK53" s="1" t="s">
        <v>120</v>
      </c>
      <c r="BL53" s="1" t="s">
        <v>120</v>
      </c>
      <c r="BM53" s="1" t="s">
        <v>120</v>
      </c>
      <c r="BN53" s="1" t="s">
        <v>120</v>
      </c>
      <c r="BO53" s="1" t="s">
        <v>120</v>
      </c>
      <c r="BP53" s="1" t="s">
        <v>120</v>
      </c>
      <c r="BQ53" s="1" t="s">
        <v>120</v>
      </c>
      <c r="BR53" s="1" t="s">
        <v>120</v>
      </c>
      <c r="BS53" s="1" t="s">
        <v>120</v>
      </c>
      <c r="BT53" s="1" t="s">
        <v>120</v>
      </c>
      <c r="BU53" s="1" t="s">
        <v>120</v>
      </c>
      <c r="BV53" s="1" t="s">
        <v>120</v>
      </c>
      <c r="BW53" s="1" t="s">
        <v>120</v>
      </c>
      <c r="BX53" s="1" t="s">
        <v>120</v>
      </c>
      <c r="BY53" s="1" t="s">
        <v>120</v>
      </c>
      <c r="BZ53" s="1" t="s">
        <v>120</v>
      </c>
      <c r="CA53" s="1" t="s">
        <v>120</v>
      </c>
      <c r="CB53" s="1" t="s">
        <v>120</v>
      </c>
      <c r="CC53" s="1" t="s">
        <v>120</v>
      </c>
      <c r="CD53" s="1" t="s">
        <v>120</v>
      </c>
      <c r="CE53" s="1" t="s">
        <v>120</v>
      </c>
      <c r="CF53" s="1" t="s">
        <v>120</v>
      </c>
      <c r="CG53" s="1" t="s">
        <v>120</v>
      </c>
      <c r="CH53" s="1" t="s">
        <v>120</v>
      </c>
      <c r="CI53" s="1" t="s">
        <v>120</v>
      </c>
      <c r="CJ53" s="1" t="s">
        <v>120</v>
      </c>
      <c r="CK53" s="1" t="s">
        <v>120</v>
      </c>
      <c r="CL53" s="1" t="s">
        <v>120</v>
      </c>
      <c r="CM53" s="1" t="s">
        <v>120</v>
      </c>
      <c r="CN53" s="1" t="s">
        <v>120</v>
      </c>
      <c r="CO53" s="1" t="s">
        <v>120</v>
      </c>
      <c r="CP53" s="1" t="s">
        <v>120</v>
      </c>
      <c r="CQ53" s="1" t="s">
        <v>120</v>
      </c>
      <c r="CR53" s="1" t="s">
        <v>120</v>
      </c>
      <c r="CS53" s="1" t="s">
        <v>120</v>
      </c>
      <c r="CT53" s="1" t="s">
        <v>120</v>
      </c>
      <c r="CU53" s="1" t="s">
        <v>120</v>
      </c>
      <c r="CV53" s="1" t="s">
        <v>120</v>
      </c>
      <c r="CW53" s="1" t="s">
        <v>120</v>
      </c>
      <c r="CX53" s="1" t="s">
        <v>123</v>
      </c>
      <c r="CY53" s="1" t="s">
        <v>120</v>
      </c>
      <c r="CZ53" s="1" t="s">
        <v>123</v>
      </c>
      <c r="DA53" s="1" t="s">
        <v>120</v>
      </c>
      <c r="DB53" s="1" t="s">
        <v>120</v>
      </c>
      <c r="DC53" s="1" t="s">
        <v>120</v>
      </c>
      <c r="DD53" s="1" t="s">
        <v>120</v>
      </c>
      <c r="DE53" s="1" t="s">
        <v>118</v>
      </c>
      <c r="DF53" s="1" t="s">
        <v>120</v>
      </c>
      <c r="DG53" s="1" t="s">
        <v>118</v>
      </c>
    </row>
    <row r="54" spans="1:111" hidden="1" x14ac:dyDescent="0.3">
      <c r="A54" s="2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</row>
    <row r="55" spans="1:111" x14ac:dyDescent="0.3">
      <c r="A55" s="2">
        <v>53</v>
      </c>
      <c r="B55" s="1" t="s">
        <v>893</v>
      </c>
      <c r="C55" s="1" t="s">
        <v>894</v>
      </c>
      <c r="D55" s="1" t="s">
        <v>895</v>
      </c>
      <c r="E55" s="1" t="s">
        <v>896</v>
      </c>
      <c r="F55" s="1" t="s">
        <v>897</v>
      </c>
      <c r="G55" s="1" t="s">
        <v>898</v>
      </c>
      <c r="H55" s="1" t="s">
        <v>899</v>
      </c>
      <c r="I55" s="1" t="s">
        <v>900</v>
      </c>
      <c r="J55" s="1" t="s">
        <v>901</v>
      </c>
      <c r="K55" s="1" t="s">
        <v>902</v>
      </c>
      <c r="L55" s="1" t="s">
        <v>903</v>
      </c>
      <c r="M55" s="1" t="s">
        <v>120</v>
      </c>
      <c r="N55" s="1" t="s">
        <v>904</v>
      </c>
      <c r="O55" s="1" t="s">
        <v>905</v>
      </c>
      <c r="P55" s="1" t="s">
        <v>843</v>
      </c>
      <c r="Q55" s="1" t="s">
        <v>120</v>
      </c>
      <c r="R55" s="1" t="s">
        <v>120</v>
      </c>
      <c r="S55" s="1" t="s">
        <v>902</v>
      </c>
      <c r="T55" s="1" t="s">
        <v>120</v>
      </c>
      <c r="U55" s="1" t="s">
        <v>906</v>
      </c>
      <c r="V55" s="1" t="s">
        <v>907</v>
      </c>
      <c r="W55" s="1" t="s">
        <v>908</v>
      </c>
      <c r="X55" s="1" t="s">
        <v>120</v>
      </c>
      <c r="Y55" s="1" t="s">
        <v>120</v>
      </c>
      <c r="Z55" s="1" t="s">
        <v>909</v>
      </c>
      <c r="AA55" s="1" t="s">
        <v>910</v>
      </c>
      <c r="AB55" s="1" t="s">
        <v>120</v>
      </c>
      <c r="AC55" s="1" t="s">
        <v>911</v>
      </c>
      <c r="AD55" s="1" t="s">
        <v>120</v>
      </c>
      <c r="AE55" s="1" t="s">
        <v>912</v>
      </c>
      <c r="AF55" s="1" t="s">
        <v>120</v>
      </c>
      <c r="AG55" s="1" t="s">
        <v>120</v>
      </c>
      <c r="AH55" s="1" t="s">
        <v>120</v>
      </c>
      <c r="AI55" s="1" t="s">
        <v>120</v>
      </c>
      <c r="AJ55" s="1" t="s">
        <v>913</v>
      </c>
      <c r="AK55" s="1" t="s">
        <v>914</v>
      </c>
      <c r="AL55" s="1" t="s">
        <v>915</v>
      </c>
      <c r="AM55" s="1" t="s">
        <v>916</v>
      </c>
      <c r="AN55" s="1" t="s">
        <v>120</v>
      </c>
      <c r="AO55" s="1" t="s">
        <v>917</v>
      </c>
      <c r="AP55" s="1" t="s">
        <v>918</v>
      </c>
      <c r="AQ55" s="1" t="s">
        <v>919</v>
      </c>
      <c r="AR55" s="1" t="s">
        <v>120</v>
      </c>
      <c r="AS55" s="1" t="s">
        <v>120</v>
      </c>
      <c r="AT55" s="1" t="s">
        <v>120</v>
      </c>
      <c r="AU55" s="1" t="s">
        <v>120</v>
      </c>
      <c r="AV55" s="1" t="s">
        <v>920</v>
      </c>
      <c r="AW55" s="1" t="s">
        <v>921</v>
      </c>
      <c r="AX55" s="1" t="s">
        <v>922</v>
      </c>
      <c r="AY55" s="1" t="s">
        <v>120</v>
      </c>
      <c r="AZ55" s="1" t="s">
        <v>120</v>
      </c>
      <c r="BA55" s="1" t="s">
        <v>280</v>
      </c>
      <c r="BB55" s="1" t="s">
        <v>923</v>
      </c>
      <c r="BC55" s="1" t="s">
        <v>161</v>
      </c>
      <c r="BD55" s="1" t="s">
        <v>120</v>
      </c>
      <c r="BE55" s="1" t="s">
        <v>120</v>
      </c>
      <c r="BF55" s="1" t="s">
        <v>924</v>
      </c>
      <c r="BG55" s="1" t="s">
        <v>120</v>
      </c>
      <c r="BH55" s="1" t="s">
        <v>925</v>
      </c>
      <c r="BI55" s="1" t="s">
        <v>926</v>
      </c>
      <c r="BJ55" s="1" t="s">
        <v>927</v>
      </c>
      <c r="BK55" s="1" t="s">
        <v>120</v>
      </c>
      <c r="BL55" s="1" t="s">
        <v>120</v>
      </c>
      <c r="BM55" s="1" t="s">
        <v>915</v>
      </c>
      <c r="BN55" s="1" t="s">
        <v>120</v>
      </c>
      <c r="BO55" s="1" t="s">
        <v>928</v>
      </c>
      <c r="BP55" s="1" t="s">
        <v>929</v>
      </c>
      <c r="BQ55" s="1" t="s">
        <v>849</v>
      </c>
      <c r="BR55" s="1" t="s">
        <v>120</v>
      </c>
      <c r="BS55" s="1" t="s">
        <v>120</v>
      </c>
      <c r="BT55" s="1" t="s">
        <v>930</v>
      </c>
      <c r="BU55" s="1" t="s">
        <v>120</v>
      </c>
      <c r="BV55" s="1" t="s">
        <v>931</v>
      </c>
      <c r="BW55" s="1" t="s">
        <v>932</v>
      </c>
      <c r="BX55" s="1" t="s">
        <v>933</v>
      </c>
      <c r="BY55" s="1" t="s">
        <v>120</v>
      </c>
      <c r="BZ55" s="1" t="s">
        <v>120</v>
      </c>
      <c r="CA55" s="1" t="s">
        <v>922</v>
      </c>
      <c r="CB55" s="1" t="s">
        <v>916</v>
      </c>
      <c r="CC55" s="1" t="s">
        <v>120</v>
      </c>
      <c r="CD55" s="1" t="s">
        <v>917</v>
      </c>
      <c r="CE55" s="1" t="s">
        <v>918</v>
      </c>
      <c r="CF55" s="1" t="s">
        <v>919</v>
      </c>
      <c r="CG55" s="1" t="s">
        <v>120</v>
      </c>
      <c r="CH55" s="1" t="s">
        <v>120</v>
      </c>
      <c r="CI55" s="1" t="s">
        <v>120</v>
      </c>
      <c r="CJ55" s="1" t="s">
        <v>120</v>
      </c>
      <c r="CK55" s="1" t="s">
        <v>920</v>
      </c>
      <c r="CL55" s="1" t="s">
        <v>921</v>
      </c>
      <c r="CM55" s="1" t="s">
        <v>922</v>
      </c>
      <c r="CN55" s="1" t="s">
        <v>934</v>
      </c>
      <c r="CO55" s="1" t="s">
        <v>935</v>
      </c>
      <c r="CP55" s="1" t="s">
        <v>936</v>
      </c>
      <c r="CQ55" s="1" t="s">
        <v>937</v>
      </c>
      <c r="CR55" s="1" t="s">
        <v>938</v>
      </c>
      <c r="CS55" s="1" t="s">
        <v>939</v>
      </c>
      <c r="CT55" s="1" t="s">
        <v>120</v>
      </c>
      <c r="CU55" s="1" t="s">
        <v>120</v>
      </c>
      <c r="CV55" s="1" t="s">
        <v>120</v>
      </c>
      <c r="CW55" s="1" t="s">
        <v>120</v>
      </c>
      <c r="CX55" s="1" t="s">
        <v>120</v>
      </c>
      <c r="CY55" s="1" t="s">
        <v>120</v>
      </c>
      <c r="CZ55" s="1" t="s">
        <v>120</v>
      </c>
      <c r="DA55" s="1" t="s">
        <v>120</v>
      </c>
      <c r="DB55" s="1" t="s">
        <v>120</v>
      </c>
      <c r="DC55" s="1" t="s">
        <v>120</v>
      </c>
      <c r="DD55" s="1" t="s">
        <v>120</v>
      </c>
      <c r="DE55" s="1" t="s">
        <v>120</v>
      </c>
      <c r="DF55" s="1" t="s">
        <v>120</v>
      </c>
      <c r="DG55" s="1" t="s">
        <v>120</v>
      </c>
    </row>
    <row r="56" spans="1:111" x14ac:dyDescent="0.3">
      <c r="A56" s="2">
        <v>54</v>
      </c>
      <c r="B56" s="1" t="s">
        <v>940</v>
      </c>
      <c r="C56" s="1" t="s">
        <v>941</v>
      </c>
      <c r="D56" s="1" t="s">
        <v>942</v>
      </c>
      <c r="E56" s="1" t="s">
        <v>943</v>
      </c>
      <c r="F56" s="1" t="s">
        <v>944</v>
      </c>
      <c r="G56" s="1"/>
      <c r="H56" s="1" t="s">
        <v>945</v>
      </c>
      <c r="I56" s="1" t="s">
        <v>946</v>
      </c>
      <c r="J56" s="1"/>
      <c r="K56" s="1" t="s">
        <v>456</v>
      </c>
      <c r="L56" s="1" t="s">
        <v>947</v>
      </c>
      <c r="M56" s="1" t="s">
        <v>120</v>
      </c>
      <c r="N56" s="1" t="s">
        <v>262</v>
      </c>
      <c r="O56" s="1" t="s">
        <v>512</v>
      </c>
      <c r="P56" s="1" t="s">
        <v>121</v>
      </c>
      <c r="Q56" s="1" t="s">
        <v>120</v>
      </c>
      <c r="R56" s="1" t="s">
        <v>120</v>
      </c>
      <c r="S56" s="1" t="s">
        <v>456</v>
      </c>
      <c r="T56" s="1" t="s">
        <v>120</v>
      </c>
      <c r="U56" s="1" t="s">
        <v>948</v>
      </c>
      <c r="V56" s="1" t="s">
        <v>949</v>
      </c>
      <c r="W56" s="1" t="s">
        <v>950</v>
      </c>
      <c r="X56" s="1" t="s">
        <v>120</v>
      </c>
      <c r="Y56" s="1" t="s">
        <v>120</v>
      </c>
      <c r="Z56" s="1" t="s">
        <v>947</v>
      </c>
      <c r="AA56" s="1" t="s">
        <v>951</v>
      </c>
      <c r="AB56" s="1" t="s">
        <v>120</v>
      </c>
      <c r="AC56" s="1" t="s">
        <v>120</v>
      </c>
      <c r="AD56" s="1" t="s">
        <v>120</v>
      </c>
      <c r="AE56" s="1" t="s">
        <v>120</v>
      </c>
      <c r="AF56" s="1" t="s">
        <v>120</v>
      </c>
      <c r="AG56" s="1" t="s">
        <v>120</v>
      </c>
      <c r="AH56" s="1" t="s">
        <v>120</v>
      </c>
      <c r="AI56" s="1" t="s">
        <v>120</v>
      </c>
      <c r="AJ56" s="1" t="s">
        <v>120</v>
      </c>
      <c r="AK56" s="1" t="s">
        <v>952</v>
      </c>
      <c r="AL56" s="1" t="s">
        <v>947</v>
      </c>
      <c r="AM56" s="1" t="s">
        <v>120</v>
      </c>
      <c r="AN56" s="1" t="s">
        <v>120</v>
      </c>
      <c r="AO56" s="1" t="s">
        <v>120</v>
      </c>
      <c r="AP56" s="1" t="s">
        <v>120</v>
      </c>
      <c r="AQ56" s="1" t="s">
        <v>120</v>
      </c>
      <c r="AR56" s="1" t="s">
        <v>120</v>
      </c>
      <c r="AS56" s="1" t="s">
        <v>120</v>
      </c>
      <c r="AT56" s="1" t="s">
        <v>120</v>
      </c>
      <c r="AU56" s="1" t="s">
        <v>120</v>
      </c>
      <c r="AV56" s="1" t="s">
        <v>120</v>
      </c>
      <c r="AW56" s="1" t="s">
        <v>120</v>
      </c>
      <c r="AX56" s="1" t="s">
        <v>120</v>
      </c>
      <c r="AY56" s="1" t="s">
        <v>120</v>
      </c>
      <c r="AZ56" s="1" t="s">
        <v>120</v>
      </c>
      <c r="BA56" s="1" t="s">
        <v>262</v>
      </c>
      <c r="BB56" s="1" t="s">
        <v>512</v>
      </c>
      <c r="BC56" s="1" t="s">
        <v>121</v>
      </c>
      <c r="BD56" s="1" t="s">
        <v>120</v>
      </c>
      <c r="BE56" s="1" t="s">
        <v>120</v>
      </c>
      <c r="BF56" s="1" t="s">
        <v>456</v>
      </c>
      <c r="BG56" s="1" t="s">
        <v>120</v>
      </c>
      <c r="BH56" s="1" t="s">
        <v>948</v>
      </c>
      <c r="BI56" s="1" t="s">
        <v>949</v>
      </c>
      <c r="BJ56" s="1" t="s">
        <v>950</v>
      </c>
      <c r="BK56" s="1" t="s">
        <v>120</v>
      </c>
      <c r="BL56" s="1" t="s">
        <v>120</v>
      </c>
      <c r="BM56" s="1" t="s">
        <v>947</v>
      </c>
      <c r="BN56" s="1" t="s">
        <v>120</v>
      </c>
      <c r="BO56" s="1" t="s">
        <v>120</v>
      </c>
      <c r="BP56" s="1" t="s">
        <v>120</v>
      </c>
      <c r="BQ56" s="1" t="s">
        <v>120</v>
      </c>
      <c r="BR56" s="1" t="s">
        <v>120</v>
      </c>
      <c r="BS56" s="1" t="s">
        <v>120</v>
      </c>
      <c r="BT56" s="1" t="s">
        <v>120</v>
      </c>
      <c r="BU56" s="1" t="s">
        <v>120</v>
      </c>
      <c r="BV56" s="1" t="s">
        <v>120</v>
      </c>
      <c r="BW56" s="1" t="s">
        <v>120</v>
      </c>
      <c r="BX56" s="1" t="s">
        <v>120</v>
      </c>
      <c r="BY56" s="1" t="s">
        <v>120</v>
      </c>
      <c r="BZ56" s="1" t="s">
        <v>120</v>
      </c>
      <c r="CA56" s="1" t="s">
        <v>120</v>
      </c>
      <c r="CB56" s="1" t="s">
        <v>120</v>
      </c>
      <c r="CC56" s="1" t="s">
        <v>120</v>
      </c>
      <c r="CD56" s="1" t="s">
        <v>120</v>
      </c>
      <c r="CE56" s="1" t="s">
        <v>120</v>
      </c>
      <c r="CF56" s="1" t="s">
        <v>120</v>
      </c>
      <c r="CG56" s="1" t="s">
        <v>120</v>
      </c>
      <c r="CH56" s="1" t="s">
        <v>120</v>
      </c>
      <c r="CI56" s="1" t="s">
        <v>120</v>
      </c>
      <c r="CJ56" s="1" t="s">
        <v>120</v>
      </c>
      <c r="CK56" s="1" t="s">
        <v>120</v>
      </c>
      <c r="CL56" s="1" t="s">
        <v>120</v>
      </c>
      <c r="CM56" s="1" t="s">
        <v>120</v>
      </c>
      <c r="CN56" s="1" t="s">
        <v>120</v>
      </c>
      <c r="CO56" s="1" t="s">
        <v>120</v>
      </c>
      <c r="CP56" s="1" t="s">
        <v>120</v>
      </c>
      <c r="CQ56" s="1" t="s">
        <v>120</v>
      </c>
      <c r="CR56" s="1" t="s">
        <v>120</v>
      </c>
      <c r="CS56" s="1" t="s">
        <v>120</v>
      </c>
      <c r="CT56" s="1" t="s">
        <v>120</v>
      </c>
      <c r="CU56" s="1" t="s">
        <v>120</v>
      </c>
      <c r="CV56" s="1" t="s">
        <v>120</v>
      </c>
      <c r="CW56" s="1" t="s">
        <v>120</v>
      </c>
      <c r="CX56" s="1" t="s">
        <v>120</v>
      </c>
      <c r="CY56" s="1" t="s">
        <v>120</v>
      </c>
      <c r="CZ56" s="1" t="s">
        <v>120</v>
      </c>
      <c r="DA56" s="1" t="s">
        <v>120</v>
      </c>
      <c r="DB56" s="1" t="s">
        <v>120</v>
      </c>
      <c r="DC56" s="1" t="s">
        <v>120</v>
      </c>
      <c r="DD56" s="1" t="s">
        <v>120</v>
      </c>
      <c r="DE56" s="1" t="s">
        <v>120</v>
      </c>
      <c r="DF56" s="1" t="s">
        <v>120</v>
      </c>
      <c r="DG56" s="1" t="s">
        <v>120</v>
      </c>
    </row>
    <row r="57" spans="1:111" x14ac:dyDescent="0.3">
      <c r="A57" s="2">
        <v>55</v>
      </c>
      <c r="B57" s="1" t="s">
        <v>953</v>
      </c>
      <c r="C57" s="1" t="s">
        <v>954</v>
      </c>
      <c r="D57" s="1" t="s">
        <v>955</v>
      </c>
      <c r="E57" s="1" t="s">
        <v>956</v>
      </c>
      <c r="F57" s="1" t="s">
        <v>957</v>
      </c>
      <c r="G57" s="1"/>
      <c r="H57" s="1" t="s">
        <v>958</v>
      </c>
      <c r="I57" s="1" t="s">
        <v>959</v>
      </c>
      <c r="J57" s="1"/>
      <c r="K57" s="1" t="s">
        <v>387</v>
      </c>
      <c r="L57" s="1" t="s">
        <v>960</v>
      </c>
      <c r="M57" s="1" t="s">
        <v>120</v>
      </c>
      <c r="N57" s="1" t="s">
        <v>120</v>
      </c>
      <c r="O57" s="1" t="s">
        <v>387</v>
      </c>
      <c r="P57" s="1" t="s">
        <v>120</v>
      </c>
      <c r="Q57" s="1" t="s">
        <v>120</v>
      </c>
      <c r="R57" s="1" t="s">
        <v>120</v>
      </c>
      <c r="S57" s="1" t="s">
        <v>387</v>
      </c>
      <c r="T57" s="1" t="s">
        <v>120</v>
      </c>
      <c r="U57" s="1" t="s">
        <v>120</v>
      </c>
      <c r="V57" s="1" t="s">
        <v>961</v>
      </c>
      <c r="W57" s="1" t="s">
        <v>120</v>
      </c>
      <c r="X57" s="1" t="s">
        <v>120</v>
      </c>
      <c r="Y57" s="1" t="s">
        <v>120</v>
      </c>
      <c r="Z57" s="1" t="s">
        <v>961</v>
      </c>
      <c r="AA57" s="1" t="s">
        <v>962</v>
      </c>
      <c r="AB57" s="1" t="s">
        <v>120</v>
      </c>
      <c r="AC57" s="1" t="s">
        <v>120</v>
      </c>
      <c r="AD57" s="1" t="s">
        <v>120</v>
      </c>
      <c r="AE57" s="1" t="s">
        <v>120</v>
      </c>
      <c r="AF57" s="1" t="s">
        <v>120</v>
      </c>
      <c r="AG57" s="1" t="s">
        <v>120</v>
      </c>
      <c r="AH57" s="1" t="s">
        <v>120</v>
      </c>
      <c r="AI57" s="1" t="s">
        <v>120</v>
      </c>
      <c r="AJ57" s="1" t="s">
        <v>120</v>
      </c>
      <c r="AK57" s="1" t="s">
        <v>963</v>
      </c>
      <c r="AL57" s="1" t="s">
        <v>964</v>
      </c>
      <c r="AM57" s="1" t="s">
        <v>401</v>
      </c>
      <c r="AN57" s="1" t="s">
        <v>120</v>
      </c>
      <c r="AO57" s="1" t="s">
        <v>120</v>
      </c>
      <c r="AP57" s="1" t="s">
        <v>120</v>
      </c>
      <c r="AQ57" s="1" t="s">
        <v>120</v>
      </c>
      <c r="AR57" s="1" t="s">
        <v>120</v>
      </c>
      <c r="AS57" s="1" t="s">
        <v>120</v>
      </c>
      <c r="AT57" s="1" t="s">
        <v>120</v>
      </c>
      <c r="AU57" s="1" t="s">
        <v>120</v>
      </c>
      <c r="AV57" s="1" t="s">
        <v>965</v>
      </c>
      <c r="AW57" s="1" t="s">
        <v>299</v>
      </c>
      <c r="AX57" s="1" t="s">
        <v>438</v>
      </c>
      <c r="AY57" s="1" t="s">
        <v>120</v>
      </c>
      <c r="AZ57" s="1" t="s">
        <v>120</v>
      </c>
      <c r="BA57" s="1" t="s">
        <v>120</v>
      </c>
      <c r="BB57" s="1" t="s">
        <v>849</v>
      </c>
      <c r="BC57" s="1" t="s">
        <v>120</v>
      </c>
      <c r="BD57" s="1" t="s">
        <v>120</v>
      </c>
      <c r="BE57" s="1" t="s">
        <v>120</v>
      </c>
      <c r="BF57" s="1" t="s">
        <v>849</v>
      </c>
      <c r="BG57" s="1" t="s">
        <v>120</v>
      </c>
      <c r="BH57" s="1" t="s">
        <v>120</v>
      </c>
      <c r="BI57" s="1" t="s">
        <v>964</v>
      </c>
      <c r="BJ57" s="1" t="s">
        <v>120</v>
      </c>
      <c r="BK57" s="1" t="s">
        <v>120</v>
      </c>
      <c r="BL57" s="1" t="s">
        <v>120</v>
      </c>
      <c r="BM57" s="1" t="s">
        <v>964</v>
      </c>
      <c r="BN57" s="1" t="s">
        <v>120</v>
      </c>
      <c r="BO57" s="1" t="s">
        <v>120</v>
      </c>
      <c r="BP57" s="1" t="s">
        <v>262</v>
      </c>
      <c r="BQ57" s="1" t="s">
        <v>120</v>
      </c>
      <c r="BR57" s="1" t="s">
        <v>120</v>
      </c>
      <c r="BS57" s="1" t="s">
        <v>120</v>
      </c>
      <c r="BT57" s="1" t="s">
        <v>262</v>
      </c>
      <c r="BU57" s="1" t="s">
        <v>120</v>
      </c>
      <c r="BV57" s="1" t="s">
        <v>120</v>
      </c>
      <c r="BW57" s="1" t="s">
        <v>438</v>
      </c>
      <c r="BX57" s="1" t="s">
        <v>120</v>
      </c>
      <c r="BY57" s="1" t="s">
        <v>120</v>
      </c>
      <c r="BZ57" s="1" t="s">
        <v>120</v>
      </c>
      <c r="CA57" s="1" t="s">
        <v>438</v>
      </c>
      <c r="CB57" s="1" t="s">
        <v>401</v>
      </c>
      <c r="CC57" s="1" t="s">
        <v>120</v>
      </c>
      <c r="CD57" s="1" t="s">
        <v>120</v>
      </c>
      <c r="CE57" s="1" t="s">
        <v>120</v>
      </c>
      <c r="CF57" s="1" t="s">
        <v>120</v>
      </c>
      <c r="CG57" s="1" t="s">
        <v>120</v>
      </c>
      <c r="CH57" s="1" t="s">
        <v>120</v>
      </c>
      <c r="CI57" s="1" t="s">
        <v>120</v>
      </c>
      <c r="CJ57" s="1" t="s">
        <v>120</v>
      </c>
      <c r="CK57" s="1" t="s">
        <v>965</v>
      </c>
      <c r="CL57" s="1" t="s">
        <v>299</v>
      </c>
      <c r="CM57" s="1" t="s">
        <v>438</v>
      </c>
      <c r="CN57" s="1" t="s">
        <v>120</v>
      </c>
      <c r="CO57" s="1" t="s">
        <v>120</v>
      </c>
      <c r="CP57" s="1" t="s">
        <v>120</v>
      </c>
      <c r="CQ57" s="1" t="s">
        <v>120</v>
      </c>
      <c r="CR57" s="1" t="s">
        <v>462</v>
      </c>
      <c r="CS57" s="1" t="s">
        <v>966</v>
      </c>
      <c r="CT57" s="1" t="s">
        <v>120</v>
      </c>
      <c r="CU57" s="1" t="s">
        <v>120</v>
      </c>
      <c r="CV57" s="1" t="s">
        <v>120</v>
      </c>
      <c r="CW57" s="1" t="s">
        <v>120</v>
      </c>
      <c r="CX57" s="1" t="s">
        <v>120</v>
      </c>
      <c r="CY57" s="1" t="s">
        <v>120</v>
      </c>
      <c r="CZ57" s="1" t="s">
        <v>120</v>
      </c>
      <c r="DA57" s="1" t="s">
        <v>120</v>
      </c>
      <c r="DB57" s="1" t="s">
        <v>120</v>
      </c>
      <c r="DC57" s="1" t="s">
        <v>120</v>
      </c>
      <c r="DD57" s="1" t="s">
        <v>120</v>
      </c>
      <c r="DE57" s="1" t="s">
        <v>120</v>
      </c>
      <c r="DF57" s="1" t="s">
        <v>120</v>
      </c>
      <c r="DG57" s="1" t="s">
        <v>120</v>
      </c>
    </row>
    <row r="58" spans="1:111" hidden="1" x14ac:dyDescent="0.3">
      <c r="A58" s="2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</row>
    <row r="59" spans="1:111" hidden="1" x14ac:dyDescent="0.3">
      <c r="A59" s="2">
        <v>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</row>
    <row r="60" spans="1:111" x14ac:dyDescent="0.3">
      <c r="A60" s="2">
        <v>58</v>
      </c>
      <c r="B60" s="1" t="s">
        <v>967</v>
      </c>
      <c r="C60" s="1" t="s">
        <v>968</v>
      </c>
      <c r="D60" s="1" t="s">
        <v>969</v>
      </c>
      <c r="E60" s="1" t="s">
        <v>970</v>
      </c>
      <c r="F60" s="1" t="s">
        <v>971</v>
      </c>
      <c r="G60" s="1" t="s">
        <v>972</v>
      </c>
      <c r="H60" s="1" t="s">
        <v>973</v>
      </c>
      <c r="I60" s="1" t="s">
        <v>974</v>
      </c>
      <c r="J60" s="1" t="s">
        <v>975</v>
      </c>
      <c r="K60" s="1" t="s">
        <v>120</v>
      </c>
      <c r="L60" s="1" t="s">
        <v>311</v>
      </c>
      <c r="M60" s="1" t="s">
        <v>120</v>
      </c>
      <c r="N60" s="1" t="s">
        <v>120</v>
      </c>
      <c r="O60" s="1" t="s">
        <v>120</v>
      </c>
      <c r="P60" s="1" t="s">
        <v>120</v>
      </c>
      <c r="Q60" s="1" t="s">
        <v>120</v>
      </c>
      <c r="R60" s="1" t="s">
        <v>120</v>
      </c>
      <c r="S60" s="1" t="s">
        <v>120</v>
      </c>
      <c r="T60" s="1" t="s">
        <v>120</v>
      </c>
      <c r="U60" s="1" t="s">
        <v>120</v>
      </c>
      <c r="V60" s="1" t="s">
        <v>120</v>
      </c>
      <c r="W60" s="1" t="s">
        <v>120</v>
      </c>
      <c r="X60" s="1" t="s">
        <v>120</v>
      </c>
      <c r="Y60" s="1" t="s">
        <v>120</v>
      </c>
      <c r="Z60" s="1" t="s">
        <v>120</v>
      </c>
      <c r="AA60" s="1" t="s">
        <v>120</v>
      </c>
      <c r="AB60" s="1" t="s">
        <v>120</v>
      </c>
      <c r="AC60" s="1" t="s">
        <v>120</v>
      </c>
      <c r="AD60" s="1" t="s">
        <v>120</v>
      </c>
      <c r="AE60" s="1" t="s">
        <v>120</v>
      </c>
      <c r="AF60" s="1" t="s">
        <v>120</v>
      </c>
      <c r="AG60" s="1" t="s">
        <v>120</v>
      </c>
      <c r="AH60" s="1" t="s">
        <v>120</v>
      </c>
      <c r="AI60" s="1" t="s">
        <v>120</v>
      </c>
      <c r="AJ60" s="1" t="s">
        <v>120</v>
      </c>
      <c r="AK60" s="1" t="s">
        <v>120</v>
      </c>
      <c r="AL60" s="1" t="s">
        <v>120</v>
      </c>
      <c r="AM60" s="1" t="s">
        <v>120</v>
      </c>
      <c r="AN60" s="1" t="s">
        <v>120</v>
      </c>
      <c r="AO60" s="1" t="s">
        <v>120</v>
      </c>
      <c r="AP60" s="1" t="s">
        <v>120</v>
      </c>
      <c r="AQ60" s="1" t="s">
        <v>120</v>
      </c>
      <c r="AR60" s="1" t="s">
        <v>120</v>
      </c>
      <c r="AS60" s="1" t="s">
        <v>120</v>
      </c>
      <c r="AT60" s="1" t="s">
        <v>120</v>
      </c>
      <c r="AU60" s="1" t="s">
        <v>120</v>
      </c>
      <c r="AV60" s="1" t="s">
        <v>120</v>
      </c>
      <c r="AW60" s="1" t="s">
        <v>120</v>
      </c>
      <c r="AX60" s="1" t="s">
        <v>120</v>
      </c>
      <c r="AY60" s="1" t="s">
        <v>120</v>
      </c>
      <c r="AZ60" s="1" t="s">
        <v>120</v>
      </c>
      <c r="BA60" s="1" t="s">
        <v>120</v>
      </c>
      <c r="BB60" s="1" t="s">
        <v>120</v>
      </c>
      <c r="BC60" s="1" t="s">
        <v>120</v>
      </c>
      <c r="BD60" s="1" t="s">
        <v>120</v>
      </c>
      <c r="BE60" s="1" t="s">
        <v>120</v>
      </c>
      <c r="BF60" s="1" t="s">
        <v>120</v>
      </c>
      <c r="BG60" s="1" t="s">
        <v>120</v>
      </c>
      <c r="BH60" s="1" t="s">
        <v>120</v>
      </c>
      <c r="BI60" s="1" t="s">
        <v>120</v>
      </c>
      <c r="BJ60" s="1" t="s">
        <v>120</v>
      </c>
      <c r="BK60" s="1" t="s">
        <v>120</v>
      </c>
      <c r="BL60" s="1" t="s">
        <v>120</v>
      </c>
      <c r="BM60" s="1" t="s">
        <v>120</v>
      </c>
      <c r="BN60" s="1" t="s">
        <v>120</v>
      </c>
      <c r="BO60" s="1" t="s">
        <v>120</v>
      </c>
      <c r="BP60" s="1" t="s">
        <v>120</v>
      </c>
      <c r="BQ60" s="1" t="s">
        <v>120</v>
      </c>
      <c r="BR60" s="1" t="s">
        <v>120</v>
      </c>
      <c r="BS60" s="1" t="s">
        <v>120</v>
      </c>
      <c r="BT60" s="1" t="s">
        <v>120</v>
      </c>
      <c r="BU60" s="1" t="s">
        <v>120</v>
      </c>
      <c r="BV60" s="1" t="s">
        <v>120</v>
      </c>
      <c r="BW60" s="1" t="s">
        <v>120</v>
      </c>
      <c r="BX60" s="1" t="s">
        <v>120</v>
      </c>
      <c r="BY60" s="1" t="s">
        <v>120</v>
      </c>
      <c r="BZ60" s="1" t="s">
        <v>120</v>
      </c>
      <c r="CA60" s="1" t="s">
        <v>120</v>
      </c>
      <c r="CB60" s="1" t="s">
        <v>120</v>
      </c>
      <c r="CC60" s="1" t="s">
        <v>120</v>
      </c>
      <c r="CD60" s="1" t="s">
        <v>120</v>
      </c>
      <c r="CE60" s="1" t="s">
        <v>120</v>
      </c>
      <c r="CF60" s="1" t="s">
        <v>120</v>
      </c>
      <c r="CG60" s="1" t="s">
        <v>120</v>
      </c>
      <c r="CH60" s="1" t="s">
        <v>120</v>
      </c>
      <c r="CI60" s="1" t="s">
        <v>120</v>
      </c>
      <c r="CJ60" s="1" t="s">
        <v>120</v>
      </c>
      <c r="CK60" s="1" t="s">
        <v>120</v>
      </c>
      <c r="CL60" s="1" t="s">
        <v>120</v>
      </c>
      <c r="CM60" s="1" t="s">
        <v>120</v>
      </c>
      <c r="CN60" s="1" t="s">
        <v>120</v>
      </c>
      <c r="CO60" s="1" t="s">
        <v>120</v>
      </c>
      <c r="CP60" s="1" t="s">
        <v>120</v>
      </c>
      <c r="CQ60" s="1" t="s">
        <v>120</v>
      </c>
      <c r="CR60" s="1" t="s">
        <v>120</v>
      </c>
      <c r="CS60" s="1" t="s">
        <v>120</v>
      </c>
      <c r="CT60" s="1" t="s">
        <v>120</v>
      </c>
      <c r="CU60" s="1" t="s">
        <v>120</v>
      </c>
      <c r="CV60" s="1" t="s">
        <v>120</v>
      </c>
      <c r="CW60" s="1" t="s">
        <v>120</v>
      </c>
      <c r="CX60" s="1" t="s">
        <v>120</v>
      </c>
      <c r="CY60" s="1" t="s">
        <v>120</v>
      </c>
      <c r="CZ60" s="1" t="s">
        <v>120</v>
      </c>
      <c r="DA60" s="1" t="s">
        <v>120</v>
      </c>
      <c r="DB60" s="1" t="s">
        <v>120</v>
      </c>
      <c r="DC60" s="1" t="s">
        <v>120</v>
      </c>
      <c r="DD60" s="1" t="s">
        <v>120</v>
      </c>
      <c r="DE60" s="1" t="s">
        <v>120</v>
      </c>
      <c r="DF60" s="1" t="s">
        <v>120</v>
      </c>
      <c r="DG60" s="1" t="s">
        <v>120</v>
      </c>
    </row>
    <row r="61" spans="1:111" hidden="1" x14ac:dyDescent="0.3">
      <c r="A61" s="2">
        <v>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</row>
    <row r="62" spans="1:111" x14ac:dyDescent="0.3">
      <c r="A62" s="2">
        <v>60</v>
      </c>
      <c r="B62" s="1" t="s">
        <v>976</v>
      </c>
      <c r="C62" s="1" t="s">
        <v>977</v>
      </c>
      <c r="D62" s="1" t="s">
        <v>978</v>
      </c>
      <c r="E62" s="1" t="s">
        <v>979</v>
      </c>
      <c r="F62" s="1" t="s">
        <v>980</v>
      </c>
      <c r="G62" s="1" t="s">
        <v>981</v>
      </c>
      <c r="H62" s="1" t="s">
        <v>982</v>
      </c>
      <c r="I62" s="1" t="s">
        <v>983</v>
      </c>
      <c r="J62" s="1" t="s">
        <v>981</v>
      </c>
      <c r="K62" s="1" t="s">
        <v>984</v>
      </c>
      <c r="L62" s="1" t="s">
        <v>985</v>
      </c>
      <c r="M62" s="1" t="s">
        <v>120</v>
      </c>
      <c r="N62" s="1" t="s">
        <v>456</v>
      </c>
      <c r="O62" s="1" t="s">
        <v>986</v>
      </c>
      <c r="P62" s="1" t="s">
        <v>294</v>
      </c>
      <c r="Q62" s="1" t="s">
        <v>120</v>
      </c>
      <c r="R62" s="1" t="s">
        <v>120</v>
      </c>
      <c r="S62" s="1" t="s">
        <v>984</v>
      </c>
      <c r="T62" s="1" t="s">
        <v>120</v>
      </c>
      <c r="U62" s="1" t="s">
        <v>987</v>
      </c>
      <c r="V62" s="1" t="s">
        <v>988</v>
      </c>
      <c r="W62" s="1" t="s">
        <v>989</v>
      </c>
      <c r="X62" s="1" t="s">
        <v>120</v>
      </c>
      <c r="Y62" s="1" t="s">
        <v>120</v>
      </c>
      <c r="Z62" s="1" t="s">
        <v>990</v>
      </c>
      <c r="AA62" s="1" t="s">
        <v>991</v>
      </c>
      <c r="AB62" s="1" t="s">
        <v>120</v>
      </c>
      <c r="AC62" s="1" t="s">
        <v>120</v>
      </c>
      <c r="AD62" s="1" t="s">
        <v>120</v>
      </c>
      <c r="AE62" s="1" t="s">
        <v>120</v>
      </c>
      <c r="AF62" s="1" t="s">
        <v>120</v>
      </c>
      <c r="AG62" s="1" t="s">
        <v>120</v>
      </c>
      <c r="AH62" s="1" t="s">
        <v>120</v>
      </c>
      <c r="AI62" s="1" t="s">
        <v>120</v>
      </c>
      <c r="AJ62" s="1" t="s">
        <v>120</v>
      </c>
      <c r="AK62" s="1" t="s">
        <v>992</v>
      </c>
      <c r="AL62" s="1" t="s">
        <v>993</v>
      </c>
      <c r="AM62" s="1" t="s">
        <v>120</v>
      </c>
      <c r="AN62" s="1" t="s">
        <v>120</v>
      </c>
      <c r="AO62" s="1" t="s">
        <v>120</v>
      </c>
      <c r="AP62" s="1" t="s">
        <v>120</v>
      </c>
      <c r="AQ62" s="1" t="s">
        <v>120</v>
      </c>
      <c r="AR62" s="1" t="s">
        <v>120</v>
      </c>
      <c r="AS62" s="1" t="s">
        <v>120</v>
      </c>
      <c r="AT62" s="1" t="s">
        <v>120</v>
      </c>
      <c r="AU62" s="1" t="s">
        <v>120</v>
      </c>
      <c r="AV62" s="1" t="s">
        <v>120</v>
      </c>
      <c r="AW62" s="1" t="s">
        <v>120</v>
      </c>
      <c r="AX62" s="1" t="s">
        <v>120</v>
      </c>
      <c r="AY62" s="1" t="s">
        <v>994</v>
      </c>
      <c r="AZ62" s="1" t="s">
        <v>120</v>
      </c>
      <c r="BA62" s="1" t="s">
        <v>488</v>
      </c>
      <c r="BB62" s="1" t="s">
        <v>986</v>
      </c>
      <c r="BC62" s="1" t="s">
        <v>294</v>
      </c>
      <c r="BD62" s="1" t="s">
        <v>120</v>
      </c>
      <c r="BE62" s="1" t="s">
        <v>120</v>
      </c>
      <c r="BF62" s="1" t="s">
        <v>995</v>
      </c>
      <c r="BG62" s="1" t="s">
        <v>120</v>
      </c>
      <c r="BH62" s="1" t="s">
        <v>996</v>
      </c>
      <c r="BI62" s="1" t="s">
        <v>988</v>
      </c>
      <c r="BJ62" s="1" t="s">
        <v>989</v>
      </c>
      <c r="BK62" s="1" t="s">
        <v>120</v>
      </c>
      <c r="BL62" s="1" t="s">
        <v>120</v>
      </c>
      <c r="BM62" s="1" t="s">
        <v>993</v>
      </c>
      <c r="BN62" s="1" t="s">
        <v>120</v>
      </c>
      <c r="BO62" s="1" t="s">
        <v>120</v>
      </c>
      <c r="BP62" s="1" t="s">
        <v>120</v>
      </c>
      <c r="BQ62" s="1" t="s">
        <v>120</v>
      </c>
      <c r="BR62" s="1" t="s">
        <v>120</v>
      </c>
      <c r="BS62" s="1" t="s">
        <v>120</v>
      </c>
      <c r="BT62" s="1" t="s">
        <v>120</v>
      </c>
      <c r="BU62" s="1" t="s">
        <v>120</v>
      </c>
      <c r="BV62" s="1" t="s">
        <v>120</v>
      </c>
      <c r="BW62" s="1" t="s">
        <v>120</v>
      </c>
      <c r="BX62" s="1" t="s">
        <v>120</v>
      </c>
      <c r="BY62" s="1" t="s">
        <v>120</v>
      </c>
      <c r="BZ62" s="1" t="s">
        <v>120</v>
      </c>
      <c r="CA62" s="1" t="s">
        <v>120</v>
      </c>
      <c r="CB62" s="1" t="s">
        <v>120</v>
      </c>
      <c r="CC62" s="1" t="s">
        <v>120</v>
      </c>
      <c r="CD62" s="1" t="s">
        <v>120</v>
      </c>
      <c r="CE62" s="1" t="s">
        <v>120</v>
      </c>
      <c r="CF62" s="1" t="s">
        <v>120</v>
      </c>
      <c r="CG62" s="1" t="s">
        <v>120</v>
      </c>
      <c r="CH62" s="1" t="s">
        <v>120</v>
      </c>
      <c r="CI62" s="1" t="s">
        <v>120</v>
      </c>
      <c r="CJ62" s="1" t="s">
        <v>120</v>
      </c>
      <c r="CK62" s="1" t="s">
        <v>120</v>
      </c>
      <c r="CL62" s="1" t="s">
        <v>120</v>
      </c>
      <c r="CM62" s="1" t="s">
        <v>120</v>
      </c>
      <c r="CN62" s="1" t="s">
        <v>120</v>
      </c>
      <c r="CO62" s="1" t="s">
        <v>120</v>
      </c>
      <c r="CP62" s="1" t="s">
        <v>120</v>
      </c>
      <c r="CQ62" s="1" t="s">
        <v>120</v>
      </c>
      <c r="CR62" s="1" t="s">
        <v>120</v>
      </c>
      <c r="CS62" s="1" t="s">
        <v>120</v>
      </c>
      <c r="CT62" s="1" t="s">
        <v>120</v>
      </c>
      <c r="CU62" s="1" t="s">
        <v>161</v>
      </c>
      <c r="CV62" s="1" t="s">
        <v>120</v>
      </c>
      <c r="CW62" s="1" t="s">
        <v>120</v>
      </c>
      <c r="CX62" s="1" t="s">
        <v>120</v>
      </c>
      <c r="CY62" s="1" t="s">
        <v>120</v>
      </c>
      <c r="CZ62" s="1" t="s">
        <v>161</v>
      </c>
      <c r="DA62" s="1" t="s">
        <v>120</v>
      </c>
      <c r="DB62" s="1" t="s">
        <v>994</v>
      </c>
      <c r="DC62" s="1" t="s">
        <v>120</v>
      </c>
      <c r="DD62" s="1" t="s">
        <v>120</v>
      </c>
      <c r="DE62" s="1" t="s">
        <v>120</v>
      </c>
      <c r="DF62" s="1" t="s">
        <v>120</v>
      </c>
      <c r="DG62" s="1" t="s">
        <v>994</v>
      </c>
    </row>
    <row r="63" spans="1:111" hidden="1" x14ac:dyDescent="0.3">
      <c r="A63" s="2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</row>
    <row r="64" spans="1:111" x14ac:dyDescent="0.3">
      <c r="A64" s="2">
        <v>62</v>
      </c>
      <c r="B64" s="1" t="s">
        <v>997</v>
      </c>
      <c r="C64" s="1" t="s">
        <v>998</v>
      </c>
      <c r="D64" s="1" t="s">
        <v>999</v>
      </c>
      <c r="E64" s="1" t="s">
        <v>1000</v>
      </c>
      <c r="F64" s="1" t="s">
        <v>1001</v>
      </c>
      <c r="G64" s="1" t="s">
        <v>1002</v>
      </c>
      <c r="H64" s="1" t="s">
        <v>1003</v>
      </c>
      <c r="I64" s="1" t="s">
        <v>1004</v>
      </c>
      <c r="J64" s="1" t="s">
        <v>1005</v>
      </c>
      <c r="K64" s="1" t="s">
        <v>1006</v>
      </c>
      <c r="L64" s="1" t="s">
        <v>1007</v>
      </c>
      <c r="M64" s="1" t="s">
        <v>120</v>
      </c>
      <c r="N64" s="1" t="s">
        <v>355</v>
      </c>
      <c r="O64" s="1" t="s">
        <v>1008</v>
      </c>
      <c r="P64" s="1" t="s">
        <v>414</v>
      </c>
      <c r="Q64" s="1" t="s">
        <v>120</v>
      </c>
      <c r="R64" s="1" t="s">
        <v>120</v>
      </c>
      <c r="S64" s="1" t="s">
        <v>1006</v>
      </c>
      <c r="T64" s="1" t="s">
        <v>120</v>
      </c>
      <c r="U64" s="1" t="s">
        <v>1009</v>
      </c>
      <c r="V64" s="1" t="s">
        <v>1010</v>
      </c>
      <c r="W64" s="1" t="s">
        <v>1011</v>
      </c>
      <c r="X64" s="1" t="s">
        <v>120</v>
      </c>
      <c r="Y64" s="1" t="s">
        <v>120</v>
      </c>
      <c r="Z64" s="1" t="s">
        <v>1012</v>
      </c>
      <c r="AA64" s="1" t="s">
        <v>1013</v>
      </c>
      <c r="AB64" s="1" t="s">
        <v>120</v>
      </c>
      <c r="AC64" s="1" t="s">
        <v>120</v>
      </c>
      <c r="AD64" s="1" t="s">
        <v>120</v>
      </c>
      <c r="AE64" s="1" t="s">
        <v>120</v>
      </c>
      <c r="AF64" s="1" t="s">
        <v>120</v>
      </c>
      <c r="AG64" s="1" t="s">
        <v>120</v>
      </c>
      <c r="AH64" s="1" t="s">
        <v>120</v>
      </c>
      <c r="AI64" s="1" t="s">
        <v>120</v>
      </c>
      <c r="AJ64" s="1" t="s">
        <v>1014</v>
      </c>
      <c r="AK64" s="1" t="s">
        <v>1015</v>
      </c>
      <c r="AL64" s="1" t="s">
        <v>1012</v>
      </c>
      <c r="AM64" s="1" t="s">
        <v>120</v>
      </c>
      <c r="AN64" s="1" t="s">
        <v>120</v>
      </c>
      <c r="AO64" s="1" t="s">
        <v>120</v>
      </c>
      <c r="AP64" s="1" t="s">
        <v>120</v>
      </c>
      <c r="AQ64" s="1" t="s">
        <v>120</v>
      </c>
      <c r="AR64" s="1" t="s">
        <v>120</v>
      </c>
      <c r="AS64" s="1" t="s">
        <v>120</v>
      </c>
      <c r="AT64" s="1" t="s">
        <v>120</v>
      </c>
      <c r="AU64" s="1" t="s">
        <v>120</v>
      </c>
      <c r="AV64" s="1" t="s">
        <v>120</v>
      </c>
      <c r="AW64" s="1" t="s">
        <v>120</v>
      </c>
      <c r="AX64" s="1" t="s">
        <v>120</v>
      </c>
      <c r="AY64" s="1" t="s">
        <v>120</v>
      </c>
      <c r="AZ64" s="1" t="s">
        <v>120</v>
      </c>
      <c r="BA64" s="1" t="s">
        <v>355</v>
      </c>
      <c r="BB64" s="1" t="s">
        <v>1008</v>
      </c>
      <c r="BC64" s="1" t="s">
        <v>414</v>
      </c>
      <c r="BD64" s="1" t="s">
        <v>120</v>
      </c>
      <c r="BE64" s="1" t="s">
        <v>120</v>
      </c>
      <c r="BF64" s="1" t="s">
        <v>1006</v>
      </c>
      <c r="BG64" s="1" t="s">
        <v>120</v>
      </c>
      <c r="BH64" s="1" t="s">
        <v>1009</v>
      </c>
      <c r="BI64" s="1" t="s">
        <v>1010</v>
      </c>
      <c r="BJ64" s="1" t="s">
        <v>1011</v>
      </c>
      <c r="BK64" s="1" t="s">
        <v>120</v>
      </c>
      <c r="BL64" s="1" t="s">
        <v>120</v>
      </c>
      <c r="BM64" s="1" t="s">
        <v>1012</v>
      </c>
      <c r="BN64" s="1" t="s">
        <v>120</v>
      </c>
      <c r="BO64" s="1" t="s">
        <v>120</v>
      </c>
      <c r="BP64" s="1" t="s">
        <v>120</v>
      </c>
      <c r="BQ64" s="1" t="s">
        <v>120</v>
      </c>
      <c r="BR64" s="1" t="s">
        <v>120</v>
      </c>
      <c r="BS64" s="1" t="s">
        <v>120</v>
      </c>
      <c r="BT64" s="1" t="s">
        <v>120</v>
      </c>
      <c r="BU64" s="1" t="s">
        <v>120</v>
      </c>
      <c r="BV64" s="1" t="s">
        <v>120</v>
      </c>
      <c r="BW64" s="1" t="s">
        <v>120</v>
      </c>
      <c r="BX64" s="1" t="s">
        <v>120</v>
      </c>
      <c r="BY64" s="1" t="s">
        <v>120</v>
      </c>
      <c r="BZ64" s="1" t="s">
        <v>120</v>
      </c>
      <c r="CA64" s="1" t="s">
        <v>120</v>
      </c>
      <c r="CB64" s="1" t="s">
        <v>120</v>
      </c>
      <c r="CC64" s="1" t="s">
        <v>120</v>
      </c>
      <c r="CD64" s="1" t="s">
        <v>120</v>
      </c>
      <c r="CE64" s="1" t="s">
        <v>120</v>
      </c>
      <c r="CF64" s="1" t="s">
        <v>120</v>
      </c>
      <c r="CG64" s="1" t="s">
        <v>120</v>
      </c>
      <c r="CH64" s="1" t="s">
        <v>120</v>
      </c>
      <c r="CI64" s="1" t="s">
        <v>120</v>
      </c>
      <c r="CJ64" s="1" t="s">
        <v>120</v>
      </c>
      <c r="CK64" s="1" t="s">
        <v>120</v>
      </c>
      <c r="CL64" s="1" t="s">
        <v>120</v>
      </c>
      <c r="CM64" s="1" t="s">
        <v>120</v>
      </c>
      <c r="CN64" s="1" t="s">
        <v>120</v>
      </c>
      <c r="CO64" s="1" t="s">
        <v>120</v>
      </c>
      <c r="CP64" s="1" t="s">
        <v>120</v>
      </c>
      <c r="CQ64" s="1" t="s">
        <v>120</v>
      </c>
      <c r="CR64" s="1" t="s">
        <v>120</v>
      </c>
      <c r="CS64" s="1" t="s">
        <v>120</v>
      </c>
      <c r="CT64" s="1" t="s">
        <v>120</v>
      </c>
      <c r="CU64" s="1" t="s">
        <v>120</v>
      </c>
      <c r="CV64" s="1" t="s">
        <v>120</v>
      </c>
      <c r="CW64" s="1" t="s">
        <v>120</v>
      </c>
      <c r="CX64" s="1" t="s">
        <v>120</v>
      </c>
      <c r="CY64" s="1" t="s">
        <v>120</v>
      </c>
      <c r="CZ64" s="1" t="s">
        <v>120</v>
      </c>
      <c r="DA64" s="1" t="s">
        <v>120</v>
      </c>
      <c r="DB64" s="1" t="s">
        <v>120</v>
      </c>
      <c r="DC64" s="1" t="s">
        <v>120</v>
      </c>
      <c r="DD64" s="1" t="s">
        <v>120</v>
      </c>
      <c r="DE64" s="1" t="s">
        <v>120</v>
      </c>
      <c r="DF64" s="1" t="s">
        <v>120</v>
      </c>
      <c r="DG64" s="1" t="s">
        <v>120</v>
      </c>
    </row>
    <row r="65" spans="1:111" x14ac:dyDescent="0.3">
      <c r="A65" s="2">
        <v>63</v>
      </c>
      <c r="B65" s="1" t="s">
        <v>1016</v>
      </c>
      <c r="C65" s="1" t="s">
        <v>1017</v>
      </c>
      <c r="D65" s="1" t="s">
        <v>1018</v>
      </c>
      <c r="E65" s="1" t="s">
        <v>1019</v>
      </c>
      <c r="F65" s="1" t="s">
        <v>1020</v>
      </c>
      <c r="G65" s="1"/>
      <c r="H65" s="1" t="s">
        <v>1021</v>
      </c>
      <c r="I65" s="1" t="s">
        <v>1022</v>
      </c>
      <c r="J65" s="1"/>
      <c r="K65" s="1" t="s">
        <v>1023</v>
      </c>
      <c r="L65" s="1" t="s">
        <v>1024</v>
      </c>
      <c r="M65" s="1" t="s">
        <v>120</v>
      </c>
      <c r="N65" s="1" t="s">
        <v>488</v>
      </c>
      <c r="O65" s="1" t="s">
        <v>1025</v>
      </c>
      <c r="P65" s="1" t="s">
        <v>1026</v>
      </c>
      <c r="Q65" s="1" t="s">
        <v>120</v>
      </c>
      <c r="R65" s="1" t="s">
        <v>120</v>
      </c>
      <c r="S65" s="1" t="s">
        <v>1023</v>
      </c>
      <c r="T65" s="1" t="s">
        <v>120</v>
      </c>
      <c r="U65" s="1" t="s">
        <v>1027</v>
      </c>
      <c r="V65" s="1" t="s">
        <v>1028</v>
      </c>
      <c r="W65" s="1" t="s">
        <v>1029</v>
      </c>
      <c r="X65" s="1" t="s">
        <v>120</v>
      </c>
      <c r="Y65" s="1" t="s">
        <v>120</v>
      </c>
      <c r="Z65" s="1" t="s">
        <v>1030</v>
      </c>
      <c r="AA65" s="1" t="s">
        <v>1031</v>
      </c>
      <c r="AB65" s="1" t="s">
        <v>120</v>
      </c>
      <c r="AC65" s="1" t="s">
        <v>120</v>
      </c>
      <c r="AD65" s="1" t="s">
        <v>120</v>
      </c>
      <c r="AE65" s="1" t="s">
        <v>120</v>
      </c>
      <c r="AF65" s="1" t="s">
        <v>120</v>
      </c>
      <c r="AG65" s="1" t="s">
        <v>120</v>
      </c>
      <c r="AH65" s="1" t="s">
        <v>120</v>
      </c>
      <c r="AI65" s="1" t="s">
        <v>120</v>
      </c>
      <c r="AJ65" s="1" t="s">
        <v>1032</v>
      </c>
      <c r="AK65" s="1" t="s">
        <v>1033</v>
      </c>
      <c r="AL65" s="1" t="s">
        <v>1030</v>
      </c>
      <c r="AM65" s="1" t="s">
        <v>120</v>
      </c>
      <c r="AN65" s="1" t="s">
        <v>120</v>
      </c>
      <c r="AO65" s="1" t="s">
        <v>120</v>
      </c>
      <c r="AP65" s="1" t="s">
        <v>120</v>
      </c>
      <c r="AQ65" s="1" t="s">
        <v>120</v>
      </c>
      <c r="AR65" s="1" t="s">
        <v>120</v>
      </c>
      <c r="AS65" s="1" t="s">
        <v>120</v>
      </c>
      <c r="AT65" s="1" t="s">
        <v>120</v>
      </c>
      <c r="AU65" s="1" t="s">
        <v>120</v>
      </c>
      <c r="AV65" s="1" t="s">
        <v>120</v>
      </c>
      <c r="AW65" s="1" t="s">
        <v>120</v>
      </c>
      <c r="AX65" s="1" t="s">
        <v>120</v>
      </c>
      <c r="AY65" s="1" t="s">
        <v>120</v>
      </c>
      <c r="AZ65" s="1" t="s">
        <v>120</v>
      </c>
      <c r="BA65" s="1" t="s">
        <v>488</v>
      </c>
      <c r="BB65" s="1" t="s">
        <v>1025</v>
      </c>
      <c r="BC65" s="1" t="s">
        <v>1026</v>
      </c>
      <c r="BD65" s="1" t="s">
        <v>120</v>
      </c>
      <c r="BE65" s="1" t="s">
        <v>120</v>
      </c>
      <c r="BF65" s="1" t="s">
        <v>1023</v>
      </c>
      <c r="BG65" s="1" t="s">
        <v>120</v>
      </c>
      <c r="BH65" s="1" t="s">
        <v>1027</v>
      </c>
      <c r="BI65" s="1" t="s">
        <v>1028</v>
      </c>
      <c r="BJ65" s="1" t="s">
        <v>1029</v>
      </c>
      <c r="BK65" s="1" t="s">
        <v>120</v>
      </c>
      <c r="BL65" s="1" t="s">
        <v>120</v>
      </c>
      <c r="BM65" s="1" t="s">
        <v>1030</v>
      </c>
      <c r="BN65" s="1" t="s">
        <v>120</v>
      </c>
      <c r="BO65" s="1" t="s">
        <v>120</v>
      </c>
      <c r="BP65" s="1" t="s">
        <v>120</v>
      </c>
      <c r="BQ65" s="1" t="s">
        <v>120</v>
      </c>
      <c r="BR65" s="1" t="s">
        <v>120</v>
      </c>
      <c r="BS65" s="1" t="s">
        <v>120</v>
      </c>
      <c r="BT65" s="1" t="s">
        <v>120</v>
      </c>
      <c r="BU65" s="1" t="s">
        <v>120</v>
      </c>
      <c r="BV65" s="1" t="s">
        <v>120</v>
      </c>
      <c r="BW65" s="1" t="s">
        <v>120</v>
      </c>
      <c r="BX65" s="1" t="s">
        <v>120</v>
      </c>
      <c r="BY65" s="1" t="s">
        <v>120</v>
      </c>
      <c r="BZ65" s="1" t="s">
        <v>120</v>
      </c>
      <c r="CA65" s="1" t="s">
        <v>120</v>
      </c>
      <c r="CB65" s="1" t="s">
        <v>120</v>
      </c>
      <c r="CC65" s="1" t="s">
        <v>120</v>
      </c>
      <c r="CD65" s="1" t="s">
        <v>120</v>
      </c>
      <c r="CE65" s="1" t="s">
        <v>120</v>
      </c>
      <c r="CF65" s="1" t="s">
        <v>120</v>
      </c>
      <c r="CG65" s="1" t="s">
        <v>120</v>
      </c>
      <c r="CH65" s="1" t="s">
        <v>120</v>
      </c>
      <c r="CI65" s="1" t="s">
        <v>120</v>
      </c>
      <c r="CJ65" s="1" t="s">
        <v>120</v>
      </c>
      <c r="CK65" s="1" t="s">
        <v>120</v>
      </c>
      <c r="CL65" s="1" t="s">
        <v>120</v>
      </c>
      <c r="CM65" s="1" t="s">
        <v>120</v>
      </c>
      <c r="CN65" s="1" t="s">
        <v>120</v>
      </c>
      <c r="CO65" s="1" t="s">
        <v>120</v>
      </c>
      <c r="CP65" s="1" t="s">
        <v>120</v>
      </c>
      <c r="CQ65" s="1" t="s">
        <v>120</v>
      </c>
      <c r="CR65" s="1" t="s">
        <v>120</v>
      </c>
      <c r="CS65" s="1" t="s">
        <v>120</v>
      </c>
      <c r="CT65" s="1" t="s">
        <v>120</v>
      </c>
      <c r="CU65" s="1" t="s">
        <v>120</v>
      </c>
      <c r="CV65" s="1" t="s">
        <v>120</v>
      </c>
      <c r="CW65" s="1" t="s">
        <v>120</v>
      </c>
      <c r="CX65" s="1" t="s">
        <v>120</v>
      </c>
      <c r="CY65" s="1" t="s">
        <v>120</v>
      </c>
      <c r="CZ65" s="1" t="s">
        <v>120</v>
      </c>
      <c r="DA65" s="1" t="s">
        <v>120</v>
      </c>
      <c r="DB65" s="1" t="s">
        <v>120</v>
      </c>
      <c r="DC65" s="1" t="s">
        <v>120</v>
      </c>
      <c r="DD65" s="1" t="s">
        <v>120</v>
      </c>
      <c r="DE65" s="1" t="s">
        <v>120</v>
      </c>
      <c r="DF65" s="1" t="s">
        <v>120</v>
      </c>
      <c r="DG65" s="1" t="s">
        <v>120</v>
      </c>
    </row>
    <row r="66" spans="1:111" x14ac:dyDescent="0.3">
      <c r="A66" s="2">
        <v>64</v>
      </c>
      <c r="B66" s="1" t="s">
        <v>1034</v>
      </c>
      <c r="C66" s="1" t="s">
        <v>1035</v>
      </c>
      <c r="D66" s="1" t="s">
        <v>1036</v>
      </c>
      <c r="E66" s="1" t="s">
        <v>1037</v>
      </c>
      <c r="F66" s="1" t="s">
        <v>1038</v>
      </c>
      <c r="G66" s="1"/>
      <c r="H66" s="1" t="s">
        <v>1039</v>
      </c>
      <c r="I66" s="1" t="s">
        <v>1040</v>
      </c>
      <c r="J66" s="1"/>
      <c r="K66" s="1" t="s">
        <v>1041</v>
      </c>
      <c r="L66" s="1" t="s">
        <v>1042</v>
      </c>
      <c r="M66" s="1" t="s">
        <v>120</v>
      </c>
      <c r="N66" s="1" t="s">
        <v>1043</v>
      </c>
      <c r="O66" s="1" t="s">
        <v>1044</v>
      </c>
      <c r="P66" s="1" t="s">
        <v>1045</v>
      </c>
      <c r="Q66" s="1" t="s">
        <v>120</v>
      </c>
      <c r="R66" s="1" t="s">
        <v>120</v>
      </c>
      <c r="S66" s="1" t="s">
        <v>1041</v>
      </c>
      <c r="T66" s="1" t="s">
        <v>120</v>
      </c>
      <c r="U66" s="1" t="s">
        <v>1046</v>
      </c>
      <c r="V66" s="1" t="s">
        <v>1047</v>
      </c>
      <c r="W66" s="1" t="s">
        <v>1048</v>
      </c>
      <c r="X66" s="1" t="s">
        <v>120</v>
      </c>
      <c r="Y66" s="1" t="s">
        <v>120</v>
      </c>
      <c r="Z66" s="1" t="s">
        <v>1049</v>
      </c>
      <c r="AA66" s="1" t="s">
        <v>1050</v>
      </c>
      <c r="AB66" s="1" t="s">
        <v>299</v>
      </c>
      <c r="AC66" s="1" t="s">
        <v>120</v>
      </c>
      <c r="AD66" s="1" t="s">
        <v>1051</v>
      </c>
      <c r="AE66" s="1" t="s">
        <v>120</v>
      </c>
      <c r="AF66" s="1" t="s">
        <v>120</v>
      </c>
      <c r="AG66" s="1" t="s">
        <v>120</v>
      </c>
      <c r="AH66" s="1" t="s">
        <v>120</v>
      </c>
      <c r="AI66" s="1" t="s">
        <v>120</v>
      </c>
      <c r="AJ66" s="1" t="s">
        <v>1052</v>
      </c>
      <c r="AK66" s="1" t="s">
        <v>1053</v>
      </c>
      <c r="AL66" s="1" t="s">
        <v>1054</v>
      </c>
      <c r="AM66" s="1" t="s">
        <v>1055</v>
      </c>
      <c r="AN66" s="1" t="s">
        <v>120</v>
      </c>
      <c r="AO66" s="1" t="s">
        <v>120</v>
      </c>
      <c r="AP66" s="1" t="s">
        <v>120</v>
      </c>
      <c r="AQ66" s="1" t="s">
        <v>120</v>
      </c>
      <c r="AR66" s="1" t="s">
        <v>120</v>
      </c>
      <c r="AS66" s="1" t="s">
        <v>120</v>
      </c>
      <c r="AT66" s="1" t="s">
        <v>120</v>
      </c>
      <c r="AU66" s="1" t="s">
        <v>120</v>
      </c>
      <c r="AV66" s="1" t="s">
        <v>914</v>
      </c>
      <c r="AW66" s="1" t="s">
        <v>1056</v>
      </c>
      <c r="AX66" s="1" t="s">
        <v>1057</v>
      </c>
      <c r="AY66" s="1" t="s">
        <v>120</v>
      </c>
      <c r="AZ66" s="1" t="s">
        <v>120</v>
      </c>
      <c r="BA66" s="1" t="s">
        <v>1058</v>
      </c>
      <c r="BB66" s="1" t="s">
        <v>1059</v>
      </c>
      <c r="BC66" s="1" t="s">
        <v>1060</v>
      </c>
      <c r="BD66" s="1" t="s">
        <v>120</v>
      </c>
      <c r="BE66" s="1" t="s">
        <v>120</v>
      </c>
      <c r="BF66" s="1" t="s">
        <v>1061</v>
      </c>
      <c r="BG66" s="1" t="s">
        <v>120</v>
      </c>
      <c r="BH66" s="1" t="s">
        <v>1062</v>
      </c>
      <c r="BI66" s="1" t="s">
        <v>1063</v>
      </c>
      <c r="BJ66" s="1" t="s">
        <v>1064</v>
      </c>
      <c r="BK66" s="1" t="s">
        <v>120</v>
      </c>
      <c r="BL66" s="1" t="s">
        <v>120</v>
      </c>
      <c r="BM66" s="1" t="s">
        <v>1054</v>
      </c>
      <c r="BN66" s="1" t="s">
        <v>120</v>
      </c>
      <c r="BO66" s="1" t="s">
        <v>121</v>
      </c>
      <c r="BP66" s="1" t="s">
        <v>1065</v>
      </c>
      <c r="BQ66" s="1" t="s">
        <v>355</v>
      </c>
      <c r="BR66" s="1" t="s">
        <v>120</v>
      </c>
      <c r="BS66" s="1" t="s">
        <v>120</v>
      </c>
      <c r="BT66" s="1" t="s">
        <v>1066</v>
      </c>
      <c r="BU66" s="1" t="s">
        <v>120</v>
      </c>
      <c r="BV66" s="1" t="s">
        <v>1067</v>
      </c>
      <c r="BW66" s="1" t="s">
        <v>1068</v>
      </c>
      <c r="BX66" s="1" t="s">
        <v>1069</v>
      </c>
      <c r="BY66" s="1" t="s">
        <v>120</v>
      </c>
      <c r="BZ66" s="1" t="s">
        <v>120</v>
      </c>
      <c r="CA66" s="1" t="s">
        <v>1057</v>
      </c>
      <c r="CB66" s="1" t="s">
        <v>1055</v>
      </c>
      <c r="CC66" s="1" t="s">
        <v>120</v>
      </c>
      <c r="CD66" s="1" t="s">
        <v>120</v>
      </c>
      <c r="CE66" s="1" t="s">
        <v>120</v>
      </c>
      <c r="CF66" s="1" t="s">
        <v>120</v>
      </c>
      <c r="CG66" s="1" t="s">
        <v>120</v>
      </c>
      <c r="CH66" s="1" t="s">
        <v>120</v>
      </c>
      <c r="CI66" s="1" t="s">
        <v>120</v>
      </c>
      <c r="CJ66" s="1" t="s">
        <v>120</v>
      </c>
      <c r="CK66" s="1" t="s">
        <v>914</v>
      </c>
      <c r="CL66" s="1" t="s">
        <v>1056</v>
      </c>
      <c r="CM66" s="1" t="s">
        <v>1057</v>
      </c>
      <c r="CN66" s="1" t="s">
        <v>1070</v>
      </c>
      <c r="CO66" s="1" t="s">
        <v>402</v>
      </c>
      <c r="CP66" s="1" t="s">
        <v>1071</v>
      </c>
      <c r="CQ66" s="1" t="s">
        <v>1072</v>
      </c>
      <c r="CR66" s="1" t="s">
        <v>1073</v>
      </c>
      <c r="CS66" s="1" t="s">
        <v>1074</v>
      </c>
      <c r="CT66" s="1" t="s">
        <v>120</v>
      </c>
      <c r="CU66" s="1" t="s">
        <v>120</v>
      </c>
      <c r="CV66" s="1" t="s">
        <v>120</v>
      </c>
      <c r="CW66" s="1" t="s">
        <v>120</v>
      </c>
      <c r="CX66" s="1" t="s">
        <v>120</v>
      </c>
      <c r="CY66" s="1" t="s">
        <v>120</v>
      </c>
      <c r="CZ66" s="1" t="s">
        <v>120</v>
      </c>
      <c r="DA66" s="1" t="s">
        <v>120</v>
      </c>
      <c r="DB66" s="1" t="s">
        <v>120</v>
      </c>
      <c r="DC66" s="1" t="s">
        <v>120</v>
      </c>
      <c r="DD66" s="1" t="s">
        <v>120</v>
      </c>
      <c r="DE66" s="1" t="s">
        <v>120</v>
      </c>
      <c r="DF66" s="1" t="s">
        <v>120</v>
      </c>
      <c r="DG66" s="1" t="s">
        <v>120</v>
      </c>
    </row>
    <row r="67" spans="1:111" x14ac:dyDescent="0.3">
      <c r="A67" s="2">
        <v>65</v>
      </c>
      <c r="B67" s="1" t="s">
        <v>1075</v>
      </c>
      <c r="C67" s="1" t="s">
        <v>1076</v>
      </c>
      <c r="D67" s="1" t="s">
        <v>1077</v>
      </c>
      <c r="E67" s="1" t="s">
        <v>1078</v>
      </c>
      <c r="F67" s="1" t="s">
        <v>1079</v>
      </c>
      <c r="G67" s="1" t="s">
        <v>1080</v>
      </c>
      <c r="H67" s="1" t="s">
        <v>1081</v>
      </c>
      <c r="I67" s="1" t="s">
        <v>1082</v>
      </c>
      <c r="J67" s="1" t="s">
        <v>1083</v>
      </c>
      <c r="K67" s="1" t="s">
        <v>1084</v>
      </c>
      <c r="L67" s="1" t="s">
        <v>1085</v>
      </c>
      <c r="M67" s="1" t="s">
        <v>120</v>
      </c>
      <c r="N67" s="1" t="s">
        <v>190</v>
      </c>
      <c r="O67" s="1" t="s">
        <v>1086</v>
      </c>
      <c r="P67" s="1" t="s">
        <v>140</v>
      </c>
      <c r="Q67" s="1" t="s">
        <v>120</v>
      </c>
      <c r="R67" s="1" t="s">
        <v>120</v>
      </c>
      <c r="S67" s="1" t="s">
        <v>1084</v>
      </c>
      <c r="T67" s="1" t="s">
        <v>120</v>
      </c>
      <c r="U67" s="1" t="s">
        <v>1087</v>
      </c>
      <c r="V67" s="1" t="s">
        <v>1088</v>
      </c>
      <c r="W67" s="1" t="s">
        <v>1089</v>
      </c>
      <c r="X67" s="1" t="s">
        <v>120</v>
      </c>
      <c r="Y67" s="1" t="s">
        <v>120</v>
      </c>
      <c r="Z67" s="1" t="s">
        <v>1090</v>
      </c>
      <c r="AA67" s="1" t="s">
        <v>1091</v>
      </c>
      <c r="AB67" s="1" t="s">
        <v>120</v>
      </c>
      <c r="AC67" s="1" t="s">
        <v>120</v>
      </c>
      <c r="AD67" s="1" t="s">
        <v>525</v>
      </c>
      <c r="AE67" s="1" t="s">
        <v>120</v>
      </c>
      <c r="AF67" s="1" t="s">
        <v>120</v>
      </c>
      <c r="AG67" s="1" t="s">
        <v>120</v>
      </c>
      <c r="AH67" s="1" t="s">
        <v>120</v>
      </c>
      <c r="AI67" s="1" t="s">
        <v>120</v>
      </c>
      <c r="AJ67" s="1" t="s">
        <v>1092</v>
      </c>
      <c r="AK67" s="1" t="s">
        <v>1093</v>
      </c>
      <c r="AL67" s="1" t="s">
        <v>1094</v>
      </c>
      <c r="AM67" s="1" t="s">
        <v>120</v>
      </c>
      <c r="AN67" s="1" t="s">
        <v>120</v>
      </c>
      <c r="AO67" s="1" t="s">
        <v>120</v>
      </c>
      <c r="AP67" s="1" t="s">
        <v>120</v>
      </c>
      <c r="AQ67" s="1" t="s">
        <v>120</v>
      </c>
      <c r="AR67" s="1" t="s">
        <v>120</v>
      </c>
      <c r="AS67" s="1" t="s">
        <v>120</v>
      </c>
      <c r="AT67" s="1" t="s">
        <v>120</v>
      </c>
      <c r="AU67" s="1" t="s">
        <v>120</v>
      </c>
      <c r="AV67" s="1" t="s">
        <v>120</v>
      </c>
      <c r="AW67" s="1" t="s">
        <v>120</v>
      </c>
      <c r="AX67" s="1" t="s">
        <v>120</v>
      </c>
      <c r="AY67" s="1" t="s">
        <v>120</v>
      </c>
      <c r="AZ67" s="1" t="s">
        <v>120</v>
      </c>
      <c r="BA67" s="1" t="s">
        <v>190</v>
      </c>
      <c r="BB67" s="1" t="s">
        <v>1086</v>
      </c>
      <c r="BC67" s="1" t="s">
        <v>140</v>
      </c>
      <c r="BD67" s="1" t="s">
        <v>120</v>
      </c>
      <c r="BE67" s="1" t="s">
        <v>120</v>
      </c>
      <c r="BF67" s="1" t="s">
        <v>1084</v>
      </c>
      <c r="BG67" s="1" t="s">
        <v>120</v>
      </c>
      <c r="BH67" s="1" t="s">
        <v>1087</v>
      </c>
      <c r="BI67" s="1" t="s">
        <v>1088</v>
      </c>
      <c r="BJ67" s="1" t="s">
        <v>1089</v>
      </c>
      <c r="BK67" s="1" t="s">
        <v>120</v>
      </c>
      <c r="BL67" s="1" t="s">
        <v>120</v>
      </c>
      <c r="BM67" s="1" t="s">
        <v>1090</v>
      </c>
      <c r="BN67" s="1" t="s">
        <v>120</v>
      </c>
      <c r="BO67" s="1" t="s">
        <v>120</v>
      </c>
      <c r="BP67" s="1" t="s">
        <v>120</v>
      </c>
      <c r="BQ67" s="1" t="s">
        <v>120</v>
      </c>
      <c r="BR67" s="1" t="s">
        <v>120</v>
      </c>
      <c r="BS67" s="1" t="s">
        <v>120</v>
      </c>
      <c r="BT67" s="1" t="s">
        <v>120</v>
      </c>
      <c r="BU67" s="1" t="s">
        <v>120</v>
      </c>
      <c r="BV67" s="1" t="s">
        <v>120</v>
      </c>
      <c r="BW67" s="1" t="s">
        <v>120</v>
      </c>
      <c r="BX67" s="1" t="s">
        <v>120</v>
      </c>
      <c r="BY67" s="1" t="s">
        <v>120</v>
      </c>
      <c r="BZ67" s="1" t="s">
        <v>120</v>
      </c>
      <c r="CA67" s="1" t="s">
        <v>120</v>
      </c>
      <c r="CB67" s="1" t="s">
        <v>120</v>
      </c>
      <c r="CC67" s="1" t="s">
        <v>120</v>
      </c>
      <c r="CD67" s="1" t="s">
        <v>120</v>
      </c>
      <c r="CE67" s="1" t="s">
        <v>120</v>
      </c>
      <c r="CF67" s="1" t="s">
        <v>120</v>
      </c>
      <c r="CG67" s="1" t="s">
        <v>120</v>
      </c>
      <c r="CH67" s="1" t="s">
        <v>120</v>
      </c>
      <c r="CI67" s="1" t="s">
        <v>120</v>
      </c>
      <c r="CJ67" s="1" t="s">
        <v>120</v>
      </c>
      <c r="CK67" s="1" t="s">
        <v>120</v>
      </c>
      <c r="CL67" s="1" t="s">
        <v>120</v>
      </c>
      <c r="CM67" s="1" t="s">
        <v>120</v>
      </c>
      <c r="CN67" s="1" t="s">
        <v>120</v>
      </c>
      <c r="CO67" s="1" t="s">
        <v>120</v>
      </c>
      <c r="CP67" s="1" t="s">
        <v>120</v>
      </c>
      <c r="CQ67" s="1" t="s">
        <v>120</v>
      </c>
      <c r="CR67" s="1" t="s">
        <v>120</v>
      </c>
      <c r="CS67" s="1" t="s">
        <v>120</v>
      </c>
      <c r="CT67" s="1" t="s">
        <v>120</v>
      </c>
      <c r="CU67" s="1" t="s">
        <v>120</v>
      </c>
      <c r="CV67" s="1" t="s">
        <v>120</v>
      </c>
      <c r="CW67" s="1" t="s">
        <v>120</v>
      </c>
      <c r="CX67" s="1" t="s">
        <v>120</v>
      </c>
      <c r="CY67" s="1" t="s">
        <v>120</v>
      </c>
      <c r="CZ67" s="1" t="s">
        <v>120</v>
      </c>
      <c r="DA67" s="1" t="s">
        <v>120</v>
      </c>
      <c r="DB67" s="1" t="s">
        <v>120</v>
      </c>
      <c r="DC67" s="1" t="s">
        <v>120</v>
      </c>
      <c r="DD67" s="1" t="s">
        <v>120</v>
      </c>
      <c r="DE67" s="1" t="s">
        <v>120</v>
      </c>
      <c r="DF67" s="1" t="s">
        <v>120</v>
      </c>
      <c r="DG67" s="1" t="s">
        <v>120</v>
      </c>
    </row>
    <row r="68" spans="1:111" x14ac:dyDescent="0.3">
      <c r="A68" s="2">
        <v>66</v>
      </c>
      <c r="B68" s="1" t="s">
        <v>1095</v>
      </c>
      <c r="C68" s="1" t="s">
        <v>1096</v>
      </c>
      <c r="D68" s="1" t="s">
        <v>607</v>
      </c>
      <c r="E68" s="1" t="s">
        <v>1097</v>
      </c>
      <c r="F68" s="1" t="s">
        <v>1098</v>
      </c>
      <c r="G68" s="1" t="s">
        <v>1099</v>
      </c>
      <c r="H68" s="1" t="s">
        <v>1100</v>
      </c>
      <c r="I68" s="1" t="s">
        <v>1101</v>
      </c>
      <c r="J68" s="1" t="s">
        <v>1099</v>
      </c>
      <c r="K68" s="1" t="s">
        <v>583</v>
      </c>
      <c r="L68" s="1" t="s">
        <v>1102</v>
      </c>
      <c r="M68" s="1" t="s">
        <v>120</v>
      </c>
      <c r="N68" s="1" t="s">
        <v>123</v>
      </c>
      <c r="O68" s="1" t="s">
        <v>1103</v>
      </c>
      <c r="P68" s="1" t="s">
        <v>120</v>
      </c>
      <c r="Q68" s="1" t="s">
        <v>120</v>
      </c>
      <c r="R68" s="1" t="s">
        <v>120</v>
      </c>
      <c r="S68" s="1" t="s">
        <v>583</v>
      </c>
      <c r="T68" s="1" t="s">
        <v>120</v>
      </c>
      <c r="U68" s="1" t="s">
        <v>1104</v>
      </c>
      <c r="V68" s="1" t="s">
        <v>1105</v>
      </c>
      <c r="W68" s="1" t="s">
        <v>120</v>
      </c>
      <c r="X68" s="1" t="s">
        <v>120</v>
      </c>
      <c r="Y68" s="1" t="s">
        <v>120</v>
      </c>
      <c r="Z68" s="1" t="s">
        <v>1106</v>
      </c>
      <c r="AA68" s="1" t="s">
        <v>1107</v>
      </c>
      <c r="AB68" s="1" t="s">
        <v>120</v>
      </c>
      <c r="AC68" s="1" t="s">
        <v>120</v>
      </c>
      <c r="AD68" s="1" t="s">
        <v>120</v>
      </c>
      <c r="AE68" s="1" t="s">
        <v>120</v>
      </c>
      <c r="AF68" s="1" t="s">
        <v>120</v>
      </c>
      <c r="AG68" s="1" t="s">
        <v>120</v>
      </c>
      <c r="AH68" s="1" t="s">
        <v>120</v>
      </c>
      <c r="AI68" s="1" t="s">
        <v>120</v>
      </c>
      <c r="AJ68" s="1" t="s">
        <v>129</v>
      </c>
      <c r="AK68" s="1" t="s">
        <v>1108</v>
      </c>
      <c r="AL68" s="1" t="s">
        <v>1106</v>
      </c>
      <c r="AM68" s="1" t="s">
        <v>120</v>
      </c>
      <c r="AN68" s="1" t="s">
        <v>120</v>
      </c>
      <c r="AO68" s="1" t="s">
        <v>120</v>
      </c>
      <c r="AP68" s="1" t="s">
        <v>120</v>
      </c>
      <c r="AQ68" s="1" t="s">
        <v>120</v>
      </c>
      <c r="AR68" s="1" t="s">
        <v>120</v>
      </c>
      <c r="AS68" s="1" t="s">
        <v>120</v>
      </c>
      <c r="AT68" s="1" t="s">
        <v>120</v>
      </c>
      <c r="AU68" s="1" t="s">
        <v>120</v>
      </c>
      <c r="AV68" s="1" t="s">
        <v>120</v>
      </c>
      <c r="AW68" s="1" t="s">
        <v>120</v>
      </c>
      <c r="AX68" s="1" t="s">
        <v>120</v>
      </c>
      <c r="AY68" s="1" t="s">
        <v>120</v>
      </c>
      <c r="AZ68" s="1" t="s">
        <v>120</v>
      </c>
      <c r="BA68" s="1" t="s">
        <v>123</v>
      </c>
      <c r="BB68" s="1" t="s">
        <v>1103</v>
      </c>
      <c r="BC68" s="1" t="s">
        <v>120</v>
      </c>
      <c r="BD68" s="1" t="s">
        <v>120</v>
      </c>
      <c r="BE68" s="1" t="s">
        <v>120</v>
      </c>
      <c r="BF68" s="1" t="s">
        <v>583</v>
      </c>
      <c r="BG68" s="1" t="s">
        <v>120</v>
      </c>
      <c r="BH68" s="1" t="s">
        <v>1104</v>
      </c>
      <c r="BI68" s="1" t="s">
        <v>1105</v>
      </c>
      <c r="BJ68" s="1" t="s">
        <v>120</v>
      </c>
      <c r="BK68" s="1" t="s">
        <v>120</v>
      </c>
      <c r="BL68" s="1" t="s">
        <v>120</v>
      </c>
      <c r="BM68" s="1" t="s">
        <v>1106</v>
      </c>
      <c r="BN68" s="1" t="s">
        <v>120</v>
      </c>
      <c r="BO68" s="1" t="s">
        <v>120</v>
      </c>
      <c r="BP68" s="1" t="s">
        <v>120</v>
      </c>
      <c r="BQ68" s="1" t="s">
        <v>120</v>
      </c>
      <c r="BR68" s="1" t="s">
        <v>120</v>
      </c>
      <c r="BS68" s="1" t="s">
        <v>120</v>
      </c>
      <c r="BT68" s="1" t="s">
        <v>120</v>
      </c>
      <c r="BU68" s="1" t="s">
        <v>120</v>
      </c>
      <c r="BV68" s="1" t="s">
        <v>120</v>
      </c>
      <c r="BW68" s="1" t="s">
        <v>120</v>
      </c>
      <c r="BX68" s="1" t="s">
        <v>120</v>
      </c>
      <c r="BY68" s="1" t="s">
        <v>120</v>
      </c>
      <c r="BZ68" s="1" t="s">
        <v>120</v>
      </c>
      <c r="CA68" s="1" t="s">
        <v>120</v>
      </c>
      <c r="CB68" s="1" t="s">
        <v>120</v>
      </c>
      <c r="CC68" s="1" t="s">
        <v>120</v>
      </c>
      <c r="CD68" s="1" t="s">
        <v>120</v>
      </c>
      <c r="CE68" s="1" t="s">
        <v>120</v>
      </c>
      <c r="CF68" s="1" t="s">
        <v>120</v>
      </c>
      <c r="CG68" s="1" t="s">
        <v>120</v>
      </c>
      <c r="CH68" s="1" t="s">
        <v>120</v>
      </c>
      <c r="CI68" s="1" t="s">
        <v>120</v>
      </c>
      <c r="CJ68" s="1" t="s">
        <v>120</v>
      </c>
      <c r="CK68" s="1" t="s">
        <v>120</v>
      </c>
      <c r="CL68" s="1" t="s">
        <v>120</v>
      </c>
      <c r="CM68" s="1" t="s">
        <v>120</v>
      </c>
      <c r="CN68" s="1" t="s">
        <v>120</v>
      </c>
      <c r="CO68" s="1" t="s">
        <v>120</v>
      </c>
      <c r="CP68" s="1" t="s">
        <v>120</v>
      </c>
      <c r="CQ68" s="1" t="s">
        <v>120</v>
      </c>
      <c r="CR68" s="1" t="s">
        <v>120</v>
      </c>
      <c r="CS68" s="1" t="s">
        <v>120</v>
      </c>
      <c r="CT68" s="1" t="s">
        <v>120</v>
      </c>
      <c r="CU68" s="1" t="s">
        <v>120</v>
      </c>
      <c r="CV68" s="1" t="s">
        <v>120</v>
      </c>
      <c r="CW68" s="1" t="s">
        <v>120</v>
      </c>
      <c r="CX68" s="1" t="s">
        <v>120</v>
      </c>
      <c r="CY68" s="1" t="s">
        <v>120</v>
      </c>
      <c r="CZ68" s="1" t="s">
        <v>120</v>
      </c>
      <c r="DA68" s="1" t="s">
        <v>120</v>
      </c>
      <c r="DB68" s="1" t="s">
        <v>120</v>
      </c>
      <c r="DC68" s="1" t="s">
        <v>120</v>
      </c>
      <c r="DD68" s="1" t="s">
        <v>120</v>
      </c>
      <c r="DE68" s="1" t="s">
        <v>120</v>
      </c>
      <c r="DF68" s="1" t="s">
        <v>120</v>
      </c>
      <c r="DG68" s="1" t="s">
        <v>120</v>
      </c>
    </row>
    <row r="69" spans="1:111" x14ac:dyDescent="0.3">
      <c r="A69" s="2">
        <v>67</v>
      </c>
      <c r="B69" s="1" t="s">
        <v>1109</v>
      </c>
      <c r="C69" s="1" t="s">
        <v>1110</v>
      </c>
      <c r="D69" s="1" t="s">
        <v>1111</v>
      </c>
      <c r="E69" s="1" t="s">
        <v>1112</v>
      </c>
      <c r="F69" s="1" t="s">
        <v>1113</v>
      </c>
      <c r="G69" s="1" t="s">
        <v>1114</v>
      </c>
      <c r="H69" s="1" t="s">
        <v>1115</v>
      </c>
      <c r="I69" s="1" t="s">
        <v>1116</v>
      </c>
      <c r="J69" s="1" t="s">
        <v>1117</v>
      </c>
      <c r="K69" s="1" t="s">
        <v>263</v>
      </c>
      <c r="L69" s="1" t="s">
        <v>1118</v>
      </c>
      <c r="M69" s="1" t="s">
        <v>120</v>
      </c>
      <c r="N69" s="1" t="s">
        <v>190</v>
      </c>
      <c r="O69" s="1" t="s">
        <v>1119</v>
      </c>
      <c r="P69" s="1" t="s">
        <v>262</v>
      </c>
      <c r="Q69" s="1" t="s">
        <v>120</v>
      </c>
      <c r="R69" s="1" t="s">
        <v>120</v>
      </c>
      <c r="S69" s="1" t="s">
        <v>263</v>
      </c>
      <c r="T69" s="1" t="s">
        <v>120</v>
      </c>
      <c r="U69" s="1" t="s">
        <v>1120</v>
      </c>
      <c r="V69" s="1" t="s">
        <v>1121</v>
      </c>
      <c r="W69" s="1" t="s">
        <v>1122</v>
      </c>
      <c r="X69" s="1" t="s">
        <v>120</v>
      </c>
      <c r="Y69" s="1" t="s">
        <v>120</v>
      </c>
      <c r="Z69" s="1" t="s">
        <v>1123</v>
      </c>
      <c r="AA69" s="1" t="s">
        <v>1124</v>
      </c>
      <c r="AB69" s="1" t="s">
        <v>120</v>
      </c>
      <c r="AC69" s="1" t="s">
        <v>120</v>
      </c>
      <c r="AD69" s="1" t="s">
        <v>120</v>
      </c>
      <c r="AE69" s="1" t="s">
        <v>120</v>
      </c>
      <c r="AF69" s="1" t="s">
        <v>120</v>
      </c>
      <c r="AG69" s="1" t="s">
        <v>120</v>
      </c>
      <c r="AH69" s="1" t="s">
        <v>120</v>
      </c>
      <c r="AI69" s="1" t="s">
        <v>120</v>
      </c>
      <c r="AJ69" s="1" t="s">
        <v>120</v>
      </c>
      <c r="AK69" s="1" t="s">
        <v>814</v>
      </c>
      <c r="AL69" s="1" t="s">
        <v>1123</v>
      </c>
      <c r="AM69" s="1" t="s">
        <v>120</v>
      </c>
      <c r="AN69" s="1" t="s">
        <v>120</v>
      </c>
      <c r="AO69" s="1" t="s">
        <v>120</v>
      </c>
      <c r="AP69" s="1" t="s">
        <v>120</v>
      </c>
      <c r="AQ69" s="1" t="s">
        <v>120</v>
      </c>
      <c r="AR69" s="1" t="s">
        <v>120</v>
      </c>
      <c r="AS69" s="1" t="s">
        <v>120</v>
      </c>
      <c r="AT69" s="1" t="s">
        <v>120</v>
      </c>
      <c r="AU69" s="1" t="s">
        <v>120</v>
      </c>
      <c r="AV69" s="1" t="s">
        <v>120</v>
      </c>
      <c r="AW69" s="1" t="s">
        <v>120</v>
      </c>
      <c r="AX69" s="1" t="s">
        <v>120</v>
      </c>
      <c r="AY69" s="1" t="s">
        <v>120</v>
      </c>
      <c r="AZ69" s="1" t="s">
        <v>120</v>
      </c>
      <c r="BA69" s="1" t="s">
        <v>190</v>
      </c>
      <c r="BB69" s="1" t="s">
        <v>1119</v>
      </c>
      <c r="BC69" s="1" t="s">
        <v>262</v>
      </c>
      <c r="BD69" s="1" t="s">
        <v>120</v>
      </c>
      <c r="BE69" s="1" t="s">
        <v>120</v>
      </c>
      <c r="BF69" s="1" t="s">
        <v>263</v>
      </c>
      <c r="BG69" s="1" t="s">
        <v>120</v>
      </c>
      <c r="BH69" s="1" t="s">
        <v>1120</v>
      </c>
      <c r="BI69" s="1" t="s">
        <v>1121</v>
      </c>
      <c r="BJ69" s="1" t="s">
        <v>1122</v>
      </c>
      <c r="BK69" s="1" t="s">
        <v>120</v>
      </c>
      <c r="BL69" s="1" t="s">
        <v>120</v>
      </c>
      <c r="BM69" s="1" t="s">
        <v>1123</v>
      </c>
      <c r="BN69" s="1" t="s">
        <v>120</v>
      </c>
      <c r="BO69" s="1" t="s">
        <v>120</v>
      </c>
      <c r="BP69" s="1" t="s">
        <v>120</v>
      </c>
      <c r="BQ69" s="1" t="s">
        <v>120</v>
      </c>
      <c r="BR69" s="1" t="s">
        <v>120</v>
      </c>
      <c r="BS69" s="1" t="s">
        <v>120</v>
      </c>
      <c r="BT69" s="1" t="s">
        <v>120</v>
      </c>
      <c r="BU69" s="1" t="s">
        <v>120</v>
      </c>
      <c r="BV69" s="1" t="s">
        <v>120</v>
      </c>
      <c r="BW69" s="1" t="s">
        <v>120</v>
      </c>
      <c r="BX69" s="1" t="s">
        <v>120</v>
      </c>
      <c r="BY69" s="1" t="s">
        <v>120</v>
      </c>
      <c r="BZ69" s="1" t="s">
        <v>120</v>
      </c>
      <c r="CA69" s="1" t="s">
        <v>120</v>
      </c>
      <c r="CB69" s="1" t="s">
        <v>120</v>
      </c>
      <c r="CC69" s="1" t="s">
        <v>120</v>
      </c>
      <c r="CD69" s="1" t="s">
        <v>120</v>
      </c>
      <c r="CE69" s="1" t="s">
        <v>120</v>
      </c>
      <c r="CF69" s="1" t="s">
        <v>120</v>
      </c>
      <c r="CG69" s="1" t="s">
        <v>120</v>
      </c>
      <c r="CH69" s="1" t="s">
        <v>120</v>
      </c>
      <c r="CI69" s="1" t="s">
        <v>120</v>
      </c>
      <c r="CJ69" s="1" t="s">
        <v>120</v>
      </c>
      <c r="CK69" s="1" t="s">
        <v>120</v>
      </c>
      <c r="CL69" s="1" t="s">
        <v>120</v>
      </c>
      <c r="CM69" s="1" t="s">
        <v>120</v>
      </c>
      <c r="CN69" s="1" t="s">
        <v>120</v>
      </c>
      <c r="CO69" s="1" t="s">
        <v>120</v>
      </c>
      <c r="CP69" s="1" t="s">
        <v>120</v>
      </c>
      <c r="CQ69" s="1" t="s">
        <v>120</v>
      </c>
      <c r="CR69" s="1" t="s">
        <v>120</v>
      </c>
      <c r="CS69" s="1" t="s">
        <v>120</v>
      </c>
      <c r="CT69" s="1" t="s">
        <v>120</v>
      </c>
      <c r="CU69" s="1" t="s">
        <v>120</v>
      </c>
      <c r="CV69" s="1" t="s">
        <v>120</v>
      </c>
      <c r="CW69" s="1" t="s">
        <v>120</v>
      </c>
      <c r="CX69" s="1" t="s">
        <v>120</v>
      </c>
      <c r="CY69" s="1" t="s">
        <v>120</v>
      </c>
      <c r="CZ69" s="1" t="s">
        <v>120</v>
      </c>
      <c r="DA69" s="1" t="s">
        <v>120</v>
      </c>
      <c r="DB69" s="1" t="s">
        <v>120</v>
      </c>
      <c r="DC69" s="1" t="s">
        <v>120</v>
      </c>
      <c r="DD69" s="1" t="s">
        <v>120</v>
      </c>
      <c r="DE69" s="1" t="s">
        <v>120</v>
      </c>
      <c r="DF69" s="1" t="s">
        <v>120</v>
      </c>
      <c r="DG69" s="1" t="s">
        <v>120</v>
      </c>
    </row>
    <row r="70" spans="1:111" x14ac:dyDescent="0.3">
      <c r="A70" s="2">
        <v>68</v>
      </c>
      <c r="B70" s="1" t="s">
        <v>1125</v>
      </c>
      <c r="C70" s="1" t="s">
        <v>1126</v>
      </c>
      <c r="D70" s="1" t="s">
        <v>1127</v>
      </c>
      <c r="E70" s="1" t="s">
        <v>1128</v>
      </c>
      <c r="F70" s="1" t="s">
        <v>1129</v>
      </c>
      <c r="G70" s="1"/>
      <c r="H70" s="1" t="s">
        <v>1130</v>
      </c>
      <c r="I70" s="1" t="s">
        <v>1131</v>
      </c>
      <c r="J70" s="1"/>
      <c r="K70" s="1" t="s">
        <v>653</v>
      </c>
      <c r="L70" s="1" t="s">
        <v>1132</v>
      </c>
      <c r="M70" s="1" t="s">
        <v>120</v>
      </c>
      <c r="N70" s="1" t="s">
        <v>262</v>
      </c>
      <c r="O70" s="1" t="s">
        <v>1133</v>
      </c>
      <c r="P70" s="1" t="s">
        <v>190</v>
      </c>
      <c r="Q70" s="1" t="s">
        <v>123</v>
      </c>
      <c r="R70" s="1" t="s">
        <v>120</v>
      </c>
      <c r="S70" s="1" t="s">
        <v>653</v>
      </c>
      <c r="T70" s="1" t="s">
        <v>120</v>
      </c>
      <c r="U70" s="1" t="s">
        <v>1134</v>
      </c>
      <c r="V70" s="1" t="s">
        <v>1135</v>
      </c>
      <c r="W70" s="1" t="s">
        <v>1136</v>
      </c>
      <c r="X70" s="1" t="s">
        <v>1137</v>
      </c>
      <c r="Y70" s="1" t="s">
        <v>120</v>
      </c>
      <c r="Z70" s="1" t="s">
        <v>1138</v>
      </c>
      <c r="AA70" s="1" t="s">
        <v>1139</v>
      </c>
      <c r="AB70" s="1" t="s">
        <v>120</v>
      </c>
      <c r="AC70" s="1" t="s">
        <v>120</v>
      </c>
      <c r="AD70" s="1" t="s">
        <v>120</v>
      </c>
      <c r="AE70" s="1" t="s">
        <v>120</v>
      </c>
      <c r="AF70" s="1" t="s">
        <v>120</v>
      </c>
      <c r="AG70" s="1" t="s">
        <v>120</v>
      </c>
      <c r="AH70" s="1" t="s">
        <v>120</v>
      </c>
      <c r="AI70" s="1" t="s">
        <v>120</v>
      </c>
      <c r="AJ70" s="1" t="s">
        <v>1140</v>
      </c>
      <c r="AK70" s="1" t="s">
        <v>1032</v>
      </c>
      <c r="AL70" s="1" t="s">
        <v>1141</v>
      </c>
      <c r="AM70" s="1" t="s">
        <v>1142</v>
      </c>
      <c r="AN70" s="1" t="s">
        <v>120</v>
      </c>
      <c r="AO70" s="1" t="s">
        <v>120</v>
      </c>
      <c r="AP70" s="1" t="s">
        <v>120</v>
      </c>
      <c r="AQ70" s="1" t="s">
        <v>120</v>
      </c>
      <c r="AR70" s="1" t="s">
        <v>120</v>
      </c>
      <c r="AS70" s="1" t="s">
        <v>120</v>
      </c>
      <c r="AT70" s="1" t="s">
        <v>120</v>
      </c>
      <c r="AU70" s="1" t="s">
        <v>120</v>
      </c>
      <c r="AV70" s="1" t="s">
        <v>525</v>
      </c>
      <c r="AW70" s="1" t="s">
        <v>554</v>
      </c>
      <c r="AX70" s="1" t="s">
        <v>1143</v>
      </c>
      <c r="AY70" s="1" t="s">
        <v>1144</v>
      </c>
      <c r="AZ70" s="1" t="s">
        <v>120</v>
      </c>
      <c r="BA70" s="1" t="s">
        <v>121</v>
      </c>
      <c r="BB70" s="1" t="s">
        <v>1145</v>
      </c>
      <c r="BC70" s="1" t="s">
        <v>190</v>
      </c>
      <c r="BD70" s="1" t="s">
        <v>123</v>
      </c>
      <c r="BE70" s="1" t="s">
        <v>120</v>
      </c>
      <c r="BF70" s="1" t="s">
        <v>566</v>
      </c>
      <c r="BG70" s="1" t="s">
        <v>120</v>
      </c>
      <c r="BH70" s="1" t="s">
        <v>1146</v>
      </c>
      <c r="BI70" s="1" t="s">
        <v>1147</v>
      </c>
      <c r="BJ70" s="1" t="s">
        <v>1136</v>
      </c>
      <c r="BK70" s="1" t="s">
        <v>1137</v>
      </c>
      <c r="BL70" s="1" t="s">
        <v>120</v>
      </c>
      <c r="BM70" s="1" t="s">
        <v>1141</v>
      </c>
      <c r="BN70" s="1" t="s">
        <v>120</v>
      </c>
      <c r="BO70" s="1" t="s">
        <v>120</v>
      </c>
      <c r="BP70" s="1" t="s">
        <v>123</v>
      </c>
      <c r="BQ70" s="1" t="s">
        <v>120</v>
      </c>
      <c r="BR70" s="1" t="s">
        <v>120</v>
      </c>
      <c r="BS70" s="1" t="s">
        <v>120</v>
      </c>
      <c r="BT70" s="1" t="s">
        <v>123</v>
      </c>
      <c r="BU70" s="1" t="s">
        <v>120</v>
      </c>
      <c r="BV70" s="1" t="s">
        <v>120</v>
      </c>
      <c r="BW70" s="1" t="s">
        <v>1143</v>
      </c>
      <c r="BX70" s="1" t="s">
        <v>120</v>
      </c>
      <c r="BY70" s="1" t="s">
        <v>120</v>
      </c>
      <c r="BZ70" s="1" t="s">
        <v>120</v>
      </c>
      <c r="CA70" s="1" t="s">
        <v>1143</v>
      </c>
      <c r="CB70" s="1" t="s">
        <v>1142</v>
      </c>
      <c r="CC70" s="1" t="s">
        <v>120</v>
      </c>
      <c r="CD70" s="1" t="s">
        <v>120</v>
      </c>
      <c r="CE70" s="1" t="s">
        <v>120</v>
      </c>
      <c r="CF70" s="1" t="s">
        <v>120</v>
      </c>
      <c r="CG70" s="1" t="s">
        <v>120</v>
      </c>
      <c r="CH70" s="1" t="s">
        <v>120</v>
      </c>
      <c r="CI70" s="1" t="s">
        <v>120</v>
      </c>
      <c r="CJ70" s="1" t="s">
        <v>120</v>
      </c>
      <c r="CK70" s="1" t="s">
        <v>525</v>
      </c>
      <c r="CL70" s="1" t="s">
        <v>554</v>
      </c>
      <c r="CM70" s="1" t="s">
        <v>1143</v>
      </c>
      <c r="CN70" s="1" t="s">
        <v>1148</v>
      </c>
      <c r="CO70" s="1" t="s">
        <v>120</v>
      </c>
      <c r="CP70" s="1" t="s">
        <v>1148</v>
      </c>
      <c r="CQ70" s="1" t="s">
        <v>1148</v>
      </c>
      <c r="CR70" s="1" t="s">
        <v>120</v>
      </c>
      <c r="CS70" s="1" t="s">
        <v>1148</v>
      </c>
      <c r="CT70" s="1" t="s">
        <v>120</v>
      </c>
      <c r="CU70" s="1" t="s">
        <v>123</v>
      </c>
      <c r="CV70" s="1" t="s">
        <v>385</v>
      </c>
      <c r="CW70" s="1" t="s">
        <v>120</v>
      </c>
      <c r="CX70" s="1" t="s">
        <v>120</v>
      </c>
      <c r="CY70" s="1" t="s">
        <v>120</v>
      </c>
      <c r="CZ70" s="1" t="s">
        <v>224</v>
      </c>
      <c r="DA70" s="1" t="s">
        <v>120</v>
      </c>
      <c r="DB70" s="1" t="s">
        <v>1149</v>
      </c>
      <c r="DC70" s="1" t="s">
        <v>1150</v>
      </c>
      <c r="DD70" s="1" t="s">
        <v>120</v>
      </c>
      <c r="DE70" s="1" t="s">
        <v>120</v>
      </c>
      <c r="DF70" s="1" t="s">
        <v>120</v>
      </c>
      <c r="DG70" s="1" t="s">
        <v>1144</v>
      </c>
    </row>
    <row r="71" spans="1:111" x14ac:dyDescent="0.3">
      <c r="A71" s="2">
        <v>69</v>
      </c>
      <c r="B71" s="1" t="s">
        <v>1151</v>
      </c>
      <c r="C71" s="1" t="s">
        <v>1152</v>
      </c>
      <c r="D71" s="1" t="s">
        <v>1153</v>
      </c>
      <c r="E71" s="1" t="s">
        <v>1154</v>
      </c>
      <c r="F71" s="1" t="s">
        <v>1155</v>
      </c>
      <c r="G71" s="1"/>
      <c r="H71" s="1" t="s">
        <v>1156</v>
      </c>
      <c r="I71" s="1" t="s">
        <v>1157</v>
      </c>
      <c r="J71" s="1"/>
      <c r="K71" s="1" t="s">
        <v>1158</v>
      </c>
      <c r="L71" s="1" t="s">
        <v>1159</v>
      </c>
      <c r="M71" s="1" t="s">
        <v>120</v>
      </c>
      <c r="N71" s="1" t="s">
        <v>1160</v>
      </c>
      <c r="O71" s="1" t="s">
        <v>1161</v>
      </c>
      <c r="P71" s="1" t="s">
        <v>1162</v>
      </c>
      <c r="Q71" s="1" t="s">
        <v>120</v>
      </c>
      <c r="R71" s="1" t="s">
        <v>120</v>
      </c>
      <c r="S71" s="1" t="s">
        <v>1158</v>
      </c>
      <c r="T71" s="1" t="s">
        <v>120</v>
      </c>
      <c r="U71" s="1" t="s">
        <v>1163</v>
      </c>
      <c r="V71" s="1" t="s">
        <v>1164</v>
      </c>
      <c r="W71" s="1" t="s">
        <v>1165</v>
      </c>
      <c r="X71" s="1" t="s">
        <v>120</v>
      </c>
      <c r="Y71" s="1" t="s">
        <v>120</v>
      </c>
      <c r="Z71" s="1" t="s">
        <v>1166</v>
      </c>
      <c r="AA71" s="1" t="s">
        <v>1167</v>
      </c>
      <c r="AB71" s="1" t="s">
        <v>120</v>
      </c>
      <c r="AC71" s="1" t="s">
        <v>120</v>
      </c>
      <c r="AD71" s="1" t="s">
        <v>120</v>
      </c>
      <c r="AE71" s="1" t="s">
        <v>120</v>
      </c>
      <c r="AF71" s="1" t="s">
        <v>120</v>
      </c>
      <c r="AG71" s="1" t="s">
        <v>1168</v>
      </c>
      <c r="AH71" s="1" t="s">
        <v>120</v>
      </c>
      <c r="AI71" s="1" t="s">
        <v>120</v>
      </c>
      <c r="AJ71" s="1" t="s">
        <v>1169</v>
      </c>
      <c r="AK71" s="1" t="s">
        <v>1170</v>
      </c>
      <c r="AL71" s="1" t="s">
        <v>1166</v>
      </c>
      <c r="AM71" s="1" t="s">
        <v>120</v>
      </c>
      <c r="AN71" s="1" t="s">
        <v>120</v>
      </c>
      <c r="AO71" s="1" t="s">
        <v>120</v>
      </c>
      <c r="AP71" s="1" t="s">
        <v>120</v>
      </c>
      <c r="AQ71" s="1" t="s">
        <v>120</v>
      </c>
      <c r="AR71" s="1" t="s">
        <v>120</v>
      </c>
      <c r="AS71" s="1" t="s">
        <v>120</v>
      </c>
      <c r="AT71" s="1" t="s">
        <v>120</v>
      </c>
      <c r="AU71" s="1" t="s">
        <v>120</v>
      </c>
      <c r="AV71" s="1" t="s">
        <v>120</v>
      </c>
      <c r="AW71" s="1" t="s">
        <v>120</v>
      </c>
      <c r="AX71" s="1" t="s">
        <v>120</v>
      </c>
      <c r="AY71" s="1" t="s">
        <v>120</v>
      </c>
      <c r="AZ71" s="1" t="s">
        <v>120</v>
      </c>
      <c r="BA71" s="1" t="s">
        <v>1160</v>
      </c>
      <c r="BB71" s="1" t="s">
        <v>1161</v>
      </c>
      <c r="BC71" s="1" t="s">
        <v>1162</v>
      </c>
      <c r="BD71" s="1" t="s">
        <v>120</v>
      </c>
      <c r="BE71" s="1" t="s">
        <v>120</v>
      </c>
      <c r="BF71" s="1" t="s">
        <v>1158</v>
      </c>
      <c r="BG71" s="1" t="s">
        <v>120</v>
      </c>
      <c r="BH71" s="1" t="s">
        <v>1163</v>
      </c>
      <c r="BI71" s="1" t="s">
        <v>1164</v>
      </c>
      <c r="BJ71" s="1" t="s">
        <v>1165</v>
      </c>
      <c r="BK71" s="1" t="s">
        <v>120</v>
      </c>
      <c r="BL71" s="1" t="s">
        <v>120</v>
      </c>
      <c r="BM71" s="1" t="s">
        <v>1166</v>
      </c>
      <c r="BN71" s="1" t="s">
        <v>120</v>
      </c>
      <c r="BO71" s="1" t="s">
        <v>120</v>
      </c>
      <c r="BP71" s="1" t="s">
        <v>120</v>
      </c>
      <c r="BQ71" s="1" t="s">
        <v>120</v>
      </c>
      <c r="BR71" s="1" t="s">
        <v>120</v>
      </c>
      <c r="BS71" s="1" t="s">
        <v>120</v>
      </c>
      <c r="BT71" s="1" t="s">
        <v>120</v>
      </c>
      <c r="BU71" s="1" t="s">
        <v>120</v>
      </c>
      <c r="BV71" s="1" t="s">
        <v>120</v>
      </c>
      <c r="BW71" s="1" t="s">
        <v>120</v>
      </c>
      <c r="BX71" s="1" t="s">
        <v>120</v>
      </c>
      <c r="BY71" s="1" t="s">
        <v>120</v>
      </c>
      <c r="BZ71" s="1" t="s">
        <v>120</v>
      </c>
      <c r="CA71" s="1" t="s">
        <v>120</v>
      </c>
      <c r="CB71" s="1" t="s">
        <v>120</v>
      </c>
      <c r="CC71" s="1" t="s">
        <v>120</v>
      </c>
      <c r="CD71" s="1" t="s">
        <v>120</v>
      </c>
      <c r="CE71" s="1" t="s">
        <v>120</v>
      </c>
      <c r="CF71" s="1" t="s">
        <v>120</v>
      </c>
      <c r="CG71" s="1" t="s">
        <v>120</v>
      </c>
      <c r="CH71" s="1" t="s">
        <v>120</v>
      </c>
      <c r="CI71" s="1" t="s">
        <v>120</v>
      </c>
      <c r="CJ71" s="1" t="s">
        <v>120</v>
      </c>
      <c r="CK71" s="1" t="s">
        <v>120</v>
      </c>
      <c r="CL71" s="1" t="s">
        <v>120</v>
      </c>
      <c r="CM71" s="1" t="s">
        <v>120</v>
      </c>
      <c r="CN71" s="1" t="s">
        <v>120</v>
      </c>
      <c r="CO71" s="1" t="s">
        <v>120</v>
      </c>
      <c r="CP71" s="1" t="s">
        <v>120</v>
      </c>
      <c r="CQ71" s="1" t="s">
        <v>120</v>
      </c>
      <c r="CR71" s="1" t="s">
        <v>120</v>
      </c>
      <c r="CS71" s="1" t="s">
        <v>120</v>
      </c>
      <c r="CT71" s="1" t="s">
        <v>120</v>
      </c>
      <c r="CU71" s="1" t="s">
        <v>120</v>
      </c>
      <c r="CV71" s="1" t="s">
        <v>120</v>
      </c>
      <c r="CW71" s="1" t="s">
        <v>120</v>
      </c>
      <c r="CX71" s="1" t="s">
        <v>120</v>
      </c>
      <c r="CY71" s="1" t="s">
        <v>120</v>
      </c>
      <c r="CZ71" s="1" t="s">
        <v>120</v>
      </c>
      <c r="DA71" s="1" t="s">
        <v>120</v>
      </c>
      <c r="DB71" s="1" t="s">
        <v>120</v>
      </c>
      <c r="DC71" s="1" t="s">
        <v>120</v>
      </c>
      <c r="DD71" s="1" t="s">
        <v>120</v>
      </c>
      <c r="DE71" s="1" t="s">
        <v>120</v>
      </c>
      <c r="DF71" s="1" t="s">
        <v>120</v>
      </c>
      <c r="DG71" s="1" t="s">
        <v>120</v>
      </c>
    </row>
    <row r="72" spans="1:111" x14ac:dyDescent="0.3">
      <c r="A72" s="2">
        <v>70</v>
      </c>
      <c r="B72" s="1" t="s">
        <v>1171</v>
      </c>
      <c r="C72" s="1" t="s">
        <v>1172</v>
      </c>
      <c r="D72" s="1" t="s">
        <v>1173</v>
      </c>
      <c r="E72" s="1" t="s">
        <v>196</v>
      </c>
      <c r="F72" s="1"/>
      <c r="G72" s="1"/>
      <c r="H72" s="1"/>
      <c r="I72" s="1"/>
      <c r="J72" s="1"/>
      <c r="K72" s="1" t="s">
        <v>1174</v>
      </c>
      <c r="L72" s="1" t="s">
        <v>1175</v>
      </c>
      <c r="M72" s="1" t="s">
        <v>120</v>
      </c>
      <c r="N72" s="1" t="s">
        <v>160</v>
      </c>
      <c r="O72" s="1" t="s">
        <v>1176</v>
      </c>
      <c r="P72" s="1" t="s">
        <v>294</v>
      </c>
      <c r="Q72" s="1" t="s">
        <v>120</v>
      </c>
      <c r="R72" s="1" t="s">
        <v>120</v>
      </c>
      <c r="S72" s="1" t="s">
        <v>1174</v>
      </c>
      <c r="T72" s="1" t="s">
        <v>120</v>
      </c>
      <c r="U72" s="1" t="s">
        <v>1177</v>
      </c>
      <c r="V72" s="1" t="s">
        <v>1178</v>
      </c>
      <c r="W72" s="1" t="s">
        <v>1179</v>
      </c>
      <c r="X72" s="1" t="s">
        <v>120</v>
      </c>
      <c r="Y72" s="1" t="s">
        <v>120</v>
      </c>
      <c r="Z72" s="1" t="s">
        <v>1175</v>
      </c>
      <c r="AA72" s="1" t="s">
        <v>1180</v>
      </c>
      <c r="AB72" s="1" t="s">
        <v>120</v>
      </c>
      <c r="AC72" s="1" t="s">
        <v>120</v>
      </c>
      <c r="AD72" s="1" t="s">
        <v>120</v>
      </c>
      <c r="AE72" s="1" t="s">
        <v>120</v>
      </c>
      <c r="AF72" s="1" t="s">
        <v>120</v>
      </c>
      <c r="AG72" s="1" t="s">
        <v>120</v>
      </c>
      <c r="AH72" s="1" t="s">
        <v>120</v>
      </c>
      <c r="AI72" s="1" t="s">
        <v>120</v>
      </c>
      <c r="AJ72" s="1" t="s">
        <v>1181</v>
      </c>
      <c r="AK72" s="1" t="s">
        <v>1182</v>
      </c>
      <c r="AL72" s="1" t="s">
        <v>1183</v>
      </c>
      <c r="AM72" s="1" t="s">
        <v>1184</v>
      </c>
      <c r="AN72" s="1" t="s">
        <v>120</v>
      </c>
      <c r="AO72" s="1" t="s">
        <v>1185</v>
      </c>
      <c r="AP72" s="1" t="s">
        <v>120</v>
      </c>
      <c r="AQ72" s="1" t="s">
        <v>120</v>
      </c>
      <c r="AR72" s="1" t="s">
        <v>120</v>
      </c>
      <c r="AS72" s="1" t="s">
        <v>120</v>
      </c>
      <c r="AT72" s="1" t="s">
        <v>120</v>
      </c>
      <c r="AU72" s="1" t="s">
        <v>120</v>
      </c>
      <c r="AV72" s="1" t="s">
        <v>1186</v>
      </c>
      <c r="AW72" s="1" t="s">
        <v>1187</v>
      </c>
      <c r="AX72" s="1" t="s">
        <v>1188</v>
      </c>
      <c r="AY72" s="1" t="s">
        <v>120</v>
      </c>
      <c r="AZ72" s="1" t="s">
        <v>120</v>
      </c>
      <c r="BA72" s="1" t="s">
        <v>1189</v>
      </c>
      <c r="BB72" s="1" t="s">
        <v>1119</v>
      </c>
      <c r="BC72" s="1" t="s">
        <v>121</v>
      </c>
      <c r="BD72" s="1" t="s">
        <v>120</v>
      </c>
      <c r="BE72" s="1" t="s">
        <v>120</v>
      </c>
      <c r="BF72" s="1" t="s">
        <v>583</v>
      </c>
      <c r="BG72" s="1" t="s">
        <v>120</v>
      </c>
      <c r="BH72" s="1" t="s">
        <v>1190</v>
      </c>
      <c r="BI72" s="1" t="s">
        <v>1191</v>
      </c>
      <c r="BJ72" s="1" t="s">
        <v>1192</v>
      </c>
      <c r="BK72" s="1" t="s">
        <v>120</v>
      </c>
      <c r="BL72" s="1" t="s">
        <v>120</v>
      </c>
      <c r="BM72" s="1" t="s">
        <v>1183</v>
      </c>
      <c r="BN72" s="1" t="s">
        <v>120</v>
      </c>
      <c r="BO72" s="1" t="s">
        <v>1193</v>
      </c>
      <c r="BP72" s="1" t="s">
        <v>616</v>
      </c>
      <c r="BQ72" s="1" t="s">
        <v>478</v>
      </c>
      <c r="BR72" s="1" t="s">
        <v>120</v>
      </c>
      <c r="BS72" s="1" t="s">
        <v>120</v>
      </c>
      <c r="BT72" s="1" t="s">
        <v>1194</v>
      </c>
      <c r="BU72" s="1" t="s">
        <v>120</v>
      </c>
      <c r="BV72" s="1" t="s">
        <v>1195</v>
      </c>
      <c r="BW72" s="1" t="s">
        <v>1196</v>
      </c>
      <c r="BX72" s="1" t="s">
        <v>1197</v>
      </c>
      <c r="BY72" s="1" t="s">
        <v>120</v>
      </c>
      <c r="BZ72" s="1" t="s">
        <v>120</v>
      </c>
      <c r="CA72" s="1" t="s">
        <v>1198</v>
      </c>
      <c r="CB72" s="1" t="s">
        <v>1184</v>
      </c>
      <c r="CC72" s="1" t="s">
        <v>120</v>
      </c>
      <c r="CD72" s="1" t="s">
        <v>1185</v>
      </c>
      <c r="CE72" s="1" t="s">
        <v>120</v>
      </c>
      <c r="CF72" s="1" t="s">
        <v>120</v>
      </c>
      <c r="CG72" s="1" t="s">
        <v>120</v>
      </c>
      <c r="CH72" s="1" t="s">
        <v>120</v>
      </c>
      <c r="CI72" s="1" t="s">
        <v>120</v>
      </c>
      <c r="CJ72" s="1" t="s">
        <v>120</v>
      </c>
      <c r="CK72" s="1" t="s">
        <v>1186</v>
      </c>
      <c r="CL72" s="1" t="s">
        <v>1187</v>
      </c>
      <c r="CM72" s="1" t="s">
        <v>1188</v>
      </c>
      <c r="CN72" s="1" t="s">
        <v>1199</v>
      </c>
      <c r="CO72" s="1" t="s">
        <v>1200</v>
      </c>
      <c r="CP72" s="1" t="s">
        <v>1201</v>
      </c>
      <c r="CQ72" s="1" t="s">
        <v>1202</v>
      </c>
      <c r="CR72" s="1" t="s">
        <v>1203</v>
      </c>
      <c r="CS72" s="1" t="s">
        <v>1204</v>
      </c>
      <c r="CT72" s="1" t="s">
        <v>120</v>
      </c>
      <c r="CU72" s="1" t="s">
        <v>120</v>
      </c>
      <c r="CV72" s="1" t="s">
        <v>120</v>
      </c>
      <c r="CW72" s="1" t="s">
        <v>120</v>
      </c>
      <c r="CX72" s="1" t="s">
        <v>120</v>
      </c>
      <c r="CY72" s="1" t="s">
        <v>120</v>
      </c>
      <c r="CZ72" s="1" t="s">
        <v>120</v>
      </c>
      <c r="DA72" s="1" t="s">
        <v>120</v>
      </c>
      <c r="DB72" s="1" t="s">
        <v>120</v>
      </c>
      <c r="DC72" s="1" t="s">
        <v>120</v>
      </c>
      <c r="DD72" s="1" t="s">
        <v>120</v>
      </c>
      <c r="DE72" s="1" t="s">
        <v>120</v>
      </c>
      <c r="DF72" s="1" t="s">
        <v>120</v>
      </c>
      <c r="DG72" s="1" t="s">
        <v>120</v>
      </c>
    </row>
    <row r="73" spans="1:111" x14ac:dyDescent="0.3">
      <c r="A73" s="2">
        <v>71</v>
      </c>
      <c r="B73" s="1" t="s">
        <v>1205</v>
      </c>
      <c r="C73" s="1" t="s">
        <v>1206</v>
      </c>
      <c r="D73" s="1" t="s">
        <v>1207</v>
      </c>
      <c r="E73" s="1" t="s">
        <v>1208</v>
      </c>
      <c r="F73" s="1" t="s">
        <v>1209</v>
      </c>
      <c r="G73" s="1"/>
      <c r="H73" s="1" t="s">
        <v>1210</v>
      </c>
      <c r="I73" s="1" t="s">
        <v>1211</v>
      </c>
      <c r="J73" s="1"/>
      <c r="K73" s="1" t="s">
        <v>120</v>
      </c>
      <c r="L73" s="1" t="s">
        <v>311</v>
      </c>
      <c r="M73" s="1" t="s">
        <v>120</v>
      </c>
      <c r="N73" s="1" t="s">
        <v>120</v>
      </c>
      <c r="O73" s="1" t="s">
        <v>120</v>
      </c>
      <c r="P73" s="1" t="s">
        <v>120</v>
      </c>
      <c r="Q73" s="1" t="s">
        <v>120</v>
      </c>
      <c r="R73" s="1" t="s">
        <v>120</v>
      </c>
      <c r="S73" s="1" t="s">
        <v>120</v>
      </c>
      <c r="T73" s="1" t="s">
        <v>120</v>
      </c>
      <c r="U73" s="1" t="s">
        <v>120</v>
      </c>
      <c r="V73" s="1" t="s">
        <v>120</v>
      </c>
      <c r="W73" s="1" t="s">
        <v>120</v>
      </c>
      <c r="X73" s="1" t="s">
        <v>120</v>
      </c>
      <c r="Y73" s="1" t="s">
        <v>120</v>
      </c>
      <c r="Z73" s="1" t="s">
        <v>120</v>
      </c>
      <c r="AA73" s="1" t="s">
        <v>120</v>
      </c>
      <c r="AB73" s="1" t="s">
        <v>120</v>
      </c>
      <c r="AC73" s="1" t="s">
        <v>120</v>
      </c>
      <c r="AD73" s="1" t="s">
        <v>120</v>
      </c>
      <c r="AE73" s="1" t="s">
        <v>120</v>
      </c>
      <c r="AF73" s="1" t="s">
        <v>120</v>
      </c>
      <c r="AG73" s="1" t="s">
        <v>120</v>
      </c>
      <c r="AH73" s="1" t="s">
        <v>120</v>
      </c>
      <c r="AI73" s="1" t="s">
        <v>120</v>
      </c>
      <c r="AJ73" s="1" t="s">
        <v>120</v>
      </c>
      <c r="AK73" s="1" t="s">
        <v>120</v>
      </c>
      <c r="AL73" s="1" t="s">
        <v>120</v>
      </c>
      <c r="AM73" s="1" t="s">
        <v>120</v>
      </c>
      <c r="AN73" s="1" t="s">
        <v>120</v>
      </c>
      <c r="AO73" s="1" t="s">
        <v>120</v>
      </c>
      <c r="AP73" s="1" t="s">
        <v>120</v>
      </c>
      <c r="AQ73" s="1" t="s">
        <v>120</v>
      </c>
      <c r="AR73" s="1" t="s">
        <v>120</v>
      </c>
      <c r="AS73" s="1" t="s">
        <v>120</v>
      </c>
      <c r="AT73" s="1" t="s">
        <v>120</v>
      </c>
      <c r="AU73" s="1" t="s">
        <v>120</v>
      </c>
      <c r="AV73" s="1" t="s">
        <v>120</v>
      </c>
      <c r="AW73" s="1" t="s">
        <v>120</v>
      </c>
      <c r="AX73" s="1" t="s">
        <v>120</v>
      </c>
      <c r="AY73" s="1" t="s">
        <v>120</v>
      </c>
      <c r="AZ73" s="1" t="s">
        <v>120</v>
      </c>
      <c r="BA73" s="1" t="s">
        <v>120</v>
      </c>
      <c r="BB73" s="1" t="s">
        <v>120</v>
      </c>
      <c r="BC73" s="1" t="s">
        <v>120</v>
      </c>
      <c r="BD73" s="1" t="s">
        <v>120</v>
      </c>
      <c r="BE73" s="1" t="s">
        <v>120</v>
      </c>
      <c r="BF73" s="1" t="s">
        <v>120</v>
      </c>
      <c r="BG73" s="1" t="s">
        <v>120</v>
      </c>
      <c r="BH73" s="1" t="s">
        <v>120</v>
      </c>
      <c r="BI73" s="1" t="s">
        <v>120</v>
      </c>
      <c r="BJ73" s="1" t="s">
        <v>120</v>
      </c>
      <c r="BK73" s="1" t="s">
        <v>120</v>
      </c>
      <c r="BL73" s="1" t="s">
        <v>120</v>
      </c>
      <c r="BM73" s="1" t="s">
        <v>120</v>
      </c>
      <c r="BN73" s="1" t="s">
        <v>120</v>
      </c>
      <c r="BO73" s="1" t="s">
        <v>120</v>
      </c>
      <c r="BP73" s="1" t="s">
        <v>120</v>
      </c>
      <c r="BQ73" s="1" t="s">
        <v>120</v>
      </c>
      <c r="BR73" s="1" t="s">
        <v>120</v>
      </c>
      <c r="BS73" s="1" t="s">
        <v>120</v>
      </c>
      <c r="BT73" s="1" t="s">
        <v>120</v>
      </c>
      <c r="BU73" s="1" t="s">
        <v>120</v>
      </c>
      <c r="BV73" s="1" t="s">
        <v>120</v>
      </c>
      <c r="BW73" s="1" t="s">
        <v>120</v>
      </c>
      <c r="BX73" s="1" t="s">
        <v>120</v>
      </c>
      <c r="BY73" s="1" t="s">
        <v>120</v>
      </c>
      <c r="BZ73" s="1" t="s">
        <v>120</v>
      </c>
      <c r="CA73" s="1" t="s">
        <v>120</v>
      </c>
      <c r="CB73" s="1" t="s">
        <v>120</v>
      </c>
      <c r="CC73" s="1" t="s">
        <v>120</v>
      </c>
      <c r="CD73" s="1" t="s">
        <v>120</v>
      </c>
      <c r="CE73" s="1" t="s">
        <v>120</v>
      </c>
      <c r="CF73" s="1" t="s">
        <v>120</v>
      </c>
      <c r="CG73" s="1" t="s">
        <v>120</v>
      </c>
      <c r="CH73" s="1" t="s">
        <v>120</v>
      </c>
      <c r="CI73" s="1" t="s">
        <v>120</v>
      </c>
      <c r="CJ73" s="1" t="s">
        <v>120</v>
      </c>
      <c r="CK73" s="1" t="s">
        <v>120</v>
      </c>
      <c r="CL73" s="1" t="s">
        <v>120</v>
      </c>
      <c r="CM73" s="1" t="s">
        <v>120</v>
      </c>
      <c r="CN73" s="1" t="s">
        <v>120</v>
      </c>
      <c r="CO73" s="1" t="s">
        <v>120</v>
      </c>
      <c r="CP73" s="1" t="s">
        <v>120</v>
      </c>
      <c r="CQ73" s="1" t="s">
        <v>120</v>
      </c>
      <c r="CR73" s="1" t="s">
        <v>120</v>
      </c>
      <c r="CS73" s="1" t="s">
        <v>120</v>
      </c>
      <c r="CT73" s="1" t="s">
        <v>120</v>
      </c>
      <c r="CU73" s="1" t="s">
        <v>120</v>
      </c>
      <c r="CV73" s="1" t="s">
        <v>120</v>
      </c>
      <c r="CW73" s="1" t="s">
        <v>120</v>
      </c>
      <c r="CX73" s="1" t="s">
        <v>120</v>
      </c>
      <c r="CY73" s="1" t="s">
        <v>120</v>
      </c>
      <c r="CZ73" s="1" t="s">
        <v>120</v>
      </c>
      <c r="DA73" s="1" t="s">
        <v>120</v>
      </c>
      <c r="DB73" s="1" t="s">
        <v>120</v>
      </c>
      <c r="DC73" s="1" t="s">
        <v>120</v>
      </c>
      <c r="DD73" s="1" t="s">
        <v>120</v>
      </c>
      <c r="DE73" s="1" t="s">
        <v>120</v>
      </c>
      <c r="DF73" s="1" t="s">
        <v>120</v>
      </c>
      <c r="DG73" s="1" t="s">
        <v>120</v>
      </c>
    </row>
    <row r="74" spans="1:111" hidden="1" x14ac:dyDescent="0.3">
      <c r="A74" s="2">
        <v>72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</row>
    <row r="75" spans="1:111" x14ac:dyDescent="0.3">
      <c r="A75" s="2">
        <v>73</v>
      </c>
      <c r="B75" s="1" t="s">
        <v>1212</v>
      </c>
      <c r="C75" s="1" t="s">
        <v>1213</v>
      </c>
      <c r="D75" s="1" t="s">
        <v>1214</v>
      </c>
      <c r="E75" s="1" t="s">
        <v>1215</v>
      </c>
      <c r="F75" s="1" t="s">
        <v>1216</v>
      </c>
      <c r="G75" s="1"/>
      <c r="H75" s="1" t="s">
        <v>1217</v>
      </c>
      <c r="I75" s="1" t="s">
        <v>1218</v>
      </c>
      <c r="J75" s="1"/>
      <c r="K75" s="1" t="s">
        <v>1219</v>
      </c>
      <c r="L75" s="1" t="s">
        <v>1220</v>
      </c>
      <c r="M75" s="1" t="s">
        <v>120</v>
      </c>
      <c r="N75" s="1" t="s">
        <v>123</v>
      </c>
      <c r="O75" s="1" t="s">
        <v>1221</v>
      </c>
      <c r="P75" s="1" t="s">
        <v>708</v>
      </c>
      <c r="Q75" s="1" t="s">
        <v>120</v>
      </c>
      <c r="R75" s="1" t="s">
        <v>120</v>
      </c>
      <c r="S75" s="1" t="s">
        <v>1219</v>
      </c>
      <c r="T75" s="1" t="s">
        <v>120</v>
      </c>
      <c r="U75" s="1" t="s">
        <v>850</v>
      </c>
      <c r="V75" s="1" t="s">
        <v>1222</v>
      </c>
      <c r="W75" s="1" t="s">
        <v>682</v>
      </c>
      <c r="X75" s="1" t="s">
        <v>120</v>
      </c>
      <c r="Y75" s="1" t="s">
        <v>120</v>
      </c>
      <c r="Z75" s="1" t="s">
        <v>1223</v>
      </c>
      <c r="AA75" s="1" t="s">
        <v>1224</v>
      </c>
      <c r="AB75" s="1" t="s">
        <v>120</v>
      </c>
      <c r="AC75" s="1" t="s">
        <v>120</v>
      </c>
      <c r="AD75" s="1" t="s">
        <v>120</v>
      </c>
      <c r="AE75" s="1" t="s">
        <v>120</v>
      </c>
      <c r="AF75" s="1" t="s">
        <v>120</v>
      </c>
      <c r="AG75" s="1" t="s">
        <v>120</v>
      </c>
      <c r="AH75" s="1" t="s">
        <v>120</v>
      </c>
      <c r="AI75" s="1" t="s">
        <v>120</v>
      </c>
      <c r="AJ75" s="1" t="s">
        <v>554</v>
      </c>
      <c r="AK75" s="1" t="s">
        <v>1225</v>
      </c>
      <c r="AL75" s="1" t="s">
        <v>1226</v>
      </c>
      <c r="AM75" s="1" t="s">
        <v>120</v>
      </c>
      <c r="AN75" s="1" t="s">
        <v>120</v>
      </c>
      <c r="AO75" s="1" t="s">
        <v>120</v>
      </c>
      <c r="AP75" s="1" t="s">
        <v>120</v>
      </c>
      <c r="AQ75" s="1" t="s">
        <v>120</v>
      </c>
      <c r="AR75" s="1" t="s">
        <v>120</v>
      </c>
      <c r="AS75" s="1" t="s">
        <v>120</v>
      </c>
      <c r="AT75" s="1" t="s">
        <v>120</v>
      </c>
      <c r="AU75" s="1" t="s">
        <v>120</v>
      </c>
      <c r="AV75" s="1" t="s">
        <v>120</v>
      </c>
      <c r="AW75" s="1" t="s">
        <v>120</v>
      </c>
      <c r="AX75" s="1" t="s">
        <v>120</v>
      </c>
      <c r="AY75" s="1" t="s">
        <v>1227</v>
      </c>
      <c r="AZ75" s="1" t="s">
        <v>120</v>
      </c>
      <c r="BA75" s="1" t="s">
        <v>123</v>
      </c>
      <c r="BB75" s="1" t="s">
        <v>829</v>
      </c>
      <c r="BC75" s="1" t="s">
        <v>626</v>
      </c>
      <c r="BD75" s="1" t="s">
        <v>120</v>
      </c>
      <c r="BE75" s="1" t="s">
        <v>120</v>
      </c>
      <c r="BF75" s="1" t="s">
        <v>1228</v>
      </c>
      <c r="BG75" s="1" t="s">
        <v>120</v>
      </c>
      <c r="BH75" s="1" t="s">
        <v>850</v>
      </c>
      <c r="BI75" s="1" t="s">
        <v>1229</v>
      </c>
      <c r="BJ75" s="1" t="s">
        <v>1230</v>
      </c>
      <c r="BK75" s="1" t="s">
        <v>120</v>
      </c>
      <c r="BL75" s="1" t="s">
        <v>120</v>
      </c>
      <c r="BM75" s="1" t="s">
        <v>1226</v>
      </c>
      <c r="BN75" s="1" t="s">
        <v>120</v>
      </c>
      <c r="BO75" s="1" t="s">
        <v>120</v>
      </c>
      <c r="BP75" s="1" t="s">
        <v>120</v>
      </c>
      <c r="BQ75" s="1" t="s">
        <v>120</v>
      </c>
      <c r="BR75" s="1" t="s">
        <v>120</v>
      </c>
      <c r="BS75" s="1" t="s">
        <v>120</v>
      </c>
      <c r="BT75" s="1" t="s">
        <v>120</v>
      </c>
      <c r="BU75" s="1" t="s">
        <v>120</v>
      </c>
      <c r="BV75" s="1" t="s">
        <v>120</v>
      </c>
      <c r="BW75" s="1" t="s">
        <v>120</v>
      </c>
      <c r="BX75" s="1" t="s">
        <v>120</v>
      </c>
      <c r="BY75" s="1" t="s">
        <v>120</v>
      </c>
      <c r="BZ75" s="1" t="s">
        <v>120</v>
      </c>
      <c r="CA75" s="1" t="s">
        <v>120</v>
      </c>
      <c r="CB75" s="1" t="s">
        <v>120</v>
      </c>
      <c r="CC75" s="1" t="s">
        <v>120</v>
      </c>
      <c r="CD75" s="1" t="s">
        <v>120</v>
      </c>
      <c r="CE75" s="1" t="s">
        <v>120</v>
      </c>
      <c r="CF75" s="1" t="s">
        <v>120</v>
      </c>
      <c r="CG75" s="1" t="s">
        <v>120</v>
      </c>
      <c r="CH75" s="1" t="s">
        <v>120</v>
      </c>
      <c r="CI75" s="1" t="s">
        <v>120</v>
      </c>
      <c r="CJ75" s="1" t="s">
        <v>120</v>
      </c>
      <c r="CK75" s="1" t="s">
        <v>120</v>
      </c>
      <c r="CL75" s="1" t="s">
        <v>120</v>
      </c>
      <c r="CM75" s="1" t="s">
        <v>120</v>
      </c>
      <c r="CN75" s="1" t="s">
        <v>120</v>
      </c>
      <c r="CO75" s="1" t="s">
        <v>120</v>
      </c>
      <c r="CP75" s="1" t="s">
        <v>120</v>
      </c>
      <c r="CQ75" s="1" t="s">
        <v>120</v>
      </c>
      <c r="CR75" s="1" t="s">
        <v>120</v>
      </c>
      <c r="CS75" s="1" t="s">
        <v>120</v>
      </c>
      <c r="CT75" s="1" t="s">
        <v>120</v>
      </c>
      <c r="CU75" s="1" t="s">
        <v>120</v>
      </c>
      <c r="CV75" s="1" t="s">
        <v>123</v>
      </c>
      <c r="CW75" s="1" t="s">
        <v>123</v>
      </c>
      <c r="CX75" s="1" t="s">
        <v>120</v>
      </c>
      <c r="CY75" s="1" t="s">
        <v>120</v>
      </c>
      <c r="CZ75" s="1" t="s">
        <v>161</v>
      </c>
      <c r="DA75" s="1" t="s">
        <v>120</v>
      </c>
      <c r="DB75" s="1" t="s">
        <v>120</v>
      </c>
      <c r="DC75" s="1" t="s">
        <v>1231</v>
      </c>
      <c r="DD75" s="1" t="s">
        <v>1232</v>
      </c>
      <c r="DE75" s="1" t="s">
        <v>120</v>
      </c>
      <c r="DF75" s="1" t="s">
        <v>120</v>
      </c>
      <c r="DG75" s="1" t="s">
        <v>1227</v>
      </c>
    </row>
    <row r="76" spans="1:111" x14ac:dyDescent="0.3">
      <c r="A76" s="2">
        <v>74</v>
      </c>
      <c r="B76" s="1" t="s">
        <v>1233</v>
      </c>
      <c r="C76" s="1" t="s">
        <v>1234</v>
      </c>
      <c r="D76" s="1" t="s">
        <v>1235</v>
      </c>
      <c r="E76" s="1" t="s">
        <v>1236</v>
      </c>
      <c r="F76" s="1"/>
      <c r="G76" s="1"/>
      <c r="H76" s="1"/>
      <c r="I76" s="1"/>
      <c r="J76" s="1"/>
      <c r="K76" s="1" t="s">
        <v>122</v>
      </c>
      <c r="L76" s="1" t="s">
        <v>1237</v>
      </c>
      <c r="M76" s="1" t="s">
        <v>120</v>
      </c>
      <c r="N76" s="1" t="s">
        <v>190</v>
      </c>
      <c r="O76" s="1" t="s">
        <v>142</v>
      </c>
      <c r="P76" s="1" t="s">
        <v>120</v>
      </c>
      <c r="Q76" s="1" t="s">
        <v>123</v>
      </c>
      <c r="R76" s="1" t="s">
        <v>120</v>
      </c>
      <c r="S76" s="1" t="s">
        <v>122</v>
      </c>
      <c r="T76" s="1" t="s">
        <v>120</v>
      </c>
      <c r="U76" s="1" t="s">
        <v>1238</v>
      </c>
      <c r="V76" s="1" t="s">
        <v>1239</v>
      </c>
      <c r="W76" s="1" t="s">
        <v>120</v>
      </c>
      <c r="X76" s="1" t="s">
        <v>120</v>
      </c>
      <c r="Y76" s="1" t="s">
        <v>120</v>
      </c>
      <c r="Z76" s="1" t="s">
        <v>1240</v>
      </c>
      <c r="AA76" s="1" t="s">
        <v>1241</v>
      </c>
      <c r="AB76" s="1" t="s">
        <v>1242</v>
      </c>
      <c r="AC76" s="1" t="s">
        <v>120</v>
      </c>
      <c r="AD76" s="1" t="s">
        <v>120</v>
      </c>
      <c r="AE76" s="1" t="s">
        <v>120</v>
      </c>
      <c r="AF76" s="1" t="s">
        <v>120</v>
      </c>
      <c r="AG76" s="1" t="s">
        <v>120</v>
      </c>
      <c r="AH76" s="1" t="s">
        <v>120</v>
      </c>
      <c r="AI76" s="1" t="s">
        <v>120</v>
      </c>
      <c r="AJ76" s="1" t="s">
        <v>120</v>
      </c>
      <c r="AK76" s="1" t="s">
        <v>1243</v>
      </c>
      <c r="AL76" s="1" t="s">
        <v>1240</v>
      </c>
      <c r="AM76" s="1" t="s">
        <v>120</v>
      </c>
      <c r="AN76" s="1" t="s">
        <v>120</v>
      </c>
      <c r="AO76" s="1" t="s">
        <v>120</v>
      </c>
      <c r="AP76" s="1" t="s">
        <v>120</v>
      </c>
      <c r="AQ76" s="1" t="s">
        <v>120</v>
      </c>
      <c r="AR76" s="1" t="s">
        <v>120</v>
      </c>
      <c r="AS76" s="1" t="s">
        <v>120</v>
      </c>
      <c r="AT76" s="1" t="s">
        <v>120</v>
      </c>
      <c r="AU76" s="1" t="s">
        <v>120</v>
      </c>
      <c r="AV76" s="1" t="s">
        <v>120</v>
      </c>
      <c r="AW76" s="1" t="s">
        <v>120</v>
      </c>
      <c r="AX76" s="1" t="s">
        <v>120</v>
      </c>
      <c r="AY76" s="1" t="s">
        <v>120</v>
      </c>
      <c r="AZ76" s="1" t="s">
        <v>120</v>
      </c>
      <c r="BA76" s="1" t="s">
        <v>190</v>
      </c>
      <c r="BB76" s="1" t="s">
        <v>142</v>
      </c>
      <c r="BC76" s="1" t="s">
        <v>120</v>
      </c>
      <c r="BD76" s="1" t="s">
        <v>120</v>
      </c>
      <c r="BE76" s="1" t="s">
        <v>120</v>
      </c>
      <c r="BF76" s="1" t="s">
        <v>583</v>
      </c>
      <c r="BG76" s="1" t="s">
        <v>120</v>
      </c>
      <c r="BH76" s="1" t="s">
        <v>1238</v>
      </c>
      <c r="BI76" s="1" t="s">
        <v>1239</v>
      </c>
      <c r="BJ76" s="1" t="s">
        <v>120</v>
      </c>
      <c r="BK76" s="1" t="s">
        <v>120</v>
      </c>
      <c r="BL76" s="1" t="s">
        <v>120</v>
      </c>
      <c r="BM76" s="1" t="s">
        <v>1240</v>
      </c>
      <c r="BN76" s="1" t="s">
        <v>120</v>
      </c>
      <c r="BO76" s="1" t="s">
        <v>120</v>
      </c>
      <c r="BP76" s="1" t="s">
        <v>120</v>
      </c>
      <c r="BQ76" s="1" t="s">
        <v>120</v>
      </c>
      <c r="BR76" s="1" t="s">
        <v>120</v>
      </c>
      <c r="BS76" s="1" t="s">
        <v>120</v>
      </c>
      <c r="BT76" s="1" t="s">
        <v>120</v>
      </c>
      <c r="BU76" s="1" t="s">
        <v>120</v>
      </c>
      <c r="BV76" s="1" t="s">
        <v>120</v>
      </c>
      <c r="BW76" s="1" t="s">
        <v>120</v>
      </c>
      <c r="BX76" s="1" t="s">
        <v>120</v>
      </c>
      <c r="BY76" s="1" t="s">
        <v>120</v>
      </c>
      <c r="BZ76" s="1" t="s">
        <v>120</v>
      </c>
      <c r="CA76" s="1" t="s">
        <v>120</v>
      </c>
      <c r="CB76" s="1" t="s">
        <v>120</v>
      </c>
      <c r="CC76" s="1" t="s">
        <v>120</v>
      </c>
      <c r="CD76" s="1" t="s">
        <v>120</v>
      </c>
      <c r="CE76" s="1" t="s">
        <v>120</v>
      </c>
      <c r="CF76" s="1" t="s">
        <v>120</v>
      </c>
      <c r="CG76" s="1" t="s">
        <v>120</v>
      </c>
      <c r="CH76" s="1" t="s">
        <v>120</v>
      </c>
      <c r="CI76" s="1" t="s">
        <v>120</v>
      </c>
      <c r="CJ76" s="1" t="s">
        <v>120</v>
      </c>
      <c r="CK76" s="1" t="s">
        <v>120</v>
      </c>
      <c r="CL76" s="1" t="s">
        <v>120</v>
      </c>
      <c r="CM76" s="1" t="s">
        <v>120</v>
      </c>
      <c r="CN76" s="1" t="s">
        <v>120</v>
      </c>
      <c r="CO76" s="1" t="s">
        <v>120</v>
      </c>
      <c r="CP76" s="1" t="s">
        <v>120</v>
      </c>
      <c r="CQ76" s="1" t="s">
        <v>120</v>
      </c>
      <c r="CR76" s="1" t="s">
        <v>120</v>
      </c>
      <c r="CS76" s="1" t="s">
        <v>120</v>
      </c>
      <c r="CT76" s="1" t="s">
        <v>120</v>
      </c>
      <c r="CU76" s="1" t="s">
        <v>120</v>
      </c>
      <c r="CV76" s="1" t="s">
        <v>120</v>
      </c>
      <c r="CW76" s="1" t="s">
        <v>120</v>
      </c>
      <c r="CX76" s="1" t="s">
        <v>123</v>
      </c>
      <c r="CY76" s="1" t="s">
        <v>120</v>
      </c>
      <c r="CZ76" s="1" t="s">
        <v>123</v>
      </c>
      <c r="DA76" s="1" t="s">
        <v>120</v>
      </c>
      <c r="DB76" s="1" t="s">
        <v>120</v>
      </c>
      <c r="DC76" s="1" t="s">
        <v>120</v>
      </c>
      <c r="DD76" s="1" t="s">
        <v>120</v>
      </c>
      <c r="DE76" s="1" t="s">
        <v>120</v>
      </c>
      <c r="DF76" s="1" t="s">
        <v>120</v>
      </c>
      <c r="DG76" s="1" t="s">
        <v>120</v>
      </c>
    </row>
    <row r="77" spans="1:111" x14ac:dyDescent="0.3">
      <c r="A77" s="2">
        <v>75</v>
      </c>
      <c r="B77" s="1" t="s">
        <v>1244</v>
      </c>
      <c r="C77" s="1" t="s">
        <v>1245</v>
      </c>
      <c r="D77" s="1" t="s">
        <v>1246</v>
      </c>
      <c r="E77" s="1" t="s">
        <v>1247</v>
      </c>
      <c r="F77" s="1"/>
      <c r="G77" s="1"/>
      <c r="H77" s="1"/>
      <c r="I77" s="1"/>
      <c r="J77" s="1"/>
      <c r="K77" s="1" t="s">
        <v>1248</v>
      </c>
      <c r="L77" s="1" t="s">
        <v>1249</v>
      </c>
      <c r="M77" s="1" t="s">
        <v>120</v>
      </c>
      <c r="N77" s="1" t="s">
        <v>799</v>
      </c>
      <c r="O77" s="1" t="s">
        <v>1250</v>
      </c>
      <c r="P77" s="1" t="s">
        <v>924</v>
      </c>
      <c r="Q77" s="1" t="s">
        <v>123</v>
      </c>
      <c r="R77" s="1" t="s">
        <v>120</v>
      </c>
      <c r="S77" s="1" t="s">
        <v>1248</v>
      </c>
      <c r="T77" s="1" t="s">
        <v>120</v>
      </c>
      <c r="U77" s="1" t="s">
        <v>1251</v>
      </c>
      <c r="V77" s="1" t="s">
        <v>1252</v>
      </c>
      <c r="W77" s="1" t="s">
        <v>1253</v>
      </c>
      <c r="X77" s="1" t="s">
        <v>1254</v>
      </c>
      <c r="Y77" s="1" t="s">
        <v>120</v>
      </c>
      <c r="Z77" s="1" t="s">
        <v>1249</v>
      </c>
      <c r="AA77" s="1" t="s">
        <v>1255</v>
      </c>
      <c r="AB77" s="1" t="s">
        <v>120</v>
      </c>
      <c r="AC77" s="1" t="s">
        <v>120</v>
      </c>
      <c r="AD77" s="1" t="s">
        <v>120</v>
      </c>
      <c r="AE77" s="1" t="s">
        <v>120</v>
      </c>
      <c r="AF77" s="1" t="s">
        <v>120</v>
      </c>
      <c r="AG77" s="1" t="s">
        <v>120</v>
      </c>
      <c r="AH77" s="1" t="s">
        <v>120</v>
      </c>
      <c r="AI77" s="1" t="s">
        <v>120</v>
      </c>
      <c r="AJ77" s="1" t="s">
        <v>1256</v>
      </c>
      <c r="AK77" s="1" t="s">
        <v>1257</v>
      </c>
      <c r="AL77" s="1" t="s">
        <v>1249</v>
      </c>
      <c r="AM77" s="1" t="s">
        <v>120</v>
      </c>
      <c r="AN77" s="1" t="s">
        <v>120</v>
      </c>
      <c r="AO77" s="1" t="s">
        <v>120</v>
      </c>
      <c r="AP77" s="1" t="s">
        <v>120</v>
      </c>
      <c r="AQ77" s="1" t="s">
        <v>120</v>
      </c>
      <c r="AR77" s="1" t="s">
        <v>120</v>
      </c>
      <c r="AS77" s="1" t="s">
        <v>120</v>
      </c>
      <c r="AT77" s="1" t="s">
        <v>120</v>
      </c>
      <c r="AU77" s="1" t="s">
        <v>120</v>
      </c>
      <c r="AV77" s="1" t="s">
        <v>120</v>
      </c>
      <c r="AW77" s="1" t="s">
        <v>120</v>
      </c>
      <c r="AX77" s="1" t="s">
        <v>120</v>
      </c>
      <c r="AY77" s="1" t="s">
        <v>120</v>
      </c>
      <c r="AZ77" s="1" t="s">
        <v>120</v>
      </c>
      <c r="BA77" s="1" t="s">
        <v>799</v>
      </c>
      <c r="BB77" s="1" t="s">
        <v>1250</v>
      </c>
      <c r="BC77" s="1" t="s">
        <v>924</v>
      </c>
      <c r="BD77" s="1" t="s">
        <v>123</v>
      </c>
      <c r="BE77" s="1" t="s">
        <v>120</v>
      </c>
      <c r="BF77" s="1" t="s">
        <v>1248</v>
      </c>
      <c r="BG77" s="1" t="s">
        <v>120</v>
      </c>
      <c r="BH77" s="1" t="s">
        <v>1251</v>
      </c>
      <c r="BI77" s="1" t="s">
        <v>1252</v>
      </c>
      <c r="BJ77" s="1" t="s">
        <v>1253</v>
      </c>
      <c r="BK77" s="1" t="s">
        <v>1254</v>
      </c>
      <c r="BL77" s="1" t="s">
        <v>120</v>
      </c>
      <c r="BM77" s="1" t="s">
        <v>1249</v>
      </c>
      <c r="BN77" s="1" t="s">
        <v>120</v>
      </c>
      <c r="BO77" s="1" t="s">
        <v>120</v>
      </c>
      <c r="BP77" s="1" t="s">
        <v>120</v>
      </c>
      <c r="BQ77" s="1" t="s">
        <v>120</v>
      </c>
      <c r="BR77" s="1" t="s">
        <v>120</v>
      </c>
      <c r="BS77" s="1" t="s">
        <v>120</v>
      </c>
      <c r="BT77" s="1" t="s">
        <v>120</v>
      </c>
      <c r="BU77" s="1" t="s">
        <v>120</v>
      </c>
      <c r="BV77" s="1" t="s">
        <v>120</v>
      </c>
      <c r="BW77" s="1" t="s">
        <v>120</v>
      </c>
      <c r="BX77" s="1" t="s">
        <v>120</v>
      </c>
      <c r="BY77" s="1" t="s">
        <v>120</v>
      </c>
      <c r="BZ77" s="1" t="s">
        <v>120</v>
      </c>
      <c r="CA77" s="1" t="s">
        <v>120</v>
      </c>
      <c r="CB77" s="1" t="s">
        <v>120</v>
      </c>
      <c r="CC77" s="1" t="s">
        <v>120</v>
      </c>
      <c r="CD77" s="1" t="s">
        <v>120</v>
      </c>
      <c r="CE77" s="1" t="s">
        <v>120</v>
      </c>
      <c r="CF77" s="1" t="s">
        <v>120</v>
      </c>
      <c r="CG77" s="1" t="s">
        <v>120</v>
      </c>
      <c r="CH77" s="1" t="s">
        <v>120</v>
      </c>
      <c r="CI77" s="1" t="s">
        <v>120</v>
      </c>
      <c r="CJ77" s="1" t="s">
        <v>120</v>
      </c>
      <c r="CK77" s="1" t="s">
        <v>120</v>
      </c>
      <c r="CL77" s="1" t="s">
        <v>120</v>
      </c>
      <c r="CM77" s="1" t="s">
        <v>120</v>
      </c>
      <c r="CN77" s="1" t="s">
        <v>120</v>
      </c>
      <c r="CO77" s="1" t="s">
        <v>120</v>
      </c>
      <c r="CP77" s="1" t="s">
        <v>120</v>
      </c>
      <c r="CQ77" s="1" t="s">
        <v>120</v>
      </c>
      <c r="CR77" s="1" t="s">
        <v>120</v>
      </c>
      <c r="CS77" s="1" t="s">
        <v>120</v>
      </c>
      <c r="CT77" s="1" t="s">
        <v>120</v>
      </c>
      <c r="CU77" s="1" t="s">
        <v>120</v>
      </c>
      <c r="CV77" s="1" t="s">
        <v>120</v>
      </c>
      <c r="CW77" s="1" t="s">
        <v>120</v>
      </c>
      <c r="CX77" s="1" t="s">
        <v>120</v>
      </c>
      <c r="CY77" s="1" t="s">
        <v>120</v>
      </c>
      <c r="CZ77" s="1" t="s">
        <v>120</v>
      </c>
      <c r="DA77" s="1" t="s">
        <v>120</v>
      </c>
      <c r="DB77" s="1" t="s">
        <v>120</v>
      </c>
      <c r="DC77" s="1" t="s">
        <v>120</v>
      </c>
      <c r="DD77" s="1" t="s">
        <v>120</v>
      </c>
      <c r="DE77" s="1" t="s">
        <v>120</v>
      </c>
      <c r="DF77" s="1" t="s">
        <v>120</v>
      </c>
      <c r="DG77" s="1" t="s">
        <v>120</v>
      </c>
    </row>
    <row r="78" spans="1:111" x14ac:dyDescent="0.3">
      <c r="A78" s="2">
        <v>76</v>
      </c>
      <c r="B78" s="1" t="s">
        <v>1258</v>
      </c>
      <c r="C78" s="1" t="s">
        <v>1259</v>
      </c>
      <c r="D78" s="1" t="s">
        <v>1260</v>
      </c>
      <c r="E78" s="1" t="s">
        <v>1261</v>
      </c>
      <c r="F78" s="1" t="s">
        <v>1262</v>
      </c>
      <c r="G78" s="1" t="s">
        <v>1263</v>
      </c>
      <c r="H78" s="1" t="s">
        <v>1264</v>
      </c>
      <c r="I78" s="1" t="s">
        <v>1262</v>
      </c>
      <c r="J78" s="1" t="s">
        <v>1263</v>
      </c>
      <c r="K78" s="1" t="s">
        <v>158</v>
      </c>
      <c r="L78" s="1" t="s">
        <v>1265</v>
      </c>
      <c r="M78" s="1" t="s">
        <v>120</v>
      </c>
      <c r="N78" s="1" t="s">
        <v>121</v>
      </c>
      <c r="O78" s="1" t="s">
        <v>1266</v>
      </c>
      <c r="P78" s="1" t="s">
        <v>1267</v>
      </c>
      <c r="Q78" s="1" t="s">
        <v>120</v>
      </c>
      <c r="R78" s="1" t="s">
        <v>120</v>
      </c>
      <c r="S78" s="1" t="s">
        <v>158</v>
      </c>
      <c r="T78" s="1" t="s">
        <v>120</v>
      </c>
      <c r="U78" s="1" t="s">
        <v>1268</v>
      </c>
      <c r="V78" s="1" t="s">
        <v>1269</v>
      </c>
      <c r="W78" s="1" t="s">
        <v>1270</v>
      </c>
      <c r="X78" s="1" t="s">
        <v>120</v>
      </c>
      <c r="Y78" s="1" t="s">
        <v>120</v>
      </c>
      <c r="Z78" s="1" t="s">
        <v>1265</v>
      </c>
      <c r="AA78" s="1" t="s">
        <v>1271</v>
      </c>
      <c r="AB78" s="1" t="s">
        <v>120</v>
      </c>
      <c r="AC78" s="1" t="s">
        <v>120</v>
      </c>
      <c r="AD78" s="1" t="s">
        <v>120</v>
      </c>
      <c r="AE78" s="1" t="s">
        <v>120</v>
      </c>
      <c r="AF78" s="1" t="s">
        <v>120</v>
      </c>
      <c r="AG78" s="1" t="s">
        <v>120</v>
      </c>
      <c r="AH78" s="1" t="s">
        <v>120</v>
      </c>
      <c r="AI78" s="1" t="s">
        <v>120</v>
      </c>
      <c r="AJ78" s="1" t="s">
        <v>1272</v>
      </c>
      <c r="AK78" s="1" t="s">
        <v>1273</v>
      </c>
      <c r="AL78" s="1" t="s">
        <v>1274</v>
      </c>
      <c r="AM78" s="1" t="s">
        <v>120</v>
      </c>
      <c r="AN78" s="1" t="s">
        <v>120</v>
      </c>
      <c r="AO78" s="1" t="s">
        <v>120</v>
      </c>
      <c r="AP78" s="1" t="s">
        <v>120</v>
      </c>
      <c r="AQ78" s="1" t="s">
        <v>120</v>
      </c>
      <c r="AR78" s="1" t="s">
        <v>120</v>
      </c>
      <c r="AS78" s="1" t="s">
        <v>120</v>
      </c>
      <c r="AT78" s="1" t="s">
        <v>120</v>
      </c>
      <c r="AU78" s="1" t="s">
        <v>120</v>
      </c>
      <c r="AV78" s="1" t="s">
        <v>120</v>
      </c>
      <c r="AW78" s="1" t="s">
        <v>120</v>
      </c>
      <c r="AX78" s="1" t="s">
        <v>120</v>
      </c>
      <c r="AY78" s="1" t="s">
        <v>280</v>
      </c>
      <c r="AZ78" s="1" t="s">
        <v>120</v>
      </c>
      <c r="BA78" s="1" t="s">
        <v>161</v>
      </c>
      <c r="BB78" s="1" t="s">
        <v>1266</v>
      </c>
      <c r="BC78" s="1" t="s">
        <v>1267</v>
      </c>
      <c r="BD78" s="1" t="s">
        <v>120</v>
      </c>
      <c r="BE78" s="1" t="s">
        <v>120</v>
      </c>
      <c r="BF78" s="1" t="s">
        <v>1066</v>
      </c>
      <c r="BG78" s="1" t="s">
        <v>120</v>
      </c>
      <c r="BH78" s="1" t="s">
        <v>1275</v>
      </c>
      <c r="BI78" s="1" t="s">
        <v>1269</v>
      </c>
      <c r="BJ78" s="1" t="s">
        <v>1270</v>
      </c>
      <c r="BK78" s="1" t="s">
        <v>120</v>
      </c>
      <c r="BL78" s="1" t="s">
        <v>120</v>
      </c>
      <c r="BM78" s="1" t="s">
        <v>1274</v>
      </c>
      <c r="BN78" s="1" t="s">
        <v>120</v>
      </c>
      <c r="BO78" s="1" t="s">
        <v>120</v>
      </c>
      <c r="BP78" s="1" t="s">
        <v>120</v>
      </c>
      <c r="BQ78" s="1" t="s">
        <v>120</v>
      </c>
      <c r="BR78" s="1" t="s">
        <v>120</v>
      </c>
      <c r="BS78" s="1" t="s">
        <v>120</v>
      </c>
      <c r="BT78" s="1" t="s">
        <v>120</v>
      </c>
      <c r="BU78" s="1" t="s">
        <v>120</v>
      </c>
      <c r="BV78" s="1" t="s">
        <v>120</v>
      </c>
      <c r="BW78" s="1" t="s">
        <v>120</v>
      </c>
      <c r="BX78" s="1" t="s">
        <v>120</v>
      </c>
      <c r="BY78" s="1" t="s">
        <v>120</v>
      </c>
      <c r="BZ78" s="1" t="s">
        <v>120</v>
      </c>
      <c r="CA78" s="1" t="s">
        <v>120</v>
      </c>
      <c r="CB78" s="1" t="s">
        <v>120</v>
      </c>
      <c r="CC78" s="1" t="s">
        <v>120</v>
      </c>
      <c r="CD78" s="1" t="s">
        <v>120</v>
      </c>
      <c r="CE78" s="1" t="s">
        <v>120</v>
      </c>
      <c r="CF78" s="1" t="s">
        <v>120</v>
      </c>
      <c r="CG78" s="1" t="s">
        <v>120</v>
      </c>
      <c r="CH78" s="1" t="s">
        <v>120</v>
      </c>
      <c r="CI78" s="1" t="s">
        <v>120</v>
      </c>
      <c r="CJ78" s="1" t="s">
        <v>120</v>
      </c>
      <c r="CK78" s="1" t="s">
        <v>120</v>
      </c>
      <c r="CL78" s="1" t="s">
        <v>120</v>
      </c>
      <c r="CM78" s="1" t="s">
        <v>120</v>
      </c>
      <c r="CN78" s="1" t="s">
        <v>120</v>
      </c>
      <c r="CO78" s="1" t="s">
        <v>120</v>
      </c>
      <c r="CP78" s="1" t="s">
        <v>120</v>
      </c>
      <c r="CQ78" s="1" t="s">
        <v>120</v>
      </c>
      <c r="CR78" s="1" t="s">
        <v>120</v>
      </c>
      <c r="CS78" s="1" t="s">
        <v>120</v>
      </c>
      <c r="CT78" s="1" t="s">
        <v>120</v>
      </c>
      <c r="CU78" s="1" t="s">
        <v>123</v>
      </c>
      <c r="CV78" s="1" t="s">
        <v>120</v>
      </c>
      <c r="CW78" s="1" t="s">
        <v>120</v>
      </c>
      <c r="CX78" s="1" t="s">
        <v>120</v>
      </c>
      <c r="CY78" s="1" t="s">
        <v>120</v>
      </c>
      <c r="CZ78" s="1" t="s">
        <v>123</v>
      </c>
      <c r="DA78" s="1" t="s">
        <v>120</v>
      </c>
      <c r="DB78" s="1" t="s">
        <v>280</v>
      </c>
      <c r="DC78" s="1" t="s">
        <v>120</v>
      </c>
      <c r="DD78" s="1" t="s">
        <v>120</v>
      </c>
      <c r="DE78" s="1" t="s">
        <v>120</v>
      </c>
      <c r="DF78" s="1" t="s">
        <v>120</v>
      </c>
      <c r="DG78" s="1" t="s">
        <v>280</v>
      </c>
    </row>
    <row r="79" spans="1:111" x14ac:dyDescent="0.3">
      <c r="A79" s="2">
        <v>77</v>
      </c>
      <c r="B79" s="1" t="s">
        <v>1276</v>
      </c>
      <c r="C79" s="1" t="s">
        <v>1277</v>
      </c>
      <c r="D79" s="1" t="s">
        <v>1278</v>
      </c>
      <c r="E79" s="1" t="s">
        <v>1279</v>
      </c>
      <c r="F79" s="1"/>
      <c r="G79" s="1"/>
      <c r="H79" s="1"/>
      <c r="I79" s="1"/>
      <c r="J79" s="1"/>
      <c r="K79" s="1" t="s">
        <v>1280</v>
      </c>
      <c r="L79" s="1" t="s">
        <v>1281</v>
      </c>
      <c r="M79" s="1" t="s">
        <v>120</v>
      </c>
      <c r="N79" s="1" t="s">
        <v>730</v>
      </c>
      <c r="O79" s="1" t="s">
        <v>1282</v>
      </c>
      <c r="P79" s="1" t="s">
        <v>1283</v>
      </c>
      <c r="Q79" s="1" t="s">
        <v>120</v>
      </c>
      <c r="R79" s="1" t="s">
        <v>120</v>
      </c>
      <c r="S79" s="1" t="s">
        <v>1280</v>
      </c>
      <c r="T79" s="1" t="s">
        <v>120</v>
      </c>
      <c r="U79" s="1" t="s">
        <v>1284</v>
      </c>
      <c r="V79" s="1" t="s">
        <v>1285</v>
      </c>
      <c r="W79" s="1" t="s">
        <v>1286</v>
      </c>
      <c r="X79" s="1" t="s">
        <v>120</v>
      </c>
      <c r="Y79" s="1" t="s">
        <v>120</v>
      </c>
      <c r="Z79" s="1" t="s">
        <v>1287</v>
      </c>
      <c r="AA79" s="1" t="s">
        <v>1288</v>
      </c>
      <c r="AB79" s="1" t="s">
        <v>126</v>
      </c>
      <c r="AC79" s="1" t="s">
        <v>120</v>
      </c>
      <c r="AD79" s="1" t="s">
        <v>120</v>
      </c>
      <c r="AE79" s="1" t="s">
        <v>1289</v>
      </c>
      <c r="AF79" s="1" t="s">
        <v>1290</v>
      </c>
      <c r="AG79" s="1" t="s">
        <v>120</v>
      </c>
      <c r="AH79" s="1" t="s">
        <v>120</v>
      </c>
      <c r="AI79" s="1" t="s">
        <v>120</v>
      </c>
      <c r="AJ79" s="1" t="s">
        <v>1291</v>
      </c>
      <c r="AK79" s="1" t="s">
        <v>1292</v>
      </c>
      <c r="AL79" s="1" t="s">
        <v>1287</v>
      </c>
      <c r="AM79" s="1" t="s">
        <v>120</v>
      </c>
      <c r="AN79" s="1" t="s">
        <v>120</v>
      </c>
      <c r="AO79" s="1" t="s">
        <v>120</v>
      </c>
      <c r="AP79" s="1" t="s">
        <v>120</v>
      </c>
      <c r="AQ79" s="1" t="s">
        <v>120</v>
      </c>
      <c r="AR79" s="1" t="s">
        <v>120</v>
      </c>
      <c r="AS79" s="1" t="s">
        <v>120</v>
      </c>
      <c r="AT79" s="1" t="s">
        <v>120</v>
      </c>
      <c r="AU79" s="1" t="s">
        <v>120</v>
      </c>
      <c r="AV79" s="1" t="s">
        <v>120</v>
      </c>
      <c r="AW79" s="1" t="s">
        <v>120</v>
      </c>
      <c r="AX79" s="1" t="s">
        <v>120</v>
      </c>
      <c r="AY79" s="1" t="s">
        <v>120</v>
      </c>
      <c r="AZ79" s="1" t="s">
        <v>120</v>
      </c>
      <c r="BA79" s="1" t="s">
        <v>730</v>
      </c>
      <c r="BB79" s="1" t="s">
        <v>1282</v>
      </c>
      <c r="BC79" s="1" t="s">
        <v>1283</v>
      </c>
      <c r="BD79" s="1" t="s">
        <v>120</v>
      </c>
      <c r="BE79" s="1" t="s">
        <v>120</v>
      </c>
      <c r="BF79" s="1" t="s">
        <v>1280</v>
      </c>
      <c r="BG79" s="1" t="s">
        <v>120</v>
      </c>
      <c r="BH79" s="1" t="s">
        <v>1284</v>
      </c>
      <c r="BI79" s="1" t="s">
        <v>1285</v>
      </c>
      <c r="BJ79" s="1" t="s">
        <v>1286</v>
      </c>
      <c r="BK79" s="1" t="s">
        <v>120</v>
      </c>
      <c r="BL79" s="1" t="s">
        <v>120</v>
      </c>
      <c r="BM79" s="1" t="s">
        <v>1287</v>
      </c>
      <c r="BN79" s="1" t="s">
        <v>120</v>
      </c>
      <c r="BO79" s="1" t="s">
        <v>120</v>
      </c>
      <c r="BP79" s="1" t="s">
        <v>120</v>
      </c>
      <c r="BQ79" s="1" t="s">
        <v>120</v>
      </c>
      <c r="BR79" s="1" t="s">
        <v>120</v>
      </c>
      <c r="BS79" s="1" t="s">
        <v>120</v>
      </c>
      <c r="BT79" s="1" t="s">
        <v>120</v>
      </c>
      <c r="BU79" s="1" t="s">
        <v>120</v>
      </c>
      <c r="BV79" s="1" t="s">
        <v>120</v>
      </c>
      <c r="BW79" s="1" t="s">
        <v>120</v>
      </c>
      <c r="BX79" s="1" t="s">
        <v>120</v>
      </c>
      <c r="BY79" s="1" t="s">
        <v>120</v>
      </c>
      <c r="BZ79" s="1" t="s">
        <v>120</v>
      </c>
      <c r="CA79" s="1" t="s">
        <v>120</v>
      </c>
      <c r="CB79" s="1" t="s">
        <v>120</v>
      </c>
      <c r="CC79" s="1" t="s">
        <v>120</v>
      </c>
      <c r="CD79" s="1" t="s">
        <v>120</v>
      </c>
      <c r="CE79" s="1" t="s">
        <v>120</v>
      </c>
      <c r="CF79" s="1" t="s">
        <v>120</v>
      </c>
      <c r="CG79" s="1" t="s">
        <v>120</v>
      </c>
      <c r="CH79" s="1" t="s">
        <v>120</v>
      </c>
      <c r="CI79" s="1" t="s">
        <v>120</v>
      </c>
      <c r="CJ79" s="1" t="s">
        <v>120</v>
      </c>
      <c r="CK79" s="1" t="s">
        <v>120</v>
      </c>
      <c r="CL79" s="1" t="s">
        <v>120</v>
      </c>
      <c r="CM79" s="1" t="s">
        <v>120</v>
      </c>
      <c r="CN79" s="1" t="s">
        <v>120</v>
      </c>
      <c r="CO79" s="1" t="s">
        <v>120</v>
      </c>
      <c r="CP79" s="1" t="s">
        <v>120</v>
      </c>
      <c r="CQ79" s="1" t="s">
        <v>120</v>
      </c>
      <c r="CR79" s="1" t="s">
        <v>120</v>
      </c>
      <c r="CS79" s="1" t="s">
        <v>120</v>
      </c>
      <c r="CT79" s="1" t="s">
        <v>120</v>
      </c>
      <c r="CU79" s="1" t="s">
        <v>120</v>
      </c>
      <c r="CV79" s="1" t="s">
        <v>120</v>
      </c>
      <c r="CW79" s="1" t="s">
        <v>120</v>
      </c>
      <c r="CX79" s="1" t="s">
        <v>120</v>
      </c>
      <c r="CY79" s="1" t="s">
        <v>120</v>
      </c>
      <c r="CZ79" s="1" t="s">
        <v>120</v>
      </c>
      <c r="DA79" s="1" t="s">
        <v>120</v>
      </c>
      <c r="DB79" s="1" t="s">
        <v>120</v>
      </c>
      <c r="DC79" s="1" t="s">
        <v>120</v>
      </c>
      <c r="DD79" s="1" t="s">
        <v>120</v>
      </c>
      <c r="DE79" s="1" t="s">
        <v>120</v>
      </c>
      <c r="DF79" s="1" t="s">
        <v>120</v>
      </c>
      <c r="DG79" s="1" t="s">
        <v>120</v>
      </c>
    </row>
    <row r="80" spans="1:111" x14ac:dyDescent="0.3">
      <c r="A80" s="2">
        <v>78</v>
      </c>
      <c r="B80" s="1" t="s">
        <v>1293</v>
      </c>
      <c r="C80" s="1" t="s">
        <v>1294</v>
      </c>
      <c r="D80" s="1" t="s">
        <v>1295</v>
      </c>
      <c r="E80" s="1" t="s">
        <v>1296</v>
      </c>
      <c r="F80" s="1" t="s">
        <v>1297</v>
      </c>
      <c r="G80" s="1" t="s">
        <v>1298</v>
      </c>
      <c r="H80" s="1" t="s">
        <v>1299</v>
      </c>
      <c r="I80" s="1" t="s">
        <v>1300</v>
      </c>
      <c r="J80" s="1" t="s">
        <v>1301</v>
      </c>
      <c r="K80" s="1" t="s">
        <v>387</v>
      </c>
      <c r="L80" s="1" t="s">
        <v>1302</v>
      </c>
      <c r="M80" s="1" t="s">
        <v>120</v>
      </c>
      <c r="N80" s="1" t="s">
        <v>478</v>
      </c>
      <c r="O80" s="1" t="s">
        <v>262</v>
      </c>
      <c r="P80" s="1" t="s">
        <v>161</v>
      </c>
      <c r="Q80" s="1" t="s">
        <v>120</v>
      </c>
      <c r="R80" s="1" t="s">
        <v>120</v>
      </c>
      <c r="S80" s="1" t="s">
        <v>387</v>
      </c>
      <c r="T80" s="1" t="s">
        <v>120</v>
      </c>
      <c r="U80" s="1" t="s">
        <v>1303</v>
      </c>
      <c r="V80" s="1" t="s">
        <v>280</v>
      </c>
      <c r="W80" s="1" t="s">
        <v>625</v>
      </c>
      <c r="X80" s="1" t="s">
        <v>120</v>
      </c>
      <c r="Y80" s="1" t="s">
        <v>120</v>
      </c>
      <c r="Z80" s="1" t="s">
        <v>1304</v>
      </c>
      <c r="AA80" s="1" t="s">
        <v>120</v>
      </c>
      <c r="AB80" s="1" t="s">
        <v>120</v>
      </c>
      <c r="AC80" s="1" t="s">
        <v>120</v>
      </c>
      <c r="AD80" s="1" t="s">
        <v>120</v>
      </c>
      <c r="AE80" s="1" t="s">
        <v>120</v>
      </c>
      <c r="AF80" s="1" t="s">
        <v>120</v>
      </c>
      <c r="AG80" s="1" t="s">
        <v>120</v>
      </c>
      <c r="AH80" s="1" t="s">
        <v>120</v>
      </c>
      <c r="AI80" s="1" t="s">
        <v>120</v>
      </c>
      <c r="AJ80" s="1" t="s">
        <v>120</v>
      </c>
      <c r="AK80" s="1" t="s">
        <v>120</v>
      </c>
      <c r="AL80" s="1" t="s">
        <v>120</v>
      </c>
      <c r="AM80" s="1" t="s">
        <v>120</v>
      </c>
      <c r="AN80" s="1" t="s">
        <v>120</v>
      </c>
      <c r="AO80" s="1" t="s">
        <v>120</v>
      </c>
      <c r="AP80" s="1" t="s">
        <v>120</v>
      </c>
      <c r="AQ80" s="1" t="s">
        <v>120</v>
      </c>
      <c r="AR80" s="1" t="s">
        <v>120</v>
      </c>
      <c r="AS80" s="1" t="s">
        <v>120</v>
      </c>
      <c r="AT80" s="1" t="s">
        <v>120</v>
      </c>
      <c r="AU80" s="1" t="s">
        <v>120</v>
      </c>
      <c r="AV80" s="1" t="s">
        <v>120</v>
      </c>
      <c r="AW80" s="1" t="s">
        <v>120</v>
      </c>
      <c r="AX80" s="1" t="s">
        <v>120</v>
      </c>
      <c r="AY80" s="1" t="s">
        <v>120</v>
      </c>
      <c r="AZ80" s="1" t="s">
        <v>120</v>
      </c>
      <c r="BA80" s="1" t="s">
        <v>120</v>
      </c>
      <c r="BB80" s="1" t="s">
        <v>120</v>
      </c>
      <c r="BC80" s="1" t="s">
        <v>120</v>
      </c>
      <c r="BD80" s="1" t="s">
        <v>120</v>
      </c>
      <c r="BE80" s="1" t="s">
        <v>120</v>
      </c>
      <c r="BF80" s="1" t="s">
        <v>120</v>
      </c>
      <c r="BG80" s="1" t="s">
        <v>120</v>
      </c>
      <c r="BH80" s="1" t="s">
        <v>120</v>
      </c>
      <c r="BI80" s="1" t="s">
        <v>120</v>
      </c>
      <c r="BJ80" s="1" t="s">
        <v>120</v>
      </c>
      <c r="BK80" s="1" t="s">
        <v>120</v>
      </c>
      <c r="BL80" s="1" t="s">
        <v>120</v>
      </c>
      <c r="BM80" s="1" t="s">
        <v>120</v>
      </c>
      <c r="BN80" s="1" t="s">
        <v>120</v>
      </c>
      <c r="BO80" s="1" t="s">
        <v>120</v>
      </c>
      <c r="BP80" s="1" t="s">
        <v>120</v>
      </c>
      <c r="BQ80" s="1" t="s">
        <v>120</v>
      </c>
      <c r="BR80" s="1" t="s">
        <v>120</v>
      </c>
      <c r="BS80" s="1" t="s">
        <v>120</v>
      </c>
      <c r="BT80" s="1" t="s">
        <v>120</v>
      </c>
      <c r="BU80" s="1" t="s">
        <v>120</v>
      </c>
      <c r="BV80" s="1" t="s">
        <v>120</v>
      </c>
      <c r="BW80" s="1" t="s">
        <v>120</v>
      </c>
      <c r="BX80" s="1" t="s">
        <v>120</v>
      </c>
      <c r="BY80" s="1" t="s">
        <v>120</v>
      </c>
      <c r="BZ80" s="1" t="s">
        <v>120</v>
      </c>
      <c r="CA80" s="1" t="s">
        <v>120</v>
      </c>
      <c r="CB80" s="1" t="s">
        <v>120</v>
      </c>
      <c r="CC80" s="1" t="s">
        <v>120</v>
      </c>
      <c r="CD80" s="1" t="s">
        <v>120</v>
      </c>
      <c r="CE80" s="1" t="s">
        <v>120</v>
      </c>
      <c r="CF80" s="1" t="s">
        <v>120</v>
      </c>
      <c r="CG80" s="1" t="s">
        <v>120</v>
      </c>
      <c r="CH80" s="1" t="s">
        <v>120</v>
      </c>
      <c r="CI80" s="1" t="s">
        <v>120</v>
      </c>
      <c r="CJ80" s="1" t="s">
        <v>120</v>
      </c>
      <c r="CK80" s="1" t="s">
        <v>120</v>
      </c>
      <c r="CL80" s="1" t="s">
        <v>120</v>
      </c>
      <c r="CM80" s="1" t="s">
        <v>120</v>
      </c>
      <c r="CN80" s="1" t="s">
        <v>120</v>
      </c>
      <c r="CO80" s="1" t="s">
        <v>120</v>
      </c>
      <c r="CP80" s="1" t="s">
        <v>120</v>
      </c>
      <c r="CQ80" s="1" t="s">
        <v>120</v>
      </c>
      <c r="CR80" s="1" t="s">
        <v>120</v>
      </c>
      <c r="CS80" s="1" t="s">
        <v>120</v>
      </c>
      <c r="CT80" s="1" t="s">
        <v>120</v>
      </c>
      <c r="CU80" s="1" t="s">
        <v>120</v>
      </c>
      <c r="CV80" s="1" t="s">
        <v>120</v>
      </c>
      <c r="CW80" s="1" t="s">
        <v>120</v>
      </c>
      <c r="CX80" s="1" t="s">
        <v>120</v>
      </c>
      <c r="CY80" s="1" t="s">
        <v>120</v>
      </c>
      <c r="CZ80" s="1" t="s">
        <v>120</v>
      </c>
      <c r="DA80" s="1" t="s">
        <v>120</v>
      </c>
      <c r="DB80" s="1" t="s">
        <v>120</v>
      </c>
      <c r="DC80" s="1" t="s">
        <v>120</v>
      </c>
      <c r="DD80" s="1" t="s">
        <v>120</v>
      </c>
      <c r="DE80" s="1" t="s">
        <v>120</v>
      </c>
      <c r="DF80" s="1" t="s">
        <v>120</v>
      </c>
      <c r="DG80" s="1" t="s">
        <v>120</v>
      </c>
    </row>
    <row r="81" spans="1:111" x14ac:dyDescent="0.3">
      <c r="A81" s="2">
        <v>79</v>
      </c>
      <c r="B81" s="1" t="s">
        <v>1305</v>
      </c>
      <c r="C81" s="1" t="s">
        <v>1306</v>
      </c>
      <c r="D81" s="1" t="s">
        <v>1307</v>
      </c>
      <c r="E81" s="1" t="s">
        <v>1308</v>
      </c>
      <c r="F81" s="1" t="s">
        <v>1309</v>
      </c>
      <c r="G81" s="1" t="s">
        <v>1310</v>
      </c>
      <c r="H81" s="1" t="s">
        <v>1311</v>
      </c>
      <c r="I81" s="1" t="s">
        <v>1312</v>
      </c>
      <c r="J81" s="1" t="s">
        <v>1310</v>
      </c>
      <c r="K81" s="1" t="s">
        <v>120</v>
      </c>
      <c r="L81" s="1" t="s">
        <v>311</v>
      </c>
      <c r="M81" s="1" t="s">
        <v>120</v>
      </c>
      <c r="N81" s="1" t="s">
        <v>120</v>
      </c>
      <c r="O81" s="1" t="s">
        <v>120</v>
      </c>
      <c r="P81" s="1" t="s">
        <v>120</v>
      </c>
      <c r="Q81" s="1" t="s">
        <v>120</v>
      </c>
      <c r="R81" s="1" t="s">
        <v>120</v>
      </c>
      <c r="S81" s="1" t="s">
        <v>120</v>
      </c>
      <c r="T81" s="1" t="s">
        <v>120</v>
      </c>
      <c r="U81" s="1" t="s">
        <v>120</v>
      </c>
      <c r="V81" s="1" t="s">
        <v>120</v>
      </c>
      <c r="W81" s="1" t="s">
        <v>120</v>
      </c>
      <c r="X81" s="1" t="s">
        <v>120</v>
      </c>
      <c r="Y81" s="1" t="s">
        <v>120</v>
      </c>
      <c r="Z81" s="1" t="s">
        <v>120</v>
      </c>
      <c r="AA81" s="1" t="s">
        <v>120</v>
      </c>
      <c r="AB81" s="1" t="s">
        <v>120</v>
      </c>
      <c r="AC81" s="1" t="s">
        <v>120</v>
      </c>
      <c r="AD81" s="1" t="s">
        <v>120</v>
      </c>
      <c r="AE81" s="1" t="s">
        <v>120</v>
      </c>
      <c r="AF81" s="1" t="s">
        <v>120</v>
      </c>
      <c r="AG81" s="1" t="s">
        <v>120</v>
      </c>
      <c r="AH81" s="1" t="s">
        <v>120</v>
      </c>
      <c r="AI81" s="1" t="s">
        <v>120</v>
      </c>
      <c r="AJ81" s="1" t="s">
        <v>120</v>
      </c>
      <c r="AK81" s="1" t="s">
        <v>120</v>
      </c>
      <c r="AL81" s="1" t="s">
        <v>120</v>
      </c>
      <c r="AM81" s="1" t="s">
        <v>120</v>
      </c>
      <c r="AN81" s="1" t="s">
        <v>120</v>
      </c>
      <c r="AO81" s="1" t="s">
        <v>120</v>
      </c>
      <c r="AP81" s="1" t="s">
        <v>120</v>
      </c>
      <c r="AQ81" s="1" t="s">
        <v>120</v>
      </c>
      <c r="AR81" s="1" t="s">
        <v>120</v>
      </c>
      <c r="AS81" s="1" t="s">
        <v>120</v>
      </c>
      <c r="AT81" s="1" t="s">
        <v>120</v>
      </c>
      <c r="AU81" s="1" t="s">
        <v>120</v>
      </c>
      <c r="AV81" s="1" t="s">
        <v>120</v>
      </c>
      <c r="AW81" s="1" t="s">
        <v>120</v>
      </c>
      <c r="AX81" s="1" t="s">
        <v>120</v>
      </c>
      <c r="AY81" s="1" t="s">
        <v>120</v>
      </c>
      <c r="AZ81" s="1" t="s">
        <v>120</v>
      </c>
      <c r="BA81" s="1" t="s">
        <v>120</v>
      </c>
      <c r="BB81" s="1" t="s">
        <v>120</v>
      </c>
      <c r="BC81" s="1" t="s">
        <v>120</v>
      </c>
      <c r="BD81" s="1" t="s">
        <v>120</v>
      </c>
      <c r="BE81" s="1" t="s">
        <v>120</v>
      </c>
      <c r="BF81" s="1" t="s">
        <v>120</v>
      </c>
      <c r="BG81" s="1" t="s">
        <v>120</v>
      </c>
      <c r="BH81" s="1" t="s">
        <v>120</v>
      </c>
      <c r="BI81" s="1" t="s">
        <v>120</v>
      </c>
      <c r="BJ81" s="1" t="s">
        <v>120</v>
      </c>
      <c r="BK81" s="1" t="s">
        <v>120</v>
      </c>
      <c r="BL81" s="1" t="s">
        <v>120</v>
      </c>
      <c r="BM81" s="1" t="s">
        <v>120</v>
      </c>
      <c r="BN81" s="1" t="s">
        <v>120</v>
      </c>
      <c r="BO81" s="1" t="s">
        <v>120</v>
      </c>
      <c r="BP81" s="1" t="s">
        <v>120</v>
      </c>
      <c r="BQ81" s="1" t="s">
        <v>120</v>
      </c>
      <c r="BR81" s="1" t="s">
        <v>120</v>
      </c>
      <c r="BS81" s="1" t="s">
        <v>120</v>
      </c>
      <c r="BT81" s="1" t="s">
        <v>120</v>
      </c>
      <c r="BU81" s="1" t="s">
        <v>120</v>
      </c>
      <c r="BV81" s="1" t="s">
        <v>120</v>
      </c>
      <c r="BW81" s="1" t="s">
        <v>120</v>
      </c>
      <c r="BX81" s="1" t="s">
        <v>120</v>
      </c>
      <c r="BY81" s="1" t="s">
        <v>120</v>
      </c>
      <c r="BZ81" s="1" t="s">
        <v>120</v>
      </c>
      <c r="CA81" s="1" t="s">
        <v>120</v>
      </c>
      <c r="CB81" s="1" t="s">
        <v>120</v>
      </c>
      <c r="CC81" s="1" t="s">
        <v>120</v>
      </c>
      <c r="CD81" s="1" t="s">
        <v>120</v>
      </c>
      <c r="CE81" s="1" t="s">
        <v>120</v>
      </c>
      <c r="CF81" s="1" t="s">
        <v>120</v>
      </c>
      <c r="CG81" s="1" t="s">
        <v>120</v>
      </c>
      <c r="CH81" s="1" t="s">
        <v>120</v>
      </c>
      <c r="CI81" s="1" t="s">
        <v>120</v>
      </c>
      <c r="CJ81" s="1" t="s">
        <v>120</v>
      </c>
      <c r="CK81" s="1" t="s">
        <v>120</v>
      </c>
      <c r="CL81" s="1" t="s">
        <v>120</v>
      </c>
      <c r="CM81" s="1" t="s">
        <v>120</v>
      </c>
      <c r="CN81" s="1" t="s">
        <v>120</v>
      </c>
      <c r="CO81" s="1" t="s">
        <v>120</v>
      </c>
      <c r="CP81" s="1" t="s">
        <v>120</v>
      </c>
      <c r="CQ81" s="1" t="s">
        <v>120</v>
      </c>
      <c r="CR81" s="1" t="s">
        <v>120</v>
      </c>
      <c r="CS81" s="1" t="s">
        <v>120</v>
      </c>
      <c r="CT81" s="1" t="s">
        <v>120</v>
      </c>
      <c r="CU81" s="1" t="s">
        <v>120</v>
      </c>
      <c r="CV81" s="1" t="s">
        <v>120</v>
      </c>
      <c r="CW81" s="1" t="s">
        <v>120</v>
      </c>
      <c r="CX81" s="1" t="s">
        <v>120</v>
      </c>
      <c r="CY81" s="1" t="s">
        <v>120</v>
      </c>
      <c r="CZ81" s="1" t="s">
        <v>120</v>
      </c>
      <c r="DA81" s="1" t="s">
        <v>120</v>
      </c>
      <c r="DB81" s="1" t="s">
        <v>120</v>
      </c>
      <c r="DC81" s="1" t="s">
        <v>120</v>
      </c>
      <c r="DD81" s="1" t="s">
        <v>120</v>
      </c>
      <c r="DE81" s="1" t="s">
        <v>120</v>
      </c>
      <c r="DF81" s="1" t="s">
        <v>120</v>
      </c>
      <c r="DG81" s="1" t="s">
        <v>120</v>
      </c>
    </row>
    <row r="82" spans="1:111" x14ac:dyDescent="0.3">
      <c r="A82" s="2">
        <v>80</v>
      </c>
      <c r="B82" s="1" t="s">
        <v>1313</v>
      </c>
      <c r="C82" s="1" t="s">
        <v>1314</v>
      </c>
      <c r="D82" s="1" t="s">
        <v>1315</v>
      </c>
      <c r="E82" s="1" t="s">
        <v>1316</v>
      </c>
      <c r="F82" s="1" t="s">
        <v>1317</v>
      </c>
      <c r="G82" s="1" t="s">
        <v>1318</v>
      </c>
      <c r="H82" s="1" t="s">
        <v>1319</v>
      </c>
      <c r="I82" s="1" t="s">
        <v>1317</v>
      </c>
      <c r="J82" s="1" t="s">
        <v>1318</v>
      </c>
      <c r="K82" s="1" t="s">
        <v>120</v>
      </c>
      <c r="L82" s="1" t="s">
        <v>311</v>
      </c>
      <c r="M82" s="1" t="s">
        <v>120</v>
      </c>
      <c r="N82" s="1" t="s">
        <v>120</v>
      </c>
      <c r="O82" s="1" t="s">
        <v>120</v>
      </c>
      <c r="P82" s="1" t="s">
        <v>120</v>
      </c>
      <c r="Q82" s="1" t="s">
        <v>120</v>
      </c>
      <c r="R82" s="1" t="s">
        <v>120</v>
      </c>
      <c r="S82" s="1" t="s">
        <v>120</v>
      </c>
      <c r="T82" s="1" t="s">
        <v>120</v>
      </c>
      <c r="U82" s="1" t="s">
        <v>120</v>
      </c>
      <c r="V82" s="1" t="s">
        <v>120</v>
      </c>
      <c r="W82" s="1" t="s">
        <v>120</v>
      </c>
      <c r="X82" s="1" t="s">
        <v>120</v>
      </c>
      <c r="Y82" s="1" t="s">
        <v>120</v>
      </c>
      <c r="Z82" s="1" t="s">
        <v>120</v>
      </c>
      <c r="AA82" s="1" t="s">
        <v>120</v>
      </c>
      <c r="AB82" s="1" t="s">
        <v>120</v>
      </c>
      <c r="AC82" s="1" t="s">
        <v>120</v>
      </c>
      <c r="AD82" s="1" t="s">
        <v>120</v>
      </c>
      <c r="AE82" s="1" t="s">
        <v>120</v>
      </c>
      <c r="AF82" s="1" t="s">
        <v>120</v>
      </c>
      <c r="AG82" s="1" t="s">
        <v>120</v>
      </c>
      <c r="AH82" s="1" t="s">
        <v>120</v>
      </c>
      <c r="AI82" s="1" t="s">
        <v>120</v>
      </c>
      <c r="AJ82" s="1" t="s">
        <v>120</v>
      </c>
      <c r="AK82" s="1" t="s">
        <v>120</v>
      </c>
      <c r="AL82" s="1" t="s">
        <v>120</v>
      </c>
      <c r="AM82" s="1" t="s">
        <v>120</v>
      </c>
      <c r="AN82" s="1" t="s">
        <v>120</v>
      </c>
      <c r="AO82" s="1" t="s">
        <v>120</v>
      </c>
      <c r="AP82" s="1" t="s">
        <v>120</v>
      </c>
      <c r="AQ82" s="1" t="s">
        <v>120</v>
      </c>
      <c r="AR82" s="1" t="s">
        <v>120</v>
      </c>
      <c r="AS82" s="1" t="s">
        <v>120</v>
      </c>
      <c r="AT82" s="1" t="s">
        <v>120</v>
      </c>
      <c r="AU82" s="1" t="s">
        <v>120</v>
      </c>
      <c r="AV82" s="1" t="s">
        <v>120</v>
      </c>
      <c r="AW82" s="1" t="s">
        <v>120</v>
      </c>
      <c r="AX82" s="1" t="s">
        <v>120</v>
      </c>
      <c r="AY82" s="1" t="s">
        <v>120</v>
      </c>
      <c r="AZ82" s="1" t="s">
        <v>120</v>
      </c>
      <c r="BA82" s="1" t="s">
        <v>120</v>
      </c>
      <c r="BB82" s="1" t="s">
        <v>120</v>
      </c>
      <c r="BC82" s="1" t="s">
        <v>120</v>
      </c>
      <c r="BD82" s="1" t="s">
        <v>120</v>
      </c>
      <c r="BE82" s="1" t="s">
        <v>120</v>
      </c>
      <c r="BF82" s="1" t="s">
        <v>120</v>
      </c>
      <c r="BG82" s="1" t="s">
        <v>120</v>
      </c>
      <c r="BH82" s="1" t="s">
        <v>120</v>
      </c>
      <c r="BI82" s="1" t="s">
        <v>120</v>
      </c>
      <c r="BJ82" s="1" t="s">
        <v>120</v>
      </c>
      <c r="BK82" s="1" t="s">
        <v>120</v>
      </c>
      <c r="BL82" s="1" t="s">
        <v>120</v>
      </c>
      <c r="BM82" s="1" t="s">
        <v>120</v>
      </c>
      <c r="BN82" s="1" t="s">
        <v>120</v>
      </c>
      <c r="BO82" s="1" t="s">
        <v>120</v>
      </c>
      <c r="BP82" s="1" t="s">
        <v>120</v>
      </c>
      <c r="BQ82" s="1" t="s">
        <v>120</v>
      </c>
      <c r="BR82" s="1" t="s">
        <v>120</v>
      </c>
      <c r="BS82" s="1" t="s">
        <v>120</v>
      </c>
      <c r="BT82" s="1" t="s">
        <v>120</v>
      </c>
      <c r="BU82" s="1" t="s">
        <v>120</v>
      </c>
      <c r="BV82" s="1" t="s">
        <v>120</v>
      </c>
      <c r="BW82" s="1" t="s">
        <v>120</v>
      </c>
      <c r="BX82" s="1" t="s">
        <v>120</v>
      </c>
      <c r="BY82" s="1" t="s">
        <v>120</v>
      </c>
      <c r="BZ82" s="1" t="s">
        <v>120</v>
      </c>
      <c r="CA82" s="1" t="s">
        <v>120</v>
      </c>
      <c r="CB82" s="1" t="s">
        <v>120</v>
      </c>
      <c r="CC82" s="1" t="s">
        <v>120</v>
      </c>
      <c r="CD82" s="1" t="s">
        <v>120</v>
      </c>
      <c r="CE82" s="1" t="s">
        <v>120</v>
      </c>
      <c r="CF82" s="1" t="s">
        <v>120</v>
      </c>
      <c r="CG82" s="1" t="s">
        <v>120</v>
      </c>
      <c r="CH82" s="1" t="s">
        <v>120</v>
      </c>
      <c r="CI82" s="1" t="s">
        <v>120</v>
      </c>
      <c r="CJ82" s="1" t="s">
        <v>120</v>
      </c>
      <c r="CK82" s="1" t="s">
        <v>120</v>
      </c>
      <c r="CL82" s="1" t="s">
        <v>120</v>
      </c>
      <c r="CM82" s="1" t="s">
        <v>120</v>
      </c>
      <c r="CN82" s="1" t="s">
        <v>120</v>
      </c>
      <c r="CO82" s="1" t="s">
        <v>120</v>
      </c>
      <c r="CP82" s="1" t="s">
        <v>120</v>
      </c>
      <c r="CQ82" s="1" t="s">
        <v>120</v>
      </c>
      <c r="CR82" s="1" t="s">
        <v>120</v>
      </c>
      <c r="CS82" s="1" t="s">
        <v>120</v>
      </c>
      <c r="CT82" s="1" t="s">
        <v>120</v>
      </c>
      <c r="CU82" s="1" t="s">
        <v>120</v>
      </c>
      <c r="CV82" s="1" t="s">
        <v>120</v>
      </c>
      <c r="CW82" s="1" t="s">
        <v>120</v>
      </c>
      <c r="CX82" s="1" t="s">
        <v>120</v>
      </c>
      <c r="CY82" s="1" t="s">
        <v>120</v>
      </c>
      <c r="CZ82" s="1" t="s">
        <v>120</v>
      </c>
      <c r="DA82" s="1" t="s">
        <v>120</v>
      </c>
      <c r="DB82" s="1" t="s">
        <v>120</v>
      </c>
      <c r="DC82" s="1" t="s">
        <v>120</v>
      </c>
      <c r="DD82" s="1" t="s">
        <v>120</v>
      </c>
      <c r="DE82" s="1" t="s">
        <v>120</v>
      </c>
      <c r="DF82" s="1" t="s">
        <v>120</v>
      </c>
      <c r="DG82" s="1" t="s">
        <v>120</v>
      </c>
    </row>
    <row r="83" spans="1:111" x14ac:dyDescent="0.3">
      <c r="A83" s="2">
        <v>81</v>
      </c>
      <c r="B83" s="1" t="s">
        <v>1320</v>
      </c>
      <c r="C83" s="1" t="s">
        <v>1321</v>
      </c>
      <c r="D83" s="1" t="s">
        <v>1322</v>
      </c>
      <c r="E83" s="1" t="s">
        <v>1323</v>
      </c>
      <c r="F83" s="1" t="s">
        <v>1324</v>
      </c>
      <c r="G83" s="1"/>
      <c r="H83" s="1" t="s">
        <v>1325</v>
      </c>
      <c r="I83" s="1" t="s">
        <v>1326</v>
      </c>
      <c r="J83" s="1"/>
      <c r="K83" s="1" t="s">
        <v>1327</v>
      </c>
      <c r="L83" s="1" t="s">
        <v>1328</v>
      </c>
      <c r="M83" s="1" t="s">
        <v>120</v>
      </c>
      <c r="N83" s="1" t="s">
        <v>176</v>
      </c>
      <c r="O83" s="1" t="s">
        <v>1329</v>
      </c>
      <c r="P83" s="1" t="s">
        <v>121</v>
      </c>
      <c r="Q83" s="1" t="s">
        <v>120</v>
      </c>
      <c r="R83" s="1" t="s">
        <v>120</v>
      </c>
      <c r="S83" s="1" t="s">
        <v>1327</v>
      </c>
      <c r="T83" s="1" t="s">
        <v>120</v>
      </c>
      <c r="U83" s="1" t="s">
        <v>1330</v>
      </c>
      <c r="V83" s="1" t="s">
        <v>1331</v>
      </c>
      <c r="W83" s="1" t="s">
        <v>1332</v>
      </c>
      <c r="X83" s="1" t="s">
        <v>120</v>
      </c>
      <c r="Y83" s="1" t="s">
        <v>120</v>
      </c>
      <c r="Z83" s="1" t="s">
        <v>1333</v>
      </c>
      <c r="AA83" s="1" t="s">
        <v>1334</v>
      </c>
      <c r="AB83" s="1" t="s">
        <v>525</v>
      </c>
      <c r="AC83" s="1" t="s">
        <v>462</v>
      </c>
      <c r="AD83" s="1" t="s">
        <v>120</v>
      </c>
      <c r="AE83" s="1" t="s">
        <v>120</v>
      </c>
      <c r="AF83" s="1" t="s">
        <v>120</v>
      </c>
      <c r="AG83" s="1" t="s">
        <v>120</v>
      </c>
      <c r="AH83" s="1" t="s">
        <v>120</v>
      </c>
      <c r="AI83" s="1" t="s">
        <v>120</v>
      </c>
      <c r="AJ83" s="1" t="s">
        <v>1335</v>
      </c>
      <c r="AK83" s="1" t="s">
        <v>1336</v>
      </c>
      <c r="AL83" s="1" t="s">
        <v>1337</v>
      </c>
      <c r="AM83" s="1" t="s">
        <v>1338</v>
      </c>
      <c r="AN83" s="1" t="s">
        <v>120</v>
      </c>
      <c r="AO83" s="1" t="s">
        <v>1149</v>
      </c>
      <c r="AP83" s="1" t="s">
        <v>377</v>
      </c>
      <c r="AQ83" s="1" t="s">
        <v>120</v>
      </c>
      <c r="AR83" s="1" t="s">
        <v>120</v>
      </c>
      <c r="AS83" s="1" t="s">
        <v>120</v>
      </c>
      <c r="AT83" s="1" t="s">
        <v>120</v>
      </c>
      <c r="AU83" s="1" t="s">
        <v>120</v>
      </c>
      <c r="AV83" s="1" t="s">
        <v>644</v>
      </c>
      <c r="AW83" s="1" t="s">
        <v>1339</v>
      </c>
      <c r="AX83" s="1" t="s">
        <v>1340</v>
      </c>
      <c r="AY83" s="1" t="s">
        <v>120</v>
      </c>
      <c r="AZ83" s="1" t="s">
        <v>120</v>
      </c>
      <c r="BA83" s="1" t="s">
        <v>190</v>
      </c>
      <c r="BB83" s="1" t="s">
        <v>707</v>
      </c>
      <c r="BC83" s="1" t="s">
        <v>121</v>
      </c>
      <c r="BD83" s="1" t="s">
        <v>120</v>
      </c>
      <c r="BE83" s="1" t="s">
        <v>120</v>
      </c>
      <c r="BF83" s="1" t="s">
        <v>1341</v>
      </c>
      <c r="BG83" s="1" t="s">
        <v>120</v>
      </c>
      <c r="BH83" s="1" t="s">
        <v>1342</v>
      </c>
      <c r="BI83" s="1" t="s">
        <v>1343</v>
      </c>
      <c r="BJ83" s="1" t="s">
        <v>1332</v>
      </c>
      <c r="BK83" s="1" t="s">
        <v>120</v>
      </c>
      <c r="BL83" s="1" t="s">
        <v>120</v>
      </c>
      <c r="BM83" s="1" t="s">
        <v>1337</v>
      </c>
      <c r="BN83" s="1" t="s">
        <v>120</v>
      </c>
      <c r="BO83" s="1" t="s">
        <v>123</v>
      </c>
      <c r="BP83" s="1" t="s">
        <v>799</v>
      </c>
      <c r="BQ83" s="1" t="s">
        <v>120</v>
      </c>
      <c r="BR83" s="1" t="s">
        <v>120</v>
      </c>
      <c r="BS83" s="1" t="s">
        <v>120</v>
      </c>
      <c r="BT83" s="1" t="s">
        <v>1344</v>
      </c>
      <c r="BU83" s="1" t="s">
        <v>120</v>
      </c>
      <c r="BV83" s="1" t="s">
        <v>1345</v>
      </c>
      <c r="BW83" s="1" t="s">
        <v>1346</v>
      </c>
      <c r="BX83" s="1" t="s">
        <v>120</v>
      </c>
      <c r="BY83" s="1" t="s">
        <v>120</v>
      </c>
      <c r="BZ83" s="1" t="s">
        <v>120</v>
      </c>
      <c r="CA83" s="1" t="s">
        <v>1340</v>
      </c>
      <c r="CB83" s="1" t="s">
        <v>1338</v>
      </c>
      <c r="CC83" s="1" t="s">
        <v>120</v>
      </c>
      <c r="CD83" s="1" t="s">
        <v>1149</v>
      </c>
      <c r="CE83" s="1" t="s">
        <v>377</v>
      </c>
      <c r="CF83" s="1" t="s">
        <v>120</v>
      </c>
      <c r="CG83" s="1" t="s">
        <v>120</v>
      </c>
      <c r="CH83" s="1" t="s">
        <v>120</v>
      </c>
      <c r="CI83" s="1" t="s">
        <v>120</v>
      </c>
      <c r="CJ83" s="1" t="s">
        <v>120</v>
      </c>
      <c r="CK83" s="1" t="s">
        <v>644</v>
      </c>
      <c r="CL83" s="1" t="s">
        <v>1339</v>
      </c>
      <c r="CM83" s="1" t="s">
        <v>1340</v>
      </c>
      <c r="CN83" s="1" t="s">
        <v>554</v>
      </c>
      <c r="CO83" s="1" t="s">
        <v>1347</v>
      </c>
      <c r="CP83" s="1" t="s">
        <v>1348</v>
      </c>
      <c r="CQ83" s="1" t="s">
        <v>301</v>
      </c>
      <c r="CR83" s="1" t="s">
        <v>1349</v>
      </c>
      <c r="CS83" s="1" t="s">
        <v>1350</v>
      </c>
      <c r="CT83" s="1" t="s">
        <v>120</v>
      </c>
      <c r="CU83" s="1" t="s">
        <v>120</v>
      </c>
      <c r="CV83" s="1" t="s">
        <v>120</v>
      </c>
      <c r="CW83" s="1" t="s">
        <v>120</v>
      </c>
      <c r="CX83" s="1" t="s">
        <v>120</v>
      </c>
      <c r="CY83" s="1" t="s">
        <v>120</v>
      </c>
      <c r="CZ83" s="1" t="s">
        <v>120</v>
      </c>
      <c r="DA83" s="1" t="s">
        <v>120</v>
      </c>
      <c r="DB83" s="1" t="s">
        <v>120</v>
      </c>
      <c r="DC83" s="1" t="s">
        <v>120</v>
      </c>
      <c r="DD83" s="1" t="s">
        <v>120</v>
      </c>
      <c r="DE83" s="1" t="s">
        <v>120</v>
      </c>
      <c r="DF83" s="1" t="s">
        <v>120</v>
      </c>
      <c r="DG83" s="1" t="s">
        <v>120</v>
      </c>
    </row>
    <row r="84" spans="1:111" x14ac:dyDescent="0.3">
      <c r="A84" s="2">
        <v>82</v>
      </c>
      <c r="B84" s="1" t="s">
        <v>1351</v>
      </c>
      <c r="C84" s="1" t="s">
        <v>1352</v>
      </c>
      <c r="D84" s="1" t="s">
        <v>1353</v>
      </c>
      <c r="E84" s="1" t="s">
        <v>1354</v>
      </c>
      <c r="F84" s="1" t="s">
        <v>1355</v>
      </c>
      <c r="G84" s="1" t="s">
        <v>1356</v>
      </c>
      <c r="H84" s="1" t="s">
        <v>1357</v>
      </c>
      <c r="I84" s="1" t="s">
        <v>1358</v>
      </c>
      <c r="J84" s="1" t="s">
        <v>1359</v>
      </c>
      <c r="K84" s="1" t="s">
        <v>1360</v>
      </c>
      <c r="L84" s="1" t="s">
        <v>1361</v>
      </c>
      <c r="M84" s="1" t="s">
        <v>120</v>
      </c>
      <c r="N84" s="1" t="s">
        <v>385</v>
      </c>
      <c r="O84" s="1" t="s">
        <v>1362</v>
      </c>
      <c r="P84" s="1" t="s">
        <v>1103</v>
      </c>
      <c r="Q84" s="1" t="s">
        <v>120</v>
      </c>
      <c r="R84" s="1" t="s">
        <v>120</v>
      </c>
      <c r="S84" s="1" t="s">
        <v>1360</v>
      </c>
      <c r="T84" s="1" t="s">
        <v>120</v>
      </c>
      <c r="U84" s="1" t="s">
        <v>1363</v>
      </c>
      <c r="V84" s="1" t="s">
        <v>1364</v>
      </c>
      <c r="W84" s="1" t="s">
        <v>1365</v>
      </c>
      <c r="X84" s="1" t="s">
        <v>120</v>
      </c>
      <c r="Y84" s="1" t="s">
        <v>120</v>
      </c>
      <c r="Z84" s="1" t="s">
        <v>1366</v>
      </c>
      <c r="AA84" s="1" t="s">
        <v>120</v>
      </c>
      <c r="AB84" s="1" t="s">
        <v>120</v>
      </c>
      <c r="AC84" s="1" t="s">
        <v>120</v>
      </c>
      <c r="AD84" s="1" t="s">
        <v>120</v>
      </c>
      <c r="AE84" s="1" t="s">
        <v>120</v>
      </c>
      <c r="AF84" s="1" t="s">
        <v>120</v>
      </c>
      <c r="AG84" s="1" t="s">
        <v>120</v>
      </c>
      <c r="AH84" s="1" t="s">
        <v>120</v>
      </c>
      <c r="AI84" s="1" t="s">
        <v>120</v>
      </c>
      <c r="AJ84" s="1" t="s">
        <v>1367</v>
      </c>
      <c r="AK84" s="1" t="s">
        <v>1368</v>
      </c>
      <c r="AL84" s="1" t="s">
        <v>1366</v>
      </c>
      <c r="AM84" s="1" t="s">
        <v>120</v>
      </c>
      <c r="AN84" s="1" t="s">
        <v>120</v>
      </c>
      <c r="AO84" s="1" t="s">
        <v>120</v>
      </c>
      <c r="AP84" s="1" t="s">
        <v>120</v>
      </c>
      <c r="AQ84" s="1" t="s">
        <v>120</v>
      </c>
      <c r="AR84" s="1" t="s">
        <v>120</v>
      </c>
      <c r="AS84" s="1" t="s">
        <v>120</v>
      </c>
      <c r="AT84" s="1" t="s">
        <v>120</v>
      </c>
      <c r="AU84" s="1" t="s">
        <v>120</v>
      </c>
      <c r="AV84" s="1" t="s">
        <v>120</v>
      </c>
      <c r="AW84" s="1" t="s">
        <v>120</v>
      </c>
      <c r="AX84" s="1" t="s">
        <v>120</v>
      </c>
      <c r="AY84" s="1" t="s">
        <v>120</v>
      </c>
      <c r="AZ84" s="1" t="s">
        <v>120</v>
      </c>
      <c r="BA84" s="1" t="s">
        <v>385</v>
      </c>
      <c r="BB84" s="1" t="s">
        <v>1362</v>
      </c>
      <c r="BC84" s="1" t="s">
        <v>1103</v>
      </c>
      <c r="BD84" s="1" t="s">
        <v>120</v>
      </c>
      <c r="BE84" s="1" t="s">
        <v>120</v>
      </c>
      <c r="BF84" s="1" t="s">
        <v>1360</v>
      </c>
      <c r="BG84" s="1" t="s">
        <v>120</v>
      </c>
      <c r="BH84" s="1" t="s">
        <v>1363</v>
      </c>
      <c r="BI84" s="1" t="s">
        <v>1364</v>
      </c>
      <c r="BJ84" s="1" t="s">
        <v>1365</v>
      </c>
      <c r="BK84" s="1" t="s">
        <v>120</v>
      </c>
      <c r="BL84" s="1" t="s">
        <v>120</v>
      </c>
      <c r="BM84" s="1" t="s">
        <v>1366</v>
      </c>
      <c r="BN84" s="1" t="s">
        <v>120</v>
      </c>
      <c r="BO84" s="1" t="s">
        <v>120</v>
      </c>
      <c r="BP84" s="1" t="s">
        <v>120</v>
      </c>
      <c r="BQ84" s="1" t="s">
        <v>120</v>
      </c>
      <c r="BR84" s="1" t="s">
        <v>120</v>
      </c>
      <c r="BS84" s="1" t="s">
        <v>120</v>
      </c>
      <c r="BT84" s="1" t="s">
        <v>120</v>
      </c>
      <c r="BU84" s="1" t="s">
        <v>120</v>
      </c>
      <c r="BV84" s="1" t="s">
        <v>120</v>
      </c>
      <c r="BW84" s="1" t="s">
        <v>120</v>
      </c>
      <c r="BX84" s="1" t="s">
        <v>120</v>
      </c>
      <c r="BY84" s="1" t="s">
        <v>120</v>
      </c>
      <c r="BZ84" s="1" t="s">
        <v>120</v>
      </c>
      <c r="CA84" s="1" t="s">
        <v>120</v>
      </c>
      <c r="CB84" s="1" t="s">
        <v>120</v>
      </c>
      <c r="CC84" s="1" t="s">
        <v>120</v>
      </c>
      <c r="CD84" s="1" t="s">
        <v>120</v>
      </c>
      <c r="CE84" s="1" t="s">
        <v>120</v>
      </c>
      <c r="CF84" s="1" t="s">
        <v>120</v>
      </c>
      <c r="CG84" s="1" t="s">
        <v>120</v>
      </c>
      <c r="CH84" s="1" t="s">
        <v>120</v>
      </c>
      <c r="CI84" s="1" t="s">
        <v>120</v>
      </c>
      <c r="CJ84" s="1" t="s">
        <v>120</v>
      </c>
      <c r="CK84" s="1" t="s">
        <v>120</v>
      </c>
      <c r="CL84" s="1" t="s">
        <v>120</v>
      </c>
      <c r="CM84" s="1" t="s">
        <v>120</v>
      </c>
      <c r="CN84" s="1" t="s">
        <v>120</v>
      </c>
      <c r="CO84" s="1" t="s">
        <v>120</v>
      </c>
      <c r="CP84" s="1" t="s">
        <v>120</v>
      </c>
      <c r="CQ84" s="1" t="s">
        <v>120</v>
      </c>
      <c r="CR84" s="1" t="s">
        <v>120</v>
      </c>
      <c r="CS84" s="1" t="s">
        <v>120</v>
      </c>
      <c r="CT84" s="1" t="s">
        <v>120</v>
      </c>
      <c r="CU84" s="1" t="s">
        <v>120</v>
      </c>
      <c r="CV84" s="1" t="s">
        <v>120</v>
      </c>
      <c r="CW84" s="1" t="s">
        <v>120</v>
      </c>
      <c r="CX84" s="1" t="s">
        <v>120</v>
      </c>
      <c r="CY84" s="1" t="s">
        <v>120</v>
      </c>
      <c r="CZ84" s="1" t="s">
        <v>120</v>
      </c>
      <c r="DA84" s="1" t="s">
        <v>120</v>
      </c>
      <c r="DB84" s="1" t="s">
        <v>120</v>
      </c>
      <c r="DC84" s="1" t="s">
        <v>120</v>
      </c>
      <c r="DD84" s="1" t="s">
        <v>120</v>
      </c>
      <c r="DE84" s="1" t="s">
        <v>120</v>
      </c>
      <c r="DF84" s="1" t="s">
        <v>120</v>
      </c>
      <c r="DG84" s="1" t="s">
        <v>120</v>
      </c>
    </row>
    <row r="85" spans="1:111" hidden="1" x14ac:dyDescent="0.3">
      <c r="A85" s="2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</row>
    <row r="86" spans="1:111" x14ac:dyDescent="0.3">
      <c r="A86" s="2">
        <v>84</v>
      </c>
      <c r="B86" s="1" t="s">
        <v>1369</v>
      </c>
      <c r="C86" s="1" t="s">
        <v>1370</v>
      </c>
      <c r="D86" s="1" t="s">
        <v>1371</v>
      </c>
      <c r="E86" s="1" t="s">
        <v>1372</v>
      </c>
      <c r="F86" s="1" t="s">
        <v>1373</v>
      </c>
      <c r="G86" s="1" t="s">
        <v>1374</v>
      </c>
      <c r="H86" s="1" t="s">
        <v>1375</v>
      </c>
      <c r="I86" s="1" t="s">
        <v>1376</v>
      </c>
      <c r="J86" s="1" t="s">
        <v>1377</v>
      </c>
      <c r="K86" s="1" t="s">
        <v>1378</v>
      </c>
      <c r="L86" s="1" t="s">
        <v>1379</v>
      </c>
      <c r="M86" s="1" t="s">
        <v>120</v>
      </c>
      <c r="N86" s="1" t="s">
        <v>1380</v>
      </c>
      <c r="O86" s="1" t="s">
        <v>1381</v>
      </c>
      <c r="P86" s="1" t="s">
        <v>1382</v>
      </c>
      <c r="Q86" s="1" t="s">
        <v>120</v>
      </c>
      <c r="R86" s="1" t="s">
        <v>120</v>
      </c>
      <c r="S86" s="1" t="s">
        <v>1378</v>
      </c>
      <c r="T86" s="1" t="s">
        <v>120</v>
      </c>
      <c r="U86" s="1" t="s">
        <v>1383</v>
      </c>
      <c r="V86" s="1" t="s">
        <v>1384</v>
      </c>
      <c r="W86" s="1" t="s">
        <v>1385</v>
      </c>
      <c r="X86" s="1" t="s">
        <v>120</v>
      </c>
      <c r="Y86" s="1" t="s">
        <v>120</v>
      </c>
      <c r="Z86" s="1" t="s">
        <v>1386</v>
      </c>
      <c r="AA86" s="1" t="s">
        <v>1387</v>
      </c>
      <c r="AB86" s="1" t="s">
        <v>120</v>
      </c>
      <c r="AC86" s="1" t="s">
        <v>1388</v>
      </c>
      <c r="AD86" s="1" t="s">
        <v>120</v>
      </c>
      <c r="AE86" s="1" t="s">
        <v>120</v>
      </c>
      <c r="AF86" s="1" t="s">
        <v>120</v>
      </c>
      <c r="AG86" s="1" t="s">
        <v>120</v>
      </c>
      <c r="AH86" s="1" t="s">
        <v>120</v>
      </c>
      <c r="AI86" s="1" t="s">
        <v>120</v>
      </c>
      <c r="AJ86" s="1" t="s">
        <v>1389</v>
      </c>
      <c r="AK86" s="1" t="s">
        <v>1390</v>
      </c>
      <c r="AL86" s="1" t="s">
        <v>1391</v>
      </c>
      <c r="AM86" s="1" t="s">
        <v>1392</v>
      </c>
      <c r="AN86" s="1" t="s">
        <v>120</v>
      </c>
      <c r="AO86" s="1" t="s">
        <v>120</v>
      </c>
      <c r="AP86" s="1" t="s">
        <v>120</v>
      </c>
      <c r="AQ86" s="1" t="s">
        <v>120</v>
      </c>
      <c r="AR86" s="1" t="s">
        <v>120</v>
      </c>
      <c r="AS86" s="1" t="s">
        <v>120</v>
      </c>
      <c r="AT86" s="1" t="s">
        <v>120</v>
      </c>
      <c r="AU86" s="1" t="s">
        <v>120</v>
      </c>
      <c r="AV86" s="1" t="s">
        <v>120</v>
      </c>
      <c r="AW86" s="1" t="s">
        <v>1393</v>
      </c>
      <c r="AX86" s="1" t="s">
        <v>1394</v>
      </c>
      <c r="AY86" s="1" t="s">
        <v>1395</v>
      </c>
      <c r="AZ86" s="1" t="s">
        <v>120</v>
      </c>
      <c r="BA86" s="1" t="s">
        <v>1396</v>
      </c>
      <c r="BB86" s="1" t="s">
        <v>1397</v>
      </c>
      <c r="BC86" s="1" t="s">
        <v>1398</v>
      </c>
      <c r="BD86" s="1" t="s">
        <v>120</v>
      </c>
      <c r="BE86" s="1" t="s">
        <v>120</v>
      </c>
      <c r="BF86" s="1" t="s">
        <v>1399</v>
      </c>
      <c r="BG86" s="1" t="s">
        <v>120</v>
      </c>
      <c r="BH86" s="1" t="s">
        <v>1400</v>
      </c>
      <c r="BI86" s="1" t="s">
        <v>1401</v>
      </c>
      <c r="BJ86" s="1" t="s">
        <v>1402</v>
      </c>
      <c r="BK86" s="1" t="s">
        <v>120</v>
      </c>
      <c r="BL86" s="1" t="s">
        <v>120</v>
      </c>
      <c r="BM86" s="1" t="s">
        <v>1391</v>
      </c>
      <c r="BN86" s="1" t="s">
        <v>120</v>
      </c>
      <c r="BO86" s="1" t="s">
        <v>121</v>
      </c>
      <c r="BP86" s="1" t="s">
        <v>625</v>
      </c>
      <c r="BQ86" s="1" t="s">
        <v>120</v>
      </c>
      <c r="BR86" s="1" t="s">
        <v>120</v>
      </c>
      <c r="BS86" s="1" t="s">
        <v>120</v>
      </c>
      <c r="BT86" s="1" t="s">
        <v>843</v>
      </c>
      <c r="BU86" s="1" t="s">
        <v>120</v>
      </c>
      <c r="BV86" s="1" t="s">
        <v>737</v>
      </c>
      <c r="BW86" s="1" t="s">
        <v>1403</v>
      </c>
      <c r="BX86" s="1" t="s">
        <v>120</v>
      </c>
      <c r="BY86" s="1" t="s">
        <v>120</v>
      </c>
      <c r="BZ86" s="1" t="s">
        <v>120</v>
      </c>
      <c r="CA86" s="1" t="s">
        <v>1404</v>
      </c>
      <c r="CB86" s="1" t="s">
        <v>1392</v>
      </c>
      <c r="CC86" s="1" t="s">
        <v>120</v>
      </c>
      <c r="CD86" s="1" t="s">
        <v>120</v>
      </c>
      <c r="CE86" s="1" t="s">
        <v>120</v>
      </c>
      <c r="CF86" s="1" t="s">
        <v>120</v>
      </c>
      <c r="CG86" s="1" t="s">
        <v>120</v>
      </c>
      <c r="CH86" s="1" t="s">
        <v>120</v>
      </c>
      <c r="CI86" s="1" t="s">
        <v>120</v>
      </c>
      <c r="CJ86" s="1" t="s">
        <v>120</v>
      </c>
      <c r="CK86" s="1" t="s">
        <v>120</v>
      </c>
      <c r="CL86" s="1" t="s">
        <v>1393</v>
      </c>
      <c r="CM86" s="1" t="s">
        <v>1394</v>
      </c>
      <c r="CN86" s="1" t="s">
        <v>123</v>
      </c>
      <c r="CO86" s="1" t="s">
        <v>120</v>
      </c>
      <c r="CP86" s="1" t="s">
        <v>123</v>
      </c>
      <c r="CQ86" s="1" t="s">
        <v>176</v>
      </c>
      <c r="CR86" s="1" t="s">
        <v>1405</v>
      </c>
      <c r="CS86" s="1" t="s">
        <v>1406</v>
      </c>
      <c r="CT86" s="1" t="s">
        <v>120</v>
      </c>
      <c r="CU86" s="1" t="s">
        <v>121</v>
      </c>
      <c r="CV86" s="1" t="s">
        <v>161</v>
      </c>
      <c r="CW86" s="1" t="s">
        <v>123</v>
      </c>
      <c r="CX86" s="1" t="s">
        <v>120</v>
      </c>
      <c r="CY86" s="1" t="s">
        <v>120</v>
      </c>
      <c r="CZ86" s="1" t="s">
        <v>176</v>
      </c>
      <c r="DA86" s="1" t="s">
        <v>120</v>
      </c>
      <c r="DB86" s="1" t="s">
        <v>1043</v>
      </c>
      <c r="DC86" s="1" t="s">
        <v>847</v>
      </c>
      <c r="DD86" s="1" t="s">
        <v>524</v>
      </c>
      <c r="DE86" s="1" t="s">
        <v>120</v>
      </c>
      <c r="DF86" s="1" t="s">
        <v>120</v>
      </c>
      <c r="DG86" s="1" t="s">
        <v>1395</v>
      </c>
    </row>
    <row r="87" spans="1:111" x14ac:dyDescent="0.3">
      <c r="A87" s="2">
        <v>85</v>
      </c>
      <c r="B87" s="1" t="s">
        <v>1407</v>
      </c>
      <c r="C87" s="1" t="s">
        <v>1408</v>
      </c>
      <c r="D87" s="1" t="s">
        <v>1409</v>
      </c>
      <c r="E87" s="1" t="s">
        <v>1410</v>
      </c>
      <c r="F87" s="1" t="s">
        <v>1411</v>
      </c>
      <c r="G87" s="1" t="s">
        <v>1412</v>
      </c>
      <c r="H87" s="1" t="s">
        <v>1413</v>
      </c>
      <c r="I87" s="1" t="s">
        <v>1414</v>
      </c>
      <c r="J87" s="1" t="s">
        <v>1415</v>
      </c>
      <c r="K87" s="1" t="s">
        <v>355</v>
      </c>
      <c r="L87" s="1" t="s">
        <v>1416</v>
      </c>
      <c r="M87" s="1" t="s">
        <v>120</v>
      </c>
      <c r="N87" s="1" t="s">
        <v>478</v>
      </c>
      <c r="O87" s="1" t="s">
        <v>847</v>
      </c>
      <c r="P87" s="1" t="s">
        <v>120</v>
      </c>
      <c r="Q87" s="1" t="s">
        <v>120</v>
      </c>
      <c r="R87" s="1" t="s">
        <v>120</v>
      </c>
      <c r="S87" s="1" t="s">
        <v>355</v>
      </c>
      <c r="T87" s="1" t="s">
        <v>120</v>
      </c>
      <c r="U87" s="1" t="s">
        <v>1417</v>
      </c>
      <c r="V87" s="1" t="s">
        <v>1418</v>
      </c>
      <c r="W87" s="1" t="s">
        <v>120</v>
      </c>
      <c r="X87" s="1" t="s">
        <v>120</v>
      </c>
      <c r="Y87" s="1" t="s">
        <v>120</v>
      </c>
      <c r="Z87" s="1" t="s">
        <v>1419</v>
      </c>
      <c r="AA87" s="1" t="s">
        <v>1420</v>
      </c>
      <c r="AB87" s="1" t="s">
        <v>120</v>
      </c>
      <c r="AC87" s="1" t="s">
        <v>120</v>
      </c>
      <c r="AD87" s="1" t="s">
        <v>120</v>
      </c>
      <c r="AE87" s="1" t="s">
        <v>120</v>
      </c>
      <c r="AF87" s="1" t="s">
        <v>120</v>
      </c>
      <c r="AG87" s="1" t="s">
        <v>120</v>
      </c>
      <c r="AH87" s="1" t="s">
        <v>120</v>
      </c>
      <c r="AI87" s="1" t="s">
        <v>120</v>
      </c>
      <c r="AJ87" s="1" t="s">
        <v>1421</v>
      </c>
      <c r="AK87" s="1" t="s">
        <v>1422</v>
      </c>
      <c r="AL87" s="1" t="s">
        <v>1419</v>
      </c>
      <c r="AM87" s="1" t="s">
        <v>120</v>
      </c>
      <c r="AN87" s="1" t="s">
        <v>120</v>
      </c>
      <c r="AO87" s="1" t="s">
        <v>120</v>
      </c>
      <c r="AP87" s="1" t="s">
        <v>120</v>
      </c>
      <c r="AQ87" s="1" t="s">
        <v>120</v>
      </c>
      <c r="AR87" s="1" t="s">
        <v>120</v>
      </c>
      <c r="AS87" s="1" t="s">
        <v>120</v>
      </c>
      <c r="AT87" s="1" t="s">
        <v>120</v>
      </c>
      <c r="AU87" s="1" t="s">
        <v>120</v>
      </c>
      <c r="AV87" s="1" t="s">
        <v>120</v>
      </c>
      <c r="AW87" s="1" t="s">
        <v>120</v>
      </c>
      <c r="AX87" s="1" t="s">
        <v>120</v>
      </c>
      <c r="AY87" s="1" t="s">
        <v>120</v>
      </c>
      <c r="AZ87" s="1" t="s">
        <v>120</v>
      </c>
      <c r="BA87" s="1" t="s">
        <v>478</v>
      </c>
      <c r="BB87" s="1" t="s">
        <v>847</v>
      </c>
      <c r="BC87" s="1" t="s">
        <v>120</v>
      </c>
      <c r="BD87" s="1" t="s">
        <v>120</v>
      </c>
      <c r="BE87" s="1" t="s">
        <v>120</v>
      </c>
      <c r="BF87" s="1" t="s">
        <v>355</v>
      </c>
      <c r="BG87" s="1" t="s">
        <v>120</v>
      </c>
      <c r="BH87" s="1" t="s">
        <v>1417</v>
      </c>
      <c r="BI87" s="1" t="s">
        <v>1418</v>
      </c>
      <c r="BJ87" s="1" t="s">
        <v>120</v>
      </c>
      <c r="BK87" s="1" t="s">
        <v>120</v>
      </c>
      <c r="BL87" s="1" t="s">
        <v>120</v>
      </c>
      <c r="BM87" s="1" t="s">
        <v>1419</v>
      </c>
      <c r="BN87" s="1" t="s">
        <v>120</v>
      </c>
      <c r="BO87" s="1" t="s">
        <v>120</v>
      </c>
      <c r="BP87" s="1" t="s">
        <v>120</v>
      </c>
      <c r="BQ87" s="1" t="s">
        <v>120</v>
      </c>
      <c r="BR87" s="1" t="s">
        <v>120</v>
      </c>
      <c r="BS87" s="1" t="s">
        <v>120</v>
      </c>
      <c r="BT87" s="1" t="s">
        <v>120</v>
      </c>
      <c r="BU87" s="1" t="s">
        <v>120</v>
      </c>
      <c r="BV87" s="1" t="s">
        <v>120</v>
      </c>
      <c r="BW87" s="1" t="s">
        <v>120</v>
      </c>
      <c r="BX87" s="1" t="s">
        <v>120</v>
      </c>
      <c r="BY87" s="1" t="s">
        <v>120</v>
      </c>
      <c r="BZ87" s="1" t="s">
        <v>120</v>
      </c>
      <c r="CA87" s="1" t="s">
        <v>120</v>
      </c>
      <c r="CB87" s="1" t="s">
        <v>120</v>
      </c>
      <c r="CC87" s="1" t="s">
        <v>120</v>
      </c>
      <c r="CD87" s="1" t="s">
        <v>120</v>
      </c>
      <c r="CE87" s="1" t="s">
        <v>120</v>
      </c>
      <c r="CF87" s="1" t="s">
        <v>120</v>
      </c>
      <c r="CG87" s="1" t="s">
        <v>120</v>
      </c>
      <c r="CH87" s="1" t="s">
        <v>120</v>
      </c>
      <c r="CI87" s="1" t="s">
        <v>120</v>
      </c>
      <c r="CJ87" s="1" t="s">
        <v>120</v>
      </c>
      <c r="CK87" s="1" t="s">
        <v>120</v>
      </c>
      <c r="CL87" s="1" t="s">
        <v>120</v>
      </c>
      <c r="CM87" s="1" t="s">
        <v>120</v>
      </c>
      <c r="CN87" s="1" t="s">
        <v>120</v>
      </c>
      <c r="CO87" s="1" t="s">
        <v>120</v>
      </c>
      <c r="CP87" s="1" t="s">
        <v>120</v>
      </c>
      <c r="CQ87" s="1" t="s">
        <v>120</v>
      </c>
      <c r="CR87" s="1" t="s">
        <v>120</v>
      </c>
      <c r="CS87" s="1" t="s">
        <v>120</v>
      </c>
      <c r="CT87" s="1" t="s">
        <v>120</v>
      </c>
      <c r="CU87" s="1" t="s">
        <v>120</v>
      </c>
      <c r="CV87" s="1" t="s">
        <v>120</v>
      </c>
      <c r="CW87" s="1" t="s">
        <v>120</v>
      </c>
      <c r="CX87" s="1" t="s">
        <v>120</v>
      </c>
      <c r="CY87" s="1" t="s">
        <v>120</v>
      </c>
      <c r="CZ87" s="1" t="s">
        <v>120</v>
      </c>
      <c r="DA87" s="1" t="s">
        <v>120</v>
      </c>
      <c r="DB87" s="1" t="s">
        <v>120</v>
      </c>
      <c r="DC87" s="1" t="s">
        <v>120</v>
      </c>
      <c r="DD87" s="1" t="s">
        <v>120</v>
      </c>
      <c r="DE87" s="1" t="s">
        <v>120</v>
      </c>
      <c r="DF87" s="1" t="s">
        <v>120</v>
      </c>
      <c r="DG87" s="1" t="s">
        <v>120</v>
      </c>
    </row>
    <row r="88" spans="1:111" x14ac:dyDescent="0.3">
      <c r="A88" s="2">
        <v>86</v>
      </c>
      <c r="B88" s="1" t="s">
        <v>1423</v>
      </c>
      <c r="C88" s="1" t="s">
        <v>1424</v>
      </c>
      <c r="D88" s="1" t="s">
        <v>1425</v>
      </c>
      <c r="E88" s="1" t="s">
        <v>1426</v>
      </c>
      <c r="F88" s="1" t="s">
        <v>1427</v>
      </c>
      <c r="G88" s="1"/>
      <c r="H88" s="1" t="s">
        <v>1428</v>
      </c>
      <c r="I88" s="1" t="s">
        <v>1429</v>
      </c>
      <c r="J88" s="1"/>
      <c r="K88" s="1" t="s">
        <v>120</v>
      </c>
      <c r="L88" s="1" t="s">
        <v>311</v>
      </c>
      <c r="M88" s="1" t="s">
        <v>120</v>
      </c>
      <c r="N88" s="1" t="s">
        <v>120</v>
      </c>
      <c r="O88" s="1" t="s">
        <v>120</v>
      </c>
      <c r="P88" s="1" t="s">
        <v>120</v>
      </c>
      <c r="Q88" s="1" t="s">
        <v>120</v>
      </c>
      <c r="R88" s="1" t="s">
        <v>120</v>
      </c>
      <c r="S88" s="1" t="s">
        <v>120</v>
      </c>
      <c r="T88" s="1" t="s">
        <v>120</v>
      </c>
      <c r="U88" s="1" t="s">
        <v>120</v>
      </c>
      <c r="V88" s="1" t="s">
        <v>120</v>
      </c>
      <c r="W88" s="1" t="s">
        <v>120</v>
      </c>
      <c r="X88" s="1" t="s">
        <v>120</v>
      </c>
      <c r="Y88" s="1" t="s">
        <v>120</v>
      </c>
      <c r="Z88" s="1" t="s">
        <v>120</v>
      </c>
      <c r="AA88" s="1" t="s">
        <v>120</v>
      </c>
      <c r="AB88" s="1" t="s">
        <v>120</v>
      </c>
      <c r="AC88" s="1" t="s">
        <v>120</v>
      </c>
      <c r="AD88" s="1" t="s">
        <v>120</v>
      </c>
      <c r="AE88" s="1" t="s">
        <v>120</v>
      </c>
      <c r="AF88" s="1" t="s">
        <v>120</v>
      </c>
      <c r="AG88" s="1" t="s">
        <v>120</v>
      </c>
      <c r="AH88" s="1" t="s">
        <v>120</v>
      </c>
      <c r="AI88" s="1" t="s">
        <v>120</v>
      </c>
      <c r="AJ88" s="1" t="s">
        <v>120</v>
      </c>
      <c r="AK88" s="1" t="s">
        <v>120</v>
      </c>
      <c r="AL88" s="1" t="s">
        <v>120</v>
      </c>
      <c r="AM88" s="1" t="s">
        <v>120</v>
      </c>
      <c r="AN88" s="1" t="s">
        <v>120</v>
      </c>
      <c r="AO88" s="1" t="s">
        <v>120</v>
      </c>
      <c r="AP88" s="1" t="s">
        <v>120</v>
      </c>
      <c r="AQ88" s="1" t="s">
        <v>120</v>
      </c>
      <c r="AR88" s="1" t="s">
        <v>120</v>
      </c>
      <c r="AS88" s="1" t="s">
        <v>120</v>
      </c>
      <c r="AT88" s="1" t="s">
        <v>120</v>
      </c>
      <c r="AU88" s="1" t="s">
        <v>120</v>
      </c>
      <c r="AV88" s="1" t="s">
        <v>120</v>
      </c>
      <c r="AW88" s="1" t="s">
        <v>120</v>
      </c>
      <c r="AX88" s="1" t="s">
        <v>120</v>
      </c>
      <c r="AY88" s="1" t="s">
        <v>120</v>
      </c>
      <c r="AZ88" s="1" t="s">
        <v>120</v>
      </c>
      <c r="BA88" s="1" t="s">
        <v>120</v>
      </c>
      <c r="BB88" s="1" t="s">
        <v>120</v>
      </c>
      <c r="BC88" s="1" t="s">
        <v>120</v>
      </c>
      <c r="BD88" s="1" t="s">
        <v>120</v>
      </c>
      <c r="BE88" s="1" t="s">
        <v>120</v>
      </c>
      <c r="BF88" s="1" t="s">
        <v>120</v>
      </c>
      <c r="BG88" s="1" t="s">
        <v>120</v>
      </c>
      <c r="BH88" s="1" t="s">
        <v>120</v>
      </c>
      <c r="BI88" s="1" t="s">
        <v>120</v>
      </c>
      <c r="BJ88" s="1" t="s">
        <v>120</v>
      </c>
      <c r="BK88" s="1" t="s">
        <v>120</v>
      </c>
      <c r="BL88" s="1" t="s">
        <v>120</v>
      </c>
      <c r="BM88" s="1" t="s">
        <v>120</v>
      </c>
      <c r="BN88" s="1" t="s">
        <v>120</v>
      </c>
      <c r="BO88" s="1" t="s">
        <v>120</v>
      </c>
      <c r="BP88" s="1" t="s">
        <v>120</v>
      </c>
      <c r="BQ88" s="1" t="s">
        <v>120</v>
      </c>
      <c r="BR88" s="1" t="s">
        <v>120</v>
      </c>
      <c r="BS88" s="1" t="s">
        <v>120</v>
      </c>
      <c r="BT88" s="1" t="s">
        <v>120</v>
      </c>
      <c r="BU88" s="1" t="s">
        <v>120</v>
      </c>
      <c r="BV88" s="1" t="s">
        <v>120</v>
      </c>
      <c r="BW88" s="1" t="s">
        <v>120</v>
      </c>
      <c r="BX88" s="1" t="s">
        <v>120</v>
      </c>
      <c r="BY88" s="1" t="s">
        <v>120</v>
      </c>
      <c r="BZ88" s="1" t="s">
        <v>120</v>
      </c>
      <c r="CA88" s="1" t="s">
        <v>120</v>
      </c>
      <c r="CB88" s="1" t="s">
        <v>120</v>
      </c>
      <c r="CC88" s="1" t="s">
        <v>120</v>
      </c>
      <c r="CD88" s="1" t="s">
        <v>120</v>
      </c>
      <c r="CE88" s="1" t="s">
        <v>120</v>
      </c>
      <c r="CF88" s="1" t="s">
        <v>120</v>
      </c>
      <c r="CG88" s="1" t="s">
        <v>120</v>
      </c>
      <c r="CH88" s="1" t="s">
        <v>120</v>
      </c>
      <c r="CI88" s="1" t="s">
        <v>120</v>
      </c>
      <c r="CJ88" s="1" t="s">
        <v>120</v>
      </c>
      <c r="CK88" s="1" t="s">
        <v>120</v>
      </c>
      <c r="CL88" s="1" t="s">
        <v>120</v>
      </c>
      <c r="CM88" s="1" t="s">
        <v>120</v>
      </c>
      <c r="CN88" s="1" t="s">
        <v>120</v>
      </c>
      <c r="CO88" s="1" t="s">
        <v>120</v>
      </c>
      <c r="CP88" s="1" t="s">
        <v>120</v>
      </c>
      <c r="CQ88" s="1" t="s">
        <v>120</v>
      </c>
      <c r="CR88" s="1" t="s">
        <v>120</v>
      </c>
      <c r="CS88" s="1" t="s">
        <v>120</v>
      </c>
      <c r="CT88" s="1" t="s">
        <v>120</v>
      </c>
      <c r="CU88" s="1" t="s">
        <v>120</v>
      </c>
      <c r="CV88" s="1" t="s">
        <v>120</v>
      </c>
      <c r="CW88" s="1" t="s">
        <v>120</v>
      </c>
      <c r="CX88" s="1" t="s">
        <v>120</v>
      </c>
      <c r="CY88" s="1" t="s">
        <v>120</v>
      </c>
      <c r="CZ88" s="1" t="s">
        <v>120</v>
      </c>
      <c r="DA88" s="1" t="s">
        <v>120</v>
      </c>
      <c r="DB88" s="1" t="s">
        <v>120</v>
      </c>
      <c r="DC88" s="1" t="s">
        <v>120</v>
      </c>
      <c r="DD88" s="1" t="s">
        <v>120</v>
      </c>
      <c r="DE88" s="1" t="s">
        <v>120</v>
      </c>
      <c r="DF88" s="1" t="s">
        <v>120</v>
      </c>
      <c r="DG88" s="1" t="s">
        <v>120</v>
      </c>
    </row>
    <row r="89" spans="1:111" x14ac:dyDescent="0.3">
      <c r="A89" s="2">
        <v>87</v>
      </c>
      <c r="B89" s="1" t="s">
        <v>1430</v>
      </c>
      <c r="C89" s="1" t="s">
        <v>1431</v>
      </c>
      <c r="D89" s="1" t="s">
        <v>1432</v>
      </c>
      <c r="E89" s="1" t="s">
        <v>1433</v>
      </c>
      <c r="F89" s="1" t="s">
        <v>1434</v>
      </c>
      <c r="G89" s="1" t="s">
        <v>1435</v>
      </c>
      <c r="H89" s="1" t="s">
        <v>1436</v>
      </c>
      <c r="I89" s="1" t="s">
        <v>1437</v>
      </c>
      <c r="J89" s="1" t="s">
        <v>1438</v>
      </c>
      <c r="K89" s="1" t="s">
        <v>1439</v>
      </c>
      <c r="L89" s="1" t="s">
        <v>1440</v>
      </c>
      <c r="M89" s="1" t="s">
        <v>120</v>
      </c>
      <c r="N89" s="1" t="s">
        <v>625</v>
      </c>
      <c r="O89" s="1" t="s">
        <v>1441</v>
      </c>
      <c r="P89" s="1" t="s">
        <v>478</v>
      </c>
      <c r="Q89" s="1" t="s">
        <v>120</v>
      </c>
      <c r="R89" s="1" t="s">
        <v>120</v>
      </c>
      <c r="S89" s="1" t="s">
        <v>1439</v>
      </c>
      <c r="T89" s="1" t="s">
        <v>120</v>
      </c>
      <c r="U89" s="1" t="s">
        <v>1442</v>
      </c>
      <c r="V89" s="1" t="s">
        <v>1443</v>
      </c>
      <c r="W89" s="1" t="s">
        <v>1444</v>
      </c>
      <c r="X89" s="1" t="s">
        <v>120</v>
      </c>
      <c r="Y89" s="1" t="s">
        <v>120</v>
      </c>
      <c r="Z89" s="1" t="s">
        <v>1445</v>
      </c>
      <c r="AA89" s="1" t="s">
        <v>1446</v>
      </c>
      <c r="AB89" s="1" t="s">
        <v>1447</v>
      </c>
      <c r="AC89" s="1" t="s">
        <v>678</v>
      </c>
      <c r="AD89" s="1" t="s">
        <v>120</v>
      </c>
      <c r="AE89" s="1" t="s">
        <v>120</v>
      </c>
      <c r="AF89" s="1" t="s">
        <v>120</v>
      </c>
      <c r="AG89" s="1" t="s">
        <v>120</v>
      </c>
      <c r="AH89" s="1" t="s">
        <v>120</v>
      </c>
      <c r="AI89" s="1" t="s">
        <v>120</v>
      </c>
      <c r="AJ89" s="1" t="s">
        <v>1448</v>
      </c>
      <c r="AK89" s="1" t="s">
        <v>262</v>
      </c>
      <c r="AL89" s="1" t="s">
        <v>1449</v>
      </c>
      <c r="AM89" s="1" t="s">
        <v>1450</v>
      </c>
      <c r="AN89" s="1" t="s">
        <v>120</v>
      </c>
      <c r="AO89" s="1" t="s">
        <v>120</v>
      </c>
      <c r="AP89" s="1" t="s">
        <v>120</v>
      </c>
      <c r="AQ89" s="1" t="s">
        <v>120</v>
      </c>
      <c r="AR89" s="1" t="s">
        <v>120</v>
      </c>
      <c r="AS89" s="1" t="s">
        <v>120</v>
      </c>
      <c r="AT89" s="1" t="s">
        <v>120</v>
      </c>
      <c r="AU89" s="1" t="s">
        <v>120</v>
      </c>
      <c r="AV89" s="1" t="s">
        <v>120</v>
      </c>
      <c r="AW89" s="1" t="s">
        <v>377</v>
      </c>
      <c r="AX89" s="1" t="s">
        <v>1451</v>
      </c>
      <c r="AY89" s="1" t="s">
        <v>120</v>
      </c>
      <c r="AZ89" s="1" t="s">
        <v>120</v>
      </c>
      <c r="BA89" s="1" t="s">
        <v>478</v>
      </c>
      <c r="BB89" s="1" t="s">
        <v>1441</v>
      </c>
      <c r="BC89" s="1" t="s">
        <v>478</v>
      </c>
      <c r="BD89" s="1" t="s">
        <v>120</v>
      </c>
      <c r="BE89" s="1" t="s">
        <v>120</v>
      </c>
      <c r="BF89" s="1" t="s">
        <v>1452</v>
      </c>
      <c r="BG89" s="1" t="s">
        <v>120</v>
      </c>
      <c r="BH89" s="1" t="s">
        <v>1453</v>
      </c>
      <c r="BI89" s="1" t="s">
        <v>1443</v>
      </c>
      <c r="BJ89" s="1" t="s">
        <v>1444</v>
      </c>
      <c r="BK89" s="1" t="s">
        <v>120</v>
      </c>
      <c r="BL89" s="1" t="s">
        <v>120</v>
      </c>
      <c r="BM89" s="1" t="s">
        <v>1449</v>
      </c>
      <c r="BN89" s="1" t="s">
        <v>120</v>
      </c>
      <c r="BO89" s="1" t="s">
        <v>123</v>
      </c>
      <c r="BP89" s="1" t="s">
        <v>120</v>
      </c>
      <c r="BQ89" s="1" t="s">
        <v>120</v>
      </c>
      <c r="BR89" s="1" t="s">
        <v>120</v>
      </c>
      <c r="BS89" s="1" t="s">
        <v>120</v>
      </c>
      <c r="BT89" s="1" t="s">
        <v>123</v>
      </c>
      <c r="BU89" s="1" t="s">
        <v>120</v>
      </c>
      <c r="BV89" s="1" t="s">
        <v>1451</v>
      </c>
      <c r="BW89" s="1" t="s">
        <v>120</v>
      </c>
      <c r="BX89" s="1" t="s">
        <v>120</v>
      </c>
      <c r="BY89" s="1" t="s">
        <v>120</v>
      </c>
      <c r="BZ89" s="1" t="s">
        <v>120</v>
      </c>
      <c r="CA89" s="1" t="s">
        <v>1451</v>
      </c>
      <c r="CB89" s="1" t="s">
        <v>1450</v>
      </c>
      <c r="CC89" s="1" t="s">
        <v>120</v>
      </c>
      <c r="CD89" s="1" t="s">
        <v>120</v>
      </c>
      <c r="CE89" s="1" t="s">
        <v>120</v>
      </c>
      <c r="CF89" s="1" t="s">
        <v>120</v>
      </c>
      <c r="CG89" s="1" t="s">
        <v>120</v>
      </c>
      <c r="CH89" s="1" t="s">
        <v>120</v>
      </c>
      <c r="CI89" s="1" t="s">
        <v>120</v>
      </c>
      <c r="CJ89" s="1" t="s">
        <v>120</v>
      </c>
      <c r="CK89" s="1" t="s">
        <v>120</v>
      </c>
      <c r="CL89" s="1" t="s">
        <v>377</v>
      </c>
      <c r="CM89" s="1" t="s">
        <v>1451</v>
      </c>
      <c r="CN89" s="1" t="s">
        <v>190</v>
      </c>
      <c r="CO89" s="1" t="s">
        <v>120</v>
      </c>
      <c r="CP89" s="1" t="s">
        <v>190</v>
      </c>
      <c r="CQ89" s="1" t="s">
        <v>190</v>
      </c>
      <c r="CR89" s="1" t="s">
        <v>120</v>
      </c>
      <c r="CS89" s="1" t="s">
        <v>190</v>
      </c>
      <c r="CT89" s="1" t="s">
        <v>120</v>
      </c>
      <c r="CU89" s="1" t="s">
        <v>120</v>
      </c>
      <c r="CV89" s="1" t="s">
        <v>120</v>
      </c>
      <c r="CW89" s="1" t="s">
        <v>120</v>
      </c>
      <c r="CX89" s="1" t="s">
        <v>120</v>
      </c>
      <c r="CY89" s="1" t="s">
        <v>120</v>
      </c>
      <c r="CZ89" s="1" t="s">
        <v>120</v>
      </c>
      <c r="DA89" s="1" t="s">
        <v>120</v>
      </c>
      <c r="DB89" s="1" t="s">
        <v>120</v>
      </c>
      <c r="DC89" s="1" t="s">
        <v>120</v>
      </c>
      <c r="DD89" s="1" t="s">
        <v>120</v>
      </c>
      <c r="DE89" s="1" t="s">
        <v>120</v>
      </c>
      <c r="DF89" s="1" t="s">
        <v>120</v>
      </c>
      <c r="DG89" s="1" t="s">
        <v>120</v>
      </c>
    </row>
    <row r="90" spans="1:111" x14ac:dyDescent="0.3">
      <c r="A90" s="2">
        <v>88</v>
      </c>
      <c r="B90" s="1" t="s">
        <v>1454</v>
      </c>
      <c r="C90" s="1" t="s">
        <v>1455</v>
      </c>
      <c r="D90" s="1" t="s">
        <v>1456</v>
      </c>
      <c r="E90" s="1" t="s">
        <v>1457</v>
      </c>
      <c r="F90" s="1" t="s">
        <v>1458</v>
      </c>
      <c r="G90" s="1" t="s">
        <v>1459</v>
      </c>
      <c r="H90" s="1" t="s">
        <v>1460</v>
      </c>
      <c r="I90" s="1" t="s">
        <v>1461</v>
      </c>
      <c r="J90" s="1" t="s">
        <v>1462</v>
      </c>
      <c r="K90" s="1" t="s">
        <v>1463</v>
      </c>
      <c r="L90" s="1" t="s">
        <v>1464</v>
      </c>
      <c r="M90" s="1" t="s">
        <v>120</v>
      </c>
      <c r="N90" s="1" t="s">
        <v>478</v>
      </c>
      <c r="O90" s="1" t="s">
        <v>224</v>
      </c>
      <c r="P90" s="1" t="s">
        <v>120</v>
      </c>
      <c r="Q90" s="1" t="s">
        <v>120</v>
      </c>
      <c r="R90" s="1" t="s">
        <v>120</v>
      </c>
      <c r="S90" s="1" t="s">
        <v>1463</v>
      </c>
      <c r="T90" s="1" t="s">
        <v>120</v>
      </c>
      <c r="U90" s="1" t="s">
        <v>1465</v>
      </c>
      <c r="V90" s="1" t="s">
        <v>1466</v>
      </c>
      <c r="W90" s="1" t="s">
        <v>120</v>
      </c>
      <c r="X90" s="1" t="s">
        <v>120</v>
      </c>
      <c r="Y90" s="1" t="s">
        <v>120</v>
      </c>
      <c r="Z90" s="1" t="s">
        <v>1467</v>
      </c>
      <c r="AA90" s="1" t="s">
        <v>1468</v>
      </c>
      <c r="AB90" s="1" t="s">
        <v>120</v>
      </c>
      <c r="AC90" s="1" t="s">
        <v>120</v>
      </c>
      <c r="AD90" s="1" t="s">
        <v>120</v>
      </c>
      <c r="AE90" s="1" t="s">
        <v>120</v>
      </c>
      <c r="AF90" s="1" t="s">
        <v>120</v>
      </c>
      <c r="AG90" s="1" t="s">
        <v>120</v>
      </c>
      <c r="AH90" s="1" t="s">
        <v>120</v>
      </c>
      <c r="AI90" s="1" t="s">
        <v>120</v>
      </c>
      <c r="AJ90" s="1" t="s">
        <v>1469</v>
      </c>
      <c r="AK90" s="1" t="s">
        <v>1470</v>
      </c>
      <c r="AL90" s="1" t="s">
        <v>1467</v>
      </c>
      <c r="AM90" s="1" t="s">
        <v>120</v>
      </c>
      <c r="AN90" s="1" t="s">
        <v>120</v>
      </c>
      <c r="AO90" s="1" t="s">
        <v>120</v>
      </c>
      <c r="AP90" s="1" t="s">
        <v>120</v>
      </c>
      <c r="AQ90" s="1" t="s">
        <v>120</v>
      </c>
      <c r="AR90" s="1" t="s">
        <v>120</v>
      </c>
      <c r="AS90" s="1" t="s">
        <v>120</v>
      </c>
      <c r="AT90" s="1" t="s">
        <v>120</v>
      </c>
      <c r="AU90" s="1" t="s">
        <v>120</v>
      </c>
      <c r="AV90" s="1" t="s">
        <v>120</v>
      </c>
      <c r="AW90" s="1" t="s">
        <v>120</v>
      </c>
      <c r="AX90" s="1" t="s">
        <v>120</v>
      </c>
      <c r="AY90" s="1" t="s">
        <v>120</v>
      </c>
      <c r="AZ90" s="1" t="s">
        <v>120</v>
      </c>
      <c r="BA90" s="1" t="s">
        <v>478</v>
      </c>
      <c r="BB90" s="1" t="s">
        <v>224</v>
      </c>
      <c r="BC90" s="1" t="s">
        <v>120</v>
      </c>
      <c r="BD90" s="1" t="s">
        <v>120</v>
      </c>
      <c r="BE90" s="1" t="s">
        <v>120</v>
      </c>
      <c r="BF90" s="1" t="s">
        <v>1463</v>
      </c>
      <c r="BG90" s="1" t="s">
        <v>120</v>
      </c>
      <c r="BH90" s="1" t="s">
        <v>1465</v>
      </c>
      <c r="BI90" s="1" t="s">
        <v>1466</v>
      </c>
      <c r="BJ90" s="1" t="s">
        <v>120</v>
      </c>
      <c r="BK90" s="1" t="s">
        <v>120</v>
      </c>
      <c r="BL90" s="1" t="s">
        <v>120</v>
      </c>
      <c r="BM90" s="1" t="s">
        <v>1467</v>
      </c>
      <c r="BN90" s="1" t="s">
        <v>120</v>
      </c>
      <c r="BO90" s="1" t="s">
        <v>120</v>
      </c>
      <c r="BP90" s="1" t="s">
        <v>120</v>
      </c>
      <c r="BQ90" s="1" t="s">
        <v>120</v>
      </c>
      <c r="BR90" s="1" t="s">
        <v>120</v>
      </c>
      <c r="BS90" s="1" t="s">
        <v>120</v>
      </c>
      <c r="BT90" s="1" t="s">
        <v>120</v>
      </c>
      <c r="BU90" s="1" t="s">
        <v>120</v>
      </c>
      <c r="BV90" s="1" t="s">
        <v>120</v>
      </c>
      <c r="BW90" s="1" t="s">
        <v>120</v>
      </c>
      <c r="BX90" s="1" t="s">
        <v>120</v>
      </c>
      <c r="BY90" s="1" t="s">
        <v>120</v>
      </c>
      <c r="BZ90" s="1" t="s">
        <v>120</v>
      </c>
      <c r="CA90" s="1" t="s">
        <v>120</v>
      </c>
      <c r="CB90" s="1" t="s">
        <v>120</v>
      </c>
      <c r="CC90" s="1" t="s">
        <v>120</v>
      </c>
      <c r="CD90" s="1" t="s">
        <v>120</v>
      </c>
      <c r="CE90" s="1" t="s">
        <v>120</v>
      </c>
      <c r="CF90" s="1" t="s">
        <v>120</v>
      </c>
      <c r="CG90" s="1" t="s">
        <v>120</v>
      </c>
      <c r="CH90" s="1" t="s">
        <v>120</v>
      </c>
      <c r="CI90" s="1" t="s">
        <v>120</v>
      </c>
      <c r="CJ90" s="1" t="s">
        <v>120</v>
      </c>
      <c r="CK90" s="1" t="s">
        <v>120</v>
      </c>
      <c r="CL90" s="1" t="s">
        <v>120</v>
      </c>
      <c r="CM90" s="1" t="s">
        <v>120</v>
      </c>
      <c r="CN90" s="1" t="s">
        <v>120</v>
      </c>
      <c r="CO90" s="1" t="s">
        <v>120</v>
      </c>
      <c r="CP90" s="1" t="s">
        <v>120</v>
      </c>
      <c r="CQ90" s="1" t="s">
        <v>120</v>
      </c>
      <c r="CR90" s="1" t="s">
        <v>120</v>
      </c>
      <c r="CS90" s="1" t="s">
        <v>120</v>
      </c>
      <c r="CT90" s="1" t="s">
        <v>120</v>
      </c>
      <c r="CU90" s="1" t="s">
        <v>120</v>
      </c>
      <c r="CV90" s="1" t="s">
        <v>120</v>
      </c>
      <c r="CW90" s="1" t="s">
        <v>120</v>
      </c>
      <c r="CX90" s="1" t="s">
        <v>120</v>
      </c>
      <c r="CY90" s="1" t="s">
        <v>120</v>
      </c>
      <c r="CZ90" s="1" t="s">
        <v>120</v>
      </c>
      <c r="DA90" s="1" t="s">
        <v>120</v>
      </c>
      <c r="DB90" s="1" t="s">
        <v>120</v>
      </c>
      <c r="DC90" s="1" t="s">
        <v>120</v>
      </c>
      <c r="DD90" s="1" t="s">
        <v>120</v>
      </c>
      <c r="DE90" s="1" t="s">
        <v>120</v>
      </c>
      <c r="DF90" s="1" t="s">
        <v>120</v>
      </c>
      <c r="DG90" s="1" t="s">
        <v>120</v>
      </c>
    </row>
    <row r="91" spans="1:111" x14ac:dyDescent="0.3">
      <c r="A91" s="2">
        <v>89</v>
      </c>
      <c r="B91" s="1" t="s">
        <v>1471</v>
      </c>
      <c r="C91" s="1" t="s">
        <v>1472</v>
      </c>
      <c r="D91" s="1" t="s">
        <v>1473</v>
      </c>
      <c r="E91" s="1" t="s">
        <v>1474</v>
      </c>
      <c r="F91" s="1" t="s">
        <v>1475</v>
      </c>
      <c r="G91" s="1" t="s">
        <v>1476</v>
      </c>
      <c r="H91" s="1" t="s">
        <v>1477</v>
      </c>
      <c r="I91" s="1" t="s">
        <v>1478</v>
      </c>
      <c r="J91" s="1" t="s">
        <v>1476</v>
      </c>
      <c r="K91" s="1" t="s">
        <v>1479</v>
      </c>
      <c r="L91" s="1" t="s">
        <v>1480</v>
      </c>
      <c r="M91" s="1" t="s">
        <v>120</v>
      </c>
      <c r="N91" s="1" t="s">
        <v>1189</v>
      </c>
      <c r="O91" s="1" t="s">
        <v>1481</v>
      </c>
      <c r="P91" s="1" t="s">
        <v>120</v>
      </c>
      <c r="Q91" s="1" t="s">
        <v>120</v>
      </c>
      <c r="R91" s="1" t="s">
        <v>120</v>
      </c>
      <c r="S91" s="1" t="s">
        <v>1479</v>
      </c>
      <c r="T91" s="1" t="s">
        <v>120</v>
      </c>
      <c r="U91" s="1" t="s">
        <v>1482</v>
      </c>
      <c r="V91" s="1" t="s">
        <v>1483</v>
      </c>
      <c r="W91" s="1" t="s">
        <v>120</v>
      </c>
      <c r="X91" s="1" t="s">
        <v>120</v>
      </c>
      <c r="Y91" s="1" t="s">
        <v>120</v>
      </c>
      <c r="Z91" s="1" t="s">
        <v>1484</v>
      </c>
      <c r="AA91" s="1" t="s">
        <v>1485</v>
      </c>
      <c r="AB91" s="1" t="s">
        <v>120</v>
      </c>
      <c r="AC91" s="1" t="s">
        <v>120</v>
      </c>
      <c r="AD91" s="1" t="s">
        <v>120</v>
      </c>
      <c r="AE91" s="1" t="s">
        <v>120</v>
      </c>
      <c r="AF91" s="1" t="s">
        <v>120</v>
      </c>
      <c r="AG91" s="1" t="s">
        <v>120</v>
      </c>
      <c r="AH91" s="1" t="s">
        <v>120</v>
      </c>
      <c r="AI91" s="1" t="s">
        <v>120</v>
      </c>
      <c r="AJ91" s="1" t="s">
        <v>1486</v>
      </c>
      <c r="AK91" s="1" t="s">
        <v>1487</v>
      </c>
      <c r="AL91" s="1" t="s">
        <v>1488</v>
      </c>
      <c r="AM91" s="1" t="s">
        <v>120</v>
      </c>
      <c r="AN91" s="1" t="s">
        <v>120</v>
      </c>
      <c r="AO91" s="1" t="s">
        <v>120</v>
      </c>
      <c r="AP91" s="1" t="s">
        <v>120</v>
      </c>
      <c r="AQ91" s="1" t="s">
        <v>120</v>
      </c>
      <c r="AR91" s="1" t="s">
        <v>120</v>
      </c>
      <c r="AS91" s="1" t="s">
        <v>120</v>
      </c>
      <c r="AT91" s="1" t="s">
        <v>120</v>
      </c>
      <c r="AU91" s="1" t="s">
        <v>120</v>
      </c>
      <c r="AV91" s="1" t="s">
        <v>120</v>
      </c>
      <c r="AW91" s="1" t="s">
        <v>120</v>
      </c>
      <c r="AX91" s="1" t="s">
        <v>120</v>
      </c>
      <c r="AY91" s="1" t="s">
        <v>1489</v>
      </c>
      <c r="AZ91" s="1" t="s">
        <v>120</v>
      </c>
      <c r="BA91" s="1" t="s">
        <v>847</v>
      </c>
      <c r="BB91" s="1" t="s">
        <v>1490</v>
      </c>
      <c r="BC91" s="1" t="s">
        <v>120</v>
      </c>
      <c r="BD91" s="1" t="s">
        <v>120</v>
      </c>
      <c r="BE91" s="1" t="s">
        <v>120</v>
      </c>
      <c r="BF91" s="1" t="s">
        <v>1491</v>
      </c>
      <c r="BG91" s="1" t="s">
        <v>120</v>
      </c>
      <c r="BH91" s="1" t="s">
        <v>1492</v>
      </c>
      <c r="BI91" s="1" t="s">
        <v>1493</v>
      </c>
      <c r="BJ91" s="1" t="s">
        <v>120</v>
      </c>
      <c r="BK91" s="1" t="s">
        <v>120</v>
      </c>
      <c r="BL91" s="1" t="s">
        <v>120</v>
      </c>
      <c r="BM91" s="1" t="s">
        <v>1488</v>
      </c>
      <c r="BN91" s="1" t="s">
        <v>120</v>
      </c>
      <c r="BO91" s="1" t="s">
        <v>120</v>
      </c>
      <c r="BP91" s="1" t="s">
        <v>120</v>
      </c>
      <c r="BQ91" s="1" t="s">
        <v>120</v>
      </c>
      <c r="BR91" s="1" t="s">
        <v>120</v>
      </c>
      <c r="BS91" s="1" t="s">
        <v>120</v>
      </c>
      <c r="BT91" s="1" t="s">
        <v>120</v>
      </c>
      <c r="BU91" s="1" t="s">
        <v>120</v>
      </c>
      <c r="BV91" s="1" t="s">
        <v>120</v>
      </c>
      <c r="BW91" s="1" t="s">
        <v>120</v>
      </c>
      <c r="BX91" s="1" t="s">
        <v>120</v>
      </c>
      <c r="BY91" s="1" t="s">
        <v>120</v>
      </c>
      <c r="BZ91" s="1" t="s">
        <v>120</v>
      </c>
      <c r="CA91" s="1" t="s">
        <v>120</v>
      </c>
      <c r="CB91" s="1" t="s">
        <v>120</v>
      </c>
      <c r="CC91" s="1" t="s">
        <v>120</v>
      </c>
      <c r="CD91" s="1" t="s">
        <v>120</v>
      </c>
      <c r="CE91" s="1" t="s">
        <v>120</v>
      </c>
      <c r="CF91" s="1" t="s">
        <v>120</v>
      </c>
      <c r="CG91" s="1" t="s">
        <v>120</v>
      </c>
      <c r="CH91" s="1" t="s">
        <v>120</v>
      </c>
      <c r="CI91" s="1" t="s">
        <v>120</v>
      </c>
      <c r="CJ91" s="1" t="s">
        <v>120</v>
      </c>
      <c r="CK91" s="1" t="s">
        <v>120</v>
      </c>
      <c r="CL91" s="1" t="s">
        <v>120</v>
      </c>
      <c r="CM91" s="1" t="s">
        <v>120</v>
      </c>
      <c r="CN91" s="1" t="s">
        <v>120</v>
      </c>
      <c r="CO91" s="1" t="s">
        <v>120</v>
      </c>
      <c r="CP91" s="1" t="s">
        <v>120</v>
      </c>
      <c r="CQ91" s="1" t="s">
        <v>120</v>
      </c>
      <c r="CR91" s="1" t="s">
        <v>120</v>
      </c>
      <c r="CS91" s="1" t="s">
        <v>120</v>
      </c>
      <c r="CT91" s="1" t="s">
        <v>120</v>
      </c>
      <c r="CU91" s="1" t="s">
        <v>123</v>
      </c>
      <c r="CV91" s="1" t="s">
        <v>121</v>
      </c>
      <c r="CW91" s="1" t="s">
        <v>120</v>
      </c>
      <c r="CX91" s="1" t="s">
        <v>120</v>
      </c>
      <c r="CY91" s="1" t="s">
        <v>120</v>
      </c>
      <c r="CZ91" s="1" t="s">
        <v>262</v>
      </c>
      <c r="DA91" s="1" t="s">
        <v>120</v>
      </c>
      <c r="DB91" s="1" t="s">
        <v>1494</v>
      </c>
      <c r="DC91" s="1" t="s">
        <v>1495</v>
      </c>
      <c r="DD91" s="1" t="s">
        <v>120</v>
      </c>
      <c r="DE91" s="1" t="s">
        <v>120</v>
      </c>
      <c r="DF91" s="1" t="s">
        <v>120</v>
      </c>
      <c r="DG91" s="1" t="s">
        <v>1489</v>
      </c>
    </row>
    <row r="92" spans="1:111" x14ac:dyDescent="0.3">
      <c r="A92" s="2">
        <v>90</v>
      </c>
      <c r="B92" s="1" t="s">
        <v>1496</v>
      </c>
      <c r="C92" s="1" t="s">
        <v>1497</v>
      </c>
      <c r="D92" s="1" t="s">
        <v>1498</v>
      </c>
      <c r="E92" s="1" t="s">
        <v>1499</v>
      </c>
      <c r="F92" s="1" t="s">
        <v>1500</v>
      </c>
      <c r="G92" s="1"/>
      <c r="H92" s="1" t="s">
        <v>1501</v>
      </c>
      <c r="I92" s="1" t="s">
        <v>1502</v>
      </c>
      <c r="J92" s="1"/>
      <c r="K92" s="1" t="s">
        <v>1194</v>
      </c>
      <c r="L92" s="1" t="s">
        <v>1503</v>
      </c>
      <c r="M92" s="1" t="s">
        <v>120</v>
      </c>
      <c r="N92" s="1" t="s">
        <v>120</v>
      </c>
      <c r="O92" s="1" t="s">
        <v>118</v>
      </c>
      <c r="P92" s="1" t="s">
        <v>224</v>
      </c>
      <c r="Q92" s="1" t="s">
        <v>120</v>
      </c>
      <c r="R92" s="1" t="s">
        <v>120</v>
      </c>
      <c r="S92" s="1" t="s">
        <v>1194</v>
      </c>
      <c r="T92" s="1" t="s">
        <v>120</v>
      </c>
      <c r="U92" s="1" t="s">
        <v>120</v>
      </c>
      <c r="V92" s="1" t="s">
        <v>1504</v>
      </c>
      <c r="W92" s="1" t="s">
        <v>1505</v>
      </c>
      <c r="X92" s="1" t="s">
        <v>120</v>
      </c>
      <c r="Y92" s="1" t="s">
        <v>120</v>
      </c>
      <c r="Z92" s="1" t="s">
        <v>1503</v>
      </c>
      <c r="AA92" s="1" t="s">
        <v>1506</v>
      </c>
      <c r="AB92" s="1" t="s">
        <v>120</v>
      </c>
      <c r="AC92" s="1" t="s">
        <v>120</v>
      </c>
      <c r="AD92" s="1" t="s">
        <v>120</v>
      </c>
      <c r="AE92" s="1" t="s">
        <v>120</v>
      </c>
      <c r="AF92" s="1" t="s">
        <v>120</v>
      </c>
      <c r="AG92" s="1" t="s">
        <v>120</v>
      </c>
      <c r="AH92" s="1" t="s">
        <v>120</v>
      </c>
      <c r="AI92" s="1" t="s">
        <v>120</v>
      </c>
      <c r="AJ92" s="1" t="s">
        <v>1507</v>
      </c>
      <c r="AK92" s="1" t="s">
        <v>1508</v>
      </c>
      <c r="AL92" s="1" t="s">
        <v>1503</v>
      </c>
      <c r="AM92" s="1" t="s">
        <v>120</v>
      </c>
      <c r="AN92" s="1" t="s">
        <v>120</v>
      </c>
      <c r="AO92" s="1" t="s">
        <v>120</v>
      </c>
      <c r="AP92" s="1" t="s">
        <v>120</v>
      </c>
      <c r="AQ92" s="1" t="s">
        <v>120</v>
      </c>
      <c r="AR92" s="1" t="s">
        <v>120</v>
      </c>
      <c r="AS92" s="1" t="s">
        <v>120</v>
      </c>
      <c r="AT92" s="1" t="s">
        <v>120</v>
      </c>
      <c r="AU92" s="1" t="s">
        <v>120</v>
      </c>
      <c r="AV92" s="1" t="s">
        <v>120</v>
      </c>
      <c r="AW92" s="1" t="s">
        <v>120</v>
      </c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     <v>118</v>
      </c>
      <c r="BC92" s="1" t="s">
        <v>224</v>
      </c>
      <c r="BD92" s="1" t="s">
        <v>120</v>
      </c>
      <c r="BE92" s="1" t="s">
        <v>120</v>
      </c>
      <c r="BF92" s="1" t="s">
        <v>1194</v>
      </c>
      <c r="BG92" s="1" t="s">
        <v>120</v>
      </c>
      <c r="BH92" s="1" t="s">
        <v>120</v>
      </c>
      <c r="BI92" s="1" t="s">
        <v>1504</v>
      </c>
      <c r="BJ92" s="1" t="s">
        <v>1505</v>
      </c>
      <c r="BK92" s="1" t="s">
        <v>120</v>
      </c>
      <c r="BL92" s="1" t="s">
        <v>120</v>
      </c>
      <c r="BM92" s="1" t="s">
        <v>1503</v>
      </c>
      <c r="BN92" s="1" t="s">
        <v>120</v>
      </c>
      <c r="BO92" s="1" t="s">
        <v>120</v>
      </c>
      <c r="BP92" s="1" t="s">
        <v>120</v>
      </c>
      <c r="BQ92" s="1" t="s">
        <v>120</v>
      </c>
      <c r="BR92" s="1" t="s">
        <v>120</v>
      </c>
      <c r="BS92" s="1" t="s">
        <v>120</v>
      </c>
      <c r="BT92" s="1" t="s">
        <v>120</v>
      </c>
      <c r="BU92" s="1" t="s">
        <v>120</v>
      </c>
      <c r="BV92" s="1" t="s">
        <v>120</v>
      </c>
      <c r="BW92" s="1" t="s">
        <v>120</v>
      </c>
      <c r="BX92" s="1" t="s">
        <v>120</v>
      </c>
      <c r="BY92" s="1" t="s">
        <v>120</v>
      </c>
      <c r="BZ92" s="1" t="s">
        <v>120</v>
      </c>
      <c r="CA92" s="1" t="s">
        <v>120</v>
      </c>
      <c r="CB92" s="1" t="s">
        <v>120</v>
      </c>
      <c r="CC92" s="1" t="s">
        <v>120</v>
      </c>
      <c r="CD92" s="1" t="s">
        <v>120</v>
      </c>
      <c r="CE92" s="1" t="s">
        <v>120</v>
      </c>
      <c r="CF92" s="1" t="s">
        <v>120</v>
      </c>
      <c r="CG92" s="1" t="s">
        <v>120</v>
      </c>
      <c r="CH92" s="1" t="s">
        <v>120</v>
      </c>
      <c r="CI92" s="1" t="s">
        <v>120</v>
      </c>
      <c r="CJ92" s="1" t="s">
        <v>120</v>
      </c>
      <c r="CK92" s="1" t="s">
        <v>120</v>
      </c>
      <c r="CL92" s="1" t="s">
        <v>120</v>
      </c>
      <c r="CM92" s="1" t="s">
        <v>120</v>
      </c>
      <c r="CN92" s="1" t="s">
        <v>120</v>
      </c>
      <c r="CO92" s="1" t="s">
        <v>120</v>
      </c>
      <c r="CP92" s="1" t="s">
        <v>120</v>
      </c>
      <c r="CQ92" s="1" t="s">
        <v>120</v>
      </c>
      <c r="CR92" s="1" t="s">
        <v>120</v>
      </c>
      <c r="CS92" s="1" t="s">
        <v>120</v>
      </c>
      <c r="CT92" s="1" t="s">
        <v>120</v>
      </c>
      <c r="CU92" s="1" t="s">
        <v>120</v>
      </c>
      <c r="CV92" s="1" t="s">
        <v>120</v>
      </c>
      <c r="CW92" s="1" t="s">
        <v>120</v>
      </c>
      <c r="CX92" s="1" t="s">
        <v>120</v>
      </c>
      <c r="CY92" s="1" t="s">
        <v>120</v>
      </c>
      <c r="CZ92" s="1" t="s">
        <v>120</v>
      </c>
      <c r="DA92" s="1" t="s">
        <v>120</v>
      </c>
      <c r="DB92" s="1" t="s">
        <v>120</v>
      </c>
      <c r="DC92" s="1" t="s">
        <v>120</v>
      </c>
      <c r="DD92" s="1" t="s">
        <v>120</v>
      </c>
      <c r="DE92" s="1" t="s">
        <v>120</v>
      </c>
      <c r="DF92" s="1" t="s">
        <v>120</v>
      </c>
      <c r="DG92" s="1" t="s">
        <v>120</v>
      </c>
    </row>
    <row r="93" spans="1:111" x14ac:dyDescent="0.3">
      <c r="A93" s="2">
        <v>91</v>
      </c>
      <c r="B93" s="1" t="s">
        <v>1509</v>
      </c>
      <c r="C93" s="1" t="s">
        <v>1510</v>
      </c>
      <c r="D93" s="1" t="s">
        <v>1511</v>
      </c>
      <c r="E93" s="1" t="s">
        <v>1512</v>
      </c>
      <c r="F93" s="1" t="s">
        <v>1513</v>
      </c>
      <c r="G93" s="1"/>
      <c r="H93" s="1" t="s">
        <v>1514</v>
      </c>
      <c r="I93" s="1" t="s">
        <v>1515</v>
      </c>
      <c r="J93" s="1"/>
      <c r="K93" s="1" t="s">
        <v>1516</v>
      </c>
      <c r="L93" s="1" t="s">
        <v>1517</v>
      </c>
      <c r="M93" s="1" t="s">
        <v>120</v>
      </c>
      <c r="N93" s="1" t="s">
        <v>387</v>
      </c>
      <c r="O93" s="1" t="s">
        <v>1518</v>
      </c>
      <c r="P93" s="1" t="s">
        <v>1519</v>
      </c>
      <c r="Q93" s="1" t="s">
        <v>123</v>
      </c>
      <c r="R93" s="1" t="s">
        <v>120</v>
      </c>
      <c r="S93" s="1" t="s">
        <v>1516</v>
      </c>
      <c r="T93" s="1" t="s">
        <v>120</v>
      </c>
      <c r="U93" s="1" t="s">
        <v>1520</v>
      </c>
      <c r="V93" s="1" t="s">
        <v>1521</v>
      </c>
      <c r="W93" s="1" t="s">
        <v>1522</v>
      </c>
      <c r="X93" s="1" t="s">
        <v>1523</v>
      </c>
      <c r="Y93" s="1" t="s">
        <v>120</v>
      </c>
      <c r="Z93" s="1" t="s">
        <v>1524</v>
      </c>
      <c r="AA93" s="1" t="s">
        <v>1525</v>
      </c>
      <c r="AB93" s="1" t="s">
        <v>120</v>
      </c>
      <c r="AC93" s="1" t="s">
        <v>120</v>
      </c>
      <c r="AD93" s="1" t="s">
        <v>120</v>
      </c>
      <c r="AE93" s="1" t="s">
        <v>120</v>
      </c>
      <c r="AF93" s="1" t="s">
        <v>120</v>
      </c>
      <c r="AG93" s="1" t="s">
        <v>120</v>
      </c>
      <c r="AH93" s="1" t="s">
        <v>120</v>
      </c>
      <c r="AI93" s="1" t="s">
        <v>120</v>
      </c>
      <c r="AJ93" s="1" t="s">
        <v>678</v>
      </c>
      <c r="AK93" s="1" t="s">
        <v>1526</v>
      </c>
      <c r="AL93" s="1" t="s">
        <v>1527</v>
      </c>
      <c r="AM93" s="1" t="s">
        <v>1528</v>
      </c>
      <c r="AN93" s="1" t="s">
        <v>120</v>
      </c>
      <c r="AO93" s="1" t="s">
        <v>120</v>
      </c>
      <c r="AP93" s="1" t="s">
        <v>120</v>
      </c>
      <c r="AQ93" s="1" t="s">
        <v>120</v>
      </c>
      <c r="AR93" s="1" t="s">
        <v>120</v>
      </c>
      <c r="AS93" s="1" t="s">
        <v>120</v>
      </c>
      <c r="AT93" s="1" t="s">
        <v>120</v>
      </c>
      <c r="AU93" s="1" t="s">
        <v>120</v>
      </c>
      <c r="AV93" s="1" t="s">
        <v>120</v>
      </c>
      <c r="AW93" s="1" t="s">
        <v>1529</v>
      </c>
      <c r="AX93" s="1" t="s">
        <v>1530</v>
      </c>
      <c r="AY93" s="1" t="s">
        <v>1531</v>
      </c>
      <c r="AZ93" s="1" t="s">
        <v>120</v>
      </c>
      <c r="BA93" s="1" t="s">
        <v>387</v>
      </c>
      <c r="BB93" s="1" t="s">
        <v>383</v>
      </c>
      <c r="BC93" s="1" t="s">
        <v>1532</v>
      </c>
      <c r="BD93" s="1" t="s">
        <v>120</v>
      </c>
      <c r="BE93" s="1" t="s">
        <v>120</v>
      </c>
      <c r="BF93" s="1" t="s">
        <v>1533</v>
      </c>
      <c r="BG93" s="1" t="s">
        <v>120</v>
      </c>
      <c r="BH93" s="1" t="s">
        <v>1520</v>
      </c>
      <c r="BI93" s="1" t="s">
        <v>1534</v>
      </c>
      <c r="BJ93" s="1" t="s">
        <v>1535</v>
      </c>
      <c r="BK93" s="1" t="s">
        <v>120</v>
      </c>
      <c r="BL93" s="1" t="s">
        <v>120</v>
      </c>
      <c r="BM93" s="1" t="s">
        <v>1527</v>
      </c>
      <c r="BN93" s="1" t="s">
        <v>120</v>
      </c>
      <c r="BO93" s="1" t="s">
        <v>120</v>
      </c>
      <c r="BP93" s="1" t="s">
        <v>708</v>
      </c>
      <c r="BQ93" s="1" t="s">
        <v>262</v>
      </c>
      <c r="BR93" s="1" t="s">
        <v>120</v>
      </c>
      <c r="BS93" s="1" t="s">
        <v>120</v>
      </c>
      <c r="BT93" s="1" t="s">
        <v>224</v>
      </c>
      <c r="BU93" s="1" t="s">
        <v>120</v>
      </c>
      <c r="BV93" s="1" t="s">
        <v>120</v>
      </c>
      <c r="BW93" s="1" t="s">
        <v>1536</v>
      </c>
      <c r="BX93" s="1" t="s">
        <v>1537</v>
      </c>
      <c r="BY93" s="1" t="s">
        <v>120</v>
      </c>
      <c r="BZ93" s="1" t="s">
        <v>120</v>
      </c>
      <c r="CA93" s="1" t="s">
        <v>1530</v>
      </c>
      <c r="CB93" s="1" t="s">
        <v>1528</v>
      </c>
      <c r="CC93" s="1" t="s">
        <v>120</v>
      </c>
      <c r="CD93" s="1" t="s">
        <v>120</v>
      </c>
      <c r="CE93" s="1" t="s">
        <v>120</v>
      </c>
      <c r="CF93" s="1" t="s">
        <v>120</v>
      </c>
      <c r="CG93" s="1" t="s">
        <v>120</v>
      </c>
      <c r="CH93" s="1" t="s">
        <v>120</v>
      </c>
      <c r="CI93" s="1" t="s">
        <v>120</v>
      </c>
      <c r="CJ93" s="1" t="s">
        <v>120</v>
      </c>
      <c r="CK93" s="1" t="s">
        <v>120</v>
      </c>
      <c r="CL93" s="1" t="s">
        <v>1529</v>
      </c>
      <c r="CM93" s="1" t="s">
        <v>1530</v>
      </c>
      <c r="CN93" s="1" t="s">
        <v>1538</v>
      </c>
      <c r="CO93" s="1" t="s">
        <v>554</v>
      </c>
      <c r="CP93" s="1" t="s">
        <v>914</v>
      </c>
      <c r="CQ93" s="1" t="s">
        <v>1539</v>
      </c>
      <c r="CR93" s="1" t="s">
        <v>299</v>
      </c>
      <c r="CS93" s="1" t="s">
        <v>1540</v>
      </c>
      <c r="CT93" s="1" t="s">
        <v>120</v>
      </c>
      <c r="CU93" s="1" t="s">
        <v>120</v>
      </c>
      <c r="CV93" s="1" t="s">
        <v>120</v>
      </c>
      <c r="CW93" s="1" t="s">
        <v>123</v>
      </c>
      <c r="CX93" s="1" t="s">
        <v>123</v>
      </c>
      <c r="CY93" s="1" t="s">
        <v>120</v>
      </c>
      <c r="CZ93" s="1" t="s">
        <v>161</v>
      </c>
      <c r="DA93" s="1" t="s">
        <v>120</v>
      </c>
      <c r="DB93" s="1" t="s">
        <v>120</v>
      </c>
      <c r="DC93" s="1" t="s">
        <v>120</v>
      </c>
      <c r="DD93" s="1" t="s">
        <v>1541</v>
      </c>
      <c r="DE93" s="1" t="s">
        <v>1523</v>
      </c>
      <c r="DF93" s="1" t="s">
        <v>120</v>
      </c>
      <c r="DG93" s="1" t="s">
        <v>1531</v>
      </c>
    </row>
    <row r="94" spans="1:111" x14ac:dyDescent="0.3">
      <c r="A94" s="2">
        <v>92</v>
      </c>
      <c r="B94" s="1" t="s">
        <v>1542</v>
      </c>
      <c r="C94" s="1" t="s">
        <v>1543</v>
      </c>
      <c r="D94" s="1" t="s">
        <v>1544</v>
      </c>
      <c r="E94" s="1" t="s">
        <v>1545</v>
      </c>
      <c r="F94" s="1" t="s">
        <v>1546</v>
      </c>
      <c r="G94" s="1" t="s">
        <v>1547</v>
      </c>
      <c r="H94" s="1" t="s">
        <v>1548</v>
      </c>
      <c r="I94" s="1" t="s">
        <v>1549</v>
      </c>
      <c r="J94" s="1" t="s">
        <v>1547</v>
      </c>
      <c r="K94" s="1" t="s">
        <v>1550</v>
      </c>
      <c r="L94" s="1" t="s">
        <v>1551</v>
      </c>
      <c r="M94" s="1" t="s">
        <v>120</v>
      </c>
      <c r="N94" s="1" t="s">
        <v>1552</v>
      </c>
      <c r="O94" s="1" t="s">
        <v>1553</v>
      </c>
      <c r="P94" s="1" t="s">
        <v>568</v>
      </c>
      <c r="Q94" s="1" t="s">
        <v>120</v>
      </c>
      <c r="R94" s="1" t="s">
        <v>120</v>
      </c>
      <c r="S94" s="1" t="s">
        <v>1550</v>
      </c>
      <c r="T94" s="1" t="s">
        <v>120</v>
      </c>
      <c r="U94" s="1" t="s">
        <v>1554</v>
      </c>
      <c r="V94" s="1" t="s">
        <v>1555</v>
      </c>
      <c r="W94" s="1" t="s">
        <v>1556</v>
      </c>
      <c r="X94" s="1" t="s">
        <v>120</v>
      </c>
      <c r="Y94" s="1" t="s">
        <v>120</v>
      </c>
      <c r="Z94" s="1" t="s">
        <v>1557</v>
      </c>
      <c r="AA94" s="1" t="s">
        <v>1558</v>
      </c>
      <c r="AB94" s="1" t="s">
        <v>1559</v>
      </c>
      <c r="AC94" s="1" t="s">
        <v>1560</v>
      </c>
      <c r="AD94" s="1" t="s">
        <v>120</v>
      </c>
      <c r="AE94" s="1" t="s">
        <v>120</v>
      </c>
      <c r="AF94" s="1" t="s">
        <v>120</v>
      </c>
      <c r="AG94" s="1" t="s">
        <v>120</v>
      </c>
      <c r="AH94" s="1" t="s">
        <v>120</v>
      </c>
      <c r="AI94" s="1" t="s">
        <v>120</v>
      </c>
      <c r="AJ94" s="1" t="s">
        <v>1561</v>
      </c>
      <c r="AK94" s="1" t="s">
        <v>1562</v>
      </c>
      <c r="AL94" s="1" t="s">
        <v>1563</v>
      </c>
      <c r="AM94" s="1" t="s">
        <v>120</v>
      </c>
      <c r="AN94" s="1" t="s">
        <v>120</v>
      </c>
      <c r="AO94" s="1" t="s">
        <v>120</v>
      </c>
      <c r="AP94" s="1" t="s">
        <v>120</v>
      </c>
      <c r="AQ94" s="1" t="s">
        <v>120</v>
      </c>
      <c r="AR94" s="1" t="s">
        <v>120</v>
      </c>
      <c r="AS94" s="1" t="s">
        <v>120</v>
      </c>
      <c r="AT94" s="1" t="s">
        <v>120</v>
      </c>
      <c r="AU94" s="1" t="s">
        <v>120</v>
      </c>
      <c r="AV94" s="1" t="s">
        <v>120</v>
      </c>
      <c r="AW94" s="1" t="s">
        <v>120</v>
      </c>
      <c r="AX94" s="1" t="s">
        <v>120</v>
      </c>
      <c r="AY94" s="1" t="s">
        <v>1564</v>
      </c>
      <c r="AZ94" s="1" t="s">
        <v>120</v>
      </c>
      <c r="BA94" s="1" t="s">
        <v>1565</v>
      </c>
      <c r="BB94" s="1" t="s">
        <v>1566</v>
      </c>
      <c r="BC94" s="1" t="s">
        <v>568</v>
      </c>
      <c r="BD94" s="1" t="s">
        <v>120</v>
      </c>
      <c r="BE94" s="1" t="s">
        <v>120</v>
      </c>
      <c r="BF94" s="1" t="s">
        <v>1567</v>
      </c>
      <c r="BG94" s="1" t="s">
        <v>120</v>
      </c>
      <c r="BH94" s="1" t="s">
        <v>1568</v>
      </c>
      <c r="BI94" s="1" t="s">
        <v>1569</v>
      </c>
      <c r="BJ94" s="1" t="s">
        <v>1556</v>
      </c>
      <c r="BK94" s="1" t="s">
        <v>120</v>
      </c>
      <c r="BL94" s="1" t="s">
        <v>120</v>
      </c>
      <c r="BM94" s="1" t="s">
        <v>1563</v>
      </c>
      <c r="BN94" s="1" t="s">
        <v>120</v>
      </c>
      <c r="BO94" s="1" t="s">
        <v>120</v>
      </c>
      <c r="BP94" s="1" t="s">
        <v>120</v>
      </c>
      <c r="BQ94" s="1" t="s">
        <v>120</v>
      </c>
      <c r="BR94" s="1" t="s">
        <v>120</v>
      </c>
      <c r="BS94" s="1" t="s">
        <v>120</v>
      </c>
      <c r="BT94" s="1" t="s">
        <v>120</v>
      </c>
      <c r="BU94" s="1" t="s">
        <v>120</v>
      </c>
      <c r="BV94" s="1" t="s">
        <v>120</v>
      </c>
      <c r="BW94" s="1" t="s">
        <v>120</v>
      </c>
      <c r="BX94" s="1" t="s">
        <v>120</v>
      </c>
      <c r="BY94" s="1" t="s">
        <v>120</v>
      </c>
      <c r="BZ94" s="1" t="s">
        <v>120</v>
      </c>
      <c r="CA94" s="1" t="s">
        <v>120</v>
      </c>
      <c r="CB94" s="1" t="s">
        <v>120</v>
      </c>
      <c r="CC94" s="1" t="s">
        <v>120</v>
      </c>
      <c r="CD94" s="1" t="s">
        <v>120</v>
      </c>
      <c r="CE94" s="1" t="s">
        <v>120</v>
      </c>
      <c r="CF94" s="1" t="s">
        <v>120</v>
      </c>
      <c r="CG94" s="1" t="s">
        <v>120</v>
      </c>
      <c r="CH94" s="1" t="s">
        <v>120</v>
      </c>
      <c r="CI94" s="1" t="s">
        <v>120</v>
      </c>
      <c r="CJ94" s="1" t="s">
        <v>120</v>
      </c>
      <c r="CK94" s="1" t="s">
        <v>120</v>
      </c>
      <c r="CL94" s="1" t="s">
        <v>120</v>
      </c>
      <c r="CM94" s="1" t="s">
        <v>120</v>
      </c>
      <c r="CN94" s="1" t="s">
        <v>120</v>
      </c>
      <c r="CO94" s="1" t="s">
        <v>120</v>
      </c>
      <c r="CP94" s="1" t="s">
        <v>120</v>
      </c>
      <c r="CQ94" s="1" t="s">
        <v>120</v>
      </c>
      <c r="CR94" s="1" t="s">
        <v>120</v>
      </c>
      <c r="CS94" s="1" t="s">
        <v>120</v>
      </c>
      <c r="CT94" s="1" t="s">
        <v>120</v>
      </c>
      <c r="CU94" s="1" t="s">
        <v>262</v>
      </c>
      <c r="CV94" s="1" t="s">
        <v>161</v>
      </c>
      <c r="CW94" s="1" t="s">
        <v>120</v>
      </c>
      <c r="CX94" s="1" t="s">
        <v>120</v>
      </c>
      <c r="CY94" s="1" t="s">
        <v>120</v>
      </c>
      <c r="CZ94" s="1" t="s">
        <v>176</v>
      </c>
      <c r="DA94" s="1" t="s">
        <v>120</v>
      </c>
      <c r="DB94" s="1" t="s">
        <v>1570</v>
      </c>
      <c r="DC94" s="1" t="s">
        <v>1571</v>
      </c>
      <c r="DD94" s="1" t="s">
        <v>120</v>
      </c>
      <c r="DE94" s="1" t="s">
        <v>120</v>
      </c>
      <c r="DF94" s="1" t="s">
        <v>120</v>
      </c>
      <c r="DG94" s="1" t="s">
        <v>1564</v>
      </c>
    </row>
    <row r="95" spans="1:111" x14ac:dyDescent="0.3">
      <c r="A95" s="2">
        <v>93</v>
      </c>
      <c r="B95" s="1" t="s">
        <v>1572</v>
      </c>
      <c r="C95" s="1" t="s">
        <v>1573</v>
      </c>
      <c r="D95" s="1" t="s">
        <v>1574</v>
      </c>
      <c r="E95" s="1" t="s">
        <v>1575</v>
      </c>
      <c r="F95" s="1" t="s">
        <v>1576</v>
      </c>
      <c r="G95" s="1" t="s">
        <v>1577</v>
      </c>
      <c r="H95" s="1" t="s">
        <v>1578</v>
      </c>
      <c r="I95" s="1" t="s">
        <v>1579</v>
      </c>
      <c r="J95" s="1" t="s">
        <v>1577</v>
      </c>
      <c r="K95" s="1" t="s">
        <v>123</v>
      </c>
      <c r="L95" s="1" t="s">
        <v>1580</v>
      </c>
      <c r="M95" s="1" t="s">
        <v>120</v>
      </c>
      <c r="N95" s="1" t="s">
        <v>120</v>
      </c>
      <c r="O95" s="1" t="s">
        <v>120</v>
      </c>
      <c r="P95" s="1" t="s">
        <v>120</v>
      </c>
      <c r="Q95" s="1" t="s">
        <v>120</v>
      </c>
      <c r="R95" s="1" t="s">
        <v>120</v>
      </c>
      <c r="S95" s="1" t="s">
        <v>123</v>
      </c>
      <c r="T95" s="1" t="s">
        <v>120</v>
      </c>
      <c r="U95" s="1" t="s">
        <v>120</v>
      </c>
      <c r="V95" s="1" t="s">
        <v>120</v>
      </c>
      <c r="W95" s="1" t="s">
        <v>120</v>
      </c>
      <c r="X95" s="1" t="s">
        <v>120</v>
      </c>
      <c r="Y95" s="1" t="s">
        <v>120</v>
      </c>
      <c r="Z95" s="1" t="s">
        <v>1581</v>
      </c>
      <c r="AA95" s="1" t="s">
        <v>120</v>
      </c>
      <c r="AB95" s="1" t="s">
        <v>120</v>
      </c>
      <c r="AC95" s="1" t="s">
        <v>120</v>
      </c>
      <c r="AD95" s="1" t="s">
        <v>120</v>
      </c>
      <c r="AE95" s="1" t="s">
        <v>120</v>
      </c>
      <c r="AF95" s="1" t="s">
        <v>120</v>
      </c>
      <c r="AG95" s="1" t="s">
        <v>120</v>
      </c>
      <c r="AH95" s="1" t="s">
        <v>120</v>
      </c>
      <c r="AI95" s="1" t="s">
        <v>120</v>
      </c>
      <c r="AJ95" s="1" t="s">
        <v>120</v>
      </c>
      <c r="AK95" s="1" t="s">
        <v>120</v>
      </c>
      <c r="AL95" s="1" t="s">
        <v>120</v>
      </c>
      <c r="AM95" s="1" t="s">
        <v>120</v>
      </c>
      <c r="AN95" s="1" t="s">
        <v>120</v>
      </c>
      <c r="AO95" s="1" t="s">
        <v>120</v>
      </c>
      <c r="AP95" s="1" t="s">
        <v>120</v>
      </c>
      <c r="AQ95" s="1" t="s">
        <v>120</v>
      </c>
      <c r="AR95" s="1" t="s">
        <v>120</v>
      </c>
      <c r="AS95" s="1" t="s">
        <v>120</v>
      </c>
      <c r="AT95" s="1" t="s">
        <v>120</v>
      </c>
      <c r="AU95" s="1" t="s">
        <v>120</v>
      </c>
      <c r="AV95" s="1" t="s">
        <v>120</v>
      </c>
      <c r="AW95" s="1" t="s">
        <v>120</v>
      </c>
      <c r="AX95" s="1" t="s">
        <v>120</v>
      </c>
      <c r="AY95" s="1" t="s">
        <v>120</v>
      </c>
      <c r="AZ95" s="1" t="s">
        <v>120</v>
      </c>
      <c r="BA95" s="1" t="s">
        <v>120</v>
      </c>
      <c r="BB95" s="1" t="s">
        <v>120</v>
      </c>
      <c r="BC95" s="1" t="s">
        <v>120</v>
      </c>
      <c r="BD95" s="1" t="s">
        <v>120</v>
      </c>
      <c r="BE95" s="1" t="s">
        <v>120</v>
      </c>
      <c r="BF95" s="1" t="s">
        <v>120</v>
      </c>
      <c r="BG95" s="1" t="s">
        <v>120</v>
      </c>
      <c r="BH95" s="1" t="s">
        <v>120</v>
      </c>
      <c r="BI95" s="1" t="s">
        <v>120</v>
      </c>
      <c r="BJ95" s="1" t="s">
        <v>120</v>
      </c>
      <c r="BK95" s="1" t="s">
        <v>120</v>
      </c>
      <c r="BL95" s="1" t="s">
        <v>120</v>
      </c>
      <c r="BM95" s="1" t="s">
        <v>120</v>
      </c>
      <c r="BN95" s="1" t="s">
        <v>120</v>
      </c>
      <c r="BO95" s="1" t="s">
        <v>120</v>
      </c>
      <c r="BP95" s="1" t="s">
        <v>120</v>
      </c>
      <c r="BQ95" s="1" t="s">
        <v>120</v>
      </c>
      <c r="BR95" s="1" t="s">
        <v>120</v>
      </c>
      <c r="BS95" s="1" t="s">
        <v>120</v>
      </c>
      <c r="BT95" s="1" t="s">
        <v>120</v>
      </c>
      <c r="BU95" s="1" t="s">
        <v>120</v>
      </c>
      <c r="BV95" s="1" t="s">
        <v>120</v>
      </c>
      <c r="BW95" s="1" t="s">
        <v>120</v>
      </c>
      <c r="BX95" s="1" t="s">
        <v>120</v>
      </c>
      <c r="BY95" s="1" t="s">
        <v>120</v>
      </c>
      <c r="BZ95" s="1" t="s">
        <v>120</v>
      </c>
      <c r="CA95" s="1" t="s">
        <v>120</v>
      </c>
      <c r="CB95" s="1" t="s">
        <v>120</v>
      </c>
      <c r="CC95" s="1" t="s">
        <v>120</v>
      </c>
      <c r="CD95" s="1" t="s">
        <v>120</v>
      </c>
      <c r="CE95" s="1" t="s">
        <v>120</v>
      </c>
      <c r="CF95" s="1" t="s">
        <v>120</v>
      </c>
      <c r="CG95" s="1" t="s">
        <v>120</v>
      </c>
      <c r="CH95" s="1" t="s">
        <v>120</v>
      </c>
      <c r="CI95" s="1" t="s">
        <v>120</v>
      </c>
      <c r="CJ95" s="1" t="s">
        <v>120</v>
      </c>
      <c r="CK95" s="1" t="s">
        <v>120</v>
      </c>
      <c r="CL95" s="1" t="s">
        <v>120</v>
      </c>
      <c r="CM95" s="1" t="s">
        <v>120</v>
      </c>
      <c r="CN95" s="1" t="s">
        <v>120</v>
      </c>
      <c r="CO95" s="1" t="s">
        <v>120</v>
      </c>
      <c r="CP95" s="1" t="s">
        <v>120</v>
      </c>
      <c r="CQ95" s="1" t="s">
        <v>120</v>
      </c>
      <c r="CR95" s="1" t="s">
        <v>120</v>
      </c>
      <c r="CS95" s="1" t="s">
        <v>120</v>
      </c>
      <c r="CT95" s="1" t="s">
        <v>120</v>
      </c>
      <c r="CU95" s="1" t="s">
        <v>120</v>
      </c>
      <c r="CV95" s="1" t="s">
        <v>120</v>
      </c>
      <c r="CW95" s="1" t="s">
        <v>120</v>
      </c>
      <c r="CX95" s="1" t="s">
        <v>120</v>
      </c>
      <c r="CY95" s="1" t="s">
        <v>120</v>
      </c>
      <c r="CZ95" s="1" t="s">
        <v>120</v>
      </c>
      <c r="DA95" s="1" t="s">
        <v>120</v>
      </c>
      <c r="DB95" s="1" t="s">
        <v>120</v>
      </c>
      <c r="DC95" s="1" t="s">
        <v>120</v>
      </c>
      <c r="DD95" s="1" t="s">
        <v>120</v>
      </c>
      <c r="DE95" s="1" t="s">
        <v>120</v>
      </c>
      <c r="DF95" s="1" t="s">
        <v>120</v>
      </c>
      <c r="DG95" s="1" t="s">
        <v>120</v>
      </c>
    </row>
    <row r="96" spans="1:111" hidden="1" x14ac:dyDescent="0.3">
      <c r="A96" s="2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</row>
    <row r="97" spans="1:111" hidden="1" x14ac:dyDescent="0.3">
      <c r="A97" s="2">
        <v>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</row>
    <row r="98" spans="1:111" hidden="1" x14ac:dyDescent="0.3">
      <c r="A98" s="2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</row>
    <row r="99" spans="1:111" x14ac:dyDescent="0.3">
      <c r="A99" s="2">
        <v>97</v>
      </c>
      <c r="B99" s="1" t="s">
        <v>1582</v>
      </c>
      <c r="C99" s="1" t="s">
        <v>1583</v>
      </c>
      <c r="D99" s="1" t="s">
        <v>1584</v>
      </c>
      <c r="E99" s="1" t="s">
        <v>1585</v>
      </c>
      <c r="F99" s="1" t="s">
        <v>1586</v>
      </c>
      <c r="G99" s="1" t="s">
        <v>1587</v>
      </c>
      <c r="H99" s="1" t="s">
        <v>1588</v>
      </c>
      <c r="I99" s="1" t="s">
        <v>1589</v>
      </c>
      <c r="J99" s="1" t="s">
        <v>1590</v>
      </c>
      <c r="K99" s="1" t="s">
        <v>120</v>
      </c>
      <c r="L99" s="1" t="s">
        <v>311</v>
      </c>
      <c r="M99" s="1" t="s">
        <v>120</v>
      </c>
      <c r="N99" s="1" t="s">
        <v>120</v>
      </c>
      <c r="O99" s="1" t="s">
        <v>120</v>
      </c>
      <c r="P99" s="1" t="s">
        <v>120</v>
      </c>
      <c r="Q99" s="1" t="s">
        <v>120</v>
      </c>
      <c r="R99" s="1" t="s">
        <v>120</v>
      </c>
      <c r="S99" s="1" t="s">
        <v>120</v>
      </c>
      <c r="T99" s="1" t="s">
        <v>120</v>
      </c>
      <c r="U99" s="1" t="s">
        <v>120</v>
      </c>
      <c r="V99" s="1" t="s">
        <v>120</v>
      </c>
      <c r="W99" s="1" t="s">
        <v>120</v>
      </c>
      <c r="X99" s="1" t="s">
        <v>120</v>
      </c>
      <c r="Y99" s="1" t="s">
        <v>120</v>
      </c>
      <c r="Z99" s="1" t="s">
        <v>120</v>
      </c>
      <c r="AA99" s="1" t="s">
        <v>120</v>
      </c>
      <c r="AB99" s="1" t="s">
        <v>120</v>
      </c>
      <c r="AC99" s="1" t="s">
        <v>120</v>
      </c>
      <c r="AD99" s="1" t="s">
        <v>120</v>
      </c>
      <c r="AE99" s="1" t="s">
        <v>120</v>
      </c>
      <c r="AF99" s="1" t="s">
        <v>120</v>
      </c>
      <c r="AG99" s="1" t="s">
        <v>120</v>
      </c>
      <c r="AH99" s="1" t="s">
        <v>120</v>
      </c>
      <c r="AI99" s="1" t="s">
        <v>120</v>
      </c>
      <c r="AJ99" s="1" t="s">
        <v>120</v>
      </c>
      <c r="AK99" s="1" t="s">
        <v>120</v>
      </c>
      <c r="AL99" s="1" t="s">
        <v>120</v>
      </c>
      <c r="AM99" s="1" t="s">
        <v>120</v>
      </c>
      <c r="AN99" s="1" t="s">
        <v>120</v>
      </c>
      <c r="AO99" s="1" t="s">
        <v>120</v>
      </c>
      <c r="AP99" s="1" t="s">
        <v>120</v>
      </c>
      <c r="AQ99" s="1" t="s">
        <v>120</v>
      </c>
      <c r="AR99" s="1" t="s">
        <v>120</v>
      </c>
      <c r="AS99" s="1" t="s">
        <v>120</v>
      </c>
      <c r="AT99" s="1" t="s">
        <v>120</v>
      </c>
      <c r="AU99" s="1" t="s">
        <v>120</v>
      </c>
      <c r="AV99" s="1" t="s">
        <v>120</v>
      </c>
      <c r="AW99" s="1" t="s">
        <v>120</v>
      </c>
      <c r="AX99" s="1" t="s">
        <v>120</v>
      </c>
      <c r="AY99" s="1" t="s">
        <v>120</v>
      </c>
      <c r="AZ99" s="1" t="s">
        <v>120</v>
      </c>
      <c r="BA99" s="1" t="s">
        <v>120</v>
      </c>
      <c r="BB99" s="1" t="s">
        <v>120</v>
      </c>
      <c r="BC99" s="1" t="s">
        <v>120</v>
      </c>
      <c r="BD99" s="1" t="s">
        <v>120</v>
      </c>
      <c r="BE99" s="1" t="s">
        <v>120</v>
      </c>
      <c r="BF99" s="1" t="s">
        <v>120</v>
      </c>
      <c r="BG99" s="1" t="s">
        <v>120</v>
      </c>
      <c r="BH99" s="1" t="s">
        <v>120</v>
      </c>
      <c r="BI99" s="1" t="s">
        <v>120</v>
      </c>
      <c r="BJ99" s="1" t="s">
        <v>120</v>
      </c>
      <c r="BK99" s="1" t="s">
        <v>120</v>
      </c>
      <c r="BL99" s="1" t="s">
        <v>120</v>
      </c>
      <c r="BM99" s="1" t="s">
        <v>120</v>
      </c>
      <c r="BN99" s="1" t="s">
        <v>120</v>
      </c>
      <c r="BO99" s="1" t="s">
        <v>120</v>
      </c>
      <c r="BP99" s="1" t="s">
        <v>120</v>
      </c>
      <c r="BQ99" s="1" t="s">
        <v>120</v>
      </c>
      <c r="BR99" s="1" t="s">
        <v>120</v>
      </c>
      <c r="BS99" s="1" t="s">
        <v>120</v>
      </c>
      <c r="BT99" s="1" t="s">
        <v>120</v>
      </c>
      <c r="BU99" s="1" t="s">
        <v>120</v>
      </c>
      <c r="BV99" s="1" t="s">
        <v>120</v>
      </c>
      <c r="BW99" s="1" t="s">
        <v>120</v>
      </c>
      <c r="BX99" s="1" t="s">
        <v>120</v>
      </c>
      <c r="BY99" s="1" t="s">
        <v>120</v>
      </c>
      <c r="BZ99" s="1" t="s">
        <v>120</v>
      </c>
      <c r="CA99" s="1" t="s">
        <v>120</v>
      </c>
      <c r="CB99" s="1" t="s">
        <v>120</v>
      </c>
      <c r="CC99" s="1" t="s">
        <v>120</v>
      </c>
      <c r="CD99" s="1" t="s">
        <v>120</v>
      </c>
      <c r="CE99" s="1" t="s">
        <v>120</v>
      </c>
      <c r="CF99" s="1" t="s">
        <v>120</v>
      </c>
      <c r="CG99" s="1" t="s">
        <v>120</v>
      </c>
      <c r="CH99" s="1" t="s">
        <v>120</v>
      </c>
      <c r="CI99" s="1" t="s">
        <v>120</v>
      </c>
      <c r="CJ99" s="1" t="s">
        <v>120</v>
      </c>
      <c r="CK99" s="1" t="s">
        <v>120</v>
      </c>
      <c r="CL99" s="1" t="s">
        <v>120</v>
      </c>
      <c r="CM99" s="1" t="s">
        <v>120</v>
      </c>
      <c r="CN99" s="1" t="s">
        <v>120</v>
      </c>
      <c r="CO99" s="1" t="s">
        <v>120</v>
      </c>
      <c r="CP99" s="1" t="s">
        <v>120</v>
      </c>
      <c r="CQ99" s="1" t="s">
        <v>120</v>
      </c>
      <c r="CR99" s="1" t="s">
        <v>120</v>
      </c>
      <c r="CS99" s="1" t="s">
        <v>120</v>
      </c>
      <c r="CT99" s="1" t="s">
        <v>120</v>
      </c>
      <c r="CU99" s="1" t="s">
        <v>120</v>
      </c>
      <c r="CV99" s="1" t="s">
        <v>120</v>
      </c>
      <c r="CW99" s="1" t="s">
        <v>120</v>
      </c>
      <c r="CX99" s="1" t="s">
        <v>120</v>
      </c>
      <c r="CY99" s="1" t="s">
        <v>120</v>
      </c>
      <c r="CZ99" s="1" t="s">
        <v>120</v>
      </c>
      <c r="DA99" s="1" t="s">
        <v>120</v>
      </c>
      <c r="DB99" s="1" t="s">
        <v>120</v>
      </c>
      <c r="DC99" s="1" t="s">
        <v>120</v>
      </c>
      <c r="DD99" s="1" t="s">
        <v>120</v>
      </c>
      <c r="DE99" s="1" t="s">
        <v>120</v>
      </c>
      <c r="DF99" s="1" t="s">
        <v>120</v>
      </c>
      <c r="DG99" s="1" t="s">
        <v>120</v>
      </c>
    </row>
    <row r="100" spans="1:111" x14ac:dyDescent="0.3">
      <c r="A100" s="2">
        <v>98</v>
      </c>
      <c r="B100" s="1" t="s">
        <v>1591</v>
      </c>
      <c r="C100" s="1" t="s">
        <v>1592</v>
      </c>
      <c r="D100" s="1" t="s">
        <v>1593</v>
      </c>
      <c r="E100" s="1" t="s">
        <v>1594</v>
      </c>
      <c r="F100" s="1" t="s">
        <v>1595</v>
      </c>
      <c r="G100" s="1" t="s">
        <v>1596</v>
      </c>
      <c r="H100" s="1" t="s">
        <v>1597</v>
      </c>
      <c r="I100" s="1" t="s">
        <v>1598</v>
      </c>
      <c r="J100" s="1" t="s">
        <v>1599</v>
      </c>
      <c r="K100" s="1" t="s">
        <v>1463</v>
      </c>
      <c r="L100" s="1" t="s">
        <v>1600</v>
      </c>
      <c r="M100" s="1" t="s">
        <v>120</v>
      </c>
      <c r="N100" s="1" t="s">
        <v>121</v>
      </c>
      <c r="O100" s="1" t="s">
        <v>385</v>
      </c>
      <c r="P100" s="1" t="s">
        <v>190</v>
      </c>
      <c r="Q100" s="1" t="s">
        <v>120</v>
      </c>
      <c r="R100" s="1" t="s">
        <v>120</v>
      </c>
      <c r="S100" s="1" t="s">
        <v>1463</v>
      </c>
      <c r="T100" s="1" t="s">
        <v>120</v>
      </c>
      <c r="U100" s="1" t="s">
        <v>1601</v>
      </c>
      <c r="V100" s="1" t="s">
        <v>1602</v>
      </c>
      <c r="W100" s="1" t="s">
        <v>1603</v>
      </c>
      <c r="X100" s="1" t="s">
        <v>120</v>
      </c>
      <c r="Y100" s="1" t="s">
        <v>120</v>
      </c>
      <c r="Z100" s="1" t="s">
        <v>1604</v>
      </c>
      <c r="AA100" s="1" t="s">
        <v>1605</v>
      </c>
      <c r="AB100" s="1" t="s">
        <v>120</v>
      </c>
      <c r="AC100" s="1" t="s">
        <v>120</v>
      </c>
      <c r="AD100" s="1" t="s">
        <v>120</v>
      </c>
      <c r="AE100" s="1" t="s">
        <v>120</v>
      </c>
      <c r="AF100" s="1" t="s">
        <v>120</v>
      </c>
      <c r="AG100" s="1" t="s">
        <v>120</v>
      </c>
      <c r="AH100" s="1" t="s">
        <v>120</v>
      </c>
      <c r="AI100" s="1" t="s">
        <v>120</v>
      </c>
      <c r="AJ100" s="1" t="s">
        <v>1606</v>
      </c>
      <c r="AK100" s="1" t="s">
        <v>1607</v>
      </c>
      <c r="AL100" s="1" t="s">
        <v>1604</v>
      </c>
      <c r="AM100" s="1" t="s">
        <v>120</v>
      </c>
      <c r="AN100" s="1" t="s">
        <v>120</v>
      </c>
      <c r="AO100" s="1" t="s">
        <v>120</v>
      </c>
      <c r="AP100" s="1" t="s">
        <v>120</v>
      </c>
      <c r="AQ100" s="1" t="s">
        <v>120</v>
      </c>
      <c r="AR100" s="1" t="s">
        <v>120</v>
      </c>
      <c r="AS100" s="1" t="s">
        <v>120</v>
      </c>
      <c r="AT100" s="1" t="s">
        <v>120</v>
      </c>
      <c r="AU100" s="1" t="s">
        <v>120</v>
      </c>
      <c r="AV100" s="1" t="s">
        <v>120</v>
      </c>
      <c r="AW100" s="1" t="s">
        <v>120</v>
      </c>
      <c r="AX100" s="1" t="s">
        <v>120</v>
      </c>
      <c r="AY100" s="1" t="s">
        <v>120</v>
      </c>
      <c r="AZ100" s="1" t="s">
        <v>120</v>
      </c>
      <c r="BA100" s="1" t="s">
        <v>121</v>
      </c>
      <c r="BB100" s="1" t="s">
        <v>385</v>
      </c>
      <c r="BC100" s="1" t="s">
        <v>190</v>
      </c>
      <c r="BD100" s="1" t="s">
        <v>120</v>
      </c>
      <c r="BE100" s="1" t="s">
        <v>120</v>
      </c>
      <c r="BF100" s="1" t="s">
        <v>1463</v>
      </c>
      <c r="BG100" s="1" t="s">
        <v>120</v>
      </c>
      <c r="BH100" s="1" t="s">
        <v>1601</v>
      </c>
      <c r="BI100" s="1" t="s">
        <v>1602</v>
      </c>
      <c r="BJ100" s="1" t="s">
        <v>1603</v>
      </c>
      <c r="BK100" s="1" t="s">
        <v>120</v>
      </c>
      <c r="BL100" s="1" t="s">
        <v>120</v>
      </c>
      <c r="BM100" s="1" t="s">
        <v>1604</v>
      </c>
      <c r="BN100" s="1" t="s">
        <v>120</v>
      </c>
      <c r="BO100" s="1" t="s">
        <v>120</v>
      </c>
      <c r="BP100" s="1" t="s">
        <v>120</v>
      </c>
      <c r="BQ100" s="1" t="s">
        <v>120</v>
      </c>
      <c r="BR100" s="1" t="s">
        <v>120</v>
      </c>
      <c r="BS100" s="1" t="s">
        <v>120</v>
      </c>
      <c r="BT100" s="1" t="s">
        <v>120</v>
      </c>
      <c r="BU100" s="1" t="s">
        <v>120</v>
      </c>
      <c r="BV100" s="1" t="s">
        <v>120</v>
      </c>
      <c r="BW100" s="1" t="s">
        <v>120</v>
      </c>
      <c r="BX100" s="1" t="s">
        <v>120</v>
      </c>
      <c r="BY100" s="1" t="s">
        <v>120</v>
      </c>
      <c r="BZ100" s="1" t="s">
        <v>120</v>
      </c>
      <c r="CA100" s="1" t="s">
        <v>120</v>
      </c>
      <c r="CB100" s="1" t="s">
        <v>120</v>
      </c>
      <c r="CC100" s="1" t="s">
        <v>120</v>
      </c>
      <c r="CD100" s="1" t="s">
        <v>120</v>
      </c>
      <c r="CE100" s="1" t="s">
        <v>120</v>
      </c>
      <c r="CF100" s="1" t="s">
        <v>120</v>
      </c>
      <c r="CG100" s="1" t="s">
        <v>120</v>
      </c>
      <c r="CH100" s="1" t="s">
        <v>120</v>
      </c>
      <c r="CI100" s="1" t="s">
        <v>120</v>
      </c>
      <c r="CJ100" s="1" t="s">
        <v>120</v>
      </c>
      <c r="CK100" s="1" t="s">
        <v>120</v>
      </c>
      <c r="CL100" s="1" t="s">
        <v>120</v>
      </c>
      <c r="CM100" s="1" t="s">
        <v>120</v>
      </c>
      <c r="CN100" s="1" t="s">
        <v>120</v>
      </c>
      <c r="CO100" s="1" t="s">
        <v>120</v>
      </c>
      <c r="CP100" s="1" t="s">
        <v>120</v>
      </c>
      <c r="CQ100" s="1" t="s">
        <v>120</v>
      </c>
      <c r="CR100" s="1" t="s">
        <v>120</v>
      </c>
      <c r="CS100" s="1" t="s">
        <v>120</v>
      </c>
      <c r="CT100" s="1" t="s">
        <v>120</v>
      </c>
      <c r="CU100" s="1" t="s">
        <v>120</v>
      </c>
      <c r="CV100" s="1" t="s">
        <v>120</v>
      </c>
      <c r="CW100" s="1" t="s">
        <v>120</v>
      </c>
      <c r="CX100" s="1" t="s">
        <v>120</v>
      </c>
      <c r="CY100" s="1" t="s">
        <v>120</v>
      </c>
      <c r="CZ100" s="1" t="s">
        <v>120</v>
      </c>
      <c r="DA100" s="1" t="s">
        <v>120</v>
      </c>
      <c r="DB100" s="1" t="s">
        <v>120</v>
      </c>
      <c r="DC100" s="1" t="s">
        <v>120</v>
      </c>
      <c r="DD100" s="1" t="s">
        <v>120</v>
      </c>
      <c r="DE100" s="1" t="s">
        <v>120</v>
      </c>
      <c r="DF100" s="1" t="s">
        <v>120</v>
      </c>
      <c r="DG100" s="1" t="s">
        <v>120</v>
      </c>
    </row>
    <row r="101" spans="1:111" x14ac:dyDescent="0.3">
      <c r="A101" s="2">
        <v>99</v>
      </c>
      <c r="B101" s="1" t="s">
        <v>1608</v>
      </c>
      <c r="C101" s="1" t="s">
        <v>1609</v>
      </c>
      <c r="D101" s="1" t="s">
        <v>1610</v>
      </c>
      <c r="E101" s="1" t="s">
        <v>1611</v>
      </c>
      <c r="F101" s="1" t="s">
        <v>1612</v>
      </c>
      <c r="G101" s="1" t="s">
        <v>1613</v>
      </c>
      <c r="H101" s="1" t="s">
        <v>1614</v>
      </c>
      <c r="I101" s="1" t="s">
        <v>1615</v>
      </c>
      <c r="J101" s="1" t="s">
        <v>1616</v>
      </c>
      <c r="K101" s="1" t="s">
        <v>120</v>
      </c>
      <c r="L101" s="1" t="s">
        <v>311</v>
      </c>
      <c r="M101" s="1" t="s">
        <v>120</v>
      </c>
      <c r="N101" s="1" t="s">
        <v>120</v>
      </c>
      <c r="O101" s="1" t="s">
        <v>120</v>
      </c>
      <c r="P101" s="1" t="s">
        <v>120</v>
      </c>
      <c r="Q101" s="1" t="s">
        <v>120</v>
      </c>
      <c r="R101" s="1" t="s">
        <v>120</v>
      </c>
      <c r="S101" s="1" t="s">
        <v>120</v>
      </c>
      <c r="T101" s="1" t="s">
        <v>120</v>
      </c>
      <c r="U101" s="1" t="s">
        <v>120</v>
      </c>
      <c r="V101" s="1" t="s">
        <v>120</v>
      </c>
      <c r="W101" s="1" t="s">
        <v>120</v>
      </c>
      <c r="X101" s="1" t="s">
        <v>120</v>
      </c>
      <c r="Y101" s="1" t="s">
        <v>120</v>
      </c>
      <c r="Z101" s="1" t="s">
        <v>120</v>
      </c>
      <c r="AA101" s="1" t="s">
        <v>120</v>
      </c>
      <c r="AB101" s="1" t="s">
        <v>120</v>
      </c>
      <c r="AC101" s="1" t="s">
        <v>120</v>
      </c>
      <c r="AD101" s="1" t="s">
        <v>120</v>
      </c>
      <c r="AE101" s="1" t="s">
        <v>120</v>
      </c>
      <c r="AF101" s="1" t="s">
        <v>120</v>
      </c>
      <c r="AG101" s="1" t="s">
        <v>120</v>
      </c>
      <c r="AH101" s="1" t="s">
        <v>120</v>
      </c>
      <c r="AI101" s="1" t="s">
        <v>120</v>
      </c>
      <c r="AJ101" s="1" t="s">
        <v>120</v>
      </c>
      <c r="AK101" s="1" t="s">
        <v>120</v>
      </c>
      <c r="AL101" s="1" t="s">
        <v>120</v>
      </c>
      <c r="AM101" s="1" t="s">
        <v>120</v>
      </c>
      <c r="AN101" s="1" t="s">
        <v>120</v>
      </c>
      <c r="AO101" s="1" t="s">
        <v>120</v>
      </c>
      <c r="AP101" s="1" t="s">
        <v>120</v>
      </c>
      <c r="AQ101" s="1" t="s">
        <v>120</v>
      </c>
      <c r="AR101" s="1" t="s">
        <v>120</v>
      </c>
      <c r="AS101" s="1" t="s">
        <v>120</v>
      </c>
      <c r="AT101" s="1" t="s">
        <v>120</v>
      </c>
      <c r="AU101" s="1" t="s">
        <v>120</v>
      </c>
      <c r="AV101" s="1" t="s">
        <v>120</v>
      </c>
      <c r="AW101" s="1" t="s">
        <v>120</v>
      </c>
      <c r="AX101" s="1" t="s">
        <v>120</v>
      </c>
      <c r="AY101" s="1" t="s">
        <v>120</v>
      </c>
      <c r="AZ101" s="1" t="s">
        <v>120</v>
      </c>
      <c r="BA101" s="1" t="s">
        <v>120</v>
      </c>
      <c r="BB101" s="1" t="s">
        <v>120</v>
      </c>
      <c r="BC101" s="1" t="s">
        <v>120</v>
      </c>
      <c r="BD101" s="1" t="s">
        <v>120</v>
      </c>
      <c r="BE101" s="1" t="s">
        <v>120</v>
      </c>
      <c r="BF101" s="1" t="s">
        <v>120</v>
      </c>
      <c r="BG101" s="1" t="s">
        <v>120</v>
      </c>
      <c r="BH101" s="1" t="s">
        <v>120</v>
      </c>
      <c r="BI101" s="1" t="s">
        <v>120</v>
      </c>
      <c r="BJ101" s="1" t="s">
        <v>120</v>
      </c>
      <c r="BK101" s="1" t="s">
        <v>120</v>
      </c>
      <c r="BL101" s="1" t="s">
        <v>120</v>
      </c>
      <c r="BM101" s="1" t="s">
        <v>120</v>
      </c>
      <c r="BN101" s="1" t="s">
        <v>120</v>
      </c>
      <c r="BO101" s="1" t="s">
        <v>120</v>
      </c>
      <c r="BP101" s="1" t="s">
        <v>120</v>
      </c>
      <c r="BQ101" s="1" t="s">
        <v>120</v>
      </c>
      <c r="BR101" s="1" t="s">
        <v>120</v>
      </c>
      <c r="BS101" s="1" t="s">
        <v>120</v>
      </c>
      <c r="BT101" s="1" t="s">
        <v>120</v>
      </c>
      <c r="BU101" s="1" t="s">
        <v>120</v>
      </c>
      <c r="BV101" s="1" t="s">
        <v>120</v>
      </c>
      <c r="BW101" s="1" t="s">
        <v>120</v>
      </c>
      <c r="BX101" s="1" t="s">
        <v>120</v>
      </c>
      <c r="BY101" s="1" t="s">
        <v>120</v>
      </c>
      <c r="BZ101" s="1" t="s">
        <v>120</v>
      </c>
      <c r="CA101" s="1" t="s">
        <v>120</v>
      </c>
      <c r="CB101" s="1" t="s">
        <v>120</v>
      </c>
      <c r="CC101" s="1" t="s">
        <v>120</v>
      </c>
      <c r="CD101" s="1" t="s">
        <v>120</v>
      </c>
      <c r="CE101" s="1" t="s">
        <v>120</v>
      </c>
      <c r="CF101" s="1" t="s">
        <v>120</v>
      </c>
      <c r="CG101" s="1" t="s">
        <v>120</v>
      </c>
      <c r="CH101" s="1" t="s">
        <v>120</v>
      </c>
      <c r="CI101" s="1" t="s">
        <v>120</v>
      </c>
      <c r="CJ101" s="1" t="s">
        <v>120</v>
      </c>
      <c r="CK101" s="1" t="s">
        <v>120</v>
      </c>
      <c r="CL101" s="1" t="s">
        <v>120</v>
      </c>
      <c r="CM101" s="1" t="s">
        <v>120</v>
      </c>
      <c r="CN101" s="1" t="s">
        <v>120</v>
      </c>
      <c r="CO101" s="1" t="s">
        <v>120</v>
      </c>
      <c r="CP101" s="1" t="s">
        <v>120</v>
      </c>
      <c r="CQ101" s="1" t="s">
        <v>120</v>
      </c>
      <c r="CR101" s="1" t="s">
        <v>120</v>
      </c>
      <c r="CS101" s="1" t="s">
        <v>120</v>
      </c>
      <c r="CT101" s="1" t="s">
        <v>120</v>
      </c>
      <c r="CU101" s="1" t="s">
        <v>120</v>
      </c>
      <c r="CV101" s="1" t="s">
        <v>120</v>
      </c>
      <c r="CW101" s="1" t="s">
        <v>120</v>
      </c>
      <c r="CX101" s="1" t="s">
        <v>120</v>
      </c>
      <c r="CY101" s="1" t="s">
        <v>120</v>
      </c>
      <c r="CZ101" s="1" t="s">
        <v>120</v>
      </c>
      <c r="DA101" s="1" t="s">
        <v>120</v>
      </c>
      <c r="DB101" s="1" t="s">
        <v>120</v>
      </c>
      <c r="DC101" s="1" t="s">
        <v>120</v>
      </c>
      <c r="DD101" s="1" t="s">
        <v>120</v>
      </c>
      <c r="DE101" s="1" t="s">
        <v>120</v>
      </c>
      <c r="DF101" s="1" t="s">
        <v>120</v>
      </c>
      <c r="DG101" s="1" t="s">
        <v>120</v>
      </c>
    </row>
    <row r="102" spans="1:111" x14ac:dyDescent="0.3">
      <c r="A102" s="2">
        <v>100</v>
      </c>
      <c r="B102" s="1" t="s">
        <v>1617</v>
      </c>
      <c r="C102" s="1" t="s">
        <v>1618</v>
      </c>
      <c r="D102" s="1" t="s">
        <v>1153</v>
      </c>
      <c r="E102" s="1" t="s">
        <v>1619</v>
      </c>
      <c r="F102" s="1" t="s">
        <v>1620</v>
      </c>
      <c r="G102" s="1"/>
      <c r="H102" s="1" t="s">
        <v>1621</v>
      </c>
      <c r="I102" s="1" t="s">
        <v>1622</v>
      </c>
      <c r="J102" s="1"/>
      <c r="K102" s="1" t="s">
        <v>514</v>
      </c>
      <c r="L102" s="1" t="s">
        <v>1623</v>
      </c>
      <c r="M102" s="1" t="s">
        <v>120</v>
      </c>
      <c r="N102" s="1" t="s">
        <v>123</v>
      </c>
      <c r="O102" s="1" t="s">
        <v>843</v>
      </c>
      <c r="P102" s="1" t="s">
        <v>176</v>
      </c>
      <c r="Q102" s="1" t="s">
        <v>120</v>
      </c>
      <c r="R102" s="1" t="s">
        <v>120</v>
      </c>
      <c r="S102" s="1" t="s">
        <v>514</v>
      </c>
      <c r="T102" s="1" t="s">
        <v>120</v>
      </c>
      <c r="U102" s="1" t="s">
        <v>1624</v>
      </c>
      <c r="V102" s="1" t="s">
        <v>1625</v>
      </c>
      <c r="W102" s="1" t="s">
        <v>1626</v>
      </c>
      <c r="X102" s="1" t="s">
        <v>120</v>
      </c>
      <c r="Y102" s="1" t="s">
        <v>120</v>
      </c>
      <c r="Z102" s="1" t="s">
        <v>1627</v>
      </c>
      <c r="AA102" s="1" t="s">
        <v>1628</v>
      </c>
      <c r="AB102" s="1" t="s">
        <v>120</v>
      </c>
      <c r="AC102" s="1" t="s">
        <v>120</v>
      </c>
      <c r="AD102" s="1" t="s">
        <v>120</v>
      </c>
      <c r="AE102" s="1" t="s">
        <v>120</v>
      </c>
      <c r="AF102" s="1" t="s">
        <v>120</v>
      </c>
      <c r="AG102" s="1" t="s">
        <v>120</v>
      </c>
      <c r="AH102" s="1" t="s">
        <v>120</v>
      </c>
      <c r="AI102" s="1" t="s">
        <v>120</v>
      </c>
      <c r="AJ102" s="1" t="s">
        <v>1629</v>
      </c>
      <c r="AK102" s="1" t="s">
        <v>1630</v>
      </c>
      <c r="AL102" s="1" t="s">
        <v>1627</v>
      </c>
      <c r="AM102" s="1" t="s">
        <v>120</v>
      </c>
      <c r="AN102" s="1" t="s">
        <v>120</v>
      </c>
      <c r="AO102" s="1" t="s">
        <v>120</v>
      </c>
      <c r="AP102" s="1" t="s">
        <v>120</v>
      </c>
      <c r="AQ102" s="1" t="s">
        <v>120</v>
      </c>
      <c r="AR102" s="1" t="s">
        <v>120</v>
      </c>
      <c r="AS102" s="1" t="s">
        <v>120</v>
      </c>
      <c r="AT102" s="1" t="s">
        <v>120</v>
      </c>
      <c r="AU102" s="1" t="s">
        <v>120</v>
      </c>
      <c r="AV102" s="1" t="s">
        <v>120</v>
      </c>
      <c r="AW102" s="1" t="s">
        <v>120</v>
      </c>
      <c r="AX102" s="1" t="s">
        <v>120</v>
      </c>
      <c r="AY102" s="1" t="s">
        <v>120</v>
      </c>
      <c r="AZ102" s="1" t="s">
        <v>120</v>
      </c>
      <c r="BA102" s="1" t="s">
        <v>123</v>
      </c>
      <c r="BB102" s="1" t="s">
        <v>843</v>
      </c>
      <c r="BC102" s="1" t="s">
        <v>176</v>
      </c>
      <c r="BD102" s="1" t="s">
        <v>120</v>
      </c>
      <c r="BE102" s="1" t="s">
        <v>120</v>
      </c>
      <c r="BF102" s="1" t="s">
        <v>514</v>
      </c>
      <c r="BG102" s="1" t="s">
        <v>120</v>
      </c>
      <c r="BH102" s="1" t="s">
        <v>1624</v>
      </c>
      <c r="BI102" s="1" t="s">
        <v>1625</v>
      </c>
      <c r="BJ102" s="1" t="s">
        <v>1626</v>
      </c>
      <c r="BK102" s="1" t="s">
        <v>120</v>
      </c>
      <c r="BL102" s="1" t="s">
        <v>120</v>
      </c>
      <c r="BM102" s="1" t="s">
        <v>1627</v>
      </c>
      <c r="BN102" s="1" t="s">
        <v>120</v>
      </c>
      <c r="BO102" s="1" t="s">
        <v>120</v>
      </c>
      <c r="BP102" s="1" t="s">
        <v>120</v>
      </c>
      <c r="BQ102" s="1" t="s">
        <v>120</v>
      </c>
      <c r="BR102" s="1" t="s">
        <v>120</v>
      </c>
      <c r="BS102" s="1" t="s">
        <v>120</v>
      </c>
      <c r="BT102" s="1" t="s">
        <v>120</v>
      </c>
      <c r="BU102" s="1" t="s">
        <v>120</v>
      </c>
      <c r="BV102" s="1" t="s">
        <v>120</v>
      </c>
      <c r="BW102" s="1" t="s">
        <v>120</v>
      </c>
      <c r="BX102" s="1" t="s">
        <v>120</v>
      </c>
      <c r="BY102" s="1" t="s">
        <v>120</v>
      </c>
      <c r="BZ102" s="1" t="s">
        <v>120</v>
      </c>
      <c r="CA102" s="1" t="s">
        <v>120</v>
      </c>
      <c r="CB102" s="1" t="s">
        <v>120</v>
      </c>
      <c r="CC102" s="1" t="s">
        <v>120</v>
      </c>
      <c r="CD102" s="1" t="s">
        <v>120</v>
      </c>
      <c r="CE102" s="1" t="s">
        <v>120</v>
      </c>
      <c r="CF102" s="1" t="s">
        <v>120</v>
      </c>
      <c r="CG102" s="1" t="s">
        <v>120</v>
      </c>
      <c r="CH102" s="1" t="s">
        <v>120</v>
      </c>
      <c r="CI102" s="1" t="s">
        <v>120</v>
      </c>
      <c r="CJ102" s="1" t="s">
        <v>120</v>
      </c>
      <c r="CK102" s="1" t="s">
        <v>120</v>
      </c>
      <c r="CL102" s="1" t="s">
        <v>120</v>
      </c>
      <c r="CM102" s="1" t="s">
        <v>120</v>
      </c>
      <c r="CN102" s="1" t="s">
        <v>120</v>
      </c>
      <c r="CO102" s="1" t="s">
        <v>120</v>
      </c>
      <c r="CP102" s="1" t="s">
        <v>120</v>
      </c>
      <c r="CQ102" s="1" t="s">
        <v>120</v>
      </c>
      <c r="CR102" s="1" t="s">
        <v>120</v>
      </c>
      <c r="CS102" s="1" t="s">
        <v>120</v>
      </c>
      <c r="CT102" s="1" t="s">
        <v>120</v>
      </c>
      <c r="CU102" s="1" t="s">
        <v>120</v>
      </c>
      <c r="CV102" s="1" t="s">
        <v>120</v>
      </c>
      <c r="CW102" s="1" t="s">
        <v>120</v>
      </c>
      <c r="CX102" s="1" t="s">
        <v>120</v>
      </c>
      <c r="CY102" s="1" t="s">
        <v>120</v>
      </c>
      <c r="CZ102" s="1" t="s">
        <v>120</v>
      </c>
      <c r="DA102" s="1" t="s">
        <v>120</v>
      </c>
      <c r="DB102" s="1" t="s">
        <v>120</v>
      </c>
      <c r="DC102" s="1" t="s">
        <v>120</v>
      </c>
      <c r="DD102" s="1" t="s">
        <v>120</v>
      </c>
      <c r="DE102" s="1" t="s">
        <v>120</v>
      </c>
      <c r="DF102" s="1" t="s">
        <v>120</v>
      </c>
      <c r="DG102" s="1" t="s">
        <v>120</v>
      </c>
    </row>
    <row r="103" spans="1:111" x14ac:dyDescent="0.3">
      <c r="A103" s="2">
        <v>101</v>
      </c>
      <c r="B103" s="1" t="s">
        <v>1631</v>
      </c>
      <c r="C103" s="1" t="s">
        <v>1632</v>
      </c>
      <c r="D103" s="1" t="s">
        <v>1633</v>
      </c>
      <c r="E103" s="1" t="s">
        <v>1634</v>
      </c>
      <c r="F103" s="1" t="s">
        <v>1635</v>
      </c>
      <c r="G103" s="1" t="s">
        <v>1636</v>
      </c>
      <c r="H103" s="1" t="s">
        <v>1637</v>
      </c>
      <c r="I103" s="1" t="s">
        <v>1638</v>
      </c>
      <c r="J103" s="1" t="s">
        <v>1639</v>
      </c>
      <c r="K103" s="1" t="s">
        <v>1267</v>
      </c>
      <c r="L103" s="1" t="s">
        <v>1640</v>
      </c>
      <c r="M103" s="1" t="s">
        <v>120</v>
      </c>
      <c r="N103" s="1" t="s">
        <v>121</v>
      </c>
      <c r="O103" s="1" t="s">
        <v>1193</v>
      </c>
      <c r="P103" s="1" t="s">
        <v>161</v>
      </c>
      <c r="Q103" s="1" t="s">
        <v>120</v>
      </c>
      <c r="R103" s="1" t="s">
        <v>120</v>
      </c>
      <c r="S103" s="1" t="s">
        <v>1267</v>
      </c>
      <c r="T103" s="1" t="s">
        <v>120</v>
      </c>
      <c r="U103" s="1" t="s">
        <v>1641</v>
      </c>
      <c r="V103" s="1" t="s">
        <v>1642</v>
      </c>
      <c r="W103" s="1" t="s">
        <v>1643</v>
      </c>
      <c r="X103" s="1" t="s">
        <v>120</v>
      </c>
      <c r="Y103" s="1" t="s">
        <v>120</v>
      </c>
      <c r="Z103" s="1" t="s">
        <v>1640</v>
      </c>
      <c r="AA103" s="1" t="s">
        <v>1644</v>
      </c>
      <c r="AB103" s="1" t="s">
        <v>120</v>
      </c>
      <c r="AC103" s="1" t="s">
        <v>120</v>
      </c>
      <c r="AD103" s="1" t="s">
        <v>120</v>
      </c>
      <c r="AE103" s="1" t="s">
        <v>120</v>
      </c>
      <c r="AF103" s="1" t="s">
        <v>120</v>
      </c>
      <c r="AG103" s="1" t="s">
        <v>120</v>
      </c>
      <c r="AH103" s="1" t="s">
        <v>120</v>
      </c>
      <c r="AI103" s="1" t="s">
        <v>120</v>
      </c>
      <c r="AJ103" s="1" t="s">
        <v>1645</v>
      </c>
      <c r="AK103" s="1" t="s">
        <v>1646</v>
      </c>
      <c r="AL103" s="1" t="s">
        <v>1640</v>
      </c>
      <c r="AM103" s="1" t="s">
        <v>120</v>
      </c>
      <c r="AN103" s="1" t="s">
        <v>120</v>
      </c>
      <c r="AO103" s="1" t="s">
        <v>120</v>
      </c>
      <c r="AP103" s="1" t="s">
        <v>120</v>
      </c>
      <c r="AQ103" s="1" t="s">
        <v>120</v>
      </c>
      <c r="AR103" s="1" t="s">
        <v>120</v>
      </c>
      <c r="AS103" s="1" t="s">
        <v>120</v>
      </c>
      <c r="AT103" s="1" t="s">
        <v>120</v>
      </c>
      <c r="AU103" s="1" t="s">
        <v>120</v>
      </c>
      <c r="AV103" s="1" t="s">
        <v>120</v>
      </c>
      <c r="AW103" s="1" t="s">
        <v>120</v>
      </c>
      <c r="AX103" s="1" t="s">
        <v>120</v>
      </c>
      <c r="AY103" s="1" t="s">
        <v>120</v>
      </c>
      <c r="AZ103" s="1" t="s">
        <v>120</v>
      </c>
      <c r="BA103" s="1" t="s">
        <v>121</v>
      </c>
      <c r="BB103" s="1" t="s">
        <v>1193</v>
      </c>
      <c r="BC103" s="1" t="s">
        <v>161</v>
      </c>
      <c r="BD103" s="1" t="s">
        <v>120</v>
      </c>
      <c r="BE103" s="1" t="s">
        <v>120</v>
      </c>
      <c r="BF103" s="1" t="s">
        <v>1267</v>
      </c>
      <c r="BG103" s="1" t="s">
        <v>120</v>
      </c>
      <c r="BH103" s="1" t="s">
        <v>1641</v>
      </c>
      <c r="BI103" s="1" t="s">
        <v>1642</v>
      </c>
      <c r="BJ103" s="1" t="s">
        <v>1643</v>
      </c>
      <c r="BK103" s="1" t="s">
        <v>120</v>
      </c>
      <c r="BL103" s="1" t="s">
        <v>120</v>
      </c>
      <c r="BM103" s="1" t="s">
        <v>1640</v>
      </c>
      <c r="BN103" s="1" t="s">
        <v>120</v>
      </c>
      <c r="BO103" s="1" t="s">
        <v>120</v>
      </c>
      <c r="BP103" s="1" t="s">
        <v>120</v>
      </c>
      <c r="BQ103" s="1" t="s">
        <v>120</v>
      </c>
      <c r="BR103" s="1" t="s">
        <v>120</v>
      </c>
      <c r="BS103" s="1" t="s">
        <v>120</v>
      </c>
      <c r="BT103" s="1" t="s">
        <v>120</v>
      </c>
      <c r="BU103" s="1" t="s">
        <v>120</v>
      </c>
      <c r="BV103" s="1" t="s">
        <v>120</v>
      </c>
      <c r="BW103" s="1" t="s">
        <v>120</v>
      </c>
      <c r="BX103" s="1" t="s">
        <v>120</v>
      </c>
      <c r="BY103" s="1" t="s">
        <v>120</v>
      </c>
      <c r="BZ103" s="1" t="s">
        <v>120</v>
      </c>
      <c r="CA103" s="1" t="s">
        <v>120</v>
      </c>
      <c r="CB103" s="1" t="s">
        <v>120</v>
      </c>
      <c r="CC103" s="1" t="s">
        <v>120</v>
      </c>
      <c r="CD103" s="1" t="s">
        <v>120</v>
      </c>
      <c r="CE103" s="1" t="s">
        <v>120</v>
      </c>
      <c r="CF103" s="1" t="s">
        <v>120</v>
      </c>
      <c r="CG103" s="1" t="s">
        <v>120</v>
      </c>
      <c r="CH103" s="1" t="s">
        <v>120</v>
      </c>
      <c r="CI103" s="1" t="s">
        <v>120</v>
      </c>
      <c r="CJ103" s="1" t="s">
        <v>120</v>
      </c>
      <c r="CK103" s="1" t="s">
        <v>120</v>
      </c>
      <c r="CL103" s="1" t="s">
        <v>120</v>
      </c>
      <c r="CM103" s="1" t="s">
        <v>120</v>
      </c>
      <c r="CN103" s="1" t="s">
        <v>120</v>
      </c>
      <c r="CO103" s="1" t="s">
        <v>120</v>
      </c>
      <c r="CP103" s="1" t="s">
        <v>120</v>
      </c>
      <c r="CQ103" s="1" t="s">
        <v>120</v>
      </c>
      <c r="CR103" s="1" t="s">
        <v>120</v>
      </c>
      <c r="CS103" s="1" t="s">
        <v>120</v>
      </c>
      <c r="CT103" s="1" t="s">
        <v>120</v>
      </c>
      <c r="CU103" s="1" t="s">
        <v>120</v>
      </c>
      <c r="CV103" s="1" t="s">
        <v>120</v>
      </c>
      <c r="CW103" s="1" t="s">
        <v>120</v>
      </c>
      <c r="CX103" s="1" t="s">
        <v>120</v>
      </c>
      <c r="CY103" s="1" t="s">
        <v>120</v>
      </c>
      <c r="CZ103" s="1" t="s">
        <v>120</v>
      </c>
      <c r="DA103" s="1" t="s">
        <v>120</v>
      </c>
      <c r="DB103" s="1" t="s">
        <v>120</v>
      </c>
      <c r="DC103" s="1" t="s">
        <v>120</v>
      </c>
      <c r="DD103" s="1" t="s">
        <v>120</v>
      </c>
      <c r="DE103" s="1" t="s">
        <v>120</v>
      </c>
      <c r="DF103" s="1" t="s">
        <v>120</v>
      </c>
      <c r="DG103" s="1" t="s">
        <v>120</v>
      </c>
    </row>
    <row r="104" spans="1:111" x14ac:dyDescent="0.3">
      <c r="A104" s="2">
        <v>102</v>
      </c>
      <c r="B104" s="1" t="s">
        <v>1647</v>
      </c>
      <c r="C104" s="1" t="s">
        <v>1648</v>
      </c>
      <c r="D104" s="1" t="s">
        <v>1649</v>
      </c>
      <c r="E104" s="1" t="s">
        <v>1650</v>
      </c>
      <c r="F104" s="1" t="s">
        <v>1651</v>
      </c>
      <c r="G104" s="1" t="s">
        <v>1652</v>
      </c>
      <c r="H104" s="1" t="s">
        <v>1653</v>
      </c>
      <c r="I104" s="1" t="s">
        <v>1654</v>
      </c>
      <c r="J104" s="1" t="s">
        <v>1655</v>
      </c>
      <c r="K104" s="1" t="s">
        <v>1162</v>
      </c>
      <c r="L104" s="1" t="s">
        <v>1656</v>
      </c>
      <c r="M104" s="1" t="s">
        <v>120</v>
      </c>
      <c r="N104" s="1" t="s">
        <v>387</v>
      </c>
      <c r="O104" s="1" t="s">
        <v>1657</v>
      </c>
      <c r="P104" s="1" t="s">
        <v>500</v>
      </c>
      <c r="Q104" s="1" t="s">
        <v>120</v>
      </c>
      <c r="R104" s="1" t="s">
        <v>120</v>
      </c>
      <c r="S104" s="1" t="s">
        <v>1162</v>
      </c>
      <c r="T104" s="1" t="s">
        <v>120</v>
      </c>
      <c r="U104" s="1" t="s">
        <v>1658</v>
      </c>
      <c r="V104" s="1" t="s">
        <v>1659</v>
      </c>
      <c r="W104" s="1" t="s">
        <v>1660</v>
      </c>
      <c r="X104" s="1" t="s">
        <v>120</v>
      </c>
      <c r="Y104" s="1" t="s">
        <v>120</v>
      </c>
      <c r="Z104" s="1" t="s">
        <v>1661</v>
      </c>
      <c r="AA104" s="1" t="s">
        <v>1662</v>
      </c>
      <c r="AB104" s="1" t="s">
        <v>1663</v>
      </c>
      <c r="AC104" s="1" t="s">
        <v>120</v>
      </c>
      <c r="AD104" s="1" t="s">
        <v>120</v>
      </c>
      <c r="AE104" s="1" t="s">
        <v>120</v>
      </c>
      <c r="AF104" s="1" t="s">
        <v>120</v>
      </c>
      <c r="AG104" s="1" t="s">
        <v>120</v>
      </c>
      <c r="AH104" s="1" t="s">
        <v>120</v>
      </c>
      <c r="AI104" s="1" t="s">
        <v>120</v>
      </c>
      <c r="AJ104" s="1" t="s">
        <v>1664</v>
      </c>
      <c r="AK104" s="1" t="s">
        <v>1665</v>
      </c>
      <c r="AL104" s="1" t="s">
        <v>1666</v>
      </c>
      <c r="AM104" s="1" t="s">
        <v>120</v>
      </c>
      <c r="AN104" s="1" t="s">
        <v>120</v>
      </c>
      <c r="AO104" s="1" t="s">
        <v>120</v>
      </c>
      <c r="AP104" s="1" t="s">
        <v>120</v>
      </c>
      <c r="AQ104" s="1" t="s">
        <v>120</v>
      </c>
      <c r="AR104" s="1" t="s">
        <v>120</v>
      </c>
      <c r="AS104" s="1" t="s">
        <v>120</v>
      </c>
      <c r="AT104" s="1" t="s">
        <v>120</v>
      </c>
      <c r="AU104" s="1" t="s">
        <v>120</v>
      </c>
      <c r="AV104" s="1" t="s">
        <v>120</v>
      </c>
      <c r="AW104" s="1" t="s">
        <v>120</v>
      </c>
      <c r="AX104" s="1" t="s">
        <v>120</v>
      </c>
      <c r="AY104" s="1" t="s">
        <v>1667</v>
      </c>
      <c r="AZ104" s="1" t="s">
        <v>120</v>
      </c>
      <c r="BA104" s="1" t="s">
        <v>387</v>
      </c>
      <c r="BB104" s="1" t="s">
        <v>1668</v>
      </c>
      <c r="BC104" s="1" t="s">
        <v>500</v>
      </c>
      <c r="BD104" s="1" t="s">
        <v>120</v>
      </c>
      <c r="BE104" s="1" t="s">
        <v>120</v>
      </c>
      <c r="BF104" s="1" t="s">
        <v>1669</v>
      </c>
      <c r="BG104" s="1" t="s">
        <v>120</v>
      </c>
      <c r="BH104" s="1" t="s">
        <v>1658</v>
      </c>
      <c r="BI104" s="1" t="s">
        <v>1670</v>
      </c>
      <c r="BJ104" s="1" t="s">
        <v>1660</v>
      </c>
      <c r="BK104" s="1" t="s">
        <v>120</v>
      </c>
      <c r="BL104" s="1" t="s">
        <v>120</v>
      </c>
      <c r="BM104" s="1" t="s">
        <v>1666</v>
      </c>
      <c r="BN104" s="1" t="s">
        <v>120</v>
      </c>
      <c r="BO104" s="1" t="s">
        <v>120</v>
      </c>
      <c r="BP104" s="1" t="s">
        <v>120</v>
      </c>
      <c r="BQ104" s="1" t="s">
        <v>120</v>
      </c>
      <c r="BR104" s="1" t="s">
        <v>120</v>
      </c>
      <c r="BS104" s="1" t="s">
        <v>120</v>
      </c>
      <c r="BT104" s="1" t="s">
        <v>120</v>
      </c>
      <c r="BU104" s="1" t="s">
        <v>120</v>
      </c>
      <c r="BV104" s="1" t="s">
        <v>120</v>
      </c>
      <c r="BW104" s="1" t="s">
        <v>120</v>
      </c>
      <c r="BX104" s="1" t="s">
        <v>120</v>
      </c>
      <c r="BY104" s="1" t="s">
        <v>120</v>
      </c>
      <c r="BZ104" s="1" t="s">
        <v>120</v>
      </c>
      <c r="CA104" s="1" t="s">
        <v>120</v>
      </c>
      <c r="CB104" s="1" t="s">
        <v>120</v>
      </c>
      <c r="CC104" s="1" t="s">
        <v>120</v>
      </c>
      <c r="CD104" s="1" t="s">
        <v>120</v>
      </c>
      <c r="CE104" s="1" t="s">
        <v>120</v>
      </c>
      <c r="CF104" s="1" t="s">
        <v>120</v>
      </c>
      <c r="CG104" s="1" t="s">
        <v>120</v>
      </c>
      <c r="CH104" s="1" t="s">
        <v>120</v>
      </c>
      <c r="CI104" s="1" t="s">
        <v>120</v>
      </c>
      <c r="CJ104" s="1" t="s">
        <v>120</v>
      </c>
      <c r="CK104" s="1" t="s">
        <v>120</v>
      </c>
      <c r="CL104" s="1" t="s">
        <v>120</v>
      </c>
      <c r="CM104" s="1" t="s">
        <v>120</v>
      </c>
      <c r="CN104" s="1" t="s">
        <v>120</v>
      </c>
      <c r="CO104" s="1" t="s">
        <v>120</v>
      </c>
      <c r="CP104" s="1" t="s">
        <v>120</v>
      </c>
      <c r="CQ104" s="1" t="s">
        <v>120</v>
      </c>
      <c r="CR104" s="1" t="s">
        <v>120</v>
      </c>
      <c r="CS104" s="1" t="s">
        <v>120</v>
      </c>
      <c r="CT104" s="1" t="s">
        <v>120</v>
      </c>
      <c r="CU104" s="1" t="s">
        <v>120</v>
      </c>
      <c r="CV104" s="1" t="s">
        <v>161</v>
      </c>
      <c r="CW104" s="1" t="s">
        <v>120</v>
      </c>
      <c r="CX104" s="1" t="s">
        <v>120</v>
      </c>
      <c r="CY104" s="1" t="s">
        <v>120</v>
      </c>
      <c r="CZ104" s="1" t="s">
        <v>161</v>
      </c>
      <c r="DA104" s="1" t="s">
        <v>120</v>
      </c>
      <c r="DB104" s="1" t="s">
        <v>120</v>
      </c>
      <c r="DC104" s="1" t="s">
        <v>1667</v>
      </c>
      <c r="DD104" s="1" t="s">
        <v>120</v>
      </c>
      <c r="DE104" s="1" t="s">
        <v>120</v>
      </c>
      <c r="DF104" s="1" t="s">
        <v>120</v>
      </c>
      <c r="DG104" s="1" t="s">
        <v>1667</v>
      </c>
    </row>
    <row r="105" spans="1:111" x14ac:dyDescent="0.3">
      <c r="A105" s="2">
        <v>103</v>
      </c>
      <c r="B105" s="1" t="s">
        <v>1671</v>
      </c>
      <c r="C105" s="1" t="s">
        <v>1672</v>
      </c>
      <c r="D105" s="1" t="s">
        <v>112</v>
      </c>
      <c r="E105" s="1" t="s">
        <v>1673</v>
      </c>
      <c r="F105" s="1" t="s">
        <v>1674</v>
      </c>
      <c r="G105" s="1" t="s">
        <v>1675</v>
      </c>
      <c r="H105" s="1" t="s">
        <v>1676</v>
      </c>
      <c r="I105" s="1" t="s">
        <v>1677</v>
      </c>
      <c r="J105" s="1" t="s">
        <v>1678</v>
      </c>
      <c r="K105" s="1" t="s">
        <v>708</v>
      </c>
      <c r="L105" s="1" t="s">
        <v>1679</v>
      </c>
      <c r="M105" s="1" t="s">
        <v>120</v>
      </c>
      <c r="N105" s="1" t="s">
        <v>121</v>
      </c>
      <c r="O105" s="1" t="s">
        <v>773</v>
      </c>
      <c r="P105" s="1" t="s">
        <v>120</v>
      </c>
      <c r="Q105" s="1" t="s">
        <v>120</v>
      </c>
      <c r="R105" s="1" t="s">
        <v>120</v>
      </c>
      <c r="S105" s="1" t="s">
        <v>708</v>
      </c>
      <c r="T105" s="1" t="s">
        <v>120</v>
      </c>
      <c r="U105" s="1" t="s">
        <v>1680</v>
      </c>
      <c r="V105" s="1" t="s">
        <v>1681</v>
      </c>
      <c r="W105" s="1" t="s">
        <v>120</v>
      </c>
      <c r="X105" s="1" t="s">
        <v>120</v>
      </c>
      <c r="Y105" s="1" t="s">
        <v>120</v>
      </c>
      <c r="Z105" s="1" t="s">
        <v>1682</v>
      </c>
      <c r="AA105" s="1" t="s">
        <v>1683</v>
      </c>
      <c r="AB105" s="1" t="s">
        <v>120</v>
      </c>
      <c r="AC105" s="1" t="s">
        <v>120</v>
      </c>
      <c r="AD105" s="1" t="s">
        <v>120</v>
      </c>
      <c r="AE105" s="1" t="s">
        <v>120</v>
      </c>
      <c r="AF105" s="1" t="s">
        <v>120</v>
      </c>
      <c r="AG105" s="1" t="s">
        <v>120</v>
      </c>
      <c r="AH105" s="1" t="s">
        <v>120</v>
      </c>
      <c r="AI105" s="1" t="s">
        <v>120</v>
      </c>
      <c r="AJ105" s="1" t="s">
        <v>299</v>
      </c>
      <c r="AK105" s="1" t="s">
        <v>1684</v>
      </c>
      <c r="AL105" s="1" t="s">
        <v>1685</v>
      </c>
      <c r="AM105" s="1" t="s">
        <v>1143</v>
      </c>
      <c r="AN105" s="1" t="s">
        <v>120</v>
      </c>
      <c r="AO105" s="1" t="s">
        <v>120</v>
      </c>
      <c r="AP105" s="1" t="s">
        <v>120</v>
      </c>
      <c r="AQ105" s="1" t="s">
        <v>120</v>
      </c>
      <c r="AR105" s="1" t="s">
        <v>120</v>
      </c>
      <c r="AS105" s="1" t="s">
        <v>120</v>
      </c>
      <c r="AT105" s="1" t="s">
        <v>120</v>
      </c>
      <c r="AU105" s="1" t="s">
        <v>120</v>
      </c>
      <c r="AV105" s="1" t="s">
        <v>120</v>
      </c>
      <c r="AW105" s="1" t="s">
        <v>120</v>
      </c>
      <c r="AX105" s="1" t="s">
        <v>1143</v>
      </c>
      <c r="AY105" s="1" t="s">
        <v>118</v>
      </c>
      <c r="AZ105" s="1" t="s">
        <v>120</v>
      </c>
      <c r="BA105" s="1" t="s">
        <v>123</v>
      </c>
      <c r="BB105" s="1" t="s">
        <v>848</v>
      </c>
      <c r="BC105" s="1" t="s">
        <v>120</v>
      </c>
      <c r="BD105" s="1" t="s">
        <v>120</v>
      </c>
      <c r="BE105" s="1" t="s">
        <v>120</v>
      </c>
      <c r="BF105" s="1" t="s">
        <v>773</v>
      </c>
      <c r="BG105" s="1" t="s">
        <v>120</v>
      </c>
      <c r="BH105" s="1" t="s">
        <v>1686</v>
      </c>
      <c r="BI105" s="1" t="s">
        <v>1687</v>
      </c>
      <c r="BJ105" s="1" t="s">
        <v>120</v>
      </c>
      <c r="BK105" s="1" t="s">
        <v>120</v>
      </c>
      <c r="BL105" s="1" t="s">
        <v>120</v>
      </c>
      <c r="BM105" s="1" t="s">
        <v>1688</v>
      </c>
      <c r="BN105" s="1" t="s">
        <v>120</v>
      </c>
      <c r="BO105" s="1" t="s">
        <v>120</v>
      </c>
      <c r="BP105" s="1" t="s">
        <v>123</v>
      </c>
      <c r="BQ105" s="1" t="s">
        <v>120</v>
      </c>
      <c r="BR105" s="1" t="s">
        <v>120</v>
      </c>
      <c r="BS105" s="1" t="s">
        <v>120</v>
      </c>
      <c r="BT105" s="1" t="s">
        <v>123</v>
      </c>
      <c r="BU105" s="1" t="s">
        <v>120</v>
      </c>
      <c r="BV105" s="1" t="s">
        <v>120</v>
      </c>
      <c r="BW105" s="1" t="s">
        <v>1143</v>
      </c>
      <c r="BX105" s="1" t="s">
        <v>120</v>
      </c>
      <c r="BY105" s="1" t="s">
        <v>120</v>
      </c>
      <c r="BZ105" s="1" t="s">
        <v>120</v>
      </c>
      <c r="CA105" s="1" t="s">
        <v>1143</v>
      </c>
      <c r="CB105" s="1" t="s">
        <v>1143</v>
      </c>
      <c r="CC105" s="1" t="s">
        <v>120</v>
      </c>
      <c r="CD105" s="1" t="s">
        <v>120</v>
      </c>
      <c r="CE105" s="1" t="s">
        <v>120</v>
      </c>
      <c r="CF105" s="1" t="s">
        <v>120</v>
      </c>
      <c r="CG105" s="1" t="s">
        <v>120</v>
      </c>
      <c r="CH105" s="1" t="s">
        <v>120</v>
      </c>
      <c r="CI105" s="1" t="s">
        <v>120</v>
      </c>
      <c r="CJ105" s="1" t="s">
        <v>120</v>
      </c>
      <c r="CK105" s="1" t="s">
        <v>120</v>
      </c>
      <c r="CL105" s="1" t="s">
        <v>120</v>
      </c>
      <c r="CM105" s="1" t="s">
        <v>1143</v>
      </c>
      <c r="CN105" s="1" t="s">
        <v>120</v>
      </c>
      <c r="CO105" s="1" t="s">
        <v>120</v>
      </c>
      <c r="CP105" s="1" t="s">
        <v>120</v>
      </c>
      <c r="CQ105" s="1" t="s">
        <v>1689</v>
      </c>
      <c r="CR105" s="1" t="s">
        <v>120</v>
      </c>
      <c r="CS105" s="1" t="s">
        <v>1689</v>
      </c>
      <c r="CT105" s="1" t="s">
        <v>120</v>
      </c>
      <c r="CU105" s="1" t="s">
        <v>161</v>
      </c>
      <c r="CV105" s="1" t="s">
        <v>120</v>
      </c>
      <c r="CW105" s="1" t="s">
        <v>120</v>
      </c>
      <c r="CX105" s="1" t="s">
        <v>120</v>
      </c>
      <c r="CY105" s="1" t="s">
        <v>120</v>
      </c>
      <c r="CZ105" s="1" t="s">
        <v>161</v>
      </c>
      <c r="DA105" s="1" t="s">
        <v>120</v>
      </c>
      <c r="DB105" s="1" t="s">
        <v>118</v>
      </c>
      <c r="DC105" s="1" t="s">
        <v>120</v>
      </c>
      <c r="DD105" s="1" t="s">
        <v>120</v>
      </c>
      <c r="DE105" s="1" t="s">
        <v>120</v>
      </c>
      <c r="DF105" s="1" t="s">
        <v>120</v>
      </c>
      <c r="DG105" s="1" t="s">
        <v>118</v>
      </c>
    </row>
    <row r="106" spans="1:111" x14ac:dyDescent="0.3">
      <c r="A106" s="2">
        <v>104</v>
      </c>
      <c r="B106" s="1" t="s">
        <v>1690</v>
      </c>
      <c r="C106" s="1" t="s">
        <v>1691</v>
      </c>
      <c r="D106" s="1" t="s">
        <v>1692</v>
      </c>
      <c r="E106" s="1" t="s">
        <v>1693</v>
      </c>
      <c r="F106" s="1"/>
      <c r="G106" s="1"/>
      <c r="H106" s="1"/>
      <c r="I106" s="1"/>
      <c r="J106" s="1"/>
      <c r="K106" s="1" t="s">
        <v>1694</v>
      </c>
      <c r="L106" s="1" t="s">
        <v>1695</v>
      </c>
      <c r="M106" s="1" t="s">
        <v>120</v>
      </c>
      <c r="N106" s="1" t="s">
        <v>1696</v>
      </c>
      <c r="O106" s="1" t="s">
        <v>1697</v>
      </c>
      <c r="P106" s="1" t="s">
        <v>1698</v>
      </c>
      <c r="Q106" s="1" t="s">
        <v>120</v>
      </c>
      <c r="R106" s="1" t="s">
        <v>120</v>
      </c>
      <c r="S106" s="1" t="s">
        <v>1694</v>
      </c>
      <c r="T106" s="1" t="s">
        <v>120</v>
      </c>
      <c r="U106" s="1" t="s">
        <v>1699</v>
      </c>
      <c r="V106" s="1" t="s">
        <v>1700</v>
      </c>
      <c r="W106" s="1" t="s">
        <v>1701</v>
      </c>
      <c r="X106" s="1" t="s">
        <v>120</v>
      </c>
      <c r="Y106" s="1" t="s">
        <v>120</v>
      </c>
      <c r="Z106" s="1" t="s">
        <v>1702</v>
      </c>
      <c r="AA106" s="1" t="s">
        <v>1703</v>
      </c>
      <c r="AB106" s="1" t="s">
        <v>120</v>
      </c>
      <c r="AC106" s="1" t="s">
        <v>120</v>
      </c>
      <c r="AD106" s="1" t="s">
        <v>120</v>
      </c>
      <c r="AE106" s="1" t="s">
        <v>120</v>
      </c>
      <c r="AF106" s="1" t="s">
        <v>120</v>
      </c>
      <c r="AG106" s="1" t="s">
        <v>120</v>
      </c>
      <c r="AH106" s="1" t="s">
        <v>120</v>
      </c>
      <c r="AI106" s="1" t="s">
        <v>120</v>
      </c>
      <c r="AJ106" s="1" t="s">
        <v>1704</v>
      </c>
      <c r="AK106" s="1" t="s">
        <v>1705</v>
      </c>
      <c r="AL106" s="1" t="s">
        <v>1706</v>
      </c>
      <c r="AM106" s="1" t="s">
        <v>120</v>
      </c>
      <c r="AN106" s="1" t="s">
        <v>120</v>
      </c>
      <c r="AO106" s="1" t="s">
        <v>120</v>
      </c>
      <c r="AP106" s="1" t="s">
        <v>120</v>
      </c>
      <c r="AQ106" s="1" t="s">
        <v>120</v>
      </c>
      <c r="AR106" s="1" t="s">
        <v>120</v>
      </c>
      <c r="AS106" s="1" t="s">
        <v>120</v>
      </c>
      <c r="AT106" s="1" t="s">
        <v>120</v>
      </c>
      <c r="AU106" s="1" t="s">
        <v>120</v>
      </c>
      <c r="AV106" s="1" t="s">
        <v>120</v>
      </c>
      <c r="AW106" s="1" t="s">
        <v>120</v>
      </c>
      <c r="AX106" s="1" t="s">
        <v>120</v>
      </c>
      <c r="AY106" s="1" t="s">
        <v>1707</v>
      </c>
      <c r="AZ106" s="1" t="s">
        <v>120</v>
      </c>
      <c r="BA106" s="1" t="s">
        <v>1160</v>
      </c>
      <c r="BB106" s="1" t="s">
        <v>1708</v>
      </c>
      <c r="BC106" s="1" t="s">
        <v>1698</v>
      </c>
      <c r="BD106" s="1" t="s">
        <v>120</v>
      </c>
      <c r="BE106" s="1" t="s">
        <v>120</v>
      </c>
      <c r="BF106" s="1" t="s">
        <v>1709</v>
      </c>
      <c r="BG106" s="1" t="s">
        <v>120</v>
      </c>
      <c r="BH106" s="1" t="s">
        <v>1710</v>
      </c>
      <c r="BI106" s="1" t="s">
        <v>1711</v>
      </c>
      <c r="BJ106" s="1" t="s">
        <v>1701</v>
      </c>
      <c r="BK106" s="1" t="s">
        <v>120</v>
      </c>
      <c r="BL106" s="1" t="s">
        <v>120</v>
      </c>
      <c r="BM106" s="1" t="s">
        <v>1706</v>
      </c>
      <c r="BN106" s="1" t="s">
        <v>120</v>
      </c>
      <c r="BO106" s="1" t="s">
        <v>120</v>
      </c>
      <c r="BP106" s="1" t="s">
        <v>120</v>
      </c>
      <c r="BQ106" s="1" t="s">
        <v>120</v>
      </c>
      <c r="BR106" s="1" t="s">
        <v>120</v>
      </c>
      <c r="BS106" s="1" t="s">
        <v>120</v>
      </c>
      <c r="BT106" s="1" t="s">
        <v>120</v>
      </c>
      <c r="BU106" s="1" t="s">
        <v>120</v>
      </c>
      <c r="BV106" s="1" t="s">
        <v>120</v>
      </c>
      <c r="BW106" s="1" t="s">
        <v>120</v>
      </c>
      <c r="BX106" s="1" t="s">
        <v>120</v>
      </c>
      <c r="BY106" s="1" t="s">
        <v>120</v>
      </c>
      <c r="BZ106" s="1" t="s">
        <v>120</v>
      </c>
      <c r="CA106" s="1" t="s">
        <v>120</v>
      </c>
      <c r="CB106" s="1" t="s">
        <v>120</v>
      </c>
      <c r="CC106" s="1" t="s">
        <v>120</v>
      </c>
      <c r="CD106" s="1" t="s">
        <v>120</v>
      </c>
      <c r="CE106" s="1" t="s">
        <v>120</v>
      </c>
      <c r="CF106" s="1" t="s">
        <v>120</v>
      </c>
      <c r="CG106" s="1" t="s">
        <v>120</v>
      </c>
      <c r="CH106" s="1" t="s">
        <v>120</v>
      </c>
      <c r="CI106" s="1" t="s">
        <v>120</v>
      </c>
      <c r="CJ106" s="1" t="s">
        <v>120</v>
      </c>
      <c r="CK106" s="1" t="s">
        <v>120</v>
      </c>
      <c r="CL106" s="1" t="s">
        <v>120</v>
      </c>
      <c r="CM106" s="1" t="s">
        <v>120</v>
      </c>
      <c r="CN106" s="1" t="s">
        <v>120</v>
      </c>
      <c r="CO106" s="1" t="s">
        <v>120</v>
      </c>
      <c r="CP106" s="1" t="s">
        <v>120</v>
      </c>
      <c r="CQ106" s="1" t="s">
        <v>120</v>
      </c>
      <c r="CR106" s="1" t="s">
        <v>120</v>
      </c>
      <c r="CS106" s="1" t="s">
        <v>120</v>
      </c>
      <c r="CT106" s="1" t="s">
        <v>120</v>
      </c>
      <c r="CU106" s="1" t="s">
        <v>123</v>
      </c>
      <c r="CV106" s="1" t="s">
        <v>123</v>
      </c>
      <c r="CW106" s="1" t="s">
        <v>120</v>
      </c>
      <c r="CX106" s="1" t="s">
        <v>120</v>
      </c>
      <c r="CY106" s="1" t="s">
        <v>120</v>
      </c>
      <c r="CZ106" s="1" t="s">
        <v>161</v>
      </c>
      <c r="DA106" s="1" t="s">
        <v>120</v>
      </c>
      <c r="DB106" s="1" t="s">
        <v>1712</v>
      </c>
      <c r="DC106" s="1" t="s">
        <v>1713</v>
      </c>
      <c r="DD106" s="1" t="s">
        <v>120</v>
      </c>
      <c r="DE106" s="1" t="s">
        <v>120</v>
      </c>
      <c r="DF106" s="1" t="s">
        <v>120</v>
      </c>
      <c r="DG106" s="1" t="s">
        <v>1707</v>
      </c>
    </row>
    <row r="107" spans="1:111" x14ac:dyDescent="0.3">
      <c r="A107" s="2">
        <v>105</v>
      </c>
      <c r="B107" s="1" t="s">
        <v>1714</v>
      </c>
      <c r="C107" s="1" t="s">
        <v>1715</v>
      </c>
      <c r="D107" s="1" t="s">
        <v>1716</v>
      </c>
      <c r="E107" s="1" t="s">
        <v>1717</v>
      </c>
      <c r="F107" s="1" t="s">
        <v>1718</v>
      </c>
      <c r="G107" s="1" t="s">
        <v>1719</v>
      </c>
      <c r="H107" s="1" t="s">
        <v>1720</v>
      </c>
      <c r="I107" s="1" t="s">
        <v>1721</v>
      </c>
      <c r="J107" s="1" t="s">
        <v>1722</v>
      </c>
      <c r="K107" s="1" t="s">
        <v>1723</v>
      </c>
      <c r="L107" s="1" t="s">
        <v>1724</v>
      </c>
      <c r="M107" s="1" t="s">
        <v>120</v>
      </c>
      <c r="N107" s="1" t="s">
        <v>514</v>
      </c>
      <c r="O107" s="1" t="s">
        <v>829</v>
      </c>
      <c r="P107" s="1" t="s">
        <v>1119</v>
      </c>
      <c r="Q107" s="1" t="s">
        <v>120</v>
      </c>
      <c r="R107" s="1" t="s">
        <v>120</v>
      </c>
      <c r="S107" s="1" t="s">
        <v>1723</v>
      </c>
      <c r="T107" s="1" t="s">
        <v>120</v>
      </c>
      <c r="U107" s="1" t="s">
        <v>1725</v>
      </c>
      <c r="V107" s="1" t="s">
        <v>1726</v>
      </c>
      <c r="W107" s="1" t="s">
        <v>1727</v>
      </c>
      <c r="X107" s="1" t="s">
        <v>120</v>
      </c>
      <c r="Y107" s="1" t="s">
        <v>120</v>
      </c>
      <c r="Z107" s="1" t="s">
        <v>1728</v>
      </c>
      <c r="AA107" s="1" t="s">
        <v>1729</v>
      </c>
      <c r="AB107" s="1" t="s">
        <v>120</v>
      </c>
      <c r="AC107" s="1" t="s">
        <v>120</v>
      </c>
      <c r="AD107" s="1" t="s">
        <v>120</v>
      </c>
      <c r="AE107" s="1" t="s">
        <v>120</v>
      </c>
      <c r="AF107" s="1" t="s">
        <v>120</v>
      </c>
      <c r="AG107" s="1" t="s">
        <v>120</v>
      </c>
      <c r="AH107" s="1" t="s">
        <v>120</v>
      </c>
      <c r="AI107" s="1" t="s">
        <v>120</v>
      </c>
      <c r="AJ107" s="1" t="s">
        <v>161</v>
      </c>
      <c r="AK107" s="1" t="s">
        <v>1730</v>
      </c>
      <c r="AL107" s="1" t="s">
        <v>1731</v>
      </c>
      <c r="AM107" s="1" t="s">
        <v>1732</v>
      </c>
      <c r="AN107" s="1" t="s">
        <v>120</v>
      </c>
      <c r="AO107" s="1" t="s">
        <v>120</v>
      </c>
      <c r="AP107" s="1" t="s">
        <v>120</v>
      </c>
      <c r="AQ107" s="1" t="s">
        <v>120</v>
      </c>
      <c r="AR107" s="1" t="s">
        <v>120</v>
      </c>
      <c r="AS107" s="1" t="s">
        <v>120</v>
      </c>
      <c r="AT107" s="1" t="s">
        <v>120</v>
      </c>
      <c r="AU107" s="1" t="s">
        <v>120</v>
      </c>
      <c r="AV107" s="1" t="s">
        <v>161</v>
      </c>
      <c r="AW107" s="1" t="s">
        <v>850</v>
      </c>
      <c r="AX107" s="1" t="s">
        <v>1733</v>
      </c>
      <c r="AY107" s="1" t="s">
        <v>120</v>
      </c>
      <c r="AZ107" s="1" t="s">
        <v>120</v>
      </c>
      <c r="BA107" s="1" t="s">
        <v>773</v>
      </c>
      <c r="BB107" s="1" t="s">
        <v>1734</v>
      </c>
      <c r="BC107" s="1" t="s">
        <v>454</v>
      </c>
      <c r="BD107" s="1" t="s">
        <v>120</v>
      </c>
      <c r="BE107" s="1" t="s">
        <v>120</v>
      </c>
      <c r="BF107" s="1" t="s">
        <v>1735</v>
      </c>
      <c r="BG107" s="1" t="s">
        <v>120</v>
      </c>
      <c r="BH107" s="1" t="s">
        <v>1736</v>
      </c>
      <c r="BI107" s="1" t="s">
        <v>1737</v>
      </c>
      <c r="BJ107" s="1" t="s">
        <v>1738</v>
      </c>
      <c r="BK107" s="1" t="s">
        <v>120</v>
      </c>
      <c r="BL107" s="1" t="s">
        <v>120</v>
      </c>
      <c r="BM107" s="1" t="s">
        <v>1731</v>
      </c>
      <c r="BN107" s="1" t="s">
        <v>120</v>
      </c>
      <c r="BO107" s="1" t="s">
        <v>123</v>
      </c>
      <c r="BP107" s="1" t="s">
        <v>843</v>
      </c>
      <c r="BQ107" s="1" t="s">
        <v>262</v>
      </c>
      <c r="BR107" s="1" t="s">
        <v>120</v>
      </c>
      <c r="BS107" s="1" t="s">
        <v>120</v>
      </c>
      <c r="BT107" s="1" t="s">
        <v>848</v>
      </c>
      <c r="BU107" s="1" t="s">
        <v>120</v>
      </c>
      <c r="BV107" s="1" t="s">
        <v>1529</v>
      </c>
      <c r="BW107" s="1" t="s">
        <v>1739</v>
      </c>
      <c r="BX107" s="1" t="s">
        <v>1740</v>
      </c>
      <c r="BY107" s="1" t="s">
        <v>120</v>
      </c>
      <c r="BZ107" s="1" t="s">
        <v>120</v>
      </c>
      <c r="CA107" s="1" t="s">
        <v>1733</v>
      </c>
      <c r="CB107" s="1" t="s">
        <v>1732</v>
      </c>
      <c r="CC107" s="1" t="s">
        <v>120</v>
      </c>
      <c r="CD107" s="1" t="s">
        <v>120</v>
      </c>
      <c r="CE107" s="1" t="s">
        <v>120</v>
      </c>
      <c r="CF107" s="1" t="s">
        <v>120</v>
      </c>
      <c r="CG107" s="1" t="s">
        <v>120</v>
      </c>
      <c r="CH107" s="1" t="s">
        <v>120</v>
      </c>
      <c r="CI107" s="1" t="s">
        <v>120</v>
      </c>
      <c r="CJ107" s="1" t="s">
        <v>120</v>
      </c>
      <c r="CK107" s="1" t="s">
        <v>161</v>
      </c>
      <c r="CL107" s="1" t="s">
        <v>850</v>
      </c>
      <c r="CM107" s="1" t="s">
        <v>1733</v>
      </c>
      <c r="CN107" s="1" t="s">
        <v>662</v>
      </c>
      <c r="CO107" s="1" t="s">
        <v>1741</v>
      </c>
      <c r="CP107" s="1" t="s">
        <v>1742</v>
      </c>
      <c r="CQ107" s="1" t="s">
        <v>1743</v>
      </c>
      <c r="CR107" s="1" t="s">
        <v>1744</v>
      </c>
      <c r="CS107" s="1" t="s">
        <v>1745</v>
      </c>
      <c r="CT107" s="1" t="s">
        <v>120</v>
      </c>
      <c r="CU107" s="1" t="s">
        <v>120</v>
      </c>
      <c r="CV107" s="1" t="s">
        <v>120</v>
      </c>
      <c r="CW107" s="1" t="s">
        <v>120</v>
      </c>
      <c r="CX107" s="1" t="s">
        <v>120</v>
      </c>
      <c r="CY107" s="1" t="s">
        <v>120</v>
      </c>
      <c r="CZ107" s="1" t="s">
        <v>120</v>
      </c>
      <c r="DA107" s="1" t="s">
        <v>120</v>
      </c>
      <c r="DB107" s="1" t="s">
        <v>120</v>
      </c>
      <c r="DC107" s="1" t="s">
        <v>120</v>
      </c>
      <c r="DD107" s="1" t="s">
        <v>120</v>
      </c>
      <c r="DE107" s="1" t="s">
        <v>120</v>
      </c>
      <c r="DF107" s="1" t="s">
        <v>120</v>
      </c>
      <c r="DG107" s="1" t="s">
        <v>120</v>
      </c>
    </row>
    <row r="108" spans="1:111" x14ac:dyDescent="0.3">
      <c r="A108" s="2">
        <v>106</v>
      </c>
      <c r="B108" s="1" t="s">
        <v>1746</v>
      </c>
      <c r="C108" s="1" t="s">
        <v>1747</v>
      </c>
      <c r="D108" s="1" t="s">
        <v>1748</v>
      </c>
      <c r="E108" s="1" t="s">
        <v>1749</v>
      </c>
      <c r="F108" s="1" t="s">
        <v>1750</v>
      </c>
      <c r="G108" s="1" t="s">
        <v>1751</v>
      </c>
      <c r="H108" s="1" t="s">
        <v>1752</v>
      </c>
      <c r="I108" s="1" t="s">
        <v>1753</v>
      </c>
      <c r="J108" s="1" t="s">
        <v>1754</v>
      </c>
      <c r="K108" s="1" t="s">
        <v>1755</v>
      </c>
      <c r="L108" s="1" t="s">
        <v>1756</v>
      </c>
      <c r="M108" s="1" t="s">
        <v>120</v>
      </c>
      <c r="N108" s="1" t="s">
        <v>843</v>
      </c>
      <c r="O108" s="1" t="s">
        <v>352</v>
      </c>
      <c r="P108" s="1" t="s">
        <v>849</v>
      </c>
      <c r="Q108" s="1" t="s">
        <v>120</v>
      </c>
      <c r="R108" s="1" t="s">
        <v>120</v>
      </c>
      <c r="S108" s="1" t="s">
        <v>1755</v>
      </c>
      <c r="T108" s="1" t="s">
        <v>120</v>
      </c>
      <c r="U108" s="1" t="s">
        <v>1757</v>
      </c>
      <c r="V108" s="1" t="s">
        <v>1758</v>
      </c>
      <c r="W108" s="1" t="s">
        <v>1759</v>
      </c>
      <c r="X108" s="1" t="s">
        <v>120</v>
      </c>
      <c r="Y108" s="1" t="s">
        <v>120</v>
      </c>
      <c r="Z108" s="1" t="s">
        <v>1760</v>
      </c>
      <c r="AA108" s="1" t="s">
        <v>1761</v>
      </c>
      <c r="AB108" s="1" t="s">
        <v>120</v>
      </c>
      <c r="AC108" s="1" t="s">
        <v>1762</v>
      </c>
      <c r="AD108" s="1" t="s">
        <v>120</v>
      </c>
      <c r="AE108" s="1" t="s">
        <v>120</v>
      </c>
      <c r="AF108" s="1" t="s">
        <v>120</v>
      </c>
      <c r="AG108" s="1" t="s">
        <v>120</v>
      </c>
      <c r="AH108" s="1" t="s">
        <v>120</v>
      </c>
      <c r="AI108" s="1" t="s">
        <v>120</v>
      </c>
      <c r="AJ108" s="1" t="s">
        <v>1763</v>
      </c>
      <c r="AK108" s="1" t="s">
        <v>641</v>
      </c>
      <c r="AL108" s="1" t="s">
        <v>1764</v>
      </c>
      <c r="AM108" s="1" t="s">
        <v>120</v>
      </c>
      <c r="AN108" s="1" t="s">
        <v>120</v>
      </c>
      <c r="AO108" s="1" t="s">
        <v>120</v>
      </c>
      <c r="AP108" s="1" t="s">
        <v>120</v>
      </c>
      <c r="AQ108" s="1" t="s">
        <v>120</v>
      </c>
      <c r="AR108" s="1" t="s">
        <v>120</v>
      </c>
      <c r="AS108" s="1" t="s">
        <v>120</v>
      </c>
      <c r="AT108" s="1" t="s">
        <v>120</v>
      </c>
      <c r="AU108" s="1" t="s">
        <v>120</v>
      </c>
      <c r="AV108" s="1" t="s">
        <v>120</v>
      </c>
      <c r="AW108" s="1" t="s">
        <v>120</v>
      </c>
      <c r="AX108" s="1" t="s">
        <v>120</v>
      </c>
      <c r="AY108" s="1" t="s">
        <v>1765</v>
      </c>
      <c r="AZ108" s="1" t="s">
        <v>120</v>
      </c>
      <c r="BA108" s="1" t="s">
        <v>849</v>
      </c>
      <c r="BB108" s="1" t="s">
        <v>1766</v>
      </c>
      <c r="BC108" s="1" t="s">
        <v>849</v>
      </c>
      <c r="BD108" s="1" t="s">
        <v>120</v>
      </c>
      <c r="BE108" s="1" t="s">
        <v>120</v>
      </c>
      <c r="BF108" s="1" t="s">
        <v>1767</v>
      </c>
      <c r="BG108" s="1" t="s">
        <v>120</v>
      </c>
      <c r="BH108" s="1" t="s">
        <v>1768</v>
      </c>
      <c r="BI108" s="1" t="s">
        <v>1769</v>
      </c>
      <c r="BJ108" s="1" t="s">
        <v>1759</v>
      </c>
      <c r="BK108" s="1" t="s">
        <v>120</v>
      </c>
      <c r="BL108" s="1" t="s">
        <v>120</v>
      </c>
      <c r="BM108" s="1" t="s">
        <v>1764</v>
      </c>
      <c r="BN108" s="1" t="s">
        <v>120</v>
      </c>
      <c r="BO108" s="1" t="s">
        <v>120</v>
      </c>
      <c r="BP108" s="1" t="s">
        <v>120</v>
      </c>
      <c r="BQ108" s="1" t="s">
        <v>120</v>
      </c>
      <c r="BR108" s="1" t="s">
        <v>120</v>
      </c>
      <c r="BS108" s="1" t="s">
        <v>120</v>
      </c>
      <c r="BT108" s="1" t="s">
        <v>120</v>
      </c>
      <c r="BU108" s="1" t="s">
        <v>120</v>
      </c>
      <c r="BV108" s="1" t="s">
        <v>120</v>
      </c>
      <c r="BW108" s="1" t="s">
        <v>120</v>
      </c>
      <c r="BX108" s="1" t="s">
        <v>120</v>
      </c>
      <c r="BY108" s="1" t="s">
        <v>120</v>
      </c>
      <c r="BZ108" s="1" t="s">
        <v>120</v>
      </c>
      <c r="CA108" s="1" t="s">
        <v>120</v>
      </c>
      <c r="CB108" s="1" t="s">
        <v>120</v>
      </c>
      <c r="CC108" s="1" t="s">
        <v>120</v>
      </c>
      <c r="CD108" s="1" t="s">
        <v>120</v>
      </c>
      <c r="CE108" s="1" t="s">
        <v>120</v>
      </c>
      <c r="CF108" s="1" t="s">
        <v>120</v>
      </c>
      <c r="CG108" s="1" t="s">
        <v>120</v>
      </c>
      <c r="CH108" s="1" t="s">
        <v>120</v>
      </c>
      <c r="CI108" s="1" t="s">
        <v>120</v>
      </c>
      <c r="CJ108" s="1" t="s">
        <v>120</v>
      </c>
      <c r="CK108" s="1" t="s">
        <v>120</v>
      </c>
      <c r="CL108" s="1" t="s">
        <v>120</v>
      </c>
      <c r="CM108" s="1" t="s">
        <v>120</v>
      </c>
      <c r="CN108" s="1" t="s">
        <v>120</v>
      </c>
      <c r="CO108" s="1" t="s">
        <v>120</v>
      </c>
      <c r="CP108" s="1" t="s">
        <v>120</v>
      </c>
      <c r="CQ108" s="1" t="s">
        <v>120</v>
      </c>
      <c r="CR108" s="1" t="s">
        <v>120</v>
      </c>
      <c r="CS108" s="1" t="s">
        <v>120</v>
      </c>
      <c r="CT108" s="1" t="s">
        <v>120</v>
      </c>
      <c r="CU108" s="1" t="s">
        <v>161</v>
      </c>
      <c r="CV108" s="1" t="s">
        <v>176</v>
      </c>
      <c r="CW108" s="1" t="s">
        <v>120</v>
      </c>
      <c r="CX108" s="1" t="s">
        <v>120</v>
      </c>
      <c r="CY108" s="1" t="s">
        <v>120</v>
      </c>
      <c r="CZ108" s="1" t="s">
        <v>625</v>
      </c>
      <c r="DA108" s="1" t="s">
        <v>120</v>
      </c>
      <c r="DB108" s="1" t="s">
        <v>1770</v>
      </c>
      <c r="DC108" s="1" t="s">
        <v>1771</v>
      </c>
      <c r="DD108" s="1" t="s">
        <v>120</v>
      </c>
      <c r="DE108" s="1" t="s">
        <v>120</v>
      </c>
      <c r="DF108" s="1" t="s">
        <v>120</v>
      </c>
      <c r="DG108" s="1" t="s">
        <v>1765</v>
      </c>
    </row>
    <row r="109" spans="1:111" x14ac:dyDescent="0.3">
      <c r="A109" s="2">
        <v>107</v>
      </c>
      <c r="B109" s="1" t="s">
        <v>1772</v>
      </c>
      <c r="C109" s="1" t="s">
        <v>1773</v>
      </c>
      <c r="D109" s="1" t="s">
        <v>1774</v>
      </c>
      <c r="E109" s="1" t="s">
        <v>1775</v>
      </c>
      <c r="F109" s="1" t="s">
        <v>1776</v>
      </c>
      <c r="G109" s="1" t="s">
        <v>1777</v>
      </c>
      <c r="H109" s="1" t="s">
        <v>1778</v>
      </c>
      <c r="I109" s="1" t="s">
        <v>1779</v>
      </c>
      <c r="J109" s="1" t="s">
        <v>1780</v>
      </c>
      <c r="K109" s="1" t="s">
        <v>1781</v>
      </c>
      <c r="L109" s="1" t="s">
        <v>1782</v>
      </c>
      <c r="M109" s="1" t="s">
        <v>120</v>
      </c>
      <c r="N109" s="1" t="s">
        <v>121</v>
      </c>
      <c r="O109" s="1" t="s">
        <v>454</v>
      </c>
      <c r="P109" s="1" t="s">
        <v>176</v>
      </c>
      <c r="Q109" s="1" t="s">
        <v>120</v>
      </c>
      <c r="R109" s="1" t="s">
        <v>120</v>
      </c>
      <c r="S109" s="1" t="s">
        <v>1781</v>
      </c>
      <c r="T109" s="1" t="s">
        <v>120</v>
      </c>
      <c r="U109" s="1" t="s">
        <v>1783</v>
      </c>
      <c r="V109" s="1" t="s">
        <v>1784</v>
      </c>
      <c r="W109" s="1" t="s">
        <v>1785</v>
      </c>
      <c r="X109" s="1" t="s">
        <v>120</v>
      </c>
      <c r="Y109" s="1" t="s">
        <v>120</v>
      </c>
      <c r="Z109" s="1" t="s">
        <v>1786</v>
      </c>
      <c r="AA109" s="1" t="s">
        <v>1787</v>
      </c>
      <c r="AB109" s="1" t="s">
        <v>120</v>
      </c>
      <c r="AC109" s="1" t="s">
        <v>120</v>
      </c>
      <c r="AD109" s="1" t="s">
        <v>120</v>
      </c>
      <c r="AE109" s="1" t="s">
        <v>120</v>
      </c>
      <c r="AF109" s="1" t="s">
        <v>120</v>
      </c>
      <c r="AG109" s="1" t="s">
        <v>120</v>
      </c>
      <c r="AH109" s="1" t="s">
        <v>120</v>
      </c>
      <c r="AI109" s="1" t="s">
        <v>120</v>
      </c>
      <c r="AJ109" s="1" t="s">
        <v>1788</v>
      </c>
      <c r="AK109" s="1" t="s">
        <v>1789</v>
      </c>
      <c r="AL109" s="1" t="s">
        <v>1786</v>
      </c>
      <c r="AM109" s="1" t="s">
        <v>120</v>
      </c>
      <c r="AN109" s="1" t="s">
        <v>120</v>
      </c>
      <c r="AO109" s="1" t="s">
        <v>120</v>
      </c>
      <c r="AP109" s="1" t="s">
        <v>120</v>
      </c>
      <c r="AQ109" s="1" t="s">
        <v>120</v>
      </c>
      <c r="AR109" s="1" t="s">
        <v>120</v>
      </c>
      <c r="AS109" s="1" t="s">
        <v>120</v>
      </c>
      <c r="AT109" s="1" t="s">
        <v>120</v>
      </c>
      <c r="AU109" s="1" t="s">
        <v>120</v>
      </c>
      <c r="AV109" s="1" t="s">
        <v>120</v>
      </c>
      <c r="AW109" s="1" t="s">
        <v>120</v>
      </c>
      <c r="AX109" s="1" t="s">
        <v>120</v>
      </c>
      <c r="AY109" s="1" t="s">
        <v>120</v>
      </c>
      <c r="AZ109" s="1" t="s">
        <v>120</v>
      </c>
      <c r="BA109" s="1" t="s">
        <v>121</v>
      </c>
      <c r="BB109" s="1" t="s">
        <v>454</v>
      </c>
      <c r="BC109" s="1" t="s">
        <v>176</v>
      </c>
      <c r="BD109" s="1" t="s">
        <v>120</v>
      </c>
      <c r="BE109" s="1" t="s">
        <v>120</v>
      </c>
      <c r="BF109" s="1" t="s">
        <v>1781</v>
      </c>
      <c r="BG109" s="1" t="s">
        <v>120</v>
      </c>
      <c r="BH109" s="1" t="s">
        <v>1783</v>
      </c>
      <c r="BI109" s="1" t="s">
        <v>1784</v>
      </c>
      <c r="BJ109" s="1" t="s">
        <v>1785</v>
      </c>
      <c r="BK109" s="1" t="s">
        <v>120</v>
      </c>
      <c r="BL109" s="1" t="s">
        <v>120</v>
      </c>
      <c r="BM109" s="1" t="s">
        <v>1786</v>
      </c>
      <c r="BN109" s="1" t="s">
        <v>120</v>
      </c>
      <c r="BO109" s="1" t="s">
        <v>120</v>
      </c>
      <c r="BP109" s="1" t="s">
        <v>120</v>
      </c>
      <c r="BQ109" s="1" t="s">
        <v>120</v>
      </c>
      <c r="BR109" s="1" t="s">
        <v>120</v>
      </c>
      <c r="BS109" s="1" t="s">
        <v>120</v>
      </c>
      <c r="BT109" s="1" t="s">
        <v>120</v>
      </c>
      <c r="BU109" s="1" t="s">
        <v>120</v>
      </c>
      <c r="BV109" s="1" t="s">
        <v>120</v>
      </c>
      <c r="BW109" s="1" t="s">
        <v>120</v>
      </c>
      <c r="BX109" s="1" t="s">
        <v>120</v>
      </c>
      <c r="BY109" s="1" t="s">
        <v>120</v>
      </c>
      <c r="BZ109" s="1" t="s">
        <v>120</v>
      </c>
      <c r="CA109" s="1" t="s">
        <v>120</v>
      </c>
      <c r="CB109" s="1" t="s">
        <v>120</v>
      </c>
      <c r="CC109" s="1" t="s">
        <v>120</v>
      </c>
      <c r="CD109" s="1" t="s">
        <v>120</v>
      </c>
      <c r="CE109" s="1" t="s">
        <v>120</v>
      </c>
      <c r="CF109" s="1" t="s">
        <v>120</v>
      </c>
      <c r="CG109" s="1" t="s">
        <v>120</v>
      </c>
      <c r="CH109" s="1" t="s">
        <v>120</v>
      </c>
      <c r="CI109" s="1" t="s">
        <v>120</v>
      </c>
      <c r="CJ109" s="1" t="s">
        <v>120</v>
      </c>
      <c r="CK109" s="1" t="s">
        <v>120</v>
      </c>
      <c r="CL109" s="1" t="s">
        <v>120</v>
      </c>
      <c r="CM109" s="1" t="s">
        <v>120</v>
      </c>
      <c r="CN109" s="1" t="s">
        <v>120</v>
      </c>
      <c r="CO109" s="1" t="s">
        <v>120</v>
      </c>
      <c r="CP109" s="1" t="s">
        <v>120</v>
      </c>
      <c r="CQ109" s="1" t="s">
        <v>120</v>
      </c>
      <c r="CR109" s="1" t="s">
        <v>120</v>
      </c>
      <c r="CS109" s="1" t="s">
        <v>120</v>
      </c>
      <c r="CT109" s="1" t="s">
        <v>120</v>
      </c>
      <c r="CU109" s="1" t="s">
        <v>120</v>
      </c>
      <c r="CV109" s="1" t="s">
        <v>120</v>
      </c>
      <c r="CW109" s="1" t="s">
        <v>120</v>
      </c>
      <c r="CX109" s="1" t="s">
        <v>120</v>
      </c>
      <c r="CY109" s="1" t="s">
        <v>120</v>
      </c>
      <c r="CZ109" s="1" t="s">
        <v>120</v>
      </c>
      <c r="DA109" s="1" t="s">
        <v>120</v>
      </c>
      <c r="DB109" s="1" t="s">
        <v>120</v>
      </c>
      <c r="DC109" s="1" t="s">
        <v>120</v>
      </c>
      <c r="DD109" s="1" t="s">
        <v>120</v>
      </c>
      <c r="DE109" s="1" t="s">
        <v>120</v>
      </c>
      <c r="DF109" s="1" t="s">
        <v>120</v>
      </c>
      <c r="DG109" s="1" t="s">
        <v>120</v>
      </c>
    </row>
    <row r="110" spans="1:111" x14ac:dyDescent="0.3">
      <c r="A110" s="2">
        <v>108</v>
      </c>
      <c r="B110" s="1" t="s">
        <v>1790</v>
      </c>
      <c r="C110" s="1" t="s">
        <v>1791</v>
      </c>
      <c r="D110" s="1" t="s">
        <v>1792</v>
      </c>
      <c r="E110" s="1" t="s">
        <v>1793</v>
      </c>
      <c r="F110" s="1" t="s">
        <v>1794</v>
      </c>
      <c r="G110" s="1" t="s">
        <v>1795</v>
      </c>
      <c r="H110" s="1" t="s">
        <v>1796</v>
      </c>
      <c r="I110" s="1" t="s">
        <v>1797</v>
      </c>
      <c r="J110" s="1" t="s">
        <v>1798</v>
      </c>
      <c r="K110" s="1" t="s">
        <v>118</v>
      </c>
      <c r="L110" s="1" t="s">
        <v>1799</v>
      </c>
      <c r="M110" s="1" t="s">
        <v>120</v>
      </c>
      <c r="N110" s="1" t="s">
        <v>121</v>
      </c>
      <c r="O110" s="1" t="s">
        <v>160</v>
      </c>
      <c r="P110" s="1" t="s">
        <v>625</v>
      </c>
      <c r="Q110" s="1" t="s">
        <v>120</v>
      </c>
      <c r="R110" s="1" t="s">
        <v>120</v>
      </c>
      <c r="S110" s="1" t="s">
        <v>118</v>
      </c>
      <c r="T110" s="1" t="s">
        <v>120</v>
      </c>
      <c r="U110" s="1" t="s">
        <v>1800</v>
      </c>
      <c r="V110" s="1" t="s">
        <v>1801</v>
      </c>
      <c r="W110" s="1" t="s">
        <v>1802</v>
      </c>
      <c r="X110" s="1" t="s">
        <v>120</v>
      </c>
      <c r="Y110" s="1" t="s">
        <v>120</v>
      </c>
      <c r="Z110" s="1" t="s">
        <v>1799</v>
      </c>
      <c r="AA110" s="1" t="s">
        <v>1803</v>
      </c>
      <c r="AB110" s="1" t="s">
        <v>120</v>
      </c>
      <c r="AC110" s="1" t="s">
        <v>120</v>
      </c>
      <c r="AD110" s="1" t="s">
        <v>120</v>
      </c>
      <c r="AE110" s="1" t="s">
        <v>120</v>
      </c>
      <c r="AF110" s="1" t="s">
        <v>120</v>
      </c>
      <c r="AG110" s="1" t="s">
        <v>120</v>
      </c>
      <c r="AH110" s="1" t="s">
        <v>120</v>
      </c>
      <c r="AI110" s="1" t="s">
        <v>120</v>
      </c>
      <c r="AJ110" s="1" t="s">
        <v>120</v>
      </c>
      <c r="AK110" s="1" t="s">
        <v>1804</v>
      </c>
      <c r="AL110" s="1" t="s">
        <v>1805</v>
      </c>
      <c r="AM110" s="1" t="s">
        <v>120</v>
      </c>
      <c r="AN110" s="1" t="s">
        <v>120</v>
      </c>
      <c r="AO110" s="1" t="s">
        <v>120</v>
      </c>
      <c r="AP110" s="1" t="s">
        <v>120</v>
      </c>
      <c r="AQ110" s="1" t="s">
        <v>120</v>
      </c>
      <c r="AR110" s="1" t="s">
        <v>120</v>
      </c>
      <c r="AS110" s="1" t="s">
        <v>120</v>
      </c>
      <c r="AT110" s="1" t="s">
        <v>120</v>
      </c>
      <c r="AU110" s="1" t="s">
        <v>120</v>
      </c>
      <c r="AV110" s="1" t="s">
        <v>120</v>
      </c>
      <c r="AW110" s="1" t="s">
        <v>120</v>
      </c>
      <c r="AX110" s="1" t="s">
        <v>120</v>
      </c>
      <c r="AY110" s="1" t="s">
        <v>1806</v>
      </c>
      <c r="AZ110" s="1" t="s">
        <v>120</v>
      </c>
      <c r="BA110" s="1" t="s">
        <v>161</v>
      </c>
      <c r="BB110" s="1" t="s">
        <v>263</v>
      </c>
      <c r="BC110" s="1" t="s">
        <v>625</v>
      </c>
      <c r="BD110" s="1" t="s">
        <v>120</v>
      </c>
      <c r="BE110" s="1" t="s">
        <v>120</v>
      </c>
      <c r="BF110" s="1" t="s">
        <v>122</v>
      </c>
      <c r="BG110" s="1" t="s">
        <v>120</v>
      </c>
      <c r="BH110" s="1" t="s">
        <v>1807</v>
      </c>
      <c r="BI110" s="1" t="s">
        <v>1808</v>
      </c>
      <c r="BJ110" s="1" t="s">
        <v>1802</v>
      </c>
      <c r="BK110" s="1" t="s">
        <v>120</v>
      </c>
      <c r="BL110" s="1" t="s">
        <v>120</v>
      </c>
      <c r="BM110" s="1" t="s">
        <v>1805</v>
      </c>
      <c r="BN110" s="1" t="s">
        <v>120</v>
      </c>
      <c r="BO110" s="1" t="s">
        <v>120</v>
      </c>
      <c r="BP110" s="1" t="s">
        <v>120</v>
      </c>
      <c r="BQ110" s="1" t="s">
        <v>120</v>
      </c>
      <c r="BR110" s="1" t="s">
        <v>120</v>
      </c>
      <c r="BS110" s="1" t="s">
        <v>120</v>
      </c>
      <c r="BT110" s="1" t="s">
        <v>120</v>
      </c>
      <c r="BU110" s="1" t="s">
        <v>120</v>
      </c>
      <c r="BV110" s="1" t="s">
        <v>120</v>
      </c>
      <c r="BW110" s="1" t="s">
        <v>120</v>
      </c>
      <c r="BX110" s="1" t="s">
        <v>120</v>
      </c>
      <c r="BY110" s="1" t="s">
        <v>120</v>
      </c>
      <c r="BZ110" s="1" t="s">
        <v>120</v>
      </c>
      <c r="CA110" s="1" t="s">
        <v>120</v>
      </c>
      <c r="CB110" s="1" t="s">
        <v>120</v>
      </c>
      <c r="CC110" s="1" t="s">
        <v>120</v>
      </c>
      <c r="CD110" s="1" t="s">
        <v>120</v>
      </c>
      <c r="CE110" s="1" t="s">
        <v>120</v>
      </c>
      <c r="CF110" s="1" t="s">
        <v>120</v>
      </c>
      <c r="CG110" s="1" t="s">
        <v>120</v>
      </c>
      <c r="CH110" s="1" t="s">
        <v>120</v>
      </c>
      <c r="CI110" s="1" t="s">
        <v>120</v>
      </c>
      <c r="CJ110" s="1" t="s">
        <v>120</v>
      </c>
      <c r="CK110" s="1" t="s">
        <v>120</v>
      </c>
      <c r="CL110" s="1" t="s">
        <v>120</v>
      </c>
      <c r="CM110" s="1" t="s">
        <v>120</v>
      </c>
      <c r="CN110" s="1" t="s">
        <v>120</v>
      </c>
      <c r="CO110" s="1" t="s">
        <v>120</v>
      </c>
      <c r="CP110" s="1" t="s">
        <v>120</v>
      </c>
      <c r="CQ110" s="1" t="s">
        <v>120</v>
      </c>
      <c r="CR110" s="1" t="s">
        <v>120</v>
      </c>
      <c r="CS110" s="1" t="s">
        <v>120</v>
      </c>
      <c r="CT110" s="1" t="s">
        <v>120</v>
      </c>
      <c r="CU110" s="1" t="s">
        <v>123</v>
      </c>
      <c r="CV110" s="1" t="s">
        <v>121</v>
      </c>
      <c r="CW110" s="1" t="s">
        <v>120</v>
      </c>
      <c r="CX110" s="1" t="s">
        <v>120</v>
      </c>
      <c r="CY110" s="1" t="s">
        <v>120</v>
      </c>
      <c r="CZ110" s="1" t="s">
        <v>262</v>
      </c>
      <c r="DA110" s="1" t="s">
        <v>120</v>
      </c>
      <c r="DB110" s="1" t="s">
        <v>1809</v>
      </c>
      <c r="DC110" s="1" t="s">
        <v>1810</v>
      </c>
      <c r="DD110" s="1" t="s">
        <v>120</v>
      </c>
      <c r="DE110" s="1" t="s">
        <v>120</v>
      </c>
      <c r="DF110" s="1" t="s">
        <v>120</v>
      </c>
      <c r="DG110" s="1" t="s">
        <v>1806</v>
      </c>
    </row>
    <row r="111" spans="1:111" x14ac:dyDescent="0.3">
      <c r="A111" s="2">
        <v>109</v>
      </c>
      <c r="B111" s="1" t="s">
        <v>1811</v>
      </c>
      <c r="C111" s="1" t="s">
        <v>1812</v>
      </c>
      <c r="D111" s="1" t="s">
        <v>1813</v>
      </c>
      <c r="E111" s="1" t="s">
        <v>1814</v>
      </c>
      <c r="F111" s="1" t="s">
        <v>1815</v>
      </c>
      <c r="G111" s="1" t="s">
        <v>1816</v>
      </c>
      <c r="H111" s="1" t="s">
        <v>1817</v>
      </c>
      <c r="I111" s="1" t="s">
        <v>1818</v>
      </c>
      <c r="J111" s="1" t="s">
        <v>1819</v>
      </c>
      <c r="K111" s="1" t="s">
        <v>1820</v>
      </c>
      <c r="L111" s="1" t="s">
        <v>1821</v>
      </c>
      <c r="M111" s="1" t="s">
        <v>120</v>
      </c>
      <c r="N111" s="1" t="s">
        <v>280</v>
      </c>
      <c r="O111" s="1" t="s">
        <v>1822</v>
      </c>
      <c r="P111" s="1" t="s">
        <v>121</v>
      </c>
      <c r="Q111" s="1" t="s">
        <v>120</v>
      </c>
      <c r="R111" s="1" t="s">
        <v>120</v>
      </c>
      <c r="S111" s="1" t="s">
        <v>1820</v>
      </c>
      <c r="T111" s="1" t="s">
        <v>120</v>
      </c>
      <c r="U111" s="1" t="s">
        <v>1823</v>
      </c>
      <c r="V111" s="1" t="s">
        <v>1824</v>
      </c>
      <c r="W111" s="1" t="s">
        <v>1825</v>
      </c>
      <c r="X111" s="1" t="s">
        <v>120</v>
      </c>
      <c r="Y111" s="1" t="s">
        <v>120</v>
      </c>
      <c r="Z111" s="1" t="s">
        <v>1826</v>
      </c>
      <c r="AA111" s="1" t="s">
        <v>1827</v>
      </c>
      <c r="AB111" s="1" t="s">
        <v>120</v>
      </c>
      <c r="AC111" s="1" t="s">
        <v>120</v>
      </c>
      <c r="AD111" s="1" t="s">
        <v>120</v>
      </c>
      <c r="AE111" s="1" t="s">
        <v>120</v>
      </c>
      <c r="AF111" s="1" t="s">
        <v>120</v>
      </c>
      <c r="AG111" s="1" t="s">
        <v>120</v>
      </c>
      <c r="AH111" s="1" t="s">
        <v>120</v>
      </c>
      <c r="AI111" s="1" t="s">
        <v>120</v>
      </c>
      <c r="AJ111" s="1" t="s">
        <v>120</v>
      </c>
      <c r="AK111" s="1" t="s">
        <v>1828</v>
      </c>
      <c r="AL111" s="1" t="s">
        <v>1829</v>
      </c>
      <c r="AM111" s="1" t="s">
        <v>120</v>
      </c>
      <c r="AN111" s="1" t="s">
        <v>120</v>
      </c>
      <c r="AO111" s="1" t="s">
        <v>120</v>
      </c>
      <c r="AP111" s="1" t="s">
        <v>120</v>
      </c>
      <c r="AQ111" s="1" t="s">
        <v>120</v>
      </c>
      <c r="AR111" s="1" t="s">
        <v>120</v>
      </c>
      <c r="AS111" s="1" t="s">
        <v>120</v>
      </c>
      <c r="AT111" s="1" t="s">
        <v>120</v>
      </c>
      <c r="AU111" s="1" t="s">
        <v>120</v>
      </c>
      <c r="AV111" s="1" t="s">
        <v>120</v>
      </c>
      <c r="AW111" s="1" t="s">
        <v>120</v>
      </c>
      <c r="AX111" s="1" t="s">
        <v>120</v>
      </c>
      <c r="AY111" s="1" t="s">
        <v>1830</v>
      </c>
      <c r="AZ111" s="1" t="s">
        <v>120</v>
      </c>
      <c r="BA111" s="1" t="s">
        <v>625</v>
      </c>
      <c r="BB111" s="1" t="s">
        <v>263</v>
      </c>
      <c r="BC111" s="1" t="s">
        <v>121</v>
      </c>
      <c r="BD111" s="1" t="s">
        <v>120</v>
      </c>
      <c r="BE111" s="1" t="s">
        <v>120</v>
      </c>
      <c r="BF111" s="1" t="s">
        <v>431</v>
      </c>
      <c r="BG111" s="1" t="s">
        <v>120</v>
      </c>
      <c r="BH111" s="1" t="s">
        <v>1831</v>
      </c>
      <c r="BI111" s="1" t="s">
        <v>1832</v>
      </c>
      <c r="BJ111" s="1" t="s">
        <v>1825</v>
      </c>
      <c r="BK111" s="1" t="s">
        <v>120</v>
      </c>
      <c r="BL111" s="1" t="s">
        <v>120</v>
      </c>
      <c r="BM111" s="1" t="s">
        <v>1829</v>
      </c>
      <c r="BN111" s="1" t="s">
        <v>120</v>
      </c>
      <c r="BO111" s="1" t="s">
        <v>120</v>
      </c>
      <c r="BP111" s="1" t="s">
        <v>120</v>
      </c>
      <c r="BQ111" s="1" t="s">
        <v>120</v>
      </c>
      <c r="BR111" s="1" t="s">
        <v>120</v>
      </c>
      <c r="BS111" s="1" t="s">
        <v>120</v>
      </c>
      <c r="BT111" s="1" t="s">
        <v>120</v>
      </c>
      <c r="BU111" s="1" t="s">
        <v>120</v>
      </c>
      <c r="BV111" s="1" t="s">
        <v>120</v>
      </c>
      <c r="BW111" s="1" t="s">
        <v>120</v>
      </c>
      <c r="BX111" s="1" t="s">
        <v>120</v>
      </c>
      <c r="BY111" s="1" t="s">
        <v>120</v>
      </c>
      <c r="BZ111" s="1" t="s">
        <v>120</v>
      </c>
      <c r="CA111" s="1" t="s">
        <v>120</v>
      </c>
      <c r="CB111" s="1" t="s">
        <v>120</v>
      </c>
      <c r="CC111" s="1" t="s">
        <v>120</v>
      </c>
      <c r="CD111" s="1" t="s">
        <v>120</v>
      </c>
      <c r="CE111" s="1" t="s">
        <v>120</v>
      </c>
      <c r="CF111" s="1" t="s">
        <v>120</v>
      </c>
      <c r="CG111" s="1" t="s">
        <v>120</v>
      </c>
      <c r="CH111" s="1" t="s">
        <v>120</v>
      </c>
      <c r="CI111" s="1" t="s">
        <v>120</v>
      </c>
      <c r="CJ111" s="1" t="s">
        <v>120</v>
      </c>
      <c r="CK111" s="1" t="s">
        <v>120</v>
      </c>
      <c r="CL111" s="1" t="s">
        <v>120</v>
      </c>
      <c r="CM111" s="1" t="s">
        <v>120</v>
      </c>
      <c r="CN111" s="1" t="s">
        <v>120</v>
      </c>
      <c r="CO111" s="1" t="s">
        <v>120</v>
      </c>
      <c r="CP111" s="1" t="s">
        <v>120</v>
      </c>
      <c r="CQ111" s="1" t="s">
        <v>120</v>
      </c>
      <c r="CR111" s="1" t="s">
        <v>120</v>
      </c>
      <c r="CS111" s="1" t="s">
        <v>120</v>
      </c>
      <c r="CT111" s="1" t="s">
        <v>120</v>
      </c>
      <c r="CU111" s="1" t="s">
        <v>262</v>
      </c>
      <c r="CV111" s="1" t="s">
        <v>123</v>
      </c>
      <c r="CW111" s="1" t="s">
        <v>120</v>
      </c>
      <c r="CX111" s="1" t="s">
        <v>120</v>
      </c>
      <c r="CY111" s="1" t="s">
        <v>120</v>
      </c>
      <c r="CZ111" s="1" t="s">
        <v>190</v>
      </c>
      <c r="DA111" s="1" t="s">
        <v>120</v>
      </c>
      <c r="DB111" s="1" t="s">
        <v>1833</v>
      </c>
      <c r="DC111" s="1" t="s">
        <v>1834</v>
      </c>
      <c r="DD111" s="1" t="s">
        <v>120</v>
      </c>
      <c r="DE111" s="1" t="s">
        <v>120</v>
      </c>
      <c r="DF111" s="1" t="s">
        <v>120</v>
      </c>
      <c r="DG111" s="1" t="s">
        <v>1830</v>
      </c>
    </row>
    <row r="112" spans="1:111" x14ac:dyDescent="0.3">
      <c r="A112" s="2">
        <v>110</v>
      </c>
      <c r="B112" s="1" t="s">
        <v>1835</v>
      </c>
      <c r="C112" s="1" t="s">
        <v>1836</v>
      </c>
      <c r="D112" s="1" t="s">
        <v>1837</v>
      </c>
      <c r="E112" s="1" t="s">
        <v>1838</v>
      </c>
      <c r="F112" s="1" t="s">
        <v>1839</v>
      </c>
      <c r="G112" s="1" t="s">
        <v>1840</v>
      </c>
      <c r="H112" s="1" t="s">
        <v>1841</v>
      </c>
      <c r="I112" s="1" t="s">
        <v>1842</v>
      </c>
      <c r="J112" s="1" t="s">
        <v>1843</v>
      </c>
      <c r="K112" s="1" t="s">
        <v>120</v>
      </c>
      <c r="L112" s="1" t="s">
        <v>311</v>
      </c>
      <c r="M112" s="1" t="s">
        <v>120</v>
      </c>
      <c r="N112" s="1" t="s">
        <v>120</v>
      </c>
      <c r="O112" s="1" t="s">
        <v>120</v>
      </c>
      <c r="P112" s="1" t="s">
        <v>120</v>
      </c>
      <c r="Q112" s="1" t="s">
        <v>120</v>
      </c>
      <c r="R112" s="1" t="s">
        <v>120</v>
      </c>
      <c r="S112" s="1" t="s">
        <v>120</v>
      </c>
      <c r="T112" s="1" t="s">
        <v>120</v>
      </c>
      <c r="U112" s="1" t="s">
        <v>120</v>
      </c>
      <c r="V112" s="1" t="s">
        <v>120</v>
      </c>
      <c r="W112" s="1" t="s">
        <v>120</v>
      </c>
      <c r="X112" s="1" t="s">
        <v>120</v>
      </c>
      <c r="Y112" s="1" t="s">
        <v>120</v>
      </c>
      <c r="Z112" s="1" t="s">
        <v>120</v>
      </c>
      <c r="AA112" s="1" t="s">
        <v>120</v>
      </c>
      <c r="AB112" s="1" t="s">
        <v>120</v>
      </c>
      <c r="AC112" s="1" t="s">
        <v>120</v>
      </c>
      <c r="AD112" s="1" t="s">
        <v>120</v>
      </c>
      <c r="AE112" s="1" t="s">
        <v>120</v>
      </c>
      <c r="AF112" s="1" t="s">
        <v>120</v>
      </c>
      <c r="AG112" s="1" t="s">
        <v>120</v>
      </c>
      <c r="AH112" s="1" t="s">
        <v>120</v>
      </c>
      <c r="AI112" s="1" t="s">
        <v>120</v>
      </c>
      <c r="AJ112" s="1" t="s">
        <v>120</v>
      </c>
      <c r="AK112" s="1" t="s">
        <v>120</v>
      </c>
      <c r="AL112" s="1" t="s">
        <v>120</v>
      </c>
      <c r="AM112" s="1" t="s">
        <v>120</v>
      </c>
      <c r="AN112" s="1" t="s">
        <v>120</v>
      </c>
      <c r="AO112" s="1" t="s">
        <v>120</v>
      </c>
      <c r="AP112" s="1" t="s">
        <v>120</v>
      </c>
      <c r="AQ112" s="1" t="s">
        <v>120</v>
      </c>
      <c r="AR112" s="1" t="s">
        <v>120</v>
      </c>
      <c r="AS112" s="1" t="s">
        <v>120</v>
      </c>
      <c r="AT112" s="1" t="s">
        <v>120</v>
      </c>
      <c r="AU112" s="1" t="s">
        <v>120</v>
      </c>
      <c r="AV112" s="1" t="s">
        <v>120</v>
      </c>
      <c r="AW112" s="1" t="s">
        <v>120</v>
      </c>
      <c r="AX112" s="1" t="s">
        <v>120</v>
      </c>
      <c r="AY112" s="1" t="s">
        <v>120</v>
      </c>
      <c r="AZ112" s="1" t="s">
        <v>120</v>
      </c>
      <c r="BA112" s="1" t="s">
        <v>120</v>
      </c>
      <c r="BB112" s="1" t="s">
        <v>120</v>
      </c>
      <c r="BC112" s="1" t="s">
        <v>120</v>
      </c>
      <c r="BD112" s="1" t="s">
        <v>120</v>
      </c>
      <c r="BE112" s="1" t="s">
        <v>120</v>
      </c>
      <c r="BF112" s="1" t="s">
        <v>120</v>
      </c>
      <c r="BG112" s="1" t="s">
        <v>120</v>
      </c>
      <c r="BH112" s="1" t="s">
        <v>120</v>
      </c>
      <c r="BI112" s="1" t="s">
        <v>120</v>
      </c>
      <c r="BJ112" s="1" t="s">
        <v>120</v>
      </c>
      <c r="BK112" s="1" t="s">
        <v>120</v>
      </c>
      <c r="BL112" s="1" t="s">
        <v>120</v>
      </c>
      <c r="BM112" s="1" t="s">
        <v>120</v>
      </c>
      <c r="BN112" s="1" t="s">
        <v>120</v>
      </c>
      <c r="BO112" s="1" t="s">
        <v>120</v>
      </c>
      <c r="BP112" s="1" t="s">
        <v>120</v>
      </c>
      <c r="BQ112" s="1" t="s">
        <v>120</v>
      </c>
      <c r="BR112" s="1" t="s">
        <v>120</v>
      </c>
      <c r="BS112" s="1" t="s">
        <v>120</v>
      </c>
      <c r="BT112" s="1" t="s">
        <v>120</v>
      </c>
      <c r="BU112" s="1" t="s">
        <v>120</v>
      </c>
      <c r="BV112" s="1" t="s">
        <v>120</v>
      </c>
      <c r="BW112" s="1" t="s">
        <v>120</v>
      </c>
      <c r="BX112" s="1" t="s">
        <v>120</v>
      </c>
      <c r="BY112" s="1" t="s">
        <v>120</v>
      </c>
      <c r="BZ112" s="1" t="s">
        <v>120</v>
      </c>
      <c r="CA112" s="1" t="s">
        <v>120</v>
      </c>
      <c r="CB112" s="1" t="s">
        <v>120</v>
      </c>
      <c r="CC112" s="1" t="s">
        <v>120</v>
      </c>
      <c r="CD112" s="1" t="s">
        <v>120</v>
      </c>
      <c r="CE112" s="1" t="s">
        <v>120</v>
      </c>
      <c r="CF112" s="1" t="s">
        <v>120</v>
      </c>
      <c r="CG112" s="1" t="s">
        <v>120</v>
      </c>
      <c r="CH112" s="1" t="s">
        <v>120</v>
      </c>
      <c r="CI112" s="1" t="s">
        <v>120</v>
      </c>
      <c r="CJ112" s="1" t="s">
        <v>120</v>
      </c>
      <c r="CK112" s="1" t="s">
        <v>120</v>
      </c>
      <c r="CL112" s="1" t="s">
        <v>120</v>
      </c>
      <c r="CM112" s="1" t="s">
        <v>120</v>
      </c>
      <c r="CN112" s="1" t="s">
        <v>120</v>
      </c>
      <c r="CO112" s="1" t="s">
        <v>120</v>
      </c>
      <c r="CP112" s="1" t="s">
        <v>120</v>
      </c>
      <c r="CQ112" s="1" t="s">
        <v>120</v>
      </c>
      <c r="CR112" s="1" t="s">
        <v>120</v>
      </c>
      <c r="CS112" s="1" t="s">
        <v>120</v>
      </c>
      <c r="CT112" s="1" t="s">
        <v>120</v>
      </c>
      <c r="CU112" s="1" t="s">
        <v>120</v>
      </c>
      <c r="CV112" s="1" t="s">
        <v>120</v>
      </c>
      <c r="CW112" s="1" t="s">
        <v>120</v>
      </c>
      <c r="CX112" s="1" t="s">
        <v>120</v>
      </c>
      <c r="CY112" s="1" t="s">
        <v>120</v>
      </c>
      <c r="CZ112" s="1" t="s">
        <v>120</v>
      </c>
      <c r="DA112" s="1" t="s">
        <v>120</v>
      </c>
      <c r="DB112" s="1" t="s">
        <v>120</v>
      </c>
      <c r="DC112" s="1" t="s">
        <v>120</v>
      </c>
      <c r="DD112" s="1" t="s">
        <v>120</v>
      </c>
      <c r="DE112" s="1" t="s">
        <v>120</v>
      </c>
      <c r="DF112" s="1" t="s">
        <v>120</v>
      </c>
      <c r="DG112" s="1" t="s">
        <v>120</v>
      </c>
    </row>
    <row r="113" spans="1:111" hidden="1" x14ac:dyDescent="0.3">
      <c r="A113" s="2">
        <v>111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</row>
    <row r="114" spans="1:111" hidden="1" x14ac:dyDescent="0.3">
      <c r="A114" s="2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</row>
    <row r="115" spans="1:111" x14ac:dyDescent="0.3">
      <c r="A115" s="2">
        <v>113</v>
      </c>
      <c r="B115" s="1" t="s">
        <v>1844</v>
      </c>
      <c r="C115" s="1" t="s">
        <v>1845</v>
      </c>
      <c r="D115" s="1" t="s">
        <v>1846</v>
      </c>
      <c r="E115" s="1" t="s">
        <v>1847</v>
      </c>
      <c r="F115" s="1" t="s">
        <v>1848</v>
      </c>
      <c r="G115" s="1" t="s">
        <v>1849</v>
      </c>
      <c r="H115" s="1" t="s">
        <v>1850</v>
      </c>
      <c r="I115" s="1" t="s">
        <v>1851</v>
      </c>
      <c r="J115" s="1" t="s">
        <v>1852</v>
      </c>
      <c r="K115" s="1" t="s">
        <v>161</v>
      </c>
      <c r="L115" s="1" t="s">
        <v>1853</v>
      </c>
      <c r="M115" s="1" t="s">
        <v>120</v>
      </c>
      <c r="N115" s="1" t="s">
        <v>123</v>
      </c>
      <c r="O115" s="1" t="s">
        <v>120</v>
      </c>
      <c r="P115" s="1" t="s">
        <v>120</v>
      </c>
      <c r="Q115" s="1" t="s">
        <v>120</v>
      </c>
      <c r="R115" s="1" t="s">
        <v>120</v>
      </c>
      <c r="S115" s="1" t="s">
        <v>161</v>
      </c>
      <c r="T115" s="1" t="s">
        <v>120</v>
      </c>
      <c r="U115" s="1" t="s">
        <v>121</v>
      </c>
      <c r="V115" s="1" t="s">
        <v>120</v>
      </c>
      <c r="W115" s="1" t="s">
        <v>120</v>
      </c>
      <c r="X115" s="1" t="s">
        <v>120</v>
      </c>
      <c r="Y115" s="1" t="s">
        <v>120</v>
      </c>
      <c r="Z115" s="1" t="s">
        <v>625</v>
      </c>
      <c r="AA115" s="1" t="s">
        <v>120</v>
      </c>
      <c r="AB115" s="1" t="s">
        <v>120</v>
      </c>
      <c r="AC115" s="1" t="s">
        <v>120</v>
      </c>
      <c r="AD115" s="1" t="s">
        <v>120</v>
      </c>
      <c r="AE115" s="1" t="s">
        <v>120</v>
      </c>
      <c r="AF115" s="1" t="s">
        <v>120</v>
      </c>
      <c r="AG115" s="1" t="s">
        <v>120</v>
      </c>
      <c r="AH115" s="1" t="s">
        <v>120</v>
      </c>
      <c r="AI115" s="1" t="s">
        <v>120</v>
      </c>
      <c r="AJ115" s="1" t="s">
        <v>120</v>
      </c>
      <c r="AK115" s="1" t="s">
        <v>120</v>
      </c>
      <c r="AL115" s="1" t="s">
        <v>120</v>
      </c>
      <c r="AM115" s="1" t="s">
        <v>120</v>
      </c>
      <c r="AN115" s="1" t="s">
        <v>120</v>
      </c>
      <c r="AO115" s="1" t="s">
        <v>120</v>
      </c>
      <c r="AP115" s="1" t="s">
        <v>120</v>
      </c>
      <c r="AQ115" s="1" t="s">
        <v>120</v>
      </c>
      <c r="AR115" s="1" t="s">
        <v>120</v>
      </c>
      <c r="AS115" s="1" t="s">
        <v>120</v>
      </c>
      <c r="AT115" s="1" t="s">
        <v>120</v>
      </c>
      <c r="AU115" s="1" t="s">
        <v>120</v>
      </c>
      <c r="AV115" s="1" t="s">
        <v>120</v>
      </c>
      <c r="AW115" s="1" t="s">
        <v>120</v>
      </c>
      <c r="AX115" s="1" t="s">
        <v>120</v>
      </c>
      <c r="AY115" s="1" t="s">
        <v>120</v>
      </c>
      <c r="AZ115" s="1" t="s">
        <v>120</v>
      </c>
      <c r="BA115" s="1" t="s">
        <v>120</v>
      </c>
      <c r="BB115" s="1" t="s">
        <v>120</v>
      </c>
      <c r="BC115" s="1" t="s">
        <v>120</v>
      </c>
      <c r="BD115" s="1" t="s">
        <v>120</v>
      </c>
      <c r="BE115" s="1" t="s">
        <v>120</v>
      </c>
      <c r="BF115" s="1" t="s">
        <v>120</v>
      </c>
      <c r="BG115" s="1" t="s">
        <v>120</v>
      </c>
      <c r="BH115" s="1" t="s">
        <v>120</v>
      </c>
      <c r="BI115" s="1" t="s">
        <v>120</v>
      </c>
      <c r="BJ115" s="1" t="s">
        <v>120</v>
      </c>
      <c r="BK115" s="1" t="s">
        <v>120</v>
      </c>
      <c r="BL115" s="1" t="s">
        <v>120</v>
      </c>
      <c r="BM115" s="1" t="s">
        <v>120</v>
      </c>
      <c r="BN115" s="1" t="s">
        <v>120</v>
      </c>
      <c r="BO115" s="1" t="s">
        <v>120</v>
      </c>
      <c r="BP115" s="1" t="s">
        <v>120</v>
      </c>
      <c r="BQ115" s="1" t="s">
        <v>120</v>
      </c>
      <c r="BR115" s="1" t="s">
        <v>120</v>
      </c>
      <c r="BS115" s="1" t="s">
        <v>120</v>
      </c>
      <c r="BT115" s="1" t="s">
        <v>120</v>
      </c>
      <c r="BU115" s="1" t="s">
        <v>120</v>
      </c>
      <c r="BV115" s="1" t="s">
        <v>120</v>
      </c>
      <c r="BW115" s="1" t="s">
        <v>120</v>
      </c>
      <c r="BX115" s="1" t="s">
        <v>120</v>
      </c>
      <c r="BY115" s="1" t="s">
        <v>120</v>
      </c>
      <c r="BZ115" s="1" t="s">
        <v>120</v>
      </c>
      <c r="CA115" s="1" t="s">
        <v>120</v>
      </c>
      <c r="CB115" s="1" t="s">
        <v>120</v>
      </c>
      <c r="CC115" s="1" t="s">
        <v>120</v>
      </c>
      <c r="CD115" s="1" t="s">
        <v>120</v>
      </c>
      <c r="CE115" s="1" t="s">
        <v>120</v>
      </c>
      <c r="CF115" s="1" t="s">
        <v>120</v>
      </c>
      <c r="CG115" s="1" t="s">
        <v>120</v>
      </c>
      <c r="CH115" s="1" t="s">
        <v>120</v>
      </c>
      <c r="CI115" s="1" t="s">
        <v>120</v>
      </c>
      <c r="CJ115" s="1" t="s">
        <v>120</v>
      </c>
      <c r="CK115" s="1" t="s">
        <v>120</v>
      </c>
      <c r="CL115" s="1" t="s">
        <v>120</v>
      </c>
      <c r="CM115" s="1" t="s">
        <v>120</v>
      </c>
      <c r="CN115" s="1" t="s">
        <v>120</v>
      </c>
      <c r="CO115" s="1" t="s">
        <v>120</v>
      </c>
      <c r="CP115" s="1" t="s">
        <v>120</v>
      </c>
      <c r="CQ115" s="1" t="s">
        <v>120</v>
      </c>
      <c r="CR115" s="1" t="s">
        <v>120</v>
      </c>
      <c r="CS115" s="1" t="s">
        <v>120</v>
      </c>
      <c r="CT115" s="1" t="s">
        <v>120</v>
      </c>
      <c r="CU115" s="1" t="s">
        <v>120</v>
      </c>
      <c r="CV115" s="1" t="s">
        <v>120</v>
      </c>
      <c r="CW115" s="1" t="s">
        <v>120</v>
      </c>
      <c r="CX115" s="1" t="s">
        <v>120</v>
      </c>
      <c r="CY115" s="1" t="s">
        <v>120</v>
      </c>
      <c r="CZ115" s="1" t="s">
        <v>120</v>
      </c>
      <c r="DA115" s="1" t="s">
        <v>120</v>
      </c>
      <c r="DB115" s="1" t="s">
        <v>120</v>
      </c>
      <c r="DC115" s="1" t="s">
        <v>120</v>
      </c>
      <c r="DD115" s="1" t="s">
        <v>120</v>
      </c>
      <c r="DE115" s="1" t="s">
        <v>120</v>
      </c>
      <c r="DF115" s="1" t="s">
        <v>120</v>
      </c>
      <c r="DG115" s="1" t="s">
        <v>120</v>
      </c>
    </row>
    <row r="116" spans="1:111" x14ac:dyDescent="0.3">
      <c r="A116" s="2">
        <v>114</v>
      </c>
      <c r="B116" s="1" t="s">
        <v>1854</v>
      </c>
      <c r="C116" s="1" t="s">
        <v>1855</v>
      </c>
      <c r="D116" s="1" t="s">
        <v>1856</v>
      </c>
      <c r="E116" s="1" t="s">
        <v>1857</v>
      </c>
      <c r="F116" s="1" t="s">
        <v>1858</v>
      </c>
      <c r="G116" s="1" t="s">
        <v>1859</v>
      </c>
      <c r="H116" s="1" t="s">
        <v>1860</v>
      </c>
      <c r="I116" s="1" t="s">
        <v>1861</v>
      </c>
      <c r="J116" s="1" t="s">
        <v>1859</v>
      </c>
      <c r="K116" s="1" t="s">
        <v>1862</v>
      </c>
      <c r="L116" s="1" t="s">
        <v>1863</v>
      </c>
      <c r="M116" s="1" t="s">
        <v>120</v>
      </c>
      <c r="N116" s="1" t="s">
        <v>514</v>
      </c>
      <c r="O116" s="1" t="s">
        <v>1864</v>
      </c>
      <c r="P116" s="1" t="s">
        <v>1865</v>
      </c>
      <c r="Q116" s="1" t="s">
        <v>120</v>
      </c>
      <c r="R116" s="1" t="s">
        <v>120</v>
      </c>
      <c r="S116" s="1" t="s">
        <v>1862</v>
      </c>
      <c r="T116" s="1" t="s">
        <v>120</v>
      </c>
      <c r="U116" s="1" t="s">
        <v>1866</v>
      </c>
      <c r="V116" s="1" t="s">
        <v>1867</v>
      </c>
      <c r="W116" s="1" t="s">
        <v>1868</v>
      </c>
      <c r="X116" s="1" t="s">
        <v>120</v>
      </c>
      <c r="Y116" s="1" t="s">
        <v>120</v>
      </c>
      <c r="Z116" s="1" t="s">
        <v>1869</v>
      </c>
      <c r="AA116" s="1" t="s">
        <v>1870</v>
      </c>
      <c r="AB116" s="1" t="s">
        <v>120</v>
      </c>
      <c r="AC116" s="1" t="s">
        <v>120</v>
      </c>
      <c r="AD116" s="1" t="s">
        <v>120</v>
      </c>
      <c r="AE116" s="1" t="s">
        <v>120</v>
      </c>
      <c r="AF116" s="1" t="s">
        <v>120</v>
      </c>
      <c r="AG116" s="1" t="s">
        <v>120</v>
      </c>
      <c r="AH116" s="1" t="s">
        <v>120</v>
      </c>
      <c r="AI116" s="1" t="s">
        <v>120</v>
      </c>
      <c r="AJ116" s="1" t="s">
        <v>120</v>
      </c>
      <c r="AK116" s="1" t="s">
        <v>1871</v>
      </c>
      <c r="AL116" s="1" t="s">
        <v>1869</v>
      </c>
      <c r="AM116" s="1" t="s">
        <v>120</v>
      </c>
      <c r="AN116" s="1" t="s">
        <v>120</v>
      </c>
      <c r="AO116" s="1" t="s">
        <v>120</v>
      </c>
      <c r="AP116" s="1" t="s">
        <v>120</v>
      </c>
      <c r="AQ116" s="1" t="s">
        <v>120</v>
      </c>
      <c r="AR116" s="1" t="s">
        <v>120</v>
      </c>
      <c r="AS116" s="1" t="s">
        <v>120</v>
      </c>
      <c r="AT116" s="1" t="s">
        <v>120</v>
      </c>
      <c r="AU116" s="1" t="s">
        <v>120</v>
      </c>
      <c r="AV116" s="1" t="s">
        <v>120</v>
      </c>
      <c r="AW116" s="1" t="s">
        <v>120</v>
      </c>
      <c r="AX116" s="1" t="s">
        <v>120</v>
      </c>
      <c r="AY116" s="1" t="s">
        <v>120</v>
      </c>
      <c r="AZ116" s="1" t="s">
        <v>120</v>
      </c>
      <c r="BA116" s="1" t="s">
        <v>514</v>
      </c>
      <c r="BB116" s="1" t="s">
        <v>1864</v>
      </c>
      <c r="BC116" s="1" t="s">
        <v>1865</v>
      </c>
      <c r="BD116" s="1" t="s">
        <v>120</v>
      </c>
      <c r="BE116" s="1" t="s">
        <v>120</v>
      </c>
      <c r="BF116" s="1" t="s">
        <v>1862</v>
      </c>
      <c r="BG116" s="1" t="s">
        <v>120</v>
      </c>
      <c r="BH116" s="1" t="s">
        <v>1866</v>
      </c>
      <c r="BI116" s="1" t="s">
        <v>1867</v>
      </c>
      <c r="BJ116" s="1" t="s">
        <v>1868</v>
      </c>
      <c r="BK116" s="1" t="s">
        <v>120</v>
      </c>
      <c r="BL116" s="1" t="s">
        <v>120</v>
      </c>
      <c r="BM116" s="1" t="s">
        <v>1869</v>
      </c>
      <c r="BN116" s="1" t="s">
        <v>120</v>
      </c>
      <c r="BO116" s="1" t="s">
        <v>120</v>
      </c>
      <c r="BP116" s="1" t="s">
        <v>120</v>
      </c>
      <c r="BQ116" s="1" t="s">
        <v>120</v>
      </c>
      <c r="BR116" s="1" t="s">
        <v>120</v>
      </c>
      <c r="BS116" s="1" t="s">
        <v>120</v>
      </c>
      <c r="BT116" s="1" t="s">
        <v>120</v>
      </c>
      <c r="BU116" s="1" t="s">
        <v>120</v>
      </c>
      <c r="BV116" s="1" t="s">
        <v>120</v>
      </c>
      <c r="BW116" s="1" t="s">
        <v>120</v>
      </c>
      <c r="BX116" s="1" t="s">
        <v>120</v>
      </c>
      <c r="BY116" s="1" t="s">
        <v>120</v>
      </c>
      <c r="BZ116" s="1" t="s">
        <v>120</v>
      </c>
      <c r="CA116" s="1" t="s">
        <v>120</v>
      </c>
      <c r="CB116" s="1" t="s">
        <v>120</v>
      </c>
      <c r="CC116" s="1" t="s">
        <v>120</v>
      </c>
      <c r="CD116" s="1" t="s">
        <v>120</v>
      </c>
      <c r="CE116" s="1" t="s">
        <v>120</v>
      </c>
      <c r="CF116" s="1" t="s">
        <v>120</v>
      </c>
      <c r="CG116" s="1" t="s">
        <v>120</v>
      </c>
      <c r="CH116" s="1" t="s">
        <v>120</v>
      </c>
      <c r="CI116" s="1" t="s">
        <v>120</v>
      </c>
      <c r="CJ116" s="1" t="s">
        <v>120</v>
      </c>
      <c r="CK116" s="1" t="s">
        <v>120</v>
      </c>
      <c r="CL116" s="1" t="s">
        <v>120</v>
      </c>
      <c r="CM116" s="1" t="s">
        <v>120</v>
      </c>
      <c r="CN116" s="1" t="s">
        <v>120</v>
      </c>
      <c r="CO116" s="1" t="s">
        <v>120</v>
      </c>
      <c r="CP116" s="1" t="s">
        <v>120</v>
      </c>
      <c r="CQ116" s="1" t="s">
        <v>120</v>
      </c>
      <c r="CR116" s="1" t="s">
        <v>120</v>
      </c>
      <c r="CS116" s="1" t="s">
        <v>120</v>
      </c>
      <c r="CT116" s="1" t="s">
        <v>120</v>
      </c>
      <c r="CU116" s="1" t="s">
        <v>120</v>
      </c>
      <c r="CV116" s="1" t="s">
        <v>120</v>
      </c>
      <c r="CW116" s="1" t="s">
        <v>120</v>
      </c>
      <c r="CX116" s="1" t="s">
        <v>120</v>
      </c>
      <c r="CY116" s="1" t="s">
        <v>120</v>
      </c>
      <c r="CZ116" s="1" t="s">
        <v>120</v>
      </c>
      <c r="DA116" s="1" t="s">
        <v>120</v>
      </c>
      <c r="DB116" s="1" t="s">
        <v>120</v>
      </c>
      <c r="DC116" s="1" t="s">
        <v>120</v>
      </c>
      <c r="DD116" s="1" t="s">
        <v>120</v>
      </c>
      <c r="DE116" s="1" t="s">
        <v>120</v>
      </c>
      <c r="DF116" s="1" t="s">
        <v>120</v>
      </c>
      <c r="DG116" s="1" t="s">
        <v>120</v>
      </c>
    </row>
    <row r="117" spans="1:111" x14ac:dyDescent="0.3">
      <c r="A117" s="2">
        <v>115</v>
      </c>
      <c r="B117" s="1" t="s">
        <v>1872</v>
      </c>
      <c r="C117" s="1" t="s">
        <v>1873</v>
      </c>
      <c r="D117" s="1" t="s">
        <v>1874</v>
      </c>
      <c r="E117" s="1" t="s">
        <v>1875</v>
      </c>
      <c r="F117" s="1" t="s">
        <v>1876</v>
      </c>
      <c r="G117" s="1" t="s">
        <v>1877</v>
      </c>
      <c r="H117" s="1" t="s">
        <v>1878</v>
      </c>
      <c r="I117" s="1" t="s">
        <v>1879</v>
      </c>
      <c r="J117" s="1" t="s">
        <v>1877</v>
      </c>
      <c r="K117" s="1" t="s">
        <v>249</v>
      </c>
      <c r="L117" s="1" t="s">
        <v>1880</v>
      </c>
      <c r="M117" s="1" t="s">
        <v>120</v>
      </c>
      <c r="N117" s="1" t="s">
        <v>120</v>
      </c>
      <c r="O117" s="1" t="s">
        <v>500</v>
      </c>
      <c r="P117" s="1" t="s">
        <v>123</v>
      </c>
      <c r="Q117" s="1" t="s">
        <v>120</v>
      </c>
      <c r="R117" s="1" t="s">
        <v>120</v>
      </c>
      <c r="S117" s="1" t="s">
        <v>249</v>
      </c>
      <c r="T117" s="1" t="s">
        <v>120</v>
      </c>
      <c r="U117" s="1" t="s">
        <v>120</v>
      </c>
      <c r="V117" s="1" t="s">
        <v>1881</v>
      </c>
      <c r="W117" s="1" t="s">
        <v>1882</v>
      </c>
      <c r="X117" s="1" t="s">
        <v>120</v>
      </c>
      <c r="Y117" s="1" t="s">
        <v>120</v>
      </c>
      <c r="Z117" s="1" t="s">
        <v>1883</v>
      </c>
      <c r="AA117" s="1" t="s">
        <v>1884</v>
      </c>
      <c r="AB117" s="1" t="s">
        <v>120</v>
      </c>
      <c r="AC117" s="1" t="s">
        <v>120</v>
      </c>
      <c r="AD117" s="1" t="s">
        <v>120</v>
      </c>
      <c r="AE117" s="1" t="s">
        <v>120</v>
      </c>
      <c r="AF117" s="1" t="s">
        <v>120</v>
      </c>
      <c r="AG117" s="1" t="s">
        <v>120</v>
      </c>
      <c r="AH117" s="1" t="s">
        <v>120</v>
      </c>
      <c r="AI117" s="1" t="s">
        <v>120</v>
      </c>
      <c r="AJ117" s="1" t="s">
        <v>1885</v>
      </c>
      <c r="AK117" s="1" t="s">
        <v>1345</v>
      </c>
      <c r="AL117" s="1" t="s">
        <v>149</v>
      </c>
      <c r="AM117" s="1" t="s">
        <v>120</v>
      </c>
      <c r="AN117" s="1" t="s">
        <v>120</v>
      </c>
      <c r="AO117" s="1" t="s">
        <v>120</v>
      </c>
      <c r="AP117" s="1" t="s">
        <v>120</v>
      </c>
      <c r="AQ117" s="1" t="s">
        <v>120</v>
      </c>
      <c r="AR117" s="1" t="s">
        <v>120</v>
      </c>
      <c r="AS117" s="1" t="s">
        <v>120</v>
      </c>
      <c r="AT117" s="1" t="s">
        <v>120</v>
      </c>
      <c r="AU117" s="1" t="s">
        <v>120</v>
      </c>
      <c r="AV117" s="1" t="s">
        <v>120</v>
      </c>
      <c r="AW117" s="1" t="s">
        <v>120</v>
      </c>
      <c r="AX117" s="1" t="s">
        <v>120</v>
      </c>
      <c r="AY117" s="1" t="s">
        <v>1886</v>
      </c>
      <c r="AZ117" s="1" t="s">
        <v>120</v>
      </c>
      <c r="BA117" s="1" t="s">
        <v>120</v>
      </c>
      <c r="BB117" s="1" t="s">
        <v>224</v>
      </c>
      <c r="BC117" s="1" t="s">
        <v>120</v>
      </c>
      <c r="BD117" s="1" t="s">
        <v>120</v>
      </c>
      <c r="BE117" s="1" t="s">
        <v>120</v>
      </c>
      <c r="BF117" s="1" t="s">
        <v>224</v>
      </c>
      <c r="BG117" s="1" t="s">
        <v>120</v>
      </c>
      <c r="BH117" s="1" t="s">
        <v>120</v>
      </c>
      <c r="BI117" s="1" t="s">
        <v>149</v>
      </c>
      <c r="BJ117" s="1" t="s">
        <v>120</v>
      </c>
      <c r="BK117" s="1" t="s">
        <v>120</v>
      </c>
      <c r="BL117" s="1" t="s">
        <v>120</v>
      </c>
      <c r="BM117" s="1" t="s">
        <v>149</v>
      </c>
      <c r="BN117" s="1" t="s">
        <v>120</v>
      </c>
      <c r="BO117" s="1" t="s">
        <v>120</v>
      </c>
      <c r="BP117" s="1" t="s">
        <v>120</v>
      </c>
      <c r="BQ117" s="1" t="s">
        <v>120</v>
      </c>
      <c r="BR117" s="1" t="s">
        <v>120</v>
      </c>
      <c r="BS117" s="1" t="s">
        <v>120</v>
      </c>
      <c r="BT117" s="1" t="s">
        <v>120</v>
      </c>
      <c r="BU117" s="1" t="s">
        <v>120</v>
      </c>
      <c r="BV117" s="1" t="s">
        <v>120</v>
      </c>
      <c r="BW117" s="1" t="s">
        <v>120</v>
      </c>
      <c r="BX117" s="1" t="s">
        <v>120</v>
      </c>
      <c r="BY117" s="1" t="s">
        <v>120</v>
      </c>
      <c r="BZ117" s="1" t="s">
        <v>120</v>
      </c>
      <c r="CA117" s="1" t="s">
        <v>120</v>
      </c>
      <c r="CB117" s="1" t="s">
        <v>120</v>
      </c>
      <c r="CC117" s="1" t="s">
        <v>120</v>
      </c>
      <c r="CD117" s="1" t="s">
        <v>120</v>
      </c>
      <c r="CE117" s="1" t="s">
        <v>120</v>
      </c>
      <c r="CF117" s="1" t="s">
        <v>120</v>
      </c>
      <c r="CG117" s="1" t="s">
        <v>120</v>
      </c>
      <c r="CH117" s="1" t="s">
        <v>120</v>
      </c>
      <c r="CI117" s="1" t="s">
        <v>120</v>
      </c>
      <c r="CJ117" s="1" t="s">
        <v>120</v>
      </c>
      <c r="CK117" s="1" t="s">
        <v>120</v>
      </c>
      <c r="CL117" s="1" t="s">
        <v>120</v>
      </c>
      <c r="CM117" s="1" t="s">
        <v>120</v>
      </c>
      <c r="CN117" s="1" t="s">
        <v>120</v>
      </c>
      <c r="CO117" s="1" t="s">
        <v>120</v>
      </c>
      <c r="CP117" s="1" t="s">
        <v>120</v>
      </c>
      <c r="CQ117" s="1" t="s">
        <v>120</v>
      </c>
      <c r="CR117" s="1" t="s">
        <v>120</v>
      </c>
      <c r="CS117" s="1" t="s">
        <v>120</v>
      </c>
      <c r="CT117" s="1" t="s">
        <v>120</v>
      </c>
      <c r="CU117" s="1" t="s">
        <v>120</v>
      </c>
      <c r="CV117" s="1" t="s">
        <v>123</v>
      </c>
      <c r="CW117" s="1" t="s">
        <v>123</v>
      </c>
      <c r="CX117" s="1" t="s">
        <v>120</v>
      </c>
      <c r="CY117" s="1" t="s">
        <v>120</v>
      </c>
      <c r="CZ117" s="1" t="s">
        <v>161</v>
      </c>
      <c r="DA117" s="1" t="s">
        <v>120</v>
      </c>
      <c r="DB117" s="1" t="s">
        <v>120</v>
      </c>
      <c r="DC117" s="1" t="s">
        <v>524</v>
      </c>
      <c r="DD117" s="1" t="s">
        <v>1882</v>
      </c>
      <c r="DE117" s="1" t="s">
        <v>120</v>
      </c>
      <c r="DF117" s="1" t="s">
        <v>120</v>
      </c>
      <c r="DG117" s="1" t="s">
        <v>1886</v>
      </c>
    </row>
    <row r="118" spans="1:111" x14ac:dyDescent="0.3">
      <c r="A118" s="2">
        <v>116</v>
      </c>
      <c r="B118" s="1" t="s">
        <v>1887</v>
      </c>
      <c r="C118" s="1" t="s">
        <v>1888</v>
      </c>
      <c r="D118" s="1" t="s">
        <v>1889</v>
      </c>
      <c r="E118" s="1" t="s">
        <v>1890</v>
      </c>
      <c r="F118" s="1" t="s">
        <v>1891</v>
      </c>
      <c r="G118" s="1" t="s">
        <v>1892</v>
      </c>
      <c r="H118" s="1" t="s">
        <v>1893</v>
      </c>
      <c r="I118" s="1" t="s">
        <v>1894</v>
      </c>
      <c r="J118" s="1" t="s">
        <v>1895</v>
      </c>
      <c r="K118" s="1" t="s">
        <v>583</v>
      </c>
      <c r="L118" s="1" t="s">
        <v>1896</v>
      </c>
      <c r="M118" s="1" t="s">
        <v>120</v>
      </c>
      <c r="N118" s="1" t="s">
        <v>262</v>
      </c>
      <c r="O118" s="1" t="s">
        <v>1897</v>
      </c>
      <c r="P118" s="1" t="s">
        <v>120</v>
      </c>
      <c r="Q118" s="1" t="s">
        <v>120</v>
      </c>
      <c r="R118" s="1" t="s">
        <v>120</v>
      </c>
      <c r="S118" s="1" t="s">
        <v>583</v>
      </c>
      <c r="T118" s="1" t="s">
        <v>120</v>
      </c>
      <c r="U118" s="1" t="s">
        <v>1898</v>
      </c>
      <c r="V118" s="1" t="s">
        <v>1899</v>
      </c>
      <c r="W118" s="1" t="s">
        <v>120</v>
      </c>
      <c r="X118" s="1" t="s">
        <v>120</v>
      </c>
      <c r="Y118" s="1" t="s">
        <v>120</v>
      </c>
      <c r="Z118" s="1" t="s">
        <v>1900</v>
      </c>
      <c r="AA118" s="1" t="s">
        <v>1901</v>
      </c>
      <c r="AB118" s="1" t="s">
        <v>120</v>
      </c>
      <c r="AC118" s="1" t="s">
        <v>120</v>
      </c>
      <c r="AD118" s="1" t="s">
        <v>120</v>
      </c>
      <c r="AE118" s="1" t="s">
        <v>120</v>
      </c>
      <c r="AF118" s="1" t="s">
        <v>120</v>
      </c>
      <c r="AG118" s="1" t="s">
        <v>120</v>
      </c>
      <c r="AH118" s="1" t="s">
        <v>120</v>
      </c>
      <c r="AI118" s="1" t="s">
        <v>120</v>
      </c>
      <c r="AJ118" s="1" t="s">
        <v>1902</v>
      </c>
      <c r="AK118" s="1" t="s">
        <v>1903</v>
      </c>
      <c r="AL118" s="1" t="s">
        <v>1904</v>
      </c>
      <c r="AM118" s="1" t="s">
        <v>120</v>
      </c>
      <c r="AN118" s="1" t="s">
        <v>120</v>
      </c>
      <c r="AO118" s="1" t="s">
        <v>120</v>
      </c>
      <c r="AP118" s="1" t="s">
        <v>120</v>
      </c>
      <c r="AQ118" s="1" t="s">
        <v>120</v>
      </c>
      <c r="AR118" s="1" t="s">
        <v>120</v>
      </c>
      <c r="AS118" s="1" t="s">
        <v>120</v>
      </c>
      <c r="AT118" s="1" t="s">
        <v>120</v>
      </c>
      <c r="AU118" s="1" t="s">
        <v>120</v>
      </c>
      <c r="AV118" s="1" t="s">
        <v>120</v>
      </c>
      <c r="AW118" s="1" t="s">
        <v>120</v>
      </c>
      <c r="AX118" s="1" t="s">
        <v>120</v>
      </c>
      <c r="AY118" s="1" t="s">
        <v>1905</v>
      </c>
      <c r="AZ118" s="1" t="s">
        <v>120</v>
      </c>
      <c r="BA118" s="1" t="s">
        <v>121</v>
      </c>
      <c r="BB118" s="1" t="s">
        <v>263</v>
      </c>
      <c r="BC118" s="1" t="s">
        <v>120</v>
      </c>
      <c r="BD118" s="1" t="s">
        <v>120</v>
      </c>
      <c r="BE118" s="1" t="s">
        <v>120</v>
      </c>
      <c r="BF118" s="1" t="s">
        <v>160</v>
      </c>
      <c r="BG118" s="1" t="s">
        <v>120</v>
      </c>
      <c r="BH118" s="1" t="s">
        <v>1906</v>
      </c>
      <c r="BI118" s="1" t="s">
        <v>1907</v>
      </c>
      <c r="BJ118" s="1" t="s">
        <v>120</v>
      </c>
      <c r="BK118" s="1" t="s">
        <v>120</v>
      </c>
      <c r="BL118" s="1" t="s">
        <v>120</v>
      </c>
      <c r="BM118" s="1" t="s">
        <v>1904</v>
      </c>
      <c r="BN118" s="1" t="s">
        <v>120</v>
      </c>
      <c r="BO118" s="1" t="s">
        <v>120</v>
      </c>
      <c r="BP118" s="1" t="s">
        <v>120</v>
      </c>
      <c r="BQ118" s="1" t="s">
        <v>120</v>
      </c>
      <c r="BR118" s="1" t="s">
        <v>120</v>
      </c>
      <c r="BS118" s="1" t="s">
        <v>120</v>
      </c>
      <c r="BT118" s="1" t="s">
        <v>120</v>
      </c>
      <c r="BU118" s="1" t="s">
        <v>120</v>
      </c>
      <c r="BV118" s="1" t="s">
        <v>120</v>
      </c>
      <c r="BW118" s="1" t="s">
        <v>120</v>
      </c>
      <c r="BX118" s="1" t="s">
        <v>120</v>
      </c>
      <c r="BY118" s="1" t="s">
        <v>120</v>
      </c>
      <c r="BZ118" s="1" t="s">
        <v>120</v>
      </c>
      <c r="CA118" s="1" t="s">
        <v>120</v>
      </c>
      <c r="CB118" s="1" t="s">
        <v>120</v>
      </c>
      <c r="CC118" s="1" t="s">
        <v>120</v>
      </c>
      <c r="CD118" s="1" t="s">
        <v>120</v>
      </c>
      <c r="CE118" s="1" t="s">
        <v>120</v>
      </c>
      <c r="CF118" s="1" t="s">
        <v>120</v>
      </c>
      <c r="CG118" s="1" t="s">
        <v>120</v>
      </c>
      <c r="CH118" s="1" t="s">
        <v>120</v>
      </c>
      <c r="CI118" s="1" t="s">
        <v>120</v>
      </c>
      <c r="CJ118" s="1" t="s">
        <v>120</v>
      </c>
      <c r="CK118" s="1" t="s">
        <v>120</v>
      </c>
      <c r="CL118" s="1" t="s">
        <v>120</v>
      </c>
      <c r="CM118" s="1" t="s">
        <v>120</v>
      </c>
      <c r="CN118" s="1" t="s">
        <v>120</v>
      </c>
      <c r="CO118" s="1" t="s">
        <v>120</v>
      </c>
      <c r="CP118" s="1" t="s">
        <v>120</v>
      </c>
      <c r="CQ118" s="1" t="s">
        <v>120</v>
      </c>
      <c r="CR118" s="1" t="s">
        <v>120</v>
      </c>
      <c r="CS118" s="1" t="s">
        <v>120</v>
      </c>
      <c r="CT118" s="1" t="s">
        <v>120</v>
      </c>
      <c r="CU118" s="1" t="s">
        <v>123</v>
      </c>
      <c r="CV118" s="1" t="s">
        <v>190</v>
      </c>
      <c r="CW118" s="1" t="s">
        <v>120</v>
      </c>
      <c r="CX118" s="1" t="s">
        <v>120</v>
      </c>
      <c r="CY118" s="1" t="s">
        <v>120</v>
      </c>
      <c r="CZ118" s="1" t="s">
        <v>176</v>
      </c>
      <c r="DA118" s="1" t="s">
        <v>120</v>
      </c>
      <c r="DB118" s="1" t="s">
        <v>1908</v>
      </c>
      <c r="DC118" s="1" t="s">
        <v>1909</v>
      </c>
      <c r="DD118" s="1" t="s">
        <v>120</v>
      </c>
      <c r="DE118" s="1" t="s">
        <v>120</v>
      </c>
      <c r="DF118" s="1" t="s">
        <v>120</v>
      </c>
      <c r="DG118" s="1" t="s">
        <v>1905</v>
      </c>
    </row>
    <row r="119" spans="1:111" x14ac:dyDescent="0.3">
      <c r="A119" s="2">
        <v>117</v>
      </c>
      <c r="B119" s="1" t="s">
        <v>1910</v>
      </c>
      <c r="C119" s="1" t="s">
        <v>1911</v>
      </c>
      <c r="D119" s="1" t="s">
        <v>1912</v>
      </c>
      <c r="E119" s="1" t="s">
        <v>1913</v>
      </c>
      <c r="F119" s="1" t="s">
        <v>1914</v>
      </c>
      <c r="G119" s="1" t="s">
        <v>1915</v>
      </c>
      <c r="H119" s="1" t="s">
        <v>1916</v>
      </c>
      <c r="I119" s="1" t="s">
        <v>1917</v>
      </c>
      <c r="J119" s="1" t="s">
        <v>1915</v>
      </c>
      <c r="K119" s="1" t="s">
        <v>930</v>
      </c>
      <c r="L119" s="1" t="s">
        <v>1918</v>
      </c>
      <c r="M119" s="1" t="s">
        <v>123</v>
      </c>
      <c r="N119" s="1" t="s">
        <v>1919</v>
      </c>
      <c r="O119" s="1" t="s">
        <v>1920</v>
      </c>
      <c r="P119" s="1" t="s">
        <v>848</v>
      </c>
      <c r="Q119" s="1" t="s">
        <v>120</v>
      </c>
      <c r="R119" s="1" t="s">
        <v>120</v>
      </c>
      <c r="S119" s="1" t="s">
        <v>930</v>
      </c>
      <c r="T119" s="1" t="s">
        <v>1921</v>
      </c>
      <c r="U119" s="1" t="s">
        <v>1922</v>
      </c>
      <c r="V119" s="1" t="s">
        <v>1923</v>
      </c>
      <c r="W119" s="1" t="s">
        <v>1924</v>
      </c>
      <c r="X119" s="1" t="s">
        <v>120</v>
      </c>
      <c r="Y119" s="1" t="s">
        <v>120</v>
      </c>
      <c r="Z119" s="1" t="s">
        <v>1925</v>
      </c>
      <c r="AA119" s="1" t="s">
        <v>1926</v>
      </c>
      <c r="AB119" s="1" t="s">
        <v>1927</v>
      </c>
      <c r="AC119" s="1" t="s">
        <v>1928</v>
      </c>
      <c r="AD119" s="1" t="s">
        <v>1929</v>
      </c>
      <c r="AE119" s="1" t="s">
        <v>1930</v>
      </c>
      <c r="AF119" s="1" t="s">
        <v>120</v>
      </c>
      <c r="AG119" s="1" t="s">
        <v>120</v>
      </c>
      <c r="AH119" s="1" t="s">
        <v>120</v>
      </c>
      <c r="AI119" s="1" t="s">
        <v>120</v>
      </c>
      <c r="AJ119" s="1" t="s">
        <v>1931</v>
      </c>
      <c r="AK119" s="1" t="s">
        <v>1932</v>
      </c>
      <c r="AL119" s="1" t="s">
        <v>1933</v>
      </c>
      <c r="AM119" s="1" t="s">
        <v>1934</v>
      </c>
      <c r="AN119" s="1" t="s">
        <v>1935</v>
      </c>
      <c r="AO119" s="1" t="s">
        <v>1936</v>
      </c>
      <c r="AP119" s="1" t="s">
        <v>1937</v>
      </c>
      <c r="AQ119" s="1" t="s">
        <v>1938</v>
      </c>
      <c r="AR119" s="1" t="s">
        <v>1051</v>
      </c>
      <c r="AS119" s="1" t="s">
        <v>120</v>
      </c>
      <c r="AT119" s="1" t="s">
        <v>120</v>
      </c>
      <c r="AU119" s="1" t="s">
        <v>120</v>
      </c>
      <c r="AV119" s="1" t="s">
        <v>1939</v>
      </c>
      <c r="AW119" s="1" t="s">
        <v>1940</v>
      </c>
      <c r="AX119" s="1" t="s">
        <v>1941</v>
      </c>
      <c r="AY119" s="1" t="s">
        <v>1942</v>
      </c>
      <c r="AZ119" s="1" t="s">
        <v>123</v>
      </c>
      <c r="BA119" s="1" t="s">
        <v>1304</v>
      </c>
      <c r="BB119" s="1" t="s">
        <v>1145</v>
      </c>
      <c r="BC119" s="1" t="s">
        <v>847</v>
      </c>
      <c r="BD119" s="1" t="s">
        <v>120</v>
      </c>
      <c r="BE119" s="1" t="s">
        <v>120</v>
      </c>
      <c r="BF119" s="1" t="s">
        <v>1441</v>
      </c>
      <c r="BG119" s="1" t="s">
        <v>1921</v>
      </c>
      <c r="BH119" s="1" t="s">
        <v>1943</v>
      </c>
      <c r="BI119" s="1" t="s">
        <v>1944</v>
      </c>
      <c r="BJ119" s="1" t="s">
        <v>1945</v>
      </c>
      <c r="BK119" s="1" t="s">
        <v>120</v>
      </c>
      <c r="BL119" s="1" t="s">
        <v>120</v>
      </c>
      <c r="BM119" s="1" t="s">
        <v>1933</v>
      </c>
      <c r="BN119" s="1" t="s">
        <v>120</v>
      </c>
      <c r="BO119" s="1" t="s">
        <v>466</v>
      </c>
      <c r="BP119" s="1" t="s">
        <v>293</v>
      </c>
      <c r="BQ119" s="1" t="s">
        <v>161</v>
      </c>
      <c r="BR119" s="1" t="s">
        <v>120</v>
      </c>
      <c r="BS119" s="1" t="s">
        <v>120</v>
      </c>
      <c r="BT119" s="1" t="s">
        <v>201</v>
      </c>
      <c r="BU119" s="1" t="s">
        <v>120</v>
      </c>
      <c r="BV119" s="1" t="s">
        <v>1946</v>
      </c>
      <c r="BW119" s="1" t="s">
        <v>1947</v>
      </c>
      <c r="BX119" s="1" t="s">
        <v>1684</v>
      </c>
      <c r="BY119" s="1" t="s">
        <v>120</v>
      </c>
      <c r="BZ119" s="1" t="s">
        <v>120</v>
      </c>
      <c r="CA119" s="1" t="s">
        <v>1941</v>
      </c>
      <c r="CB119" s="1" t="s">
        <v>1934</v>
      </c>
      <c r="CC119" s="1" t="s">
        <v>1935</v>
      </c>
      <c r="CD119" s="1" t="s">
        <v>1936</v>
      </c>
      <c r="CE119" s="1" t="s">
        <v>1937</v>
      </c>
      <c r="CF119" s="1" t="s">
        <v>1938</v>
      </c>
      <c r="CG119" s="1" t="s">
        <v>1051</v>
      </c>
      <c r="CH119" s="1" t="s">
        <v>120</v>
      </c>
      <c r="CI119" s="1" t="s">
        <v>120</v>
      </c>
      <c r="CJ119" s="1" t="s">
        <v>120</v>
      </c>
      <c r="CK119" s="1" t="s">
        <v>1939</v>
      </c>
      <c r="CL119" s="1" t="s">
        <v>1940</v>
      </c>
      <c r="CM119" s="1" t="s">
        <v>1941</v>
      </c>
      <c r="CN119" s="1" t="s">
        <v>1948</v>
      </c>
      <c r="CO119" s="1" t="s">
        <v>1949</v>
      </c>
      <c r="CP119" s="1" t="s">
        <v>1950</v>
      </c>
      <c r="CQ119" s="1" t="s">
        <v>1951</v>
      </c>
      <c r="CR119" s="1" t="s">
        <v>1952</v>
      </c>
      <c r="CS119" s="1" t="s">
        <v>1242</v>
      </c>
      <c r="CT119" s="1" t="s">
        <v>120</v>
      </c>
      <c r="CU119" s="1" t="s">
        <v>1781</v>
      </c>
      <c r="CV119" s="1" t="s">
        <v>500</v>
      </c>
      <c r="CW119" s="1" t="s">
        <v>120</v>
      </c>
      <c r="CX119" s="1" t="s">
        <v>120</v>
      </c>
      <c r="CY119" s="1" t="s">
        <v>120</v>
      </c>
      <c r="CZ119" s="1" t="s">
        <v>1953</v>
      </c>
      <c r="DA119" s="1" t="s">
        <v>120</v>
      </c>
      <c r="DB119" s="1" t="s">
        <v>1954</v>
      </c>
      <c r="DC119" s="1" t="s">
        <v>1955</v>
      </c>
      <c r="DD119" s="1" t="s">
        <v>120</v>
      </c>
      <c r="DE119" s="1" t="s">
        <v>120</v>
      </c>
      <c r="DF119" s="1" t="s">
        <v>120</v>
      </c>
      <c r="DG119" s="1" t="s">
        <v>1942</v>
      </c>
    </row>
    <row r="120" spans="1:111" hidden="1" x14ac:dyDescent="0.3">
      <c r="A120" s="2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</row>
    <row r="121" spans="1:111" x14ac:dyDescent="0.3">
      <c r="A121" s="2">
        <v>119</v>
      </c>
      <c r="B121" s="1" t="s">
        <v>1956</v>
      </c>
      <c r="C121" s="1" t="s">
        <v>1957</v>
      </c>
      <c r="D121" s="1" t="s">
        <v>1958</v>
      </c>
      <c r="E121" s="1" t="s">
        <v>1959</v>
      </c>
      <c r="F121" s="1" t="s">
        <v>1960</v>
      </c>
      <c r="G121" s="1" t="s">
        <v>1961</v>
      </c>
      <c r="H121" s="1" t="s">
        <v>1962</v>
      </c>
      <c r="I121" s="1" t="s">
        <v>1960</v>
      </c>
      <c r="J121" s="1" t="s">
        <v>1961</v>
      </c>
      <c r="K121" s="1" t="s">
        <v>120</v>
      </c>
      <c r="L121" s="1" t="s">
        <v>311</v>
      </c>
      <c r="M121" s="1" t="s">
        <v>120</v>
      </c>
      <c r="N121" s="1" t="s">
        <v>120</v>
      </c>
      <c r="O121" s="1" t="s">
        <v>120</v>
      </c>
      <c r="P121" s="1" t="s">
        <v>120</v>
      </c>
      <c r="Q121" s="1" t="s">
        <v>120</v>
      </c>
      <c r="R121" s="1" t="s">
        <v>120</v>
      </c>
      <c r="S121" s="1" t="s">
        <v>120</v>
      </c>
      <c r="T121" s="1" t="s">
        <v>120</v>
      </c>
      <c r="U121" s="1" t="s">
        <v>120</v>
      </c>
      <c r="V121" s="1" t="s">
        <v>120</v>
      </c>
      <c r="W121" s="1" t="s">
        <v>120</v>
      </c>
      <c r="X121" s="1" t="s">
        <v>120</v>
      </c>
      <c r="Y121" s="1" t="s">
        <v>120</v>
      </c>
      <c r="Z121" s="1" t="s">
        <v>120</v>
      </c>
      <c r="AA121" s="1" t="s">
        <v>120</v>
      </c>
      <c r="AB121" s="1" t="s">
        <v>120</v>
      </c>
      <c r="AC121" s="1" t="s">
        <v>120</v>
      </c>
      <c r="AD121" s="1" t="s">
        <v>120</v>
      </c>
      <c r="AE121" s="1" t="s">
        <v>120</v>
      </c>
      <c r="AF121" s="1" t="s">
        <v>120</v>
      </c>
      <c r="AG121" s="1" t="s">
        <v>120</v>
      </c>
      <c r="AH121" s="1" t="s">
        <v>120</v>
      </c>
      <c r="AI121" s="1" t="s">
        <v>120</v>
      </c>
      <c r="AJ121" s="1" t="s">
        <v>120</v>
      </c>
      <c r="AK121" s="1" t="s">
        <v>120</v>
      </c>
      <c r="AL121" s="1" t="s">
        <v>120</v>
      </c>
      <c r="AM121" s="1" t="s">
        <v>120</v>
      </c>
      <c r="AN121" s="1" t="s">
        <v>120</v>
      </c>
      <c r="AO121" s="1" t="s">
        <v>120</v>
      </c>
      <c r="AP121" s="1" t="s">
        <v>120</v>
      </c>
      <c r="AQ121" s="1" t="s">
        <v>120</v>
      </c>
      <c r="AR121" s="1" t="s">
        <v>120</v>
      </c>
      <c r="AS121" s="1" t="s">
        <v>120</v>
      </c>
      <c r="AT121" s="1" t="s">
        <v>120</v>
      </c>
      <c r="AU121" s="1" t="s">
        <v>120</v>
      </c>
      <c r="AV121" s="1" t="s">
        <v>120</v>
      </c>
      <c r="AW121" s="1" t="s">
        <v>120</v>
      </c>
      <c r="AX121" s="1" t="s">
        <v>120</v>
      </c>
      <c r="AY121" s="1" t="s">
        <v>120</v>
      </c>
      <c r="AZ121" s="1" t="s">
        <v>120</v>
      </c>
      <c r="BA121" s="1" t="s">
        <v>120</v>
      </c>
      <c r="BB121" s="1" t="s">
        <v>120</v>
      </c>
      <c r="BC121" s="1" t="s">
        <v>120</v>
      </c>
      <c r="BD121" s="1" t="s">
        <v>120</v>
      </c>
      <c r="BE121" s="1" t="s">
        <v>120</v>
      </c>
      <c r="BF121" s="1" t="s">
        <v>120</v>
      </c>
      <c r="BG121" s="1" t="s">
        <v>120</v>
      </c>
      <c r="BH121" s="1" t="s">
        <v>120</v>
      </c>
      <c r="BI121" s="1" t="s">
        <v>120</v>
      </c>
      <c r="BJ121" s="1" t="s">
        <v>120</v>
      </c>
      <c r="BK121" s="1" t="s">
        <v>120</v>
      </c>
      <c r="BL121" s="1" t="s">
        <v>120</v>
      </c>
      <c r="BM121" s="1" t="s">
        <v>120</v>
      </c>
      <c r="BN121" s="1" t="s">
        <v>120</v>
      </c>
      <c r="BO121" s="1" t="s">
        <v>120</v>
      </c>
      <c r="BP121" s="1" t="s">
        <v>120</v>
      </c>
      <c r="BQ121" s="1" t="s">
        <v>120</v>
      </c>
      <c r="BR121" s="1" t="s">
        <v>120</v>
      </c>
      <c r="BS121" s="1" t="s">
        <v>120</v>
      </c>
      <c r="BT121" s="1" t="s">
        <v>120</v>
      </c>
      <c r="BU121" s="1" t="s">
        <v>120</v>
      </c>
      <c r="BV121" s="1" t="s">
        <v>120</v>
      </c>
      <c r="BW121" s="1" t="s">
        <v>120</v>
      </c>
      <c r="BX121" s="1" t="s">
        <v>120</v>
      </c>
      <c r="BY121" s="1" t="s">
        <v>120</v>
      </c>
      <c r="BZ121" s="1" t="s">
        <v>120</v>
      </c>
      <c r="CA121" s="1" t="s">
        <v>120</v>
      </c>
      <c r="CB121" s="1" t="s">
        <v>120</v>
      </c>
      <c r="CC121" s="1" t="s">
        <v>120</v>
      </c>
      <c r="CD121" s="1" t="s">
        <v>120</v>
      </c>
      <c r="CE121" s="1" t="s">
        <v>120</v>
      </c>
      <c r="CF121" s="1" t="s">
        <v>120</v>
      </c>
      <c r="CG121" s="1" t="s">
        <v>120</v>
      </c>
      <c r="CH121" s="1" t="s">
        <v>120</v>
      </c>
      <c r="CI121" s="1" t="s">
        <v>120</v>
      </c>
      <c r="CJ121" s="1" t="s">
        <v>120</v>
      </c>
      <c r="CK121" s="1" t="s">
        <v>120</v>
      </c>
      <c r="CL121" s="1" t="s">
        <v>120</v>
      </c>
      <c r="CM121" s="1" t="s">
        <v>120</v>
      </c>
      <c r="CN121" s="1" t="s">
        <v>120</v>
      </c>
      <c r="CO121" s="1" t="s">
        <v>120</v>
      </c>
      <c r="CP121" s="1" t="s">
        <v>120</v>
      </c>
      <c r="CQ121" s="1" t="s">
        <v>120</v>
      </c>
      <c r="CR121" s="1" t="s">
        <v>120</v>
      </c>
      <c r="CS121" s="1" t="s">
        <v>120</v>
      </c>
      <c r="CT121" s="1" t="s">
        <v>120</v>
      </c>
      <c r="CU121" s="1" t="s">
        <v>120</v>
      </c>
      <c r="CV121" s="1" t="s">
        <v>120</v>
      </c>
      <c r="CW121" s="1" t="s">
        <v>120</v>
      </c>
      <c r="CX121" s="1" t="s">
        <v>120</v>
      </c>
      <c r="CY121" s="1" t="s">
        <v>120</v>
      </c>
      <c r="CZ121" s="1" t="s">
        <v>120</v>
      </c>
      <c r="DA121" s="1" t="s">
        <v>120</v>
      </c>
      <c r="DB121" s="1" t="s">
        <v>120</v>
      </c>
      <c r="DC121" s="1" t="s">
        <v>120</v>
      </c>
      <c r="DD121" s="1" t="s">
        <v>120</v>
      </c>
      <c r="DE121" s="1" t="s">
        <v>120</v>
      </c>
      <c r="DF121" s="1" t="s">
        <v>120</v>
      </c>
      <c r="DG121" s="1" t="s">
        <v>120</v>
      </c>
    </row>
    <row r="122" spans="1:111" hidden="1" x14ac:dyDescent="0.3">
      <c r="A122" s="2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</row>
    <row r="123" spans="1:111" x14ac:dyDescent="0.3">
      <c r="A123" s="2">
        <v>121</v>
      </c>
      <c r="B123" s="1" t="s">
        <v>1963</v>
      </c>
      <c r="C123" s="1" t="s">
        <v>1964</v>
      </c>
      <c r="D123" s="1" t="s">
        <v>1965</v>
      </c>
      <c r="E123" s="1" t="s">
        <v>1966</v>
      </c>
      <c r="F123" s="1" t="s">
        <v>1967</v>
      </c>
      <c r="G123" s="1"/>
      <c r="H123" s="1" t="s">
        <v>1968</v>
      </c>
      <c r="I123" s="1" t="s">
        <v>1969</v>
      </c>
      <c r="J123" s="1"/>
      <c r="K123" s="1" t="s">
        <v>1970</v>
      </c>
      <c r="L123" s="1" t="s">
        <v>1971</v>
      </c>
      <c r="M123" s="1" t="s">
        <v>120</v>
      </c>
      <c r="N123" s="1" t="s">
        <v>849</v>
      </c>
      <c r="O123" s="1" t="s">
        <v>1972</v>
      </c>
      <c r="P123" s="1" t="s">
        <v>1973</v>
      </c>
      <c r="Q123" s="1" t="s">
        <v>120</v>
      </c>
      <c r="R123" s="1" t="s">
        <v>120</v>
      </c>
      <c r="S123" s="1" t="s">
        <v>1970</v>
      </c>
      <c r="T123" s="1" t="s">
        <v>120</v>
      </c>
      <c r="U123" s="1" t="s">
        <v>1974</v>
      </c>
      <c r="V123" s="1" t="s">
        <v>1975</v>
      </c>
      <c r="W123" s="1" t="s">
        <v>1976</v>
      </c>
      <c r="X123" s="1" t="s">
        <v>120</v>
      </c>
      <c r="Y123" s="1" t="s">
        <v>120</v>
      </c>
      <c r="Z123" s="1" t="s">
        <v>1977</v>
      </c>
      <c r="AA123" s="1" t="s">
        <v>1978</v>
      </c>
      <c r="AB123" s="1" t="s">
        <v>120</v>
      </c>
      <c r="AC123" s="1" t="s">
        <v>120</v>
      </c>
      <c r="AD123" s="1" t="s">
        <v>120</v>
      </c>
      <c r="AE123" s="1" t="s">
        <v>120</v>
      </c>
      <c r="AF123" s="1" t="s">
        <v>120</v>
      </c>
      <c r="AG123" s="1" t="s">
        <v>120</v>
      </c>
      <c r="AH123" s="1" t="s">
        <v>120</v>
      </c>
      <c r="AI123" s="1" t="s">
        <v>120</v>
      </c>
      <c r="AJ123" s="1" t="s">
        <v>120</v>
      </c>
      <c r="AK123" s="1" t="s">
        <v>1979</v>
      </c>
      <c r="AL123" s="1" t="s">
        <v>1977</v>
      </c>
      <c r="AM123" s="1" t="s">
        <v>120</v>
      </c>
      <c r="AN123" s="1" t="s">
        <v>120</v>
      </c>
      <c r="AO123" s="1" t="s">
        <v>120</v>
      </c>
      <c r="AP123" s="1" t="s">
        <v>120</v>
      </c>
      <c r="AQ123" s="1" t="s">
        <v>120</v>
      </c>
      <c r="AR123" s="1" t="s">
        <v>120</v>
      </c>
      <c r="AS123" s="1" t="s">
        <v>120</v>
      </c>
      <c r="AT123" s="1" t="s">
        <v>120</v>
      </c>
      <c r="AU123" s="1" t="s">
        <v>120</v>
      </c>
      <c r="AV123" s="1" t="s">
        <v>120</v>
      </c>
      <c r="AW123" s="1" t="s">
        <v>120</v>
      </c>
      <c r="AX123" s="1" t="s">
        <v>120</v>
      </c>
      <c r="AY123" s="1" t="s">
        <v>120</v>
      </c>
      <c r="AZ123" s="1" t="s">
        <v>120</v>
      </c>
      <c r="BA123" s="1" t="s">
        <v>849</v>
      </c>
      <c r="BB123" s="1" t="s">
        <v>1972</v>
      </c>
      <c r="BC123" s="1" t="s">
        <v>1973</v>
      </c>
      <c r="BD123" s="1" t="s">
        <v>120</v>
      </c>
      <c r="BE123" s="1" t="s">
        <v>120</v>
      </c>
      <c r="BF123" s="1" t="s">
        <v>1970</v>
      </c>
      <c r="BG123" s="1" t="s">
        <v>120</v>
      </c>
      <c r="BH123" s="1" t="s">
        <v>1974</v>
      </c>
      <c r="BI123" s="1" t="s">
        <v>1975</v>
      </c>
      <c r="BJ123" s="1" t="s">
        <v>1976</v>
      </c>
      <c r="BK123" s="1" t="s">
        <v>120</v>
      </c>
      <c r="BL123" s="1" t="s">
        <v>120</v>
      </c>
      <c r="BM123" s="1" t="s">
        <v>1977</v>
      </c>
      <c r="BN123" s="1" t="s">
        <v>120</v>
      </c>
      <c r="BO123" s="1" t="s">
        <v>120</v>
      </c>
      <c r="BP123" s="1" t="s">
        <v>120</v>
      </c>
      <c r="BQ123" s="1" t="s">
        <v>120</v>
      </c>
      <c r="BR123" s="1" t="s">
        <v>120</v>
      </c>
      <c r="BS123" s="1" t="s">
        <v>120</v>
      </c>
      <c r="BT123" s="1" t="s">
        <v>120</v>
      </c>
      <c r="BU123" s="1" t="s">
        <v>120</v>
      </c>
      <c r="BV123" s="1" t="s">
        <v>120</v>
      </c>
      <c r="BW123" s="1" t="s">
        <v>120</v>
      </c>
      <c r="BX123" s="1" t="s">
        <v>120</v>
      </c>
      <c r="BY123" s="1" t="s">
        <v>120</v>
      </c>
      <c r="BZ123" s="1" t="s">
        <v>120</v>
      </c>
      <c r="CA123" s="1" t="s">
        <v>120</v>
      </c>
      <c r="CB123" s="1" t="s">
        <v>120</v>
      </c>
      <c r="CC123" s="1" t="s">
        <v>120</v>
      </c>
      <c r="CD123" s="1" t="s">
        <v>120</v>
      </c>
      <c r="CE123" s="1" t="s">
        <v>120</v>
      </c>
      <c r="CF123" s="1" t="s">
        <v>120</v>
      </c>
      <c r="CG123" s="1" t="s">
        <v>120</v>
      </c>
      <c r="CH123" s="1" t="s">
        <v>120</v>
      </c>
      <c r="CI123" s="1" t="s">
        <v>120</v>
      </c>
      <c r="CJ123" s="1" t="s">
        <v>120</v>
      </c>
      <c r="CK123" s="1" t="s">
        <v>120</v>
      </c>
      <c r="CL123" s="1" t="s">
        <v>120</v>
      </c>
      <c r="CM123" s="1" t="s">
        <v>120</v>
      </c>
      <c r="CN123" s="1" t="s">
        <v>120</v>
      </c>
      <c r="CO123" s="1" t="s">
        <v>120</v>
      </c>
      <c r="CP123" s="1" t="s">
        <v>120</v>
      </c>
      <c r="CQ123" s="1" t="s">
        <v>120</v>
      </c>
      <c r="CR123" s="1" t="s">
        <v>120</v>
      </c>
      <c r="CS123" s="1" t="s">
        <v>120</v>
      </c>
      <c r="CT123" s="1" t="s">
        <v>120</v>
      </c>
      <c r="CU123" s="1" t="s">
        <v>120</v>
      </c>
      <c r="CV123" s="1" t="s">
        <v>120</v>
      </c>
      <c r="CW123" s="1" t="s">
        <v>120</v>
      </c>
      <c r="CX123" s="1" t="s">
        <v>120</v>
      </c>
      <c r="CY123" s="1" t="s">
        <v>120</v>
      </c>
      <c r="CZ123" s="1" t="s">
        <v>120</v>
      </c>
      <c r="DA123" s="1" t="s">
        <v>120</v>
      </c>
      <c r="DB123" s="1" t="s">
        <v>120</v>
      </c>
      <c r="DC123" s="1" t="s">
        <v>120</v>
      </c>
      <c r="DD123" s="1" t="s">
        <v>120</v>
      </c>
      <c r="DE123" s="1" t="s">
        <v>120</v>
      </c>
      <c r="DF123" s="1" t="s">
        <v>120</v>
      </c>
      <c r="DG123" s="1" t="s">
        <v>120</v>
      </c>
    </row>
    <row r="124" spans="1:111" x14ac:dyDescent="0.3">
      <c r="A124" s="2">
        <v>122</v>
      </c>
      <c r="B124" s="1" t="s">
        <v>1980</v>
      </c>
      <c r="C124" s="1" t="s">
        <v>1981</v>
      </c>
      <c r="D124" s="1" t="s">
        <v>1982</v>
      </c>
      <c r="E124" s="1" t="s">
        <v>1983</v>
      </c>
      <c r="F124" s="1" t="s">
        <v>1984</v>
      </c>
      <c r="G124" s="1"/>
      <c r="H124" s="1" t="s">
        <v>1985</v>
      </c>
      <c r="I124" s="1" t="s">
        <v>1986</v>
      </c>
      <c r="J124" s="1"/>
      <c r="K124" s="1" t="s">
        <v>1987</v>
      </c>
      <c r="L124" s="1" t="s">
        <v>1988</v>
      </c>
      <c r="M124" s="1" t="s">
        <v>1989</v>
      </c>
      <c r="N124" s="1" t="s">
        <v>1103</v>
      </c>
      <c r="O124" s="1" t="s">
        <v>247</v>
      </c>
      <c r="P124" s="1" t="s">
        <v>262</v>
      </c>
      <c r="Q124" s="1" t="s">
        <v>120</v>
      </c>
      <c r="R124" s="1" t="s">
        <v>120</v>
      </c>
      <c r="S124" s="1" t="s">
        <v>1987</v>
      </c>
      <c r="T124" s="1" t="s">
        <v>1990</v>
      </c>
      <c r="U124" s="1" t="s">
        <v>1991</v>
      </c>
      <c r="V124" s="1" t="s">
        <v>1992</v>
      </c>
      <c r="W124" s="1" t="s">
        <v>1993</v>
      </c>
      <c r="X124" s="1" t="s">
        <v>120</v>
      </c>
      <c r="Y124" s="1" t="s">
        <v>120</v>
      </c>
      <c r="Z124" s="1" t="s">
        <v>1988</v>
      </c>
      <c r="AA124" s="1" t="s">
        <v>1994</v>
      </c>
      <c r="AB124" s="1" t="s">
        <v>120</v>
      </c>
      <c r="AC124" s="1" t="s">
        <v>120</v>
      </c>
      <c r="AD124" s="1" t="s">
        <v>120</v>
      </c>
      <c r="AE124" s="1" t="s">
        <v>120</v>
      </c>
      <c r="AF124" s="1" t="s">
        <v>120</v>
      </c>
      <c r="AG124" s="1" t="s">
        <v>120</v>
      </c>
      <c r="AH124" s="1" t="s">
        <v>120</v>
      </c>
      <c r="AI124" s="1" t="s">
        <v>120</v>
      </c>
      <c r="AJ124" s="1" t="s">
        <v>120</v>
      </c>
      <c r="AK124" s="1" t="s">
        <v>1995</v>
      </c>
      <c r="AL124" s="1" t="s">
        <v>1996</v>
      </c>
      <c r="AM124" s="1" t="s">
        <v>1997</v>
      </c>
      <c r="AN124" s="1" t="s">
        <v>120</v>
      </c>
      <c r="AO124" s="1" t="s">
        <v>120</v>
      </c>
      <c r="AP124" s="1" t="s">
        <v>120</v>
      </c>
      <c r="AQ124" s="1" t="s">
        <v>120</v>
      </c>
      <c r="AR124" s="1" t="s">
        <v>120</v>
      </c>
      <c r="AS124" s="1" t="s">
        <v>120</v>
      </c>
      <c r="AT124" s="1" t="s">
        <v>120</v>
      </c>
      <c r="AU124" s="1" t="s">
        <v>1998</v>
      </c>
      <c r="AV124" s="1" t="s">
        <v>120</v>
      </c>
      <c r="AW124" s="1" t="s">
        <v>120</v>
      </c>
      <c r="AX124" s="1" t="s">
        <v>1999</v>
      </c>
      <c r="AY124" s="1" t="s">
        <v>2000</v>
      </c>
      <c r="AZ124" s="1" t="s">
        <v>478</v>
      </c>
      <c r="BA124" s="1" t="s">
        <v>123</v>
      </c>
      <c r="BB124" s="1" t="s">
        <v>247</v>
      </c>
      <c r="BC124" s="1" t="s">
        <v>262</v>
      </c>
      <c r="BD124" s="1" t="s">
        <v>120</v>
      </c>
      <c r="BE124" s="1" t="s">
        <v>120</v>
      </c>
      <c r="BF124" s="1" t="s">
        <v>2001</v>
      </c>
      <c r="BG124" s="1" t="s">
        <v>2002</v>
      </c>
      <c r="BH124" s="1" t="s">
        <v>2003</v>
      </c>
      <c r="BI124" s="1" t="s">
        <v>1992</v>
      </c>
      <c r="BJ124" s="1" t="s">
        <v>1993</v>
      </c>
      <c r="BK124" s="1" t="s">
        <v>120</v>
      </c>
      <c r="BL124" s="1" t="s">
        <v>120</v>
      </c>
      <c r="BM124" s="1" t="s">
        <v>2004</v>
      </c>
      <c r="BN124" s="1" t="s">
        <v>123</v>
      </c>
      <c r="BO124" s="1" t="s">
        <v>120</v>
      </c>
      <c r="BP124" s="1" t="s">
        <v>120</v>
      </c>
      <c r="BQ124" s="1" t="s">
        <v>120</v>
      </c>
      <c r="BR124" s="1" t="s">
        <v>120</v>
      </c>
      <c r="BS124" s="1" t="s">
        <v>120</v>
      </c>
      <c r="BT124" s="1" t="s">
        <v>123</v>
      </c>
      <c r="BU124" s="1" t="s">
        <v>1999</v>
      </c>
      <c r="BV124" s="1" t="s">
        <v>120</v>
      </c>
      <c r="BW124" s="1" t="s">
        <v>120</v>
      </c>
      <c r="BX124" s="1" t="s">
        <v>120</v>
      </c>
      <c r="BY124" s="1" t="s">
        <v>120</v>
      </c>
      <c r="BZ124" s="1" t="s">
        <v>120</v>
      </c>
      <c r="CA124" s="1" t="s">
        <v>1999</v>
      </c>
      <c r="CB124" s="1" t="s">
        <v>1997</v>
      </c>
      <c r="CC124" s="1" t="s">
        <v>120</v>
      </c>
      <c r="CD124" s="1" t="s">
        <v>120</v>
      </c>
      <c r="CE124" s="1" t="s">
        <v>120</v>
      </c>
      <c r="CF124" s="1" t="s">
        <v>120</v>
      </c>
      <c r="CG124" s="1" t="s">
        <v>120</v>
      </c>
      <c r="CH124" s="1" t="s">
        <v>120</v>
      </c>
      <c r="CI124" s="1" t="s">
        <v>120</v>
      </c>
      <c r="CJ124" s="1" t="s">
        <v>1998</v>
      </c>
      <c r="CK124" s="1" t="s">
        <v>120</v>
      </c>
      <c r="CL124" s="1" t="s">
        <v>120</v>
      </c>
      <c r="CM124" s="1" t="s">
        <v>1999</v>
      </c>
      <c r="CN124" s="1" t="s">
        <v>161</v>
      </c>
      <c r="CO124" s="1" t="s">
        <v>2005</v>
      </c>
      <c r="CP124" s="1" t="s">
        <v>2006</v>
      </c>
      <c r="CQ124" s="1" t="s">
        <v>161</v>
      </c>
      <c r="CR124" s="1" t="s">
        <v>2007</v>
      </c>
      <c r="CS124" s="1" t="s">
        <v>2008</v>
      </c>
      <c r="CT124" s="1" t="s">
        <v>2009</v>
      </c>
      <c r="CU124" s="1" t="s">
        <v>730</v>
      </c>
      <c r="CV124" s="1" t="s">
        <v>120</v>
      </c>
      <c r="CW124" s="1" t="s">
        <v>120</v>
      </c>
      <c r="CX124" s="1" t="s">
        <v>120</v>
      </c>
      <c r="CY124" s="1" t="s">
        <v>120</v>
      </c>
      <c r="CZ124" s="1" t="s">
        <v>2010</v>
      </c>
      <c r="DA124" s="1" t="s">
        <v>2011</v>
      </c>
      <c r="DB124" s="1" t="s">
        <v>2012</v>
      </c>
      <c r="DC124" s="1" t="s">
        <v>120</v>
      </c>
      <c r="DD124" s="1" t="s">
        <v>120</v>
      </c>
      <c r="DE124" s="1" t="s">
        <v>120</v>
      </c>
      <c r="DF124" s="1" t="s">
        <v>120</v>
      </c>
      <c r="DG124" s="1" t="s">
        <v>2000</v>
      </c>
    </row>
    <row r="125" spans="1:111" hidden="1" x14ac:dyDescent="0.3">
      <c r="A125" s="2">
        <v>123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</row>
    <row r="126" spans="1:111" hidden="1" x14ac:dyDescent="0.3">
      <c r="A126" s="2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</row>
    <row r="127" spans="1:111" x14ac:dyDescent="0.3">
      <c r="A127" s="2">
        <v>125</v>
      </c>
      <c r="B127" s="1" t="s">
        <v>2013</v>
      </c>
      <c r="C127" s="1" t="s">
        <v>2014</v>
      </c>
      <c r="D127" s="1" t="s">
        <v>2015</v>
      </c>
      <c r="E127" s="1" t="s">
        <v>2016</v>
      </c>
      <c r="F127" s="1" t="s">
        <v>2017</v>
      </c>
      <c r="G127" s="1" t="s">
        <v>2018</v>
      </c>
      <c r="H127" s="1" t="s">
        <v>2019</v>
      </c>
      <c r="I127" s="1" t="s">
        <v>2020</v>
      </c>
      <c r="J127" s="1" t="s">
        <v>2021</v>
      </c>
      <c r="K127" s="1" t="s">
        <v>2022</v>
      </c>
      <c r="L127" s="1" t="s">
        <v>2023</v>
      </c>
      <c r="M127" s="1" t="s">
        <v>120</v>
      </c>
      <c r="N127" s="1" t="s">
        <v>1058</v>
      </c>
      <c r="O127" s="1" t="s">
        <v>2024</v>
      </c>
      <c r="P127" s="1" t="s">
        <v>1160</v>
      </c>
      <c r="Q127" s="1" t="s">
        <v>120</v>
      </c>
      <c r="R127" s="1" t="s">
        <v>120</v>
      </c>
      <c r="S127" s="1" t="s">
        <v>2022</v>
      </c>
      <c r="T127" s="1" t="s">
        <v>120</v>
      </c>
      <c r="U127" s="1" t="s">
        <v>2025</v>
      </c>
      <c r="V127" s="1" t="s">
        <v>2026</v>
      </c>
      <c r="W127" s="1" t="s">
        <v>2027</v>
      </c>
      <c r="X127" s="1" t="s">
        <v>120</v>
      </c>
      <c r="Y127" s="1" t="s">
        <v>120</v>
      </c>
      <c r="Z127" s="1" t="s">
        <v>2028</v>
      </c>
      <c r="AA127" s="1" t="s">
        <v>2029</v>
      </c>
      <c r="AB127" s="1" t="s">
        <v>120</v>
      </c>
      <c r="AC127" s="1" t="s">
        <v>2030</v>
      </c>
      <c r="AD127" s="1" t="s">
        <v>120</v>
      </c>
      <c r="AE127" s="1" t="s">
        <v>2031</v>
      </c>
      <c r="AF127" s="1" t="s">
        <v>120</v>
      </c>
      <c r="AG127" s="1" t="s">
        <v>120</v>
      </c>
      <c r="AH127" s="1" t="s">
        <v>120</v>
      </c>
      <c r="AI127" s="1" t="s">
        <v>120</v>
      </c>
      <c r="AJ127" s="1" t="s">
        <v>2032</v>
      </c>
      <c r="AK127" s="1" t="s">
        <v>2033</v>
      </c>
      <c r="AL127" s="1" t="s">
        <v>2034</v>
      </c>
      <c r="AM127" s="1" t="s">
        <v>2035</v>
      </c>
      <c r="AN127" s="1" t="s">
        <v>120</v>
      </c>
      <c r="AO127" s="1" t="s">
        <v>2036</v>
      </c>
      <c r="AP127" s="1" t="s">
        <v>120</v>
      </c>
      <c r="AQ127" s="1" t="s">
        <v>2037</v>
      </c>
      <c r="AR127" s="1" t="s">
        <v>120</v>
      </c>
      <c r="AS127" s="1" t="s">
        <v>120</v>
      </c>
      <c r="AT127" s="1" t="s">
        <v>120</v>
      </c>
      <c r="AU127" s="1" t="s">
        <v>120</v>
      </c>
      <c r="AV127" s="1" t="s">
        <v>2038</v>
      </c>
      <c r="AW127" s="1" t="s">
        <v>2039</v>
      </c>
      <c r="AX127" s="1" t="s">
        <v>2040</v>
      </c>
      <c r="AY127" s="1" t="s">
        <v>120</v>
      </c>
      <c r="AZ127" s="1" t="s">
        <v>120</v>
      </c>
      <c r="BA127" s="1" t="s">
        <v>2041</v>
      </c>
      <c r="BB127" s="1" t="s">
        <v>2042</v>
      </c>
      <c r="BC127" s="1" t="s">
        <v>1820</v>
      </c>
      <c r="BD127" s="1" t="s">
        <v>120</v>
      </c>
      <c r="BE127" s="1" t="s">
        <v>120</v>
      </c>
      <c r="BF127" s="1" t="s">
        <v>2043</v>
      </c>
      <c r="BG127" s="1" t="s">
        <v>120</v>
      </c>
      <c r="BH127" s="1" t="s">
        <v>2044</v>
      </c>
      <c r="BI127" s="1" t="s">
        <v>2045</v>
      </c>
      <c r="BJ127" s="1" t="s">
        <v>2046</v>
      </c>
      <c r="BK127" s="1" t="s">
        <v>120</v>
      </c>
      <c r="BL127" s="1" t="s">
        <v>120</v>
      </c>
      <c r="BM127" s="1" t="s">
        <v>2034</v>
      </c>
      <c r="BN127" s="1" t="s">
        <v>120</v>
      </c>
      <c r="BO127" s="1" t="s">
        <v>848</v>
      </c>
      <c r="BP127" s="1" t="s">
        <v>1696</v>
      </c>
      <c r="BQ127" s="1" t="s">
        <v>123</v>
      </c>
      <c r="BR127" s="1" t="s">
        <v>120</v>
      </c>
      <c r="BS127" s="1" t="s">
        <v>120</v>
      </c>
      <c r="BT127" s="1" t="s">
        <v>163</v>
      </c>
      <c r="BU127" s="1" t="s">
        <v>120</v>
      </c>
      <c r="BV127" s="1" t="s">
        <v>2047</v>
      </c>
      <c r="BW127" s="1" t="s">
        <v>2048</v>
      </c>
      <c r="BX127" s="1" t="s">
        <v>2049</v>
      </c>
      <c r="BY127" s="1" t="s">
        <v>120</v>
      </c>
      <c r="BZ127" s="1" t="s">
        <v>120</v>
      </c>
      <c r="CA127" s="1" t="s">
        <v>2040</v>
      </c>
      <c r="CB127" s="1" t="s">
        <v>2035</v>
      </c>
      <c r="CC127" s="1" t="s">
        <v>120</v>
      </c>
      <c r="CD127" s="1" t="s">
        <v>2036</v>
      </c>
      <c r="CE127" s="1" t="s">
        <v>120</v>
      </c>
      <c r="CF127" s="1" t="s">
        <v>2037</v>
      </c>
      <c r="CG127" s="1" t="s">
        <v>120</v>
      </c>
      <c r="CH127" s="1" t="s">
        <v>120</v>
      </c>
      <c r="CI127" s="1" t="s">
        <v>120</v>
      </c>
      <c r="CJ127" s="1" t="s">
        <v>120</v>
      </c>
      <c r="CK127" s="1" t="s">
        <v>2038</v>
      </c>
      <c r="CL127" s="1" t="s">
        <v>2039</v>
      </c>
      <c r="CM127" s="1" t="s">
        <v>2040</v>
      </c>
      <c r="CN127" s="1" t="s">
        <v>2050</v>
      </c>
      <c r="CO127" s="1" t="s">
        <v>2051</v>
      </c>
      <c r="CP127" s="1" t="s">
        <v>2052</v>
      </c>
      <c r="CQ127" s="1" t="s">
        <v>2053</v>
      </c>
      <c r="CR127" s="1" t="s">
        <v>2054</v>
      </c>
      <c r="CS127" s="1" t="s">
        <v>2055</v>
      </c>
      <c r="CT127" s="1" t="s">
        <v>120</v>
      </c>
      <c r="CU127" s="1" t="s">
        <v>120</v>
      </c>
      <c r="CV127" s="1" t="s">
        <v>120</v>
      </c>
      <c r="CW127" s="1" t="s">
        <v>120</v>
      </c>
      <c r="CX127" s="1" t="s">
        <v>120</v>
      </c>
      <c r="CY127" s="1" t="s">
        <v>120</v>
      </c>
      <c r="CZ127" s="1" t="s">
        <v>120</v>
      </c>
      <c r="DA127" s="1" t="s">
        <v>120</v>
      </c>
      <c r="DB127" s="1" t="s">
        <v>120</v>
      </c>
      <c r="DC127" s="1" t="s">
        <v>120</v>
      </c>
      <c r="DD127" s="1" t="s">
        <v>120</v>
      </c>
      <c r="DE127" s="1" t="s">
        <v>120</v>
      </c>
      <c r="DF127" s="1" t="s">
        <v>120</v>
      </c>
      <c r="DG127" s="1" t="s">
        <v>120</v>
      </c>
    </row>
    <row r="128" spans="1:111" x14ac:dyDescent="0.3">
      <c r="A128" s="2">
        <v>126</v>
      </c>
      <c r="B128" s="1" t="s">
        <v>2056</v>
      </c>
      <c r="C128" s="1" t="s">
        <v>2057</v>
      </c>
      <c r="D128" s="1" t="s">
        <v>2058</v>
      </c>
      <c r="E128" s="1" t="s">
        <v>2059</v>
      </c>
      <c r="F128" s="1"/>
      <c r="G128" s="1"/>
      <c r="H128" s="1"/>
      <c r="I128" s="1"/>
      <c r="J128" s="1"/>
      <c r="K128" s="1" t="s">
        <v>773</v>
      </c>
      <c r="L128" s="1" t="s">
        <v>2060</v>
      </c>
      <c r="M128" s="1" t="s">
        <v>120</v>
      </c>
      <c r="N128" s="1" t="s">
        <v>478</v>
      </c>
      <c r="O128" s="1" t="s">
        <v>294</v>
      </c>
      <c r="P128" s="1" t="s">
        <v>120</v>
      </c>
      <c r="Q128" s="1" t="s">
        <v>120</v>
      </c>
      <c r="R128" s="1" t="s">
        <v>120</v>
      </c>
      <c r="S128" s="1" t="s">
        <v>773</v>
      </c>
      <c r="T128" s="1" t="s">
        <v>120</v>
      </c>
      <c r="U128" s="1" t="s">
        <v>2061</v>
      </c>
      <c r="V128" s="1" t="s">
        <v>2062</v>
      </c>
      <c r="W128" s="1" t="s">
        <v>120</v>
      </c>
      <c r="X128" s="1" t="s">
        <v>120</v>
      </c>
      <c r="Y128" s="1" t="s">
        <v>120</v>
      </c>
      <c r="Z128" s="1" t="s">
        <v>2063</v>
      </c>
      <c r="AA128" s="1" t="s">
        <v>2064</v>
      </c>
      <c r="AB128" s="1" t="s">
        <v>2065</v>
      </c>
      <c r="AC128" s="1" t="s">
        <v>120</v>
      </c>
      <c r="AD128" s="1" t="s">
        <v>120</v>
      </c>
      <c r="AE128" s="1" t="s">
        <v>120</v>
      </c>
      <c r="AF128" s="1" t="s">
        <v>120</v>
      </c>
      <c r="AG128" s="1" t="s">
        <v>120</v>
      </c>
      <c r="AH128" s="1" t="s">
        <v>120</v>
      </c>
      <c r="AI128" s="1" t="s">
        <v>120</v>
      </c>
      <c r="AJ128" s="1" t="s">
        <v>2066</v>
      </c>
      <c r="AK128" s="1" t="s">
        <v>1539</v>
      </c>
      <c r="AL128" s="1" t="s">
        <v>2063</v>
      </c>
      <c r="AM128" s="1" t="s">
        <v>120</v>
      </c>
      <c r="AN128" s="1" t="s">
        <v>120</v>
      </c>
      <c r="AO128" s="1" t="s">
        <v>120</v>
      </c>
      <c r="AP128" s="1" t="s">
        <v>120</v>
      </c>
      <c r="AQ128" s="1" t="s">
        <v>120</v>
      </c>
      <c r="AR128" s="1" t="s">
        <v>120</v>
      </c>
      <c r="AS128" s="1" t="s">
        <v>120</v>
      </c>
      <c r="AT128" s="1" t="s">
        <v>120</v>
      </c>
      <c r="AU128" s="1" t="s">
        <v>120</v>
      </c>
      <c r="AV128" s="1" t="s">
        <v>120</v>
      </c>
      <c r="AW128" s="1" t="s">
        <v>120</v>
      </c>
      <c r="AX128" s="1" t="s">
        <v>120</v>
      </c>
      <c r="AY128" s="1" t="s">
        <v>120</v>
      </c>
      <c r="AZ128" s="1" t="s">
        <v>120</v>
      </c>
      <c r="BA128" s="1" t="s">
        <v>478</v>
      </c>
      <c r="BB128" s="1" t="s">
        <v>294</v>
      </c>
      <c r="BC128" s="1" t="s">
        <v>120</v>
      </c>
      <c r="BD128" s="1" t="s">
        <v>120</v>
      </c>
      <c r="BE128" s="1" t="s">
        <v>120</v>
      </c>
      <c r="BF128" s="1" t="s">
        <v>773</v>
      </c>
      <c r="BG128" s="1" t="s">
        <v>120</v>
      </c>
      <c r="BH128" s="1" t="s">
        <v>2061</v>
      </c>
      <c r="BI128" s="1" t="s">
        <v>2062</v>
      </c>
      <c r="BJ128" s="1" t="s">
        <v>120</v>
      </c>
      <c r="BK128" s="1" t="s">
        <v>120</v>
      </c>
      <c r="BL128" s="1" t="s">
        <v>120</v>
      </c>
      <c r="BM128" s="1" t="s">
        <v>2063</v>
      </c>
      <c r="BN128" s="1" t="s">
        <v>120</v>
      </c>
      <c r="BO128" s="1" t="s">
        <v>120</v>
      </c>
      <c r="BP128" s="1" t="s">
        <v>120</v>
      </c>
      <c r="BQ128" s="1" t="s">
        <v>120</v>
      </c>
      <c r="BR128" s="1" t="s">
        <v>120</v>
      </c>
      <c r="BS128" s="1" t="s">
        <v>120</v>
      </c>
      <c r="BT128" s="1" t="s">
        <v>120</v>
      </c>
      <c r="BU128" s="1" t="s">
        <v>120</v>
      </c>
      <c r="BV128" s="1" t="s">
        <v>120</v>
      </c>
      <c r="BW128" s="1" t="s">
        <v>120</v>
      </c>
      <c r="BX128" s="1" t="s">
        <v>120</v>
      </c>
      <c r="BY128" s="1" t="s">
        <v>120</v>
      </c>
      <c r="BZ128" s="1" t="s">
        <v>120</v>
      </c>
      <c r="CA128" s="1" t="s">
        <v>120</v>
      </c>
      <c r="CB128" s="1" t="s">
        <v>120</v>
      </c>
      <c r="CC128" s="1" t="s">
        <v>120</v>
      </c>
      <c r="CD128" s="1" t="s">
        <v>120</v>
      </c>
      <c r="CE128" s="1" t="s">
        <v>120</v>
      </c>
      <c r="CF128" s="1" t="s">
        <v>120</v>
      </c>
      <c r="CG128" s="1" t="s">
        <v>120</v>
      </c>
      <c r="CH128" s="1" t="s">
        <v>120</v>
      </c>
      <c r="CI128" s="1" t="s">
        <v>120</v>
      </c>
      <c r="CJ128" s="1" t="s">
        <v>120</v>
      </c>
      <c r="CK128" s="1" t="s">
        <v>120</v>
      </c>
      <c r="CL128" s="1" t="s">
        <v>120</v>
      </c>
      <c r="CM128" s="1" t="s">
        <v>120</v>
      </c>
      <c r="CN128" s="1" t="s">
        <v>120</v>
      </c>
      <c r="CO128" s="1" t="s">
        <v>120</v>
      </c>
      <c r="CP128" s="1" t="s">
        <v>120</v>
      </c>
      <c r="CQ128" s="1" t="s">
        <v>120</v>
      </c>
      <c r="CR128" s="1" t="s">
        <v>120</v>
      </c>
      <c r="CS128" s="1" t="s">
        <v>120</v>
      </c>
      <c r="CT128" s="1" t="s">
        <v>120</v>
      </c>
      <c r="CU128" s="1" t="s">
        <v>120</v>
      </c>
      <c r="CV128" s="1" t="s">
        <v>120</v>
      </c>
      <c r="CW128" s="1" t="s">
        <v>120</v>
      </c>
      <c r="CX128" s="1" t="s">
        <v>120</v>
      </c>
      <c r="CY128" s="1" t="s">
        <v>120</v>
      </c>
      <c r="CZ128" s="1" t="s">
        <v>120</v>
      </c>
      <c r="DA128" s="1" t="s">
        <v>120</v>
      </c>
      <c r="DB128" s="1" t="s">
        <v>120</v>
      </c>
      <c r="DC128" s="1" t="s">
        <v>120</v>
      </c>
      <c r="DD128" s="1" t="s">
        <v>120</v>
      </c>
      <c r="DE128" s="1" t="s">
        <v>120</v>
      </c>
      <c r="DF128" s="1" t="s">
        <v>120</v>
      </c>
      <c r="DG128" s="1" t="s">
        <v>120</v>
      </c>
    </row>
    <row r="129" spans="1:111" x14ac:dyDescent="0.3">
      <c r="A129" s="2">
        <v>127</v>
      </c>
      <c r="B129" s="1" t="s">
        <v>2067</v>
      </c>
      <c r="C129" s="1" t="s">
        <v>2068</v>
      </c>
      <c r="D129" s="1" t="s">
        <v>2069</v>
      </c>
      <c r="E129" s="1" t="s">
        <v>2070</v>
      </c>
      <c r="F129" s="1" t="s">
        <v>2071</v>
      </c>
      <c r="G129" s="1" t="s">
        <v>2072</v>
      </c>
      <c r="H129" s="1" t="s">
        <v>2073</v>
      </c>
      <c r="I129" s="1" t="s">
        <v>2074</v>
      </c>
      <c r="J129" s="1" t="s">
        <v>2075</v>
      </c>
      <c r="K129" s="1" t="s">
        <v>161</v>
      </c>
      <c r="L129" s="1" t="s">
        <v>311</v>
      </c>
      <c r="M129" s="1" t="s">
        <v>120</v>
      </c>
      <c r="N129" s="1" t="s">
        <v>123</v>
      </c>
      <c r="O129" s="1" t="s">
        <v>123</v>
      </c>
      <c r="P129" s="1" t="s">
        <v>120</v>
      </c>
      <c r="Q129" s="1" t="s">
        <v>120</v>
      </c>
      <c r="R129" s="1" t="s">
        <v>120</v>
      </c>
      <c r="S129" s="1" t="s">
        <v>161</v>
      </c>
      <c r="T129" s="1" t="s">
        <v>120</v>
      </c>
      <c r="U129" s="1" t="s">
        <v>120</v>
      </c>
      <c r="V129" s="1" t="s">
        <v>120</v>
      </c>
      <c r="W129" s="1" t="s">
        <v>120</v>
      </c>
      <c r="X129" s="1" t="s">
        <v>120</v>
      </c>
      <c r="Y129" s="1" t="s">
        <v>120</v>
      </c>
      <c r="Z129" s="1" t="s">
        <v>120</v>
      </c>
      <c r="AA129" s="1" t="s">
        <v>120</v>
      </c>
      <c r="AB129" s="1" t="s">
        <v>120</v>
      </c>
      <c r="AC129" s="1" t="s">
        <v>120</v>
      </c>
      <c r="AD129" s="1" t="s">
        <v>120</v>
      </c>
      <c r="AE129" s="1" t="s">
        <v>120</v>
      </c>
      <c r="AF129" s="1" t="s">
        <v>120</v>
      </c>
      <c r="AG129" s="1" t="s">
        <v>120</v>
      </c>
      <c r="AH129" s="1" t="s">
        <v>120</v>
      </c>
      <c r="AI129" s="1" t="s">
        <v>120</v>
      </c>
      <c r="AJ129" s="1" t="s">
        <v>120</v>
      </c>
      <c r="AK129" s="1" t="s">
        <v>120</v>
      </c>
      <c r="AL129" s="1" t="s">
        <v>120</v>
      </c>
      <c r="AM129" s="1" t="s">
        <v>120</v>
      </c>
      <c r="AN129" s="1" t="s">
        <v>120</v>
      </c>
      <c r="AO129" s="1" t="s">
        <v>120</v>
      </c>
      <c r="AP129" s="1" t="s">
        <v>120</v>
      </c>
      <c r="AQ129" s="1" t="s">
        <v>120</v>
      </c>
      <c r="AR129" s="1" t="s">
        <v>120</v>
      </c>
      <c r="AS129" s="1" t="s">
        <v>120</v>
      </c>
      <c r="AT129" s="1" t="s">
        <v>120</v>
      </c>
      <c r="AU129" s="1" t="s">
        <v>120</v>
      </c>
      <c r="AV129" s="1" t="s">
        <v>120</v>
      </c>
      <c r="AW129" s="1" t="s">
        <v>120</v>
      </c>
      <c r="AX129" s="1" t="s">
        <v>120</v>
      </c>
      <c r="AY129" s="1" t="s">
        <v>120</v>
      </c>
      <c r="AZ129" s="1" t="s">
        <v>120</v>
      </c>
      <c r="BA129" s="1" t="s">
        <v>123</v>
      </c>
      <c r="BB129" s="1" t="s">
        <v>123</v>
      </c>
      <c r="BC129" s="1" t="s">
        <v>120</v>
      </c>
      <c r="BD129" s="1" t="s">
        <v>120</v>
      </c>
      <c r="BE129" s="1" t="s">
        <v>120</v>
      </c>
      <c r="BF129" s="1" t="s">
        <v>161</v>
      </c>
      <c r="BG129" s="1" t="s">
        <v>120</v>
      </c>
      <c r="BH129" s="1" t="s">
        <v>120</v>
      </c>
      <c r="BI129" s="1" t="s">
        <v>120</v>
      </c>
      <c r="BJ129" s="1" t="s">
        <v>120</v>
      </c>
      <c r="BK129" s="1" t="s">
        <v>120</v>
      </c>
      <c r="BL129" s="1" t="s">
        <v>120</v>
      </c>
      <c r="BM129" s="1" t="s">
        <v>120</v>
      </c>
      <c r="BN129" s="1" t="s">
        <v>120</v>
      </c>
      <c r="BO129" s="1" t="s">
        <v>120</v>
      </c>
      <c r="BP129" s="1" t="s">
        <v>120</v>
      </c>
      <c r="BQ129" s="1" t="s">
        <v>120</v>
      </c>
      <c r="BR129" s="1" t="s">
        <v>120</v>
      </c>
      <c r="BS129" s="1" t="s">
        <v>120</v>
      </c>
      <c r="BT129" s="1" t="s">
        <v>120</v>
      </c>
      <c r="BU129" s="1" t="s">
        <v>120</v>
      </c>
      <c r="BV129" s="1" t="s">
        <v>120</v>
      </c>
      <c r="BW129" s="1" t="s">
        <v>120</v>
      </c>
      <c r="BX129" s="1" t="s">
        <v>120</v>
      </c>
      <c r="BY129" s="1" t="s">
        <v>120</v>
      </c>
      <c r="BZ129" s="1" t="s">
        <v>120</v>
      </c>
      <c r="CA129" s="1" t="s">
        <v>120</v>
      </c>
      <c r="CB129" s="1" t="s">
        <v>120</v>
      </c>
      <c r="CC129" s="1" t="s">
        <v>120</v>
      </c>
      <c r="CD129" s="1" t="s">
        <v>120</v>
      </c>
      <c r="CE129" s="1" t="s">
        <v>120</v>
      </c>
      <c r="CF129" s="1" t="s">
        <v>120</v>
      </c>
      <c r="CG129" s="1" t="s">
        <v>120</v>
      </c>
      <c r="CH129" s="1" t="s">
        <v>120</v>
      </c>
      <c r="CI129" s="1" t="s">
        <v>120</v>
      </c>
      <c r="CJ129" s="1" t="s">
        <v>120</v>
      </c>
      <c r="CK129" s="1" t="s">
        <v>120</v>
      </c>
      <c r="CL129" s="1" t="s">
        <v>120</v>
      </c>
      <c r="CM129" s="1" t="s">
        <v>120</v>
      </c>
      <c r="CN129" s="1" t="s">
        <v>120</v>
      </c>
      <c r="CO129" s="1" t="s">
        <v>120</v>
      </c>
      <c r="CP129" s="1" t="s">
        <v>120</v>
      </c>
      <c r="CQ129" s="1" t="s">
        <v>120</v>
      </c>
      <c r="CR129" s="1" t="s">
        <v>120</v>
      </c>
      <c r="CS129" s="1" t="s">
        <v>120</v>
      </c>
      <c r="CT129" s="1" t="s">
        <v>120</v>
      </c>
      <c r="CU129" s="1" t="s">
        <v>120</v>
      </c>
      <c r="CV129" s="1" t="s">
        <v>120</v>
      </c>
      <c r="CW129" s="1" t="s">
        <v>120</v>
      </c>
      <c r="CX129" s="1" t="s">
        <v>120</v>
      </c>
      <c r="CY129" s="1" t="s">
        <v>120</v>
      </c>
      <c r="CZ129" s="1" t="s">
        <v>120</v>
      </c>
      <c r="DA129" s="1" t="s">
        <v>120</v>
      </c>
      <c r="DB129" s="1" t="s">
        <v>120</v>
      </c>
      <c r="DC129" s="1" t="s">
        <v>120</v>
      </c>
      <c r="DD129" s="1" t="s">
        <v>120</v>
      </c>
      <c r="DE129" s="1" t="s">
        <v>120</v>
      </c>
      <c r="DF129" s="1" t="s">
        <v>120</v>
      </c>
      <c r="DG129" s="1" t="s">
        <v>120</v>
      </c>
    </row>
    <row r="130" spans="1:111" x14ac:dyDescent="0.3">
      <c r="A130" s="2">
        <v>128</v>
      </c>
      <c r="B130" s="1" t="s">
        <v>2076</v>
      </c>
      <c r="C130" s="1" t="s">
        <v>2077</v>
      </c>
      <c r="D130" s="1" t="s">
        <v>2078</v>
      </c>
      <c r="E130" s="1" t="s">
        <v>2079</v>
      </c>
      <c r="F130" s="1" t="s">
        <v>2080</v>
      </c>
      <c r="G130" s="1" t="s">
        <v>2081</v>
      </c>
      <c r="H130" s="1" t="s">
        <v>2082</v>
      </c>
      <c r="I130" s="1" t="s">
        <v>2083</v>
      </c>
      <c r="J130" s="1" t="s">
        <v>2081</v>
      </c>
      <c r="K130" s="1" t="s">
        <v>2084</v>
      </c>
      <c r="L130" s="1" t="s">
        <v>2085</v>
      </c>
      <c r="M130" s="1" t="s">
        <v>120</v>
      </c>
      <c r="N130" s="1" t="s">
        <v>849</v>
      </c>
      <c r="O130" s="1" t="s">
        <v>669</v>
      </c>
      <c r="P130" s="1" t="s">
        <v>843</v>
      </c>
      <c r="Q130" s="1" t="s">
        <v>120</v>
      </c>
      <c r="R130" s="1" t="s">
        <v>120</v>
      </c>
      <c r="S130" s="1" t="s">
        <v>2084</v>
      </c>
      <c r="T130" s="1" t="s">
        <v>120</v>
      </c>
      <c r="U130" s="1" t="s">
        <v>2086</v>
      </c>
      <c r="V130" s="1" t="s">
        <v>2087</v>
      </c>
      <c r="W130" s="1" t="s">
        <v>2088</v>
      </c>
      <c r="X130" s="1" t="s">
        <v>120</v>
      </c>
      <c r="Y130" s="1" t="s">
        <v>120</v>
      </c>
      <c r="Z130" s="1" t="s">
        <v>2089</v>
      </c>
      <c r="AA130" s="1" t="s">
        <v>2090</v>
      </c>
      <c r="AB130" s="1" t="s">
        <v>120</v>
      </c>
      <c r="AC130" s="1" t="s">
        <v>120</v>
      </c>
      <c r="AD130" s="1" t="s">
        <v>120</v>
      </c>
      <c r="AE130" s="1" t="s">
        <v>120</v>
      </c>
      <c r="AF130" s="1" t="s">
        <v>120</v>
      </c>
      <c r="AG130" s="1" t="s">
        <v>120</v>
      </c>
      <c r="AH130" s="1" t="s">
        <v>120</v>
      </c>
      <c r="AI130" s="1" t="s">
        <v>120</v>
      </c>
      <c r="AJ130" s="1" t="s">
        <v>120</v>
      </c>
      <c r="AK130" s="1" t="s">
        <v>619</v>
      </c>
      <c r="AL130" s="1" t="s">
        <v>2089</v>
      </c>
      <c r="AM130" s="1" t="s">
        <v>120</v>
      </c>
      <c r="AN130" s="1" t="s">
        <v>120</v>
      </c>
      <c r="AO130" s="1" t="s">
        <v>120</v>
      </c>
      <c r="AP130" s="1" t="s">
        <v>120</v>
      </c>
      <c r="AQ130" s="1" t="s">
        <v>120</v>
      </c>
      <c r="AR130" s="1" t="s">
        <v>120</v>
      </c>
      <c r="AS130" s="1" t="s">
        <v>120</v>
      </c>
      <c r="AT130" s="1" t="s">
        <v>120</v>
      </c>
      <c r="AU130" s="1" t="s">
        <v>120</v>
      </c>
      <c r="AV130" s="1" t="s">
        <v>120</v>
      </c>
      <c r="AW130" s="1" t="s">
        <v>120</v>
      </c>
      <c r="AX130" s="1" t="s">
        <v>120</v>
      </c>
      <c r="AY130" s="1" t="s">
        <v>120</v>
      </c>
      <c r="AZ130" s="1" t="s">
        <v>120</v>
      </c>
      <c r="BA130" s="1" t="s">
        <v>849</v>
      </c>
      <c r="BB130" s="1" t="s">
        <v>669</v>
      </c>
      <c r="BC130" s="1" t="s">
        <v>843</v>
      </c>
      <c r="BD130" s="1" t="s">
        <v>120</v>
      </c>
      <c r="BE130" s="1" t="s">
        <v>120</v>
      </c>
      <c r="BF130" s="1" t="s">
        <v>2084</v>
      </c>
      <c r="BG130" s="1" t="s">
        <v>120</v>
      </c>
      <c r="BH130" s="1" t="s">
        <v>2086</v>
      </c>
      <c r="BI130" s="1" t="s">
        <v>2087</v>
      </c>
      <c r="BJ130" s="1" t="s">
        <v>2088</v>
      </c>
      <c r="BK130" s="1" t="s">
        <v>120</v>
      </c>
      <c r="BL130" s="1" t="s">
        <v>120</v>
      </c>
      <c r="BM130" s="1" t="s">
        <v>2089</v>
      </c>
      <c r="BN130" s="1" t="s">
        <v>120</v>
      </c>
      <c r="BO130" s="1" t="s">
        <v>120</v>
      </c>
      <c r="BP130" s="1" t="s">
        <v>120</v>
      </c>
      <c r="BQ130" s="1" t="s">
        <v>120</v>
      </c>
      <c r="BR130" s="1" t="s">
        <v>120</v>
      </c>
      <c r="BS130" s="1" t="s">
        <v>120</v>
      </c>
      <c r="BT130" s="1" t="s">
        <v>120</v>
      </c>
      <c r="BU130" s="1" t="s">
        <v>120</v>
      </c>
      <c r="BV130" s="1" t="s">
        <v>120</v>
      </c>
      <c r="BW130" s="1" t="s">
        <v>120</v>
      </c>
      <c r="BX130" s="1" t="s">
        <v>120</v>
      </c>
      <c r="BY130" s="1" t="s">
        <v>120</v>
      </c>
      <c r="BZ130" s="1" t="s">
        <v>120</v>
      </c>
      <c r="CA130" s="1" t="s">
        <v>120</v>
      </c>
      <c r="CB130" s="1" t="s">
        <v>120</v>
      </c>
      <c r="CC130" s="1" t="s">
        <v>120</v>
      </c>
      <c r="CD130" s="1" t="s">
        <v>120</v>
      </c>
      <c r="CE130" s="1" t="s">
        <v>120</v>
      </c>
      <c r="CF130" s="1" t="s">
        <v>120</v>
      </c>
      <c r="CG130" s="1" t="s">
        <v>120</v>
      </c>
      <c r="CH130" s="1" t="s">
        <v>120</v>
      </c>
      <c r="CI130" s="1" t="s">
        <v>120</v>
      </c>
      <c r="CJ130" s="1" t="s">
        <v>120</v>
      </c>
      <c r="CK130" s="1" t="s">
        <v>120</v>
      </c>
      <c r="CL130" s="1" t="s">
        <v>120</v>
      </c>
      <c r="CM130" s="1" t="s">
        <v>120</v>
      </c>
      <c r="CN130" s="1" t="s">
        <v>120</v>
      </c>
      <c r="CO130" s="1" t="s">
        <v>120</v>
      </c>
      <c r="CP130" s="1" t="s">
        <v>120</v>
      </c>
      <c r="CQ130" s="1" t="s">
        <v>120</v>
      </c>
      <c r="CR130" s="1" t="s">
        <v>120</v>
      </c>
      <c r="CS130" s="1" t="s">
        <v>120</v>
      </c>
      <c r="CT130" s="1" t="s">
        <v>120</v>
      </c>
      <c r="CU130" s="1" t="s">
        <v>120</v>
      </c>
      <c r="CV130" s="1" t="s">
        <v>120</v>
      </c>
      <c r="CW130" s="1" t="s">
        <v>120</v>
      </c>
      <c r="CX130" s="1" t="s">
        <v>120</v>
      </c>
      <c r="CY130" s="1" t="s">
        <v>120</v>
      </c>
      <c r="CZ130" s="1" t="s">
        <v>120</v>
      </c>
      <c r="DA130" s="1" t="s">
        <v>120</v>
      </c>
      <c r="DB130" s="1" t="s">
        <v>120</v>
      </c>
      <c r="DC130" s="1" t="s">
        <v>120</v>
      </c>
      <c r="DD130" s="1" t="s">
        <v>120</v>
      </c>
      <c r="DE130" s="1" t="s">
        <v>120</v>
      </c>
      <c r="DF130" s="1" t="s">
        <v>120</v>
      </c>
      <c r="DG130" s="1" t="s">
        <v>120</v>
      </c>
    </row>
    <row r="131" spans="1:111" hidden="1" x14ac:dyDescent="0.3">
      <c r="A131" s="2">
        <v>129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</row>
    <row r="132" spans="1:111" x14ac:dyDescent="0.3">
      <c r="A132" s="2">
        <v>130</v>
      </c>
      <c r="B132" s="1" t="s">
        <v>2091</v>
      </c>
      <c r="C132" s="1" t="s">
        <v>2092</v>
      </c>
      <c r="D132" s="1" t="s">
        <v>2093</v>
      </c>
      <c r="E132" s="1" t="s">
        <v>2094</v>
      </c>
      <c r="F132" s="1" t="s">
        <v>2095</v>
      </c>
      <c r="G132" s="1" t="s">
        <v>2096</v>
      </c>
      <c r="H132" s="1" t="s">
        <v>2097</v>
      </c>
      <c r="I132" s="1" t="s">
        <v>2098</v>
      </c>
      <c r="J132" s="1" t="s">
        <v>2096</v>
      </c>
      <c r="K132" s="1" t="s">
        <v>2099</v>
      </c>
      <c r="L132" s="1" t="s">
        <v>2100</v>
      </c>
      <c r="M132" s="1" t="s">
        <v>120</v>
      </c>
      <c r="N132" s="1" t="s">
        <v>161</v>
      </c>
      <c r="O132" s="1" t="s">
        <v>163</v>
      </c>
      <c r="P132" s="1" t="s">
        <v>512</v>
      </c>
      <c r="Q132" s="1" t="s">
        <v>120</v>
      </c>
      <c r="R132" s="1" t="s">
        <v>120</v>
      </c>
      <c r="S132" s="1" t="s">
        <v>2099</v>
      </c>
      <c r="T132" s="1" t="s">
        <v>120</v>
      </c>
      <c r="U132" s="1" t="s">
        <v>2101</v>
      </c>
      <c r="V132" s="1" t="s">
        <v>2102</v>
      </c>
      <c r="W132" s="1" t="s">
        <v>2103</v>
      </c>
      <c r="X132" s="1" t="s">
        <v>120</v>
      </c>
      <c r="Y132" s="1" t="s">
        <v>120</v>
      </c>
      <c r="Z132" s="1" t="s">
        <v>2104</v>
      </c>
      <c r="AA132" s="1" t="s">
        <v>2105</v>
      </c>
      <c r="AB132" s="1" t="s">
        <v>2106</v>
      </c>
      <c r="AC132" s="1" t="s">
        <v>120</v>
      </c>
      <c r="AD132" s="1" t="s">
        <v>120</v>
      </c>
      <c r="AE132" s="1" t="s">
        <v>120</v>
      </c>
      <c r="AF132" s="1" t="s">
        <v>120</v>
      </c>
      <c r="AG132" s="1" t="s">
        <v>120</v>
      </c>
      <c r="AH132" s="1" t="s">
        <v>120</v>
      </c>
      <c r="AI132" s="1" t="s">
        <v>120</v>
      </c>
      <c r="AJ132" s="1" t="s">
        <v>2107</v>
      </c>
      <c r="AK132" s="1" t="s">
        <v>2108</v>
      </c>
      <c r="AL132" s="1" t="s">
        <v>2109</v>
      </c>
      <c r="AM132" s="1" t="s">
        <v>2110</v>
      </c>
      <c r="AN132" s="1" t="s">
        <v>2111</v>
      </c>
      <c r="AO132" s="1" t="s">
        <v>120</v>
      </c>
      <c r="AP132" s="1" t="s">
        <v>120</v>
      </c>
      <c r="AQ132" s="1" t="s">
        <v>120</v>
      </c>
      <c r="AR132" s="1" t="s">
        <v>120</v>
      </c>
      <c r="AS132" s="1" t="s">
        <v>120</v>
      </c>
      <c r="AT132" s="1" t="s">
        <v>120</v>
      </c>
      <c r="AU132" s="1" t="s">
        <v>120</v>
      </c>
      <c r="AV132" s="1" t="s">
        <v>120</v>
      </c>
      <c r="AW132" s="1" t="s">
        <v>2112</v>
      </c>
      <c r="AX132" s="1" t="s">
        <v>2113</v>
      </c>
      <c r="AY132" s="1" t="s">
        <v>2114</v>
      </c>
      <c r="AZ132" s="1" t="s">
        <v>120</v>
      </c>
      <c r="BA132" s="1" t="s">
        <v>123</v>
      </c>
      <c r="BB132" s="1" t="s">
        <v>122</v>
      </c>
      <c r="BC132" s="1" t="s">
        <v>848</v>
      </c>
      <c r="BD132" s="1" t="s">
        <v>120</v>
      </c>
      <c r="BE132" s="1" t="s">
        <v>120</v>
      </c>
      <c r="BF132" s="1" t="s">
        <v>2115</v>
      </c>
      <c r="BG132" s="1" t="s">
        <v>120</v>
      </c>
      <c r="BH132" s="1" t="s">
        <v>2116</v>
      </c>
      <c r="BI132" s="1" t="s">
        <v>2117</v>
      </c>
      <c r="BJ132" s="1" t="s">
        <v>2118</v>
      </c>
      <c r="BK132" s="1" t="s">
        <v>120</v>
      </c>
      <c r="BL132" s="1" t="s">
        <v>120</v>
      </c>
      <c r="BM132" s="1" t="s">
        <v>2109</v>
      </c>
      <c r="BN132" s="1" t="s">
        <v>120</v>
      </c>
      <c r="BO132" s="1" t="s">
        <v>120</v>
      </c>
      <c r="BP132" s="1" t="s">
        <v>123</v>
      </c>
      <c r="BQ132" s="1" t="s">
        <v>121</v>
      </c>
      <c r="BR132" s="1" t="s">
        <v>120</v>
      </c>
      <c r="BS132" s="1" t="s">
        <v>120</v>
      </c>
      <c r="BT132" s="1" t="s">
        <v>262</v>
      </c>
      <c r="BU132" s="1" t="s">
        <v>120</v>
      </c>
      <c r="BV132" s="1" t="s">
        <v>120</v>
      </c>
      <c r="BW132" s="1" t="s">
        <v>2119</v>
      </c>
      <c r="BX132" s="1" t="s">
        <v>2120</v>
      </c>
      <c r="BY132" s="1" t="s">
        <v>120</v>
      </c>
      <c r="BZ132" s="1" t="s">
        <v>120</v>
      </c>
      <c r="CA132" s="1" t="s">
        <v>2113</v>
      </c>
      <c r="CB132" s="1" t="s">
        <v>2110</v>
      </c>
      <c r="CC132" s="1" t="s">
        <v>2111</v>
      </c>
      <c r="CD132" s="1" t="s">
        <v>120</v>
      </c>
      <c r="CE132" s="1" t="s">
        <v>120</v>
      </c>
      <c r="CF132" s="1" t="s">
        <v>120</v>
      </c>
      <c r="CG132" s="1" t="s">
        <v>120</v>
      </c>
      <c r="CH132" s="1" t="s">
        <v>120</v>
      </c>
      <c r="CI132" s="1" t="s">
        <v>120</v>
      </c>
      <c r="CJ132" s="1" t="s">
        <v>120</v>
      </c>
      <c r="CK132" s="1" t="s">
        <v>120</v>
      </c>
      <c r="CL132" s="1" t="s">
        <v>2112</v>
      </c>
      <c r="CM132" s="1" t="s">
        <v>2113</v>
      </c>
      <c r="CN132" s="1" t="s">
        <v>120</v>
      </c>
      <c r="CO132" s="1" t="s">
        <v>120</v>
      </c>
      <c r="CP132" s="1" t="s">
        <v>120</v>
      </c>
      <c r="CQ132" s="1" t="s">
        <v>2121</v>
      </c>
      <c r="CR132" s="1" t="s">
        <v>2122</v>
      </c>
      <c r="CS132" s="1" t="s">
        <v>2123</v>
      </c>
      <c r="CT132" s="1" t="s">
        <v>120</v>
      </c>
      <c r="CU132" s="1" t="s">
        <v>123</v>
      </c>
      <c r="CV132" s="1" t="s">
        <v>224</v>
      </c>
      <c r="CW132" s="1" t="s">
        <v>121</v>
      </c>
      <c r="CX132" s="1" t="s">
        <v>120</v>
      </c>
      <c r="CY132" s="1" t="s">
        <v>120</v>
      </c>
      <c r="CZ132" s="1" t="s">
        <v>247</v>
      </c>
      <c r="DA132" s="1" t="s">
        <v>120</v>
      </c>
      <c r="DB132" s="1" t="s">
        <v>2124</v>
      </c>
      <c r="DC132" s="1" t="s">
        <v>2125</v>
      </c>
      <c r="DD132" s="1" t="s">
        <v>2126</v>
      </c>
      <c r="DE132" s="1" t="s">
        <v>120</v>
      </c>
      <c r="DF132" s="1" t="s">
        <v>120</v>
      </c>
      <c r="DG132" s="1" t="s">
        <v>2114</v>
      </c>
    </row>
    <row r="133" spans="1:111" x14ac:dyDescent="0.3">
      <c r="A133" s="2">
        <v>131</v>
      </c>
      <c r="B133" s="1" t="s">
        <v>2127</v>
      </c>
      <c r="C133" s="1" t="s">
        <v>2128</v>
      </c>
      <c r="D133" s="1" t="s">
        <v>2129</v>
      </c>
      <c r="E133" s="1" t="s">
        <v>2130</v>
      </c>
      <c r="F133" s="1" t="s">
        <v>2131</v>
      </c>
      <c r="G133" s="1" t="s">
        <v>2132</v>
      </c>
      <c r="H133" s="1" t="s">
        <v>2133</v>
      </c>
      <c r="I133" s="1" t="s">
        <v>2134</v>
      </c>
      <c r="J133" s="1" t="s">
        <v>2135</v>
      </c>
      <c r="K133" s="1" t="s">
        <v>478</v>
      </c>
      <c r="L133" s="1" t="s">
        <v>2136</v>
      </c>
      <c r="M133" s="1" t="s">
        <v>120</v>
      </c>
      <c r="N133" s="1" t="s">
        <v>120</v>
      </c>
      <c r="O133" s="1" t="s">
        <v>478</v>
      </c>
      <c r="P133" s="1" t="s">
        <v>120</v>
      </c>
      <c r="Q133" s="1" t="s">
        <v>120</v>
      </c>
      <c r="R133" s="1" t="s">
        <v>120</v>
      </c>
      <c r="S133" s="1" t="s">
        <v>478</v>
      </c>
      <c r="T133" s="1" t="s">
        <v>120</v>
      </c>
      <c r="U133" s="1" t="s">
        <v>120</v>
      </c>
      <c r="V133" s="1" t="s">
        <v>2137</v>
      </c>
      <c r="W133" s="1" t="s">
        <v>120</v>
      </c>
      <c r="X133" s="1" t="s">
        <v>120</v>
      </c>
      <c r="Y133" s="1" t="s">
        <v>120</v>
      </c>
      <c r="Z133" s="1" t="s">
        <v>2137</v>
      </c>
      <c r="AA133" s="1" t="s">
        <v>2138</v>
      </c>
      <c r="AB133" s="1" t="s">
        <v>120</v>
      </c>
      <c r="AC133" s="1" t="s">
        <v>120</v>
      </c>
      <c r="AD133" s="1" t="s">
        <v>120</v>
      </c>
      <c r="AE133" s="1" t="s">
        <v>120</v>
      </c>
      <c r="AF133" s="1" t="s">
        <v>120</v>
      </c>
      <c r="AG133" s="1" t="s">
        <v>120</v>
      </c>
      <c r="AH133" s="1" t="s">
        <v>120</v>
      </c>
      <c r="AI133" s="1" t="s">
        <v>120</v>
      </c>
      <c r="AJ133" s="1" t="s">
        <v>120</v>
      </c>
      <c r="AK133" s="1" t="s">
        <v>2139</v>
      </c>
      <c r="AL133" s="1" t="s">
        <v>2137</v>
      </c>
      <c r="AM133" s="1" t="s">
        <v>120</v>
      </c>
      <c r="AN133" s="1" t="s">
        <v>120</v>
      </c>
      <c r="AO133" s="1" t="s">
        <v>120</v>
      </c>
      <c r="AP133" s="1" t="s">
        <v>120</v>
      </c>
      <c r="AQ133" s="1" t="s">
        <v>120</v>
      </c>
      <c r="AR133" s="1" t="s">
        <v>120</v>
      </c>
      <c r="AS133" s="1" t="s">
        <v>120</v>
      </c>
      <c r="AT133" s="1" t="s">
        <v>120</v>
      </c>
      <c r="AU133" s="1" t="s">
        <v>120</v>
      </c>
      <c r="AV133" s="1" t="s">
        <v>120</v>
      </c>
      <c r="AW133" s="1" t="s">
        <v>120</v>
      </c>
      <c r="AX133" s="1" t="s">
        <v>120</v>
      </c>
      <c r="AY133" s="1" t="s">
        <v>120</v>
      </c>
      <c r="AZ133" s="1" t="s">
        <v>120</v>
      </c>
      <c r="BA133" s="1" t="s">
        <v>120</v>
      </c>
      <c r="BB133" s="1" t="s">
        <v>478</v>
      </c>
      <c r="BC133" s="1" t="s">
        <v>120</v>
      </c>
      <c r="BD133" s="1" t="s">
        <v>120</v>
      </c>
      <c r="BE133" s="1" t="s">
        <v>120</v>
      </c>
      <c r="BF133" s="1" t="s">
        <v>478</v>
      </c>
      <c r="BG133" s="1" t="s">
        <v>120</v>
      </c>
      <c r="BH133" s="1" t="s">
        <v>120</v>
      </c>
      <c r="BI133" s="1" t="s">
        <v>2137</v>
      </c>
      <c r="BJ133" s="1" t="s">
        <v>120</v>
      </c>
      <c r="BK133" s="1" t="s">
        <v>120</v>
      </c>
      <c r="BL133" s="1" t="s">
        <v>120</v>
      </c>
      <c r="BM133" s="1" t="s">
        <v>2137</v>
      </c>
      <c r="BN133" s="1" t="s">
        <v>120</v>
      </c>
      <c r="BO133" s="1" t="s">
        <v>120</v>
      </c>
      <c r="BP133" s="1" t="s">
        <v>120</v>
      </c>
      <c r="BQ133" s="1" t="s">
        <v>120</v>
      </c>
      <c r="BR133" s="1" t="s">
        <v>120</v>
      </c>
      <c r="BS133" s="1" t="s">
        <v>120</v>
      </c>
      <c r="BT133" s="1" t="s">
        <v>120</v>
      </c>
      <c r="BU133" s="1" t="s">
        <v>120</v>
      </c>
      <c r="BV133" s="1" t="s">
        <v>120</v>
      </c>
      <c r="BW133" s="1" t="s">
        <v>120</v>
      </c>
      <c r="BX133" s="1" t="s">
        <v>120</v>
      </c>
      <c r="BY133" s="1" t="s">
        <v>120</v>
      </c>
      <c r="BZ133" s="1" t="s">
        <v>120</v>
      </c>
      <c r="CA133" s="1" t="s">
        <v>120</v>
      </c>
      <c r="CB133" s="1" t="s">
        <v>120</v>
      </c>
      <c r="CC133" s="1" t="s">
        <v>120</v>
      </c>
      <c r="CD133" s="1" t="s">
        <v>120</v>
      </c>
      <c r="CE133" s="1" t="s">
        <v>120</v>
      </c>
      <c r="CF133" s="1" t="s">
        <v>120</v>
      </c>
      <c r="CG133" s="1" t="s">
        <v>120</v>
      </c>
      <c r="CH133" s="1" t="s">
        <v>120</v>
      </c>
      <c r="CI133" s="1" t="s">
        <v>120</v>
      </c>
      <c r="CJ133" s="1" t="s">
        <v>120</v>
      </c>
      <c r="CK133" s="1" t="s">
        <v>120</v>
      </c>
      <c r="CL133" s="1" t="s">
        <v>120</v>
      </c>
      <c r="CM133" s="1" t="s">
        <v>120</v>
      </c>
      <c r="CN133" s="1" t="s">
        <v>120</v>
      </c>
      <c r="CO133" s="1" t="s">
        <v>120</v>
      </c>
      <c r="CP133" s="1" t="s">
        <v>120</v>
      </c>
      <c r="CQ133" s="1" t="s">
        <v>120</v>
      </c>
      <c r="CR133" s="1" t="s">
        <v>120</v>
      </c>
      <c r="CS133" s="1" t="s">
        <v>120</v>
      </c>
      <c r="CT133" s="1" t="s">
        <v>120</v>
      </c>
      <c r="CU133" s="1" t="s">
        <v>120</v>
      </c>
      <c r="CV133" s="1" t="s">
        <v>120</v>
      </c>
      <c r="CW133" s="1" t="s">
        <v>120</v>
      </c>
      <c r="CX133" s="1" t="s">
        <v>120</v>
      </c>
      <c r="CY133" s="1" t="s">
        <v>120</v>
      </c>
      <c r="CZ133" s="1" t="s">
        <v>120</v>
      </c>
      <c r="DA133" s="1" t="s">
        <v>120</v>
      </c>
      <c r="DB133" s="1" t="s">
        <v>120</v>
      </c>
      <c r="DC133" s="1" t="s">
        <v>120</v>
      </c>
      <c r="DD133" s="1" t="s">
        <v>120</v>
      </c>
      <c r="DE133" s="1" t="s">
        <v>120</v>
      </c>
      <c r="DF133" s="1" t="s">
        <v>120</v>
      </c>
      <c r="DG133" s="1" t="s">
        <v>120</v>
      </c>
    </row>
    <row r="134" spans="1:111" x14ac:dyDescent="0.3">
      <c r="A134" s="2">
        <v>132</v>
      </c>
      <c r="B134" s="1" t="s">
        <v>2140</v>
      </c>
      <c r="C134" s="1" t="s">
        <v>2141</v>
      </c>
      <c r="D134" s="1" t="s">
        <v>2142</v>
      </c>
      <c r="E134" s="1" t="s">
        <v>2143</v>
      </c>
      <c r="F134" s="1" t="s">
        <v>2144</v>
      </c>
      <c r="G134" s="1" t="s">
        <v>2145</v>
      </c>
      <c r="H134" s="1" t="s">
        <v>2146</v>
      </c>
      <c r="I134" s="1" t="s">
        <v>2147</v>
      </c>
      <c r="J134" s="1" t="s">
        <v>2145</v>
      </c>
      <c r="K134" s="1" t="s">
        <v>120</v>
      </c>
      <c r="L134" s="1" t="s">
        <v>311</v>
      </c>
      <c r="M134" s="1" t="s">
        <v>120</v>
      </c>
      <c r="N134" s="1" t="s">
        <v>120</v>
      </c>
      <c r="O134" s="1" t="s">
        <v>120</v>
      </c>
      <c r="P134" s="1" t="s">
        <v>120</v>
      </c>
      <c r="Q134" s="1" t="s">
        <v>120</v>
      </c>
      <c r="R134" s="1" t="s">
        <v>120</v>
      </c>
      <c r="S134" s="1" t="s">
        <v>120</v>
      </c>
      <c r="T134" s="1" t="s">
        <v>120</v>
      </c>
      <c r="U134" s="1" t="s">
        <v>120</v>
      </c>
      <c r="V134" s="1" t="s">
        <v>120</v>
      </c>
      <c r="W134" s="1" t="s">
        <v>120</v>
      </c>
      <c r="X134" s="1" t="s">
        <v>120</v>
      </c>
      <c r="Y134" s="1" t="s">
        <v>120</v>
      </c>
      <c r="Z134" s="1" t="s">
        <v>120</v>
      </c>
      <c r="AA134" s="1" t="s">
        <v>120</v>
      </c>
      <c r="AB134" s="1" t="s">
        <v>120</v>
      </c>
      <c r="AC134" s="1" t="s">
        <v>120</v>
      </c>
      <c r="AD134" s="1" t="s">
        <v>120</v>
      </c>
      <c r="AE134" s="1" t="s">
        <v>120</v>
      </c>
      <c r="AF134" s="1" t="s">
        <v>120</v>
      </c>
      <c r="AG134" s="1" t="s">
        <v>120</v>
      </c>
      <c r="AH134" s="1" t="s">
        <v>120</v>
      </c>
      <c r="AI134" s="1" t="s">
        <v>120</v>
      </c>
      <c r="AJ134" s="1" t="s">
        <v>120</v>
      </c>
      <c r="AK134" s="1" t="s">
        <v>120</v>
      </c>
      <c r="AL134" s="1" t="s">
        <v>120</v>
      </c>
      <c r="AM134" s="1" t="s">
        <v>120</v>
      </c>
      <c r="AN134" s="1" t="s">
        <v>120</v>
      </c>
      <c r="AO134" s="1" t="s">
        <v>120</v>
      </c>
      <c r="AP134" s="1" t="s">
        <v>120</v>
      </c>
      <c r="AQ134" s="1" t="s">
        <v>120</v>
      </c>
      <c r="AR134" s="1" t="s">
        <v>120</v>
      </c>
      <c r="AS134" s="1" t="s">
        <v>120</v>
      </c>
      <c r="AT134" s="1" t="s">
        <v>120</v>
      </c>
      <c r="AU134" s="1" t="s">
        <v>120</v>
      </c>
      <c r="AV134" s="1" t="s">
        <v>120</v>
      </c>
      <c r="AW134" s="1" t="s">
        <v>120</v>
      </c>
      <c r="AX134" s="1" t="s">
        <v>120</v>
      </c>
      <c r="AY134" s="1" t="s">
        <v>120</v>
      </c>
      <c r="AZ134" s="1" t="s">
        <v>120</v>
      </c>
      <c r="BA134" s="1" t="s">
        <v>120</v>
      </c>
      <c r="BB134" s="1" t="s">
        <v>120</v>
      </c>
      <c r="BC134" s="1" t="s">
        <v>120</v>
      </c>
      <c r="BD134" s="1" t="s">
        <v>120</v>
      </c>
      <c r="BE134" s="1" t="s">
        <v>120</v>
      </c>
      <c r="BF134" s="1" t="s">
        <v>120</v>
      </c>
      <c r="BG134" s="1" t="s">
        <v>120</v>
      </c>
      <c r="BH134" s="1" t="s">
        <v>120</v>
      </c>
      <c r="BI134" s="1" t="s">
        <v>120</v>
      </c>
      <c r="BJ134" s="1" t="s">
        <v>120</v>
      </c>
      <c r="BK134" s="1" t="s">
        <v>120</v>
      </c>
      <c r="BL134" s="1" t="s">
        <v>120</v>
      </c>
      <c r="BM134" s="1" t="s">
        <v>120</v>
      </c>
      <c r="BN134" s="1" t="s">
        <v>120</v>
      </c>
      <c r="BO134" s="1" t="s">
        <v>120</v>
      </c>
      <c r="BP134" s="1" t="s">
        <v>120</v>
      </c>
      <c r="BQ134" s="1" t="s">
        <v>120</v>
      </c>
      <c r="BR134" s="1" t="s">
        <v>120</v>
      </c>
      <c r="BS134" s="1" t="s">
        <v>120</v>
      </c>
      <c r="BT134" s="1" t="s">
        <v>120</v>
      </c>
      <c r="BU134" s="1" t="s">
        <v>120</v>
      </c>
      <c r="BV134" s="1" t="s">
        <v>120</v>
      </c>
      <c r="BW134" s="1" t="s">
        <v>120</v>
      </c>
      <c r="BX134" s="1" t="s">
        <v>120</v>
      </c>
      <c r="BY134" s="1" t="s">
        <v>120</v>
      </c>
      <c r="BZ134" s="1" t="s">
        <v>120</v>
      </c>
      <c r="CA134" s="1" t="s">
        <v>120</v>
      </c>
      <c r="CB134" s="1" t="s">
        <v>120</v>
      </c>
      <c r="CC134" s="1" t="s">
        <v>120</v>
      </c>
      <c r="CD134" s="1" t="s">
        <v>120</v>
      </c>
      <c r="CE134" s="1" t="s">
        <v>120</v>
      </c>
      <c r="CF134" s="1" t="s">
        <v>120</v>
      </c>
      <c r="CG134" s="1" t="s">
        <v>120</v>
      </c>
      <c r="CH134" s="1" t="s">
        <v>120</v>
      </c>
      <c r="CI134" s="1" t="s">
        <v>120</v>
      </c>
      <c r="CJ134" s="1" t="s">
        <v>120</v>
      </c>
      <c r="CK134" s="1" t="s">
        <v>120</v>
      </c>
      <c r="CL134" s="1" t="s">
        <v>120</v>
      </c>
      <c r="CM134" s="1" t="s">
        <v>120</v>
      </c>
      <c r="CN134" s="1" t="s">
        <v>120</v>
      </c>
      <c r="CO134" s="1" t="s">
        <v>120</v>
      </c>
      <c r="CP134" s="1" t="s">
        <v>120</v>
      </c>
      <c r="CQ134" s="1" t="s">
        <v>120</v>
      </c>
      <c r="CR134" s="1" t="s">
        <v>120</v>
      </c>
      <c r="CS134" s="1" t="s">
        <v>120</v>
      </c>
      <c r="CT134" s="1" t="s">
        <v>120</v>
      </c>
      <c r="CU134" s="1" t="s">
        <v>120</v>
      </c>
      <c r="CV134" s="1" t="s">
        <v>120</v>
      </c>
      <c r="CW134" s="1" t="s">
        <v>120</v>
      </c>
      <c r="CX134" s="1" t="s">
        <v>120</v>
      </c>
      <c r="CY134" s="1" t="s">
        <v>120</v>
      </c>
      <c r="CZ134" s="1" t="s">
        <v>120</v>
      </c>
      <c r="DA134" s="1" t="s">
        <v>120</v>
      </c>
      <c r="DB134" s="1" t="s">
        <v>120</v>
      </c>
      <c r="DC134" s="1" t="s">
        <v>120</v>
      </c>
      <c r="DD134" s="1" t="s">
        <v>120</v>
      </c>
      <c r="DE134" s="1" t="s">
        <v>120</v>
      </c>
      <c r="DF134" s="1" t="s">
        <v>120</v>
      </c>
      <c r="DG134" s="1" t="s">
        <v>120</v>
      </c>
    </row>
    <row r="135" spans="1:111" x14ac:dyDescent="0.3">
      <c r="A135" s="2">
        <v>133</v>
      </c>
      <c r="B135" s="1" t="s">
        <v>2148</v>
      </c>
      <c r="C135" s="1" t="s">
        <v>2149</v>
      </c>
      <c r="D135" s="1" t="s">
        <v>2150</v>
      </c>
      <c r="E135" s="1" t="s">
        <v>2151</v>
      </c>
      <c r="F135" s="1" t="s">
        <v>2152</v>
      </c>
      <c r="G135" s="1"/>
      <c r="H135" s="1" t="s">
        <v>2153</v>
      </c>
      <c r="I135" s="1" t="s">
        <v>2154</v>
      </c>
      <c r="J135" s="1"/>
      <c r="K135" s="1" t="s">
        <v>1822</v>
      </c>
      <c r="L135" s="1" t="s">
        <v>2155</v>
      </c>
      <c r="M135" s="1" t="s">
        <v>120</v>
      </c>
      <c r="N135" s="1" t="s">
        <v>848</v>
      </c>
      <c r="O135" s="1" t="s">
        <v>1463</v>
      </c>
      <c r="P135" s="1" t="s">
        <v>120</v>
      </c>
      <c r="Q135" s="1" t="s">
        <v>120</v>
      </c>
      <c r="R135" s="1" t="s">
        <v>120</v>
      </c>
      <c r="S135" s="1" t="s">
        <v>1822</v>
      </c>
      <c r="T135" s="1" t="s">
        <v>120</v>
      </c>
      <c r="U135" s="1" t="s">
        <v>2156</v>
      </c>
      <c r="V135" s="1" t="s">
        <v>2157</v>
      </c>
      <c r="W135" s="1" t="s">
        <v>120</v>
      </c>
      <c r="X135" s="1" t="s">
        <v>120</v>
      </c>
      <c r="Y135" s="1" t="s">
        <v>120</v>
      </c>
      <c r="Z135" s="1" t="s">
        <v>2158</v>
      </c>
      <c r="AA135" s="1" t="s">
        <v>2159</v>
      </c>
      <c r="AB135" s="1" t="s">
        <v>120</v>
      </c>
      <c r="AC135" s="1" t="s">
        <v>120</v>
      </c>
      <c r="AD135" s="1" t="s">
        <v>120</v>
      </c>
      <c r="AE135" s="1" t="s">
        <v>120</v>
      </c>
      <c r="AF135" s="1" t="s">
        <v>120</v>
      </c>
      <c r="AG135" s="1" t="s">
        <v>120</v>
      </c>
      <c r="AH135" s="1" t="s">
        <v>120</v>
      </c>
      <c r="AI135" s="1" t="s">
        <v>120</v>
      </c>
      <c r="AJ135" s="1" t="s">
        <v>120</v>
      </c>
      <c r="AK135" s="1" t="s">
        <v>2160</v>
      </c>
      <c r="AL135" s="1" t="s">
        <v>2161</v>
      </c>
      <c r="AM135" s="1" t="s">
        <v>120</v>
      </c>
      <c r="AN135" s="1" t="s">
        <v>120</v>
      </c>
      <c r="AO135" s="1" t="s">
        <v>120</v>
      </c>
      <c r="AP135" s="1" t="s">
        <v>120</v>
      </c>
      <c r="AQ135" s="1" t="s">
        <v>120</v>
      </c>
      <c r="AR135" s="1" t="s">
        <v>120</v>
      </c>
      <c r="AS135" s="1" t="s">
        <v>120</v>
      </c>
      <c r="AT135" s="1" t="s">
        <v>120</v>
      </c>
      <c r="AU135" s="1" t="s">
        <v>120</v>
      </c>
      <c r="AV135" s="1" t="s">
        <v>120</v>
      </c>
      <c r="AW135" s="1" t="s">
        <v>120</v>
      </c>
      <c r="AX135" s="1" t="s">
        <v>120</v>
      </c>
      <c r="AY135" s="1" t="s">
        <v>120</v>
      </c>
      <c r="AZ135" s="1" t="s">
        <v>120</v>
      </c>
      <c r="BA135" s="1" t="s">
        <v>848</v>
      </c>
      <c r="BB135" s="1" t="s">
        <v>1463</v>
      </c>
      <c r="BC135" s="1" t="s">
        <v>120</v>
      </c>
      <c r="BD135" s="1" t="s">
        <v>120</v>
      </c>
      <c r="BE135" s="1" t="s">
        <v>120</v>
      </c>
      <c r="BF135" s="1" t="s">
        <v>1822</v>
      </c>
      <c r="BG135" s="1" t="s">
        <v>120</v>
      </c>
      <c r="BH135" s="1" t="s">
        <v>2156</v>
      </c>
      <c r="BI135" s="1" t="s">
        <v>2157</v>
      </c>
      <c r="BJ135" s="1" t="s">
        <v>120</v>
      </c>
      <c r="BK135" s="1" t="s">
        <v>120</v>
      </c>
      <c r="BL135" s="1" t="s">
        <v>120</v>
      </c>
      <c r="BM135" s="1" t="s">
        <v>2158</v>
      </c>
      <c r="BN135" s="1" t="s">
        <v>120</v>
      </c>
      <c r="BO135" s="1" t="s">
        <v>120</v>
      </c>
      <c r="BP135" s="1" t="s">
        <v>120</v>
      </c>
      <c r="BQ135" s="1" t="s">
        <v>120</v>
      </c>
      <c r="BR135" s="1" t="s">
        <v>120</v>
      </c>
      <c r="BS135" s="1" t="s">
        <v>120</v>
      </c>
      <c r="BT135" s="1" t="s">
        <v>120</v>
      </c>
      <c r="BU135" s="1" t="s">
        <v>120</v>
      </c>
      <c r="BV135" s="1" t="s">
        <v>120</v>
      </c>
      <c r="BW135" s="1" t="s">
        <v>120</v>
      </c>
      <c r="BX135" s="1" t="s">
        <v>120</v>
      </c>
      <c r="BY135" s="1" t="s">
        <v>120</v>
      </c>
      <c r="BZ135" s="1" t="s">
        <v>120</v>
      </c>
      <c r="CA135" s="1" t="s">
        <v>120</v>
      </c>
      <c r="CB135" s="1" t="s">
        <v>120</v>
      </c>
      <c r="CC135" s="1" t="s">
        <v>120</v>
      </c>
      <c r="CD135" s="1" t="s">
        <v>120</v>
      </c>
      <c r="CE135" s="1" t="s">
        <v>120</v>
      </c>
      <c r="CF135" s="1" t="s">
        <v>120</v>
      </c>
      <c r="CG135" s="1" t="s">
        <v>120</v>
      </c>
      <c r="CH135" s="1" t="s">
        <v>120</v>
      </c>
      <c r="CI135" s="1" t="s">
        <v>120</v>
      </c>
      <c r="CJ135" s="1" t="s">
        <v>120</v>
      </c>
      <c r="CK135" s="1" t="s">
        <v>120</v>
      </c>
      <c r="CL135" s="1" t="s">
        <v>120</v>
      </c>
      <c r="CM135" s="1" t="s">
        <v>120</v>
      </c>
      <c r="CN135" s="1" t="s">
        <v>120</v>
      </c>
      <c r="CO135" s="1" t="s">
        <v>120</v>
      </c>
      <c r="CP135" s="1" t="s">
        <v>120</v>
      </c>
      <c r="CQ135" s="1" t="s">
        <v>120</v>
      </c>
      <c r="CR135" s="1" t="s">
        <v>120</v>
      </c>
      <c r="CS135" s="1" t="s">
        <v>120</v>
      </c>
      <c r="CT135" s="1" t="s">
        <v>120</v>
      </c>
      <c r="CU135" s="1" t="s">
        <v>120</v>
      </c>
      <c r="CV135" s="1" t="s">
        <v>120</v>
      </c>
      <c r="CW135" s="1" t="s">
        <v>120</v>
      </c>
      <c r="CX135" s="1" t="s">
        <v>120</v>
      </c>
      <c r="CY135" s="1" t="s">
        <v>120</v>
      </c>
      <c r="CZ135" s="1" t="s">
        <v>120</v>
      </c>
      <c r="DA135" s="1" t="s">
        <v>120</v>
      </c>
      <c r="DB135" s="1" t="s">
        <v>120</v>
      </c>
      <c r="DC135" s="1" t="s">
        <v>120</v>
      </c>
      <c r="DD135" s="1" t="s">
        <v>120</v>
      </c>
      <c r="DE135" s="1" t="s">
        <v>120</v>
      </c>
      <c r="DF135" s="1" t="s">
        <v>120</v>
      </c>
      <c r="DG135" s="1" t="s">
        <v>120</v>
      </c>
    </row>
    <row r="136" spans="1:111" x14ac:dyDescent="0.3">
      <c r="A136" s="2">
        <v>134</v>
      </c>
      <c r="B136" s="1" t="s">
        <v>2162</v>
      </c>
      <c r="C136" s="1" t="s">
        <v>2163</v>
      </c>
      <c r="D136" s="1" t="s">
        <v>2164</v>
      </c>
      <c r="E136" s="1" t="s">
        <v>2165</v>
      </c>
      <c r="F136" s="1" t="s">
        <v>2166</v>
      </c>
      <c r="G136" s="1" t="s">
        <v>2167</v>
      </c>
      <c r="H136" s="1" t="s">
        <v>2168</v>
      </c>
      <c r="I136" s="1" t="s">
        <v>2169</v>
      </c>
      <c r="J136" s="1" t="s">
        <v>2170</v>
      </c>
      <c r="K136" s="1" t="s">
        <v>2171</v>
      </c>
      <c r="L136" s="1" t="s">
        <v>2172</v>
      </c>
      <c r="M136" s="1" t="s">
        <v>120</v>
      </c>
      <c r="N136" s="1" t="s">
        <v>120</v>
      </c>
      <c r="O136" s="1" t="s">
        <v>431</v>
      </c>
      <c r="P136" s="1" t="s">
        <v>161</v>
      </c>
      <c r="Q136" s="1" t="s">
        <v>120</v>
      </c>
      <c r="R136" s="1" t="s">
        <v>120</v>
      </c>
      <c r="S136" s="1" t="s">
        <v>2171</v>
      </c>
      <c r="T136" s="1" t="s">
        <v>120</v>
      </c>
      <c r="U136" s="1" t="s">
        <v>120</v>
      </c>
      <c r="V136" s="1" t="s">
        <v>2173</v>
      </c>
      <c r="W136" s="1" t="s">
        <v>1886</v>
      </c>
      <c r="X136" s="1" t="s">
        <v>120</v>
      </c>
      <c r="Y136" s="1" t="s">
        <v>120</v>
      </c>
      <c r="Z136" s="1" t="s">
        <v>2174</v>
      </c>
      <c r="AA136" s="1" t="s">
        <v>2175</v>
      </c>
      <c r="AB136" s="1" t="s">
        <v>120</v>
      </c>
      <c r="AC136" s="1" t="s">
        <v>120</v>
      </c>
      <c r="AD136" s="1" t="s">
        <v>120</v>
      </c>
      <c r="AE136" s="1" t="s">
        <v>120</v>
      </c>
      <c r="AF136" s="1" t="s">
        <v>120</v>
      </c>
      <c r="AG136" s="1" t="s">
        <v>120</v>
      </c>
      <c r="AH136" s="1" t="s">
        <v>120</v>
      </c>
      <c r="AI136" s="1" t="s">
        <v>120</v>
      </c>
      <c r="AJ136" s="1" t="s">
        <v>622</v>
      </c>
      <c r="AK136" s="1" t="s">
        <v>2176</v>
      </c>
      <c r="AL136" s="1" t="s">
        <v>2174</v>
      </c>
      <c r="AM136" s="1" t="s">
        <v>120</v>
      </c>
      <c r="AN136" s="1" t="s">
        <v>120</v>
      </c>
      <c r="AO136" s="1" t="s">
        <v>120</v>
      </c>
      <c r="AP136" s="1" t="s">
        <v>120</v>
      </c>
      <c r="AQ136" s="1" t="s">
        <v>120</v>
      </c>
      <c r="AR136" s="1" t="s">
        <v>120</v>
      </c>
      <c r="AS136" s="1" t="s">
        <v>120</v>
      </c>
      <c r="AT136" s="1" t="s">
        <v>120</v>
      </c>
      <c r="AU136" s="1" t="s">
        <v>120</v>
      </c>
      <c r="AV136" s="1" t="s">
        <v>120</v>
      </c>
      <c r="AW136" s="1" t="s">
        <v>120</v>
      </c>
      <c r="AX136" s="1" t="s">
        <v>120</v>
      </c>
      <c r="AY136" s="1" t="s">
        <v>120</v>
      </c>
      <c r="AZ136" s="1" t="s">
        <v>120</v>
      </c>
      <c r="BA136" s="1" t="s">
        <v>120</v>
      </c>
      <c r="BB136" s="1" t="s">
        <v>431</v>
      </c>
      <c r="BC136" s="1" t="s">
        <v>161</v>
      </c>
      <c r="BD136" s="1" t="s">
        <v>120</v>
      </c>
      <c r="BE136" s="1" t="s">
        <v>120</v>
      </c>
      <c r="BF136" s="1" t="s">
        <v>2171</v>
      </c>
      <c r="BG136" s="1" t="s">
        <v>120</v>
      </c>
      <c r="BH136" s="1" t="s">
        <v>120</v>
      </c>
      <c r="BI136" s="1" t="s">
        <v>2173</v>
      </c>
      <c r="BJ136" s="1" t="s">
        <v>1886</v>
      </c>
      <c r="BK136" s="1" t="s">
        <v>120</v>
      </c>
      <c r="BL136" s="1" t="s">
        <v>120</v>
      </c>
      <c r="BM136" s="1" t="s">
        <v>2174</v>
      </c>
      <c r="BN136" s="1" t="s">
        <v>120</v>
      </c>
      <c r="BO136" s="1" t="s">
        <v>120</v>
      </c>
      <c r="BP136" s="1" t="s">
        <v>120</v>
      </c>
      <c r="BQ136" s="1" t="s">
        <v>120</v>
      </c>
      <c r="BR136" s="1" t="s">
        <v>120</v>
      </c>
      <c r="BS136" s="1" t="s">
        <v>120</v>
      </c>
      <c r="BT136" s="1" t="s">
        <v>120</v>
      </c>
      <c r="BU136" s="1" t="s">
        <v>120</v>
      </c>
      <c r="BV136" s="1" t="s">
        <v>120</v>
      </c>
      <c r="BW136" s="1" t="s">
        <v>120</v>
      </c>
      <c r="BX136" s="1" t="s">
        <v>120</v>
      </c>
      <c r="BY136" s="1" t="s">
        <v>120</v>
      </c>
      <c r="BZ136" s="1" t="s">
        <v>120</v>
      </c>
      <c r="CA136" s="1" t="s">
        <v>120</v>
      </c>
      <c r="CB136" s="1" t="s">
        <v>120</v>
      </c>
      <c r="CC136" s="1" t="s">
        <v>120</v>
      </c>
      <c r="CD136" s="1" t="s">
        <v>120</v>
      </c>
      <c r="CE136" s="1" t="s">
        <v>120</v>
      </c>
      <c r="CF136" s="1" t="s">
        <v>120</v>
      </c>
      <c r="CG136" s="1" t="s">
        <v>120</v>
      </c>
      <c r="CH136" s="1" t="s">
        <v>120</v>
      </c>
      <c r="CI136" s="1" t="s">
        <v>120</v>
      </c>
      <c r="CJ136" s="1" t="s">
        <v>120</v>
      </c>
      <c r="CK136" s="1" t="s">
        <v>120</v>
      </c>
      <c r="CL136" s="1" t="s">
        <v>120</v>
      </c>
      <c r="CM136" s="1" t="s">
        <v>120</v>
      </c>
      <c r="CN136" s="1" t="s">
        <v>120</v>
      </c>
      <c r="CO136" s="1" t="s">
        <v>120</v>
      </c>
      <c r="CP136" s="1" t="s">
        <v>120</v>
      </c>
      <c r="CQ136" s="1" t="s">
        <v>120</v>
      </c>
      <c r="CR136" s="1" t="s">
        <v>120</v>
      </c>
      <c r="CS136" s="1" t="s">
        <v>120</v>
      </c>
      <c r="CT136" s="1" t="s">
        <v>120</v>
      </c>
      <c r="CU136" s="1" t="s">
        <v>120</v>
      </c>
      <c r="CV136" s="1" t="s">
        <v>120</v>
      </c>
      <c r="CW136" s="1" t="s">
        <v>120</v>
      </c>
      <c r="CX136" s="1" t="s">
        <v>120</v>
      </c>
      <c r="CY136" s="1" t="s">
        <v>120</v>
      </c>
      <c r="CZ136" s="1" t="s">
        <v>120</v>
      </c>
      <c r="DA136" s="1" t="s">
        <v>120</v>
      </c>
      <c r="DB136" s="1" t="s">
        <v>120</v>
      </c>
      <c r="DC136" s="1" t="s">
        <v>120</v>
      </c>
      <c r="DD136" s="1" t="s">
        <v>120</v>
      </c>
      <c r="DE136" s="1" t="s">
        <v>120</v>
      </c>
      <c r="DF136" s="1" t="s">
        <v>120</v>
      </c>
      <c r="DG136" s="1" t="s">
        <v>120</v>
      </c>
    </row>
    <row r="137" spans="1:111" x14ac:dyDescent="0.3">
      <c r="A137" s="2">
        <v>135</v>
      </c>
      <c r="B137" s="1" t="s">
        <v>2177</v>
      </c>
      <c r="C137" s="1" t="s">
        <v>2178</v>
      </c>
      <c r="D137" s="1" t="s">
        <v>2179</v>
      </c>
      <c r="E137" s="1" t="s">
        <v>2180</v>
      </c>
      <c r="F137" s="1" t="s">
        <v>2181</v>
      </c>
      <c r="G137" s="1" t="s">
        <v>2182</v>
      </c>
      <c r="H137" s="1" t="s">
        <v>2183</v>
      </c>
      <c r="I137" s="1" t="s">
        <v>2184</v>
      </c>
      <c r="J137" s="1" t="s">
        <v>2185</v>
      </c>
      <c r="K137" s="1" t="s">
        <v>799</v>
      </c>
      <c r="L137" s="1" t="s">
        <v>2186</v>
      </c>
      <c r="M137" s="1" t="s">
        <v>120</v>
      </c>
      <c r="N137" s="1" t="s">
        <v>843</v>
      </c>
      <c r="O137" s="1" t="s">
        <v>891</v>
      </c>
      <c r="P137" s="1" t="s">
        <v>121</v>
      </c>
      <c r="Q137" s="1" t="s">
        <v>120</v>
      </c>
      <c r="R137" s="1" t="s">
        <v>120</v>
      </c>
      <c r="S137" s="1" t="s">
        <v>799</v>
      </c>
      <c r="T137" s="1" t="s">
        <v>120</v>
      </c>
      <c r="U137" s="1" t="s">
        <v>2187</v>
      </c>
      <c r="V137" s="1" t="s">
        <v>2188</v>
      </c>
      <c r="W137" s="1" t="s">
        <v>2189</v>
      </c>
      <c r="X137" s="1" t="s">
        <v>120</v>
      </c>
      <c r="Y137" s="1" t="s">
        <v>120</v>
      </c>
      <c r="Z137" s="1" t="s">
        <v>2190</v>
      </c>
      <c r="AA137" s="1" t="s">
        <v>2191</v>
      </c>
      <c r="AB137" s="1" t="s">
        <v>120</v>
      </c>
      <c r="AC137" s="1" t="s">
        <v>120</v>
      </c>
      <c r="AD137" s="1" t="s">
        <v>120</v>
      </c>
      <c r="AE137" s="1" t="s">
        <v>120</v>
      </c>
      <c r="AF137" s="1" t="s">
        <v>120</v>
      </c>
      <c r="AG137" s="1" t="s">
        <v>120</v>
      </c>
      <c r="AH137" s="1" t="s">
        <v>120</v>
      </c>
      <c r="AI137" s="1" t="s">
        <v>120</v>
      </c>
      <c r="AJ137" s="1" t="s">
        <v>2192</v>
      </c>
      <c r="AK137" s="1" t="s">
        <v>2193</v>
      </c>
      <c r="AL137" s="1" t="s">
        <v>2190</v>
      </c>
      <c r="AM137" s="1" t="s">
        <v>120</v>
      </c>
      <c r="AN137" s="1" t="s">
        <v>120</v>
      </c>
      <c r="AO137" s="1" t="s">
        <v>120</v>
      </c>
      <c r="AP137" s="1" t="s">
        <v>120</v>
      </c>
      <c r="AQ137" s="1" t="s">
        <v>120</v>
      </c>
      <c r="AR137" s="1" t="s">
        <v>120</v>
      </c>
      <c r="AS137" s="1" t="s">
        <v>120</v>
      </c>
      <c r="AT137" s="1" t="s">
        <v>120</v>
      </c>
      <c r="AU137" s="1" t="s">
        <v>120</v>
      </c>
      <c r="AV137" s="1" t="s">
        <v>120</v>
      </c>
      <c r="AW137" s="1" t="s">
        <v>120</v>
      </c>
      <c r="AX137" s="1" t="s">
        <v>120</v>
      </c>
      <c r="AY137" s="1" t="s">
        <v>120</v>
      </c>
      <c r="AZ137" s="1" t="s">
        <v>120</v>
      </c>
      <c r="BA137" s="1" t="s">
        <v>843</v>
      </c>
      <c r="BB137" s="1" t="s">
        <v>891</v>
      </c>
      <c r="BC137" s="1" t="s">
        <v>121</v>
      </c>
      <c r="BD137" s="1" t="s">
        <v>120</v>
      </c>
      <c r="BE137" s="1" t="s">
        <v>120</v>
      </c>
      <c r="BF137" s="1" t="s">
        <v>799</v>
      </c>
      <c r="BG137" s="1" t="s">
        <v>120</v>
      </c>
      <c r="BH137" s="1" t="s">
        <v>2187</v>
      </c>
      <c r="BI137" s="1" t="s">
        <v>2188</v>
      </c>
      <c r="BJ137" s="1" t="s">
        <v>2189</v>
      </c>
      <c r="BK137" s="1" t="s">
        <v>120</v>
      </c>
      <c r="BL137" s="1" t="s">
        <v>120</v>
      </c>
      <c r="BM137" s="1" t="s">
        <v>2190</v>
      </c>
      <c r="BN137" s="1" t="s">
        <v>120</v>
      </c>
      <c r="BO137" s="1" t="s">
        <v>120</v>
      </c>
      <c r="BP137" s="1" t="s">
        <v>120</v>
      </c>
      <c r="BQ137" s="1" t="s">
        <v>120</v>
      </c>
      <c r="BR137" s="1" t="s">
        <v>120</v>
      </c>
      <c r="BS137" s="1" t="s">
        <v>120</v>
      </c>
      <c r="BT137" s="1" t="s">
        <v>120</v>
      </c>
      <c r="BU137" s="1" t="s">
        <v>120</v>
      </c>
      <c r="BV137" s="1" t="s">
        <v>120</v>
      </c>
      <c r="BW137" s="1" t="s">
        <v>120</v>
      </c>
      <c r="BX137" s="1" t="s">
        <v>120</v>
      </c>
      <c r="BY137" s="1" t="s">
        <v>120</v>
      </c>
      <c r="BZ137" s="1" t="s">
        <v>120</v>
      </c>
      <c r="CA137" s="1" t="s">
        <v>120</v>
      </c>
      <c r="CB137" s="1" t="s">
        <v>120</v>
      </c>
      <c r="CC137" s="1" t="s">
        <v>120</v>
      </c>
      <c r="CD137" s="1" t="s">
        <v>120</v>
      </c>
      <c r="CE137" s="1" t="s">
        <v>120</v>
      </c>
      <c r="CF137" s="1" t="s">
        <v>120</v>
      </c>
      <c r="CG137" s="1" t="s">
        <v>120</v>
      </c>
      <c r="CH137" s="1" t="s">
        <v>120</v>
      </c>
      <c r="CI137" s="1" t="s">
        <v>120</v>
      </c>
      <c r="CJ137" s="1" t="s">
        <v>120</v>
      </c>
      <c r="CK137" s="1" t="s">
        <v>120</v>
      </c>
      <c r="CL137" s="1" t="s">
        <v>120</v>
      </c>
      <c r="CM137" s="1" t="s">
        <v>120</v>
      </c>
      <c r="CN137" s="1" t="s">
        <v>120</v>
      </c>
      <c r="CO137" s="1" t="s">
        <v>120</v>
      </c>
      <c r="CP137" s="1" t="s">
        <v>120</v>
      </c>
      <c r="CQ137" s="1" t="s">
        <v>120</v>
      </c>
      <c r="CR137" s="1" t="s">
        <v>120</v>
      </c>
      <c r="CS137" s="1" t="s">
        <v>120</v>
      </c>
      <c r="CT137" s="1" t="s">
        <v>120</v>
      </c>
      <c r="CU137" s="1" t="s">
        <v>120</v>
      </c>
      <c r="CV137" s="1" t="s">
        <v>120</v>
      </c>
      <c r="CW137" s="1" t="s">
        <v>120</v>
      </c>
      <c r="CX137" s="1" t="s">
        <v>120</v>
      </c>
      <c r="CY137" s="1" t="s">
        <v>120</v>
      </c>
      <c r="CZ137" s="1" t="s">
        <v>120</v>
      </c>
      <c r="DA137" s="1" t="s">
        <v>120</v>
      </c>
      <c r="DB137" s="1" t="s">
        <v>120</v>
      </c>
      <c r="DC137" s="1" t="s">
        <v>120</v>
      </c>
      <c r="DD137" s="1" t="s">
        <v>120</v>
      </c>
      <c r="DE137" s="1" t="s">
        <v>120</v>
      </c>
      <c r="DF137" s="1" t="s">
        <v>120</v>
      </c>
      <c r="DG137" s="1" t="s">
        <v>120</v>
      </c>
    </row>
    <row r="138" spans="1:111" x14ac:dyDescent="0.3">
      <c r="A138" s="2">
        <v>136</v>
      </c>
      <c r="B138" s="1" t="s">
        <v>2194</v>
      </c>
      <c r="C138" s="1" t="s">
        <v>2195</v>
      </c>
      <c r="D138" s="1" t="s">
        <v>2196</v>
      </c>
      <c r="E138" s="1" t="s">
        <v>2197</v>
      </c>
      <c r="F138" s="1" t="s">
        <v>2198</v>
      </c>
      <c r="G138" s="1" t="s">
        <v>2199</v>
      </c>
      <c r="H138" s="1" t="s">
        <v>2200</v>
      </c>
      <c r="I138" s="1" t="s">
        <v>2198</v>
      </c>
      <c r="J138" s="1" t="s">
        <v>2199</v>
      </c>
      <c r="K138" s="1" t="s">
        <v>161</v>
      </c>
      <c r="L138" s="1" t="s">
        <v>2201</v>
      </c>
      <c r="M138" s="1" t="s">
        <v>120</v>
      </c>
      <c r="N138" s="1" t="s">
        <v>161</v>
      </c>
      <c r="O138" s="1" t="s">
        <v>120</v>
      </c>
      <c r="P138" s="1" t="s">
        <v>120</v>
      </c>
      <c r="Q138" s="1" t="s">
        <v>120</v>
      </c>
      <c r="R138" s="1" t="s">
        <v>120</v>
      </c>
      <c r="S138" s="1" t="s">
        <v>161</v>
      </c>
      <c r="T138" s="1" t="s">
        <v>120</v>
      </c>
      <c r="U138" s="1" t="s">
        <v>2202</v>
      </c>
      <c r="V138" s="1" t="s">
        <v>120</v>
      </c>
      <c r="W138" s="1" t="s">
        <v>120</v>
      </c>
      <c r="X138" s="1" t="s">
        <v>120</v>
      </c>
      <c r="Y138" s="1" t="s">
        <v>120</v>
      </c>
      <c r="Z138" s="1" t="s">
        <v>2202</v>
      </c>
      <c r="AA138" s="1" t="s">
        <v>120</v>
      </c>
      <c r="AB138" s="1" t="s">
        <v>120</v>
      </c>
      <c r="AC138" s="1" t="s">
        <v>120</v>
      </c>
      <c r="AD138" s="1" t="s">
        <v>120</v>
      </c>
      <c r="AE138" s="1" t="s">
        <v>120</v>
      </c>
      <c r="AF138" s="1" t="s">
        <v>120</v>
      </c>
      <c r="AG138" s="1" t="s">
        <v>120</v>
      </c>
      <c r="AH138" s="1" t="s">
        <v>120</v>
      </c>
      <c r="AI138" s="1" t="s">
        <v>120</v>
      </c>
      <c r="AJ138" s="1" t="s">
        <v>120</v>
      </c>
      <c r="AK138" s="1" t="s">
        <v>120</v>
      </c>
      <c r="AL138" s="1" t="s">
        <v>120</v>
      </c>
      <c r="AM138" s="1" t="s">
        <v>120</v>
      </c>
      <c r="AN138" s="1" t="s">
        <v>120</v>
      </c>
      <c r="AO138" s="1" t="s">
        <v>120</v>
      </c>
      <c r="AP138" s="1" t="s">
        <v>120</v>
      </c>
      <c r="AQ138" s="1" t="s">
        <v>120</v>
      </c>
      <c r="AR138" s="1" t="s">
        <v>120</v>
      </c>
      <c r="AS138" s="1" t="s">
        <v>120</v>
      </c>
      <c r="AT138" s="1" t="s">
        <v>120</v>
      </c>
      <c r="AU138" s="1" t="s">
        <v>120</v>
      </c>
      <c r="AV138" s="1" t="s">
        <v>120</v>
      </c>
      <c r="AW138" s="1" t="s">
        <v>120</v>
      </c>
      <c r="AX138" s="1" t="s">
        <v>120</v>
      </c>
      <c r="AY138" s="1" t="s">
        <v>120</v>
      </c>
      <c r="AZ138" s="1" t="s">
        <v>120</v>
      </c>
      <c r="BA138" s="1" t="s">
        <v>120</v>
      </c>
      <c r="BB138" s="1" t="s">
        <v>120</v>
      </c>
      <c r="BC138" s="1" t="s">
        <v>120</v>
      </c>
      <c r="BD138" s="1" t="s">
        <v>120</v>
      </c>
      <c r="BE138" s="1" t="s">
        <v>120</v>
      </c>
      <c r="BF138" s="1" t="s">
        <v>120</v>
      </c>
      <c r="BG138" s="1" t="s">
        <v>120</v>
      </c>
      <c r="BH138" s="1" t="s">
        <v>120</v>
      </c>
      <c r="BI138" s="1" t="s">
        <v>120</v>
      </c>
      <c r="BJ138" s="1" t="s">
        <v>120</v>
      </c>
      <c r="BK138" s="1" t="s">
        <v>120</v>
      </c>
      <c r="BL138" s="1" t="s">
        <v>120</v>
      </c>
      <c r="BM138" s="1" t="s">
        <v>120</v>
      </c>
      <c r="BN138" s="1" t="s">
        <v>120</v>
      </c>
      <c r="BO138" s="1" t="s">
        <v>120</v>
      </c>
      <c r="BP138" s="1" t="s">
        <v>120</v>
      </c>
      <c r="BQ138" s="1" t="s">
        <v>120</v>
      </c>
      <c r="BR138" s="1" t="s">
        <v>120</v>
      </c>
      <c r="BS138" s="1" t="s">
        <v>120</v>
      </c>
      <c r="BT138" s="1" t="s">
        <v>120</v>
      </c>
      <c r="BU138" s="1" t="s">
        <v>120</v>
      </c>
      <c r="BV138" s="1" t="s">
        <v>120</v>
      </c>
      <c r="BW138" s="1" t="s">
        <v>120</v>
      </c>
      <c r="BX138" s="1" t="s">
        <v>120</v>
      </c>
      <c r="BY138" s="1" t="s">
        <v>120</v>
      </c>
      <c r="BZ138" s="1" t="s">
        <v>120</v>
      </c>
      <c r="CA138" s="1" t="s">
        <v>120</v>
      </c>
      <c r="CB138" s="1" t="s">
        <v>120</v>
      </c>
      <c r="CC138" s="1" t="s">
        <v>120</v>
      </c>
      <c r="CD138" s="1" t="s">
        <v>120</v>
      </c>
      <c r="CE138" s="1" t="s">
        <v>120</v>
      </c>
      <c r="CF138" s="1" t="s">
        <v>120</v>
      </c>
      <c r="CG138" s="1" t="s">
        <v>120</v>
      </c>
      <c r="CH138" s="1" t="s">
        <v>120</v>
      </c>
      <c r="CI138" s="1" t="s">
        <v>120</v>
      </c>
      <c r="CJ138" s="1" t="s">
        <v>120</v>
      </c>
      <c r="CK138" s="1" t="s">
        <v>120</v>
      </c>
      <c r="CL138" s="1" t="s">
        <v>120</v>
      </c>
      <c r="CM138" s="1" t="s">
        <v>120</v>
      </c>
      <c r="CN138" s="1" t="s">
        <v>120</v>
      </c>
      <c r="CO138" s="1" t="s">
        <v>120</v>
      </c>
      <c r="CP138" s="1" t="s">
        <v>120</v>
      </c>
      <c r="CQ138" s="1" t="s">
        <v>120</v>
      </c>
      <c r="CR138" s="1" t="s">
        <v>120</v>
      </c>
      <c r="CS138" s="1" t="s">
        <v>120</v>
      </c>
      <c r="CT138" s="1" t="s">
        <v>120</v>
      </c>
      <c r="CU138" s="1" t="s">
        <v>120</v>
      </c>
      <c r="CV138" s="1" t="s">
        <v>120</v>
      </c>
      <c r="CW138" s="1" t="s">
        <v>120</v>
      </c>
      <c r="CX138" s="1" t="s">
        <v>120</v>
      </c>
      <c r="CY138" s="1" t="s">
        <v>120</v>
      </c>
      <c r="CZ138" s="1" t="s">
        <v>120</v>
      </c>
      <c r="DA138" s="1" t="s">
        <v>120</v>
      </c>
      <c r="DB138" s="1" t="s">
        <v>120</v>
      </c>
      <c r="DC138" s="1" t="s">
        <v>120</v>
      </c>
      <c r="DD138" s="1" t="s">
        <v>120</v>
      </c>
      <c r="DE138" s="1" t="s">
        <v>120</v>
      </c>
      <c r="DF138" s="1" t="s">
        <v>120</v>
      </c>
      <c r="DG138" s="1" t="s">
        <v>120</v>
      </c>
    </row>
    <row r="139" spans="1:111" x14ac:dyDescent="0.3">
      <c r="A139" s="2">
        <v>137</v>
      </c>
      <c r="B139" s="1" t="s">
        <v>2203</v>
      </c>
      <c r="C139" s="1" t="s">
        <v>2204</v>
      </c>
      <c r="D139" s="1" t="s">
        <v>2205</v>
      </c>
      <c r="E139" s="1" t="s">
        <v>2206</v>
      </c>
      <c r="F139" s="1" t="s">
        <v>2207</v>
      </c>
      <c r="G139" s="1"/>
      <c r="H139" s="1" t="s">
        <v>2208</v>
      </c>
      <c r="I139" s="1" t="s">
        <v>2209</v>
      </c>
      <c r="J139" s="1"/>
      <c r="K139" s="1" t="s">
        <v>140</v>
      </c>
      <c r="L139" s="1" t="s">
        <v>2210</v>
      </c>
      <c r="M139" s="1" t="s">
        <v>120</v>
      </c>
      <c r="N139" s="1" t="s">
        <v>262</v>
      </c>
      <c r="O139" s="1" t="s">
        <v>2211</v>
      </c>
      <c r="P139" s="1" t="s">
        <v>120</v>
      </c>
      <c r="Q139" s="1" t="s">
        <v>120</v>
      </c>
      <c r="R139" s="1" t="s">
        <v>120</v>
      </c>
      <c r="S139" s="1" t="s">
        <v>140</v>
      </c>
      <c r="T139" s="1" t="s">
        <v>120</v>
      </c>
      <c r="U139" s="1" t="s">
        <v>2212</v>
      </c>
      <c r="V139" s="1" t="s">
        <v>2213</v>
      </c>
      <c r="W139" s="1" t="s">
        <v>120</v>
      </c>
      <c r="X139" s="1" t="s">
        <v>120</v>
      </c>
      <c r="Y139" s="1" t="s">
        <v>120</v>
      </c>
      <c r="Z139" s="1" t="s">
        <v>2214</v>
      </c>
      <c r="AA139" s="1" t="s">
        <v>2215</v>
      </c>
      <c r="AB139" s="1" t="s">
        <v>120</v>
      </c>
      <c r="AC139" s="1" t="s">
        <v>120</v>
      </c>
      <c r="AD139" s="1" t="s">
        <v>120</v>
      </c>
      <c r="AE139" s="1" t="s">
        <v>2216</v>
      </c>
      <c r="AF139" s="1" t="s">
        <v>120</v>
      </c>
      <c r="AG139" s="1" t="s">
        <v>120</v>
      </c>
      <c r="AH139" s="1" t="s">
        <v>120</v>
      </c>
      <c r="AI139" s="1" t="s">
        <v>120</v>
      </c>
      <c r="AJ139" s="1" t="s">
        <v>120</v>
      </c>
      <c r="AK139" s="1" t="s">
        <v>2217</v>
      </c>
      <c r="AL139" s="1" t="s">
        <v>2214</v>
      </c>
      <c r="AM139" s="1" t="s">
        <v>120</v>
      </c>
      <c r="AN139" s="1" t="s">
        <v>120</v>
      </c>
      <c r="AO139" s="1" t="s">
        <v>120</v>
      </c>
      <c r="AP139" s="1" t="s">
        <v>120</v>
      </c>
      <c r="AQ139" s="1" t="s">
        <v>120</v>
      </c>
      <c r="AR139" s="1" t="s">
        <v>120</v>
      </c>
      <c r="AS139" s="1" t="s">
        <v>120</v>
      </c>
      <c r="AT139" s="1" t="s">
        <v>120</v>
      </c>
      <c r="AU139" s="1" t="s">
        <v>120</v>
      </c>
      <c r="AV139" s="1" t="s">
        <v>120</v>
      </c>
      <c r="AW139" s="1" t="s">
        <v>120</v>
      </c>
      <c r="AX139" s="1" t="s">
        <v>120</v>
      </c>
      <c r="AY139" s="1" t="s">
        <v>120</v>
      </c>
      <c r="AZ139" s="1" t="s">
        <v>120</v>
      </c>
      <c r="BA139" s="1" t="s">
        <v>262</v>
      </c>
      <c r="BB139" s="1" t="s">
        <v>2211</v>
      </c>
      <c r="BC139" s="1" t="s">
        <v>120</v>
      </c>
      <c r="BD139" s="1" t="s">
        <v>120</v>
      </c>
      <c r="BE139" s="1" t="s">
        <v>120</v>
      </c>
      <c r="BF139" s="1" t="s">
        <v>140</v>
      </c>
      <c r="BG139" s="1" t="s">
        <v>120</v>
      </c>
      <c r="BH139" s="1" t="s">
        <v>2212</v>
      </c>
      <c r="BI139" s="1" t="s">
        <v>2213</v>
      </c>
      <c r="BJ139" s="1" t="s">
        <v>120</v>
      </c>
      <c r="BK139" s="1" t="s">
        <v>120</v>
      </c>
      <c r="BL139" s="1" t="s">
        <v>120</v>
      </c>
      <c r="BM139" s="1" t="s">
        <v>2214</v>
      </c>
      <c r="BN139" s="1" t="s">
        <v>120</v>
      </c>
      <c r="BO139" s="1" t="s">
        <v>120</v>
      </c>
      <c r="BP139" s="1" t="s">
        <v>120</v>
      </c>
      <c r="BQ139" s="1" t="s">
        <v>120</v>
      </c>
      <c r="BR139" s="1" t="s">
        <v>120</v>
      </c>
      <c r="BS139" s="1" t="s">
        <v>120</v>
      </c>
      <c r="BT139" s="1" t="s">
        <v>120</v>
      </c>
      <c r="BU139" s="1" t="s">
        <v>120</v>
      </c>
      <c r="BV139" s="1" t="s">
        <v>120</v>
      </c>
      <c r="BW139" s="1" t="s">
        <v>120</v>
      </c>
      <c r="BX139" s="1" t="s">
        <v>120</v>
      </c>
      <c r="BY139" s="1" t="s">
        <v>120</v>
      </c>
      <c r="BZ139" s="1" t="s">
        <v>120</v>
      </c>
      <c r="CA139" s="1" t="s">
        <v>120</v>
      </c>
      <c r="CB139" s="1" t="s">
        <v>120</v>
      </c>
      <c r="CC139" s="1" t="s">
        <v>120</v>
      </c>
      <c r="CD139" s="1" t="s">
        <v>120</v>
      </c>
      <c r="CE139" s="1" t="s">
        <v>120</v>
      </c>
      <c r="CF139" s="1" t="s">
        <v>120</v>
      </c>
      <c r="CG139" s="1" t="s">
        <v>120</v>
      </c>
      <c r="CH139" s="1" t="s">
        <v>120</v>
      </c>
      <c r="CI139" s="1" t="s">
        <v>120</v>
      </c>
      <c r="CJ139" s="1" t="s">
        <v>120</v>
      </c>
      <c r="CK139" s="1" t="s">
        <v>120</v>
      </c>
      <c r="CL139" s="1" t="s">
        <v>120</v>
      </c>
      <c r="CM139" s="1" t="s">
        <v>120</v>
      </c>
      <c r="CN139" s="1" t="s">
        <v>120</v>
      </c>
      <c r="CO139" s="1" t="s">
        <v>120</v>
      </c>
      <c r="CP139" s="1" t="s">
        <v>120</v>
      </c>
      <c r="CQ139" s="1" t="s">
        <v>120</v>
      </c>
      <c r="CR139" s="1" t="s">
        <v>120</v>
      </c>
      <c r="CS139" s="1" t="s">
        <v>120</v>
      </c>
      <c r="CT139" s="1" t="s">
        <v>120</v>
      </c>
      <c r="CU139" s="1" t="s">
        <v>120</v>
      </c>
      <c r="CV139" s="1" t="s">
        <v>120</v>
      </c>
      <c r="CW139" s="1" t="s">
        <v>120</v>
      </c>
      <c r="CX139" s="1" t="s">
        <v>120</v>
      </c>
      <c r="CY139" s="1" t="s">
        <v>120</v>
      </c>
      <c r="CZ139" s="1" t="s">
        <v>120</v>
      </c>
      <c r="DA139" s="1" t="s">
        <v>120</v>
      </c>
      <c r="DB139" s="1" t="s">
        <v>120</v>
      </c>
      <c r="DC139" s="1" t="s">
        <v>120</v>
      </c>
      <c r="DD139" s="1" t="s">
        <v>120</v>
      </c>
      <c r="DE139" s="1" t="s">
        <v>120</v>
      </c>
      <c r="DF139" s="1" t="s">
        <v>120</v>
      </c>
      <c r="DG139" s="1" t="s">
        <v>120</v>
      </c>
    </row>
    <row r="140" spans="1:111" hidden="1" x14ac:dyDescent="0.3">
      <c r="A140" s="2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</row>
    <row r="141" spans="1:111" x14ac:dyDescent="0.3">
      <c r="A141" s="2">
        <v>139</v>
      </c>
      <c r="B141" s="1" t="s">
        <v>2218</v>
      </c>
      <c r="C141" s="1" t="s">
        <v>2219</v>
      </c>
      <c r="D141" s="1" t="s">
        <v>2220</v>
      </c>
      <c r="E141" s="1" t="s">
        <v>2221</v>
      </c>
      <c r="F141" s="1"/>
      <c r="G141" s="1"/>
      <c r="H141" s="1"/>
      <c r="I141" s="1"/>
      <c r="J141" s="1"/>
      <c r="K141" s="1" t="s">
        <v>224</v>
      </c>
      <c r="L141" s="1" t="s">
        <v>2222</v>
      </c>
      <c r="M141" s="1" t="s">
        <v>120</v>
      </c>
      <c r="N141" s="1" t="s">
        <v>120</v>
      </c>
      <c r="O141" s="1" t="s">
        <v>708</v>
      </c>
      <c r="P141" s="1" t="s">
        <v>262</v>
      </c>
      <c r="Q141" s="1" t="s">
        <v>120</v>
      </c>
      <c r="R141" s="1" t="s">
        <v>120</v>
      </c>
      <c r="S141" s="1" t="s">
        <v>224</v>
      </c>
      <c r="T141" s="1" t="s">
        <v>120</v>
      </c>
      <c r="U141" s="1" t="s">
        <v>120</v>
      </c>
      <c r="V141" s="1" t="s">
        <v>2223</v>
      </c>
      <c r="W141" s="1" t="s">
        <v>1541</v>
      </c>
      <c r="X141" s="1" t="s">
        <v>120</v>
      </c>
      <c r="Y141" s="1" t="s">
        <v>120</v>
      </c>
      <c r="Z141" s="1" t="s">
        <v>2224</v>
      </c>
      <c r="AA141" s="1" t="s">
        <v>2225</v>
      </c>
      <c r="AB141" s="1" t="s">
        <v>120</v>
      </c>
      <c r="AC141" s="1" t="s">
        <v>120</v>
      </c>
      <c r="AD141" s="1" t="s">
        <v>120</v>
      </c>
      <c r="AE141" s="1" t="s">
        <v>120</v>
      </c>
      <c r="AF141" s="1" t="s">
        <v>120</v>
      </c>
      <c r="AG141" s="1" t="s">
        <v>120</v>
      </c>
      <c r="AH141" s="1" t="s">
        <v>120</v>
      </c>
      <c r="AI141" s="1" t="s">
        <v>120</v>
      </c>
      <c r="AJ141" s="1" t="s">
        <v>2226</v>
      </c>
      <c r="AK141" s="1" t="s">
        <v>2227</v>
      </c>
      <c r="AL141" s="1" t="s">
        <v>2224</v>
      </c>
      <c r="AM141" s="1" t="s">
        <v>120</v>
      </c>
      <c r="AN141" s="1" t="s">
        <v>120</v>
      </c>
      <c r="AO141" s="1" t="s">
        <v>120</v>
      </c>
      <c r="AP141" s="1" t="s">
        <v>120</v>
      </c>
      <c r="AQ141" s="1" t="s">
        <v>120</v>
      </c>
      <c r="AR141" s="1" t="s">
        <v>120</v>
      </c>
      <c r="AS141" s="1" t="s">
        <v>120</v>
      </c>
      <c r="AT141" s="1" t="s">
        <v>120</v>
      </c>
      <c r="AU141" s="1" t="s">
        <v>120</v>
      </c>
      <c r="AV141" s="1" t="s">
        <v>120</v>
      </c>
      <c r="AW141" s="1" t="s">
        <v>120</v>
      </c>
      <c r="AX141" s="1" t="s">
        <v>120</v>
      </c>
      <c r="AY141" s="1" t="s">
        <v>120</v>
      </c>
      <c r="AZ141" s="1" t="s">
        <v>120</v>
      </c>
      <c r="BA141" s="1" t="s">
        <v>120</v>
      </c>
      <c r="BB141" s="1" t="s">
        <v>708</v>
      </c>
      <c r="BC141" s="1" t="s">
        <v>262</v>
      </c>
      <c r="BD141" s="1" t="s">
        <v>120</v>
      </c>
      <c r="BE141" s="1" t="s">
        <v>120</v>
      </c>
      <c r="BF141" s="1" t="s">
        <v>224</v>
      </c>
      <c r="BG141" s="1" t="s">
        <v>120</v>
      </c>
      <c r="BH141" s="1" t="s">
        <v>120</v>
      </c>
      <c r="BI141" s="1" t="s">
        <v>2223</v>
      </c>
      <c r="BJ141" s="1" t="s">
        <v>1541</v>
      </c>
      <c r="BK141" s="1" t="s">
        <v>120</v>
      </c>
      <c r="BL141" s="1" t="s">
        <v>120</v>
      </c>
      <c r="BM141" s="1" t="s">
        <v>2224</v>
      </c>
      <c r="BN141" s="1" t="s">
        <v>120</v>
      </c>
      <c r="BO141" s="1" t="s">
        <v>120</v>
      </c>
      <c r="BP141" s="1" t="s">
        <v>120</v>
      </c>
      <c r="BQ141" s="1" t="s">
        <v>120</v>
      </c>
      <c r="BR141" s="1" t="s">
        <v>120</v>
      </c>
      <c r="BS141" s="1" t="s">
        <v>120</v>
      </c>
      <c r="BT141" s="1" t="s">
        <v>120</v>
      </c>
      <c r="BU141" s="1" t="s">
        <v>120</v>
      </c>
      <c r="BV141" s="1" t="s">
        <v>120</v>
      </c>
      <c r="BW141" s="1" t="s">
        <v>120</v>
      </c>
      <c r="BX141" s="1" t="s">
        <v>120</v>
      </c>
      <c r="BY141" s="1" t="s">
        <v>120</v>
      </c>
      <c r="BZ141" s="1" t="s">
        <v>120</v>
      </c>
      <c r="CA141" s="1" t="s">
        <v>120</v>
      </c>
      <c r="CB141" s="1" t="s">
        <v>120</v>
      </c>
      <c r="CC141" s="1" t="s">
        <v>120</v>
      </c>
      <c r="CD141" s="1" t="s">
        <v>120</v>
      </c>
      <c r="CE141" s="1" t="s">
        <v>120</v>
      </c>
      <c r="CF141" s="1" t="s">
        <v>120</v>
      </c>
      <c r="CG141" s="1" t="s">
        <v>120</v>
      </c>
      <c r="CH141" s="1" t="s">
        <v>120</v>
      </c>
      <c r="CI141" s="1" t="s">
        <v>120</v>
      </c>
      <c r="CJ141" s="1" t="s">
        <v>120</v>
      </c>
      <c r="CK141" s="1" t="s">
        <v>120</v>
      </c>
      <c r="CL141" s="1" t="s">
        <v>120</v>
      </c>
      <c r="CM141" s="1" t="s">
        <v>120</v>
      </c>
      <c r="CN141" s="1" t="s">
        <v>120</v>
      </c>
      <c r="CO141" s="1" t="s">
        <v>120</v>
      </c>
      <c r="CP141" s="1" t="s">
        <v>120</v>
      </c>
      <c r="CQ141" s="1" t="s">
        <v>120</v>
      </c>
      <c r="CR141" s="1" t="s">
        <v>120</v>
      </c>
      <c r="CS141" s="1" t="s">
        <v>120</v>
      </c>
      <c r="CT141" s="1" t="s">
        <v>120</v>
      </c>
      <c r="CU141" s="1" t="s">
        <v>120</v>
      </c>
      <c r="CV141" s="1" t="s">
        <v>120</v>
      </c>
      <c r="CW141" s="1" t="s">
        <v>120</v>
      </c>
      <c r="CX141" s="1" t="s">
        <v>120</v>
      </c>
      <c r="CY141" s="1" t="s">
        <v>120</v>
      </c>
      <c r="CZ141" s="1" t="s">
        <v>120</v>
      </c>
      <c r="DA141" s="1" t="s">
        <v>120</v>
      </c>
      <c r="DB141" s="1" t="s">
        <v>120</v>
      </c>
      <c r="DC141" s="1" t="s">
        <v>120</v>
      </c>
      <c r="DD141" s="1" t="s">
        <v>120</v>
      </c>
      <c r="DE141" s="1" t="s">
        <v>120</v>
      </c>
      <c r="DF141" s="1" t="s">
        <v>120</v>
      </c>
      <c r="DG141" s="1" t="s">
        <v>120</v>
      </c>
    </row>
    <row r="142" spans="1:111" x14ac:dyDescent="0.3">
      <c r="A142" s="2">
        <v>140</v>
      </c>
      <c r="B142" s="1" t="s">
        <v>2228</v>
      </c>
      <c r="C142" s="1" t="s">
        <v>2229</v>
      </c>
      <c r="D142" s="1" t="s">
        <v>2230</v>
      </c>
      <c r="E142" s="1" t="s">
        <v>2231</v>
      </c>
      <c r="F142" s="1" t="s">
        <v>2232</v>
      </c>
      <c r="G142" s="1" t="s">
        <v>2233</v>
      </c>
      <c r="H142" s="1" t="s">
        <v>2234</v>
      </c>
      <c r="I142" s="1" t="s">
        <v>2235</v>
      </c>
      <c r="J142" s="1" t="s">
        <v>2236</v>
      </c>
      <c r="K142" s="1" t="s">
        <v>2237</v>
      </c>
      <c r="L142" s="1" t="s">
        <v>2238</v>
      </c>
      <c r="M142" s="1" t="s">
        <v>120</v>
      </c>
      <c r="N142" s="1" t="s">
        <v>500</v>
      </c>
      <c r="O142" s="1" t="s">
        <v>2239</v>
      </c>
      <c r="P142" s="1" t="s">
        <v>514</v>
      </c>
      <c r="Q142" s="1" t="s">
        <v>120</v>
      </c>
      <c r="R142" s="1" t="s">
        <v>120</v>
      </c>
      <c r="S142" s="1" t="s">
        <v>2237</v>
      </c>
      <c r="T142" s="1" t="s">
        <v>120</v>
      </c>
      <c r="U142" s="1" t="s">
        <v>2240</v>
      </c>
      <c r="V142" s="1" t="s">
        <v>2241</v>
      </c>
      <c r="W142" s="1" t="s">
        <v>2242</v>
      </c>
      <c r="X142" s="1" t="s">
        <v>120</v>
      </c>
      <c r="Y142" s="1" t="s">
        <v>120</v>
      </c>
      <c r="Z142" s="1" t="s">
        <v>2238</v>
      </c>
      <c r="AA142" s="1" t="s">
        <v>2243</v>
      </c>
      <c r="AB142" s="1" t="s">
        <v>120</v>
      </c>
      <c r="AC142" s="1" t="s">
        <v>120</v>
      </c>
      <c r="AD142" s="1" t="s">
        <v>120</v>
      </c>
      <c r="AE142" s="1" t="s">
        <v>120</v>
      </c>
      <c r="AF142" s="1" t="s">
        <v>120</v>
      </c>
      <c r="AG142" s="1" t="s">
        <v>120</v>
      </c>
      <c r="AH142" s="1" t="s">
        <v>120</v>
      </c>
      <c r="AI142" s="1" t="s">
        <v>120</v>
      </c>
      <c r="AJ142" s="1" t="s">
        <v>2244</v>
      </c>
      <c r="AK142" s="1" t="s">
        <v>2245</v>
      </c>
      <c r="AL142" s="1" t="s">
        <v>2246</v>
      </c>
      <c r="AM142" s="1" t="s">
        <v>120</v>
      </c>
      <c r="AN142" s="1" t="s">
        <v>120</v>
      </c>
      <c r="AO142" s="1" t="s">
        <v>120</v>
      </c>
      <c r="AP142" s="1" t="s">
        <v>120</v>
      </c>
      <c r="AQ142" s="1" t="s">
        <v>120</v>
      </c>
      <c r="AR142" s="1" t="s">
        <v>120</v>
      </c>
      <c r="AS142" s="1" t="s">
        <v>120</v>
      </c>
      <c r="AT142" s="1" t="s">
        <v>120</v>
      </c>
      <c r="AU142" s="1" t="s">
        <v>120</v>
      </c>
      <c r="AV142" s="1" t="s">
        <v>120</v>
      </c>
      <c r="AW142" s="1" t="s">
        <v>120</v>
      </c>
      <c r="AX142" s="1" t="s">
        <v>120</v>
      </c>
      <c r="AY142" s="1" t="s">
        <v>2247</v>
      </c>
      <c r="AZ142" s="1" t="s">
        <v>120</v>
      </c>
      <c r="BA142" s="1" t="s">
        <v>385</v>
      </c>
      <c r="BB142" s="1" t="s">
        <v>2248</v>
      </c>
      <c r="BC142" s="1" t="s">
        <v>514</v>
      </c>
      <c r="BD142" s="1" t="s">
        <v>120</v>
      </c>
      <c r="BE142" s="1" t="s">
        <v>120</v>
      </c>
      <c r="BF142" s="1" t="s">
        <v>2249</v>
      </c>
      <c r="BG142" s="1" t="s">
        <v>120</v>
      </c>
      <c r="BH142" s="1" t="s">
        <v>2250</v>
      </c>
      <c r="BI142" s="1" t="s">
        <v>2251</v>
      </c>
      <c r="BJ142" s="1" t="s">
        <v>2242</v>
      </c>
      <c r="BK142" s="1" t="s">
        <v>120</v>
      </c>
      <c r="BL142" s="1" t="s">
        <v>120</v>
      </c>
      <c r="BM142" s="1" t="s">
        <v>2246</v>
      </c>
      <c r="BN142" s="1" t="s">
        <v>120</v>
      </c>
      <c r="BO142" s="1" t="s">
        <v>120</v>
      </c>
      <c r="BP142" s="1" t="s">
        <v>120</v>
      </c>
      <c r="BQ142" s="1" t="s">
        <v>120</v>
      </c>
      <c r="BR142" s="1" t="s">
        <v>120</v>
      </c>
      <c r="BS142" s="1" t="s">
        <v>120</v>
      </c>
      <c r="BT142" s="1" t="s">
        <v>120</v>
      </c>
      <c r="BU142" s="1" t="s">
        <v>120</v>
      </c>
      <c r="BV142" s="1" t="s">
        <v>120</v>
      </c>
      <c r="BW142" s="1" t="s">
        <v>120</v>
      </c>
      <c r="BX142" s="1" t="s">
        <v>120</v>
      </c>
      <c r="BY142" s="1" t="s">
        <v>120</v>
      </c>
      <c r="BZ142" s="1" t="s">
        <v>120</v>
      </c>
      <c r="CA142" s="1" t="s">
        <v>120</v>
      </c>
      <c r="CB142" s="1" t="s">
        <v>120</v>
      </c>
      <c r="CC142" s="1" t="s">
        <v>120</v>
      </c>
      <c r="CD142" s="1" t="s">
        <v>120</v>
      </c>
      <c r="CE142" s="1" t="s">
        <v>120</v>
      </c>
      <c r="CF142" s="1" t="s">
        <v>120</v>
      </c>
      <c r="CG142" s="1" t="s">
        <v>120</v>
      </c>
      <c r="CH142" s="1" t="s">
        <v>120</v>
      </c>
      <c r="CI142" s="1" t="s">
        <v>120</v>
      </c>
      <c r="CJ142" s="1" t="s">
        <v>120</v>
      </c>
      <c r="CK142" s="1" t="s">
        <v>120</v>
      </c>
      <c r="CL142" s="1" t="s">
        <v>120</v>
      </c>
      <c r="CM142" s="1" t="s">
        <v>120</v>
      </c>
      <c r="CN142" s="1" t="s">
        <v>120</v>
      </c>
      <c r="CO142" s="1" t="s">
        <v>120</v>
      </c>
      <c r="CP142" s="1" t="s">
        <v>120</v>
      </c>
      <c r="CQ142" s="1" t="s">
        <v>120</v>
      </c>
      <c r="CR142" s="1" t="s">
        <v>120</v>
      </c>
      <c r="CS142" s="1" t="s">
        <v>120</v>
      </c>
      <c r="CT142" s="1" t="s">
        <v>120</v>
      </c>
      <c r="CU142" s="1" t="s">
        <v>161</v>
      </c>
      <c r="CV142" s="1" t="s">
        <v>123</v>
      </c>
      <c r="CW142" s="1" t="s">
        <v>120</v>
      </c>
      <c r="CX142" s="1" t="s">
        <v>120</v>
      </c>
      <c r="CY142" s="1" t="s">
        <v>120</v>
      </c>
      <c r="CZ142" s="1" t="s">
        <v>121</v>
      </c>
      <c r="DA142" s="1" t="s">
        <v>120</v>
      </c>
      <c r="DB142" s="1" t="s">
        <v>2252</v>
      </c>
      <c r="DC142" s="1" t="s">
        <v>2253</v>
      </c>
      <c r="DD142" s="1" t="s">
        <v>120</v>
      </c>
      <c r="DE142" s="1" t="s">
        <v>120</v>
      </c>
      <c r="DF142" s="1" t="s">
        <v>120</v>
      </c>
      <c r="DG142" s="1" t="s">
        <v>2247</v>
      </c>
    </row>
    <row r="143" spans="1:111" x14ac:dyDescent="0.3">
      <c r="A143" s="2">
        <v>141</v>
      </c>
      <c r="B143" s="1" t="s">
        <v>2254</v>
      </c>
      <c r="C143" s="1" t="s">
        <v>2255</v>
      </c>
      <c r="D143" s="1" t="s">
        <v>2256</v>
      </c>
      <c r="E143" s="1" t="s">
        <v>2257</v>
      </c>
      <c r="F143" s="1" t="s">
        <v>2258</v>
      </c>
      <c r="G143" s="1"/>
      <c r="H143" s="1" t="s">
        <v>2259</v>
      </c>
      <c r="I143" s="1" t="s">
        <v>2260</v>
      </c>
      <c r="J143" s="1"/>
      <c r="K143" s="1" t="s">
        <v>280</v>
      </c>
      <c r="L143" s="1" t="s">
        <v>2261</v>
      </c>
      <c r="M143" s="1" t="s">
        <v>120</v>
      </c>
      <c r="N143" s="1" t="s">
        <v>123</v>
      </c>
      <c r="O143" s="1" t="s">
        <v>294</v>
      </c>
      <c r="P143" s="1" t="s">
        <v>123</v>
      </c>
      <c r="Q143" s="1" t="s">
        <v>120</v>
      </c>
      <c r="R143" s="1" t="s">
        <v>120</v>
      </c>
      <c r="S143" s="1" t="s">
        <v>280</v>
      </c>
      <c r="T143" s="1" t="s">
        <v>120</v>
      </c>
      <c r="U143" s="1" t="s">
        <v>1902</v>
      </c>
      <c r="V143" s="1" t="s">
        <v>2262</v>
      </c>
      <c r="W143" s="1" t="s">
        <v>2263</v>
      </c>
      <c r="X143" s="1" t="s">
        <v>120</v>
      </c>
      <c r="Y143" s="1" t="s">
        <v>120</v>
      </c>
      <c r="Z143" s="1" t="s">
        <v>2264</v>
      </c>
      <c r="AA143" s="1" t="s">
        <v>2265</v>
      </c>
      <c r="AB143" s="1" t="s">
        <v>120</v>
      </c>
      <c r="AC143" s="1" t="s">
        <v>644</v>
      </c>
      <c r="AD143" s="1" t="s">
        <v>120</v>
      </c>
      <c r="AE143" s="1" t="s">
        <v>120</v>
      </c>
      <c r="AF143" s="1" t="s">
        <v>120</v>
      </c>
      <c r="AG143" s="1" t="s">
        <v>120</v>
      </c>
      <c r="AH143" s="1" t="s">
        <v>120</v>
      </c>
      <c r="AI143" s="1" t="s">
        <v>120</v>
      </c>
      <c r="AJ143" s="1" t="s">
        <v>1927</v>
      </c>
      <c r="AK143" s="1" t="s">
        <v>2266</v>
      </c>
      <c r="AL143" s="1" t="s">
        <v>2264</v>
      </c>
      <c r="AM143" s="1" t="s">
        <v>120</v>
      </c>
      <c r="AN143" s="1" t="s">
        <v>120</v>
      </c>
      <c r="AO143" s="1" t="s">
        <v>120</v>
      </c>
      <c r="AP143" s="1" t="s">
        <v>120</v>
      </c>
      <c r="AQ143" s="1" t="s">
        <v>120</v>
      </c>
      <c r="AR143" s="1" t="s">
        <v>120</v>
      </c>
      <c r="AS143" s="1" t="s">
        <v>120</v>
      </c>
      <c r="AT143" s="1" t="s">
        <v>120</v>
      </c>
      <c r="AU143" s="1" t="s">
        <v>120</v>
      </c>
      <c r="AV143" s="1" t="s">
        <v>120</v>
      </c>
      <c r="AW143" s="1" t="s">
        <v>120</v>
      </c>
      <c r="AX143" s="1" t="s">
        <v>120</v>
      </c>
      <c r="AY143" s="1" t="s">
        <v>120</v>
      </c>
      <c r="AZ143" s="1" t="s">
        <v>120</v>
      </c>
      <c r="BA143" s="1" t="s">
        <v>123</v>
      </c>
      <c r="BB143" s="1" t="s">
        <v>294</v>
      </c>
      <c r="BC143" s="1" t="s">
        <v>123</v>
      </c>
      <c r="BD143" s="1" t="s">
        <v>120</v>
      </c>
      <c r="BE143" s="1" t="s">
        <v>120</v>
      </c>
      <c r="BF143" s="1" t="s">
        <v>280</v>
      </c>
      <c r="BG143" s="1" t="s">
        <v>120</v>
      </c>
      <c r="BH143" s="1" t="s">
        <v>1902</v>
      </c>
      <c r="BI143" s="1" t="s">
        <v>2262</v>
      </c>
      <c r="BJ143" s="1" t="s">
        <v>2263</v>
      </c>
      <c r="BK143" s="1" t="s">
        <v>120</v>
      </c>
      <c r="BL143" s="1" t="s">
        <v>120</v>
      </c>
      <c r="BM143" s="1" t="s">
        <v>2264</v>
      </c>
      <c r="BN143" s="1" t="s">
        <v>120</v>
      </c>
      <c r="BO143" s="1" t="s">
        <v>120</v>
      </c>
      <c r="BP143" s="1" t="s">
        <v>120</v>
      </c>
      <c r="BQ143" s="1" t="s">
        <v>120</v>
      </c>
      <c r="BR143" s="1" t="s">
        <v>120</v>
      </c>
      <c r="BS143" s="1" t="s">
        <v>120</v>
      </c>
      <c r="BT143" s="1" t="s">
        <v>120</v>
      </c>
      <c r="BU143" s="1" t="s">
        <v>120</v>
      </c>
      <c r="BV143" s="1" t="s">
        <v>120</v>
      </c>
      <c r="BW143" s="1" t="s">
        <v>120</v>
      </c>
      <c r="BX143" s="1" t="s">
        <v>120</v>
      </c>
      <c r="BY143" s="1" t="s">
        <v>120</v>
      </c>
      <c r="BZ143" s="1" t="s">
        <v>120</v>
      </c>
      <c r="CA143" s="1" t="s">
        <v>120</v>
      </c>
      <c r="CB143" s="1" t="s">
        <v>120</v>
      </c>
      <c r="CC143" s="1" t="s">
        <v>120</v>
      </c>
      <c r="CD143" s="1" t="s">
        <v>120</v>
      </c>
      <c r="CE143" s="1" t="s">
        <v>120</v>
      </c>
      <c r="CF143" s="1" t="s">
        <v>120</v>
      </c>
      <c r="CG143" s="1" t="s">
        <v>120</v>
      </c>
      <c r="CH143" s="1" t="s">
        <v>120</v>
      </c>
      <c r="CI143" s="1" t="s">
        <v>120</v>
      </c>
      <c r="CJ143" s="1" t="s">
        <v>120</v>
      </c>
      <c r="CK143" s="1" t="s">
        <v>120</v>
      </c>
      <c r="CL143" s="1" t="s">
        <v>120</v>
      </c>
      <c r="CM143" s="1" t="s">
        <v>120</v>
      </c>
      <c r="CN143" s="1" t="s">
        <v>120</v>
      </c>
      <c r="CO143" s="1" t="s">
        <v>120</v>
      </c>
      <c r="CP143" s="1" t="s">
        <v>120</v>
      </c>
      <c r="CQ143" s="1" t="s">
        <v>120</v>
      </c>
      <c r="CR143" s="1" t="s">
        <v>120</v>
      </c>
      <c r="CS143" s="1" t="s">
        <v>120</v>
      </c>
      <c r="CT143" s="1" t="s">
        <v>120</v>
      </c>
      <c r="CU143" s="1" t="s">
        <v>120</v>
      </c>
      <c r="CV143" s="1" t="s">
        <v>120</v>
      </c>
      <c r="CW143" s="1" t="s">
        <v>120</v>
      </c>
      <c r="CX143" s="1" t="s">
        <v>120</v>
      </c>
      <c r="CY143" s="1" t="s">
        <v>120</v>
      </c>
      <c r="CZ143" s="1" t="s">
        <v>120</v>
      </c>
      <c r="DA143" s="1" t="s">
        <v>120</v>
      </c>
      <c r="DB143" s="1" t="s">
        <v>120</v>
      </c>
      <c r="DC143" s="1" t="s">
        <v>120</v>
      </c>
      <c r="DD143" s="1" t="s">
        <v>120</v>
      </c>
      <c r="DE143" s="1" t="s">
        <v>120</v>
      </c>
      <c r="DF143" s="1" t="s">
        <v>120</v>
      </c>
      <c r="DG143" s="1" t="s">
        <v>120</v>
      </c>
    </row>
    <row r="144" spans="1:111" x14ac:dyDescent="0.3">
      <c r="A144" s="2">
        <v>142</v>
      </c>
      <c r="B144" s="1" t="s">
        <v>2267</v>
      </c>
      <c r="C144" s="1" t="s">
        <v>2268</v>
      </c>
      <c r="D144" s="1" t="s">
        <v>1322</v>
      </c>
      <c r="E144" s="1" t="s">
        <v>2269</v>
      </c>
      <c r="F144" s="1"/>
      <c r="G144" s="1"/>
      <c r="H144" s="1"/>
      <c r="I144" s="1" t="s">
        <v>2270</v>
      </c>
      <c r="J144" s="1"/>
      <c r="K144" s="1" t="s">
        <v>414</v>
      </c>
      <c r="L144" s="1" t="s">
        <v>2271</v>
      </c>
      <c r="M144" s="1" t="s">
        <v>120</v>
      </c>
      <c r="N144" s="1" t="s">
        <v>120</v>
      </c>
      <c r="O144" s="1" t="s">
        <v>414</v>
      </c>
      <c r="P144" s="1" t="s">
        <v>120</v>
      </c>
      <c r="Q144" s="1" t="s">
        <v>120</v>
      </c>
      <c r="R144" s="1" t="s">
        <v>120</v>
      </c>
      <c r="S144" s="1" t="s">
        <v>414</v>
      </c>
      <c r="T144" s="1" t="s">
        <v>120</v>
      </c>
      <c r="U144" s="1" t="s">
        <v>120</v>
      </c>
      <c r="V144" s="1" t="s">
        <v>2272</v>
      </c>
      <c r="W144" s="1" t="s">
        <v>120</v>
      </c>
      <c r="X144" s="1" t="s">
        <v>120</v>
      </c>
      <c r="Y144" s="1" t="s">
        <v>120</v>
      </c>
      <c r="Z144" s="1" t="s">
        <v>2272</v>
      </c>
      <c r="AA144" s="1" t="s">
        <v>2273</v>
      </c>
      <c r="AB144" s="1" t="s">
        <v>120</v>
      </c>
      <c r="AC144" s="1" t="s">
        <v>120</v>
      </c>
      <c r="AD144" s="1" t="s">
        <v>120</v>
      </c>
      <c r="AE144" s="1" t="s">
        <v>120</v>
      </c>
      <c r="AF144" s="1" t="s">
        <v>120</v>
      </c>
      <c r="AG144" s="1" t="s">
        <v>120</v>
      </c>
      <c r="AH144" s="1" t="s">
        <v>120</v>
      </c>
      <c r="AI144" s="1" t="s">
        <v>120</v>
      </c>
      <c r="AJ144" s="1" t="s">
        <v>291</v>
      </c>
      <c r="AK144" s="1" t="s">
        <v>130</v>
      </c>
      <c r="AL144" s="1" t="s">
        <v>2272</v>
      </c>
      <c r="AM144" s="1" t="s">
        <v>120</v>
      </c>
      <c r="AN144" s="1" t="s">
        <v>120</v>
      </c>
      <c r="AO144" s="1" t="s">
        <v>120</v>
      </c>
      <c r="AP144" s="1" t="s">
        <v>120</v>
      </c>
      <c r="AQ144" s="1" t="s">
        <v>120</v>
      </c>
      <c r="AR144" s="1" t="s">
        <v>120</v>
      </c>
      <c r="AS144" s="1" t="s">
        <v>120</v>
      </c>
      <c r="AT144" s="1" t="s">
        <v>120</v>
      </c>
      <c r="AU144" s="1" t="s">
        <v>120</v>
      </c>
      <c r="AV144" s="1" t="s">
        <v>120</v>
      </c>
      <c r="AW144" s="1" t="s">
        <v>120</v>
      </c>
      <c r="AX144" s="1" t="s">
        <v>120</v>
      </c>
      <c r="AY144" s="1" t="s">
        <v>120</v>
      </c>
      <c r="AZ144" s="1" t="s">
        <v>120</v>
      </c>
      <c r="BA144" s="1" t="s">
        <v>120</v>
      </c>
      <c r="BB144" s="1" t="s">
        <v>414</v>
      </c>
      <c r="BC144" s="1" t="s">
        <v>120</v>
      </c>
      <c r="BD144" s="1" t="s">
        <v>120</v>
      </c>
      <c r="BE144" s="1" t="s">
        <v>120</v>
      </c>
      <c r="BF144" s="1" t="s">
        <v>414</v>
      </c>
      <c r="BG144" s="1" t="s">
        <v>120</v>
      </c>
      <c r="BH144" s="1" t="s">
        <v>120</v>
      </c>
      <c r="BI144" s="1" t="s">
        <v>2272</v>
      </c>
      <c r="BJ144" s="1" t="s">
        <v>120</v>
      </c>
      <c r="BK144" s="1" t="s">
        <v>120</v>
      </c>
      <c r="BL144" s="1" t="s">
        <v>120</v>
      </c>
      <c r="BM144" s="1" t="s">
        <v>2272</v>
      </c>
      <c r="BN144" s="1" t="s">
        <v>120</v>
      </c>
      <c r="BO144" s="1" t="s">
        <v>120</v>
      </c>
      <c r="BP144" s="1" t="s">
        <v>120</v>
      </c>
      <c r="BQ144" s="1" t="s">
        <v>120</v>
      </c>
      <c r="BR144" s="1" t="s">
        <v>120</v>
      </c>
      <c r="BS144" s="1" t="s">
        <v>120</v>
      </c>
      <c r="BT144" s="1" t="s">
        <v>120</v>
      </c>
      <c r="BU144" s="1" t="s">
        <v>120</v>
      </c>
      <c r="BV144" s="1" t="s">
        <v>120</v>
      </c>
      <c r="BW144" s="1" t="s">
        <v>120</v>
      </c>
      <c r="BX144" s="1" t="s">
        <v>120</v>
      </c>
      <c r="BY144" s="1" t="s">
        <v>120</v>
      </c>
      <c r="BZ144" s="1" t="s">
        <v>120</v>
      </c>
      <c r="CA144" s="1" t="s">
        <v>120</v>
      </c>
      <c r="CB144" s="1" t="s">
        <v>120</v>
      </c>
      <c r="CC144" s="1" t="s">
        <v>120</v>
      </c>
      <c r="CD144" s="1" t="s">
        <v>120</v>
      </c>
      <c r="CE144" s="1" t="s">
        <v>120</v>
      </c>
      <c r="CF144" s="1" t="s">
        <v>120</v>
      </c>
      <c r="CG144" s="1" t="s">
        <v>120</v>
      </c>
      <c r="CH144" s="1" t="s">
        <v>120</v>
      </c>
      <c r="CI144" s="1" t="s">
        <v>120</v>
      </c>
      <c r="CJ144" s="1" t="s">
        <v>120</v>
      </c>
      <c r="CK144" s="1" t="s">
        <v>120</v>
      </c>
      <c r="CL144" s="1" t="s">
        <v>120</v>
      </c>
      <c r="CM144" s="1" t="s">
        <v>120</v>
      </c>
      <c r="CN144" s="1" t="s">
        <v>120</v>
      </c>
      <c r="CO144" s="1" t="s">
        <v>120</v>
      </c>
      <c r="CP144" s="1" t="s">
        <v>120</v>
      </c>
      <c r="CQ144" s="1" t="s">
        <v>120</v>
      </c>
      <c r="CR144" s="1" t="s">
        <v>120</v>
      </c>
      <c r="CS144" s="1" t="s">
        <v>120</v>
      </c>
      <c r="CT144" s="1" t="s">
        <v>120</v>
      </c>
      <c r="CU144" s="1" t="s">
        <v>120</v>
      </c>
      <c r="CV144" s="1" t="s">
        <v>120</v>
      </c>
      <c r="CW144" s="1" t="s">
        <v>120</v>
      </c>
      <c r="CX144" s="1" t="s">
        <v>120</v>
      </c>
      <c r="CY144" s="1" t="s">
        <v>120</v>
      </c>
      <c r="CZ144" s="1" t="s">
        <v>120</v>
      </c>
      <c r="DA144" s="1" t="s">
        <v>120</v>
      </c>
      <c r="DB144" s="1" t="s">
        <v>120</v>
      </c>
      <c r="DC144" s="1" t="s">
        <v>120</v>
      </c>
      <c r="DD144" s="1" t="s">
        <v>120</v>
      </c>
      <c r="DE144" s="1" t="s">
        <v>120</v>
      </c>
      <c r="DF144" s="1" t="s">
        <v>120</v>
      </c>
      <c r="DG144" s="1" t="s">
        <v>120</v>
      </c>
    </row>
    <row r="145" spans="1:111" hidden="1" x14ac:dyDescent="0.3">
      <c r="A145" s="2">
        <v>143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</row>
    <row r="146" spans="1:111" x14ac:dyDescent="0.3">
      <c r="A146" s="2">
        <v>144</v>
      </c>
      <c r="B146" s="1" t="s">
        <v>2274</v>
      </c>
      <c r="C146" s="1" t="s">
        <v>2275</v>
      </c>
      <c r="D146" s="1" t="s">
        <v>2276</v>
      </c>
      <c r="E146" s="1" t="s">
        <v>2277</v>
      </c>
      <c r="F146" s="1"/>
      <c r="G146" s="1"/>
      <c r="H146" s="1"/>
      <c r="I146" s="1" t="s">
        <v>2278</v>
      </c>
      <c r="J146" s="1"/>
      <c r="K146" s="1" t="s">
        <v>2279</v>
      </c>
      <c r="L146" s="1" t="s">
        <v>2280</v>
      </c>
      <c r="M146" s="1" t="s">
        <v>120</v>
      </c>
      <c r="N146" s="1" t="s">
        <v>500</v>
      </c>
      <c r="O146" s="1" t="s">
        <v>2281</v>
      </c>
      <c r="P146" s="1" t="s">
        <v>1822</v>
      </c>
      <c r="Q146" s="1" t="s">
        <v>120</v>
      </c>
      <c r="R146" s="1" t="s">
        <v>120</v>
      </c>
      <c r="S146" s="1" t="s">
        <v>2279</v>
      </c>
      <c r="T146" s="1" t="s">
        <v>120</v>
      </c>
      <c r="U146" s="1" t="s">
        <v>2282</v>
      </c>
      <c r="V146" s="1" t="s">
        <v>2283</v>
      </c>
      <c r="W146" s="1" t="s">
        <v>2284</v>
      </c>
      <c r="X146" s="1" t="s">
        <v>120</v>
      </c>
      <c r="Y146" s="1" t="s">
        <v>120</v>
      </c>
      <c r="Z146" s="1" t="s">
        <v>2280</v>
      </c>
      <c r="AA146" s="1" t="s">
        <v>2285</v>
      </c>
      <c r="AB146" s="1" t="s">
        <v>120</v>
      </c>
      <c r="AC146" s="1" t="s">
        <v>120</v>
      </c>
      <c r="AD146" s="1" t="s">
        <v>120</v>
      </c>
      <c r="AE146" s="1" t="s">
        <v>120</v>
      </c>
      <c r="AF146" s="1" t="s">
        <v>120</v>
      </c>
      <c r="AG146" s="1" t="s">
        <v>120</v>
      </c>
      <c r="AH146" s="1" t="s">
        <v>120</v>
      </c>
      <c r="AI146" s="1" t="s">
        <v>120</v>
      </c>
      <c r="AJ146" s="1" t="s">
        <v>2286</v>
      </c>
      <c r="AK146" s="1" t="s">
        <v>2287</v>
      </c>
      <c r="AL146" s="1" t="s">
        <v>2288</v>
      </c>
      <c r="AM146" s="1" t="s">
        <v>120</v>
      </c>
      <c r="AN146" s="1" t="s">
        <v>120</v>
      </c>
      <c r="AO146" s="1" t="s">
        <v>120</v>
      </c>
      <c r="AP146" s="1" t="s">
        <v>120</v>
      </c>
      <c r="AQ146" s="1" t="s">
        <v>120</v>
      </c>
      <c r="AR146" s="1" t="s">
        <v>120</v>
      </c>
      <c r="AS146" s="1" t="s">
        <v>120</v>
      </c>
      <c r="AT146" s="1" t="s">
        <v>120</v>
      </c>
      <c r="AU146" s="1" t="s">
        <v>120</v>
      </c>
      <c r="AV146" s="1" t="s">
        <v>120</v>
      </c>
      <c r="AW146" s="1" t="s">
        <v>120</v>
      </c>
      <c r="AX146" s="1" t="s">
        <v>120</v>
      </c>
      <c r="AY146" s="1" t="s">
        <v>2289</v>
      </c>
      <c r="AZ146" s="1" t="s">
        <v>120</v>
      </c>
      <c r="BA146" s="1" t="s">
        <v>512</v>
      </c>
      <c r="BB146" s="1" t="s">
        <v>2290</v>
      </c>
      <c r="BC146" s="1" t="s">
        <v>263</v>
      </c>
      <c r="BD146" s="1" t="s">
        <v>120</v>
      </c>
      <c r="BE146" s="1" t="s">
        <v>120</v>
      </c>
      <c r="BF146" s="1" t="s">
        <v>1668</v>
      </c>
      <c r="BG146" s="1" t="s">
        <v>120</v>
      </c>
      <c r="BH146" s="1" t="s">
        <v>2291</v>
      </c>
      <c r="BI146" s="1" t="s">
        <v>2292</v>
      </c>
      <c r="BJ146" s="1" t="s">
        <v>2293</v>
      </c>
      <c r="BK146" s="1" t="s">
        <v>120</v>
      </c>
      <c r="BL146" s="1" t="s">
        <v>120</v>
      </c>
      <c r="BM146" s="1" t="s">
        <v>2288</v>
      </c>
      <c r="BN146" s="1" t="s">
        <v>120</v>
      </c>
      <c r="BO146" s="1" t="s">
        <v>120</v>
      </c>
      <c r="BP146" s="1" t="s">
        <v>120</v>
      </c>
      <c r="BQ146" s="1" t="s">
        <v>120</v>
      </c>
      <c r="BR146" s="1" t="s">
        <v>120</v>
      </c>
      <c r="BS146" s="1" t="s">
        <v>120</v>
      </c>
      <c r="BT146" s="1" t="s">
        <v>120</v>
      </c>
      <c r="BU146" s="1" t="s">
        <v>120</v>
      </c>
      <c r="BV146" s="1" t="s">
        <v>120</v>
      </c>
      <c r="BW146" s="1" t="s">
        <v>120</v>
      </c>
      <c r="BX146" s="1" t="s">
        <v>120</v>
      </c>
      <c r="BY146" s="1" t="s">
        <v>120</v>
      </c>
      <c r="BZ146" s="1" t="s">
        <v>120</v>
      </c>
      <c r="CA146" s="1" t="s">
        <v>120</v>
      </c>
      <c r="CB146" s="1" t="s">
        <v>120</v>
      </c>
      <c r="CC146" s="1" t="s">
        <v>120</v>
      </c>
      <c r="CD146" s="1" t="s">
        <v>120</v>
      </c>
      <c r="CE146" s="1" t="s">
        <v>120</v>
      </c>
      <c r="CF146" s="1" t="s">
        <v>120</v>
      </c>
      <c r="CG146" s="1" t="s">
        <v>120</v>
      </c>
      <c r="CH146" s="1" t="s">
        <v>120</v>
      </c>
      <c r="CI146" s="1" t="s">
        <v>120</v>
      </c>
      <c r="CJ146" s="1" t="s">
        <v>120</v>
      </c>
      <c r="CK146" s="1" t="s">
        <v>120</v>
      </c>
      <c r="CL146" s="1" t="s">
        <v>120</v>
      </c>
      <c r="CM146" s="1" t="s">
        <v>120</v>
      </c>
      <c r="CN146" s="1" t="s">
        <v>120</v>
      </c>
      <c r="CO146" s="1" t="s">
        <v>120</v>
      </c>
      <c r="CP146" s="1" t="s">
        <v>120</v>
      </c>
      <c r="CQ146" s="1" t="s">
        <v>120</v>
      </c>
      <c r="CR146" s="1" t="s">
        <v>120</v>
      </c>
      <c r="CS146" s="1" t="s">
        <v>120</v>
      </c>
      <c r="CT146" s="1" t="s">
        <v>120</v>
      </c>
      <c r="CU146" s="1" t="s">
        <v>121</v>
      </c>
      <c r="CV146" s="1" t="s">
        <v>123</v>
      </c>
      <c r="CW146" s="1" t="s">
        <v>123</v>
      </c>
      <c r="CX146" s="1" t="s">
        <v>120</v>
      </c>
      <c r="CY146" s="1" t="s">
        <v>120</v>
      </c>
      <c r="CZ146" s="1" t="s">
        <v>190</v>
      </c>
      <c r="DA146" s="1" t="s">
        <v>120</v>
      </c>
      <c r="DB146" s="1" t="s">
        <v>2294</v>
      </c>
      <c r="DC146" s="1" t="s">
        <v>2295</v>
      </c>
      <c r="DD146" s="1" t="s">
        <v>2296</v>
      </c>
      <c r="DE146" s="1" t="s">
        <v>120</v>
      </c>
      <c r="DF146" s="1" t="s">
        <v>120</v>
      </c>
      <c r="DG146" s="1" t="s">
        <v>2289</v>
      </c>
    </row>
    <row r="147" spans="1:111" x14ac:dyDescent="0.3">
      <c r="A147" s="2">
        <v>145</v>
      </c>
      <c r="B147" s="1" t="s">
        <v>2297</v>
      </c>
      <c r="C147" s="1" t="s">
        <v>2298</v>
      </c>
      <c r="D147" s="1" t="s">
        <v>2299</v>
      </c>
      <c r="E147" s="1" t="s">
        <v>2300</v>
      </c>
      <c r="F147" s="1" t="s">
        <v>2301</v>
      </c>
      <c r="G147" s="1"/>
      <c r="H147" s="1" t="s">
        <v>2302</v>
      </c>
      <c r="I147" s="1" t="s">
        <v>2303</v>
      </c>
      <c r="J147" s="1"/>
      <c r="K147" s="1" t="s">
        <v>2304</v>
      </c>
      <c r="L147" s="1" t="s">
        <v>2305</v>
      </c>
      <c r="M147" s="1" t="s">
        <v>120</v>
      </c>
      <c r="N147" s="1" t="s">
        <v>2306</v>
      </c>
      <c r="O147" s="1" t="s">
        <v>2307</v>
      </c>
      <c r="P147" s="1" t="s">
        <v>1219</v>
      </c>
      <c r="Q147" s="1" t="s">
        <v>161</v>
      </c>
      <c r="R147" s="1" t="s">
        <v>120</v>
      </c>
      <c r="S147" s="1" t="s">
        <v>2304</v>
      </c>
      <c r="T147" s="1" t="s">
        <v>120</v>
      </c>
      <c r="U147" s="1" t="s">
        <v>2308</v>
      </c>
      <c r="V147" s="1" t="s">
        <v>2309</v>
      </c>
      <c r="W147" s="1" t="s">
        <v>2310</v>
      </c>
      <c r="X147" s="1" t="s">
        <v>2311</v>
      </c>
      <c r="Y147" s="1" t="s">
        <v>120</v>
      </c>
      <c r="Z147" s="1" t="s">
        <v>2305</v>
      </c>
      <c r="AA147" s="1" t="s">
        <v>2312</v>
      </c>
      <c r="AB147" s="1" t="s">
        <v>120</v>
      </c>
      <c r="AC147" s="1" t="s">
        <v>120</v>
      </c>
      <c r="AD147" s="1" t="s">
        <v>120</v>
      </c>
      <c r="AE147" s="1" t="s">
        <v>120</v>
      </c>
      <c r="AF147" s="1" t="s">
        <v>120</v>
      </c>
      <c r="AG147" s="1" t="s">
        <v>120</v>
      </c>
      <c r="AH147" s="1" t="s">
        <v>120</v>
      </c>
      <c r="AI147" s="1" t="s">
        <v>120</v>
      </c>
      <c r="AJ147" s="1" t="s">
        <v>2313</v>
      </c>
      <c r="AK147" s="1" t="s">
        <v>2314</v>
      </c>
      <c r="AL147" s="1" t="s">
        <v>2315</v>
      </c>
      <c r="AM147" s="1" t="s">
        <v>120</v>
      </c>
      <c r="AN147" s="1" t="s">
        <v>120</v>
      </c>
      <c r="AO147" s="1" t="s">
        <v>120</v>
      </c>
      <c r="AP147" s="1" t="s">
        <v>120</v>
      </c>
      <c r="AQ147" s="1" t="s">
        <v>120</v>
      </c>
      <c r="AR147" s="1" t="s">
        <v>120</v>
      </c>
      <c r="AS147" s="1" t="s">
        <v>120</v>
      </c>
      <c r="AT147" s="1" t="s">
        <v>120</v>
      </c>
      <c r="AU147" s="1" t="s">
        <v>120</v>
      </c>
      <c r="AV147" s="1" t="s">
        <v>120</v>
      </c>
      <c r="AW147" s="1" t="s">
        <v>120</v>
      </c>
      <c r="AX147" s="1" t="s">
        <v>120</v>
      </c>
      <c r="AY147" s="1" t="s">
        <v>2316</v>
      </c>
      <c r="AZ147" s="1" t="s">
        <v>120</v>
      </c>
      <c r="BA147" s="1" t="s">
        <v>2317</v>
      </c>
      <c r="BB147" s="1" t="s">
        <v>2307</v>
      </c>
      <c r="BC147" s="1" t="s">
        <v>1219</v>
      </c>
      <c r="BD147" s="1" t="s">
        <v>123</v>
      </c>
      <c r="BE147" s="1" t="s">
        <v>120</v>
      </c>
      <c r="BF147" s="1" t="s">
        <v>2318</v>
      </c>
      <c r="BG147" s="1" t="s">
        <v>120</v>
      </c>
      <c r="BH147" s="1" t="s">
        <v>2319</v>
      </c>
      <c r="BI147" s="1" t="s">
        <v>2309</v>
      </c>
      <c r="BJ147" s="1" t="s">
        <v>2310</v>
      </c>
      <c r="BK147" s="1" t="s">
        <v>2320</v>
      </c>
      <c r="BL147" s="1" t="s">
        <v>120</v>
      </c>
      <c r="BM147" s="1" t="s">
        <v>2315</v>
      </c>
      <c r="BN147" s="1" t="s">
        <v>120</v>
      </c>
      <c r="BO147" s="1" t="s">
        <v>120</v>
      </c>
      <c r="BP147" s="1" t="s">
        <v>120</v>
      </c>
      <c r="BQ147" s="1" t="s">
        <v>120</v>
      </c>
      <c r="BR147" s="1" t="s">
        <v>120</v>
      </c>
      <c r="BS147" s="1" t="s">
        <v>120</v>
      </c>
      <c r="BT147" s="1" t="s">
        <v>120</v>
      </c>
      <c r="BU147" s="1" t="s">
        <v>120</v>
      </c>
      <c r="BV147" s="1" t="s">
        <v>120</v>
      </c>
      <c r="BW147" s="1" t="s">
        <v>120</v>
      </c>
      <c r="BX147" s="1" t="s">
        <v>120</v>
      </c>
      <c r="BY147" s="1" t="s">
        <v>120</v>
      </c>
      <c r="BZ147" s="1" t="s">
        <v>120</v>
      </c>
      <c r="CA147" s="1" t="s">
        <v>120</v>
      </c>
      <c r="CB147" s="1" t="s">
        <v>120</v>
      </c>
      <c r="CC147" s="1" t="s">
        <v>120</v>
      </c>
      <c r="CD147" s="1" t="s">
        <v>120</v>
      </c>
      <c r="CE147" s="1" t="s">
        <v>120</v>
      </c>
      <c r="CF147" s="1" t="s">
        <v>120</v>
      </c>
      <c r="CG147" s="1" t="s">
        <v>120</v>
      </c>
      <c r="CH147" s="1" t="s">
        <v>120</v>
      </c>
      <c r="CI147" s="1" t="s">
        <v>120</v>
      </c>
      <c r="CJ147" s="1" t="s">
        <v>120</v>
      </c>
      <c r="CK147" s="1" t="s">
        <v>120</v>
      </c>
      <c r="CL147" s="1" t="s">
        <v>120</v>
      </c>
      <c r="CM147" s="1" t="s">
        <v>120</v>
      </c>
      <c r="CN147" s="1" t="s">
        <v>120</v>
      </c>
      <c r="CO147" s="1" t="s">
        <v>120</v>
      </c>
      <c r="CP147" s="1" t="s">
        <v>120</v>
      </c>
      <c r="CQ147" s="1" t="s">
        <v>120</v>
      </c>
      <c r="CR147" s="1" t="s">
        <v>120</v>
      </c>
      <c r="CS147" s="1" t="s">
        <v>120</v>
      </c>
      <c r="CT147" s="1" t="s">
        <v>120</v>
      </c>
      <c r="CU147" s="1" t="s">
        <v>478</v>
      </c>
      <c r="CV147" s="1" t="s">
        <v>120</v>
      </c>
      <c r="CW147" s="1" t="s">
        <v>120</v>
      </c>
      <c r="CX147" s="1" t="s">
        <v>123</v>
      </c>
      <c r="CY147" s="1" t="s">
        <v>120</v>
      </c>
      <c r="CZ147" s="1" t="s">
        <v>625</v>
      </c>
      <c r="DA147" s="1" t="s">
        <v>120</v>
      </c>
      <c r="DB147" s="1" t="s">
        <v>2321</v>
      </c>
      <c r="DC147" s="1" t="s">
        <v>120</v>
      </c>
      <c r="DD147" s="1" t="s">
        <v>120</v>
      </c>
      <c r="DE147" s="1" t="s">
        <v>2322</v>
      </c>
      <c r="DF147" s="1" t="s">
        <v>120</v>
      </c>
      <c r="DG147" s="1" t="s">
        <v>2316</v>
      </c>
    </row>
    <row r="148" spans="1:111" x14ac:dyDescent="0.3">
      <c r="A148" s="2">
        <v>146</v>
      </c>
      <c r="B148" s="1" t="s">
        <v>2323</v>
      </c>
      <c r="C148" s="1" t="s">
        <v>2324</v>
      </c>
      <c r="D148" s="1" t="s">
        <v>2325</v>
      </c>
      <c r="E148" s="1" t="s">
        <v>2326</v>
      </c>
      <c r="F148" s="1" t="s">
        <v>2327</v>
      </c>
      <c r="G148" s="1" t="s">
        <v>2328</v>
      </c>
      <c r="H148" s="1" t="s">
        <v>2329</v>
      </c>
      <c r="I148" s="1" t="s">
        <v>2330</v>
      </c>
      <c r="J148" s="1" t="s">
        <v>2331</v>
      </c>
      <c r="K148" s="1" t="s">
        <v>1193</v>
      </c>
      <c r="L148" s="1" t="s">
        <v>2332</v>
      </c>
      <c r="M148" s="1" t="s">
        <v>120</v>
      </c>
      <c r="N148" s="1" t="s">
        <v>190</v>
      </c>
      <c r="O148" s="1" t="s">
        <v>249</v>
      </c>
      <c r="P148" s="1" t="s">
        <v>121</v>
      </c>
      <c r="Q148" s="1" t="s">
        <v>120</v>
      </c>
      <c r="R148" s="1" t="s">
        <v>120</v>
      </c>
      <c r="S148" s="1" t="s">
        <v>1193</v>
      </c>
      <c r="T148" s="1" t="s">
        <v>120</v>
      </c>
      <c r="U148" s="1" t="s">
        <v>2333</v>
      </c>
      <c r="V148" s="1" t="s">
        <v>2334</v>
      </c>
      <c r="W148" s="1" t="s">
        <v>2335</v>
      </c>
      <c r="X148" s="1" t="s">
        <v>120</v>
      </c>
      <c r="Y148" s="1" t="s">
        <v>120</v>
      </c>
      <c r="Z148" s="1" t="s">
        <v>2332</v>
      </c>
      <c r="AA148" s="1" t="s">
        <v>2336</v>
      </c>
      <c r="AB148" s="1" t="s">
        <v>120</v>
      </c>
      <c r="AC148" s="1" t="s">
        <v>120</v>
      </c>
      <c r="AD148" s="1" t="s">
        <v>120</v>
      </c>
      <c r="AE148" s="1" t="s">
        <v>120</v>
      </c>
      <c r="AF148" s="1" t="s">
        <v>120</v>
      </c>
      <c r="AG148" s="1" t="s">
        <v>120</v>
      </c>
      <c r="AH148" s="1" t="s">
        <v>120</v>
      </c>
      <c r="AI148" s="1" t="s">
        <v>120</v>
      </c>
      <c r="AJ148" s="1" t="s">
        <v>2337</v>
      </c>
      <c r="AK148" s="1" t="s">
        <v>2338</v>
      </c>
      <c r="AL148" s="1" t="s">
        <v>2332</v>
      </c>
      <c r="AM148" s="1" t="s">
        <v>120</v>
      </c>
      <c r="AN148" s="1" t="s">
        <v>120</v>
      </c>
      <c r="AO148" s="1" t="s">
        <v>120</v>
      </c>
      <c r="AP148" s="1" t="s">
        <v>120</v>
      </c>
      <c r="AQ148" s="1" t="s">
        <v>120</v>
      </c>
      <c r="AR148" s="1" t="s">
        <v>120</v>
      </c>
      <c r="AS148" s="1" t="s">
        <v>120</v>
      </c>
      <c r="AT148" s="1" t="s">
        <v>120</v>
      </c>
      <c r="AU148" s="1" t="s">
        <v>120</v>
      </c>
      <c r="AV148" s="1" t="s">
        <v>120</v>
      </c>
      <c r="AW148" s="1" t="s">
        <v>120</v>
      </c>
      <c r="AX148" s="1" t="s">
        <v>120</v>
      </c>
      <c r="AY148" s="1" t="s">
        <v>120</v>
      </c>
      <c r="AZ148" s="1" t="s">
        <v>120</v>
      </c>
      <c r="BA148" s="1" t="s">
        <v>190</v>
      </c>
      <c r="BB148" s="1" t="s">
        <v>249</v>
      </c>
      <c r="BC148" s="1" t="s">
        <v>121</v>
      </c>
      <c r="BD148" s="1" t="s">
        <v>120</v>
      </c>
      <c r="BE148" s="1" t="s">
        <v>120</v>
      </c>
      <c r="BF148" s="1" t="s">
        <v>1193</v>
      </c>
      <c r="BG148" s="1" t="s">
        <v>120</v>
      </c>
      <c r="BH148" s="1" t="s">
        <v>2333</v>
      </c>
      <c r="BI148" s="1" t="s">
        <v>2334</v>
      </c>
      <c r="BJ148" s="1" t="s">
        <v>2335</v>
      </c>
      <c r="BK148" s="1" t="s">
        <v>120</v>
      </c>
      <c r="BL148" s="1" t="s">
        <v>120</v>
      </c>
      <c r="BM148" s="1" t="s">
        <v>2332</v>
      </c>
      <c r="BN148" s="1" t="s">
        <v>120</v>
      </c>
      <c r="BO148" s="1" t="s">
        <v>120</v>
      </c>
      <c r="BP148" s="1" t="s">
        <v>120</v>
      </c>
      <c r="BQ148" s="1" t="s">
        <v>120</v>
      </c>
      <c r="BR148" s="1" t="s">
        <v>120</v>
      </c>
      <c r="BS148" s="1" t="s">
        <v>120</v>
      </c>
      <c r="BT148" s="1" t="s">
        <v>120</v>
      </c>
      <c r="BU148" s="1" t="s">
        <v>120</v>
      </c>
      <c r="BV148" s="1" t="s">
        <v>120</v>
      </c>
      <c r="BW148" s="1" t="s">
        <v>120</v>
      </c>
      <c r="BX148" s="1" t="s">
        <v>120</v>
      </c>
      <c r="BY148" s="1" t="s">
        <v>120</v>
      </c>
      <c r="BZ148" s="1" t="s">
        <v>120</v>
      </c>
      <c r="CA148" s="1" t="s">
        <v>120</v>
      </c>
      <c r="CB148" s="1" t="s">
        <v>120</v>
      </c>
      <c r="CC148" s="1" t="s">
        <v>120</v>
      </c>
      <c r="CD148" s="1" t="s">
        <v>120</v>
      </c>
      <c r="CE148" s="1" t="s">
        <v>120</v>
      </c>
      <c r="CF148" s="1" t="s">
        <v>120</v>
      </c>
      <c r="CG148" s="1" t="s">
        <v>120</v>
      </c>
      <c r="CH148" s="1" t="s">
        <v>120</v>
      </c>
      <c r="CI148" s="1" t="s">
        <v>120</v>
      </c>
      <c r="CJ148" s="1" t="s">
        <v>120</v>
      </c>
      <c r="CK148" s="1" t="s">
        <v>120</v>
      </c>
      <c r="CL148" s="1" t="s">
        <v>120</v>
      </c>
      <c r="CM148" s="1" t="s">
        <v>120</v>
      </c>
      <c r="CN148" s="1" t="s">
        <v>120</v>
      </c>
      <c r="CO148" s="1" t="s">
        <v>120</v>
      </c>
      <c r="CP148" s="1" t="s">
        <v>120</v>
      </c>
      <c r="CQ148" s="1" t="s">
        <v>120</v>
      </c>
      <c r="CR148" s="1" t="s">
        <v>120</v>
      </c>
      <c r="CS148" s="1" t="s">
        <v>120</v>
      </c>
      <c r="CT148" s="1" t="s">
        <v>120</v>
      </c>
      <c r="CU148" s="1" t="s">
        <v>120</v>
      </c>
      <c r="CV148" s="1" t="s">
        <v>120</v>
      </c>
      <c r="CW148" s="1" t="s">
        <v>120</v>
      </c>
      <c r="CX148" s="1" t="s">
        <v>120</v>
      </c>
      <c r="CY148" s="1" t="s">
        <v>120</v>
      </c>
      <c r="CZ148" s="1" t="s">
        <v>120</v>
      </c>
      <c r="DA148" s="1" t="s">
        <v>120</v>
      </c>
      <c r="DB148" s="1" t="s">
        <v>120</v>
      </c>
      <c r="DC148" s="1" t="s">
        <v>120</v>
      </c>
      <c r="DD148" s="1" t="s">
        <v>120</v>
      </c>
      <c r="DE148" s="1" t="s">
        <v>120</v>
      </c>
      <c r="DF148" s="1" t="s">
        <v>120</v>
      </c>
      <c r="DG148" s="1" t="s">
        <v>120</v>
      </c>
    </row>
    <row r="149" spans="1:111" x14ac:dyDescent="0.3">
      <c r="A149" s="2">
        <v>147</v>
      </c>
      <c r="B149" s="1" t="s">
        <v>2339</v>
      </c>
      <c r="C149" s="1" t="s">
        <v>2340</v>
      </c>
      <c r="D149" s="1" t="s">
        <v>2341</v>
      </c>
      <c r="E149" s="1" t="s">
        <v>2342</v>
      </c>
      <c r="F149" s="1" t="s">
        <v>2343</v>
      </c>
      <c r="G149" s="1"/>
      <c r="H149" s="1" t="s">
        <v>2344</v>
      </c>
      <c r="I149" s="1" t="s">
        <v>2345</v>
      </c>
      <c r="J149" s="1"/>
      <c r="K149" s="1" t="s">
        <v>2346</v>
      </c>
      <c r="L149" s="1" t="s">
        <v>2347</v>
      </c>
      <c r="M149" s="1" t="s">
        <v>120</v>
      </c>
      <c r="N149" s="1" t="s">
        <v>190</v>
      </c>
      <c r="O149" s="1" t="s">
        <v>140</v>
      </c>
      <c r="P149" s="1" t="s">
        <v>123</v>
      </c>
      <c r="Q149" s="1" t="s">
        <v>120</v>
      </c>
      <c r="R149" s="1" t="s">
        <v>123</v>
      </c>
      <c r="S149" s="1" t="s">
        <v>2346</v>
      </c>
      <c r="T149" s="1" t="s">
        <v>120</v>
      </c>
      <c r="U149" s="1" t="s">
        <v>2348</v>
      </c>
      <c r="V149" s="1" t="s">
        <v>2349</v>
      </c>
      <c r="W149" s="1" t="s">
        <v>716</v>
      </c>
      <c r="X149" s="1" t="s">
        <v>120</v>
      </c>
      <c r="Y149" s="1" t="s">
        <v>2350</v>
      </c>
      <c r="Z149" s="1" t="s">
        <v>2351</v>
      </c>
      <c r="AA149" s="1" t="s">
        <v>2352</v>
      </c>
      <c r="AB149" s="1" t="s">
        <v>120</v>
      </c>
      <c r="AC149" s="1" t="s">
        <v>120</v>
      </c>
      <c r="AD149" s="1" t="s">
        <v>120</v>
      </c>
      <c r="AE149" s="1" t="s">
        <v>120</v>
      </c>
      <c r="AF149" s="1" t="s">
        <v>120</v>
      </c>
      <c r="AG149" s="1" t="s">
        <v>120</v>
      </c>
      <c r="AH149" s="1" t="s">
        <v>120</v>
      </c>
      <c r="AI149" s="1" t="s">
        <v>120</v>
      </c>
      <c r="AJ149" s="1" t="s">
        <v>2353</v>
      </c>
      <c r="AK149" s="1" t="s">
        <v>1541</v>
      </c>
      <c r="AL149" s="1" t="s">
        <v>2354</v>
      </c>
      <c r="AM149" s="1" t="s">
        <v>2355</v>
      </c>
      <c r="AN149" s="1" t="s">
        <v>120</v>
      </c>
      <c r="AO149" s="1" t="s">
        <v>120</v>
      </c>
      <c r="AP149" s="1" t="s">
        <v>120</v>
      </c>
      <c r="AQ149" s="1" t="s">
        <v>120</v>
      </c>
      <c r="AR149" s="1" t="s">
        <v>120</v>
      </c>
      <c r="AS149" s="1" t="s">
        <v>120</v>
      </c>
      <c r="AT149" s="1" t="s">
        <v>120</v>
      </c>
      <c r="AU149" s="1" t="s">
        <v>120</v>
      </c>
      <c r="AV149" s="1" t="s">
        <v>2356</v>
      </c>
      <c r="AW149" s="1" t="s">
        <v>462</v>
      </c>
      <c r="AX149" s="1" t="s">
        <v>2357</v>
      </c>
      <c r="AY149" s="1" t="s">
        <v>2350</v>
      </c>
      <c r="AZ149" s="1" t="s">
        <v>120</v>
      </c>
      <c r="BA149" s="1" t="s">
        <v>190</v>
      </c>
      <c r="BB149" s="1" t="s">
        <v>2358</v>
      </c>
      <c r="BC149" s="1" t="s">
        <v>123</v>
      </c>
      <c r="BD149" s="1" t="s">
        <v>120</v>
      </c>
      <c r="BE149" s="1" t="s">
        <v>120</v>
      </c>
      <c r="BF149" s="1" t="s">
        <v>614</v>
      </c>
      <c r="BG149" s="1" t="s">
        <v>120</v>
      </c>
      <c r="BH149" s="1" t="s">
        <v>2348</v>
      </c>
      <c r="BI149" s="1" t="s">
        <v>2359</v>
      </c>
      <c r="BJ149" s="1" t="s">
        <v>716</v>
      </c>
      <c r="BK149" s="1" t="s">
        <v>120</v>
      </c>
      <c r="BL149" s="1" t="s">
        <v>120</v>
      </c>
      <c r="BM149" s="1" t="s">
        <v>2354</v>
      </c>
      <c r="BN149" s="1" t="s">
        <v>120</v>
      </c>
      <c r="BO149" s="1" t="s">
        <v>120</v>
      </c>
      <c r="BP149" s="1" t="s">
        <v>190</v>
      </c>
      <c r="BQ149" s="1" t="s">
        <v>120</v>
      </c>
      <c r="BR149" s="1" t="s">
        <v>120</v>
      </c>
      <c r="BS149" s="1" t="s">
        <v>120</v>
      </c>
      <c r="BT149" s="1" t="s">
        <v>190</v>
      </c>
      <c r="BU149" s="1" t="s">
        <v>120</v>
      </c>
      <c r="BV149" s="1" t="s">
        <v>120</v>
      </c>
      <c r="BW149" s="1" t="s">
        <v>2357</v>
      </c>
      <c r="BX149" s="1" t="s">
        <v>120</v>
      </c>
      <c r="BY149" s="1" t="s">
        <v>120</v>
      </c>
      <c r="BZ149" s="1" t="s">
        <v>120</v>
      </c>
      <c r="CA149" s="1" t="s">
        <v>2357</v>
      </c>
      <c r="CB149" s="1" t="s">
        <v>2355</v>
      </c>
      <c r="CC149" s="1" t="s">
        <v>120</v>
      </c>
      <c r="CD149" s="1" t="s">
        <v>120</v>
      </c>
      <c r="CE149" s="1" t="s">
        <v>120</v>
      </c>
      <c r="CF149" s="1" t="s">
        <v>120</v>
      </c>
      <c r="CG149" s="1" t="s">
        <v>120</v>
      </c>
      <c r="CH149" s="1" t="s">
        <v>120</v>
      </c>
      <c r="CI149" s="1" t="s">
        <v>120</v>
      </c>
      <c r="CJ149" s="1" t="s">
        <v>120</v>
      </c>
      <c r="CK149" s="1" t="s">
        <v>2356</v>
      </c>
      <c r="CL149" s="1" t="s">
        <v>462</v>
      </c>
      <c r="CM149" s="1" t="s">
        <v>2357</v>
      </c>
      <c r="CN149" s="1" t="s">
        <v>161</v>
      </c>
      <c r="CO149" s="1" t="s">
        <v>120</v>
      </c>
      <c r="CP149" s="1" t="s">
        <v>161</v>
      </c>
      <c r="CQ149" s="1" t="s">
        <v>2360</v>
      </c>
      <c r="CR149" s="1" t="s">
        <v>2361</v>
      </c>
      <c r="CS149" s="1" t="s">
        <v>2362</v>
      </c>
      <c r="CT149" s="1" t="s">
        <v>120</v>
      </c>
      <c r="CU149" s="1" t="s">
        <v>120</v>
      </c>
      <c r="CV149" s="1" t="s">
        <v>120</v>
      </c>
      <c r="CW149" s="1" t="s">
        <v>120</v>
      </c>
      <c r="CX149" s="1" t="s">
        <v>120</v>
      </c>
      <c r="CY149" s="1" t="s">
        <v>123</v>
      </c>
      <c r="CZ149" s="1" t="s">
        <v>123</v>
      </c>
      <c r="DA149" s="1" t="s">
        <v>120</v>
      </c>
      <c r="DB149" s="1" t="s">
        <v>120</v>
      </c>
      <c r="DC149" s="1" t="s">
        <v>120</v>
      </c>
      <c r="DD149" s="1" t="s">
        <v>120</v>
      </c>
      <c r="DE149" s="1" t="s">
        <v>120</v>
      </c>
      <c r="DF149" s="1" t="s">
        <v>2350</v>
      </c>
      <c r="DG149" s="1" t="s">
        <v>2350</v>
      </c>
    </row>
    <row r="150" spans="1:111" x14ac:dyDescent="0.3">
      <c r="A150" s="2">
        <v>148</v>
      </c>
      <c r="B150" s="1" t="s">
        <v>2363</v>
      </c>
      <c r="C150" s="1" t="s">
        <v>2364</v>
      </c>
      <c r="D150" s="1" t="s">
        <v>2365</v>
      </c>
      <c r="E150" s="1" t="s">
        <v>2366</v>
      </c>
      <c r="F150" s="1" t="s">
        <v>2367</v>
      </c>
      <c r="G150" s="1" t="s">
        <v>2368</v>
      </c>
      <c r="H150" s="1" t="s">
        <v>2369</v>
      </c>
      <c r="I150" s="1" t="s">
        <v>2370</v>
      </c>
      <c r="J150" s="1" t="s">
        <v>2368</v>
      </c>
      <c r="K150" s="1" t="s">
        <v>120</v>
      </c>
      <c r="L150" s="1" t="s">
        <v>311</v>
      </c>
      <c r="M150" s="1" t="s">
        <v>120</v>
      </c>
      <c r="N150" s="1" t="s">
        <v>120</v>
      </c>
      <c r="O150" s="1" t="s">
        <v>120</v>
      </c>
      <c r="P150" s="1" t="s">
        <v>120</v>
      </c>
      <c r="Q150" s="1" t="s">
        <v>120</v>
      </c>
      <c r="R150" s="1" t="s">
        <v>120</v>
      </c>
      <c r="S150" s="1" t="s">
        <v>120</v>
      </c>
      <c r="T150" s="1" t="s">
        <v>120</v>
      </c>
      <c r="U150" s="1" t="s">
        <v>120</v>
      </c>
      <c r="V150" s="1" t="s">
        <v>120</v>
      </c>
      <c r="W150" s="1" t="s">
        <v>120</v>
      </c>
      <c r="X150" s="1" t="s">
        <v>120</v>
      </c>
      <c r="Y150" s="1" t="s">
        <v>120</v>
      </c>
      <c r="Z150" s="1" t="s">
        <v>120</v>
      </c>
      <c r="AA150" s="1" t="s">
        <v>120</v>
      </c>
      <c r="AB150" s="1" t="s">
        <v>120</v>
      </c>
      <c r="AC150" s="1" t="s">
        <v>120</v>
      </c>
      <c r="AD150" s="1" t="s">
        <v>120</v>
      </c>
      <c r="AE150" s="1" t="s">
        <v>120</v>
      </c>
      <c r="AF150" s="1" t="s">
        <v>120</v>
      </c>
      <c r="AG150" s="1" t="s">
        <v>120</v>
      </c>
      <c r="AH150" s="1" t="s">
        <v>120</v>
      </c>
      <c r="AI150" s="1" t="s">
        <v>120</v>
      </c>
      <c r="AJ150" s="1" t="s">
        <v>120</v>
      </c>
      <c r="AK150" s="1" t="s">
        <v>120</v>
      </c>
      <c r="AL150" s="1" t="s">
        <v>120</v>
      </c>
      <c r="AM150" s="1" t="s">
        <v>120</v>
      </c>
      <c r="AN150" s="1" t="s">
        <v>120</v>
      </c>
      <c r="AO150" s="1" t="s">
        <v>120</v>
      </c>
      <c r="AP150" s="1" t="s">
        <v>120</v>
      </c>
      <c r="AQ150" s="1" t="s">
        <v>120</v>
      </c>
      <c r="AR150" s="1" t="s">
        <v>120</v>
      </c>
      <c r="AS150" s="1" t="s">
        <v>120</v>
      </c>
      <c r="AT150" s="1" t="s">
        <v>120</v>
      </c>
      <c r="AU150" s="1" t="s">
        <v>120</v>
      </c>
      <c r="AV150" s="1" t="s">
        <v>120</v>
      </c>
      <c r="AW150" s="1" t="s">
        <v>120</v>
      </c>
      <c r="AX150" s="1" t="s">
        <v>120</v>
      </c>
      <c r="AY150" s="1" t="s">
        <v>120</v>
      </c>
      <c r="AZ150" s="1" t="s">
        <v>120</v>
      </c>
      <c r="BA150" s="1" t="s">
        <v>120</v>
      </c>
      <c r="BB150" s="1" t="s">
        <v>120</v>
      </c>
      <c r="BC150" s="1" t="s">
        <v>120</v>
      </c>
      <c r="BD150" s="1" t="s">
        <v>120</v>
      </c>
      <c r="BE150" s="1" t="s">
        <v>120</v>
      </c>
      <c r="BF150" s="1" t="s">
        <v>120</v>
      </c>
      <c r="BG150" s="1" t="s">
        <v>120</v>
      </c>
      <c r="BH150" s="1" t="s">
        <v>120</v>
      </c>
      <c r="BI150" s="1" t="s">
        <v>120</v>
      </c>
      <c r="BJ150" s="1" t="s">
        <v>120</v>
      </c>
      <c r="BK150" s="1" t="s">
        <v>120</v>
      </c>
      <c r="BL150" s="1" t="s">
        <v>120</v>
      </c>
      <c r="BM150" s="1" t="s">
        <v>120</v>
      </c>
      <c r="BN150" s="1" t="s">
        <v>120</v>
      </c>
      <c r="BO150" s="1" t="s">
        <v>120</v>
      </c>
      <c r="BP150" s="1" t="s">
        <v>120</v>
      </c>
      <c r="BQ150" s="1" t="s">
        <v>120</v>
      </c>
      <c r="BR150" s="1" t="s">
        <v>120</v>
      </c>
      <c r="BS150" s="1" t="s">
        <v>120</v>
      </c>
      <c r="BT150" s="1" t="s">
        <v>120</v>
      </c>
      <c r="BU150" s="1" t="s">
        <v>120</v>
      </c>
      <c r="BV150" s="1" t="s">
        <v>120</v>
      </c>
      <c r="BW150" s="1" t="s">
        <v>120</v>
      </c>
      <c r="BX150" s="1" t="s">
        <v>120</v>
      </c>
      <c r="BY150" s="1" t="s">
        <v>120</v>
      </c>
      <c r="BZ150" s="1" t="s">
        <v>120</v>
      </c>
      <c r="CA150" s="1" t="s">
        <v>120</v>
      </c>
      <c r="CB150" s="1" t="s">
        <v>120</v>
      </c>
      <c r="CC150" s="1" t="s">
        <v>120</v>
      </c>
      <c r="CD150" s="1" t="s">
        <v>120</v>
      </c>
      <c r="CE150" s="1" t="s">
        <v>120</v>
      </c>
      <c r="CF150" s="1" t="s">
        <v>120</v>
      </c>
      <c r="CG150" s="1" t="s">
        <v>120</v>
      </c>
      <c r="CH150" s="1" t="s">
        <v>120</v>
      </c>
      <c r="CI150" s="1" t="s">
        <v>120</v>
      </c>
      <c r="CJ150" s="1" t="s">
        <v>120</v>
      </c>
      <c r="CK150" s="1" t="s">
        <v>120</v>
      </c>
      <c r="CL150" s="1" t="s">
        <v>120</v>
      </c>
      <c r="CM150" s="1" t="s">
        <v>120</v>
      </c>
      <c r="CN150" s="1" t="s">
        <v>120</v>
      </c>
      <c r="CO150" s="1" t="s">
        <v>120</v>
      </c>
      <c r="CP150" s="1" t="s">
        <v>120</v>
      </c>
      <c r="CQ150" s="1" t="s">
        <v>120</v>
      </c>
      <c r="CR150" s="1" t="s">
        <v>120</v>
      </c>
      <c r="CS150" s="1" t="s">
        <v>120</v>
      </c>
      <c r="CT150" s="1" t="s">
        <v>120</v>
      </c>
      <c r="CU150" s="1" t="s">
        <v>120</v>
      </c>
      <c r="CV150" s="1" t="s">
        <v>120</v>
      </c>
      <c r="CW150" s="1" t="s">
        <v>120</v>
      </c>
      <c r="CX150" s="1" t="s">
        <v>120</v>
      </c>
      <c r="CY150" s="1" t="s">
        <v>120</v>
      </c>
      <c r="CZ150" s="1" t="s">
        <v>120</v>
      </c>
      <c r="DA150" s="1" t="s">
        <v>120</v>
      </c>
      <c r="DB150" s="1" t="s">
        <v>120</v>
      </c>
      <c r="DC150" s="1" t="s">
        <v>120</v>
      </c>
      <c r="DD150" s="1" t="s">
        <v>120</v>
      </c>
      <c r="DE150" s="1" t="s">
        <v>120</v>
      </c>
      <c r="DF150" s="1" t="s">
        <v>120</v>
      </c>
      <c r="DG150" s="1" t="s">
        <v>120</v>
      </c>
    </row>
    <row r="151" spans="1:111" x14ac:dyDescent="0.3">
      <c r="A151" s="2">
        <v>149</v>
      </c>
      <c r="B151" s="1" t="s">
        <v>2371</v>
      </c>
      <c r="C151" s="1" t="s">
        <v>2372</v>
      </c>
      <c r="D151" s="1" t="s">
        <v>2373</v>
      </c>
      <c r="E151" s="1" t="s">
        <v>2374</v>
      </c>
      <c r="F151" s="1" t="s">
        <v>2375</v>
      </c>
      <c r="G151" s="1" t="s">
        <v>2376</v>
      </c>
      <c r="H151" s="1" t="s">
        <v>2377</v>
      </c>
      <c r="I151" s="1" t="s">
        <v>2375</v>
      </c>
      <c r="J151" s="1" t="s">
        <v>2376</v>
      </c>
      <c r="K151" s="1" t="s">
        <v>120</v>
      </c>
      <c r="L151" s="1" t="s">
        <v>311</v>
      </c>
      <c r="M151" s="1" t="s">
        <v>120</v>
      </c>
      <c r="N151" s="1" t="s">
        <v>120</v>
      </c>
      <c r="O151" s="1" t="s">
        <v>120</v>
      </c>
      <c r="P151" s="1" t="s">
        <v>120</v>
      </c>
      <c r="Q151" s="1" t="s">
        <v>120</v>
      </c>
      <c r="R151" s="1" t="s">
        <v>120</v>
      </c>
      <c r="S151" s="1" t="s">
        <v>120</v>
      </c>
      <c r="T151" s="1" t="s">
        <v>120</v>
      </c>
      <c r="U151" s="1" t="s">
        <v>120</v>
      </c>
      <c r="V151" s="1" t="s">
        <v>120</v>
      </c>
      <c r="W151" s="1" t="s">
        <v>120</v>
      </c>
      <c r="X151" s="1" t="s">
        <v>120</v>
      </c>
      <c r="Y151" s="1" t="s">
        <v>120</v>
      </c>
      <c r="Z151" s="1" t="s">
        <v>120</v>
      </c>
      <c r="AA151" s="1" t="s">
        <v>120</v>
      </c>
      <c r="AB151" s="1" t="s">
        <v>120</v>
      </c>
      <c r="AC151" s="1" t="s">
        <v>120</v>
      </c>
      <c r="AD151" s="1" t="s">
        <v>120</v>
      </c>
      <c r="AE151" s="1" t="s">
        <v>120</v>
      </c>
      <c r="AF151" s="1" t="s">
        <v>120</v>
      </c>
      <c r="AG151" s="1" t="s">
        <v>120</v>
      </c>
      <c r="AH151" s="1" t="s">
        <v>120</v>
      </c>
      <c r="AI151" s="1" t="s">
        <v>120</v>
      </c>
      <c r="AJ151" s="1" t="s">
        <v>120</v>
      </c>
      <c r="AK151" s="1" t="s">
        <v>120</v>
      </c>
      <c r="AL151" s="1" t="s">
        <v>120</v>
      </c>
      <c r="AM151" s="1" t="s">
        <v>120</v>
      </c>
      <c r="AN151" s="1" t="s">
        <v>120</v>
      </c>
      <c r="AO151" s="1" t="s">
        <v>120</v>
      </c>
      <c r="AP151" s="1" t="s">
        <v>120</v>
      </c>
      <c r="AQ151" s="1" t="s">
        <v>120</v>
      </c>
      <c r="AR151" s="1" t="s">
        <v>120</v>
      </c>
      <c r="AS151" s="1" t="s">
        <v>120</v>
      </c>
      <c r="AT151" s="1" t="s">
        <v>120</v>
      </c>
      <c r="AU151" s="1" t="s">
        <v>120</v>
      </c>
      <c r="AV151" s="1" t="s">
        <v>120</v>
      </c>
      <c r="AW151" s="1" t="s">
        <v>120</v>
      </c>
      <c r="AX151" s="1" t="s">
        <v>120</v>
      </c>
      <c r="AY151" s="1" t="s">
        <v>120</v>
      </c>
      <c r="AZ151" s="1" t="s">
        <v>120</v>
      </c>
      <c r="BA151" s="1" t="s">
        <v>120</v>
      </c>
      <c r="BB151" s="1" t="s">
        <v>120</v>
      </c>
      <c r="BC151" s="1" t="s">
        <v>120</v>
      </c>
      <c r="BD151" s="1" t="s">
        <v>120</v>
      </c>
      <c r="BE151" s="1" t="s">
        <v>120</v>
      </c>
      <c r="BF151" s="1" t="s">
        <v>120</v>
      </c>
      <c r="BG151" s="1" t="s">
        <v>120</v>
      </c>
      <c r="BH151" s="1" t="s">
        <v>120</v>
      </c>
      <c r="BI151" s="1" t="s">
        <v>120</v>
      </c>
      <c r="BJ151" s="1" t="s">
        <v>120</v>
      </c>
      <c r="BK151" s="1" t="s">
        <v>120</v>
      </c>
      <c r="BL151" s="1" t="s">
        <v>120</v>
      </c>
      <c r="BM151" s="1" t="s">
        <v>120</v>
      </c>
      <c r="BN151" s="1" t="s">
        <v>120</v>
      </c>
      <c r="BO151" s="1" t="s">
        <v>120</v>
      </c>
      <c r="BP151" s="1" t="s">
        <v>120</v>
      </c>
      <c r="BQ151" s="1" t="s">
        <v>120</v>
      </c>
      <c r="BR151" s="1" t="s">
        <v>120</v>
      </c>
      <c r="BS151" s="1" t="s">
        <v>120</v>
      </c>
      <c r="BT151" s="1" t="s">
        <v>120</v>
      </c>
      <c r="BU151" s="1" t="s">
        <v>120</v>
      </c>
      <c r="BV151" s="1" t="s">
        <v>120</v>
      </c>
      <c r="BW151" s="1" t="s">
        <v>120</v>
      </c>
      <c r="BX151" s="1" t="s">
        <v>120</v>
      </c>
      <c r="BY151" s="1" t="s">
        <v>120</v>
      </c>
      <c r="BZ151" s="1" t="s">
        <v>120</v>
      </c>
      <c r="CA151" s="1" t="s">
        <v>120</v>
      </c>
      <c r="CB151" s="1" t="s">
        <v>120</v>
      </c>
      <c r="CC151" s="1" t="s">
        <v>120</v>
      </c>
      <c r="CD151" s="1" t="s">
        <v>120</v>
      </c>
      <c r="CE151" s="1" t="s">
        <v>120</v>
      </c>
      <c r="CF151" s="1" t="s">
        <v>120</v>
      </c>
      <c r="CG151" s="1" t="s">
        <v>120</v>
      </c>
      <c r="CH151" s="1" t="s">
        <v>120</v>
      </c>
      <c r="CI151" s="1" t="s">
        <v>120</v>
      </c>
      <c r="CJ151" s="1" t="s">
        <v>120</v>
      </c>
      <c r="CK151" s="1" t="s">
        <v>120</v>
      </c>
      <c r="CL151" s="1" t="s">
        <v>120</v>
      </c>
      <c r="CM151" s="1" t="s">
        <v>120</v>
      </c>
      <c r="CN151" s="1" t="s">
        <v>120</v>
      </c>
      <c r="CO151" s="1" t="s">
        <v>120</v>
      </c>
      <c r="CP151" s="1" t="s">
        <v>120</v>
      </c>
      <c r="CQ151" s="1" t="s">
        <v>120</v>
      </c>
      <c r="CR151" s="1" t="s">
        <v>120</v>
      </c>
      <c r="CS151" s="1" t="s">
        <v>120</v>
      </c>
      <c r="CT151" s="1" t="s">
        <v>120</v>
      </c>
      <c r="CU151" s="1" t="s">
        <v>120</v>
      </c>
      <c r="CV151" s="1" t="s">
        <v>120</v>
      </c>
      <c r="CW151" s="1" t="s">
        <v>120</v>
      </c>
      <c r="CX151" s="1" t="s">
        <v>120</v>
      </c>
      <c r="CY151" s="1" t="s">
        <v>120</v>
      </c>
      <c r="CZ151" s="1" t="s">
        <v>120</v>
      </c>
      <c r="DA151" s="1" t="s">
        <v>120</v>
      </c>
      <c r="DB151" s="1" t="s">
        <v>120</v>
      </c>
      <c r="DC151" s="1" t="s">
        <v>120</v>
      </c>
      <c r="DD151" s="1" t="s">
        <v>120</v>
      </c>
      <c r="DE151" s="1" t="s">
        <v>120</v>
      </c>
      <c r="DF151" s="1" t="s">
        <v>120</v>
      </c>
      <c r="DG151" s="1" t="s">
        <v>120</v>
      </c>
    </row>
    <row r="152" spans="1:111" hidden="1" x14ac:dyDescent="0.3">
      <c r="A152" s="2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</row>
    <row r="153" spans="1:111" x14ac:dyDescent="0.3">
      <c r="A153" s="2">
        <v>151</v>
      </c>
      <c r="B153" s="1" t="s">
        <v>2378</v>
      </c>
      <c r="C153" s="1" t="s">
        <v>2379</v>
      </c>
      <c r="D153" s="1" t="s">
        <v>2380</v>
      </c>
      <c r="E153" s="1" t="s">
        <v>2381</v>
      </c>
      <c r="F153" s="1" t="s">
        <v>2382</v>
      </c>
      <c r="G153" s="1" t="s">
        <v>2383</v>
      </c>
      <c r="H153" s="1" t="s">
        <v>2384</v>
      </c>
      <c r="I153" s="1" t="s">
        <v>2385</v>
      </c>
      <c r="J153" s="1" t="s">
        <v>2383</v>
      </c>
      <c r="K153" s="1" t="s">
        <v>120</v>
      </c>
      <c r="L153" s="1" t="s">
        <v>311</v>
      </c>
      <c r="M153" s="1" t="s">
        <v>120</v>
      </c>
      <c r="N153" s="1" t="s">
        <v>120</v>
      </c>
      <c r="O153" s="1" t="s">
        <v>120</v>
      </c>
      <c r="P153" s="1" t="s">
        <v>120</v>
      </c>
      <c r="Q153" s="1" t="s">
        <v>120</v>
      </c>
      <c r="R153" s="1" t="s">
        <v>120</v>
      </c>
      <c r="S153" s="1" t="s">
        <v>120</v>
      </c>
      <c r="T153" s="1" t="s">
        <v>120</v>
      </c>
      <c r="U153" s="1" t="s">
        <v>120</v>
      </c>
      <c r="V153" s="1" t="s">
        <v>120</v>
      </c>
      <c r="W153" s="1" t="s">
        <v>120</v>
      </c>
      <c r="X153" s="1" t="s">
        <v>120</v>
      </c>
      <c r="Y153" s="1" t="s">
        <v>120</v>
      </c>
      <c r="Z153" s="1" t="s">
        <v>120</v>
      </c>
      <c r="AA153" s="1" t="s">
        <v>120</v>
      </c>
      <c r="AB153" s="1" t="s">
        <v>120</v>
      </c>
      <c r="AC153" s="1" t="s">
        <v>120</v>
      </c>
      <c r="AD153" s="1" t="s">
        <v>120</v>
      </c>
      <c r="AE153" s="1" t="s">
        <v>120</v>
      </c>
      <c r="AF153" s="1" t="s">
        <v>120</v>
      </c>
      <c r="AG153" s="1" t="s">
        <v>120</v>
      </c>
      <c r="AH153" s="1" t="s">
        <v>120</v>
      </c>
      <c r="AI153" s="1" t="s">
        <v>120</v>
      </c>
      <c r="AJ153" s="1" t="s">
        <v>120</v>
      </c>
      <c r="AK153" s="1" t="s">
        <v>120</v>
      </c>
      <c r="AL153" s="1" t="s">
        <v>120</v>
      </c>
      <c r="AM153" s="1" t="s">
        <v>120</v>
      </c>
      <c r="AN153" s="1" t="s">
        <v>120</v>
      </c>
      <c r="AO153" s="1" t="s">
        <v>120</v>
      </c>
      <c r="AP153" s="1" t="s">
        <v>120</v>
      </c>
      <c r="AQ153" s="1" t="s">
        <v>120</v>
      </c>
      <c r="AR153" s="1" t="s">
        <v>120</v>
      </c>
      <c r="AS153" s="1" t="s">
        <v>120</v>
      </c>
      <c r="AT153" s="1" t="s">
        <v>120</v>
      </c>
      <c r="AU153" s="1" t="s">
        <v>120</v>
      </c>
      <c r="AV153" s="1" t="s">
        <v>120</v>
      </c>
      <c r="AW153" s="1" t="s">
        <v>120</v>
      </c>
      <c r="AX153" s="1" t="s">
        <v>120</v>
      </c>
      <c r="AY153" s="1" t="s">
        <v>120</v>
      </c>
      <c r="AZ153" s="1" t="s">
        <v>120</v>
      </c>
      <c r="BA153" s="1" t="s">
        <v>120</v>
      </c>
      <c r="BB153" s="1" t="s">
        <v>120</v>
      </c>
      <c r="BC153" s="1" t="s">
        <v>120</v>
      </c>
      <c r="BD153" s="1" t="s">
        <v>120</v>
      </c>
      <c r="BE153" s="1" t="s">
        <v>120</v>
      </c>
      <c r="BF153" s="1" t="s">
        <v>120</v>
      </c>
      <c r="BG153" s="1" t="s">
        <v>120</v>
      </c>
      <c r="BH153" s="1" t="s">
        <v>120</v>
      </c>
      <c r="BI153" s="1" t="s">
        <v>120</v>
      </c>
      <c r="BJ153" s="1" t="s">
        <v>120</v>
      </c>
      <c r="BK153" s="1" t="s">
        <v>120</v>
      </c>
      <c r="BL153" s="1" t="s">
        <v>120</v>
      </c>
      <c r="BM153" s="1" t="s">
        <v>120</v>
      </c>
      <c r="BN153" s="1" t="s">
        <v>120</v>
      </c>
      <c r="BO153" s="1" t="s">
        <v>120</v>
      </c>
      <c r="BP153" s="1" t="s">
        <v>120</v>
      </c>
      <c r="BQ153" s="1" t="s">
        <v>120</v>
      </c>
      <c r="BR153" s="1" t="s">
        <v>120</v>
      </c>
      <c r="BS153" s="1" t="s">
        <v>120</v>
      </c>
      <c r="BT153" s="1" t="s">
        <v>120</v>
      </c>
      <c r="BU153" s="1" t="s">
        <v>120</v>
      </c>
      <c r="BV153" s="1" t="s">
        <v>120</v>
      </c>
      <c r="BW153" s="1" t="s">
        <v>120</v>
      </c>
      <c r="BX153" s="1" t="s">
        <v>120</v>
      </c>
      <c r="BY153" s="1" t="s">
        <v>120</v>
      </c>
      <c r="BZ153" s="1" t="s">
        <v>120</v>
      </c>
      <c r="CA153" s="1" t="s">
        <v>120</v>
      </c>
      <c r="CB153" s="1" t="s">
        <v>120</v>
      </c>
      <c r="CC153" s="1" t="s">
        <v>120</v>
      </c>
      <c r="CD153" s="1" t="s">
        <v>120</v>
      </c>
      <c r="CE153" s="1" t="s">
        <v>120</v>
      </c>
      <c r="CF153" s="1" t="s">
        <v>120</v>
      </c>
      <c r="CG153" s="1" t="s">
        <v>120</v>
      </c>
      <c r="CH153" s="1" t="s">
        <v>120</v>
      </c>
      <c r="CI153" s="1" t="s">
        <v>120</v>
      </c>
      <c r="CJ153" s="1" t="s">
        <v>120</v>
      </c>
      <c r="CK153" s="1" t="s">
        <v>120</v>
      </c>
      <c r="CL153" s="1" t="s">
        <v>120</v>
      </c>
      <c r="CM153" s="1" t="s">
        <v>120</v>
      </c>
      <c r="CN153" s="1" t="s">
        <v>120</v>
      </c>
      <c r="CO153" s="1" t="s">
        <v>120</v>
      </c>
      <c r="CP153" s="1" t="s">
        <v>120</v>
      </c>
      <c r="CQ153" s="1" t="s">
        <v>120</v>
      </c>
      <c r="CR153" s="1" t="s">
        <v>120</v>
      </c>
      <c r="CS153" s="1" t="s">
        <v>120</v>
      </c>
      <c r="CT153" s="1" t="s">
        <v>120</v>
      </c>
      <c r="CU153" s="1" t="s">
        <v>120</v>
      </c>
      <c r="CV153" s="1" t="s">
        <v>120</v>
      </c>
      <c r="CW153" s="1" t="s">
        <v>120</v>
      </c>
      <c r="CX153" s="1" t="s">
        <v>120</v>
      </c>
      <c r="CY153" s="1" t="s">
        <v>120</v>
      </c>
      <c r="CZ153" s="1" t="s">
        <v>120</v>
      </c>
      <c r="DA153" s="1" t="s">
        <v>120</v>
      </c>
      <c r="DB153" s="1" t="s">
        <v>120</v>
      </c>
      <c r="DC153" s="1" t="s">
        <v>120</v>
      </c>
      <c r="DD153" s="1" t="s">
        <v>120</v>
      </c>
      <c r="DE153" s="1" t="s">
        <v>120</v>
      </c>
      <c r="DF153" s="1" t="s">
        <v>120</v>
      </c>
      <c r="DG153" s="1" t="s">
        <v>120</v>
      </c>
    </row>
    <row r="154" spans="1:111" hidden="1" x14ac:dyDescent="0.3">
      <c r="A154" s="2">
        <v>152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</row>
    <row r="155" spans="1:111" x14ac:dyDescent="0.3">
      <c r="A155" s="2">
        <v>153</v>
      </c>
      <c r="B155" s="1" t="s">
        <v>2386</v>
      </c>
      <c r="C155" s="1" t="s">
        <v>2387</v>
      </c>
      <c r="D155" s="1" t="s">
        <v>2388</v>
      </c>
      <c r="E155" s="1" t="s">
        <v>2389</v>
      </c>
      <c r="F155" s="1" t="s">
        <v>2390</v>
      </c>
      <c r="G155" s="1" t="s">
        <v>2391</v>
      </c>
      <c r="H155" s="1" t="s">
        <v>2392</v>
      </c>
      <c r="I155" s="1" t="s">
        <v>2393</v>
      </c>
      <c r="J155" s="1" t="s">
        <v>2394</v>
      </c>
      <c r="K155" s="1" t="s">
        <v>2395</v>
      </c>
      <c r="L155" s="1" t="s">
        <v>2396</v>
      </c>
      <c r="M155" s="1" t="s">
        <v>120</v>
      </c>
      <c r="N155" s="1" t="s">
        <v>414</v>
      </c>
      <c r="O155" s="1" t="s">
        <v>2397</v>
      </c>
      <c r="P155" s="1" t="s">
        <v>614</v>
      </c>
      <c r="Q155" s="1" t="s">
        <v>120</v>
      </c>
      <c r="R155" s="1" t="s">
        <v>120</v>
      </c>
      <c r="S155" s="1" t="s">
        <v>2395</v>
      </c>
      <c r="T155" s="1" t="s">
        <v>120</v>
      </c>
      <c r="U155" s="1" t="s">
        <v>2398</v>
      </c>
      <c r="V155" s="1" t="s">
        <v>2399</v>
      </c>
      <c r="W155" s="1" t="s">
        <v>2400</v>
      </c>
      <c r="X155" s="1" t="s">
        <v>120</v>
      </c>
      <c r="Y155" s="1" t="s">
        <v>120</v>
      </c>
      <c r="Z155" s="1" t="s">
        <v>2401</v>
      </c>
      <c r="AA155" s="1" t="s">
        <v>2402</v>
      </c>
      <c r="AB155" s="1" t="s">
        <v>120</v>
      </c>
      <c r="AC155" s="1" t="s">
        <v>120</v>
      </c>
      <c r="AD155" s="1" t="s">
        <v>120</v>
      </c>
      <c r="AE155" s="1" t="s">
        <v>120</v>
      </c>
      <c r="AF155" s="1" t="s">
        <v>120</v>
      </c>
      <c r="AG155" s="1" t="s">
        <v>120</v>
      </c>
      <c r="AH155" s="1" t="s">
        <v>120</v>
      </c>
      <c r="AI155" s="1" t="s">
        <v>120</v>
      </c>
      <c r="AJ155" s="1" t="s">
        <v>2403</v>
      </c>
      <c r="AK155" s="1" t="s">
        <v>2404</v>
      </c>
      <c r="AL155" s="1" t="s">
        <v>2401</v>
      </c>
      <c r="AM155" s="1" t="s">
        <v>120</v>
      </c>
      <c r="AN155" s="1" t="s">
        <v>120</v>
      </c>
      <c r="AO155" s="1" t="s">
        <v>120</v>
      </c>
      <c r="AP155" s="1" t="s">
        <v>120</v>
      </c>
      <c r="AQ155" s="1" t="s">
        <v>120</v>
      </c>
      <c r="AR155" s="1" t="s">
        <v>120</v>
      </c>
      <c r="AS155" s="1" t="s">
        <v>120</v>
      </c>
      <c r="AT155" s="1" t="s">
        <v>120</v>
      </c>
      <c r="AU155" s="1" t="s">
        <v>120</v>
      </c>
      <c r="AV155" s="1" t="s">
        <v>120</v>
      </c>
      <c r="AW155" s="1" t="s">
        <v>120</v>
      </c>
      <c r="AX155" s="1" t="s">
        <v>120</v>
      </c>
      <c r="AY155" s="1" t="s">
        <v>120</v>
      </c>
      <c r="AZ155" s="1" t="s">
        <v>120</v>
      </c>
      <c r="BA155" s="1" t="s">
        <v>414</v>
      </c>
      <c r="BB155" s="1" t="s">
        <v>2397</v>
      </c>
      <c r="BC155" s="1" t="s">
        <v>614</v>
      </c>
      <c r="BD155" s="1" t="s">
        <v>120</v>
      </c>
      <c r="BE155" s="1" t="s">
        <v>120</v>
      </c>
      <c r="BF155" s="1" t="s">
        <v>2395</v>
      </c>
      <c r="BG155" s="1" t="s">
        <v>120</v>
      </c>
      <c r="BH155" s="1" t="s">
        <v>2398</v>
      </c>
      <c r="BI155" s="1" t="s">
        <v>2399</v>
      </c>
      <c r="BJ155" s="1" t="s">
        <v>2400</v>
      </c>
      <c r="BK155" s="1" t="s">
        <v>120</v>
      </c>
      <c r="BL155" s="1" t="s">
        <v>120</v>
      </c>
      <c r="BM155" s="1" t="s">
        <v>2401</v>
      </c>
      <c r="BN155" s="1" t="s">
        <v>120</v>
      </c>
      <c r="BO155" s="1" t="s">
        <v>120</v>
      </c>
      <c r="BP155" s="1" t="s">
        <v>120</v>
      </c>
      <c r="BQ155" s="1" t="s">
        <v>120</v>
      </c>
      <c r="BR155" s="1" t="s">
        <v>120</v>
      </c>
      <c r="BS155" s="1" t="s">
        <v>120</v>
      </c>
      <c r="BT155" s="1" t="s">
        <v>120</v>
      </c>
      <c r="BU155" s="1" t="s">
        <v>120</v>
      </c>
      <c r="BV155" s="1" t="s">
        <v>120</v>
      </c>
      <c r="BW155" s="1" t="s">
        <v>120</v>
      </c>
      <c r="BX155" s="1" t="s">
        <v>120</v>
      </c>
      <c r="BY155" s="1" t="s">
        <v>120</v>
      </c>
      <c r="BZ155" s="1" t="s">
        <v>120</v>
      </c>
      <c r="CA155" s="1" t="s">
        <v>120</v>
      </c>
      <c r="CB155" s="1" t="s">
        <v>120</v>
      </c>
      <c r="CC155" s="1" t="s">
        <v>120</v>
      </c>
      <c r="CD155" s="1" t="s">
        <v>120</v>
      </c>
      <c r="CE155" s="1" t="s">
        <v>120</v>
      </c>
      <c r="CF155" s="1" t="s">
        <v>120</v>
      </c>
      <c r="CG155" s="1" t="s">
        <v>120</v>
      </c>
      <c r="CH155" s="1" t="s">
        <v>120</v>
      </c>
      <c r="CI155" s="1" t="s">
        <v>120</v>
      </c>
      <c r="CJ155" s="1" t="s">
        <v>120</v>
      </c>
      <c r="CK155" s="1" t="s">
        <v>120</v>
      </c>
      <c r="CL155" s="1" t="s">
        <v>120</v>
      </c>
      <c r="CM155" s="1" t="s">
        <v>120</v>
      </c>
      <c r="CN155" s="1" t="s">
        <v>120</v>
      </c>
      <c r="CO155" s="1" t="s">
        <v>120</v>
      </c>
      <c r="CP155" s="1" t="s">
        <v>120</v>
      </c>
      <c r="CQ155" s="1" t="s">
        <v>120</v>
      </c>
      <c r="CR155" s="1" t="s">
        <v>120</v>
      </c>
      <c r="CS155" s="1" t="s">
        <v>120</v>
      </c>
      <c r="CT155" s="1" t="s">
        <v>120</v>
      </c>
      <c r="CU155" s="1" t="s">
        <v>120</v>
      </c>
      <c r="CV155" s="1" t="s">
        <v>120</v>
      </c>
      <c r="CW155" s="1" t="s">
        <v>120</v>
      </c>
      <c r="CX155" s="1" t="s">
        <v>120</v>
      </c>
      <c r="CY155" s="1" t="s">
        <v>120</v>
      </c>
      <c r="CZ155" s="1" t="s">
        <v>120</v>
      </c>
      <c r="DA155" s="1" t="s">
        <v>120</v>
      </c>
      <c r="DB155" s="1" t="s">
        <v>120</v>
      </c>
      <c r="DC155" s="1" t="s">
        <v>120</v>
      </c>
      <c r="DD155" s="1" t="s">
        <v>120</v>
      </c>
      <c r="DE155" s="1" t="s">
        <v>120</v>
      </c>
      <c r="DF155" s="1" t="s">
        <v>120</v>
      </c>
      <c r="DG155" s="1" t="s">
        <v>120</v>
      </c>
    </row>
    <row r="156" spans="1:111" x14ac:dyDescent="0.3">
      <c r="A156" s="2">
        <v>154</v>
      </c>
      <c r="B156" s="1" t="s">
        <v>2405</v>
      </c>
      <c r="C156" s="1" t="s">
        <v>2406</v>
      </c>
      <c r="D156" s="1" t="s">
        <v>2407</v>
      </c>
      <c r="E156" s="1" t="s">
        <v>2408</v>
      </c>
      <c r="F156" s="1" t="s">
        <v>2409</v>
      </c>
      <c r="G156" s="1" t="s">
        <v>2410</v>
      </c>
      <c r="H156" s="1" t="s">
        <v>2411</v>
      </c>
      <c r="I156" s="1" t="s">
        <v>2412</v>
      </c>
      <c r="J156" s="1" t="s">
        <v>2410</v>
      </c>
      <c r="K156" s="1" t="s">
        <v>2413</v>
      </c>
      <c r="L156" s="1" t="s">
        <v>2414</v>
      </c>
      <c r="M156" s="1" t="s">
        <v>120</v>
      </c>
      <c r="N156" s="1" t="s">
        <v>773</v>
      </c>
      <c r="O156" s="1" t="s">
        <v>477</v>
      </c>
      <c r="P156" s="1" t="s">
        <v>294</v>
      </c>
      <c r="Q156" s="1" t="s">
        <v>120</v>
      </c>
      <c r="R156" s="1" t="s">
        <v>120</v>
      </c>
      <c r="S156" s="1" t="s">
        <v>2413</v>
      </c>
      <c r="T156" s="1" t="s">
        <v>120</v>
      </c>
      <c r="U156" s="1" t="s">
        <v>2415</v>
      </c>
      <c r="V156" s="1" t="s">
        <v>2416</v>
      </c>
      <c r="W156" s="1" t="s">
        <v>2417</v>
      </c>
      <c r="X156" s="1" t="s">
        <v>120</v>
      </c>
      <c r="Y156" s="1" t="s">
        <v>120</v>
      </c>
      <c r="Z156" s="1" t="s">
        <v>2418</v>
      </c>
      <c r="AA156" s="1" t="s">
        <v>2419</v>
      </c>
      <c r="AB156" s="1" t="s">
        <v>120</v>
      </c>
      <c r="AC156" s="1" t="s">
        <v>2420</v>
      </c>
      <c r="AD156" s="1" t="s">
        <v>120</v>
      </c>
      <c r="AE156" s="1" t="s">
        <v>120</v>
      </c>
      <c r="AF156" s="1" t="s">
        <v>120</v>
      </c>
      <c r="AG156" s="1" t="s">
        <v>120</v>
      </c>
      <c r="AH156" s="1" t="s">
        <v>120</v>
      </c>
      <c r="AI156" s="1" t="s">
        <v>120</v>
      </c>
      <c r="AJ156" s="1" t="s">
        <v>432</v>
      </c>
      <c r="AK156" s="1" t="s">
        <v>2421</v>
      </c>
      <c r="AL156" s="1" t="s">
        <v>2422</v>
      </c>
      <c r="AM156" s="1" t="s">
        <v>120</v>
      </c>
      <c r="AN156" s="1" t="s">
        <v>120</v>
      </c>
      <c r="AO156" s="1" t="s">
        <v>120</v>
      </c>
      <c r="AP156" s="1" t="s">
        <v>120</v>
      </c>
      <c r="AQ156" s="1" t="s">
        <v>120</v>
      </c>
      <c r="AR156" s="1" t="s">
        <v>120</v>
      </c>
      <c r="AS156" s="1" t="s">
        <v>120</v>
      </c>
      <c r="AT156" s="1" t="s">
        <v>120</v>
      </c>
      <c r="AU156" s="1" t="s">
        <v>120</v>
      </c>
      <c r="AV156" s="1" t="s">
        <v>120</v>
      </c>
      <c r="AW156" s="1" t="s">
        <v>120</v>
      </c>
      <c r="AX156" s="1" t="s">
        <v>120</v>
      </c>
      <c r="AY156" s="1" t="s">
        <v>923</v>
      </c>
      <c r="AZ156" s="1" t="s">
        <v>120</v>
      </c>
      <c r="BA156" s="1" t="s">
        <v>387</v>
      </c>
      <c r="BB156" s="1" t="s">
        <v>1133</v>
      </c>
      <c r="BC156" s="1" t="s">
        <v>294</v>
      </c>
      <c r="BD156" s="1" t="s">
        <v>120</v>
      </c>
      <c r="BE156" s="1" t="s">
        <v>120</v>
      </c>
      <c r="BF156" s="1" t="s">
        <v>158</v>
      </c>
      <c r="BG156" s="1" t="s">
        <v>120</v>
      </c>
      <c r="BH156" s="1" t="s">
        <v>2423</v>
      </c>
      <c r="BI156" s="1" t="s">
        <v>2424</v>
      </c>
      <c r="BJ156" s="1" t="s">
        <v>2417</v>
      </c>
      <c r="BK156" s="1" t="s">
        <v>120</v>
      </c>
      <c r="BL156" s="1" t="s">
        <v>120</v>
      </c>
      <c r="BM156" s="1" t="s">
        <v>2422</v>
      </c>
      <c r="BN156" s="1" t="s">
        <v>120</v>
      </c>
      <c r="BO156" s="1" t="s">
        <v>120</v>
      </c>
      <c r="BP156" s="1" t="s">
        <v>120</v>
      </c>
      <c r="BQ156" s="1" t="s">
        <v>120</v>
      </c>
      <c r="BR156" s="1" t="s">
        <v>120</v>
      </c>
      <c r="BS156" s="1" t="s">
        <v>120</v>
      </c>
      <c r="BT156" s="1" t="s">
        <v>120</v>
      </c>
      <c r="BU156" s="1" t="s">
        <v>120</v>
      </c>
      <c r="BV156" s="1" t="s">
        <v>120</v>
      </c>
      <c r="BW156" s="1" t="s">
        <v>120</v>
      </c>
      <c r="BX156" s="1" t="s">
        <v>120</v>
      </c>
      <c r="BY156" s="1" t="s">
        <v>120</v>
      </c>
      <c r="BZ156" s="1" t="s">
        <v>120</v>
      </c>
      <c r="CA156" s="1" t="s">
        <v>120</v>
      </c>
      <c r="CB156" s="1" t="s">
        <v>120</v>
      </c>
      <c r="CC156" s="1" t="s">
        <v>120</v>
      </c>
      <c r="CD156" s="1" t="s">
        <v>120</v>
      </c>
      <c r="CE156" s="1" t="s">
        <v>120</v>
      </c>
      <c r="CF156" s="1" t="s">
        <v>120</v>
      </c>
      <c r="CG156" s="1" t="s">
        <v>120</v>
      </c>
      <c r="CH156" s="1" t="s">
        <v>120</v>
      </c>
      <c r="CI156" s="1" t="s">
        <v>120</v>
      </c>
      <c r="CJ156" s="1" t="s">
        <v>120</v>
      </c>
      <c r="CK156" s="1" t="s">
        <v>120</v>
      </c>
      <c r="CL156" s="1" t="s">
        <v>120</v>
      </c>
      <c r="CM156" s="1" t="s">
        <v>120</v>
      </c>
      <c r="CN156" s="1" t="s">
        <v>120</v>
      </c>
      <c r="CO156" s="1" t="s">
        <v>120</v>
      </c>
      <c r="CP156" s="1" t="s">
        <v>120</v>
      </c>
      <c r="CQ156" s="1" t="s">
        <v>120</v>
      </c>
      <c r="CR156" s="1" t="s">
        <v>120</v>
      </c>
      <c r="CS156" s="1" t="s">
        <v>120</v>
      </c>
      <c r="CT156" s="1" t="s">
        <v>120</v>
      </c>
      <c r="CU156" s="1" t="s">
        <v>262</v>
      </c>
      <c r="CV156" s="1" t="s">
        <v>121</v>
      </c>
      <c r="CW156" s="1" t="s">
        <v>120</v>
      </c>
      <c r="CX156" s="1" t="s">
        <v>120</v>
      </c>
      <c r="CY156" s="1" t="s">
        <v>120</v>
      </c>
      <c r="CZ156" s="1" t="s">
        <v>478</v>
      </c>
      <c r="DA156" s="1" t="s">
        <v>120</v>
      </c>
      <c r="DB156" s="1" t="s">
        <v>2171</v>
      </c>
      <c r="DC156" s="1" t="s">
        <v>849</v>
      </c>
      <c r="DD156" s="1" t="s">
        <v>120</v>
      </c>
      <c r="DE156" s="1" t="s">
        <v>120</v>
      </c>
      <c r="DF156" s="1" t="s">
        <v>120</v>
      </c>
      <c r="DG156" s="1" t="s">
        <v>923</v>
      </c>
    </row>
    <row r="157" spans="1:111" x14ac:dyDescent="0.3">
      <c r="A157" s="2">
        <v>155</v>
      </c>
      <c r="B157" s="1" t="s">
        <v>2425</v>
      </c>
      <c r="C157" s="1" t="s">
        <v>2426</v>
      </c>
      <c r="D157" s="1" t="s">
        <v>2276</v>
      </c>
      <c r="E157" s="1" t="s">
        <v>2427</v>
      </c>
      <c r="F157" s="1" t="s">
        <v>2428</v>
      </c>
      <c r="G157" s="1"/>
      <c r="H157" s="1" t="s">
        <v>2429</v>
      </c>
      <c r="I157" s="1" t="s">
        <v>2430</v>
      </c>
      <c r="J157" s="1"/>
      <c r="K157" s="1" t="s">
        <v>2431</v>
      </c>
      <c r="L157" s="1" t="s">
        <v>2432</v>
      </c>
      <c r="M157" s="1" t="s">
        <v>120</v>
      </c>
      <c r="N157" s="1" t="s">
        <v>294</v>
      </c>
      <c r="O157" s="1" t="s">
        <v>2433</v>
      </c>
      <c r="P157" s="1" t="s">
        <v>2434</v>
      </c>
      <c r="Q157" s="1" t="s">
        <v>120</v>
      </c>
      <c r="R157" s="1" t="s">
        <v>120</v>
      </c>
      <c r="S157" s="1" t="s">
        <v>2431</v>
      </c>
      <c r="T157" s="1" t="s">
        <v>120</v>
      </c>
      <c r="U157" s="1" t="s">
        <v>2435</v>
      </c>
      <c r="V157" s="1" t="s">
        <v>2436</v>
      </c>
      <c r="W157" s="1" t="s">
        <v>2437</v>
      </c>
      <c r="X157" s="1" t="s">
        <v>120</v>
      </c>
      <c r="Y157" s="1" t="s">
        <v>120</v>
      </c>
      <c r="Z157" s="1" t="s">
        <v>2438</v>
      </c>
      <c r="AA157" s="1" t="s">
        <v>2438</v>
      </c>
      <c r="AB157" s="1" t="s">
        <v>120</v>
      </c>
      <c r="AC157" s="1" t="s">
        <v>120</v>
      </c>
      <c r="AD157" s="1" t="s">
        <v>120</v>
      </c>
      <c r="AE157" s="1" t="s">
        <v>120</v>
      </c>
      <c r="AF157" s="1" t="s">
        <v>120</v>
      </c>
      <c r="AG157" s="1" t="s">
        <v>120</v>
      </c>
      <c r="AH157" s="1" t="s">
        <v>120</v>
      </c>
      <c r="AI157" s="1" t="s">
        <v>120</v>
      </c>
      <c r="AJ157" s="1" t="s">
        <v>120</v>
      </c>
      <c r="AK157" s="1" t="s">
        <v>120</v>
      </c>
      <c r="AL157" s="1" t="s">
        <v>2438</v>
      </c>
      <c r="AM157" s="1" t="s">
        <v>120</v>
      </c>
      <c r="AN157" s="1" t="s">
        <v>120</v>
      </c>
      <c r="AO157" s="1" t="s">
        <v>120</v>
      </c>
      <c r="AP157" s="1" t="s">
        <v>120</v>
      </c>
      <c r="AQ157" s="1" t="s">
        <v>120</v>
      </c>
      <c r="AR157" s="1" t="s">
        <v>120</v>
      </c>
      <c r="AS157" s="1" t="s">
        <v>120</v>
      </c>
      <c r="AT157" s="1" t="s">
        <v>120</v>
      </c>
      <c r="AU157" s="1" t="s">
        <v>120</v>
      </c>
      <c r="AV157" s="1" t="s">
        <v>120</v>
      </c>
      <c r="AW157" s="1" t="s">
        <v>120</v>
      </c>
      <c r="AX157" s="1" t="s">
        <v>120</v>
      </c>
      <c r="AY157" s="1" t="s">
        <v>120</v>
      </c>
      <c r="AZ157" s="1" t="s">
        <v>120</v>
      </c>
      <c r="BA157" s="1" t="s">
        <v>294</v>
      </c>
      <c r="BB157" s="1" t="s">
        <v>2433</v>
      </c>
      <c r="BC157" s="1" t="s">
        <v>2434</v>
      </c>
      <c r="BD157" s="1" t="s">
        <v>120</v>
      </c>
      <c r="BE157" s="1" t="s">
        <v>120</v>
      </c>
      <c r="BF157" s="1" t="s">
        <v>2431</v>
      </c>
      <c r="BG157" s="1" t="s">
        <v>120</v>
      </c>
      <c r="BH157" s="1" t="s">
        <v>2435</v>
      </c>
      <c r="BI157" s="1" t="s">
        <v>2436</v>
      </c>
      <c r="BJ157" s="1" t="s">
        <v>2437</v>
      </c>
      <c r="BK157" s="1" t="s">
        <v>120</v>
      </c>
      <c r="BL157" s="1" t="s">
        <v>120</v>
      </c>
      <c r="BM157" s="1" t="s">
        <v>2438</v>
      </c>
      <c r="BN157" s="1" t="s">
        <v>120</v>
      </c>
      <c r="BO157" s="1" t="s">
        <v>120</v>
      </c>
      <c r="BP157" s="1" t="s">
        <v>120</v>
      </c>
      <c r="BQ157" s="1" t="s">
        <v>120</v>
      </c>
      <c r="BR157" s="1" t="s">
        <v>120</v>
      </c>
      <c r="BS157" s="1" t="s">
        <v>120</v>
      </c>
      <c r="BT157" s="1" t="s">
        <v>120</v>
      </c>
      <c r="BU157" s="1" t="s">
        <v>120</v>
      </c>
      <c r="BV157" s="1" t="s">
        <v>120</v>
      </c>
      <c r="BW157" s="1" t="s">
        <v>120</v>
      </c>
      <c r="BX157" s="1" t="s">
        <v>120</v>
      </c>
      <c r="BY157" s="1" t="s">
        <v>120</v>
      </c>
      <c r="BZ157" s="1" t="s">
        <v>120</v>
      </c>
      <c r="CA157" s="1" t="s">
        <v>120</v>
      </c>
      <c r="CB157" s="1" t="s">
        <v>120</v>
      </c>
      <c r="CC157" s="1" t="s">
        <v>120</v>
      </c>
      <c r="CD157" s="1" t="s">
        <v>120</v>
      </c>
      <c r="CE157" s="1" t="s">
        <v>120</v>
      </c>
      <c r="CF157" s="1" t="s">
        <v>120</v>
      </c>
      <c r="CG157" s="1" t="s">
        <v>120</v>
      </c>
      <c r="CH157" s="1" t="s">
        <v>120</v>
      </c>
      <c r="CI157" s="1" t="s">
        <v>120</v>
      </c>
      <c r="CJ157" s="1" t="s">
        <v>120</v>
      </c>
      <c r="CK157" s="1" t="s">
        <v>120</v>
      </c>
      <c r="CL157" s="1" t="s">
        <v>120</v>
      </c>
      <c r="CM157" s="1" t="s">
        <v>120</v>
      </c>
      <c r="CN157" s="1" t="s">
        <v>120</v>
      </c>
      <c r="CO157" s="1" t="s">
        <v>120</v>
      </c>
      <c r="CP157" s="1" t="s">
        <v>120</v>
      </c>
      <c r="CQ157" s="1" t="s">
        <v>120</v>
      </c>
      <c r="CR157" s="1" t="s">
        <v>120</v>
      </c>
      <c r="CS157" s="1" t="s">
        <v>120</v>
      </c>
      <c r="CT157" s="1" t="s">
        <v>120</v>
      </c>
      <c r="CU157" s="1" t="s">
        <v>120</v>
      </c>
      <c r="CV157" s="1" t="s">
        <v>120</v>
      </c>
      <c r="CW157" s="1" t="s">
        <v>120</v>
      </c>
      <c r="CX157" s="1" t="s">
        <v>120</v>
      </c>
      <c r="CY157" s="1" t="s">
        <v>120</v>
      </c>
      <c r="CZ157" s="1" t="s">
        <v>120</v>
      </c>
      <c r="DA157" s="1" t="s">
        <v>120</v>
      </c>
      <c r="DB157" s="1" t="s">
        <v>120</v>
      </c>
      <c r="DC157" s="1" t="s">
        <v>120</v>
      </c>
      <c r="DD157" s="1" t="s">
        <v>120</v>
      </c>
      <c r="DE157" s="1" t="s">
        <v>120</v>
      </c>
      <c r="DF157" s="1" t="s">
        <v>120</v>
      </c>
      <c r="DG157" s="1" t="s">
        <v>120</v>
      </c>
    </row>
    <row r="158" spans="1:111" x14ac:dyDescent="0.3">
      <c r="A158" s="2">
        <v>156</v>
      </c>
      <c r="B158" s="1" t="s">
        <v>2439</v>
      </c>
      <c r="C158" s="1" t="s">
        <v>2440</v>
      </c>
      <c r="D158" s="1" t="s">
        <v>2441</v>
      </c>
      <c r="E158" s="1" t="s">
        <v>2442</v>
      </c>
      <c r="F158" s="1"/>
      <c r="G158" s="1"/>
      <c r="H158" s="1"/>
      <c r="I158" s="1"/>
      <c r="J158" s="1"/>
      <c r="K158" s="1" t="s">
        <v>123</v>
      </c>
      <c r="L158" s="1" t="s">
        <v>2443</v>
      </c>
      <c r="M158" s="1" t="s">
        <v>120</v>
      </c>
      <c r="N158" s="1" t="s">
        <v>120</v>
      </c>
      <c r="O158" s="1" t="s">
        <v>123</v>
      </c>
      <c r="P158" s="1" t="s">
        <v>120</v>
      </c>
      <c r="Q158" s="1" t="s">
        <v>120</v>
      </c>
      <c r="R158" s="1" t="s">
        <v>120</v>
      </c>
      <c r="S158" s="1" t="s">
        <v>123</v>
      </c>
      <c r="T158" s="1" t="s">
        <v>120</v>
      </c>
      <c r="U158" s="1" t="s">
        <v>120</v>
      </c>
      <c r="V158" s="1" t="s">
        <v>795</v>
      </c>
      <c r="W158" s="1" t="s">
        <v>120</v>
      </c>
      <c r="X158" s="1" t="s">
        <v>120</v>
      </c>
      <c r="Y158" s="1" t="s">
        <v>120</v>
      </c>
      <c r="Z158" s="1" t="s">
        <v>795</v>
      </c>
      <c r="AA158" s="1" t="s">
        <v>525</v>
      </c>
      <c r="AB158" s="1" t="s">
        <v>120</v>
      </c>
      <c r="AC158" s="1" t="s">
        <v>120</v>
      </c>
      <c r="AD158" s="1" t="s">
        <v>120</v>
      </c>
      <c r="AE158" s="1" t="s">
        <v>120</v>
      </c>
      <c r="AF158" s="1" t="s">
        <v>120</v>
      </c>
      <c r="AG158" s="1" t="s">
        <v>120</v>
      </c>
      <c r="AH158" s="1" t="s">
        <v>120</v>
      </c>
      <c r="AI158" s="1" t="s">
        <v>120</v>
      </c>
      <c r="AJ158" s="1" t="s">
        <v>120</v>
      </c>
      <c r="AK158" s="1" t="s">
        <v>914</v>
      </c>
      <c r="AL158" s="1" t="s">
        <v>795</v>
      </c>
      <c r="AM158" s="1" t="s">
        <v>120</v>
      </c>
      <c r="AN158" s="1" t="s">
        <v>120</v>
      </c>
      <c r="AO158" s="1" t="s">
        <v>120</v>
      </c>
      <c r="AP158" s="1" t="s">
        <v>120</v>
      </c>
      <c r="AQ158" s="1" t="s">
        <v>120</v>
      </c>
      <c r="AR158" s="1" t="s">
        <v>120</v>
      </c>
      <c r="AS158" s="1" t="s">
        <v>120</v>
      </c>
      <c r="AT158" s="1" t="s">
        <v>120</v>
      </c>
      <c r="AU158" s="1" t="s">
        <v>120</v>
      </c>
      <c r="AV158" s="1" t="s">
        <v>120</v>
      </c>
      <c r="AW158" s="1" t="s">
        <v>120</v>
      </c>
      <c r="AX158" s="1" t="s">
        <v>120</v>
      </c>
      <c r="AY158" s="1" t="s">
        <v>120</v>
      </c>
      <c r="AZ158" s="1" t="s">
        <v>120</v>
      </c>
      <c r="BA158" s="1" t="s">
        <v>120</v>
      </c>
      <c r="BB158" s="1" t="s">
        <v>123</v>
      </c>
      <c r="BC158" s="1" t="s">
        <v>120</v>
      </c>
      <c r="BD158" s="1" t="s">
        <v>120</v>
      </c>
      <c r="BE158" s="1" t="s">
        <v>120</v>
      </c>
      <c r="BF158" s="1" t="s">
        <v>123</v>
      </c>
      <c r="BG158" s="1" t="s">
        <v>120</v>
      </c>
      <c r="BH158" s="1" t="s">
        <v>120</v>
      </c>
      <c r="BI158" s="1" t="s">
        <v>795</v>
      </c>
      <c r="BJ158" s="1" t="s">
        <v>120</v>
      </c>
      <c r="BK158" s="1" t="s">
        <v>120</v>
      </c>
      <c r="BL158" s="1" t="s">
        <v>120</v>
      </c>
      <c r="BM158" s="1" t="s">
        <v>795</v>
      </c>
      <c r="BN158" s="1" t="s">
        <v>120</v>
      </c>
      <c r="BO158" s="1" t="s">
        <v>120</v>
      </c>
      <c r="BP158" s="1" t="s">
        <v>120</v>
      </c>
      <c r="BQ158" s="1" t="s">
        <v>120</v>
      </c>
      <c r="BR158" s="1" t="s">
        <v>120</v>
      </c>
      <c r="BS158" s="1" t="s">
        <v>120</v>
      </c>
      <c r="BT158" s="1" t="s">
        <v>120</v>
      </c>
      <c r="BU158" s="1" t="s">
        <v>120</v>
      </c>
      <c r="BV158" s="1" t="s">
        <v>120</v>
      </c>
      <c r="BW158" s="1" t="s">
        <v>120</v>
      </c>
      <c r="BX158" s="1" t="s">
        <v>120</v>
      </c>
      <c r="BY158" s="1" t="s">
        <v>120</v>
      </c>
      <c r="BZ158" s="1" t="s">
        <v>120</v>
      </c>
      <c r="CA158" s="1" t="s">
        <v>120</v>
      </c>
      <c r="CB158" s="1" t="s">
        <v>120</v>
      </c>
      <c r="CC158" s="1" t="s">
        <v>120</v>
      </c>
      <c r="CD158" s="1" t="s">
        <v>120</v>
      </c>
      <c r="CE158" s="1" t="s">
        <v>120</v>
      </c>
      <c r="CF158" s="1" t="s">
        <v>120</v>
      </c>
      <c r="CG158" s="1" t="s">
        <v>120</v>
      </c>
      <c r="CH158" s="1" t="s">
        <v>120</v>
      </c>
      <c r="CI158" s="1" t="s">
        <v>120</v>
      </c>
      <c r="CJ158" s="1" t="s">
        <v>120</v>
      </c>
      <c r="CK158" s="1" t="s">
        <v>120</v>
      </c>
      <c r="CL158" s="1" t="s">
        <v>120</v>
      </c>
      <c r="CM158" s="1" t="s">
        <v>120</v>
      </c>
      <c r="CN158" s="1" t="s">
        <v>120</v>
      </c>
      <c r="CO158" s="1" t="s">
        <v>120</v>
      </c>
      <c r="CP158" s="1" t="s">
        <v>120</v>
      </c>
      <c r="CQ158" s="1" t="s">
        <v>120</v>
      </c>
      <c r="CR158" s="1" t="s">
        <v>120</v>
      </c>
      <c r="CS158" s="1" t="s">
        <v>120</v>
      </c>
      <c r="CT158" s="1" t="s">
        <v>120</v>
      </c>
      <c r="CU158" s="1" t="s">
        <v>120</v>
      </c>
      <c r="CV158" s="1" t="s">
        <v>120</v>
      </c>
      <c r="CW158" s="1" t="s">
        <v>120</v>
      </c>
      <c r="CX158" s="1" t="s">
        <v>120</v>
      </c>
      <c r="CY158" s="1" t="s">
        <v>120</v>
      </c>
      <c r="CZ158" s="1" t="s">
        <v>120</v>
      </c>
      <c r="DA158" s="1" t="s">
        <v>120</v>
      </c>
      <c r="DB158" s="1" t="s">
        <v>120</v>
      </c>
      <c r="DC158" s="1" t="s">
        <v>120</v>
      </c>
      <c r="DD158" s="1" t="s">
        <v>120</v>
      </c>
      <c r="DE158" s="1" t="s">
        <v>120</v>
      </c>
      <c r="DF158" s="1" t="s">
        <v>120</v>
      </c>
      <c r="DG158" s="1" t="s">
        <v>120</v>
      </c>
    </row>
    <row r="159" spans="1:111" hidden="1" x14ac:dyDescent="0.3">
      <c r="A159" s="2">
        <v>157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</row>
    <row r="160" spans="1:111" x14ac:dyDescent="0.3">
      <c r="A160" s="2">
        <v>158</v>
      </c>
      <c r="B160" s="1" t="s">
        <v>2444</v>
      </c>
      <c r="C160" s="1" t="s">
        <v>2445</v>
      </c>
      <c r="D160" s="1" t="s">
        <v>2446</v>
      </c>
      <c r="E160" s="1" t="s">
        <v>2447</v>
      </c>
      <c r="F160" s="1" t="s">
        <v>2448</v>
      </c>
      <c r="G160" s="1" t="s">
        <v>2449</v>
      </c>
      <c r="H160" s="1" t="s">
        <v>2450</v>
      </c>
      <c r="I160" s="1" t="s">
        <v>2451</v>
      </c>
      <c r="J160" s="1" t="s">
        <v>2452</v>
      </c>
      <c r="K160" s="1" t="s">
        <v>2453</v>
      </c>
      <c r="L160" s="1" t="s">
        <v>2454</v>
      </c>
      <c r="M160" s="1" t="s">
        <v>120</v>
      </c>
      <c r="N160" s="1" t="s">
        <v>249</v>
      </c>
      <c r="O160" s="1" t="s">
        <v>1696</v>
      </c>
      <c r="P160" s="1" t="s">
        <v>123</v>
      </c>
      <c r="Q160" s="1" t="s">
        <v>120</v>
      </c>
      <c r="R160" s="1" t="s">
        <v>120</v>
      </c>
      <c r="S160" s="1" t="s">
        <v>2453</v>
      </c>
      <c r="T160" s="1" t="s">
        <v>120</v>
      </c>
      <c r="U160" s="1" t="s">
        <v>2455</v>
      </c>
      <c r="V160" s="1" t="s">
        <v>2456</v>
      </c>
      <c r="W160" s="1" t="s">
        <v>2457</v>
      </c>
      <c r="X160" s="1" t="s">
        <v>120</v>
      </c>
      <c r="Y160" s="1" t="s">
        <v>120</v>
      </c>
      <c r="Z160" s="1" t="s">
        <v>2458</v>
      </c>
      <c r="AA160" s="1" t="s">
        <v>2459</v>
      </c>
      <c r="AB160" s="1" t="s">
        <v>678</v>
      </c>
      <c r="AC160" s="1" t="s">
        <v>120</v>
      </c>
      <c r="AD160" s="1" t="s">
        <v>120</v>
      </c>
      <c r="AE160" s="1" t="s">
        <v>120</v>
      </c>
      <c r="AF160" s="1" t="s">
        <v>120</v>
      </c>
      <c r="AG160" s="1" t="s">
        <v>2460</v>
      </c>
      <c r="AH160" s="1" t="s">
        <v>120</v>
      </c>
      <c r="AI160" s="1" t="s">
        <v>120</v>
      </c>
      <c r="AJ160" s="1" t="s">
        <v>2461</v>
      </c>
      <c r="AK160" s="1" t="s">
        <v>2462</v>
      </c>
      <c r="AL160" s="1" t="s">
        <v>2458</v>
      </c>
      <c r="AM160" s="1" t="s">
        <v>120</v>
      </c>
      <c r="AN160" s="1" t="s">
        <v>120</v>
      </c>
      <c r="AO160" s="1" t="s">
        <v>120</v>
      </c>
      <c r="AP160" s="1" t="s">
        <v>120</v>
      </c>
      <c r="AQ160" s="1" t="s">
        <v>120</v>
      </c>
      <c r="AR160" s="1" t="s">
        <v>120</v>
      </c>
      <c r="AS160" s="1" t="s">
        <v>120</v>
      </c>
      <c r="AT160" s="1" t="s">
        <v>120</v>
      </c>
      <c r="AU160" s="1" t="s">
        <v>120</v>
      </c>
      <c r="AV160" s="1" t="s">
        <v>120</v>
      </c>
      <c r="AW160" s="1" t="s">
        <v>120</v>
      </c>
      <c r="AX160" s="1" t="s">
        <v>120</v>
      </c>
      <c r="AY160" s="1" t="s">
        <v>120</v>
      </c>
      <c r="AZ160" s="1" t="s">
        <v>120</v>
      </c>
      <c r="BA160" s="1" t="s">
        <v>249</v>
      </c>
      <c r="BB160" s="1" t="s">
        <v>1696</v>
      </c>
      <c r="BC160" s="1" t="s">
        <v>123</v>
      </c>
      <c r="BD160" s="1" t="s">
        <v>120</v>
      </c>
      <c r="BE160" s="1" t="s">
        <v>120</v>
      </c>
      <c r="BF160" s="1" t="s">
        <v>2453</v>
      </c>
      <c r="BG160" s="1" t="s">
        <v>120</v>
      </c>
      <c r="BH160" s="1" t="s">
        <v>2455</v>
      </c>
      <c r="BI160" s="1" t="s">
        <v>2456</v>
      </c>
      <c r="BJ160" s="1" t="s">
        <v>2457</v>
      </c>
      <c r="BK160" s="1" t="s">
        <v>120</v>
      </c>
      <c r="BL160" s="1" t="s">
        <v>120</v>
      </c>
      <c r="BM160" s="1" t="s">
        <v>2458</v>
      </c>
      <c r="BN160" s="1" t="s">
        <v>120</v>
      </c>
      <c r="BO160" s="1" t="s">
        <v>120</v>
      </c>
      <c r="BP160" s="1" t="s">
        <v>120</v>
      </c>
      <c r="BQ160" s="1" t="s">
        <v>120</v>
      </c>
      <c r="BR160" s="1" t="s">
        <v>120</v>
      </c>
      <c r="BS160" s="1" t="s">
        <v>120</v>
      </c>
      <c r="BT160" s="1" t="s">
        <v>120</v>
      </c>
      <c r="BU160" s="1" t="s">
        <v>120</v>
      </c>
      <c r="BV160" s="1" t="s">
        <v>120</v>
      </c>
      <c r="BW160" s="1" t="s">
        <v>120</v>
      </c>
      <c r="BX160" s="1" t="s">
        <v>120</v>
      </c>
      <c r="BY160" s="1" t="s">
        <v>120</v>
      </c>
      <c r="BZ160" s="1" t="s">
        <v>120</v>
      </c>
      <c r="CA160" s="1" t="s">
        <v>120</v>
      </c>
      <c r="CB160" s="1" t="s">
        <v>120</v>
      </c>
      <c r="CC160" s="1" t="s">
        <v>120</v>
      </c>
      <c r="CD160" s="1" t="s">
        <v>120</v>
      </c>
      <c r="CE160" s="1" t="s">
        <v>120</v>
      </c>
      <c r="CF160" s="1" t="s">
        <v>120</v>
      </c>
      <c r="CG160" s="1" t="s">
        <v>120</v>
      </c>
      <c r="CH160" s="1" t="s">
        <v>120</v>
      </c>
      <c r="CI160" s="1" t="s">
        <v>120</v>
      </c>
      <c r="CJ160" s="1" t="s">
        <v>120</v>
      </c>
      <c r="CK160" s="1" t="s">
        <v>120</v>
      </c>
      <c r="CL160" s="1" t="s">
        <v>120</v>
      </c>
      <c r="CM160" s="1" t="s">
        <v>120</v>
      </c>
      <c r="CN160" s="1" t="s">
        <v>120</v>
      </c>
      <c r="CO160" s="1" t="s">
        <v>120</v>
      </c>
      <c r="CP160" s="1" t="s">
        <v>120</v>
      </c>
      <c r="CQ160" s="1" t="s">
        <v>120</v>
      </c>
      <c r="CR160" s="1" t="s">
        <v>120</v>
      </c>
      <c r="CS160" s="1" t="s">
        <v>120</v>
      </c>
      <c r="CT160" s="1" t="s">
        <v>120</v>
      </c>
      <c r="CU160" s="1" t="s">
        <v>120</v>
      </c>
      <c r="CV160" s="1" t="s">
        <v>120</v>
      </c>
      <c r="CW160" s="1" t="s">
        <v>120</v>
      </c>
      <c r="CX160" s="1" t="s">
        <v>120</v>
      </c>
      <c r="CY160" s="1" t="s">
        <v>120</v>
      </c>
      <c r="CZ160" s="1" t="s">
        <v>120</v>
      </c>
      <c r="DA160" s="1" t="s">
        <v>120</v>
      </c>
      <c r="DB160" s="1" t="s">
        <v>120</v>
      </c>
      <c r="DC160" s="1" t="s">
        <v>120</v>
      </c>
      <c r="DD160" s="1" t="s">
        <v>120</v>
      </c>
      <c r="DE160" s="1" t="s">
        <v>120</v>
      </c>
      <c r="DF160" s="1" t="s">
        <v>120</v>
      </c>
      <c r="DG160" s="1" t="s">
        <v>120</v>
      </c>
    </row>
    <row r="161" spans="1:111" hidden="1" x14ac:dyDescent="0.3">
      <c r="A161" s="2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</row>
    <row r="162" spans="1:111" x14ac:dyDescent="0.3">
      <c r="A162" s="2">
        <v>160</v>
      </c>
      <c r="B162" s="1" t="s">
        <v>2463</v>
      </c>
      <c r="C162" s="1" t="s">
        <v>2464</v>
      </c>
      <c r="D162" s="1" t="s">
        <v>2465</v>
      </c>
      <c r="E162" s="1" t="s">
        <v>2466</v>
      </c>
      <c r="F162" s="1" t="s">
        <v>2467</v>
      </c>
      <c r="G162" s="1" t="s">
        <v>2468</v>
      </c>
      <c r="H162" s="1" t="s">
        <v>2469</v>
      </c>
      <c r="I162" s="1" t="s">
        <v>2470</v>
      </c>
      <c r="J162" s="1" t="s">
        <v>2468</v>
      </c>
      <c r="K162" s="1" t="s">
        <v>616</v>
      </c>
      <c r="L162" s="1" t="s">
        <v>2471</v>
      </c>
      <c r="M162" s="1" t="s">
        <v>120</v>
      </c>
      <c r="N162" s="1" t="s">
        <v>262</v>
      </c>
      <c r="O162" s="1" t="s">
        <v>1267</v>
      </c>
      <c r="P162" s="1" t="s">
        <v>120</v>
      </c>
      <c r="Q162" s="1" t="s">
        <v>120</v>
      </c>
      <c r="R162" s="1" t="s">
        <v>120</v>
      </c>
      <c r="S162" s="1" t="s">
        <v>616</v>
      </c>
      <c r="T162" s="1" t="s">
        <v>120</v>
      </c>
      <c r="U162" s="1" t="s">
        <v>2472</v>
      </c>
      <c r="V162" s="1" t="s">
        <v>2473</v>
      </c>
      <c r="W162" s="1" t="s">
        <v>120</v>
      </c>
      <c r="X162" s="1" t="s">
        <v>120</v>
      </c>
      <c r="Y162" s="1" t="s">
        <v>120</v>
      </c>
      <c r="Z162" s="1" t="s">
        <v>2474</v>
      </c>
      <c r="AA162" s="1" t="s">
        <v>2475</v>
      </c>
      <c r="AB162" s="1" t="s">
        <v>120</v>
      </c>
      <c r="AC162" s="1" t="s">
        <v>462</v>
      </c>
      <c r="AD162" s="1" t="s">
        <v>120</v>
      </c>
      <c r="AE162" s="1" t="s">
        <v>120</v>
      </c>
      <c r="AF162" s="1" t="s">
        <v>120</v>
      </c>
      <c r="AG162" s="1" t="s">
        <v>120</v>
      </c>
      <c r="AH162" s="1" t="s">
        <v>120</v>
      </c>
      <c r="AI162" s="1" t="s">
        <v>120</v>
      </c>
      <c r="AJ162" s="1" t="s">
        <v>120</v>
      </c>
      <c r="AK162" s="1" t="s">
        <v>676</v>
      </c>
      <c r="AL162" s="1" t="s">
        <v>2474</v>
      </c>
      <c r="AM162" s="1" t="s">
        <v>120</v>
      </c>
      <c r="AN162" s="1" t="s">
        <v>120</v>
      </c>
      <c r="AO162" s="1" t="s">
        <v>120</v>
      </c>
      <c r="AP162" s="1" t="s">
        <v>120</v>
      </c>
      <c r="AQ162" s="1" t="s">
        <v>120</v>
      </c>
      <c r="AR162" s="1" t="s">
        <v>120</v>
      </c>
      <c r="AS162" s="1" t="s">
        <v>120</v>
      </c>
      <c r="AT162" s="1" t="s">
        <v>120</v>
      </c>
      <c r="AU162" s="1" t="s">
        <v>120</v>
      </c>
      <c r="AV162" s="1" t="s">
        <v>120</v>
      </c>
      <c r="AW162" s="1" t="s">
        <v>120</v>
      </c>
      <c r="AX162" s="1" t="s">
        <v>120</v>
      </c>
      <c r="AY162" s="1" t="s">
        <v>120</v>
      </c>
      <c r="AZ162" s="1" t="s">
        <v>120</v>
      </c>
      <c r="BA162" s="1" t="s">
        <v>262</v>
      </c>
      <c r="BB162" s="1" t="s">
        <v>1267</v>
      </c>
      <c r="BC162" s="1" t="s">
        <v>120</v>
      </c>
      <c r="BD162" s="1" t="s">
        <v>120</v>
      </c>
      <c r="BE162" s="1" t="s">
        <v>120</v>
      </c>
      <c r="BF162" s="1" t="s">
        <v>616</v>
      </c>
      <c r="BG162" s="1" t="s">
        <v>120</v>
      </c>
      <c r="BH162" s="1" t="s">
        <v>2472</v>
      </c>
      <c r="BI162" s="1" t="s">
        <v>2473</v>
      </c>
      <c r="BJ162" s="1" t="s">
        <v>120</v>
      </c>
      <c r="BK162" s="1" t="s">
        <v>120</v>
      </c>
      <c r="BL162" s="1" t="s">
        <v>120</v>
      </c>
      <c r="BM162" s="1" t="s">
        <v>2474</v>
      </c>
      <c r="BN162" s="1" t="s">
        <v>120</v>
      </c>
      <c r="BO162" s="1" t="s">
        <v>120</v>
      </c>
      <c r="BP162" s="1" t="s">
        <v>120</v>
      </c>
      <c r="BQ162" s="1" t="s">
        <v>120</v>
      </c>
      <c r="BR162" s="1" t="s">
        <v>120</v>
      </c>
      <c r="BS162" s="1" t="s">
        <v>120</v>
      </c>
      <c r="BT162" s="1" t="s">
        <v>120</v>
      </c>
      <c r="BU162" s="1" t="s">
        <v>120</v>
      </c>
      <c r="BV162" s="1" t="s">
        <v>120</v>
      </c>
      <c r="BW162" s="1" t="s">
        <v>120</v>
      </c>
      <c r="BX162" s="1" t="s">
        <v>120</v>
      </c>
      <c r="BY162" s="1" t="s">
        <v>120</v>
      </c>
      <c r="BZ162" s="1" t="s">
        <v>120</v>
      </c>
      <c r="CA162" s="1" t="s">
        <v>120</v>
      </c>
      <c r="CB162" s="1" t="s">
        <v>120</v>
      </c>
      <c r="CC162" s="1" t="s">
        <v>120</v>
      </c>
      <c r="CD162" s="1" t="s">
        <v>120</v>
      </c>
      <c r="CE162" s="1" t="s">
        <v>120</v>
      </c>
      <c r="CF162" s="1" t="s">
        <v>120</v>
      </c>
      <c r="CG162" s="1" t="s">
        <v>120</v>
      </c>
      <c r="CH162" s="1" t="s">
        <v>120</v>
      </c>
      <c r="CI162" s="1" t="s">
        <v>120</v>
      </c>
      <c r="CJ162" s="1" t="s">
        <v>120</v>
      </c>
      <c r="CK162" s="1" t="s">
        <v>120</v>
      </c>
      <c r="CL162" s="1" t="s">
        <v>120</v>
      </c>
      <c r="CM162" s="1" t="s">
        <v>120</v>
      </c>
      <c r="CN162" s="1" t="s">
        <v>120</v>
      </c>
      <c r="CO162" s="1" t="s">
        <v>120</v>
      </c>
      <c r="CP162" s="1" t="s">
        <v>120</v>
      </c>
      <c r="CQ162" s="1" t="s">
        <v>120</v>
      </c>
      <c r="CR162" s="1" t="s">
        <v>120</v>
      </c>
      <c r="CS162" s="1" t="s">
        <v>120</v>
      </c>
      <c r="CT162" s="1" t="s">
        <v>120</v>
      </c>
      <c r="CU162" s="1" t="s">
        <v>120</v>
      </c>
      <c r="CV162" s="1" t="s">
        <v>120</v>
      </c>
      <c r="CW162" s="1" t="s">
        <v>120</v>
      </c>
      <c r="CX162" s="1" t="s">
        <v>120</v>
      </c>
      <c r="CY162" s="1" t="s">
        <v>120</v>
      </c>
      <c r="CZ162" s="1" t="s">
        <v>120</v>
      </c>
      <c r="DA162" s="1" t="s">
        <v>120</v>
      </c>
      <c r="DB162" s="1" t="s">
        <v>120</v>
      </c>
      <c r="DC162" s="1" t="s">
        <v>120</v>
      </c>
      <c r="DD162" s="1" t="s">
        <v>120</v>
      </c>
      <c r="DE162" s="1" t="s">
        <v>120</v>
      </c>
      <c r="DF162" s="1" t="s">
        <v>120</v>
      </c>
      <c r="DG162" s="1" t="s">
        <v>120</v>
      </c>
    </row>
    <row r="163" spans="1:111" x14ac:dyDescent="0.3">
      <c r="A163" s="2">
        <v>161</v>
      </c>
      <c r="B163" s="1" t="s">
        <v>2476</v>
      </c>
      <c r="C163" s="1" t="s">
        <v>2477</v>
      </c>
      <c r="D163" s="1" t="s">
        <v>2478</v>
      </c>
      <c r="E163" s="1" t="s">
        <v>2479</v>
      </c>
      <c r="F163" s="1" t="s">
        <v>2480</v>
      </c>
      <c r="G163" s="1" t="s">
        <v>2481</v>
      </c>
      <c r="H163" s="1" t="s">
        <v>2482</v>
      </c>
      <c r="I163" s="1" t="s">
        <v>2483</v>
      </c>
      <c r="J163" s="1" t="s">
        <v>2484</v>
      </c>
      <c r="K163" s="1" t="s">
        <v>123</v>
      </c>
      <c r="L163" s="1" t="s">
        <v>2485</v>
      </c>
      <c r="M163" s="1" t="s">
        <v>120</v>
      </c>
      <c r="N163" s="1" t="s">
        <v>120</v>
      </c>
      <c r="O163" s="1" t="s">
        <v>123</v>
      </c>
      <c r="P163" s="1" t="s">
        <v>120</v>
      </c>
      <c r="Q163" s="1" t="s">
        <v>120</v>
      </c>
      <c r="R163" s="1" t="s">
        <v>120</v>
      </c>
      <c r="S163" s="1" t="s">
        <v>123</v>
      </c>
      <c r="T163" s="1" t="s">
        <v>120</v>
      </c>
      <c r="U163" s="1" t="s">
        <v>120</v>
      </c>
      <c r="V163" s="1" t="s">
        <v>2486</v>
      </c>
      <c r="W163" s="1" t="s">
        <v>120</v>
      </c>
      <c r="X163" s="1" t="s">
        <v>120</v>
      </c>
      <c r="Y163" s="1" t="s">
        <v>120</v>
      </c>
      <c r="Z163" s="1" t="s">
        <v>2486</v>
      </c>
      <c r="AA163" s="1" t="s">
        <v>2487</v>
      </c>
      <c r="AB163" s="1" t="s">
        <v>120</v>
      </c>
      <c r="AC163" s="1" t="s">
        <v>120</v>
      </c>
      <c r="AD163" s="1" t="s">
        <v>120</v>
      </c>
      <c r="AE163" s="1" t="s">
        <v>120</v>
      </c>
      <c r="AF163" s="1" t="s">
        <v>120</v>
      </c>
      <c r="AG163" s="1" t="s">
        <v>120</v>
      </c>
      <c r="AH163" s="1" t="s">
        <v>120</v>
      </c>
      <c r="AI163" s="1" t="s">
        <v>120</v>
      </c>
      <c r="AJ163" s="1" t="s">
        <v>120</v>
      </c>
      <c r="AK163" s="1" t="s">
        <v>377</v>
      </c>
      <c r="AL163" s="1" t="s">
        <v>2486</v>
      </c>
      <c r="AM163" s="1" t="s">
        <v>120</v>
      </c>
      <c r="AN163" s="1" t="s">
        <v>120</v>
      </c>
      <c r="AO163" s="1" t="s">
        <v>120</v>
      </c>
      <c r="AP163" s="1" t="s">
        <v>120</v>
      </c>
      <c r="AQ163" s="1" t="s">
        <v>120</v>
      </c>
      <c r="AR163" s="1" t="s">
        <v>120</v>
      </c>
      <c r="AS163" s="1" t="s">
        <v>120</v>
      </c>
      <c r="AT163" s="1" t="s">
        <v>120</v>
      </c>
      <c r="AU163" s="1" t="s">
        <v>120</v>
      </c>
      <c r="AV163" s="1" t="s">
        <v>120</v>
      </c>
      <c r="AW163" s="1" t="s">
        <v>120</v>
      </c>
      <c r="AX163" s="1" t="s">
        <v>120</v>
      </c>
      <c r="AY163" s="1" t="s">
        <v>120</v>
      </c>
      <c r="AZ163" s="1" t="s">
        <v>120</v>
      </c>
      <c r="BA163" s="1" t="s">
        <v>120</v>
      </c>
      <c r="BB163" s="1" t="s">
        <v>123</v>
      </c>
      <c r="BC163" s="1" t="s">
        <v>120</v>
      </c>
      <c r="BD163" s="1" t="s">
        <v>120</v>
      </c>
      <c r="BE163" s="1" t="s">
        <v>120</v>
      </c>
      <c r="BF163" s="1" t="s">
        <v>123</v>
      </c>
      <c r="BG163" s="1" t="s">
        <v>120</v>
      </c>
      <c r="BH163" s="1" t="s">
        <v>120</v>
      </c>
      <c r="BI163" s="1" t="s">
        <v>2486</v>
      </c>
      <c r="BJ163" s="1" t="s">
        <v>120</v>
      </c>
      <c r="BK163" s="1" t="s">
        <v>120</v>
      </c>
      <c r="BL163" s="1" t="s">
        <v>120</v>
      </c>
      <c r="BM163" s="1" t="s">
        <v>2486</v>
      </c>
      <c r="BN163" s="1" t="s">
        <v>120</v>
      </c>
      <c r="BO163" s="1" t="s">
        <v>120</v>
      </c>
      <c r="BP163" s="1" t="s">
        <v>120</v>
      </c>
      <c r="BQ163" s="1" t="s">
        <v>120</v>
      </c>
      <c r="BR163" s="1" t="s">
        <v>120</v>
      </c>
      <c r="BS163" s="1" t="s">
        <v>120</v>
      </c>
      <c r="BT163" s="1" t="s">
        <v>120</v>
      </c>
      <c r="BU163" s="1" t="s">
        <v>120</v>
      </c>
      <c r="BV163" s="1" t="s">
        <v>120</v>
      </c>
      <c r="BW163" s="1" t="s">
        <v>120</v>
      </c>
      <c r="BX163" s="1" t="s">
        <v>120</v>
      </c>
      <c r="BY163" s="1" t="s">
        <v>120</v>
      </c>
      <c r="BZ163" s="1" t="s">
        <v>120</v>
      </c>
      <c r="CA163" s="1" t="s">
        <v>120</v>
      </c>
      <c r="CB163" s="1" t="s">
        <v>120</v>
      </c>
      <c r="CC163" s="1" t="s">
        <v>120</v>
      </c>
      <c r="CD163" s="1" t="s">
        <v>120</v>
      </c>
      <c r="CE163" s="1" t="s">
        <v>120</v>
      </c>
      <c r="CF163" s="1" t="s">
        <v>120</v>
      </c>
      <c r="CG163" s="1" t="s">
        <v>120</v>
      </c>
      <c r="CH163" s="1" t="s">
        <v>120</v>
      </c>
      <c r="CI163" s="1" t="s">
        <v>120</v>
      </c>
      <c r="CJ163" s="1" t="s">
        <v>120</v>
      </c>
      <c r="CK163" s="1" t="s">
        <v>120</v>
      </c>
      <c r="CL163" s="1" t="s">
        <v>120</v>
      </c>
      <c r="CM163" s="1" t="s">
        <v>120</v>
      </c>
      <c r="CN163" s="1" t="s">
        <v>120</v>
      </c>
      <c r="CO163" s="1" t="s">
        <v>120</v>
      </c>
      <c r="CP163" s="1" t="s">
        <v>120</v>
      </c>
      <c r="CQ163" s="1" t="s">
        <v>120</v>
      </c>
      <c r="CR163" s="1" t="s">
        <v>120</v>
      </c>
      <c r="CS163" s="1" t="s">
        <v>120</v>
      </c>
      <c r="CT163" s="1" t="s">
        <v>120</v>
      </c>
      <c r="CU163" s="1" t="s">
        <v>120</v>
      </c>
      <c r="CV163" s="1" t="s">
        <v>120</v>
      </c>
      <c r="CW163" s="1" t="s">
        <v>120</v>
      </c>
      <c r="CX163" s="1" t="s">
        <v>120</v>
      </c>
      <c r="CY163" s="1" t="s">
        <v>120</v>
      </c>
      <c r="CZ163" s="1" t="s">
        <v>120</v>
      </c>
      <c r="DA163" s="1" t="s">
        <v>120</v>
      </c>
      <c r="DB163" s="1" t="s">
        <v>120</v>
      </c>
      <c r="DC163" s="1" t="s">
        <v>120</v>
      </c>
      <c r="DD163" s="1" t="s">
        <v>120</v>
      </c>
      <c r="DE163" s="1" t="s">
        <v>120</v>
      </c>
      <c r="DF163" s="1" t="s">
        <v>120</v>
      </c>
      <c r="DG163" s="1" t="s">
        <v>120</v>
      </c>
    </row>
    <row r="164" spans="1:111" x14ac:dyDescent="0.3">
      <c r="A164" s="2">
        <v>162</v>
      </c>
      <c r="B164" s="1" t="s">
        <v>2488</v>
      </c>
      <c r="C164" s="1" t="s">
        <v>2489</v>
      </c>
      <c r="D164" s="1" t="s">
        <v>2490</v>
      </c>
      <c r="E164" s="1" t="s">
        <v>2491</v>
      </c>
      <c r="F164" s="1" t="s">
        <v>2492</v>
      </c>
      <c r="G164" s="1" t="s">
        <v>2493</v>
      </c>
      <c r="H164" s="1" t="s">
        <v>2494</v>
      </c>
      <c r="I164" s="1" t="s">
        <v>2495</v>
      </c>
      <c r="J164" s="1" t="s">
        <v>2496</v>
      </c>
      <c r="K164" s="1" t="s">
        <v>120</v>
      </c>
      <c r="L164" s="1" t="s">
        <v>311</v>
      </c>
      <c r="M164" s="1" t="s">
        <v>120</v>
      </c>
      <c r="N164" s="1" t="s">
        <v>120</v>
      </c>
      <c r="O164" s="1" t="s">
        <v>120</v>
      </c>
      <c r="P164" s="1" t="s">
        <v>120</v>
      </c>
      <c r="Q164" s="1" t="s">
        <v>120</v>
      </c>
      <c r="R164" s="1" t="s">
        <v>120</v>
      </c>
      <c r="S164" s="1" t="s">
        <v>120</v>
      </c>
      <c r="T164" s="1" t="s">
        <v>120</v>
      </c>
      <c r="U164" s="1" t="s">
        <v>120</v>
      </c>
      <c r="V164" s="1" t="s">
        <v>120</v>
      </c>
      <c r="W164" s="1" t="s">
        <v>120</v>
      </c>
      <c r="X164" s="1" t="s">
        <v>120</v>
      </c>
      <c r="Y164" s="1" t="s">
        <v>120</v>
      </c>
      <c r="Z164" s="1" t="s">
        <v>120</v>
      </c>
      <c r="AA164" s="1" t="s">
        <v>120</v>
      </c>
      <c r="AB164" s="1" t="s">
        <v>120</v>
      </c>
      <c r="AC164" s="1" t="s">
        <v>120</v>
      </c>
      <c r="AD164" s="1" t="s">
        <v>120</v>
      </c>
      <c r="AE164" s="1" t="s">
        <v>120</v>
      </c>
      <c r="AF164" s="1" t="s">
        <v>120</v>
      </c>
      <c r="AG164" s="1" t="s">
        <v>120</v>
      </c>
      <c r="AH164" s="1" t="s">
        <v>120</v>
      </c>
      <c r="AI164" s="1" t="s">
        <v>120</v>
      </c>
      <c r="AJ164" s="1" t="s">
        <v>120</v>
      </c>
      <c r="AK164" s="1" t="s">
        <v>120</v>
      </c>
      <c r="AL164" s="1" t="s">
        <v>120</v>
      </c>
      <c r="AM164" s="1" t="s">
        <v>120</v>
      </c>
      <c r="AN164" s="1" t="s">
        <v>120</v>
      </c>
      <c r="AO164" s="1" t="s">
        <v>120</v>
      </c>
      <c r="AP164" s="1" t="s">
        <v>120</v>
      </c>
      <c r="AQ164" s="1" t="s">
        <v>120</v>
      </c>
      <c r="AR164" s="1" t="s">
        <v>120</v>
      </c>
      <c r="AS164" s="1" t="s">
        <v>120</v>
      </c>
      <c r="AT164" s="1" t="s">
        <v>120</v>
      </c>
      <c r="AU164" s="1" t="s">
        <v>120</v>
      </c>
      <c r="AV164" s="1" t="s">
        <v>120</v>
      </c>
      <c r="AW164" s="1" t="s">
        <v>120</v>
      </c>
      <c r="AX164" s="1" t="s">
        <v>120</v>
      </c>
      <c r="AY164" s="1" t="s">
        <v>120</v>
      </c>
      <c r="AZ164" s="1" t="s">
        <v>120</v>
      </c>
      <c r="BA164" s="1" t="s">
        <v>120</v>
      </c>
      <c r="BB164" s="1" t="s">
        <v>120</v>
      </c>
      <c r="BC164" s="1" t="s">
        <v>120</v>
      </c>
      <c r="BD164" s="1" t="s">
        <v>120</v>
      </c>
      <c r="BE164" s="1" t="s">
        <v>120</v>
      </c>
      <c r="BF164" s="1" t="s">
        <v>120</v>
      </c>
      <c r="BG164" s="1" t="s">
        <v>120</v>
      </c>
      <c r="BH164" s="1" t="s">
        <v>120</v>
      </c>
      <c r="BI164" s="1" t="s">
        <v>120</v>
      </c>
      <c r="BJ164" s="1" t="s">
        <v>120</v>
      </c>
      <c r="BK164" s="1" t="s">
        <v>120</v>
      </c>
      <c r="BL164" s="1" t="s">
        <v>120</v>
      </c>
      <c r="BM164" s="1" t="s">
        <v>120</v>
      </c>
      <c r="BN164" s="1" t="s">
        <v>120</v>
      </c>
      <c r="BO164" s="1" t="s">
        <v>120</v>
      </c>
      <c r="BP164" s="1" t="s">
        <v>120</v>
      </c>
      <c r="BQ164" s="1" t="s">
        <v>120</v>
      </c>
      <c r="BR164" s="1" t="s">
        <v>120</v>
      </c>
      <c r="BS164" s="1" t="s">
        <v>120</v>
      </c>
      <c r="BT164" s="1" t="s">
        <v>120</v>
      </c>
      <c r="BU164" s="1" t="s">
        <v>120</v>
      </c>
      <c r="BV164" s="1" t="s">
        <v>120</v>
      </c>
      <c r="BW164" s="1" t="s">
        <v>120</v>
      </c>
      <c r="BX164" s="1" t="s">
        <v>120</v>
      </c>
      <c r="BY164" s="1" t="s">
        <v>120</v>
      </c>
      <c r="BZ164" s="1" t="s">
        <v>120</v>
      </c>
      <c r="CA164" s="1" t="s">
        <v>120</v>
      </c>
      <c r="CB164" s="1" t="s">
        <v>120</v>
      </c>
      <c r="CC164" s="1" t="s">
        <v>120</v>
      </c>
      <c r="CD164" s="1" t="s">
        <v>120</v>
      </c>
      <c r="CE164" s="1" t="s">
        <v>120</v>
      </c>
      <c r="CF164" s="1" t="s">
        <v>120</v>
      </c>
      <c r="CG164" s="1" t="s">
        <v>120</v>
      </c>
      <c r="CH164" s="1" t="s">
        <v>120</v>
      </c>
      <c r="CI164" s="1" t="s">
        <v>120</v>
      </c>
      <c r="CJ164" s="1" t="s">
        <v>120</v>
      </c>
      <c r="CK164" s="1" t="s">
        <v>120</v>
      </c>
      <c r="CL164" s="1" t="s">
        <v>120</v>
      </c>
      <c r="CM164" s="1" t="s">
        <v>120</v>
      </c>
      <c r="CN164" s="1" t="s">
        <v>120</v>
      </c>
      <c r="CO164" s="1" t="s">
        <v>120</v>
      </c>
      <c r="CP164" s="1" t="s">
        <v>120</v>
      </c>
      <c r="CQ164" s="1" t="s">
        <v>120</v>
      </c>
      <c r="CR164" s="1" t="s">
        <v>120</v>
      </c>
      <c r="CS164" s="1" t="s">
        <v>120</v>
      </c>
      <c r="CT164" s="1" t="s">
        <v>120</v>
      </c>
      <c r="CU164" s="1" t="s">
        <v>120</v>
      </c>
      <c r="CV164" s="1" t="s">
        <v>120</v>
      </c>
      <c r="CW164" s="1" t="s">
        <v>120</v>
      </c>
      <c r="CX164" s="1" t="s">
        <v>120</v>
      </c>
      <c r="CY164" s="1" t="s">
        <v>120</v>
      </c>
      <c r="CZ164" s="1" t="s">
        <v>120</v>
      </c>
      <c r="DA164" s="1" t="s">
        <v>120</v>
      </c>
      <c r="DB164" s="1" t="s">
        <v>120</v>
      </c>
      <c r="DC164" s="1" t="s">
        <v>120</v>
      </c>
      <c r="DD164" s="1" t="s">
        <v>120</v>
      </c>
      <c r="DE164" s="1" t="s">
        <v>120</v>
      </c>
      <c r="DF164" s="1" t="s">
        <v>120</v>
      </c>
      <c r="DG164" s="1" t="s">
        <v>120</v>
      </c>
    </row>
    <row r="165" spans="1:111" x14ac:dyDescent="0.3">
      <c r="A165" s="2">
        <v>163</v>
      </c>
      <c r="B165" s="1" t="s">
        <v>2497</v>
      </c>
      <c r="C165" s="1" t="s">
        <v>2498</v>
      </c>
      <c r="D165" s="1" t="s">
        <v>2499</v>
      </c>
      <c r="E165" s="1" t="s">
        <v>2500</v>
      </c>
      <c r="F165" s="1" t="s">
        <v>2501</v>
      </c>
      <c r="G165" s="1" t="s">
        <v>2502</v>
      </c>
      <c r="H165" s="1" t="s">
        <v>2503</v>
      </c>
      <c r="I165" s="1" t="s">
        <v>2501</v>
      </c>
      <c r="J165" s="1" t="s">
        <v>2502</v>
      </c>
      <c r="K165" s="1" t="s">
        <v>120</v>
      </c>
      <c r="L165" s="1" t="s">
        <v>311</v>
      </c>
      <c r="M165" s="1" t="s">
        <v>120</v>
      </c>
      <c r="N165" s="1" t="s">
        <v>120</v>
      </c>
      <c r="O165" s="1" t="s">
        <v>120</v>
      </c>
      <c r="P165" s="1" t="s">
        <v>120</v>
      </c>
      <c r="Q165" s="1" t="s">
        <v>120</v>
      </c>
      <c r="R165" s="1" t="s">
        <v>120</v>
      </c>
      <c r="S165" s="1" t="s">
        <v>120</v>
      </c>
      <c r="T165" s="1" t="s">
        <v>120</v>
      </c>
      <c r="U165" s="1" t="s">
        <v>120</v>
      </c>
      <c r="V165" s="1" t="s">
        <v>120</v>
      </c>
      <c r="W165" s="1" t="s">
        <v>120</v>
      </c>
      <c r="X165" s="1" t="s">
        <v>120</v>
      </c>
      <c r="Y165" s="1" t="s">
        <v>120</v>
      </c>
      <c r="Z165" s="1" t="s">
        <v>120</v>
      </c>
      <c r="AA165" s="1" t="s">
        <v>120</v>
      </c>
      <c r="AB165" s="1" t="s">
        <v>120</v>
      </c>
      <c r="AC165" s="1" t="s">
        <v>120</v>
      </c>
      <c r="AD165" s="1" t="s">
        <v>120</v>
      </c>
      <c r="AE165" s="1" t="s">
        <v>120</v>
      </c>
      <c r="AF165" s="1" t="s">
        <v>120</v>
      </c>
      <c r="AG165" s="1" t="s">
        <v>120</v>
      </c>
      <c r="AH165" s="1" t="s">
        <v>120</v>
      </c>
      <c r="AI165" s="1" t="s">
        <v>120</v>
      </c>
      <c r="AJ165" s="1" t="s">
        <v>120</v>
      </c>
      <c r="AK165" s="1" t="s">
        <v>120</v>
      </c>
      <c r="AL165" s="1" t="s">
        <v>120</v>
      </c>
      <c r="AM165" s="1" t="s">
        <v>120</v>
      </c>
      <c r="AN165" s="1" t="s">
        <v>120</v>
      </c>
      <c r="AO165" s="1" t="s">
        <v>120</v>
      </c>
      <c r="AP165" s="1" t="s">
        <v>120</v>
      </c>
      <c r="AQ165" s="1" t="s">
        <v>120</v>
      </c>
      <c r="AR165" s="1" t="s">
        <v>120</v>
      </c>
      <c r="AS165" s="1" t="s">
        <v>120</v>
      </c>
      <c r="AT165" s="1" t="s">
        <v>120</v>
      </c>
      <c r="AU165" s="1" t="s">
        <v>120</v>
      </c>
      <c r="AV165" s="1" t="s">
        <v>120</v>
      </c>
      <c r="AW165" s="1" t="s">
        <v>120</v>
      </c>
      <c r="AX165" s="1" t="s">
        <v>120</v>
      </c>
      <c r="AY165" s="1" t="s">
        <v>120</v>
      </c>
      <c r="AZ165" s="1" t="s">
        <v>120</v>
      </c>
      <c r="BA165" s="1" t="s">
        <v>120</v>
      </c>
      <c r="BB165" s="1" t="s">
        <v>120</v>
      </c>
      <c r="BC165" s="1" t="s">
        <v>120</v>
      </c>
      <c r="BD165" s="1" t="s">
        <v>120</v>
      </c>
      <c r="BE165" s="1" t="s">
        <v>120</v>
      </c>
      <c r="BF165" s="1" t="s">
        <v>120</v>
      </c>
      <c r="BG165" s="1" t="s">
        <v>120</v>
      </c>
      <c r="BH165" s="1" t="s">
        <v>120</v>
      </c>
      <c r="BI165" s="1" t="s">
        <v>120</v>
      </c>
      <c r="BJ165" s="1" t="s">
        <v>120</v>
      </c>
      <c r="BK165" s="1" t="s">
        <v>120</v>
      </c>
      <c r="BL165" s="1" t="s">
        <v>120</v>
      </c>
      <c r="BM165" s="1" t="s">
        <v>120</v>
      </c>
      <c r="BN165" s="1" t="s">
        <v>120</v>
      </c>
      <c r="BO165" s="1" t="s">
        <v>120</v>
      </c>
      <c r="BP165" s="1" t="s">
        <v>120</v>
      </c>
      <c r="BQ165" s="1" t="s">
        <v>120</v>
      </c>
      <c r="BR165" s="1" t="s">
        <v>120</v>
      </c>
      <c r="BS165" s="1" t="s">
        <v>120</v>
      </c>
      <c r="BT165" s="1" t="s">
        <v>120</v>
      </c>
      <c r="BU165" s="1" t="s">
        <v>120</v>
      </c>
      <c r="BV165" s="1" t="s">
        <v>120</v>
      </c>
      <c r="BW165" s="1" t="s">
        <v>120</v>
      </c>
      <c r="BX165" s="1" t="s">
        <v>120</v>
      </c>
      <c r="BY165" s="1" t="s">
        <v>120</v>
      </c>
      <c r="BZ165" s="1" t="s">
        <v>120</v>
      </c>
      <c r="CA165" s="1" t="s">
        <v>120</v>
      </c>
      <c r="CB165" s="1" t="s">
        <v>120</v>
      </c>
      <c r="CC165" s="1" t="s">
        <v>120</v>
      </c>
      <c r="CD165" s="1" t="s">
        <v>120</v>
      </c>
      <c r="CE165" s="1" t="s">
        <v>120</v>
      </c>
      <c r="CF165" s="1" t="s">
        <v>120</v>
      </c>
      <c r="CG165" s="1" t="s">
        <v>120</v>
      </c>
      <c r="CH165" s="1" t="s">
        <v>120</v>
      </c>
      <c r="CI165" s="1" t="s">
        <v>120</v>
      </c>
      <c r="CJ165" s="1" t="s">
        <v>120</v>
      </c>
      <c r="CK165" s="1" t="s">
        <v>120</v>
      </c>
      <c r="CL165" s="1" t="s">
        <v>120</v>
      </c>
      <c r="CM165" s="1" t="s">
        <v>120</v>
      </c>
      <c r="CN165" s="1" t="s">
        <v>120</v>
      </c>
      <c r="CO165" s="1" t="s">
        <v>120</v>
      </c>
      <c r="CP165" s="1" t="s">
        <v>120</v>
      </c>
      <c r="CQ165" s="1" t="s">
        <v>120</v>
      </c>
      <c r="CR165" s="1" t="s">
        <v>120</v>
      </c>
      <c r="CS165" s="1" t="s">
        <v>120</v>
      </c>
      <c r="CT165" s="1" t="s">
        <v>120</v>
      </c>
      <c r="CU165" s="1" t="s">
        <v>120</v>
      </c>
      <c r="CV165" s="1" t="s">
        <v>120</v>
      </c>
      <c r="CW165" s="1" t="s">
        <v>120</v>
      </c>
      <c r="CX165" s="1" t="s">
        <v>120</v>
      </c>
      <c r="CY165" s="1" t="s">
        <v>120</v>
      </c>
      <c r="CZ165" s="1" t="s">
        <v>120</v>
      </c>
      <c r="DA165" s="1" t="s">
        <v>120</v>
      </c>
      <c r="DB165" s="1" t="s">
        <v>120</v>
      </c>
      <c r="DC165" s="1" t="s">
        <v>120</v>
      </c>
      <c r="DD165" s="1" t="s">
        <v>120</v>
      </c>
      <c r="DE165" s="1" t="s">
        <v>120</v>
      </c>
      <c r="DF165" s="1" t="s">
        <v>120</v>
      </c>
      <c r="DG165" s="1" t="s">
        <v>120</v>
      </c>
    </row>
    <row r="166" spans="1:111" x14ac:dyDescent="0.3">
      <c r="A166" s="2">
        <v>164</v>
      </c>
      <c r="B166" s="1" t="s">
        <v>2504</v>
      </c>
      <c r="C166" s="1" t="s">
        <v>2505</v>
      </c>
      <c r="D166" s="1" t="s">
        <v>2506</v>
      </c>
      <c r="E166" s="1" t="s">
        <v>2507</v>
      </c>
      <c r="F166" s="1" t="s">
        <v>2508</v>
      </c>
      <c r="G166" s="1" t="s">
        <v>2509</v>
      </c>
      <c r="H166" s="1" t="s">
        <v>2510</v>
      </c>
      <c r="I166" s="1" t="s">
        <v>2508</v>
      </c>
      <c r="J166" s="1" t="s">
        <v>2509</v>
      </c>
      <c r="K166" s="1" t="s">
        <v>120</v>
      </c>
      <c r="L166" s="1" t="s">
        <v>311</v>
      </c>
      <c r="M166" s="1" t="s">
        <v>120</v>
      </c>
      <c r="N166" s="1" t="s">
        <v>120</v>
      </c>
      <c r="O166" s="1" t="s">
        <v>120</v>
      </c>
      <c r="P166" s="1" t="s">
        <v>120</v>
      </c>
      <c r="Q166" s="1" t="s">
        <v>120</v>
      </c>
      <c r="R166" s="1" t="s">
        <v>120</v>
      </c>
      <c r="S166" s="1" t="s">
        <v>120</v>
      </c>
      <c r="T166" s="1" t="s">
        <v>120</v>
      </c>
      <c r="U166" s="1" t="s">
        <v>120</v>
      </c>
      <c r="V166" s="1" t="s">
        <v>120</v>
      </c>
      <c r="W166" s="1" t="s">
        <v>120</v>
      </c>
      <c r="X166" s="1" t="s">
        <v>120</v>
      </c>
      <c r="Y166" s="1" t="s">
        <v>120</v>
      </c>
      <c r="Z166" s="1" t="s">
        <v>120</v>
      </c>
      <c r="AA166" s="1" t="s">
        <v>120</v>
      </c>
      <c r="AB166" s="1" t="s">
        <v>120</v>
      </c>
      <c r="AC166" s="1" t="s">
        <v>120</v>
      </c>
      <c r="AD166" s="1" t="s">
        <v>120</v>
      </c>
      <c r="AE166" s="1" t="s">
        <v>120</v>
      </c>
      <c r="AF166" s="1" t="s">
        <v>120</v>
      </c>
      <c r="AG166" s="1" t="s">
        <v>120</v>
      </c>
      <c r="AH166" s="1" t="s">
        <v>120</v>
      </c>
      <c r="AI166" s="1" t="s">
        <v>120</v>
      </c>
      <c r="AJ166" s="1" t="s">
        <v>120</v>
      </c>
      <c r="AK166" s="1" t="s">
        <v>120</v>
      </c>
      <c r="AL166" s="1" t="s">
        <v>120</v>
      </c>
      <c r="AM166" s="1" t="s">
        <v>120</v>
      </c>
      <c r="AN166" s="1" t="s">
        <v>120</v>
      </c>
      <c r="AO166" s="1" t="s">
        <v>120</v>
      </c>
      <c r="AP166" s="1" t="s">
        <v>120</v>
      </c>
      <c r="AQ166" s="1" t="s">
        <v>120</v>
      </c>
      <c r="AR166" s="1" t="s">
        <v>120</v>
      </c>
      <c r="AS166" s="1" t="s">
        <v>120</v>
      </c>
      <c r="AT166" s="1" t="s">
        <v>120</v>
      </c>
      <c r="AU166" s="1" t="s">
        <v>120</v>
      </c>
      <c r="AV166" s="1" t="s">
        <v>120</v>
      </c>
      <c r="AW166" s="1" t="s">
        <v>120</v>
      </c>
      <c r="AX166" s="1" t="s">
        <v>120</v>
      </c>
      <c r="AY166" s="1" t="s">
        <v>120</v>
      </c>
      <c r="AZ166" s="1" t="s">
        <v>120</v>
      </c>
      <c r="BA166" s="1" t="s">
        <v>120</v>
      </c>
      <c r="BB166" s="1" t="s">
        <v>120</v>
      </c>
      <c r="BC166" s="1" t="s">
        <v>120</v>
      </c>
      <c r="BD166" s="1" t="s">
        <v>120</v>
      </c>
      <c r="BE166" s="1" t="s">
        <v>120</v>
      </c>
      <c r="BF166" s="1" t="s">
        <v>120</v>
      </c>
      <c r="BG166" s="1" t="s">
        <v>120</v>
      </c>
      <c r="BH166" s="1" t="s">
        <v>120</v>
      </c>
      <c r="BI166" s="1" t="s">
        <v>120</v>
      </c>
      <c r="BJ166" s="1" t="s">
        <v>120</v>
      </c>
      <c r="BK166" s="1" t="s">
        <v>120</v>
      </c>
      <c r="BL166" s="1" t="s">
        <v>120</v>
      </c>
      <c r="BM166" s="1" t="s">
        <v>120</v>
      </c>
      <c r="BN166" s="1" t="s">
        <v>120</v>
      </c>
      <c r="BO166" s="1" t="s">
        <v>120</v>
      </c>
      <c r="BP166" s="1" t="s">
        <v>120</v>
      </c>
      <c r="BQ166" s="1" t="s">
        <v>120</v>
      </c>
      <c r="BR166" s="1" t="s">
        <v>120</v>
      </c>
      <c r="BS166" s="1" t="s">
        <v>120</v>
      </c>
      <c r="BT166" s="1" t="s">
        <v>120</v>
      </c>
      <c r="BU166" s="1" t="s">
        <v>120</v>
      </c>
      <c r="BV166" s="1" t="s">
        <v>120</v>
      </c>
      <c r="BW166" s="1" t="s">
        <v>120</v>
      </c>
      <c r="BX166" s="1" t="s">
        <v>120</v>
      </c>
      <c r="BY166" s="1" t="s">
        <v>120</v>
      </c>
      <c r="BZ166" s="1" t="s">
        <v>120</v>
      </c>
      <c r="CA166" s="1" t="s">
        <v>120</v>
      </c>
      <c r="CB166" s="1" t="s">
        <v>120</v>
      </c>
      <c r="CC166" s="1" t="s">
        <v>120</v>
      </c>
      <c r="CD166" s="1" t="s">
        <v>120</v>
      </c>
      <c r="CE166" s="1" t="s">
        <v>120</v>
      </c>
      <c r="CF166" s="1" t="s">
        <v>120</v>
      </c>
      <c r="CG166" s="1" t="s">
        <v>120</v>
      </c>
      <c r="CH166" s="1" t="s">
        <v>120</v>
      </c>
      <c r="CI166" s="1" t="s">
        <v>120</v>
      </c>
      <c r="CJ166" s="1" t="s">
        <v>120</v>
      </c>
      <c r="CK166" s="1" t="s">
        <v>120</v>
      </c>
      <c r="CL166" s="1" t="s">
        <v>120</v>
      </c>
      <c r="CM166" s="1" t="s">
        <v>120</v>
      </c>
      <c r="CN166" s="1" t="s">
        <v>120</v>
      </c>
      <c r="CO166" s="1" t="s">
        <v>120</v>
      </c>
      <c r="CP166" s="1" t="s">
        <v>120</v>
      </c>
      <c r="CQ166" s="1" t="s">
        <v>120</v>
      </c>
      <c r="CR166" s="1" t="s">
        <v>120</v>
      </c>
      <c r="CS166" s="1" t="s">
        <v>120</v>
      </c>
      <c r="CT166" s="1" t="s">
        <v>120</v>
      </c>
      <c r="CU166" s="1" t="s">
        <v>120</v>
      </c>
      <c r="CV166" s="1" t="s">
        <v>120</v>
      </c>
      <c r="CW166" s="1" t="s">
        <v>120</v>
      </c>
      <c r="CX166" s="1" t="s">
        <v>120</v>
      </c>
      <c r="CY166" s="1" t="s">
        <v>120</v>
      </c>
      <c r="CZ166" s="1" t="s">
        <v>120</v>
      </c>
      <c r="DA166" s="1" t="s">
        <v>120</v>
      </c>
      <c r="DB166" s="1" t="s">
        <v>120</v>
      </c>
      <c r="DC166" s="1" t="s">
        <v>120</v>
      </c>
      <c r="DD166" s="1" t="s">
        <v>120</v>
      </c>
      <c r="DE166" s="1" t="s">
        <v>120</v>
      </c>
      <c r="DF166" s="1" t="s">
        <v>120</v>
      </c>
      <c r="DG166" s="1" t="s">
        <v>120</v>
      </c>
    </row>
    <row r="167" spans="1:111" x14ac:dyDescent="0.3">
      <c r="A167" s="2">
        <v>165</v>
      </c>
      <c r="B167" s="1" t="s">
        <v>2511</v>
      </c>
      <c r="C167" s="1" t="s">
        <v>2512</v>
      </c>
      <c r="D167" s="1" t="s">
        <v>2513</v>
      </c>
      <c r="E167" s="1" t="s">
        <v>2514</v>
      </c>
      <c r="F167" s="1" t="s">
        <v>2515</v>
      </c>
      <c r="G167" s="1" t="s">
        <v>2516</v>
      </c>
      <c r="H167" s="1" t="s">
        <v>2517</v>
      </c>
      <c r="I167" s="1" t="s">
        <v>2515</v>
      </c>
      <c r="J167" s="1" t="s">
        <v>2516</v>
      </c>
      <c r="K167" s="1" t="s">
        <v>120</v>
      </c>
      <c r="L167" s="1" t="s">
        <v>311</v>
      </c>
      <c r="M167" s="1" t="s">
        <v>120</v>
      </c>
      <c r="N167" s="1" t="s">
        <v>120</v>
      </c>
      <c r="O167" s="1" t="s">
        <v>120</v>
      </c>
      <c r="P167" s="1" t="s">
        <v>120</v>
      </c>
      <c r="Q167" s="1" t="s">
        <v>120</v>
      </c>
      <c r="R167" s="1" t="s">
        <v>120</v>
      </c>
      <c r="S167" s="1" t="s">
        <v>120</v>
      </c>
      <c r="T167" s="1" t="s">
        <v>120</v>
      </c>
      <c r="U167" s="1" t="s">
        <v>120</v>
      </c>
      <c r="V167" s="1" t="s">
        <v>120</v>
      </c>
      <c r="W167" s="1" t="s">
        <v>120</v>
      </c>
      <c r="X167" s="1" t="s">
        <v>120</v>
      </c>
      <c r="Y167" s="1" t="s">
        <v>120</v>
      </c>
      <c r="Z167" s="1" t="s">
        <v>120</v>
      </c>
      <c r="AA167" s="1" t="s">
        <v>120</v>
      </c>
      <c r="AB167" s="1" t="s">
        <v>120</v>
      </c>
      <c r="AC167" s="1" t="s">
        <v>120</v>
      </c>
      <c r="AD167" s="1" t="s">
        <v>120</v>
      </c>
      <c r="AE167" s="1" t="s">
        <v>120</v>
      </c>
      <c r="AF167" s="1" t="s">
        <v>120</v>
      </c>
      <c r="AG167" s="1" t="s">
        <v>120</v>
      </c>
      <c r="AH167" s="1" t="s">
        <v>120</v>
      </c>
      <c r="AI167" s="1" t="s">
        <v>120</v>
      </c>
      <c r="AJ167" s="1" t="s">
        <v>120</v>
      </c>
      <c r="AK167" s="1" t="s">
        <v>120</v>
      </c>
      <c r="AL167" s="1" t="s">
        <v>120</v>
      </c>
      <c r="AM167" s="1" t="s">
        <v>120</v>
      </c>
      <c r="AN167" s="1" t="s">
        <v>120</v>
      </c>
      <c r="AO167" s="1" t="s">
        <v>120</v>
      </c>
      <c r="AP167" s="1" t="s">
        <v>120</v>
      </c>
      <c r="AQ167" s="1" t="s">
        <v>120</v>
      </c>
      <c r="AR167" s="1" t="s">
        <v>120</v>
      </c>
      <c r="AS167" s="1" t="s">
        <v>120</v>
      </c>
      <c r="AT167" s="1" t="s">
        <v>120</v>
      </c>
      <c r="AU167" s="1" t="s">
        <v>120</v>
      </c>
      <c r="AV167" s="1" t="s">
        <v>120</v>
      </c>
      <c r="AW167" s="1" t="s">
        <v>120</v>
      </c>
      <c r="AX167" s="1" t="s">
        <v>120</v>
      </c>
      <c r="AY167" s="1" t="s">
        <v>120</v>
      </c>
      <c r="AZ167" s="1" t="s">
        <v>120</v>
      </c>
      <c r="BA167" s="1" t="s">
        <v>120</v>
      </c>
      <c r="BB167" s="1" t="s">
        <v>120</v>
      </c>
      <c r="BC167" s="1" t="s">
        <v>120</v>
      </c>
      <c r="BD167" s="1" t="s">
        <v>120</v>
      </c>
      <c r="BE167" s="1" t="s">
        <v>120</v>
      </c>
      <c r="BF167" s="1" t="s">
        <v>120</v>
      </c>
      <c r="BG167" s="1" t="s">
        <v>120</v>
      </c>
      <c r="BH167" s="1" t="s">
        <v>120</v>
      </c>
      <c r="BI167" s="1" t="s">
        <v>120</v>
      </c>
      <c r="BJ167" s="1" t="s">
        <v>120</v>
      </c>
      <c r="BK167" s="1" t="s">
        <v>120</v>
      </c>
      <c r="BL167" s="1" t="s">
        <v>120</v>
      </c>
      <c r="BM167" s="1" t="s">
        <v>120</v>
      </c>
      <c r="BN167" s="1" t="s">
        <v>120</v>
      </c>
      <c r="BO167" s="1" t="s">
        <v>120</v>
      </c>
      <c r="BP167" s="1" t="s">
        <v>120</v>
      </c>
      <c r="BQ167" s="1" t="s">
        <v>120</v>
      </c>
      <c r="BR167" s="1" t="s">
        <v>120</v>
      </c>
      <c r="BS167" s="1" t="s">
        <v>120</v>
      </c>
      <c r="BT167" s="1" t="s">
        <v>120</v>
      </c>
      <c r="BU167" s="1" t="s">
        <v>120</v>
      </c>
      <c r="BV167" s="1" t="s">
        <v>120</v>
      </c>
      <c r="BW167" s="1" t="s">
        <v>120</v>
      </c>
      <c r="BX167" s="1" t="s">
        <v>120</v>
      </c>
      <c r="BY167" s="1" t="s">
        <v>120</v>
      </c>
      <c r="BZ167" s="1" t="s">
        <v>120</v>
      </c>
      <c r="CA167" s="1" t="s">
        <v>120</v>
      </c>
      <c r="CB167" s="1" t="s">
        <v>120</v>
      </c>
      <c r="CC167" s="1" t="s">
        <v>120</v>
      </c>
      <c r="CD167" s="1" t="s">
        <v>120</v>
      </c>
      <c r="CE167" s="1" t="s">
        <v>120</v>
      </c>
      <c r="CF167" s="1" t="s">
        <v>120</v>
      </c>
      <c r="CG167" s="1" t="s">
        <v>120</v>
      </c>
      <c r="CH167" s="1" t="s">
        <v>120</v>
      </c>
      <c r="CI167" s="1" t="s">
        <v>120</v>
      </c>
      <c r="CJ167" s="1" t="s">
        <v>120</v>
      </c>
      <c r="CK167" s="1" t="s">
        <v>120</v>
      </c>
      <c r="CL167" s="1" t="s">
        <v>120</v>
      </c>
      <c r="CM167" s="1" t="s">
        <v>120</v>
      </c>
      <c r="CN167" s="1" t="s">
        <v>120</v>
      </c>
      <c r="CO167" s="1" t="s">
        <v>120</v>
      </c>
      <c r="CP167" s="1" t="s">
        <v>120</v>
      </c>
      <c r="CQ167" s="1" t="s">
        <v>120</v>
      </c>
      <c r="CR167" s="1" t="s">
        <v>120</v>
      </c>
      <c r="CS167" s="1" t="s">
        <v>120</v>
      </c>
      <c r="CT167" s="1" t="s">
        <v>120</v>
      </c>
      <c r="CU167" s="1" t="s">
        <v>120</v>
      </c>
      <c r="CV167" s="1" t="s">
        <v>120</v>
      </c>
      <c r="CW167" s="1" t="s">
        <v>120</v>
      </c>
      <c r="CX167" s="1" t="s">
        <v>120</v>
      </c>
      <c r="CY167" s="1" t="s">
        <v>120</v>
      </c>
      <c r="CZ167" s="1" t="s">
        <v>120</v>
      </c>
      <c r="DA167" s="1" t="s">
        <v>120</v>
      </c>
      <c r="DB167" s="1" t="s">
        <v>120</v>
      </c>
      <c r="DC167" s="1" t="s">
        <v>120</v>
      </c>
      <c r="DD167" s="1" t="s">
        <v>120</v>
      </c>
      <c r="DE167" s="1" t="s">
        <v>120</v>
      </c>
      <c r="DF167" s="1" t="s">
        <v>120</v>
      </c>
      <c r="DG167" s="1" t="s">
        <v>120</v>
      </c>
    </row>
    <row r="168" spans="1:111" x14ac:dyDescent="0.3">
      <c r="A168" s="2">
        <v>166</v>
      </c>
      <c r="B168" s="1" t="s">
        <v>2518</v>
      </c>
      <c r="C168" s="1" t="s">
        <v>2519</v>
      </c>
      <c r="D168" s="1" t="s">
        <v>2520</v>
      </c>
      <c r="E168" s="1" t="s">
        <v>2521</v>
      </c>
      <c r="F168" s="1" t="s">
        <v>2522</v>
      </c>
      <c r="G168" s="1" t="s">
        <v>2523</v>
      </c>
      <c r="H168" s="1" t="s">
        <v>2524</v>
      </c>
      <c r="I168" s="1" t="s">
        <v>2525</v>
      </c>
      <c r="J168" s="1" t="s">
        <v>2523</v>
      </c>
      <c r="K168" s="1" t="s">
        <v>905</v>
      </c>
      <c r="L168" s="1" t="s">
        <v>2526</v>
      </c>
      <c r="M168" s="1" t="s">
        <v>120</v>
      </c>
      <c r="N168" s="1" t="s">
        <v>843</v>
      </c>
      <c r="O168" s="1" t="s">
        <v>1552</v>
      </c>
      <c r="P168" s="1" t="s">
        <v>1822</v>
      </c>
      <c r="Q168" s="1" t="s">
        <v>120</v>
      </c>
      <c r="R168" s="1" t="s">
        <v>120</v>
      </c>
      <c r="S168" s="1" t="s">
        <v>905</v>
      </c>
      <c r="T168" s="1" t="s">
        <v>120</v>
      </c>
      <c r="U168" s="1" t="s">
        <v>2527</v>
      </c>
      <c r="V168" s="1" t="s">
        <v>2528</v>
      </c>
      <c r="W168" s="1" t="s">
        <v>2529</v>
      </c>
      <c r="X168" s="1" t="s">
        <v>120</v>
      </c>
      <c r="Y168" s="1" t="s">
        <v>120</v>
      </c>
      <c r="Z168" s="1" t="s">
        <v>2530</v>
      </c>
      <c r="AA168" s="1" t="s">
        <v>2531</v>
      </c>
      <c r="AB168" s="1" t="s">
        <v>1885</v>
      </c>
      <c r="AC168" s="1" t="s">
        <v>120</v>
      </c>
      <c r="AD168" s="1" t="s">
        <v>120</v>
      </c>
      <c r="AE168" s="1" t="s">
        <v>120</v>
      </c>
      <c r="AF168" s="1" t="s">
        <v>120</v>
      </c>
      <c r="AG168" s="1" t="s">
        <v>1902</v>
      </c>
      <c r="AH168" s="1" t="s">
        <v>120</v>
      </c>
      <c r="AI168" s="1" t="s">
        <v>120</v>
      </c>
      <c r="AJ168" s="1" t="s">
        <v>2532</v>
      </c>
      <c r="AK168" s="1" t="s">
        <v>2533</v>
      </c>
      <c r="AL168" s="1" t="s">
        <v>2530</v>
      </c>
      <c r="AM168" s="1" t="s">
        <v>120</v>
      </c>
      <c r="AN168" s="1" t="s">
        <v>120</v>
      </c>
      <c r="AO168" s="1" t="s">
        <v>120</v>
      </c>
      <c r="AP168" s="1" t="s">
        <v>120</v>
      </c>
      <c r="AQ168" s="1" t="s">
        <v>120</v>
      </c>
      <c r="AR168" s="1" t="s">
        <v>120</v>
      </c>
      <c r="AS168" s="1" t="s">
        <v>120</v>
      </c>
      <c r="AT168" s="1" t="s">
        <v>120</v>
      </c>
      <c r="AU168" s="1" t="s">
        <v>120</v>
      </c>
      <c r="AV168" s="1" t="s">
        <v>120</v>
      </c>
      <c r="AW168" s="1" t="s">
        <v>120</v>
      </c>
      <c r="AX168" s="1" t="s">
        <v>120</v>
      </c>
      <c r="AY168" s="1" t="s">
        <v>120</v>
      </c>
      <c r="AZ168" s="1" t="s">
        <v>120</v>
      </c>
      <c r="BA168" s="1" t="s">
        <v>843</v>
      </c>
      <c r="BB168" s="1" t="s">
        <v>1552</v>
      </c>
      <c r="BC168" s="1" t="s">
        <v>1822</v>
      </c>
      <c r="BD168" s="1" t="s">
        <v>120</v>
      </c>
      <c r="BE168" s="1" t="s">
        <v>120</v>
      </c>
      <c r="BF168" s="1" t="s">
        <v>905</v>
      </c>
      <c r="BG168" s="1" t="s">
        <v>120</v>
      </c>
      <c r="BH168" s="1" t="s">
        <v>2527</v>
      </c>
      <c r="BI168" s="1" t="s">
        <v>2528</v>
      </c>
      <c r="BJ168" s="1" t="s">
        <v>2529</v>
      </c>
      <c r="BK168" s="1" t="s">
        <v>120</v>
      </c>
      <c r="BL168" s="1" t="s">
        <v>120</v>
      </c>
      <c r="BM168" s="1" t="s">
        <v>2530</v>
      </c>
      <c r="BN168" s="1" t="s">
        <v>120</v>
      </c>
      <c r="BO168" s="1" t="s">
        <v>120</v>
      </c>
      <c r="BP168" s="1" t="s">
        <v>120</v>
      </c>
      <c r="BQ168" s="1" t="s">
        <v>120</v>
      </c>
      <c r="BR168" s="1" t="s">
        <v>120</v>
      </c>
      <c r="BS168" s="1" t="s">
        <v>120</v>
      </c>
      <c r="BT168" s="1" t="s">
        <v>120</v>
      </c>
      <c r="BU168" s="1" t="s">
        <v>120</v>
      </c>
      <c r="BV168" s="1" t="s">
        <v>120</v>
      </c>
      <c r="BW168" s="1" t="s">
        <v>120</v>
      </c>
      <c r="BX168" s="1" t="s">
        <v>120</v>
      </c>
      <c r="BY168" s="1" t="s">
        <v>120</v>
      </c>
      <c r="BZ168" s="1" t="s">
        <v>120</v>
      </c>
      <c r="CA168" s="1" t="s">
        <v>120</v>
      </c>
      <c r="CB168" s="1" t="s">
        <v>120</v>
      </c>
      <c r="CC168" s="1" t="s">
        <v>120</v>
      </c>
      <c r="CD168" s="1" t="s">
        <v>120</v>
      </c>
      <c r="CE168" s="1" t="s">
        <v>120</v>
      </c>
      <c r="CF168" s="1" t="s">
        <v>120</v>
      </c>
      <c r="CG168" s="1" t="s">
        <v>120</v>
      </c>
      <c r="CH168" s="1" t="s">
        <v>120</v>
      </c>
      <c r="CI168" s="1" t="s">
        <v>120</v>
      </c>
      <c r="CJ168" s="1" t="s">
        <v>120</v>
      </c>
      <c r="CK168" s="1" t="s">
        <v>120</v>
      </c>
      <c r="CL168" s="1" t="s">
        <v>120</v>
      </c>
      <c r="CM168" s="1" t="s">
        <v>120</v>
      </c>
      <c r="CN168" s="1" t="s">
        <v>120</v>
      </c>
      <c r="CO168" s="1" t="s">
        <v>120</v>
      </c>
      <c r="CP168" s="1" t="s">
        <v>120</v>
      </c>
      <c r="CQ168" s="1" t="s">
        <v>120</v>
      </c>
      <c r="CR168" s="1" t="s">
        <v>120</v>
      </c>
      <c r="CS168" s="1" t="s">
        <v>120</v>
      </c>
      <c r="CT168" s="1" t="s">
        <v>120</v>
      </c>
      <c r="CU168" s="1" t="s">
        <v>120</v>
      </c>
      <c r="CV168" s="1" t="s">
        <v>120</v>
      </c>
      <c r="CW168" s="1" t="s">
        <v>120</v>
      </c>
      <c r="CX168" s="1" t="s">
        <v>120</v>
      </c>
      <c r="CY168" s="1" t="s">
        <v>120</v>
      </c>
      <c r="CZ168" s="1" t="s">
        <v>120</v>
      </c>
      <c r="DA168" s="1" t="s">
        <v>120</v>
      </c>
      <c r="DB168" s="1" t="s">
        <v>120</v>
      </c>
      <c r="DC168" s="1" t="s">
        <v>120</v>
      </c>
      <c r="DD168" s="1" t="s">
        <v>120</v>
      </c>
      <c r="DE168" s="1" t="s">
        <v>120</v>
      </c>
      <c r="DF168" s="1" t="s">
        <v>120</v>
      </c>
      <c r="DG168" s="1" t="s">
        <v>120</v>
      </c>
    </row>
    <row r="169" spans="1:111" x14ac:dyDescent="0.3">
      <c r="A169" s="2">
        <v>167</v>
      </c>
      <c r="B169" s="1" t="s">
        <v>2534</v>
      </c>
      <c r="C169" s="1" t="s">
        <v>2535</v>
      </c>
      <c r="D169" s="1" t="s">
        <v>1889</v>
      </c>
      <c r="E169" s="1" t="s">
        <v>2536</v>
      </c>
      <c r="F169" s="1" t="s">
        <v>2537</v>
      </c>
      <c r="G169" s="1" t="s">
        <v>2538</v>
      </c>
      <c r="H169" s="1" t="s">
        <v>2539</v>
      </c>
      <c r="I169" s="1" t="s">
        <v>2540</v>
      </c>
      <c r="J169" s="1" t="s">
        <v>2538</v>
      </c>
      <c r="K169" s="1" t="s">
        <v>120</v>
      </c>
      <c r="L169" s="1" t="s">
        <v>311</v>
      </c>
      <c r="M169" s="1" t="s">
        <v>120</v>
      </c>
      <c r="N169" s="1" t="s">
        <v>120</v>
      </c>
      <c r="O169" s="1" t="s">
        <v>120</v>
      </c>
      <c r="P169" s="1" t="s">
        <v>120</v>
      </c>
      <c r="Q169" s="1" t="s">
        <v>120</v>
      </c>
      <c r="R169" s="1" t="s">
        <v>120</v>
      </c>
      <c r="S169" s="1" t="s">
        <v>120</v>
      </c>
      <c r="T169" s="1" t="s">
        <v>120</v>
      </c>
      <c r="U169" s="1" t="s">
        <v>120</v>
      </c>
      <c r="V169" s="1" t="s">
        <v>120</v>
      </c>
      <c r="W169" s="1" t="s">
        <v>120</v>
      </c>
      <c r="X169" s="1" t="s">
        <v>120</v>
      </c>
      <c r="Y169" s="1" t="s">
        <v>120</v>
      </c>
      <c r="Z169" s="1" t="s">
        <v>120</v>
      </c>
      <c r="AA169" s="1" t="s">
        <v>120</v>
      </c>
      <c r="AB169" s="1" t="s">
        <v>120</v>
      </c>
      <c r="AC169" s="1" t="s">
        <v>120</v>
      </c>
      <c r="AD169" s="1" t="s">
        <v>120</v>
      </c>
      <c r="AE169" s="1" t="s">
        <v>120</v>
      </c>
      <c r="AF169" s="1" t="s">
        <v>120</v>
      </c>
      <c r="AG169" s="1" t="s">
        <v>120</v>
      </c>
      <c r="AH169" s="1" t="s">
        <v>120</v>
      </c>
      <c r="AI169" s="1" t="s">
        <v>120</v>
      </c>
      <c r="AJ169" s="1" t="s">
        <v>120</v>
      </c>
      <c r="AK169" s="1" t="s">
        <v>120</v>
      </c>
      <c r="AL169" s="1" t="s">
        <v>120</v>
      </c>
      <c r="AM169" s="1" t="s">
        <v>120</v>
      </c>
      <c r="AN169" s="1" t="s">
        <v>120</v>
      </c>
      <c r="AO169" s="1" t="s">
        <v>120</v>
      </c>
      <c r="AP169" s="1" t="s">
        <v>120</v>
      </c>
      <c r="AQ169" s="1" t="s">
        <v>120</v>
      </c>
      <c r="AR169" s="1" t="s">
        <v>120</v>
      </c>
      <c r="AS169" s="1" t="s">
        <v>120</v>
      </c>
      <c r="AT169" s="1" t="s">
        <v>120</v>
      </c>
      <c r="AU169" s="1" t="s">
        <v>120</v>
      </c>
      <c r="AV169" s="1" t="s">
        <v>120</v>
      </c>
      <c r="AW169" s="1" t="s">
        <v>120</v>
      </c>
      <c r="AX169" s="1" t="s">
        <v>120</v>
      </c>
      <c r="AY169" s="1" t="s">
        <v>120</v>
      </c>
      <c r="AZ169" s="1" t="s">
        <v>120</v>
      </c>
      <c r="BA169" s="1" t="s">
        <v>120</v>
      </c>
      <c r="BB169" s="1" t="s">
        <v>120</v>
      </c>
      <c r="BC169" s="1" t="s">
        <v>120</v>
      </c>
      <c r="BD169" s="1" t="s">
        <v>120</v>
      </c>
      <c r="BE169" s="1" t="s">
        <v>120</v>
      </c>
      <c r="BF169" s="1" t="s">
        <v>120</v>
      </c>
      <c r="BG169" s="1" t="s">
        <v>120</v>
      </c>
      <c r="BH169" s="1" t="s">
        <v>120</v>
      </c>
      <c r="BI169" s="1" t="s">
        <v>120</v>
      </c>
      <c r="BJ169" s="1" t="s">
        <v>120</v>
      </c>
      <c r="BK169" s="1" t="s">
        <v>120</v>
      </c>
      <c r="BL169" s="1" t="s">
        <v>120</v>
      </c>
      <c r="BM169" s="1" t="s">
        <v>120</v>
      </c>
      <c r="BN169" s="1" t="s">
        <v>120</v>
      </c>
      <c r="BO169" s="1" t="s">
        <v>120</v>
      </c>
      <c r="BP169" s="1" t="s">
        <v>120</v>
      </c>
      <c r="BQ169" s="1" t="s">
        <v>120</v>
      </c>
      <c r="BR169" s="1" t="s">
        <v>120</v>
      </c>
      <c r="BS169" s="1" t="s">
        <v>120</v>
      </c>
      <c r="BT169" s="1" t="s">
        <v>120</v>
      </c>
      <c r="BU169" s="1" t="s">
        <v>120</v>
      </c>
      <c r="BV169" s="1" t="s">
        <v>120</v>
      </c>
      <c r="BW169" s="1" t="s">
        <v>120</v>
      </c>
      <c r="BX169" s="1" t="s">
        <v>120</v>
      </c>
      <c r="BY169" s="1" t="s">
        <v>120</v>
      </c>
      <c r="BZ169" s="1" t="s">
        <v>120</v>
      </c>
      <c r="CA169" s="1" t="s">
        <v>120</v>
      </c>
      <c r="CB169" s="1" t="s">
        <v>120</v>
      </c>
      <c r="CC169" s="1" t="s">
        <v>120</v>
      </c>
      <c r="CD169" s="1" t="s">
        <v>120</v>
      </c>
      <c r="CE169" s="1" t="s">
        <v>120</v>
      </c>
      <c r="CF169" s="1" t="s">
        <v>120</v>
      </c>
      <c r="CG169" s="1" t="s">
        <v>120</v>
      </c>
      <c r="CH169" s="1" t="s">
        <v>120</v>
      </c>
      <c r="CI169" s="1" t="s">
        <v>120</v>
      </c>
      <c r="CJ169" s="1" t="s">
        <v>120</v>
      </c>
      <c r="CK169" s="1" t="s">
        <v>120</v>
      </c>
      <c r="CL169" s="1" t="s">
        <v>120</v>
      </c>
      <c r="CM169" s="1" t="s">
        <v>120</v>
      </c>
      <c r="CN169" s="1" t="s">
        <v>120</v>
      </c>
      <c r="CO169" s="1" t="s">
        <v>120</v>
      </c>
      <c r="CP169" s="1" t="s">
        <v>120</v>
      </c>
      <c r="CQ169" s="1" t="s">
        <v>120</v>
      </c>
      <c r="CR169" s="1" t="s">
        <v>120</v>
      </c>
      <c r="CS169" s="1" t="s">
        <v>120</v>
      </c>
      <c r="CT169" s="1" t="s">
        <v>120</v>
      </c>
      <c r="CU169" s="1" t="s">
        <v>120</v>
      </c>
      <c r="CV169" s="1" t="s">
        <v>120</v>
      </c>
      <c r="CW169" s="1" t="s">
        <v>120</v>
      </c>
      <c r="CX169" s="1" t="s">
        <v>120</v>
      </c>
      <c r="CY169" s="1" t="s">
        <v>120</v>
      </c>
      <c r="CZ169" s="1" t="s">
        <v>120</v>
      </c>
      <c r="DA169" s="1" t="s">
        <v>120</v>
      </c>
      <c r="DB169" s="1" t="s">
        <v>120</v>
      </c>
      <c r="DC169" s="1" t="s">
        <v>120</v>
      </c>
      <c r="DD169" s="1" t="s">
        <v>120</v>
      </c>
      <c r="DE169" s="1" t="s">
        <v>120</v>
      </c>
      <c r="DF169" s="1" t="s">
        <v>120</v>
      </c>
      <c r="DG169" s="1" t="s">
        <v>120</v>
      </c>
    </row>
    <row r="170" spans="1:111" x14ac:dyDescent="0.3">
      <c r="A170" s="2">
        <v>168</v>
      </c>
      <c r="B170" s="1" t="s">
        <v>2541</v>
      </c>
      <c r="C170" s="1" t="s">
        <v>2542</v>
      </c>
      <c r="D170" s="1" t="s">
        <v>1425</v>
      </c>
      <c r="E170" s="1" t="s">
        <v>2543</v>
      </c>
      <c r="F170" s="1"/>
      <c r="G170" s="1"/>
      <c r="H170" s="1"/>
      <c r="I170" s="1"/>
      <c r="J170" s="1"/>
      <c r="K170" s="1" t="s">
        <v>1194</v>
      </c>
      <c r="L170" s="1" t="s">
        <v>2544</v>
      </c>
      <c r="M170" s="1" t="s">
        <v>120</v>
      </c>
      <c r="N170" s="1" t="s">
        <v>123</v>
      </c>
      <c r="O170" s="1" t="s">
        <v>2211</v>
      </c>
      <c r="P170" s="1" t="s">
        <v>773</v>
      </c>
      <c r="Q170" s="1" t="s">
        <v>120</v>
      </c>
      <c r="R170" s="1" t="s">
        <v>120</v>
      </c>
      <c r="S170" s="1" t="s">
        <v>1194</v>
      </c>
      <c r="T170" s="1" t="s">
        <v>120</v>
      </c>
      <c r="U170" s="1" t="s">
        <v>2545</v>
      </c>
      <c r="V170" s="1" t="s">
        <v>2546</v>
      </c>
      <c r="W170" s="1" t="s">
        <v>2547</v>
      </c>
      <c r="X170" s="1" t="s">
        <v>120</v>
      </c>
      <c r="Y170" s="1" t="s">
        <v>120</v>
      </c>
      <c r="Z170" s="1" t="s">
        <v>2544</v>
      </c>
      <c r="AA170" s="1" t="s">
        <v>2548</v>
      </c>
      <c r="AB170" s="1" t="s">
        <v>120</v>
      </c>
      <c r="AC170" s="1" t="s">
        <v>120</v>
      </c>
      <c r="AD170" s="1" t="s">
        <v>120</v>
      </c>
      <c r="AE170" s="1" t="s">
        <v>120</v>
      </c>
      <c r="AF170" s="1" t="s">
        <v>120</v>
      </c>
      <c r="AG170" s="1" t="s">
        <v>120</v>
      </c>
      <c r="AH170" s="1" t="s">
        <v>120</v>
      </c>
      <c r="AI170" s="1" t="s">
        <v>120</v>
      </c>
      <c r="AJ170" s="1" t="s">
        <v>120</v>
      </c>
      <c r="AK170" s="1" t="s">
        <v>2549</v>
      </c>
      <c r="AL170" s="1" t="s">
        <v>2550</v>
      </c>
      <c r="AM170" s="1" t="s">
        <v>120</v>
      </c>
      <c r="AN170" s="1" t="s">
        <v>120</v>
      </c>
      <c r="AO170" s="1" t="s">
        <v>120</v>
      </c>
      <c r="AP170" s="1" t="s">
        <v>120</v>
      </c>
      <c r="AQ170" s="1" t="s">
        <v>120</v>
      </c>
      <c r="AR170" s="1" t="s">
        <v>120</v>
      </c>
      <c r="AS170" s="1" t="s">
        <v>120</v>
      </c>
      <c r="AT170" s="1" t="s">
        <v>120</v>
      </c>
      <c r="AU170" s="1" t="s">
        <v>120</v>
      </c>
      <c r="AV170" s="1" t="s">
        <v>120</v>
      </c>
      <c r="AW170" s="1" t="s">
        <v>120</v>
      </c>
      <c r="AX170" s="1" t="s">
        <v>120</v>
      </c>
      <c r="AY170" s="1" t="s">
        <v>2551</v>
      </c>
      <c r="AZ170" s="1" t="s">
        <v>120</v>
      </c>
      <c r="BA170" s="1" t="s">
        <v>120</v>
      </c>
      <c r="BB170" s="1" t="s">
        <v>2358</v>
      </c>
      <c r="BC170" s="1" t="s">
        <v>773</v>
      </c>
      <c r="BD170" s="1" t="s">
        <v>120</v>
      </c>
      <c r="BE170" s="1" t="s">
        <v>120</v>
      </c>
      <c r="BF170" s="1" t="s">
        <v>924</v>
      </c>
      <c r="BG170" s="1" t="s">
        <v>120</v>
      </c>
      <c r="BH170" s="1" t="s">
        <v>120</v>
      </c>
      <c r="BI170" s="1" t="s">
        <v>2552</v>
      </c>
      <c r="BJ170" s="1" t="s">
        <v>2547</v>
      </c>
      <c r="BK170" s="1" t="s">
        <v>120</v>
      </c>
      <c r="BL170" s="1" t="s">
        <v>120</v>
      </c>
      <c r="BM170" s="1" t="s">
        <v>2550</v>
      </c>
      <c r="BN170" s="1" t="s">
        <v>120</v>
      </c>
      <c r="BO170" s="1" t="s">
        <v>120</v>
      </c>
      <c r="BP170" s="1" t="s">
        <v>120</v>
      </c>
      <c r="BQ170" s="1" t="s">
        <v>120</v>
      </c>
      <c r="BR170" s="1" t="s">
        <v>120</v>
      </c>
      <c r="BS170" s="1" t="s">
        <v>120</v>
      </c>
      <c r="BT170" s="1" t="s">
        <v>120</v>
      </c>
      <c r="BU170" s="1" t="s">
        <v>120</v>
      </c>
      <c r="BV170" s="1" t="s">
        <v>120</v>
      </c>
      <c r="BW170" s="1" t="s">
        <v>120</v>
      </c>
      <c r="BX170" s="1" t="s">
        <v>120</v>
      </c>
      <c r="BY170" s="1" t="s">
        <v>120</v>
      </c>
      <c r="BZ170" s="1" t="s">
        <v>120</v>
      </c>
      <c r="CA170" s="1" t="s">
        <v>120</v>
      </c>
      <c r="CB170" s="1" t="s">
        <v>120</v>
      </c>
      <c r="CC170" s="1" t="s">
        <v>120</v>
      </c>
      <c r="CD170" s="1" t="s">
        <v>120</v>
      </c>
      <c r="CE170" s="1" t="s">
        <v>120</v>
      </c>
      <c r="CF170" s="1" t="s">
        <v>120</v>
      </c>
      <c r="CG170" s="1" t="s">
        <v>120</v>
      </c>
      <c r="CH170" s="1" t="s">
        <v>120</v>
      </c>
      <c r="CI170" s="1" t="s">
        <v>120</v>
      </c>
      <c r="CJ170" s="1" t="s">
        <v>120</v>
      </c>
      <c r="CK170" s="1" t="s">
        <v>120</v>
      </c>
      <c r="CL170" s="1" t="s">
        <v>120</v>
      </c>
      <c r="CM170" s="1" t="s">
        <v>120</v>
      </c>
      <c r="CN170" s="1" t="s">
        <v>120</v>
      </c>
      <c r="CO170" s="1" t="s">
        <v>120</v>
      </c>
      <c r="CP170" s="1" t="s">
        <v>120</v>
      </c>
      <c r="CQ170" s="1" t="s">
        <v>120</v>
      </c>
      <c r="CR170" s="1" t="s">
        <v>120</v>
      </c>
      <c r="CS170" s="1" t="s">
        <v>120</v>
      </c>
      <c r="CT170" s="1" t="s">
        <v>120</v>
      </c>
      <c r="CU170" s="1" t="s">
        <v>123</v>
      </c>
      <c r="CV170" s="1" t="s">
        <v>123</v>
      </c>
      <c r="CW170" s="1" t="s">
        <v>120</v>
      </c>
      <c r="CX170" s="1" t="s">
        <v>120</v>
      </c>
      <c r="CY170" s="1" t="s">
        <v>120</v>
      </c>
      <c r="CZ170" s="1" t="s">
        <v>161</v>
      </c>
      <c r="DA170" s="1" t="s">
        <v>120</v>
      </c>
      <c r="DB170" s="1" t="s">
        <v>2545</v>
      </c>
      <c r="DC170" s="1" t="s">
        <v>2553</v>
      </c>
      <c r="DD170" s="1" t="s">
        <v>120</v>
      </c>
      <c r="DE170" s="1" t="s">
        <v>120</v>
      </c>
      <c r="DF170" s="1" t="s">
        <v>120</v>
      </c>
      <c r="DG170" s="1" t="s">
        <v>2551</v>
      </c>
    </row>
    <row r="171" spans="1:111" x14ac:dyDescent="0.3">
      <c r="A171" s="2">
        <v>169</v>
      </c>
      <c r="B171" s="1" t="s">
        <v>2554</v>
      </c>
      <c r="C171" s="1" t="s">
        <v>2555</v>
      </c>
      <c r="D171" s="1" t="s">
        <v>2556</v>
      </c>
      <c r="E171" s="1" t="s">
        <v>2557</v>
      </c>
      <c r="F171" s="1" t="s">
        <v>2558</v>
      </c>
      <c r="G171" s="1" t="s">
        <v>2559</v>
      </c>
      <c r="H171" s="1" t="s">
        <v>2560</v>
      </c>
      <c r="I171" s="1" t="s">
        <v>2561</v>
      </c>
      <c r="J171" s="1" t="s">
        <v>2559</v>
      </c>
      <c r="K171" s="1" t="s">
        <v>1696</v>
      </c>
      <c r="L171" s="1" t="s">
        <v>2562</v>
      </c>
      <c r="M171" s="1" t="s">
        <v>120</v>
      </c>
      <c r="N171" s="1" t="s">
        <v>190</v>
      </c>
      <c r="O171" s="1" t="s">
        <v>730</v>
      </c>
      <c r="P171" s="1" t="s">
        <v>176</v>
      </c>
      <c r="Q171" s="1" t="s">
        <v>120</v>
      </c>
      <c r="R171" s="1" t="s">
        <v>120</v>
      </c>
      <c r="S171" s="1" t="s">
        <v>1696</v>
      </c>
      <c r="T171" s="1" t="s">
        <v>120</v>
      </c>
      <c r="U171" s="1" t="s">
        <v>2563</v>
      </c>
      <c r="V171" s="1" t="s">
        <v>2564</v>
      </c>
      <c r="W171" s="1" t="s">
        <v>2565</v>
      </c>
      <c r="X171" s="1" t="s">
        <v>120</v>
      </c>
      <c r="Y171" s="1" t="s">
        <v>120</v>
      </c>
      <c r="Z171" s="1" t="s">
        <v>2566</v>
      </c>
      <c r="AA171" s="1" t="s">
        <v>2567</v>
      </c>
      <c r="AB171" s="1" t="s">
        <v>963</v>
      </c>
      <c r="AC171" s="1" t="s">
        <v>120</v>
      </c>
      <c r="AD171" s="1" t="s">
        <v>120</v>
      </c>
      <c r="AE171" s="1" t="s">
        <v>120</v>
      </c>
      <c r="AF171" s="1" t="s">
        <v>120</v>
      </c>
      <c r="AG171" s="1" t="s">
        <v>120</v>
      </c>
      <c r="AH171" s="1" t="s">
        <v>120</v>
      </c>
      <c r="AI171" s="1" t="s">
        <v>120</v>
      </c>
      <c r="AJ171" s="1" t="s">
        <v>2568</v>
      </c>
      <c r="AK171" s="1" t="s">
        <v>2569</v>
      </c>
      <c r="AL171" s="1" t="s">
        <v>2566</v>
      </c>
      <c r="AM171" s="1" t="s">
        <v>120</v>
      </c>
      <c r="AN171" s="1" t="s">
        <v>120</v>
      </c>
      <c r="AO171" s="1" t="s">
        <v>120</v>
      </c>
      <c r="AP171" s="1" t="s">
        <v>120</v>
      </c>
      <c r="AQ171" s="1" t="s">
        <v>120</v>
      </c>
      <c r="AR171" s="1" t="s">
        <v>120</v>
      </c>
      <c r="AS171" s="1" t="s">
        <v>120</v>
      </c>
      <c r="AT171" s="1" t="s">
        <v>120</v>
      </c>
      <c r="AU171" s="1" t="s">
        <v>120</v>
      </c>
      <c r="AV171" s="1" t="s">
        <v>120</v>
      </c>
      <c r="AW171" s="1" t="s">
        <v>120</v>
      </c>
      <c r="AX171" s="1" t="s">
        <v>120</v>
      </c>
      <c r="AY171" s="1" t="s">
        <v>120</v>
      </c>
      <c r="AZ171" s="1" t="s">
        <v>120</v>
      </c>
      <c r="BA171" s="1" t="s">
        <v>190</v>
      </c>
      <c r="BB171" s="1" t="s">
        <v>730</v>
      </c>
      <c r="BC171" s="1" t="s">
        <v>176</v>
      </c>
      <c r="BD171" s="1" t="s">
        <v>120</v>
      </c>
      <c r="BE171" s="1" t="s">
        <v>120</v>
      </c>
      <c r="BF171" s="1" t="s">
        <v>1696</v>
      </c>
      <c r="BG171" s="1" t="s">
        <v>120</v>
      </c>
      <c r="BH171" s="1" t="s">
        <v>2563</v>
      </c>
      <c r="BI171" s="1" t="s">
        <v>2564</v>
      </c>
      <c r="BJ171" s="1" t="s">
        <v>2565</v>
      </c>
      <c r="BK171" s="1" t="s">
        <v>120</v>
      </c>
      <c r="BL171" s="1" t="s">
        <v>120</v>
      </c>
      <c r="BM171" s="1" t="s">
        <v>2566</v>
      </c>
      <c r="BN171" s="1" t="s">
        <v>120</v>
      </c>
      <c r="BO171" s="1" t="s">
        <v>120</v>
      </c>
      <c r="BP171" s="1" t="s">
        <v>120</v>
      </c>
      <c r="BQ171" s="1" t="s">
        <v>120</v>
      </c>
      <c r="BR171" s="1" t="s">
        <v>120</v>
      </c>
      <c r="BS171" s="1" t="s">
        <v>120</v>
      </c>
      <c r="BT171" s="1" t="s">
        <v>120</v>
      </c>
      <c r="BU171" s="1" t="s">
        <v>120</v>
      </c>
      <c r="BV171" s="1" t="s">
        <v>120</v>
      </c>
      <c r="BW171" s="1" t="s">
        <v>120</v>
      </c>
      <c r="BX171" s="1" t="s">
        <v>120</v>
      </c>
      <c r="BY171" s="1" t="s">
        <v>120</v>
      </c>
      <c r="BZ171" s="1" t="s">
        <v>120</v>
      </c>
      <c r="CA171" s="1" t="s">
        <v>120</v>
      </c>
      <c r="CB171" s="1" t="s">
        <v>120</v>
      </c>
      <c r="CC171" s="1" t="s">
        <v>120</v>
      </c>
      <c r="CD171" s="1" t="s">
        <v>120</v>
      </c>
      <c r="CE171" s="1" t="s">
        <v>120</v>
      </c>
      <c r="CF171" s="1" t="s">
        <v>120</v>
      </c>
      <c r="CG171" s="1" t="s">
        <v>120</v>
      </c>
      <c r="CH171" s="1" t="s">
        <v>120</v>
      </c>
      <c r="CI171" s="1" t="s">
        <v>120</v>
      </c>
      <c r="CJ171" s="1" t="s">
        <v>120</v>
      </c>
      <c r="CK171" s="1" t="s">
        <v>120</v>
      </c>
      <c r="CL171" s="1" t="s">
        <v>120</v>
      </c>
      <c r="CM171" s="1" t="s">
        <v>120</v>
      </c>
      <c r="CN171" s="1" t="s">
        <v>120</v>
      </c>
      <c r="CO171" s="1" t="s">
        <v>120</v>
      </c>
      <c r="CP171" s="1" t="s">
        <v>120</v>
      </c>
      <c r="CQ171" s="1" t="s">
        <v>120</v>
      </c>
      <c r="CR171" s="1" t="s">
        <v>120</v>
      </c>
      <c r="CS171" s="1" t="s">
        <v>120</v>
      </c>
      <c r="CT171" s="1" t="s">
        <v>120</v>
      </c>
      <c r="CU171" s="1" t="s">
        <v>120</v>
      </c>
      <c r="CV171" s="1" t="s">
        <v>120</v>
      </c>
      <c r="CW171" s="1" t="s">
        <v>120</v>
      </c>
      <c r="CX171" s="1" t="s">
        <v>120</v>
      </c>
      <c r="CY171" s="1" t="s">
        <v>120</v>
      </c>
      <c r="CZ171" s="1" t="s">
        <v>120</v>
      </c>
      <c r="DA171" s="1" t="s">
        <v>120</v>
      </c>
      <c r="DB171" s="1" t="s">
        <v>120</v>
      </c>
      <c r="DC171" s="1" t="s">
        <v>120</v>
      </c>
      <c r="DD171" s="1" t="s">
        <v>120</v>
      </c>
      <c r="DE171" s="1" t="s">
        <v>120</v>
      </c>
      <c r="DF171" s="1" t="s">
        <v>120</v>
      </c>
      <c r="DG171" s="1" t="s">
        <v>120</v>
      </c>
    </row>
    <row r="172" spans="1:111" x14ac:dyDescent="0.3">
      <c r="A172" s="2">
        <v>170</v>
      </c>
      <c r="B172" s="1" t="s">
        <v>2570</v>
      </c>
      <c r="C172" s="1" t="s">
        <v>2571</v>
      </c>
      <c r="D172" s="1" t="s">
        <v>2572</v>
      </c>
      <c r="E172" s="1" t="s">
        <v>2573</v>
      </c>
      <c r="F172" s="1" t="s">
        <v>2574</v>
      </c>
      <c r="G172" s="1" t="s">
        <v>2575</v>
      </c>
      <c r="H172" s="1" t="s">
        <v>2576</v>
      </c>
      <c r="I172" s="1" t="s">
        <v>2577</v>
      </c>
      <c r="J172" s="1" t="s">
        <v>2575</v>
      </c>
      <c r="K172" s="1" t="s">
        <v>514</v>
      </c>
      <c r="L172" s="1" t="s">
        <v>2578</v>
      </c>
      <c r="M172" s="1" t="s">
        <v>120</v>
      </c>
      <c r="N172" s="1" t="s">
        <v>123</v>
      </c>
      <c r="O172" s="1" t="s">
        <v>773</v>
      </c>
      <c r="P172" s="1" t="s">
        <v>120</v>
      </c>
      <c r="Q172" s="1" t="s">
        <v>120</v>
      </c>
      <c r="R172" s="1" t="s">
        <v>120</v>
      </c>
      <c r="S172" s="1" t="s">
        <v>514</v>
      </c>
      <c r="T172" s="1" t="s">
        <v>120</v>
      </c>
      <c r="U172" s="1" t="s">
        <v>2579</v>
      </c>
      <c r="V172" s="1" t="s">
        <v>2580</v>
      </c>
      <c r="W172" s="1" t="s">
        <v>120</v>
      </c>
      <c r="X172" s="1" t="s">
        <v>120</v>
      </c>
      <c r="Y172" s="1" t="s">
        <v>462</v>
      </c>
      <c r="Z172" s="1" t="s">
        <v>2581</v>
      </c>
      <c r="AA172" s="1" t="s">
        <v>2582</v>
      </c>
      <c r="AB172" s="1" t="s">
        <v>120</v>
      </c>
      <c r="AC172" s="1" t="s">
        <v>2583</v>
      </c>
      <c r="AD172" s="1" t="s">
        <v>120</v>
      </c>
      <c r="AE172" s="1" t="s">
        <v>120</v>
      </c>
      <c r="AF172" s="1" t="s">
        <v>120</v>
      </c>
      <c r="AG172" s="1" t="s">
        <v>120</v>
      </c>
      <c r="AH172" s="1" t="s">
        <v>120</v>
      </c>
      <c r="AI172" s="1" t="s">
        <v>120</v>
      </c>
      <c r="AJ172" s="1" t="s">
        <v>120</v>
      </c>
      <c r="AK172" s="1" t="s">
        <v>2584</v>
      </c>
      <c r="AL172" s="1" t="s">
        <v>2585</v>
      </c>
      <c r="AM172" s="1" t="s">
        <v>459</v>
      </c>
      <c r="AN172" s="1" t="s">
        <v>2586</v>
      </c>
      <c r="AO172" s="1" t="s">
        <v>120</v>
      </c>
      <c r="AP172" s="1" t="s">
        <v>120</v>
      </c>
      <c r="AQ172" s="1" t="s">
        <v>120</v>
      </c>
      <c r="AR172" s="1" t="s">
        <v>120</v>
      </c>
      <c r="AS172" s="1" t="s">
        <v>120</v>
      </c>
      <c r="AT172" s="1" t="s">
        <v>120</v>
      </c>
      <c r="AU172" s="1" t="s">
        <v>120</v>
      </c>
      <c r="AV172" s="1" t="s">
        <v>120</v>
      </c>
      <c r="AW172" s="1" t="s">
        <v>120</v>
      </c>
      <c r="AX172" s="1" t="s">
        <v>2587</v>
      </c>
      <c r="AY172" s="1" t="s">
        <v>120</v>
      </c>
      <c r="AZ172" s="1" t="s">
        <v>120</v>
      </c>
      <c r="BA172" s="1" t="s">
        <v>123</v>
      </c>
      <c r="BB172" s="1" t="s">
        <v>1189</v>
      </c>
      <c r="BC172" s="1" t="s">
        <v>120</v>
      </c>
      <c r="BD172" s="1" t="s">
        <v>120</v>
      </c>
      <c r="BE172" s="1" t="s">
        <v>120</v>
      </c>
      <c r="BF172" s="1" t="s">
        <v>848</v>
      </c>
      <c r="BG172" s="1" t="s">
        <v>120</v>
      </c>
      <c r="BH172" s="1" t="s">
        <v>2579</v>
      </c>
      <c r="BI172" s="1" t="s">
        <v>2588</v>
      </c>
      <c r="BJ172" s="1" t="s">
        <v>120</v>
      </c>
      <c r="BK172" s="1" t="s">
        <v>120</v>
      </c>
      <c r="BL172" s="1" t="s">
        <v>462</v>
      </c>
      <c r="BM172" s="1" t="s">
        <v>2585</v>
      </c>
      <c r="BN172" s="1" t="s">
        <v>120</v>
      </c>
      <c r="BO172" s="1" t="s">
        <v>120</v>
      </c>
      <c r="BP172" s="1" t="s">
        <v>161</v>
      </c>
      <c r="BQ172" s="1" t="s">
        <v>120</v>
      </c>
      <c r="BR172" s="1" t="s">
        <v>120</v>
      </c>
      <c r="BS172" s="1" t="s">
        <v>120</v>
      </c>
      <c r="BT172" s="1" t="s">
        <v>161</v>
      </c>
      <c r="BU172" s="1" t="s">
        <v>120</v>
      </c>
      <c r="BV172" s="1" t="s">
        <v>120</v>
      </c>
      <c r="BW172" s="1" t="s">
        <v>2587</v>
      </c>
      <c r="BX172" s="1" t="s">
        <v>120</v>
      </c>
      <c r="BY172" s="1" t="s">
        <v>120</v>
      </c>
      <c r="BZ172" s="1" t="s">
        <v>120</v>
      </c>
      <c r="CA172" s="1" t="s">
        <v>2587</v>
      </c>
      <c r="CB172" s="1" t="s">
        <v>459</v>
      </c>
      <c r="CC172" s="1" t="s">
        <v>2586</v>
      </c>
      <c r="CD172" s="1" t="s">
        <v>120</v>
      </c>
      <c r="CE172" s="1" t="s">
        <v>120</v>
      </c>
      <c r="CF172" s="1" t="s">
        <v>120</v>
      </c>
      <c r="CG172" s="1" t="s">
        <v>120</v>
      </c>
      <c r="CH172" s="1" t="s">
        <v>120</v>
      </c>
      <c r="CI172" s="1" t="s">
        <v>120</v>
      </c>
      <c r="CJ172" s="1" t="s">
        <v>120</v>
      </c>
      <c r="CK172" s="1" t="s">
        <v>120</v>
      </c>
      <c r="CL172" s="1" t="s">
        <v>120</v>
      </c>
      <c r="CM172" s="1" t="s">
        <v>2587</v>
      </c>
      <c r="CN172" s="1" t="s">
        <v>120</v>
      </c>
      <c r="CO172" s="1" t="s">
        <v>701</v>
      </c>
      <c r="CP172" s="1" t="s">
        <v>2589</v>
      </c>
      <c r="CQ172" s="1" t="s">
        <v>120</v>
      </c>
      <c r="CR172" s="1" t="s">
        <v>701</v>
      </c>
      <c r="CS172" s="1" t="s">
        <v>2589</v>
      </c>
      <c r="CT172" s="1" t="s">
        <v>120</v>
      </c>
      <c r="CU172" s="1" t="s">
        <v>120</v>
      </c>
      <c r="CV172" s="1" t="s">
        <v>120</v>
      </c>
      <c r="CW172" s="1" t="s">
        <v>120</v>
      </c>
      <c r="CX172" s="1" t="s">
        <v>120</v>
      </c>
      <c r="CY172" s="1" t="s">
        <v>120</v>
      </c>
      <c r="CZ172" s="1" t="s">
        <v>120</v>
      </c>
      <c r="DA172" s="1" t="s">
        <v>120</v>
      </c>
      <c r="DB172" s="1" t="s">
        <v>120</v>
      </c>
      <c r="DC172" s="1" t="s">
        <v>120</v>
      </c>
      <c r="DD172" s="1" t="s">
        <v>120</v>
      </c>
      <c r="DE172" s="1" t="s">
        <v>120</v>
      </c>
      <c r="DF172" s="1" t="s">
        <v>120</v>
      </c>
      <c r="DG172" s="1" t="s">
        <v>120</v>
      </c>
    </row>
    <row r="173" spans="1:111" x14ac:dyDescent="0.3">
      <c r="A173" s="2">
        <v>171</v>
      </c>
      <c r="B173" s="1" t="s">
        <v>2590</v>
      </c>
      <c r="C173" s="1" t="s">
        <v>2591</v>
      </c>
      <c r="D173" s="1" t="s">
        <v>2592</v>
      </c>
      <c r="E173" s="1" t="s">
        <v>2593</v>
      </c>
      <c r="F173" s="1" t="s">
        <v>2594</v>
      </c>
      <c r="G173" s="1" t="s">
        <v>2595</v>
      </c>
      <c r="H173" s="1" t="s">
        <v>2596</v>
      </c>
      <c r="I173" s="1" t="s">
        <v>2597</v>
      </c>
      <c r="J173" s="1" t="s">
        <v>2598</v>
      </c>
      <c r="K173" s="1" t="s">
        <v>847</v>
      </c>
      <c r="L173" s="1" t="s">
        <v>2599</v>
      </c>
      <c r="M173" s="1" t="s">
        <v>120</v>
      </c>
      <c r="N173" s="1" t="s">
        <v>120</v>
      </c>
      <c r="O173" s="1" t="s">
        <v>847</v>
      </c>
      <c r="P173" s="1" t="s">
        <v>120</v>
      </c>
      <c r="Q173" s="1" t="s">
        <v>120</v>
      </c>
      <c r="R173" s="1" t="s">
        <v>120</v>
      </c>
      <c r="S173" s="1" t="s">
        <v>847</v>
      </c>
      <c r="T173" s="1" t="s">
        <v>120</v>
      </c>
      <c r="U173" s="1" t="s">
        <v>120</v>
      </c>
      <c r="V173" s="1" t="s">
        <v>2600</v>
      </c>
      <c r="W173" s="1" t="s">
        <v>120</v>
      </c>
      <c r="X173" s="1" t="s">
        <v>120</v>
      </c>
      <c r="Y173" s="1" t="s">
        <v>120</v>
      </c>
      <c r="Z173" s="1" t="s">
        <v>2600</v>
      </c>
      <c r="AA173" s="1" t="s">
        <v>2601</v>
      </c>
      <c r="AB173" s="1" t="s">
        <v>120</v>
      </c>
      <c r="AC173" s="1" t="s">
        <v>120</v>
      </c>
      <c r="AD173" s="1" t="s">
        <v>120</v>
      </c>
      <c r="AE173" s="1" t="s">
        <v>120</v>
      </c>
      <c r="AF173" s="1" t="s">
        <v>120</v>
      </c>
      <c r="AG173" s="1" t="s">
        <v>120</v>
      </c>
      <c r="AH173" s="1" t="s">
        <v>120</v>
      </c>
      <c r="AI173" s="1" t="s">
        <v>120</v>
      </c>
      <c r="AJ173" s="1" t="s">
        <v>120</v>
      </c>
      <c r="AK173" s="1" t="s">
        <v>966</v>
      </c>
      <c r="AL173" s="1" t="s">
        <v>2600</v>
      </c>
      <c r="AM173" s="1" t="s">
        <v>120</v>
      </c>
      <c r="AN173" s="1" t="s">
        <v>120</v>
      </c>
      <c r="AO173" s="1" t="s">
        <v>120</v>
      </c>
      <c r="AP173" s="1" t="s">
        <v>120</v>
      </c>
      <c r="AQ173" s="1" t="s">
        <v>120</v>
      </c>
      <c r="AR173" s="1" t="s">
        <v>120</v>
      </c>
      <c r="AS173" s="1" t="s">
        <v>120</v>
      </c>
      <c r="AT173" s="1" t="s">
        <v>120</v>
      </c>
      <c r="AU173" s="1" t="s">
        <v>120</v>
      </c>
      <c r="AV173" s="1" t="s">
        <v>120</v>
      </c>
      <c r="AW173" s="1" t="s">
        <v>120</v>
      </c>
      <c r="AX173" s="1" t="s">
        <v>120</v>
      </c>
      <c r="AY173" s="1" t="s">
        <v>120</v>
      </c>
      <c r="AZ173" s="1" t="s">
        <v>120</v>
      </c>
      <c r="BA173" s="1" t="s">
        <v>120</v>
      </c>
      <c r="BB173" s="1" t="s">
        <v>847</v>
      </c>
      <c r="BC173" s="1" t="s">
        <v>120</v>
      </c>
      <c r="BD173" s="1" t="s">
        <v>120</v>
      </c>
      <c r="BE173" s="1" t="s">
        <v>120</v>
      </c>
      <c r="BF173" s="1" t="s">
        <v>847</v>
      </c>
      <c r="BG173" s="1" t="s">
        <v>120</v>
      </c>
      <c r="BH173" s="1" t="s">
        <v>120</v>
      </c>
      <c r="BI173" s="1" t="s">
        <v>2600</v>
      </c>
      <c r="BJ173" s="1" t="s">
        <v>120</v>
      </c>
      <c r="BK173" s="1" t="s">
        <v>120</v>
      </c>
      <c r="BL173" s="1" t="s">
        <v>120</v>
      </c>
      <c r="BM173" s="1" t="s">
        <v>2600</v>
      </c>
      <c r="BN173" s="1" t="s">
        <v>120</v>
      </c>
      <c r="BO173" s="1" t="s">
        <v>120</v>
      </c>
      <c r="BP173" s="1" t="s">
        <v>120</v>
      </c>
      <c r="BQ173" s="1" t="s">
        <v>120</v>
      </c>
      <c r="BR173" s="1" t="s">
        <v>120</v>
      </c>
      <c r="BS173" s="1" t="s">
        <v>120</v>
      </c>
      <c r="BT173" s="1" t="s">
        <v>120</v>
      </c>
      <c r="BU173" s="1" t="s">
        <v>120</v>
      </c>
      <c r="BV173" s="1" t="s">
        <v>120</v>
      </c>
      <c r="BW173" s="1" t="s">
        <v>120</v>
      </c>
      <c r="BX173" s="1" t="s">
        <v>120</v>
      </c>
      <c r="BY173" s="1" t="s">
        <v>120</v>
      </c>
      <c r="BZ173" s="1" t="s">
        <v>120</v>
      </c>
      <c r="CA173" s="1" t="s">
        <v>120</v>
      </c>
      <c r="CB173" s="1" t="s">
        <v>120</v>
      </c>
      <c r="CC173" s="1" t="s">
        <v>120</v>
      </c>
      <c r="CD173" s="1" t="s">
        <v>120</v>
      </c>
      <c r="CE173" s="1" t="s">
        <v>120</v>
      </c>
      <c r="CF173" s="1" t="s">
        <v>120</v>
      </c>
      <c r="CG173" s="1" t="s">
        <v>120</v>
      </c>
      <c r="CH173" s="1" t="s">
        <v>120</v>
      </c>
      <c r="CI173" s="1" t="s">
        <v>120</v>
      </c>
      <c r="CJ173" s="1" t="s">
        <v>120</v>
      </c>
      <c r="CK173" s="1" t="s">
        <v>120</v>
      </c>
      <c r="CL173" s="1" t="s">
        <v>120</v>
      </c>
      <c r="CM173" s="1" t="s">
        <v>120</v>
      </c>
      <c r="CN173" s="1" t="s">
        <v>120</v>
      </c>
      <c r="CO173" s="1" t="s">
        <v>120</v>
      </c>
      <c r="CP173" s="1" t="s">
        <v>120</v>
      </c>
      <c r="CQ173" s="1" t="s">
        <v>120</v>
      </c>
      <c r="CR173" s="1" t="s">
        <v>120</v>
      </c>
      <c r="CS173" s="1" t="s">
        <v>120</v>
      </c>
      <c r="CT173" s="1" t="s">
        <v>120</v>
      </c>
      <c r="CU173" s="1" t="s">
        <v>120</v>
      </c>
      <c r="CV173" s="1" t="s">
        <v>120</v>
      </c>
      <c r="CW173" s="1" t="s">
        <v>120</v>
      </c>
      <c r="CX173" s="1" t="s">
        <v>120</v>
      </c>
      <c r="CY173" s="1" t="s">
        <v>120</v>
      </c>
      <c r="CZ173" s="1" t="s">
        <v>120</v>
      </c>
      <c r="DA173" s="1" t="s">
        <v>120</v>
      </c>
      <c r="DB173" s="1" t="s">
        <v>120</v>
      </c>
      <c r="DC173" s="1" t="s">
        <v>120</v>
      </c>
      <c r="DD173" s="1" t="s">
        <v>120</v>
      </c>
      <c r="DE173" s="1" t="s">
        <v>120</v>
      </c>
      <c r="DF173" s="1" t="s">
        <v>120</v>
      </c>
      <c r="DG173" s="1" t="s">
        <v>120</v>
      </c>
    </row>
    <row r="174" spans="1:111" x14ac:dyDescent="0.3">
      <c r="A174" s="2">
        <v>172</v>
      </c>
      <c r="B174" s="1" t="s">
        <v>2602</v>
      </c>
      <c r="C174" s="1" t="s">
        <v>2603</v>
      </c>
      <c r="D174" s="1" t="s">
        <v>2164</v>
      </c>
      <c r="E174" s="1" t="s">
        <v>2604</v>
      </c>
      <c r="F174" s="1" t="s">
        <v>2605</v>
      </c>
      <c r="G174" s="1" t="s">
        <v>2606</v>
      </c>
      <c r="H174" s="1" t="s">
        <v>2607</v>
      </c>
      <c r="I174" s="1" t="s">
        <v>2608</v>
      </c>
      <c r="J174" s="1" t="s">
        <v>2609</v>
      </c>
      <c r="K174" s="1" t="s">
        <v>120</v>
      </c>
      <c r="L174" s="1" t="s">
        <v>311</v>
      </c>
      <c r="M174" s="1" t="s">
        <v>120</v>
      </c>
      <c r="N174" s="1" t="s">
        <v>120</v>
      </c>
      <c r="O174" s="1" t="s">
        <v>120</v>
      </c>
      <c r="P174" s="1" t="s">
        <v>120</v>
      </c>
      <c r="Q174" s="1" t="s">
        <v>120</v>
      </c>
      <c r="R174" s="1" t="s">
        <v>120</v>
      </c>
      <c r="S174" s="1" t="s">
        <v>120</v>
      </c>
      <c r="T174" s="1" t="s">
        <v>120</v>
      </c>
      <c r="U174" s="1" t="s">
        <v>120</v>
      </c>
      <c r="V174" s="1" t="s">
        <v>120</v>
      </c>
      <c r="W174" s="1" t="s">
        <v>120</v>
      </c>
      <c r="X174" s="1" t="s">
        <v>120</v>
      </c>
      <c r="Y174" s="1" t="s">
        <v>120</v>
      </c>
      <c r="Z174" s="1" t="s">
        <v>120</v>
      </c>
      <c r="AA174" s="1" t="s">
        <v>120</v>
      </c>
      <c r="AB174" s="1" t="s">
        <v>120</v>
      </c>
      <c r="AC174" s="1" t="s">
        <v>120</v>
      </c>
      <c r="AD174" s="1" t="s">
        <v>120</v>
      </c>
      <c r="AE174" s="1" t="s">
        <v>120</v>
      </c>
      <c r="AF174" s="1" t="s">
        <v>120</v>
      </c>
      <c r="AG174" s="1" t="s">
        <v>120</v>
      </c>
      <c r="AH174" s="1" t="s">
        <v>120</v>
      </c>
      <c r="AI174" s="1" t="s">
        <v>120</v>
      </c>
      <c r="AJ174" s="1" t="s">
        <v>120</v>
      </c>
      <c r="AK174" s="1" t="s">
        <v>120</v>
      </c>
      <c r="AL174" s="1" t="s">
        <v>120</v>
      </c>
      <c r="AM174" s="1" t="s">
        <v>120</v>
      </c>
      <c r="AN174" s="1" t="s">
        <v>120</v>
      </c>
      <c r="AO174" s="1" t="s">
        <v>120</v>
      </c>
      <c r="AP174" s="1" t="s">
        <v>120</v>
      </c>
      <c r="AQ174" s="1" t="s">
        <v>120</v>
      </c>
      <c r="AR174" s="1" t="s">
        <v>120</v>
      </c>
      <c r="AS174" s="1" t="s">
        <v>120</v>
      </c>
      <c r="AT174" s="1" t="s">
        <v>120</v>
      </c>
      <c r="AU174" s="1" t="s">
        <v>120</v>
      </c>
      <c r="AV174" s="1" t="s">
        <v>120</v>
      </c>
      <c r="AW174" s="1" t="s">
        <v>120</v>
      </c>
      <c r="AX174" s="1" t="s">
        <v>120</v>
      </c>
      <c r="AY174" s="1" t="s">
        <v>120</v>
      </c>
      <c r="AZ174" s="1" t="s">
        <v>120</v>
      </c>
      <c r="BA174" s="1" t="s">
        <v>120</v>
      </c>
      <c r="BB174" s="1" t="s">
        <v>120</v>
      </c>
      <c r="BC174" s="1" t="s">
        <v>120</v>
      </c>
      <c r="BD174" s="1" t="s">
        <v>120</v>
      </c>
      <c r="BE174" s="1" t="s">
        <v>120</v>
      </c>
      <c r="BF174" s="1" t="s">
        <v>120</v>
      </c>
      <c r="BG174" s="1" t="s">
        <v>120</v>
      </c>
      <c r="BH174" s="1" t="s">
        <v>120</v>
      </c>
      <c r="BI174" s="1" t="s">
        <v>120</v>
      </c>
      <c r="BJ174" s="1" t="s">
        <v>120</v>
      </c>
      <c r="BK174" s="1" t="s">
        <v>120</v>
      </c>
      <c r="BL174" s="1" t="s">
        <v>120</v>
      </c>
      <c r="BM174" s="1" t="s">
        <v>120</v>
      </c>
      <c r="BN174" s="1" t="s">
        <v>120</v>
      </c>
      <c r="BO174" s="1" t="s">
        <v>120</v>
      </c>
      <c r="BP174" s="1" t="s">
        <v>120</v>
      </c>
      <c r="BQ174" s="1" t="s">
        <v>120</v>
      </c>
      <c r="BR174" s="1" t="s">
        <v>120</v>
      </c>
      <c r="BS174" s="1" t="s">
        <v>120</v>
      </c>
      <c r="BT174" s="1" t="s">
        <v>120</v>
      </c>
      <c r="BU174" s="1" t="s">
        <v>120</v>
      </c>
      <c r="BV174" s="1" t="s">
        <v>120</v>
      </c>
      <c r="BW174" s="1" t="s">
        <v>120</v>
      </c>
      <c r="BX174" s="1" t="s">
        <v>120</v>
      </c>
      <c r="BY174" s="1" t="s">
        <v>120</v>
      </c>
      <c r="BZ174" s="1" t="s">
        <v>120</v>
      </c>
      <c r="CA174" s="1" t="s">
        <v>120</v>
      </c>
      <c r="CB174" s="1" t="s">
        <v>120</v>
      </c>
      <c r="CC174" s="1" t="s">
        <v>120</v>
      </c>
      <c r="CD174" s="1" t="s">
        <v>120</v>
      </c>
      <c r="CE174" s="1" t="s">
        <v>120</v>
      </c>
      <c r="CF174" s="1" t="s">
        <v>120</v>
      </c>
      <c r="CG174" s="1" t="s">
        <v>120</v>
      </c>
      <c r="CH174" s="1" t="s">
        <v>120</v>
      </c>
      <c r="CI174" s="1" t="s">
        <v>120</v>
      </c>
      <c r="CJ174" s="1" t="s">
        <v>120</v>
      </c>
      <c r="CK174" s="1" t="s">
        <v>120</v>
      </c>
      <c r="CL174" s="1" t="s">
        <v>120</v>
      </c>
      <c r="CM174" s="1" t="s">
        <v>120</v>
      </c>
      <c r="CN174" s="1" t="s">
        <v>120</v>
      </c>
      <c r="CO174" s="1" t="s">
        <v>120</v>
      </c>
      <c r="CP174" s="1" t="s">
        <v>120</v>
      </c>
      <c r="CQ174" s="1" t="s">
        <v>120</v>
      </c>
      <c r="CR174" s="1" t="s">
        <v>120</v>
      </c>
      <c r="CS174" s="1" t="s">
        <v>120</v>
      </c>
      <c r="CT174" s="1" t="s">
        <v>120</v>
      </c>
      <c r="CU174" s="1" t="s">
        <v>120</v>
      </c>
      <c r="CV174" s="1" t="s">
        <v>120</v>
      </c>
      <c r="CW174" s="1" t="s">
        <v>120</v>
      </c>
      <c r="CX174" s="1" t="s">
        <v>120</v>
      </c>
      <c r="CY174" s="1" t="s">
        <v>120</v>
      </c>
      <c r="CZ174" s="1" t="s">
        <v>120</v>
      </c>
      <c r="DA174" s="1" t="s">
        <v>120</v>
      </c>
      <c r="DB174" s="1" t="s">
        <v>120</v>
      </c>
      <c r="DC174" s="1" t="s">
        <v>120</v>
      </c>
      <c r="DD174" s="1" t="s">
        <v>120</v>
      </c>
      <c r="DE174" s="1" t="s">
        <v>120</v>
      </c>
      <c r="DF174" s="1" t="s">
        <v>120</v>
      </c>
      <c r="DG174" s="1" t="s">
        <v>120</v>
      </c>
    </row>
    <row r="175" spans="1:111" x14ac:dyDescent="0.3">
      <c r="A175" s="2">
        <v>173</v>
      </c>
      <c r="B175" s="1" t="s">
        <v>2610</v>
      </c>
      <c r="C175" s="1" t="s">
        <v>2611</v>
      </c>
      <c r="D175" s="1" t="s">
        <v>2612</v>
      </c>
      <c r="E175" s="1" t="s">
        <v>2613</v>
      </c>
      <c r="F175" s="1" t="s">
        <v>2614</v>
      </c>
      <c r="G175" s="1" t="s">
        <v>2615</v>
      </c>
      <c r="H175" s="1" t="s">
        <v>2616</v>
      </c>
      <c r="I175" s="1" t="s">
        <v>2617</v>
      </c>
      <c r="J175" s="1" t="s">
        <v>2615</v>
      </c>
      <c r="K175" s="1" t="s">
        <v>1344</v>
      </c>
      <c r="L175" s="1" t="s">
        <v>2618</v>
      </c>
      <c r="M175" s="1" t="s">
        <v>120</v>
      </c>
      <c r="N175" s="1" t="s">
        <v>161</v>
      </c>
      <c r="O175" s="1" t="s">
        <v>1119</v>
      </c>
      <c r="P175" s="1" t="s">
        <v>176</v>
      </c>
      <c r="Q175" s="1" t="s">
        <v>120</v>
      </c>
      <c r="R175" s="1" t="s">
        <v>120</v>
      </c>
      <c r="S175" s="1" t="s">
        <v>1344</v>
      </c>
      <c r="T175" s="1" t="s">
        <v>120</v>
      </c>
      <c r="U175" s="1" t="s">
        <v>2619</v>
      </c>
      <c r="V175" s="1" t="s">
        <v>2620</v>
      </c>
      <c r="W175" s="1" t="s">
        <v>2621</v>
      </c>
      <c r="X175" s="1" t="s">
        <v>120</v>
      </c>
      <c r="Y175" s="1" t="s">
        <v>120</v>
      </c>
      <c r="Z175" s="1" t="s">
        <v>2622</v>
      </c>
      <c r="AA175" s="1" t="s">
        <v>2623</v>
      </c>
      <c r="AB175" s="1" t="s">
        <v>120</v>
      </c>
      <c r="AC175" s="1" t="s">
        <v>2624</v>
      </c>
      <c r="AD175" s="1" t="s">
        <v>120</v>
      </c>
      <c r="AE175" s="1" t="s">
        <v>2625</v>
      </c>
      <c r="AF175" s="1" t="s">
        <v>120</v>
      </c>
      <c r="AG175" s="1" t="s">
        <v>120</v>
      </c>
      <c r="AH175" s="1" t="s">
        <v>120</v>
      </c>
      <c r="AI175" s="1" t="s">
        <v>120</v>
      </c>
      <c r="AJ175" s="1" t="s">
        <v>2626</v>
      </c>
      <c r="AK175" s="1" t="s">
        <v>2627</v>
      </c>
      <c r="AL175" s="1" t="s">
        <v>2628</v>
      </c>
      <c r="AM175" s="1" t="s">
        <v>643</v>
      </c>
      <c r="AN175" s="1" t="s">
        <v>120</v>
      </c>
      <c r="AO175" s="1" t="s">
        <v>120</v>
      </c>
      <c r="AP175" s="1" t="s">
        <v>120</v>
      </c>
      <c r="AQ175" s="1" t="s">
        <v>120</v>
      </c>
      <c r="AR175" s="1" t="s">
        <v>120</v>
      </c>
      <c r="AS175" s="1" t="s">
        <v>120</v>
      </c>
      <c r="AT175" s="1" t="s">
        <v>120</v>
      </c>
      <c r="AU175" s="1" t="s">
        <v>120</v>
      </c>
      <c r="AV175" s="1" t="s">
        <v>120</v>
      </c>
      <c r="AW175" s="1" t="s">
        <v>2629</v>
      </c>
      <c r="AX175" s="1" t="s">
        <v>2630</v>
      </c>
      <c r="AY175" s="1" t="s">
        <v>120</v>
      </c>
      <c r="AZ175" s="1" t="s">
        <v>120</v>
      </c>
      <c r="BA175" s="1" t="s">
        <v>161</v>
      </c>
      <c r="BB175" s="1" t="s">
        <v>454</v>
      </c>
      <c r="BC175" s="1" t="s">
        <v>176</v>
      </c>
      <c r="BD175" s="1" t="s">
        <v>120</v>
      </c>
      <c r="BE175" s="1" t="s">
        <v>120</v>
      </c>
      <c r="BF175" s="1" t="s">
        <v>1865</v>
      </c>
      <c r="BG175" s="1" t="s">
        <v>120</v>
      </c>
      <c r="BH175" s="1" t="s">
        <v>2619</v>
      </c>
      <c r="BI175" s="1" t="s">
        <v>2631</v>
      </c>
      <c r="BJ175" s="1" t="s">
        <v>2621</v>
      </c>
      <c r="BK175" s="1" t="s">
        <v>120</v>
      </c>
      <c r="BL175" s="1" t="s">
        <v>120</v>
      </c>
      <c r="BM175" s="1" t="s">
        <v>2628</v>
      </c>
      <c r="BN175" s="1" t="s">
        <v>120</v>
      </c>
      <c r="BO175" s="1" t="s">
        <v>120</v>
      </c>
      <c r="BP175" s="1" t="s">
        <v>262</v>
      </c>
      <c r="BQ175" s="1" t="s">
        <v>120</v>
      </c>
      <c r="BR175" s="1" t="s">
        <v>120</v>
      </c>
      <c r="BS175" s="1" t="s">
        <v>120</v>
      </c>
      <c r="BT175" s="1" t="s">
        <v>262</v>
      </c>
      <c r="BU175" s="1" t="s">
        <v>120</v>
      </c>
      <c r="BV175" s="1" t="s">
        <v>120</v>
      </c>
      <c r="BW175" s="1" t="s">
        <v>2632</v>
      </c>
      <c r="BX175" s="1" t="s">
        <v>120</v>
      </c>
      <c r="BY175" s="1" t="s">
        <v>120</v>
      </c>
      <c r="BZ175" s="1" t="s">
        <v>120</v>
      </c>
      <c r="CA175" s="1" t="s">
        <v>2632</v>
      </c>
      <c r="CB175" s="1" t="s">
        <v>643</v>
      </c>
      <c r="CC175" s="1" t="s">
        <v>120</v>
      </c>
      <c r="CD175" s="1" t="s">
        <v>120</v>
      </c>
      <c r="CE175" s="1" t="s">
        <v>120</v>
      </c>
      <c r="CF175" s="1" t="s">
        <v>120</v>
      </c>
      <c r="CG175" s="1" t="s">
        <v>120</v>
      </c>
      <c r="CH175" s="1" t="s">
        <v>120</v>
      </c>
      <c r="CI175" s="1" t="s">
        <v>120</v>
      </c>
      <c r="CJ175" s="1" t="s">
        <v>120</v>
      </c>
      <c r="CK175" s="1" t="s">
        <v>120</v>
      </c>
      <c r="CL175" s="1" t="s">
        <v>2629</v>
      </c>
      <c r="CM175" s="1" t="s">
        <v>2630</v>
      </c>
      <c r="CN175" s="1" t="s">
        <v>120</v>
      </c>
      <c r="CO175" s="1" t="s">
        <v>120</v>
      </c>
      <c r="CP175" s="1" t="s">
        <v>120</v>
      </c>
      <c r="CQ175" s="1" t="s">
        <v>2633</v>
      </c>
      <c r="CR175" s="1" t="s">
        <v>120</v>
      </c>
      <c r="CS175" s="1" t="s">
        <v>2633</v>
      </c>
      <c r="CT175" s="1" t="s">
        <v>120</v>
      </c>
      <c r="CU175" s="1" t="s">
        <v>120</v>
      </c>
      <c r="CV175" s="1" t="s">
        <v>120</v>
      </c>
      <c r="CW175" s="1" t="s">
        <v>120</v>
      </c>
      <c r="CX175" s="1" t="s">
        <v>120</v>
      </c>
      <c r="CY175" s="1" t="s">
        <v>120</v>
      </c>
      <c r="CZ175" s="1" t="s">
        <v>120</v>
      </c>
      <c r="DA175" s="1" t="s">
        <v>120</v>
      </c>
      <c r="DB175" s="1" t="s">
        <v>120</v>
      </c>
      <c r="DC175" s="1" t="s">
        <v>120</v>
      </c>
      <c r="DD175" s="1" t="s">
        <v>120</v>
      </c>
      <c r="DE175" s="1" t="s">
        <v>120</v>
      </c>
      <c r="DF175" s="1" t="s">
        <v>120</v>
      </c>
      <c r="DG175" s="1" t="s">
        <v>120</v>
      </c>
    </row>
    <row r="176" spans="1:111" x14ac:dyDescent="0.3">
      <c r="A176" s="2">
        <v>174</v>
      </c>
      <c r="B176" s="1" t="s">
        <v>2634</v>
      </c>
      <c r="C176" s="1" t="s">
        <v>2635</v>
      </c>
      <c r="D176" s="1" t="s">
        <v>2150</v>
      </c>
      <c r="E176" s="1" t="s">
        <v>2636</v>
      </c>
      <c r="F176" s="1" t="s">
        <v>2637</v>
      </c>
      <c r="G176" s="1"/>
      <c r="H176" s="1" t="s">
        <v>2638</v>
      </c>
      <c r="I176" s="1" t="s">
        <v>2639</v>
      </c>
      <c r="J176" s="1"/>
      <c r="K176" s="1" t="s">
        <v>161</v>
      </c>
      <c r="L176" s="1" t="s">
        <v>2640</v>
      </c>
      <c r="M176" s="1" t="s">
        <v>120</v>
      </c>
      <c r="N176" s="1" t="s">
        <v>120</v>
      </c>
      <c r="O176" s="1" t="s">
        <v>120</v>
      </c>
      <c r="P176" s="1" t="s">
        <v>120</v>
      </c>
      <c r="Q176" s="1" t="s">
        <v>161</v>
      </c>
      <c r="R176" s="1" t="s">
        <v>120</v>
      </c>
      <c r="S176" s="1" t="s">
        <v>161</v>
      </c>
      <c r="T176" s="1" t="s">
        <v>120</v>
      </c>
      <c r="U176" s="1" t="s">
        <v>120</v>
      </c>
      <c r="V176" s="1" t="s">
        <v>120</v>
      </c>
      <c r="W176" s="1" t="s">
        <v>120</v>
      </c>
      <c r="X176" s="1" t="s">
        <v>2641</v>
      </c>
      <c r="Y176" s="1" t="s">
        <v>120</v>
      </c>
      <c r="Z176" s="1" t="s">
        <v>2641</v>
      </c>
      <c r="AA176" s="1" t="s">
        <v>120</v>
      </c>
      <c r="AB176" s="1" t="s">
        <v>120</v>
      </c>
      <c r="AC176" s="1" t="s">
        <v>120</v>
      </c>
      <c r="AD176" s="1" t="s">
        <v>120</v>
      </c>
      <c r="AE176" s="1" t="s">
        <v>120</v>
      </c>
      <c r="AF176" s="1" t="s">
        <v>120</v>
      </c>
      <c r="AG176" s="1" t="s">
        <v>120</v>
      </c>
      <c r="AH176" s="1" t="s">
        <v>120</v>
      </c>
      <c r="AI176" s="1" t="s">
        <v>120</v>
      </c>
      <c r="AJ176" s="1" t="s">
        <v>120</v>
      </c>
      <c r="AK176" s="1" t="s">
        <v>120</v>
      </c>
      <c r="AL176" s="1" t="s">
        <v>120</v>
      </c>
      <c r="AM176" s="1" t="s">
        <v>120</v>
      </c>
      <c r="AN176" s="1" t="s">
        <v>120</v>
      </c>
      <c r="AO176" s="1" t="s">
        <v>120</v>
      </c>
      <c r="AP176" s="1" t="s">
        <v>120</v>
      </c>
      <c r="AQ176" s="1" t="s">
        <v>120</v>
      </c>
      <c r="AR176" s="1" t="s">
        <v>120</v>
      </c>
      <c r="AS176" s="1" t="s">
        <v>120</v>
      </c>
      <c r="AT176" s="1" t="s">
        <v>120</v>
      </c>
      <c r="AU176" s="1" t="s">
        <v>120</v>
      </c>
      <c r="AV176" s="1" t="s">
        <v>120</v>
      </c>
      <c r="AW176" s="1" t="s">
        <v>120</v>
      </c>
      <c r="AX176" s="1" t="s">
        <v>120</v>
      </c>
      <c r="AY176" s="1" t="s">
        <v>2641</v>
      </c>
      <c r="AZ176" s="1" t="s">
        <v>120</v>
      </c>
      <c r="BA176" s="1" t="s">
        <v>120</v>
      </c>
      <c r="BB176" s="1" t="s">
        <v>120</v>
      </c>
      <c r="BC176" s="1" t="s">
        <v>120</v>
      </c>
      <c r="BD176" s="1" t="s">
        <v>120</v>
      </c>
      <c r="BE176" s="1" t="s">
        <v>120</v>
      </c>
      <c r="BF176" s="1" t="s">
        <v>120</v>
      </c>
      <c r="BG176" s="1" t="s">
        <v>120</v>
      </c>
      <c r="BH176" s="1" t="s">
        <v>120</v>
      </c>
      <c r="BI176" s="1" t="s">
        <v>120</v>
      </c>
      <c r="BJ176" s="1" t="s">
        <v>120</v>
      </c>
      <c r="BK176" s="1" t="s">
        <v>120</v>
      </c>
      <c r="BL176" s="1" t="s">
        <v>120</v>
      </c>
      <c r="BM176" s="1" t="s">
        <v>120</v>
      </c>
      <c r="BN176" s="1" t="s">
        <v>120</v>
      </c>
      <c r="BO176" s="1" t="s">
        <v>120</v>
      </c>
      <c r="BP176" s="1" t="s">
        <v>120</v>
      </c>
      <c r="BQ176" s="1" t="s">
        <v>120</v>
      </c>
      <c r="BR176" s="1" t="s">
        <v>120</v>
      </c>
      <c r="BS176" s="1" t="s">
        <v>120</v>
      </c>
      <c r="BT176" s="1" t="s">
        <v>120</v>
      </c>
      <c r="BU176" s="1" t="s">
        <v>120</v>
      </c>
      <c r="BV176" s="1" t="s">
        <v>120</v>
      </c>
      <c r="BW176" s="1" t="s">
        <v>120</v>
      </c>
      <c r="BX176" s="1" t="s">
        <v>120</v>
      </c>
      <c r="BY176" s="1" t="s">
        <v>120</v>
      </c>
      <c r="BZ176" s="1" t="s">
        <v>120</v>
      </c>
      <c r="CA176" s="1" t="s">
        <v>120</v>
      </c>
      <c r="CB176" s="1" t="s">
        <v>120</v>
      </c>
      <c r="CC176" s="1" t="s">
        <v>120</v>
      </c>
      <c r="CD176" s="1" t="s">
        <v>120</v>
      </c>
      <c r="CE176" s="1" t="s">
        <v>120</v>
      </c>
      <c r="CF176" s="1" t="s">
        <v>120</v>
      </c>
      <c r="CG176" s="1" t="s">
        <v>120</v>
      </c>
      <c r="CH176" s="1" t="s">
        <v>120</v>
      </c>
      <c r="CI176" s="1" t="s">
        <v>120</v>
      </c>
      <c r="CJ176" s="1" t="s">
        <v>120</v>
      </c>
      <c r="CK176" s="1" t="s">
        <v>120</v>
      </c>
      <c r="CL176" s="1" t="s">
        <v>120</v>
      </c>
      <c r="CM176" s="1" t="s">
        <v>120</v>
      </c>
      <c r="CN176" s="1" t="s">
        <v>120</v>
      </c>
      <c r="CO176" s="1" t="s">
        <v>120</v>
      </c>
      <c r="CP176" s="1" t="s">
        <v>120</v>
      </c>
      <c r="CQ176" s="1" t="s">
        <v>120</v>
      </c>
      <c r="CR176" s="1" t="s">
        <v>120</v>
      </c>
      <c r="CS176" s="1" t="s">
        <v>120</v>
      </c>
      <c r="CT176" s="1" t="s">
        <v>120</v>
      </c>
      <c r="CU176" s="1" t="s">
        <v>120</v>
      </c>
      <c r="CV176" s="1" t="s">
        <v>120</v>
      </c>
      <c r="CW176" s="1" t="s">
        <v>120</v>
      </c>
      <c r="CX176" s="1" t="s">
        <v>161</v>
      </c>
      <c r="CY176" s="1" t="s">
        <v>120</v>
      </c>
      <c r="CZ176" s="1" t="s">
        <v>161</v>
      </c>
      <c r="DA176" s="1" t="s">
        <v>120</v>
      </c>
      <c r="DB176" s="1" t="s">
        <v>120</v>
      </c>
      <c r="DC176" s="1" t="s">
        <v>120</v>
      </c>
      <c r="DD176" s="1" t="s">
        <v>120</v>
      </c>
      <c r="DE176" s="1" t="s">
        <v>2641</v>
      </c>
      <c r="DF176" s="1" t="s">
        <v>120</v>
      </c>
      <c r="DG176" s="1" t="s">
        <v>2641</v>
      </c>
    </row>
    <row r="177" spans="1:111" x14ac:dyDescent="0.3">
      <c r="A177" s="2">
        <v>175</v>
      </c>
      <c r="B177" s="1" t="s">
        <v>2642</v>
      </c>
      <c r="C177" s="1" t="s">
        <v>2643</v>
      </c>
      <c r="D177" s="1" t="s">
        <v>2644</v>
      </c>
      <c r="E177" s="1" t="s">
        <v>2645</v>
      </c>
      <c r="F177" s="1" t="s">
        <v>2646</v>
      </c>
      <c r="G177" s="1" t="s">
        <v>2647</v>
      </c>
      <c r="H177" s="1" t="s">
        <v>2648</v>
      </c>
      <c r="I177" s="1" t="s">
        <v>2649</v>
      </c>
      <c r="J177" s="1" t="s">
        <v>2650</v>
      </c>
      <c r="K177" s="1" t="s">
        <v>123</v>
      </c>
      <c r="L177" s="1" t="s">
        <v>311</v>
      </c>
      <c r="M177" s="1" t="s">
        <v>120</v>
      </c>
      <c r="N177" s="1" t="s">
        <v>123</v>
      </c>
      <c r="O177" s="1" t="s">
        <v>120</v>
      </c>
      <c r="P177" s="1" t="s">
        <v>120</v>
      </c>
      <c r="Q177" s="1" t="s">
        <v>120</v>
      </c>
      <c r="R177" s="1" t="s">
        <v>120</v>
      </c>
      <c r="S177" s="1" t="s">
        <v>123</v>
      </c>
      <c r="T177" s="1" t="s">
        <v>120</v>
      </c>
      <c r="U177" s="1" t="s">
        <v>120</v>
      </c>
      <c r="V177" s="1" t="s">
        <v>120</v>
      </c>
      <c r="W177" s="1" t="s">
        <v>120</v>
      </c>
      <c r="X177" s="1" t="s">
        <v>120</v>
      </c>
      <c r="Y177" s="1" t="s">
        <v>120</v>
      </c>
      <c r="Z177" s="1" t="s">
        <v>120</v>
      </c>
      <c r="AA177" s="1" t="s">
        <v>120</v>
      </c>
      <c r="AB177" s="1" t="s">
        <v>120</v>
      </c>
      <c r="AC177" s="1" t="s">
        <v>120</v>
      </c>
      <c r="AD177" s="1" t="s">
        <v>120</v>
      </c>
      <c r="AE177" s="1" t="s">
        <v>120</v>
      </c>
      <c r="AF177" s="1" t="s">
        <v>120</v>
      </c>
      <c r="AG177" s="1" t="s">
        <v>120</v>
      </c>
      <c r="AH177" s="1" t="s">
        <v>120</v>
      </c>
      <c r="AI177" s="1" t="s">
        <v>120</v>
      </c>
      <c r="AJ177" s="1" t="s">
        <v>120</v>
      </c>
      <c r="AK177" s="1" t="s">
        <v>120</v>
      </c>
      <c r="AL177" s="1" t="s">
        <v>120</v>
      </c>
      <c r="AM177" s="1" t="s">
        <v>120</v>
      </c>
      <c r="AN177" s="1" t="s">
        <v>120</v>
      </c>
      <c r="AO177" s="1" t="s">
        <v>120</v>
      </c>
      <c r="AP177" s="1" t="s">
        <v>120</v>
      </c>
      <c r="AQ177" s="1" t="s">
        <v>120</v>
      </c>
      <c r="AR177" s="1" t="s">
        <v>120</v>
      </c>
      <c r="AS177" s="1" t="s">
        <v>120</v>
      </c>
      <c r="AT177" s="1" t="s">
        <v>120</v>
      </c>
      <c r="AU177" s="1" t="s">
        <v>120</v>
      </c>
      <c r="AV177" s="1" t="s">
        <v>120</v>
      </c>
      <c r="AW177" s="1" t="s">
        <v>120</v>
      </c>
      <c r="AX177" s="1" t="s">
        <v>120</v>
      </c>
      <c r="AY177" s="1" t="s">
        <v>120</v>
      </c>
      <c r="AZ177" s="1" t="s">
        <v>120</v>
      </c>
      <c r="BA177" s="1" t="s">
        <v>120</v>
      </c>
      <c r="BB177" s="1" t="s">
        <v>120</v>
      </c>
      <c r="BC177" s="1" t="s">
        <v>120</v>
      </c>
      <c r="BD177" s="1" t="s">
        <v>120</v>
      </c>
      <c r="BE177" s="1" t="s">
        <v>120</v>
      </c>
      <c r="BF177" s="1" t="s">
        <v>120</v>
      </c>
      <c r="BG177" s="1" t="s">
        <v>120</v>
      </c>
      <c r="BH177" s="1" t="s">
        <v>120</v>
      </c>
      <c r="BI177" s="1" t="s">
        <v>120</v>
      </c>
      <c r="BJ177" s="1" t="s">
        <v>120</v>
      </c>
      <c r="BK177" s="1" t="s">
        <v>120</v>
      </c>
      <c r="BL177" s="1" t="s">
        <v>120</v>
      </c>
      <c r="BM177" s="1" t="s">
        <v>120</v>
      </c>
      <c r="BN177" s="1" t="s">
        <v>120</v>
      </c>
      <c r="BO177" s="1" t="s">
        <v>120</v>
      </c>
      <c r="BP177" s="1" t="s">
        <v>120</v>
      </c>
      <c r="BQ177" s="1" t="s">
        <v>120</v>
      </c>
      <c r="BR177" s="1" t="s">
        <v>120</v>
      </c>
      <c r="BS177" s="1" t="s">
        <v>120</v>
      </c>
      <c r="BT177" s="1" t="s">
        <v>120</v>
      </c>
      <c r="BU177" s="1" t="s">
        <v>120</v>
      </c>
      <c r="BV177" s="1" t="s">
        <v>120</v>
      </c>
      <c r="BW177" s="1" t="s">
        <v>120</v>
      </c>
      <c r="BX177" s="1" t="s">
        <v>120</v>
      </c>
      <c r="BY177" s="1" t="s">
        <v>120</v>
      </c>
      <c r="BZ177" s="1" t="s">
        <v>120</v>
      </c>
      <c r="CA177" s="1" t="s">
        <v>120</v>
      </c>
      <c r="CB177" s="1" t="s">
        <v>120</v>
      </c>
      <c r="CC177" s="1" t="s">
        <v>120</v>
      </c>
      <c r="CD177" s="1" t="s">
        <v>120</v>
      </c>
      <c r="CE177" s="1" t="s">
        <v>120</v>
      </c>
      <c r="CF177" s="1" t="s">
        <v>120</v>
      </c>
      <c r="CG177" s="1" t="s">
        <v>120</v>
      </c>
      <c r="CH177" s="1" t="s">
        <v>120</v>
      </c>
      <c r="CI177" s="1" t="s">
        <v>120</v>
      </c>
      <c r="CJ177" s="1" t="s">
        <v>120</v>
      </c>
      <c r="CK177" s="1" t="s">
        <v>120</v>
      </c>
      <c r="CL177" s="1" t="s">
        <v>120</v>
      </c>
      <c r="CM177" s="1" t="s">
        <v>120</v>
      </c>
      <c r="CN177" s="1" t="s">
        <v>120</v>
      </c>
      <c r="CO177" s="1" t="s">
        <v>120</v>
      </c>
      <c r="CP177" s="1" t="s">
        <v>120</v>
      </c>
      <c r="CQ177" s="1" t="s">
        <v>120</v>
      </c>
      <c r="CR177" s="1" t="s">
        <v>120</v>
      </c>
      <c r="CS177" s="1" t="s">
        <v>120</v>
      </c>
      <c r="CT177" s="1" t="s">
        <v>120</v>
      </c>
      <c r="CU177" s="1" t="s">
        <v>120</v>
      </c>
      <c r="CV177" s="1" t="s">
        <v>120</v>
      </c>
      <c r="CW177" s="1" t="s">
        <v>120</v>
      </c>
      <c r="CX177" s="1" t="s">
        <v>120</v>
      </c>
      <c r="CY177" s="1" t="s">
        <v>120</v>
      </c>
      <c r="CZ177" s="1" t="s">
        <v>120</v>
      </c>
      <c r="DA177" s="1" t="s">
        <v>120</v>
      </c>
      <c r="DB177" s="1" t="s">
        <v>120</v>
      </c>
      <c r="DC177" s="1" t="s">
        <v>120</v>
      </c>
      <c r="DD177" s="1" t="s">
        <v>120</v>
      </c>
      <c r="DE177" s="1" t="s">
        <v>120</v>
      </c>
      <c r="DF177" s="1" t="s">
        <v>120</v>
      </c>
      <c r="DG177" s="1" t="s">
        <v>120</v>
      </c>
    </row>
    <row r="178" spans="1:111" x14ac:dyDescent="0.3">
      <c r="A178" s="2">
        <v>176</v>
      </c>
      <c r="B178" s="1" t="s">
        <v>2651</v>
      </c>
      <c r="C178" s="1" t="s">
        <v>2652</v>
      </c>
      <c r="D178" s="1" t="s">
        <v>152</v>
      </c>
      <c r="E178" s="1" t="s">
        <v>2653</v>
      </c>
      <c r="F178" s="1" t="s">
        <v>2654</v>
      </c>
      <c r="G178" s="1" t="s">
        <v>2655</v>
      </c>
      <c r="H178" s="1" t="s">
        <v>2656</v>
      </c>
      <c r="I178" s="1" t="s">
        <v>2657</v>
      </c>
      <c r="J178" s="1" t="s">
        <v>2655</v>
      </c>
      <c r="K178" s="1" t="s">
        <v>120</v>
      </c>
      <c r="L178" s="1" t="s">
        <v>311</v>
      </c>
      <c r="M178" s="1" t="s">
        <v>120</v>
      </c>
      <c r="N178" s="1" t="s">
        <v>120</v>
      </c>
      <c r="O178" s="1" t="s">
        <v>120</v>
      </c>
      <c r="P178" s="1" t="s">
        <v>120</v>
      </c>
      <c r="Q178" s="1" t="s">
        <v>120</v>
      </c>
      <c r="R178" s="1" t="s">
        <v>120</v>
      </c>
      <c r="S178" s="1" t="s">
        <v>120</v>
      </c>
      <c r="T178" s="1" t="s">
        <v>120</v>
      </c>
      <c r="U178" s="1" t="s">
        <v>120</v>
      </c>
      <c r="V178" s="1" t="s">
        <v>120</v>
      </c>
      <c r="W178" s="1" t="s">
        <v>120</v>
      </c>
      <c r="X178" s="1" t="s">
        <v>120</v>
      </c>
      <c r="Y178" s="1" t="s">
        <v>120</v>
      </c>
      <c r="Z178" s="1" t="s">
        <v>120</v>
      </c>
      <c r="AA178" s="1" t="s">
        <v>120</v>
      </c>
      <c r="AB178" s="1" t="s">
        <v>120</v>
      </c>
      <c r="AC178" s="1" t="s">
        <v>120</v>
      </c>
      <c r="AD178" s="1" t="s">
        <v>120</v>
      </c>
      <c r="AE178" s="1" t="s">
        <v>120</v>
      </c>
      <c r="AF178" s="1" t="s">
        <v>120</v>
      </c>
      <c r="AG178" s="1" t="s">
        <v>120</v>
      </c>
      <c r="AH178" s="1" t="s">
        <v>120</v>
      </c>
      <c r="AI178" s="1" t="s">
        <v>120</v>
      </c>
      <c r="AJ178" s="1" t="s">
        <v>120</v>
      </c>
      <c r="AK178" s="1" t="s">
        <v>120</v>
      </c>
      <c r="AL178" s="1" t="s">
        <v>120</v>
      </c>
      <c r="AM178" s="1" t="s">
        <v>120</v>
      </c>
      <c r="AN178" s="1" t="s">
        <v>120</v>
      </c>
      <c r="AO178" s="1" t="s">
        <v>120</v>
      </c>
      <c r="AP178" s="1" t="s">
        <v>120</v>
      </c>
      <c r="AQ178" s="1" t="s">
        <v>120</v>
      </c>
      <c r="AR178" s="1" t="s">
        <v>120</v>
      </c>
      <c r="AS178" s="1" t="s">
        <v>120</v>
      </c>
      <c r="AT178" s="1" t="s">
        <v>120</v>
      </c>
      <c r="AU178" s="1" t="s">
        <v>120</v>
      </c>
      <c r="AV178" s="1" t="s">
        <v>120</v>
      </c>
      <c r="AW178" s="1" t="s">
        <v>120</v>
      </c>
      <c r="AX178" s="1" t="s">
        <v>120</v>
      </c>
      <c r="AY178" s="1" t="s">
        <v>120</v>
      </c>
      <c r="AZ178" s="1" t="s">
        <v>120</v>
      </c>
      <c r="BA178" s="1" t="s">
        <v>120</v>
      </c>
      <c r="BB178" s="1" t="s">
        <v>120</v>
      </c>
      <c r="BC178" s="1" t="s">
        <v>120</v>
      </c>
      <c r="BD178" s="1" t="s">
        <v>120</v>
      </c>
      <c r="BE178" s="1" t="s">
        <v>120</v>
      </c>
      <c r="BF178" s="1" t="s">
        <v>120</v>
      </c>
      <c r="BG178" s="1" t="s">
        <v>120</v>
      </c>
      <c r="BH178" s="1" t="s">
        <v>120</v>
      </c>
      <c r="BI178" s="1" t="s">
        <v>120</v>
      </c>
      <c r="BJ178" s="1" t="s">
        <v>120</v>
      </c>
      <c r="BK178" s="1" t="s">
        <v>120</v>
      </c>
      <c r="BL178" s="1" t="s">
        <v>120</v>
      </c>
      <c r="BM178" s="1" t="s">
        <v>120</v>
      </c>
      <c r="BN178" s="1" t="s">
        <v>120</v>
      </c>
      <c r="BO178" s="1" t="s">
        <v>120</v>
      </c>
      <c r="BP178" s="1" t="s">
        <v>120</v>
      </c>
      <c r="BQ178" s="1" t="s">
        <v>120</v>
      </c>
      <c r="BR178" s="1" t="s">
        <v>120</v>
      </c>
      <c r="BS178" s="1" t="s">
        <v>120</v>
      </c>
      <c r="BT178" s="1" t="s">
        <v>120</v>
      </c>
      <c r="BU178" s="1" t="s">
        <v>120</v>
      </c>
      <c r="BV178" s="1" t="s">
        <v>120</v>
      </c>
      <c r="BW178" s="1" t="s">
        <v>120</v>
      </c>
      <c r="BX178" s="1" t="s">
        <v>120</v>
      </c>
      <c r="BY178" s="1" t="s">
        <v>120</v>
      </c>
      <c r="BZ178" s="1" t="s">
        <v>120</v>
      </c>
      <c r="CA178" s="1" t="s">
        <v>120</v>
      </c>
      <c r="CB178" s="1" t="s">
        <v>120</v>
      </c>
      <c r="CC178" s="1" t="s">
        <v>120</v>
      </c>
      <c r="CD178" s="1" t="s">
        <v>120</v>
      </c>
      <c r="CE178" s="1" t="s">
        <v>120</v>
      </c>
      <c r="CF178" s="1" t="s">
        <v>120</v>
      </c>
      <c r="CG178" s="1" t="s">
        <v>120</v>
      </c>
      <c r="CH178" s="1" t="s">
        <v>120</v>
      </c>
      <c r="CI178" s="1" t="s">
        <v>120</v>
      </c>
      <c r="CJ178" s="1" t="s">
        <v>120</v>
      </c>
      <c r="CK178" s="1" t="s">
        <v>120</v>
      </c>
      <c r="CL178" s="1" t="s">
        <v>120</v>
      </c>
      <c r="CM178" s="1" t="s">
        <v>120</v>
      </c>
      <c r="CN178" s="1" t="s">
        <v>120</v>
      </c>
      <c r="CO178" s="1" t="s">
        <v>120</v>
      </c>
      <c r="CP178" s="1" t="s">
        <v>120</v>
      </c>
      <c r="CQ178" s="1" t="s">
        <v>120</v>
      </c>
      <c r="CR178" s="1" t="s">
        <v>120</v>
      </c>
      <c r="CS178" s="1" t="s">
        <v>120</v>
      </c>
      <c r="CT178" s="1" t="s">
        <v>120</v>
      </c>
      <c r="CU178" s="1" t="s">
        <v>120</v>
      </c>
      <c r="CV178" s="1" t="s">
        <v>120</v>
      </c>
      <c r="CW178" s="1" t="s">
        <v>120</v>
      </c>
      <c r="CX178" s="1" t="s">
        <v>120</v>
      </c>
      <c r="CY178" s="1" t="s">
        <v>120</v>
      </c>
      <c r="CZ178" s="1" t="s">
        <v>120</v>
      </c>
      <c r="DA178" s="1" t="s">
        <v>120</v>
      </c>
      <c r="DB178" s="1" t="s">
        <v>120</v>
      </c>
      <c r="DC178" s="1" t="s">
        <v>120</v>
      </c>
      <c r="DD178" s="1" t="s">
        <v>120</v>
      </c>
      <c r="DE178" s="1" t="s">
        <v>120</v>
      </c>
      <c r="DF178" s="1" t="s">
        <v>120</v>
      </c>
      <c r="DG178" s="1" t="s">
        <v>120</v>
      </c>
    </row>
    <row r="179" spans="1:111" x14ac:dyDescent="0.3">
      <c r="A179" s="2">
        <v>177</v>
      </c>
      <c r="B179" s="1" t="s">
        <v>2658</v>
      </c>
      <c r="C179" s="1" t="s">
        <v>2659</v>
      </c>
      <c r="D179" s="1" t="s">
        <v>2660</v>
      </c>
      <c r="E179" s="1" t="s">
        <v>2661</v>
      </c>
      <c r="F179" s="1" t="s">
        <v>2198</v>
      </c>
      <c r="G179" s="1" t="s">
        <v>2662</v>
      </c>
      <c r="H179" s="1" t="s">
        <v>2663</v>
      </c>
      <c r="I179" s="1" t="s">
        <v>2664</v>
      </c>
      <c r="J179" s="1" t="s">
        <v>2662</v>
      </c>
      <c r="K179" s="1" t="s">
        <v>120</v>
      </c>
      <c r="L179" s="1" t="s">
        <v>311</v>
      </c>
      <c r="M179" s="1" t="s">
        <v>120</v>
      </c>
      <c r="N179" s="1" t="s">
        <v>120</v>
      </c>
      <c r="O179" s="1" t="s">
        <v>120</v>
      </c>
      <c r="P179" s="1" t="s">
        <v>120</v>
      </c>
      <c r="Q179" s="1" t="s">
        <v>120</v>
      </c>
      <c r="R179" s="1" t="s">
        <v>120</v>
      </c>
      <c r="S179" s="1" t="s">
        <v>120</v>
      </c>
      <c r="T179" s="1" t="s">
        <v>120</v>
      </c>
      <c r="U179" s="1" t="s">
        <v>120</v>
      </c>
      <c r="V179" s="1" t="s">
        <v>120</v>
      </c>
      <c r="W179" s="1" t="s">
        <v>120</v>
      </c>
      <c r="X179" s="1" t="s">
        <v>120</v>
      </c>
      <c r="Y179" s="1" t="s">
        <v>120</v>
      </c>
      <c r="Z179" s="1" t="s">
        <v>120</v>
      </c>
      <c r="AA179" s="1" t="s">
        <v>120</v>
      </c>
      <c r="AB179" s="1" t="s">
        <v>120</v>
      </c>
      <c r="AC179" s="1" t="s">
        <v>120</v>
      </c>
      <c r="AD179" s="1" t="s">
        <v>120</v>
      </c>
      <c r="AE179" s="1" t="s">
        <v>120</v>
      </c>
      <c r="AF179" s="1" t="s">
        <v>120</v>
      </c>
      <c r="AG179" s="1" t="s">
        <v>120</v>
      </c>
      <c r="AH179" s="1" t="s">
        <v>120</v>
      </c>
      <c r="AI179" s="1" t="s">
        <v>120</v>
      </c>
      <c r="AJ179" s="1" t="s">
        <v>120</v>
      </c>
      <c r="AK179" s="1" t="s">
        <v>120</v>
      </c>
      <c r="AL179" s="1" t="s">
        <v>120</v>
      </c>
      <c r="AM179" s="1" t="s">
        <v>120</v>
      </c>
      <c r="AN179" s="1" t="s">
        <v>120</v>
      </c>
      <c r="AO179" s="1" t="s">
        <v>120</v>
      </c>
      <c r="AP179" s="1" t="s">
        <v>120</v>
      </c>
      <c r="AQ179" s="1" t="s">
        <v>120</v>
      </c>
      <c r="AR179" s="1" t="s">
        <v>120</v>
      </c>
      <c r="AS179" s="1" t="s">
        <v>120</v>
      </c>
      <c r="AT179" s="1" t="s">
        <v>120</v>
      </c>
      <c r="AU179" s="1" t="s">
        <v>120</v>
      </c>
      <c r="AV179" s="1" t="s">
        <v>120</v>
      </c>
      <c r="AW179" s="1" t="s">
        <v>120</v>
      </c>
      <c r="AX179" s="1" t="s">
        <v>120</v>
      </c>
      <c r="AY179" s="1" t="s">
        <v>120</v>
      </c>
      <c r="AZ179" s="1" t="s">
        <v>120</v>
      </c>
      <c r="BA179" s="1" t="s">
        <v>120</v>
      </c>
      <c r="BB179" s="1" t="s">
        <v>120</v>
      </c>
      <c r="BC179" s="1" t="s">
        <v>120</v>
      </c>
      <c r="BD179" s="1" t="s">
        <v>120</v>
      </c>
      <c r="BE179" s="1" t="s">
        <v>120</v>
      </c>
      <c r="BF179" s="1" t="s">
        <v>120</v>
      </c>
      <c r="BG179" s="1" t="s">
        <v>120</v>
      </c>
      <c r="BH179" s="1" t="s">
        <v>120</v>
      </c>
      <c r="BI179" s="1" t="s">
        <v>120</v>
      </c>
      <c r="BJ179" s="1" t="s">
        <v>120</v>
      </c>
      <c r="BK179" s="1" t="s">
        <v>120</v>
      </c>
      <c r="BL179" s="1" t="s">
        <v>120</v>
      </c>
      <c r="BM179" s="1" t="s">
        <v>120</v>
      </c>
      <c r="BN179" s="1" t="s">
        <v>120</v>
      </c>
      <c r="BO179" s="1" t="s">
        <v>120</v>
      </c>
      <c r="BP179" s="1" t="s">
        <v>120</v>
      </c>
      <c r="BQ179" s="1" t="s">
        <v>120</v>
      </c>
      <c r="BR179" s="1" t="s">
        <v>120</v>
      </c>
      <c r="BS179" s="1" t="s">
        <v>120</v>
      </c>
      <c r="BT179" s="1" t="s">
        <v>120</v>
      </c>
      <c r="BU179" s="1" t="s">
        <v>120</v>
      </c>
      <c r="BV179" s="1" t="s">
        <v>120</v>
      </c>
      <c r="BW179" s="1" t="s">
        <v>120</v>
      </c>
      <c r="BX179" s="1" t="s">
        <v>120</v>
      </c>
      <c r="BY179" s="1" t="s">
        <v>120</v>
      </c>
      <c r="BZ179" s="1" t="s">
        <v>120</v>
      </c>
      <c r="CA179" s="1" t="s">
        <v>120</v>
      </c>
      <c r="CB179" s="1" t="s">
        <v>120</v>
      </c>
      <c r="CC179" s="1" t="s">
        <v>120</v>
      </c>
      <c r="CD179" s="1" t="s">
        <v>120</v>
      </c>
      <c r="CE179" s="1" t="s">
        <v>120</v>
      </c>
      <c r="CF179" s="1" t="s">
        <v>120</v>
      </c>
      <c r="CG179" s="1" t="s">
        <v>120</v>
      </c>
      <c r="CH179" s="1" t="s">
        <v>120</v>
      </c>
      <c r="CI179" s="1" t="s">
        <v>120</v>
      </c>
      <c r="CJ179" s="1" t="s">
        <v>120</v>
      </c>
      <c r="CK179" s="1" t="s">
        <v>120</v>
      </c>
      <c r="CL179" s="1" t="s">
        <v>120</v>
      </c>
      <c r="CM179" s="1" t="s">
        <v>120</v>
      </c>
      <c r="CN179" s="1" t="s">
        <v>120</v>
      </c>
      <c r="CO179" s="1" t="s">
        <v>120</v>
      </c>
      <c r="CP179" s="1" t="s">
        <v>120</v>
      </c>
      <c r="CQ179" s="1" t="s">
        <v>120</v>
      </c>
      <c r="CR179" s="1" t="s">
        <v>120</v>
      </c>
      <c r="CS179" s="1" t="s">
        <v>120</v>
      </c>
      <c r="CT179" s="1" t="s">
        <v>120</v>
      </c>
      <c r="CU179" s="1" t="s">
        <v>120</v>
      </c>
      <c r="CV179" s="1" t="s">
        <v>120</v>
      </c>
      <c r="CW179" s="1" t="s">
        <v>120</v>
      </c>
      <c r="CX179" s="1" t="s">
        <v>120</v>
      </c>
      <c r="CY179" s="1" t="s">
        <v>120</v>
      </c>
      <c r="CZ179" s="1" t="s">
        <v>120</v>
      </c>
      <c r="DA179" s="1" t="s">
        <v>120</v>
      </c>
      <c r="DB179" s="1" t="s">
        <v>120</v>
      </c>
      <c r="DC179" s="1" t="s">
        <v>120</v>
      </c>
      <c r="DD179" s="1" t="s">
        <v>120</v>
      </c>
      <c r="DE179" s="1" t="s">
        <v>120</v>
      </c>
      <c r="DF179" s="1" t="s">
        <v>120</v>
      </c>
      <c r="DG179" s="1" t="s">
        <v>120</v>
      </c>
    </row>
    <row r="180" spans="1:111" x14ac:dyDescent="0.3">
      <c r="A180" s="2">
        <v>178</v>
      </c>
      <c r="B180" s="1" t="s">
        <v>2665</v>
      </c>
      <c r="C180" s="1" t="s">
        <v>2666</v>
      </c>
      <c r="D180" s="1" t="s">
        <v>2667</v>
      </c>
      <c r="E180" s="1" t="s">
        <v>2668</v>
      </c>
      <c r="F180" s="1"/>
      <c r="G180" s="1"/>
      <c r="H180" s="1"/>
      <c r="I180" s="1"/>
      <c r="J180" s="1"/>
      <c r="K180" s="1" t="s">
        <v>2669</v>
      </c>
      <c r="L180" s="1" t="s">
        <v>2670</v>
      </c>
      <c r="M180" s="1" t="s">
        <v>120</v>
      </c>
      <c r="N180" s="1" t="s">
        <v>849</v>
      </c>
      <c r="O180" s="1" t="s">
        <v>2671</v>
      </c>
      <c r="P180" s="1" t="s">
        <v>2672</v>
      </c>
      <c r="Q180" s="1" t="s">
        <v>120</v>
      </c>
      <c r="R180" s="1" t="s">
        <v>120</v>
      </c>
      <c r="S180" s="1" t="s">
        <v>2669</v>
      </c>
      <c r="T180" s="1" t="s">
        <v>120</v>
      </c>
      <c r="U180" s="1" t="s">
        <v>2673</v>
      </c>
      <c r="V180" s="1" t="s">
        <v>2674</v>
      </c>
      <c r="W180" s="1" t="s">
        <v>2675</v>
      </c>
      <c r="X180" s="1" t="s">
        <v>120</v>
      </c>
      <c r="Y180" s="1" t="s">
        <v>120</v>
      </c>
      <c r="Z180" s="1" t="s">
        <v>2676</v>
      </c>
      <c r="AA180" s="1" t="s">
        <v>2677</v>
      </c>
      <c r="AB180" s="1" t="s">
        <v>120</v>
      </c>
      <c r="AC180" s="1" t="s">
        <v>120</v>
      </c>
      <c r="AD180" s="1" t="s">
        <v>120</v>
      </c>
      <c r="AE180" s="1" t="s">
        <v>120</v>
      </c>
      <c r="AF180" s="1" t="s">
        <v>120</v>
      </c>
      <c r="AG180" s="1" t="s">
        <v>120</v>
      </c>
      <c r="AH180" s="1" t="s">
        <v>120</v>
      </c>
      <c r="AI180" s="1" t="s">
        <v>120</v>
      </c>
      <c r="AJ180" s="1" t="s">
        <v>2678</v>
      </c>
      <c r="AK180" s="1" t="s">
        <v>2679</v>
      </c>
      <c r="AL180" s="1" t="s">
        <v>2680</v>
      </c>
      <c r="AM180" s="1" t="s">
        <v>120</v>
      </c>
      <c r="AN180" s="1" t="s">
        <v>120</v>
      </c>
      <c r="AO180" s="1" t="s">
        <v>120</v>
      </c>
      <c r="AP180" s="1" t="s">
        <v>120</v>
      </c>
      <c r="AQ180" s="1" t="s">
        <v>120</v>
      </c>
      <c r="AR180" s="1" t="s">
        <v>120</v>
      </c>
      <c r="AS180" s="1" t="s">
        <v>120</v>
      </c>
      <c r="AT180" s="1" t="s">
        <v>120</v>
      </c>
      <c r="AU180" s="1" t="s">
        <v>120</v>
      </c>
      <c r="AV180" s="1" t="s">
        <v>120</v>
      </c>
      <c r="AW180" s="1" t="s">
        <v>120</v>
      </c>
      <c r="AX180" s="1" t="s">
        <v>120</v>
      </c>
      <c r="AY180" s="1" t="s">
        <v>120</v>
      </c>
      <c r="AZ180" s="1" t="s">
        <v>120</v>
      </c>
      <c r="BA180" s="1" t="s">
        <v>849</v>
      </c>
      <c r="BB180" s="1" t="s">
        <v>2671</v>
      </c>
      <c r="BC180" s="1" t="s">
        <v>2672</v>
      </c>
      <c r="BD180" s="1" t="s">
        <v>120</v>
      </c>
      <c r="BE180" s="1" t="s">
        <v>120</v>
      </c>
      <c r="BF180" s="1" t="s">
        <v>2669</v>
      </c>
      <c r="BG180" s="1" t="s">
        <v>120</v>
      </c>
      <c r="BH180" s="1" t="s">
        <v>2673</v>
      </c>
      <c r="BI180" s="1" t="s">
        <v>2674</v>
      </c>
      <c r="BJ180" s="1" t="s">
        <v>2675</v>
      </c>
      <c r="BK180" s="1" t="s">
        <v>120</v>
      </c>
      <c r="BL180" s="1" t="s">
        <v>120</v>
      </c>
      <c r="BM180" s="1" t="s">
        <v>2676</v>
      </c>
      <c r="BN180" s="1" t="s">
        <v>120</v>
      </c>
      <c r="BO180" s="1" t="s">
        <v>120</v>
      </c>
      <c r="BP180" s="1" t="s">
        <v>120</v>
      </c>
      <c r="BQ180" s="1" t="s">
        <v>120</v>
      </c>
      <c r="BR180" s="1" t="s">
        <v>120</v>
      </c>
      <c r="BS180" s="1" t="s">
        <v>120</v>
      </c>
      <c r="BT180" s="1" t="s">
        <v>120</v>
      </c>
      <c r="BU180" s="1" t="s">
        <v>120</v>
      </c>
      <c r="BV180" s="1" t="s">
        <v>120</v>
      </c>
      <c r="BW180" s="1" t="s">
        <v>120</v>
      </c>
      <c r="BX180" s="1" t="s">
        <v>120</v>
      </c>
      <c r="BY180" s="1" t="s">
        <v>120</v>
      </c>
      <c r="BZ180" s="1" t="s">
        <v>120</v>
      </c>
      <c r="CA180" s="1" t="s">
        <v>120</v>
      </c>
      <c r="CB180" s="1" t="s">
        <v>120</v>
      </c>
      <c r="CC180" s="1" t="s">
        <v>120</v>
      </c>
      <c r="CD180" s="1" t="s">
        <v>120</v>
      </c>
      <c r="CE180" s="1" t="s">
        <v>120</v>
      </c>
      <c r="CF180" s="1" t="s">
        <v>120</v>
      </c>
      <c r="CG180" s="1" t="s">
        <v>120</v>
      </c>
      <c r="CH180" s="1" t="s">
        <v>120</v>
      </c>
      <c r="CI180" s="1" t="s">
        <v>120</v>
      </c>
      <c r="CJ180" s="1" t="s">
        <v>120</v>
      </c>
      <c r="CK180" s="1" t="s">
        <v>120</v>
      </c>
      <c r="CL180" s="1" t="s">
        <v>120</v>
      </c>
      <c r="CM180" s="1" t="s">
        <v>120</v>
      </c>
      <c r="CN180" s="1" t="s">
        <v>120</v>
      </c>
      <c r="CO180" s="1" t="s">
        <v>120</v>
      </c>
      <c r="CP180" s="1" t="s">
        <v>120</v>
      </c>
      <c r="CQ180" s="1" t="s">
        <v>120</v>
      </c>
      <c r="CR180" s="1" t="s">
        <v>120</v>
      </c>
      <c r="CS180" s="1" t="s">
        <v>120</v>
      </c>
      <c r="CT180" s="1" t="s">
        <v>120</v>
      </c>
      <c r="CU180" s="1" t="s">
        <v>120</v>
      </c>
      <c r="CV180" s="1" t="s">
        <v>120</v>
      </c>
      <c r="CW180" s="1" t="s">
        <v>120</v>
      </c>
      <c r="CX180" s="1" t="s">
        <v>120</v>
      </c>
      <c r="CY180" s="1" t="s">
        <v>120</v>
      </c>
      <c r="CZ180" s="1" t="s">
        <v>120</v>
      </c>
      <c r="DA180" s="1" t="s">
        <v>120</v>
      </c>
      <c r="DB180" s="1" t="s">
        <v>120</v>
      </c>
      <c r="DC180" s="1" t="s">
        <v>120</v>
      </c>
      <c r="DD180" s="1" t="s">
        <v>120</v>
      </c>
      <c r="DE180" s="1" t="s">
        <v>120</v>
      </c>
      <c r="DF180" s="1" t="s">
        <v>120</v>
      </c>
      <c r="DG180" s="1" t="s">
        <v>120</v>
      </c>
    </row>
    <row r="181" spans="1:111" hidden="1" x14ac:dyDescent="0.3">
      <c r="A181" s="2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</row>
    <row r="182" spans="1:111" x14ac:dyDescent="0.3">
      <c r="A182" s="2">
        <v>180</v>
      </c>
      <c r="B182" s="1" t="s">
        <v>2681</v>
      </c>
      <c r="C182" s="1" t="s">
        <v>2682</v>
      </c>
      <c r="D182" s="1" t="s">
        <v>2683</v>
      </c>
      <c r="E182" s="1" t="s">
        <v>2684</v>
      </c>
      <c r="F182" s="1"/>
      <c r="G182" s="1"/>
      <c r="H182" s="1"/>
      <c r="I182" s="1"/>
      <c r="J182" s="1"/>
      <c r="K182" s="1" t="s">
        <v>902</v>
      </c>
      <c r="L182" s="1" t="s">
        <v>2685</v>
      </c>
      <c r="M182" s="1" t="s">
        <v>120</v>
      </c>
      <c r="N182" s="1" t="s">
        <v>122</v>
      </c>
      <c r="O182" s="1" t="s">
        <v>2686</v>
      </c>
      <c r="P182" s="1" t="s">
        <v>123</v>
      </c>
      <c r="Q182" s="1" t="s">
        <v>120</v>
      </c>
      <c r="R182" s="1" t="s">
        <v>120</v>
      </c>
      <c r="S182" s="1" t="s">
        <v>902</v>
      </c>
      <c r="T182" s="1" t="s">
        <v>120</v>
      </c>
      <c r="U182" s="1" t="s">
        <v>2687</v>
      </c>
      <c r="V182" s="1" t="s">
        <v>2688</v>
      </c>
      <c r="W182" s="1" t="s">
        <v>2568</v>
      </c>
      <c r="X182" s="1" t="s">
        <v>120</v>
      </c>
      <c r="Y182" s="1" t="s">
        <v>120</v>
      </c>
      <c r="Z182" s="1" t="s">
        <v>2689</v>
      </c>
      <c r="AA182" s="1" t="s">
        <v>2690</v>
      </c>
      <c r="AB182" s="1" t="s">
        <v>120</v>
      </c>
      <c r="AC182" s="1" t="s">
        <v>120</v>
      </c>
      <c r="AD182" s="1" t="s">
        <v>120</v>
      </c>
      <c r="AE182" s="1" t="s">
        <v>120</v>
      </c>
      <c r="AF182" s="1" t="s">
        <v>120</v>
      </c>
      <c r="AG182" s="1" t="s">
        <v>120</v>
      </c>
      <c r="AH182" s="1" t="s">
        <v>120</v>
      </c>
      <c r="AI182" s="1" t="s">
        <v>120</v>
      </c>
      <c r="AJ182" s="1" t="s">
        <v>2691</v>
      </c>
      <c r="AK182" s="1" t="s">
        <v>2692</v>
      </c>
      <c r="AL182" s="1" t="s">
        <v>2693</v>
      </c>
      <c r="AM182" s="1" t="s">
        <v>2694</v>
      </c>
      <c r="AN182" s="1" t="s">
        <v>120</v>
      </c>
      <c r="AO182" s="1" t="s">
        <v>120</v>
      </c>
      <c r="AP182" s="1" t="s">
        <v>120</v>
      </c>
      <c r="AQ182" s="1" t="s">
        <v>120</v>
      </c>
      <c r="AR182" s="1" t="s">
        <v>120</v>
      </c>
      <c r="AS182" s="1" t="s">
        <v>120</v>
      </c>
      <c r="AT182" s="1" t="s">
        <v>120</v>
      </c>
      <c r="AU182" s="1" t="s">
        <v>120</v>
      </c>
      <c r="AV182" s="1" t="s">
        <v>120</v>
      </c>
      <c r="AW182" s="1" t="s">
        <v>2695</v>
      </c>
      <c r="AX182" s="1" t="s">
        <v>2696</v>
      </c>
      <c r="AY182" s="1" t="s">
        <v>120</v>
      </c>
      <c r="AZ182" s="1" t="s">
        <v>120</v>
      </c>
      <c r="BA182" s="1" t="s">
        <v>583</v>
      </c>
      <c r="BB182" s="1" t="s">
        <v>2697</v>
      </c>
      <c r="BC182" s="1" t="s">
        <v>123</v>
      </c>
      <c r="BD182" s="1" t="s">
        <v>120</v>
      </c>
      <c r="BE182" s="1" t="s">
        <v>120</v>
      </c>
      <c r="BF182" s="1" t="s">
        <v>2698</v>
      </c>
      <c r="BG182" s="1" t="s">
        <v>120</v>
      </c>
      <c r="BH182" s="1" t="s">
        <v>2699</v>
      </c>
      <c r="BI182" s="1" t="s">
        <v>2700</v>
      </c>
      <c r="BJ182" s="1" t="s">
        <v>2568</v>
      </c>
      <c r="BK182" s="1" t="s">
        <v>120</v>
      </c>
      <c r="BL182" s="1" t="s">
        <v>120</v>
      </c>
      <c r="BM182" s="1" t="s">
        <v>2693</v>
      </c>
      <c r="BN182" s="1" t="s">
        <v>120</v>
      </c>
      <c r="BO182" s="1" t="s">
        <v>123</v>
      </c>
      <c r="BP182" s="1" t="s">
        <v>262</v>
      </c>
      <c r="BQ182" s="1" t="s">
        <v>120</v>
      </c>
      <c r="BR182" s="1" t="s">
        <v>120</v>
      </c>
      <c r="BS182" s="1" t="s">
        <v>120</v>
      </c>
      <c r="BT182" s="1" t="s">
        <v>190</v>
      </c>
      <c r="BU182" s="1" t="s">
        <v>120</v>
      </c>
      <c r="BV182" s="1" t="s">
        <v>1444</v>
      </c>
      <c r="BW182" s="1" t="s">
        <v>2701</v>
      </c>
      <c r="BX182" s="1" t="s">
        <v>120</v>
      </c>
      <c r="BY182" s="1" t="s">
        <v>120</v>
      </c>
      <c r="BZ182" s="1" t="s">
        <v>120</v>
      </c>
      <c r="CA182" s="1" t="s">
        <v>2696</v>
      </c>
      <c r="CB182" s="1" t="s">
        <v>2694</v>
      </c>
      <c r="CC182" s="1" t="s">
        <v>120</v>
      </c>
      <c r="CD182" s="1" t="s">
        <v>120</v>
      </c>
      <c r="CE182" s="1" t="s">
        <v>120</v>
      </c>
      <c r="CF182" s="1" t="s">
        <v>120</v>
      </c>
      <c r="CG182" s="1" t="s">
        <v>120</v>
      </c>
      <c r="CH182" s="1" t="s">
        <v>120</v>
      </c>
      <c r="CI182" s="1" t="s">
        <v>120</v>
      </c>
      <c r="CJ182" s="1" t="s">
        <v>120</v>
      </c>
      <c r="CK182" s="1" t="s">
        <v>120</v>
      </c>
      <c r="CL182" s="1" t="s">
        <v>2695</v>
      </c>
      <c r="CM182" s="1" t="s">
        <v>2696</v>
      </c>
      <c r="CN182" s="1" t="s">
        <v>120</v>
      </c>
      <c r="CO182" s="1" t="s">
        <v>120</v>
      </c>
      <c r="CP182" s="1" t="s">
        <v>120</v>
      </c>
      <c r="CQ182" s="1" t="s">
        <v>120</v>
      </c>
      <c r="CR182" s="1" t="s">
        <v>625</v>
      </c>
      <c r="CS182" s="1" t="s">
        <v>2702</v>
      </c>
      <c r="CT182" s="1" t="s">
        <v>120</v>
      </c>
      <c r="CU182" s="1" t="s">
        <v>120</v>
      </c>
      <c r="CV182" s="1" t="s">
        <v>120</v>
      </c>
      <c r="CW182" s="1" t="s">
        <v>120</v>
      </c>
      <c r="CX182" s="1" t="s">
        <v>120</v>
      </c>
      <c r="CY182" s="1" t="s">
        <v>120</v>
      </c>
      <c r="CZ182" s="1" t="s">
        <v>120</v>
      </c>
      <c r="DA182" s="1" t="s">
        <v>120</v>
      </c>
      <c r="DB182" s="1" t="s">
        <v>120</v>
      </c>
      <c r="DC182" s="1" t="s">
        <v>120</v>
      </c>
      <c r="DD182" s="1" t="s">
        <v>120</v>
      </c>
      <c r="DE182" s="1" t="s">
        <v>120</v>
      </c>
      <c r="DF182" s="1" t="s">
        <v>120</v>
      </c>
      <c r="DG182" s="1" t="s">
        <v>120</v>
      </c>
    </row>
    <row r="183" spans="1:111" x14ac:dyDescent="0.3">
      <c r="A183" s="2">
        <v>181</v>
      </c>
      <c r="B183" s="1" t="s">
        <v>2703</v>
      </c>
      <c r="C183" s="1" t="s">
        <v>2704</v>
      </c>
      <c r="D183" s="1" t="s">
        <v>345</v>
      </c>
      <c r="E183" s="1" t="s">
        <v>2705</v>
      </c>
      <c r="F183" s="1" t="s">
        <v>2706</v>
      </c>
      <c r="G183" s="1" t="s">
        <v>2707</v>
      </c>
      <c r="H183" s="1" t="s">
        <v>2708</v>
      </c>
      <c r="I183" s="1" t="s">
        <v>2709</v>
      </c>
      <c r="J183" s="1" t="s">
        <v>2710</v>
      </c>
      <c r="K183" s="1" t="s">
        <v>120</v>
      </c>
      <c r="L183" s="1" t="s">
        <v>311</v>
      </c>
      <c r="M183" s="1" t="s">
        <v>120</v>
      </c>
      <c r="N183" s="1" t="s">
        <v>120</v>
      </c>
      <c r="O183" s="1" t="s">
        <v>120</v>
      </c>
      <c r="P183" s="1" t="s">
        <v>120</v>
      </c>
      <c r="Q183" s="1" t="s">
        <v>120</v>
      </c>
      <c r="R183" s="1" t="s">
        <v>120</v>
      </c>
      <c r="S183" s="1" t="s">
        <v>120</v>
      </c>
      <c r="T183" s="1" t="s">
        <v>120</v>
      </c>
      <c r="U183" s="1" t="s">
        <v>120</v>
      </c>
      <c r="V183" s="1" t="s">
        <v>120</v>
      </c>
      <c r="W183" s="1" t="s">
        <v>120</v>
      </c>
      <c r="X183" s="1" t="s">
        <v>120</v>
      </c>
      <c r="Y183" s="1" t="s">
        <v>120</v>
      </c>
      <c r="Z183" s="1" t="s">
        <v>120</v>
      </c>
      <c r="AA183" s="1" t="s">
        <v>120</v>
      </c>
      <c r="AB183" s="1" t="s">
        <v>120</v>
      </c>
      <c r="AC183" s="1" t="s">
        <v>120</v>
      </c>
      <c r="AD183" s="1" t="s">
        <v>120</v>
      </c>
      <c r="AE183" s="1" t="s">
        <v>120</v>
      </c>
      <c r="AF183" s="1" t="s">
        <v>120</v>
      </c>
      <c r="AG183" s="1" t="s">
        <v>120</v>
      </c>
      <c r="AH183" s="1" t="s">
        <v>120</v>
      </c>
      <c r="AI183" s="1" t="s">
        <v>120</v>
      </c>
      <c r="AJ183" s="1" t="s">
        <v>120</v>
      </c>
      <c r="AK183" s="1" t="s">
        <v>120</v>
      </c>
      <c r="AL183" s="1" t="s">
        <v>120</v>
      </c>
      <c r="AM183" s="1" t="s">
        <v>120</v>
      </c>
      <c r="AN183" s="1" t="s">
        <v>120</v>
      </c>
      <c r="AO183" s="1" t="s">
        <v>120</v>
      </c>
      <c r="AP183" s="1" t="s">
        <v>120</v>
      </c>
      <c r="AQ183" s="1" t="s">
        <v>120</v>
      </c>
      <c r="AR183" s="1" t="s">
        <v>120</v>
      </c>
      <c r="AS183" s="1" t="s">
        <v>120</v>
      </c>
      <c r="AT183" s="1" t="s">
        <v>120</v>
      </c>
      <c r="AU183" s="1" t="s">
        <v>120</v>
      </c>
      <c r="AV183" s="1" t="s">
        <v>120</v>
      </c>
      <c r="AW183" s="1" t="s">
        <v>120</v>
      </c>
      <c r="AX183" s="1" t="s">
        <v>120</v>
      </c>
      <c r="AY183" s="1" t="s">
        <v>120</v>
      </c>
      <c r="AZ183" s="1" t="s">
        <v>120</v>
      </c>
      <c r="BA183" s="1" t="s">
        <v>120</v>
      </c>
      <c r="BB183" s="1" t="s">
        <v>120</v>
      </c>
      <c r="BC183" s="1" t="s">
        <v>120</v>
      </c>
      <c r="BD183" s="1" t="s">
        <v>120</v>
      </c>
      <c r="BE183" s="1" t="s">
        <v>120</v>
      </c>
      <c r="BF183" s="1" t="s">
        <v>120</v>
      </c>
      <c r="BG183" s="1" t="s">
        <v>120</v>
      </c>
      <c r="BH183" s="1" t="s">
        <v>120</v>
      </c>
      <c r="BI183" s="1" t="s">
        <v>120</v>
      </c>
      <c r="BJ183" s="1" t="s">
        <v>120</v>
      </c>
      <c r="BK183" s="1" t="s">
        <v>120</v>
      </c>
      <c r="BL183" s="1" t="s">
        <v>120</v>
      </c>
      <c r="BM183" s="1" t="s">
        <v>120</v>
      </c>
      <c r="BN183" s="1" t="s">
        <v>120</v>
      </c>
      <c r="BO183" s="1" t="s">
        <v>120</v>
      </c>
      <c r="BP183" s="1" t="s">
        <v>120</v>
      </c>
      <c r="BQ183" s="1" t="s">
        <v>120</v>
      </c>
      <c r="BR183" s="1" t="s">
        <v>120</v>
      </c>
      <c r="BS183" s="1" t="s">
        <v>120</v>
      </c>
      <c r="BT183" s="1" t="s">
        <v>120</v>
      </c>
      <c r="BU183" s="1" t="s">
        <v>120</v>
      </c>
      <c r="BV183" s="1" t="s">
        <v>120</v>
      </c>
      <c r="BW183" s="1" t="s">
        <v>120</v>
      </c>
      <c r="BX183" s="1" t="s">
        <v>120</v>
      </c>
      <c r="BY183" s="1" t="s">
        <v>120</v>
      </c>
      <c r="BZ183" s="1" t="s">
        <v>120</v>
      </c>
      <c r="CA183" s="1" t="s">
        <v>120</v>
      </c>
      <c r="CB183" s="1" t="s">
        <v>120</v>
      </c>
      <c r="CC183" s="1" t="s">
        <v>120</v>
      </c>
      <c r="CD183" s="1" t="s">
        <v>120</v>
      </c>
      <c r="CE183" s="1" t="s">
        <v>120</v>
      </c>
      <c r="CF183" s="1" t="s">
        <v>120</v>
      </c>
      <c r="CG183" s="1" t="s">
        <v>120</v>
      </c>
      <c r="CH183" s="1" t="s">
        <v>120</v>
      </c>
      <c r="CI183" s="1" t="s">
        <v>120</v>
      </c>
      <c r="CJ183" s="1" t="s">
        <v>120</v>
      </c>
      <c r="CK183" s="1" t="s">
        <v>120</v>
      </c>
      <c r="CL183" s="1" t="s">
        <v>120</v>
      </c>
      <c r="CM183" s="1" t="s">
        <v>120</v>
      </c>
      <c r="CN183" s="1" t="s">
        <v>120</v>
      </c>
      <c r="CO183" s="1" t="s">
        <v>120</v>
      </c>
      <c r="CP183" s="1" t="s">
        <v>120</v>
      </c>
      <c r="CQ183" s="1" t="s">
        <v>120</v>
      </c>
      <c r="CR183" s="1" t="s">
        <v>120</v>
      </c>
      <c r="CS183" s="1" t="s">
        <v>120</v>
      </c>
      <c r="CT183" s="1" t="s">
        <v>120</v>
      </c>
      <c r="CU183" s="1" t="s">
        <v>120</v>
      </c>
      <c r="CV183" s="1" t="s">
        <v>120</v>
      </c>
      <c r="CW183" s="1" t="s">
        <v>120</v>
      </c>
      <c r="CX183" s="1" t="s">
        <v>120</v>
      </c>
      <c r="CY183" s="1" t="s">
        <v>120</v>
      </c>
      <c r="CZ183" s="1" t="s">
        <v>120</v>
      </c>
      <c r="DA183" s="1" t="s">
        <v>120</v>
      </c>
      <c r="DB183" s="1" t="s">
        <v>120</v>
      </c>
      <c r="DC183" s="1" t="s">
        <v>120</v>
      </c>
      <c r="DD183" s="1" t="s">
        <v>120</v>
      </c>
      <c r="DE183" s="1" t="s">
        <v>120</v>
      </c>
      <c r="DF183" s="1" t="s">
        <v>120</v>
      </c>
      <c r="DG183" s="1" t="s">
        <v>120</v>
      </c>
    </row>
    <row r="184" spans="1:111" x14ac:dyDescent="0.3">
      <c r="A184" s="2">
        <v>182</v>
      </c>
      <c r="B184" s="1" t="s">
        <v>2711</v>
      </c>
      <c r="C184" s="1" t="s">
        <v>2712</v>
      </c>
      <c r="D184" s="1" t="s">
        <v>2713</v>
      </c>
      <c r="E184" s="1" t="s">
        <v>2714</v>
      </c>
      <c r="F184" s="1" t="s">
        <v>2715</v>
      </c>
      <c r="G184" s="1"/>
      <c r="H184" s="1" t="s">
        <v>2716</v>
      </c>
      <c r="I184" s="1" t="s">
        <v>2717</v>
      </c>
      <c r="J184" s="1"/>
      <c r="K184" s="1" t="s">
        <v>2718</v>
      </c>
      <c r="L184" s="1" t="s">
        <v>2719</v>
      </c>
      <c r="M184" s="1" t="s">
        <v>120</v>
      </c>
      <c r="N184" s="1" t="s">
        <v>1696</v>
      </c>
      <c r="O184" s="1" t="s">
        <v>2720</v>
      </c>
      <c r="P184" s="1" t="s">
        <v>294</v>
      </c>
      <c r="Q184" s="1" t="s">
        <v>120</v>
      </c>
      <c r="R184" s="1" t="s">
        <v>120</v>
      </c>
      <c r="S184" s="1" t="s">
        <v>2718</v>
      </c>
      <c r="T184" s="1" t="s">
        <v>120</v>
      </c>
      <c r="U184" s="1" t="s">
        <v>2721</v>
      </c>
      <c r="V184" s="1" t="s">
        <v>2722</v>
      </c>
      <c r="W184" s="1" t="s">
        <v>2723</v>
      </c>
      <c r="X184" s="1" t="s">
        <v>120</v>
      </c>
      <c r="Y184" s="1" t="s">
        <v>120</v>
      </c>
      <c r="Z184" s="1" t="s">
        <v>2719</v>
      </c>
      <c r="AA184" s="1" t="s">
        <v>2724</v>
      </c>
      <c r="AB184" s="1" t="s">
        <v>120</v>
      </c>
      <c r="AC184" s="1" t="s">
        <v>120</v>
      </c>
      <c r="AD184" s="1" t="s">
        <v>120</v>
      </c>
      <c r="AE184" s="1" t="s">
        <v>120</v>
      </c>
      <c r="AF184" s="1" t="s">
        <v>120</v>
      </c>
      <c r="AG184" s="1" t="s">
        <v>2725</v>
      </c>
      <c r="AH184" s="1" t="s">
        <v>120</v>
      </c>
      <c r="AI184" s="1" t="s">
        <v>120</v>
      </c>
      <c r="AJ184" s="1" t="s">
        <v>2726</v>
      </c>
      <c r="AK184" s="1" t="s">
        <v>2727</v>
      </c>
      <c r="AL184" s="1" t="s">
        <v>2719</v>
      </c>
      <c r="AM184" s="1" t="s">
        <v>120</v>
      </c>
      <c r="AN184" s="1" t="s">
        <v>120</v>
      </c>
      <c r="AO184" s="1" t="s">
        <v>120</v>
      </c>
      <c r="AP184" s="1" t="s">
        <v>120</v>
      </c>
      <c r="AQ184" s="1" t="s">
        <v>120</v>
      </c>
      <c r="AR184" s="1" t="s">
        <v>120</v>
      </c>
      <c r="AS184" s="1" t="s">
        <v>120</v>
      </c>
      <c r="AT184" s="1" t="s">
        <v>120</v>
      </c>
      <c r="AU184" s="1" t="s">
        <v>120</v>
      </c>
      <c r="AV184" s="1" t="s">
        <v>120</v>
      </c>
      <c r="AW184" s="1" t="s">
        <v>120</v>
      </c>
      <c r="AX184" s="1" t="s">
        <v>120</v>
      </c>
      <c r="AY184" s="1" t="s">
        <v>120</v>
      </c>
      <c r="AZ184" s="1" t="s">
        <v>120</v>
      </c>
      <c r="BA184" s="1" t="s">
        <v>1696</v>
      </c>
      <c r="BB184" s="1" t="s">
        <v>2720</v>
      </c>
      <c r="BC184" s="1" t="s">
        <v>294</v>
      </c>
      <c r="BD184" s="1" t="s">
        <v>120</v>
      </c>
      <c r="BE184" s="1" t="s">
        <v>120</v>
      </c>
      <c r="BF184" s="1" t="s">
        <v>2718</v>
      </c>
      <c r="BG184" s="1" t="s">
        <v>120</v>
      </c>
      <c r="BH184" s="1" t="s">
        <v>2721</v>
      </c>
      <c r="BI184" s="1" t="s">
        <v>2722</v>
      </c>
      <c r="BJ184" s="1" t="s">
        <v>2723</v>
      </c>
      <c r="BK184" s="1" t="s">
        <v>120</v>
      </c>
      <c r="BL184" s="1" t="s">
        <v>120</v>
      </c>
      <c r="BM184" s="1" t="s">
        <v>2719</v>
      </c>
      <c r="BN184" s="1" t="s">
        <v>120</v>
      </c>
      <c r="BO184" s="1" t="s">
        <v>120</v>
      </c>
      <c r="BP184" s="1" t="s">
        <v>120</v>
      </c>
      <c r="BQ184" s="1" t="s">
        <v>120</v>
      </c>
      <c r="BR184" s="1" t="s">
        <v>120</v>
      </c>
      <c r="BS184" s="1" t="s">
        <v>120</v>
      </c>
      <c r="BT184" s="1" t="s">
        <v>120</v>
      </c>
      <c r="BU184" s="1" t="s">
        <v>120</v>
      </c>
      <c r="BV184" s="1" t="s">
        <v>120</v>
      </c>
      <c r="BW184" s="1" t="s">
        <v>120</v>
      </c>
      <c r="BX184" s="1" t="s">
        <v>120</v>
      </c>
      <c r="BY184" s="1" t="s">
        <v>120</v>
      </c>
      <c r="BZ184" s="1" t="s">
        <v>120</v>
      </c>
      <c r="CA184" s="1" t="s">
        <v>120</v>
      </c>
      <c r="CB184" s="1" t="s">
        <v>120</v>
      </c>
      <c r="CC184" s="1" t="s">
        <v>120</v>
      </c>
      <c r="CD184" s="1" t="s">
        <v>120</v>
      </c>
      <c r="CE184" s="1" t="s">
        <v>120</v>
      </c>
      <c r="CF184" s="1" t="s">
        <v>120</v>
      </c>
      <c r="CG184" s="1" t="s">
        <v>120</v>
      </c>
      <c r="CH184" s="1" t="s">
        <v>120</v>
      </c>
      <c r="CI184" s="1" t="s">
        <v>120</v>
      </c>
      <c r="CJ184" s="1" t="s">
        <v>120</v>
      </c>
      <c r="CK184" s="1" t="s">
        <v>120</v>
      </c>
      <c r="CL184" s="1" t="s">
        <v>120</v>
      </c>
      <c r="CM184" s="1" t="s">
        <v>120</v>
      </c>
      <c r="CN184" s="1" t="s">
        <v>120</v>
      </c>
      <c r="CO184" s="1" t="s">
        <v>120</v>
      </c>
      <c r="CP184" s="1" t="s">
        <v>120</v>
      </c>
      <c r="CQ184" s="1" t="s">
        <v>120</v>
      </c>
      <c r="CR184" s="1" t="s">
        <v>120</v>
      </c>
      <c r="CS184" s="1" t="s">
        <v>120</v>
      </c>
      <c r="CT184" s="1" t="s">
        <v>120</v>
      </c>
      <c r="CU184" s="1" t="s">
        <v>120</v>
      </c>
      <c r="CV184" s="1" t="s">
        <v>120</v>
      </c>
      <c r="CW184" s="1" t="s">
        <v>120</v>
      </c>
      <c r="CX184" s="1" t="s">
        <v>120</v>
      </c>
      <c r="CY184" s="1" t="s">
        <v>120</v>
      </c>
      <c r="CZ184" s="1" t="s">
        <v>120</v>
      </c>
      <c r="DA184" s="1" t="s">
        <v>120</v>
      </c>
      <c r="DB184" s="1" t="s">
        <v>120</v>
      </c>
      <c r="DC184" s="1" t="s">
        <v>120</v>
      </c>
      <c r="DD184" s="1" t="s">
        <v>120</v>
      </c>
      <c r="DE184" s="1" t="s">
        <v>120</v>
      </c>
      <c r="DF184" s="1" t="s">
        <v>120</v>
      </c>
      <c r="DG184" s="1" t="s">
        <v>120</v>
      </c>
    </row>
    <row r="185" spans="1:111" hidden="1" x14ac:dyDescent="0.3">
      <c r="A185" s="2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</row>
    <row r="186" spans="1:111" x14ac:dyDescent="0.3">
      <c r="A186" s="2">
        <v>184</v>
      </c>
      <c r="B186" s="1" t="s">
        <v>2728</v>
      </c>
      <c r="C186" s="1" t="s">
        <v>2729</v>
      </c>
      <c r="D186" s="1" t="s">
        <v>2506</v>
      </c>
      <c r="E186" s="1" t="s">
        <v>2730</v>
      </c>
      <c r="F186" s="1" t="s">
        <v>2731</v>
      </c>
      <c r="G186" s="1" t="s">
        <v>2732</v>
      </c>
      <c r="H186" s="1" t="s">
        <v>2733</v>
      </c>
      <c r="I186" s="1" t="s">
        <v>2734</v>
      </c>
      <c r="J186" s="1" t="s">
        <v>2735</v>
      </c>
      <c r="K186" s="1" t="s">
        <v>123</v>
      </c>
      <c r="L186" s="1" t="s">
        <v>311</v>
      </c>
      <c r="M186" s="1" t="s">
        <v>120</v>
      </c>
      <c r="N186" s="1" t="s">
        <v>120</v>
      </c>
      <c r="O186" s="1" t="s">
        <v>120</v>
      </c>
      <c r="P186" s="1" t="s">
        <v>120</v>
      </c>
      <c r="Q186" s="1" t="s">
        <v>123</v>
      </c>
      <c r="R186" s="1" t="s">
        <v>120</v>
      </c>
      <c r="S186" s="1" t="s">
        <v>123</v>
      </c>
      <c r="T186" s="1" t="s">
        <v>120</v>
      </c>
      <c r="U186" s="1" t="s">
        <v>120</v>
      </c>
      <c r="V186" s="1" t="s">
        <v>120</v>
      </c>
      <c r="W186" s="1" t="s">
        <v>120</v>
      </c>
      <c r="X186" s="1" t="s">
        <v>120</v>
      </c>
      <c r="Y186" s="1" t="s">
        <v>120</v>
      </c>
      <c r="Z186" s="1" t="s">
        <v>120</v>
      </c>
      <c r="AA186" s="1" t="s">
        <v>120</v>
      </c>
      <c r="AB186" s="1" t="s">
        <v>120</v>
      </c>
      <c r="AC186" s="1" t="s">
        <v>120</v>
      </c>
      <c r="AD186" s="1" t="s">
        <v>120</v>
      </c>
      <c r="AE186" s="1" t="s">
        <v>120</v>
      </c>
      <c r="AF186" s="1" t="s">
        <v>120</v>
      </c>
      <c r="AG186" s="1" t="s">
        <v>120</v>
      </c>
      <c r="AH186" s="1" t="s">
        <v>120</v>
      </c>
      <c r="AI186" s="1" t="s">
        <v>120</v>
      </c>
      <c r="AJ186" s="1" t="s">
        <v>120</v>
      </c>
      <c r="AK186" s="1" t="s">
        <v>120</v>
      </c>
      <c r="AL186" s="1" t="s">
        <v>120</v>
      </c>
      <c r="AM186" s="1" t="s">
        <v>120</v>
      </c>
      <c r="AN186" s="1" t="s">
        <v>120</v>
      </c>
      <c r="AO186" s="1" t="s">
        <v>120</v>
      </c>
      <c r="AP186" s="1" t="s">
        <v>120</v>
      </c>
      <c r="AQ186" s="1" t="s">
        <v>120</v>
      </c>
      <c r="AR186" s="1" t="s">
        <v>120</v>
      </c>
      <c r="AS186" s="1" t="s">
        <v>120</v>
      </c>
      <c r="AT186" s="1" t="s">
        <v>120</v>
      </c>
      <c r="AU186" s="1" t="s">
        <v>120</v>
      </c>
      <c r="AV186" s="1" t="s">
        <v>120</v>
      </c>
      <c r="AW186" s="1" t="s">
        <v>120</v>
      </c>
      <c r="AX186" s="1" t="s">
        <v>120</v>
      </c>
      <c r="AY186" s="1" t="s">
        <v>120</v>
      </c>
      <c r="AZ186" s="1" t="s">
        <v>120</v>
      </c>
      <c r="BA186" s="1" t="s">
        <v>120</v>
      </c>
      <c r="BB186" s="1" t="s">
        <v>120</v>
      </c>
      <c r="BC186" s="1" t="s">
        <v>120</v>
      </c>
      <c r="BD186" s="1" t="s">
        <v>123</v>
      </c>
      <c r="BE186" s="1" t="s">
        <v>120</v>
      </c>
      <c r="BF186" s="1" t="s">
        <v>123</v>
      </c>
      <c r="BG186" s="1" t="s">
        <v>120</v>
      </c>
      <c r="BH186" s="1" t="s">
        <v>120</v>
      </c>
      <c r="BI186" s="1" t="s">
        <v>120</v>
      </c>
      <c r="BJ186" s="1" t="s">
        <v>120</v>
      </c>
      <c r="BK186" s="1" t="s">
        <v>120</v>
      </c>
      <c r="BL186" s="1" t="s">
        <v>120</v>
      </c>
      <c r="BM186" s="1" t="s">
        <v>120</v>
      </c>
      <c r="BN186" s="1" t="s">
        <v>120</v>
      </c>
      <c r="BO186" s="1" t="s">
        <v>120</v>
      </c>
      <c r="BP186" s="1" t="s">
        <v>120</v>
      </c>
      <c r="BQ186" s="1" t="s">
        <v>120</v>
      </c>
      <c r="BR186" s="1" t="s">
        <v>120</v>
      </c>
      <c r="BS186" s="1" t="s">
        <v>120</v>
      </c>
      <c r="BT186" s="1" t="s">
        <v>120</v>
      </c>
      <c r="BU186" s="1" t="s">
        <v>120</v>
      </c>
      <c r="BV186" s="1" t="s">
        <v>120</v>
      </c>
      <c r="BW186" s="1" t="s">
        <v>120</v>
      </c>
      <c r="BX186" s="1" t="s">
        <v>120</v>
      </c>
      <c r="BY186" s="1" t="s">
        <v>120</v>
      </c>
      <c r="BZ186" s="1" t="s">
        <v>120</v>
      </c>
      <c r="CA186" s="1" t="s">
        <v>120</v>
      </c>
      <c r="CB186" s="1" t="s">
        <v>120</v>
      </c>
      <c r="CC186" s="1" t="s">
        <v>120</v>
      </c>
      <c r="CD186" s="1" t="s">
        <v>120</v>
      </c>
      <c r="CE186" s="1" t="s">
        <v>120</v>
      </c>
      <c r="CF186" s="1" t="s">
        <v>120</v>
      </c>
      <c r="CG186" s="1" t="s">
        <v>120</v>
      </c>
      <c r="CH186" s="1" t="s">
        <v>120</v>
      </c>
      <c r="CI186" s="1" t="s">
        <v>120</v>
      </c>
      <c r="CJ186" s="1" t="s">
        <v>120</v>
      </c>
      <c r="CK186" s="1" t="s">
        <v>120</v>
      </c>
      <c r="CL186" s="1" t="s">
        <v>120</v>
      </c>
      <c r="CM186" s="1" t="s">
        <v>120</v>
      </c>
      <c r="CN186" s="1" t="s">
        <v>120</v>
      </c>
      <c r="CO186" s="1" t="s">
        <v>120</v>
      </c>
      <c r="CP186" s="1" t="s">
        <v>120</v>
      </c>
      <c r="CQ186" s="1" t="s">
        <v>120</v>
      </c>
      <c r="CR186" s="1" t="s">
        <v>120</v>
      </c>
      <c r="CS186" s="1" t="s">
        <v>120</v>
      </c>
      <c r="CT186" s="1" t="s">
        <v>120</v>
      </c>
      <c r="CU186" s="1" t="s">
        <v>120</v>
      </c>
      <c r="CV186" s="1" t="s">
        <v>120</v>
      </c>
      <c r="CW186" s="1" t="s">
        <v>120</v>
      </c>
      <c r="CX186" s="1" t="s">
        <v>120</v>
      </c>
      <c r="CY186" s="1" t="s">
        <v>120</v>
      </c>
      <c r="CZ186" s="1" t="s">
        <v>120</v>
      </c>
      <c r="DA186" s="1" t="s">
        <v>120</v>
      </c>
      <c r="DB186" s="1" t="s">
        <v>120</v>
      </c>
      <c r="DC186" s="1" t="s">
        <v>120</v>
      </c>
      <c r="DD186" s="1" t="s">
        <v>120</v>
      </c>
      <c r="DE186" s="1" t="s">
        <v>120</v>
      </c>
      <c r="DF186" s="1" t="s">
        <v>120</v>
      </c>
      <c r="DG186" s="1" t="s">
        <v>120</v>
      </c>
    </row>
    <row r="187" spans="1:111" hidden="1" x14ac:dyDescent="0.3">
      <c r="A187" s="2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</row>
    <row r="188" spans="1:111" x14ac:dyDescent="0.3">
      <c r="A188" s="2">
        <v>186</v>
      </c>
      <c r="B188" s="1" t="s">
        <v>2736</v>
      </c>
      <c r="C188" s="1" t="s">
        <v>2737</v>
      </c>
      <c r="D188" s="1" t="s">
        <v>2738</v>
      </c>
      <c r="E188" s="1" t="s">
        <v>2739</v>
      </c>
      <c r="F188" s="1" t="s">
        <v>2740</v>
      </c>
      <c r="G188" s="1" t="s">
        <v>2741</v>
      </c>
      <c r="H188" s="1" t="s">
        <v>2742</v>
      </c>
      <c r="I188" s="1" t="s">
        <v>2743</v>
      </c>
      <c r="J188" s="1" t="s">
        <v>2741</v>
      </c>
      <c r="K188" s="1" t="s">
        <v>2744</v>
      </c>
      <c r="L188" s="1" t="s">
        <v>2745</v>
      </c>
      <c r="M188" s="1" t="s">
        <v>120</v>
      </c>
      <c r="N188" s="1" t="s">
        <v>454</v>
      </c>
      <c r="O188" s="1" t="s">
        <v>2746</v>
      </c>
      <c r="P188" s="1" t="s">
        <v>280</v>
      </c>
      <c r="Q188" s="1" t="s">
        <v>120</v>
      </c>
      <c r="R188" s="1" t="s">
        <v>120</v>
      </c>
      <c r="S188" s="1" t="s">
        <v>2744</v>
      </c>
      <c r="T188" s="1" t="s">
        <v>120</v>
      </c>
      <c r="U188" s="1" t="s">
        <v>2747</v>
      </c>
      <c r="V188" s="1" t="s">
        <v>2748</v>
      </c>
      <c r="W188" s="1" t="s">
        <v>2749</v>
      </c>
      <c r="X188" s="1" t="s">
        <v>120</v>
      </c>
      <c r="Y188" s="1" t="s">
        <v>120</v>
      </c>
      <c r="Z188" s="1" t="s">
        <v>2750</v>
      </c>
      <c r="AA188" s="1" t="s">
        <v>2751</v>
      </c>
      <c r="AB188" s="1" t="s">
        <v>120</v>
      </c>
      <c r="AC188" s="1" t="s">
        <v>120</v>
      </c>
      <c r="AD188" s="1" t="s">
        <v>120</v>
      </c>
      <c r="AE188" s="1" t="s">
        <v>120</v>
      </c>
      <c r="AF188" s="1" t="s">
        <v>120</v>
      </c>
      <c r="AG188" s="1" t="s">
        <v>120</v>
      </c>
      <c r="AH188" s="1" t="s">
        <v>120</v>
      </c>
      <c r="AI188" s="1" t="s">
        <v>120</v>
      </c>
      <c r="AJ188" s="1" t="s">
        <v>2752</v>
      </c>
      <c r="AK188" s="1" t="s">
        <v>2753</v>
      </c>
      <c r="AL188" s="1" t="s">
        <v>2750</v>
      </c>
      <c r="AM188" s="1" t="s">
        <v>120</v>
      </c>
      <c r="AN188" s="1" t="s">
        <v>120</v>
      </c>
      <c r="AO188" s="1" t="s">
        <v>120</v>
      </c>
      <c r="AP188" s="1" t="s">
        <v>120</v>
      </c>
      <c r="AQ188" s="1" t="s">
        <v>120</v>
      </c>
      <c r="AR188" s="1" t="s">
        <v>120</v>
      </c>
      <c r="AS188" s="1" t="s">
        <v>120</v>
      </c>
      <c r="AT188" s="1" t="s">
        <v>120</v>
      </c>
      <c r="AU188" s="1" t="s">
        <v>120</v>
      </c>
      <c r="AV188" s="1" t="s">
        <v>120</v>
      </c>
      <c r="AW188" s="1" t="s">
        <v>120</v>
      </c>
      <c r="AX188" s="1" t="s">
        <v>120</v>
      </c>
      <c r="AY188" s="1" t="s">
        <v>120</v>
      </c>
      <c r="AZ188" s="1" t="s">
        <v>120</v>
      </c>
      <c r="BA188" s="1" t="s">
        <v>454</v>
      </c>
      <c r="BB188" s="1" t="s">
        <v>2746</v>
      </c>
      <c r="BC188" s="1" t="s">
        <v>280</v>
      </c>
      <c r="BD188" s="1" t="s">
        <v>120</v>
      </c>
      <c r="BE188" s="1" t="s">
        <v>120</v>
      </c>
      <c r="BF188" s="1" t="s">
        <v>2744</v>
      </c>
      <c r="BG188" s="1" t="s">
        <v>120</v>
      </c>
      <c r="BH188" s="1" t="s">
        <v>2747</v>
      </c>
      <c r="BI188" s="1" t="s">
        <v>2748</v>
      </c>
      <c r="BJ188" s="1" t="s">
        <v>2749</v>
      </c>
      <c r="BK188" s="1" t="s">
        <v>120</v>
      </c>
      <c r="BL188" s="1" t="s">
        <v>120</v>
      </c>
      <c r="BM188" s="1" t="s">
        <v>2750</v>
      </c>
      <c r="BN188" s="1" t="s">
        <v>120</v>
      </c>
      <c r="BO188" s="1" t="s">
        <v>120</v>
      </c>
      <c r="BP188" s="1" t="s">
        <v>120</v>
      </c>
      <c r="BQ188" s="1" t="s">
        <v>120</v>
      </c>
      <c r="BR188" s="1" t="s">
        <v>120</v>
      </c>
      <c r="BS188" s="1" t="s">
        <v>120</v>
      </c>
      <c r="BT188" s="1" t="s">
        <v>120</v>
      </c>
      <c r="BU188" s="1" t="s">
        <v>120</v>
      </c>
      <c r="BV188" s="1" t="s">
        <v>120</v>
      </c>
      <c r="BW188" s="1" t="s">
        <v>120</v>
      </c>
      <c r="BX188" s="1" t="s">
        <v>120</v>
      </c>
      <c r="BY188" s="1" t="s">
        <v>120</v>
      </c>
      <c r="BZ188" s="1" t="s">
        <v>120</v>
      </c>
      <c r="CA188" s="1" t="s">
        <v>120</v>
      </c>
      <c r="CB188" s="1" t="s">
        <v>120</v>
      </c>
      <c r="CC188" s="1" t="s">
        <v>120</v>
      </c>
      <c r="CD188" s="1" t="s">
        <v>120</v>
      </c>
      <c r="CE188" s="1" t="s">
        <v>120</v>
      </c>
      <c r="CF188" s="1" t="s">
        <v>120</v>
      </c>
      <c r="CG188" s="1" t="s">
        <v>120</v>
      </c>
      <c r="CH188" s="1" t="s">
        <v>120</v>
      </c>
      <c r="CI188" s="1" t="s">
        <v>120</v>
      </c>
      <c r="CJ188" s="1" t="s">
        <v>120</v>
      </c>
      <c r="CK188" s="1" t="s">
        <v>120</v>
      </c>
      <c r="CL188" s="1" t="s">
        <v>120</v>
      </c>
      <c r="CM188" s="1" t="s">
        <v>120</v>
      </c>
      <c r="CN188" s="1" t="s">
        <v>120</v>
      </c>
      <c r="CO188" s="1" t="s">
        <v>120</v>
      </c>
      <c r="CP188" s="1" t="s">
        <v>120</v>
      </c>
      <c r="CQ188" s="1" t="s">
        <v>120</v>
      </c>
      <c r="CR188" s="1" t="s">
        <v>120</v>
      </c>
      <c r="CS188" s="1" t="s">
        <v>120</v>
      </c>
      <c r="CT188" s="1" t="s">
        <v>120</v>
      </c>
      <c r="CU188" s="1" t="s">
        <v>120</v>
      </c>
      <c r="CV188" s="1" t="s">
        <v>120</v>
      </c>
      <c r="CW188" s="1" t="s">
        <v>120</v>
      </c>
      <c r="CX188" s="1" t="s">
        <v>120</v>
      </c>
      <c r="CY188" s="1" t="s">
        <v>120</v>
      </c>
      <c r="CZ188" s="1" t="s">
        <v>120</v>
      </c>
      <c r="DA188" s="1" t="s">
        <v>120</v>
      </c>
      <c r="DB188" s="1" t="s">
        <v>120</v>
      </c>
      <c r="DC188" s="1" t="s">
        <v>120</v>
      </c>
      <c r="DD188" s="1" t="s">
        <v>120</v>
      </c>
      <c r="DE188" s="1" t="s">
        <v>120</v>
      </c>
      <c r="DF188" s="1" t="s">
        <v>120</v>
      </c>
      <c r="DG188" s="1" t="s">
        <v>120</v>
      </c>
    </row>
    <row r="189" spans="1:111" x14ac:dyDescent="0.3">
      <c r="A189" s="2">
        <v>187</v>
      </c>
      <c r="B189" s="1" t="s">
        <v>2754</v>
      </c>
      <c r="C189" s="1" t="s">
        <v>2755</v>
      </c>
      <c r="D189" s="1" t="s">
        <v>2756</v>
      </c>
      <c r="E189" s="1" t="s">
        <v>2757</v>
      </c>
      <c r="F189" s="1" t="s">
        <v>2758</v>
      </c>
      <c r="G189" s="1" t="s">
        <v>2759</v>
      </c>
      <c r="H189" s="1" t="s">
        <v>2760</v>
      </c>
      <c r="I189" s="1" t="s">
        <v>2761</v>
      </c>
      <c r="J189" s="1" t="s">
        <v>2762</v>
      </c>
      <c r="K189" s="1" t="s">
        <v>1396</v>
      </c>
      <c r="L189" s="1" t="s">
        <v>2763</v>
      </c>
      <c r="M189" s="1" t="s">
        <v>120</v>
      </c>
      <c r="N189" s="1" t="s">
        <v>708</v>
      </c>
      <c r="O189" s="1" t="s">
        <v>2764</v>
      </c>
      <c r="P189" s="1" t="s">
        <v>891</v>
      </c>
      <c r="Q189" s="1" t="s">
        <v>161</v>
      </c>
      <c r="R189" s="1" t="s">
        <v>120</v>
      </c>
      <c r="S189" s="1" t="s">
        <v>1396</v>
      </c>
      <c r="T189" s="1" t="s">
        <v>120</v>
      </c>
      <c r="U189" s="1" t="s">
        <v>2765</v>
      </c>
      <c r="V189" s="1" t="s">
        <v>2766</v>
      </c>
      <c r="W189" s="1" t="s">
        <v>2767</v>
      </c>
      <c r="X189" s="1" t="s">
        <v>432</v>
      </c>
      <c r="Y189" s="1" t="s">
        <v>120</v>
      </c>
      <c r="Z189" s="1" t="s">
        <v>2768</v>
      </c>
      <c r="AA189" s="1" t="s">
        <v>2769</v>
      </c>
      <c r="AB189" s="1" t="s">
        <v>2770</v>
      </c>
      <c r="AC189" s="1" t="s">
        <v>2771</v>
      </c>
      <c r="AD189" s="1" t="s">
        <v>120</v>
      </c>
      <c r="AE189" s="1" t="s">
        <v>120</v>
      </c>
      <c r="AF189" s="1" t="s">
        <v>120</v>
      </c>
      <c r="AG189" s="1" t="s">
        <v>120</v>
      </c>
      <c r="AH189" s="1" t="s">
        <v>120</v>
      </c>
      <c r="AI189" s="1" t="s">
        <v>120</v>
      </c>
      <c r="AJ189" s="1" t="s">
        <v>2772</v>
      </c>
      <c r="AK189" s="1" t="s">
        <v>2773</v>
      </c>
      <c r="AL189" s="1" t="s">
        <v>2774</v>
      </c>
      <c r="AM189" s="1" t="s">
        <v>1389</v>
      </c>
      <c r="AN189" s="1" t="s">
        <v>120</v>
      </c>
      <c r="AO189" s="1" t="s">
        <v>120</v>
      </c>
      <c r="AP189" s="1" t="s">
        <v>120</v>
      </c>
      <c r="AQ189" s="1" t="s">
        <v>120</v>
      </c>
      <c r="AR189" s="1" t="s">
        <v>120</v>
      </c>
      <c r="AS189" s="1" t="s">
        <v>120</v>
      </c>
      <c r="AT189" s="1" t="s">
        <v>120</v>
      </c>
      <c r="AU189" s="1" t="s">
        <v>120</v>
      </c>
      <c r="AV189" s="1" t="s">
        <v>120</v>
      </c>
      <c r="AW189" s="1" t="s">
        <v>462</v>
      </c>
      <c r="AX189" s="1" t="s">
        <v>2775</v>
      </c>
      <c r="AY189" s="1" t="s">
        <v>2776</v>
      </c>
      <c r="AZ189" s="1" t="s">
        <v>120</v>
      </c>
      <c r="BA189" s="1" t="s">
        <v>514</v>
      </c>
      <c r="BB189" s="1" t="s">
        <v>2777</v>
      </c>
      <c r="BC189" s="1" t="s">
        <v>891</v>
      </c>
      <c r="BD189" s="1" t="s">
        <v>161</v>
      </c>
      <c r="BE189" s="1" t="s">
        <v>120</v>
      </c>
      <c r="BF189" s="1" t="s">
        <v>740</v>
      </c>
      <c r="BG189" s="1" t="s">
        <v>120</v>
      </c>
      <c r="BH189" s="1" t="s">
        <v>2778</v>
      </c>
      <c r="BI189" s="1" t="s">
        <v>2779</v>
      </c>
      <c r="BJ189" s="1" t="s">
        <v>2767</v>
      </c>
      <c r="BK189" s="1" t="s">
        <v>432</v>
      </c>
      <c r="BL189" s="1" t="s">
        <v>120</v>
      </c>
      <c r="BM189" s="1" t="s">
        <v>2774</v>
      </c>
      <c r="BN189" s="1" t="s">
        <v>120</v>
      </c>
      <c r="BO189" s="1" t="s">
        <v>123</v>
      </c>
      <c r="BP189" s="1" t="s">
        <v>123</v>
      </c>
      <c r="BQ189" s="1" t="s">
        <v>120</v>
      </c>
      <c r="BR189" s="1" t="s">
        <v>120</v>
      </c>
      <c r="BS189" s="1" t="s">
        <v>120</v>
      </c>
      <c r="BT189" s="1" t="s">
        <v>161</v>
      </c>
      <c r="BU189" s="1" t="s">
        <v>120</v>
      </c>
      <c r="BV189" s="1" t="s">
        <v>2780</v>
      </c>
      <c r="BW189" s="1" t="s">
        <v>2781</v>
      </c>
      <c r="BX189" s="1" t="s">
        <v>120</v>
      </c>
      <c r="BY189" s="1" t="s">
        <v>120</v>
      </c>
      <c r="BZ189" s="1" t="s">
        <v>120</v>
      </c>
      <c r="CA189" s="1" t="s">
        <v>2775</v>
      </c>
      <c r="CB189" s="1" t="s">
        <v>1389</v>
      </c>
      <c r="CC189" s="1" t="s">
        <v>120</v>
      </c>
      <c r="CD189" s="1" t="s">
        <v>120</v>
      </c>
      <c r="CE189" s="1" t="s">
        <v>120</v>
      </c>
      <c r="CF189" s="1" t="s">
        <v>120</v>
      </c>
      <c r="CG189" s="1" t="s">
        <v>120</v>
      </c>
      <c r="CH189" s="1" t="s">
        <v>120</v>
      </c>
      <c r="CI189" s="1" t="s">
        <v>120</v>
      </c>
      <c r="CJ189" s="1" t="s">
        <v>120</v>
      </c>
      <c r="CK189" s="1" t="s">
        <v>120</v>
      </c>
      <c r="CL189" s="1" t="s">
        <v>462</v>
      </c>
      <c r="CM189" s="1" t="s">
        <v>2775</v>
      </c>
      <c r="CN189" s="1" t="s">
        <v>120</v>
      </c>
      <c r="CO189" s="1" t="s">
        <v>120</v>
      </c>
      <c r="CP189" s="1" t="s">
        <v>120</v>
      </c>
      <c r="CQ189" s="1" t="s">
        <v>120</v>
      </c>
      <c r="CR189" s="1" t="s">
        <v>130</v>
      </c>
      <c r="CS189" s="1" t="s">
        <v>2782</v>
      </c>
      <c r="CT189" s="1" t="s">
        <v>120</v>
      </c>
      <c r="CU189" s="1" t="s">
        <v>123</v>
      </c>
      <c r="CV189" s="1" t="s">
        <v>190</v>
      </c>
      <c r="CW189" s="1" t="s">
        <v>120</v>
      </c>
      <c r="CX189" s="1" t="s">
        <v>120</v>
      </c>
      <c r="CY189" s="1" t="s">
        <v>120</v>
      </c>
      <c r="CZ189" s="1" t="s">
        <v>176</v>
      </c>
      <c r="DA189" s="1" t="s">
        <v>120</v>
      </c>
      <c r="DB189" s="1" t="s">
        <v>2783</v>
      </c>
      <c r="DC189" s="1" t="s">
        <v>2784</v>
      </c>
      <c r="DD189" s="1" t="s">
        <v>120</v>
      </c>
      <c r="DE189" s="1" t="s">
        <v>120</v>
      </c>
      <c r="DF189" s="1" t="s">
        <v>120</v>
      </c>
      <c r="DG189" s="1" t="s">
        <v>2776</v>
      </c>
    </row>
    <row r="190" spans="1:111" hidden="1" x14ac:dyDescent="0.3">
      <c r="A190" s="2">
        <v>188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</row>
    <row r="191" spans="1:111" hidden="1" x14ac:dyDescent="0.3">
      <c r="A191" s="2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</row>
    <row r="192" spans="1:111" x14ac:dyDescent="0.3">
      <c r="A192" s="2">
        <v>190</v>
      </c>
      <c r="B192" s="1" t="s">
        <v>2785</v>
      </c>
      <c r="C192" s="1" t="s">
        <v>2786</v>
      </c>
      <c r="D192" s="1" t="s">
        <v>2787</v>
      </c>
      <c r="E192" s="1" t="s">
        <v>196</v>
      </c>
      <c r="F192" s="1"/>
      <c r="G192" s="1"/>
      <c r="H192" s="1"/>
      <c r="I192" s="1"/>
      <c r="J192" s="1"/>
      <c r="K192" s="1" t="s">
        <v>466</v>
      </c>
      <c r="L192" s="1" t="s">
        <v>2788</v>
      </c>
      <c r="M192" s="1" t="s">
        <v>120</v>
      </c>
      <c r="N192" s="1" t="s">
        <v>387</v>
      </c>
      <c r="O192" s="1" t="s">
        <v>626</v>
      </c>
      <c r="P192" s="1" t="s">
        <v>120</v>
      </c>
      <c r="Q192" s="1" t="s">
        <v>120</v>
      </c>
      <c r="R192" s="1" t="s">
        <v>120</v>
      </c>
      <c r="S192" s="1" t="s">
        <v>466</v>
      </c>
      <c r="T192" s="1" t="s">
        <v>120</v>
      </c>
      <c r="U192" s="1" t="s">
        <v>2789</v>
      </c>
      <c r="V192" s="1" t="s">
        <v>2790</v>
      </c>
      <c r="W192" s="1" t="s">
        <v>120</v>
      </c>
      <c r="X192" s="1" t="s">
        <v>120</v>
      </c>
      <c r="Y192" s="1" t="s">
        <v>120</v>
      </c>
      <c r="Z192" s="1" t="s">
        <v>2791</v>
      </c>
      <c r="AA192" s="1" t="s">
        <v>2792</v>
      </c>
      <c r="AB192" s="1" t="s">
        <v>120</v>
      </c>
      <c r="AC192" s="1" t="s">
        <v>120</v>
      </c>
      <c r="AD192" s="1" t="s">
        <v>120</v>
      </c>
      <c r="AE192" s="1" t="s">
        <v>120</v>
      </c>
      <c r="AF192" s="1" t="s">
        <v>120</v>
      </c>
      <c r="AG192" s="1" t="s">
        <v>120</v>
      </c>
      <c r="AH192" s="1" t="s">
        <v>120</v>
      </c>
      <c r="AI192" s="1" t="s">
        <v>120</v>
      </c>
      <c r="AJ192" s="1" t="s">
        <v>720</v>
      </c>
      <c r="AK192" s="1" t="s">
        <v>2793</v>
      </c>
      <c r="AL192" s="1" t="s">
        <v>2794</v>
      </c>
      <c r="AM192" s="1" t="s">
        <v>120</v>
      </c>
      <c r="AN192" s="1" t="s">
        <v>120</v>
      </c>
      <c r="AO192" s="1" t="s">
        <v>120</v>
      </c>
      <c r="AP192" s="1" t="s">
        <v>120</v>
      </c>
      <c r="AQ192" s="1" t="s">
        <v>120</v>
      </c>
      <c r="AR192" s="1" t="s">
        <v>120</v>
      </c>
      <c r="AS192" s="1" t="s">
        <v>120</v>
      </c>
      <c r="AT192" s="1" t="s">
        <v>120</v>
      </c>
      <c r="AU192" s="1" t="s">
        <v>120</v>
      </c>
      <c r="AV192" s="1" t="s">
        <v>120</v>
      </c>
      <c r="AW192" s="1" t="s">
        <v>120</v>
      </c>
      <c r="AX192" s="1" t="s">
        <v>120</v>
      </c>
      <c r="AY192" s="1" t="s">
        <v>2795</v>
      </c>
      <c r="AZ192" s="1" t="s">
        <v>120</v>
      </c>
      <c r="BA192" s="1" t="s">
        <v>849</v>
      </c>
      <c r="BB192" s="1" t="s">
        <v>626</v>
      </c>
      <c r="BC192" s="1" t="s">
        <v>120</v>
      </c>
      <c r="BD192" s="1" t="s">
        <v>120</v>
      </c>
      <c r="BE192" s="1" t="s">
        <v>120</v>
      </c>
      <c r="BF192" s="1" t="s">
        <v>247</v>
      </c>
      <c r="BG192" s="1" t="s">
        <v>120</v>
      </c>
      <c r="BH192" s="1" t="s">
        <v>2796</v>
      </c>
      <c r="BI192" s="1" t="s">
        <v>2790</v>
      </c>
      <c r="BJ192" s="1" t="s">
        <v>120</v>
      </c>
      <c r="BK192" s="1" t="s">
        <v>120</v>
      </c>
      <c r="BL192" s="1" t="s">
        <v>120</v>
      </c>
      <c r="BM192" s="1" t="s">
        <v>2794</v>
      </c>
      <c r="BN192" s="1" t="s">
        <v>120</v>
      </c>
      <c r="BO192" s="1" t="s">
        <v>120</v>
      </c>
      <c r="BP192" s="1" t="s">
        <v>120</v>
      </c>
      <c r="BQ192" s="1" t="s">
        <v>120</v>
      </c>
      <c r="BR192" s="1" t="s">
        <v>120</v>
      </c>
      <c r="BS192" s="1" t="s">
        <v>120</v>
      </c>
      <c r="BT192" s="1" t="s">
        <v>120</v>
      </c>
      <c r="BU192" s="1" t="s">
        <v>120</v>
      </c>
      <c r="BV192" s="1" t="s">
        <v>120</v>
      </c>
      <c r="BW192" s="1" t="s">
        <v>120</v>
      </c>
      <c r="BX192" s="1" t="s">
        <v>120</v>
      </c>
      <c r="BY192" s="1" t="s">
        <v>120</v>
      </c>
      <c r="BZ192" s="1" t="s">
        <v>120</v>
      </c>
      <c r="CA192" s="1" t="s">
        <v>120</v>
      </c>
      <c r="CB192" s="1" t="s">
        <v>120</v>
      </c>
      <c r="CC192" s="1" t="s">
        <v>120</v>
      </c>
      <c r="CD192" s="1" t="s">
        <v>120</v>
      </c>
      <c r="CE192" s="1" t="s">
        <v>120</v>
      </c>
      <c r="CF192" s="1" t="s">
        <v>120</v>
      </c>
      <c r="CG192" s="1" t="s">
        <v>120</v>
      </c>
      <c r="CH192" s="1" t="s">
        <v>120</v>
      </c>
      <c r="CI192" s="1" t="s">
        <v>120</v>
      </c>
      <c r="CJ192" s="1" t="s">
        <v>120</v>
      </c>
      <c r="CK192" s="1" t="s">
        <v>120</v>
      </c>
      <c r="CL192" s="1" t="s">
        <v>120</v>
      </c>
      <c r="CM192" s="1" t="s">
        <v>120</v>
      </c>
      <c r="CN192" s="1" t="s">
        <v>120</v>
      </c>
      <c r="CO192" s="1" t="s">
        <v>120</v>
      </c>
      <c r="CP192" s="1" t="s">
        <v>120</v>
      </c>
      <c r="CQ192" s="1" t="s">
        <v>120</v>
      </c>
      <c r="CR192" s="1" t="s">
        <v>120</v>
      </c>
      <c r="CS192" s="1" t="s">
        <v>120</v>
      </c>
      <c r="CT192" s="1" t="s">
        <v>120</v>
      </c>
      <c r="CU192" s="1" t="s">
        <v>262</v>
      </c>
      <c r="CV192" s="1" t="s">
        <v>120</v>
      </c>
      <c r="CW192" s="1" t="s">
        <v>120</v>
      </c>
      <c r="CX192" s="1" t="s">
        <v>120</v>
      </c>
      <c r="CY192" s="1" t="s">
        <v>120</v>
      </c>
      <c r="CZ192" s="1" t="s">
        <v>262</v>
      </c>
      <c r="DA192" s="1" t="s">
        <v>120</v>
      </c>
      <c r="DB192" s="1" t="s">
        <v>2795</v>
      </c>
      <c r="DC192" s="1" t="s">
        <v>120</v>
      </c>
      <c r="DD192" s="1" t="s">
        <v>120</v>
      </c>
      <c r="DE192" s="1" t="s">
        <v>120</v>
      </c>
      <c r="DF192" s="1" t="s">
        <v>120</v>
      </c>
      <c r="DG192" s="1" t="s">
        <v>2795</v>
      </c>
    </row>
    <row r="193" spans="1:111" x14ac:dyDescent="0.3">
      <c r="A193" s="2">
        <v>191</v>
      </c>
      <c r="B193" s="1" t="s">
        <v>2797</v>
      </c>
      <c r="C193" s="1" t="s">
        <v>2798</v>
      </c>
      <c r="D193" s="1" t="s">
        <v>1856</v>
      </c>
      <c r="E193" s="1" t="s">
        <v>2799</v>
      </c>
      <c r="F193" s="1" t="s">
        <v>2800</v>
      </c>
      <c r="G193" s="1" t="s">
        <v>2801</v>
      </c>
      <c r="H193" s="1" t="s">
        <v>2802</v>
      </c>
      <c r="I193" s="1" t="s">
        <v>2803</v>
      </c>
      <c r="J193" s="1" t="s">
        <v>2801</v>
      </c>
      <c r="K193" s="1" t="s">
        <v>454</v>
      </c>
      <c r="L193" s="1" t="s">
        <v>2804</v>
      </c>
      <c r="M193" s="1" t="s">
        <v>120</v>
      </c>
      <c r="N193" s="1" t="s">
        <v>121</v>
      </c>
      <c r="O193" s="1" t="s">
        <v>247</v>
      </c>
      <c r="P193" s="1" t="s">
        <v>161</v>
      </c>
      <c r="Q193" s="1" t="s">
        <v>120</v>
      </c>
      <c r="R193" s="1" t="s">
        <v>120</v>
      </c>
      <c r="S193" s="1" t="s">
        <v>454</v>
      </c>
      <c r="T193" s="1" t="s">
        <v>120</v>
      </c>
      <c r="U193" s="1" t="s">
        <v>2805</v>
      </c>
      <c r="V193" s="1" t="s">
        <v>2806</v>
      </c>
      <c r="W193" s="1" t="s">
        <v>2807</v>
      </c>
      <c r="X193" s="1" t="s">
        <v>120</v>
      </c>
      <c r="Y193" s="1" t="s">
        <v>120</v>
      </c>
      <c r="Z193" s="1" t="s">
        <v>2808</v>
      </c>
      <c r="AA193" s="1" t="s">
        <v>2809</v>
      </c>
      <c r="AB193" s="1" t="s">
        <v>120</v>
      </c>
      <c r="AC193" s="1" t="s">
        <v>120</v>
      </c>
      <c r="AD193" s="1" t="s">
        <v>120</v>
      </c>
      <c r="AE193" s="1" t="s">
        <v>120</v>
      </c>
      <c r="AF193" s="1" t="s">
        <v>120</v>
      </c>
      <c r="AG193" s="1" t="s">
        <v>120</v>
      </c>
      <c r="AH193" s="1" t="s">
        <v>120</v>
      </c>
      <c r="AI193" s="1" t="s">
        <v>120</v>
      </c>
      <c r="AJ193" s="1" t="s">
        <v>2810</v>
      </c>
      <c r="AK193" s="1" t="s">
        <v>2811</v>
      </c>
      <c r="AL193" s="1" t="s">
        <v>2808</v>
      </c>
      <c r="AM193" s="1" t="s">
        <v>120</v>
      </c>
      <c r="AN193" s="1" t="s">
        <v>120</v>
      </c>
      <c r="AO193" s="1" t="s">
        <v>120</v>
      </c>
      <c r="AP193" s="1" t="s">
        <v>120</v>
      </c>
      <c r="AQ193" s="1" t="s">
        <v>120</v>
      </c>
      <c r="AR193" s="1" t="s">
        <v>120</v>
      </c>
      <c r="AS193" s="1" t="s">
        <v>120</v>
      </c>
      <c r="AT193" s="1" t="s">
        <v>120</v>
      </c>
      <c r="AU193" s="1" t="s">
        <v>120</v>
      </c>
      <c r="AV193" s="1" t="s">
        <v>120</v>
      </c>
      <c r="AW193" s="1" t="s">
        <v>120</v>
      </c>
      <c r="AX193" s="1" t="s">
        <v>120</v>
      </c>
      <c r="AY193" s="1" t="s">
        <v>120</v>
      </c>
      <c r="AZ193" s="1" t="s">
        <v>120</v>
      </c>
      <c r="BA193" s="1" t="s">
        <v>121</v>
      </c>
      <c r="BB193" s="1" t="s">
        <v>247</v>
      </c>
      <c r="BC193" s="1" t="s">
        <v>161</v>
      </c>
      <c r="BD193" s="1" t="s">
        <v>120</v>
      </c>
      <c r="BE193" s="1" t="s">
        <v>120</v>
      </c>
      <c r="BF193" s="1" t="s">
        <v>454</v>
      </c>
      <c r="BG193" s="1" t="s">
        <v>120</v>
      </c>
      <c r="BH193" s="1" t="s">
        <v>2805</v>
      </c>
      <c r="BI193" s="1" t="s">
        <v>2806</v>
      </c>
      <c r="BJ193" s="1" t="s">
        <v>2807</v>
      </c>
      <c r="BK193" s="1" t="s">
        <v>120</v>
      </c>
      <c r="BL193" s="1" t="s">
        <v>120</v>
      </c>
      <c r="BM193" s="1" t="s">
        <v>2808</v>
      </c>
      <c r="BN193" s="1" t="s">
        <v>120</v>
      </c>
      <c r="BO193" s="1" t="s">
        <v>120</v>
      </c>
      <c r="BP193" s="1" t="s">
        <v>120</v>
      </c>
      <c r="BQ193" s="1" t="s">
        <v>120</v>
      </c>
      <c r="BR193" s="1" t="s">
        <v>120</v>
      </c>
      <c r="BS193" s="1" t="s">
        <v>120</v>
      </c>
      <c r="BT193" s="1" t="s">
        <v>120</v>
      </c>
      <c r="BU193" s="1" t="s">
        <v>120</v>
      </c>
      <c r="BV193" s="1" t="s">
        <v>120</v>
      </c>
      <c r="BW193" s="1" t="s">
        <v>120</v>
      </c>
      <c r="BX193" s="1" t="s">
        <v>120</v>
      </c>
      <c r="BY193" s="1" t="s">
        <v>120</v>
      </c>
      <c r="BZ193" s="1" t="s">
        <v>120</v>
      </c>
      <c r="CA193" s="1" t="s">
        <v>120</v>
      </c>
      <c r="CB193" s="1" t="s">
        <v>120</v>
      </c>
      <c r="CC193" s="1" t="s">
        <v>120</v>
      </c>
      <c r="CD193" s="1" t="s">
        <v>120</v>
      </c>
      <c r="CE193" s="1" t="s">
        <v>120</v>
      </c>
      <c r="CF193" s="1" t="s">
        <v>120</v>
      </c>
      <c r="CG193" s="1" t="s">
        <v>120</v>
      </c>
      <c r="CH193" s="1" t="s">
        <v>120</v>
      </c>
      <c r="CI193" s="1" t="s">
        <v>120</v>
      </c>
      <c r="CJ193" s="1" t="s">
        <v>120</v>
      </c>
      <c r="CK193" s="1" t="s">
        <v>120</v>
      </c>
      <c r="CL193" s="1" t="s">
        <v>120</v>
      </c>
      <c r="CM193" s="1" t="s">
        <v>120</v>
      </c>
      <c r="CN193" s="1" t="s">
        <v>120</v>
      </c>
      <c r="CO193" s="1" t="s">
        <v>120</v>
      </c>
      <c r="CP193" s="1" t="s">
        <v>120</v>
      </c>
      <c r="CQ193" s="1" t="s">
        <v>120</v>
      </c>
      <c r="CR193" s="1" t="s">
        <v>120</v>
      </c>
      <c r="CS193" s="1" t="s">
        <v>120</v>
      </c>
      <c r="CT193" s="1" t="s">
        <v>120</v>
      </c>
      <c r="CU193" s="1" t="s">
        <v>120</v>
      </c>
      <c r="CV193" s="1" t="s">
        <v>120</v>
      </c>
      <c r="CW193" s="1" t="s">
        <v>120</v>
      </c>
      <c r="CX193" s="1" t="s">
        <v>120</v>
      </c>
      <c r="CY193" s="1" t="s">
        <v>120</v>
      </c>
      <c r="CZ193" s="1" t="s">
        <v>120</v>
      </c>
      <c r="DA193" s="1" t="s">
        <v>120</v>
      </c>
      <c r="DB193" s="1" t="s">
        <v>120</v>
      </c>
      <c r="DC193" s="1" t="s">
        <v>120</v>
      </c>
      <c r="DD193" s="1" t="s">
        <v>120</v>
      </c>
      <c r="DE193" s="1" t="s">
        <v>120</v>
      </c>
      <c r="DF193" s="1" t="s">
        <v>120</v>
      </c>
      <c r="DG193" s="1" t="s">
        <v>120</v>
      </c>
    </row>
    <row r="194" spans="1:111" x14ac:dyDescent="0.3">
      <c r="A194" s="2">
        <v>192</v>
      </c>
      <c r="B194" s="1" t="s">
        <v>2812</v>
      </c>
      <c r="C194" s="1" t="s">
        <v>2813</v>
      </c>
      <c r="D194" s="1" t="s">
        <v>2814</v>
      </c>
      <c r="E194" s="1" t="s">
        <v>2815</v>
      </c>
      <c r="F194" s="1" t="s">
        <v>2816</v>
      </c>
      <c r="G194" s="1" t="s">
        <v>2817</v>
      </c>
      <c r="H194" s="1" t="s">
        <v>2818</v>
      </c>
      <c r="I194" s="1" t="s">
        <v>2819</v>
      </c>
      <c r="J194" s="1" t="s">
        <v>2820</v>
      </c>
      <c r="K194" s="1" t="s">
        <v>847</v>
      </c>
      <c r="L194" s="1" t="s">
        <v>2821</v>
      </c>
      <c r="M194" s="1" t="s">
        <v>120</v>
      </c>
      <c r="N194" s="1" t="s">
        <v>120</v>
      </c>
      <c r="O194" s="1" t="s">
        <v>847</v>
      </c>
      <c r="P194" s="1" t="s">
        <v>120</v>
      </c>
      <c r="Q194" s="1" t="s">
        <v>120</v>
      </c>
      <c r="R194" s="1" t="s">
        <v>120</v>
      </c>
      <c r="S194" s="1" t="s">
        <v>847</v>
      </c>
      <c r="T194" s="1" t="s">
        <v>120</v>
      </c>
      <c r="U194" s="1" t="s">
        <v>120</v>
      </c>
      <c r="V194" s="1" t="s">
        <v>2822</v>
      </c>
      <c r="W194" s="1" t="s">
        <v>120</v>
      </c>
      <c r="X194" s="1" t="s">
        <v>120</v>
      </c>
      <c r="Y194" s="1" t="s">
        <v>120</v>
      </c>
      <c r="Z194" s="1" t="s">
        <v>2822</v>
      </c>
      <c r="AA194" s="1" t="s">
        <v>2823</v>
      </c>
      <c r="AB194" s="1" t="s">
        <v>120</v>
      </c>
      <c r="AC194" s="1" t="s">
        <v>120</v>
      </c>
      <c r="AD194" s="1" t="s">
        <v>120</v>
      </c>
      <c r="AE194" s="1" t="s">
        <v>120</v>
      </c>
      <c r="AF194" s="1" t="s">
        <v>120</v>
      </c>
      <c r="AG194" s="1" t="s">
        <v>120</v>
      </c>
      <c r="AH194" s="1" t="s">
        <v>120</v>
      </c>
      <c r="AI194" s="1" t="s">
        <v>120</v>
      </c>
      <c r="AJ194" s="1" t="s">
        <v>120</v>
      </c>
      <c r="AK194" s="1" t="s">
        <v>2770</v>
      </c>
      <c r="AL194" s="1" t="s">
        <v>2822</v>
      </c>
      <c r="AM194" s="1" t="s">
        <v>120</v>
      </c>
      <c r="AN194" s="1" t="s">
        <v>120</v>
      </c>
      <c r="AO194" s="1" t="s">
        <v>120</v>
      </c>
      <c r="AP194" s="1" t="s">
        <v>120</v>
      </c>
      <c r="AQ194" s="1" t="s">
        <v>120</v>
      </c>
      <c r="AR194" s="1" t="s">
        <v>120</v>
      </c>
      <c r="AS194" s="1" t="s">
        <v>120</v>
      </c>
      <c r="AT194" s="1" t="s">
        <v>120</v>
      </c>
      <c r="AU194" s="1" t="s">
        <v>120</v>
      </c>
      <c r="AV194" s="1" t="s">
        <v>120</v>
      </c>
      <c r="AW194" s="1" t="s">
        <v>120</v>
      </c>
      <c r="AX194" s="1" t="s">
        <v>120</v>
      </c>
      <c r="AY194" s="1" t="s">
        <v>120</v>
      </c>
      <c r="AZ194" s="1" t="s">
        <v>120</v>
      </c>
      <c r="BA194" s="1" t="s">
        <v>120</v>
      </c>
      <c r="BB194" s="1" t="s">
        <v>847</v>
      </c>
      <c r="BC194" s="1" t="s">
        <v>120</v>
      </c>
      <c r="BD194" s="1" t="s">
        <v>120</v>
      </c>
      <c r="BE194" s="1" t="s">
        <v>120</v>
      </c>
      <c r="BF194" s="1" t="s">
        <v>847</v>
      </c>
      <c r="BG194" s="1" t="s">
        <v>120</v>
      </c>
      <c r="BH194" s="1" t="s">
        <v>120</v>
      </c>
      <c r="BI194" s="1" t="s">
        <v>2822</v>
      </c>
      <c r="BJ194" s="1" t="s">
        <v>120</v>
      </c>
      <c r="BK194" s="1" t="s">
        <v>120</v>
      </c>
      <c r="BL194" s="1" t="s">
        <v>120</v>
      </c>
      <c r="BM194" s="1" t="s">
        <v>2822</v>
      </c>
      <c r="BN194" s="1" t="s">
        <v>120</v>
      </c>
      <c r="BO194" s="1" t="s">
        <v>120</v>
      </c>
      <c r="BP194" s="1" t="s">
        <v>120</v>
      </c>
      <c r="BQ194" s="1" t="s">
        <v>120</v>
      </c>
      <c r="BR194" s="1" t="s">
        <v>120</v>
      </c>
      <c r="BS194" s="1" t="s">
        <v>120</v>
      </c>
      <c r="BT194" s="1" t="s">
        <v>120</v>
      </c>
      <c r="BU194" s="1" t="s">
        <v>120</v>
      </c>
      <c r="BV194" s="1" t="s">
        <v>120</v>
      </c>
      <c r="BW194" s="1" t="s">
        <v>120</v>
      </c>
      <c r="BX194" s="1" t="s">
        <v>120</v>
      </c>
      <c r="BY194" s="1" t="s">
        <v>120</v>
      </c>
      <c r="BZ194" s="1" t="s">
        <v>120</v>
      </c>
      <c r="CA194" s="1" t="s">
        <v>120</v>
      </c>
      <c r="CB194" s="1" t="s">
        <v>120</v>
      </c>
      <c r="CC194" s="1" t="s">
        <v>120</v>
      </c>
      <c r="CD194" s="1" t="s">
        <v>120</v>
      </c>
      <c r="CE194" s="1" t="s">
        <v>120</v>
      </c>
      <c r="CF194" s="1" t="s">
        <v>120</v>
      </c>
      <c r="CG194" s="1" t="s">
        <v>120</v>
      </c>
      <c r="CH194" s="1" t="s">
        <v>120</v>
      </c>
      <c r="CI194" s="1" t="s">
        <v>120</v>
      </c>
      <c r="CJ194" s="1" t="s">
        <v>120</v>
      </c>
      <c r="CK194" s="1" t="s">
        <v>120</v>
      </c>
      <c r="CL194" s="1" t="s">
        <v>120</v>
      </c>
      <c r="CM194" s="1" t="s">
        <v>120</v>
      </c>
      <c r="CN194" s="1" t="s">
        <v>120</v>
      </c>
      <c r="CO194" s="1" t="s">
        <v>120</v>
      </c>
      <c r="CP194" s="1" t="s">
        <v>120</v>
      </c>
      <c r="CQ194" s="1" t="s">
        <v>120</v>
      </c>
      <c r="CR194" s="1" t="s">
        <v>120</v>
      </c>
      <c r="CS194" s="1" t="s">
        <v>120</v>
      </c>
      <c r="CT194" s="1" t="s">
        <v>120</v>
      </c>
      <c r="CU194" s="1" t="s">
        <v>120</v>
      </c>
      <c r="CV194" s="1" t="s">
        <v>120</v>
      </c>
      <c r="CW194" s="1" t="s">
        <v>120</v>
      </c>
      <c r="CX194" s="1" t="s">
        <v>120</v>
      </c>
      <c r="CY194" s="1" t="s">
        <v>120</v>
      </c>
      <c r="CZ194" s="1" t="s">
        <v>120</v>
      </c>
      <c r="DA194" s="1" t="s">
        <v>120</v>
      </c>
      <c r="DB194" s="1" t="s">
        <v>120</v>
      </c>
      <c r="DC194" s="1" t="s">
        <v>120</v>
      </c>
      <c r="DD194" s="1" t="s">
        <v>120</v>
      </c>
      <c r="DE194" s="1" t="s">
        <v>120</v>
      </c>
      <c r="DF194" s="1" t="s">
        <v>120</v>
      </c>
      <c r="DG194" s="1" t="s">
        <v>120</v>
      </c>
    </row>
    <row r="195" spans="1:111" x14ac:dyDescent="0.3">
      <c r="A195" s="2">
        <v>193</v>
      </c>
      <c r="B195" s="1" t="s">
        <v>2824</v>
      </c>
      <c r="C195" s="1" t="s">
        <v>2825</v>
      </c>
      <c r="D195" s="1" t="s">
        <v>2826</v>
      </c>
      <c r="E195" s="1" t="s">
        <v>2827</v>
      </c>
      <c r="F195" s="1" t="s">
        <v>2828</v>
      </c>
      <c r="G195" s="1"/>
      <c r="H195" s="1" t="s">
        <v>2829</v>
      </c>
      <c r="I195" s="1" t="s">
        <v>2830</v>
      </c>
      <c r="J195" s="1"/>
      <c r="K195" s="1" t="s">
        <v>1066</v>
      </c>
      <c r="L195" s="1" t="s">
        <v>2831</v>
      </c>
      <c r="M195" s="1" t="s">
        <v>120</v>
      </c>
      <c r="N195" s="1" t="s">
        <v>625</v>
      </c>
      <c r="O195" s="1" t="s">
        <v>2832</v>
      </c>
      <c r="P195" s="1" t="s">
        <v>176</v>
      </c>
      <c r="Q195" s="1" t="s">
        <v>120</v>
      </c>
      <c r="R195" s="1" t="s">
        <v>120</v>
      </c>
      <c r="S195" s="1" t="s">
        <v>1066</v>
      </c>
      <c r="T195" s="1" t="s">
        <v>120</v>
      </c>
      <c r="U195" s="1" t="s">
        <v>2833</v>
      </c>
      <c r="V195" s="1" t="s">
        <v>2834</v>
      </c>
      <c r="W195" s="1" t="s">
        <v>2835</v>
      </c>
      <c r="X195" s="1" t="s">
        <v>120</v>
      </c>
      <c r="Y195" s="1" t="s">
        <v>120</v>
      </c>
      <c r="Z195" s="1" t="s">
        <v>2836</v>
      </c>
      <c r="AA195" s="1" t="s">
        <v>2837</v>
      </c>
      <c r="AB195" s="1" t="s">
        <v>120</v>
      </c>
      <c r="AC195" s="1" t="s">
        <v>120</v>
      </c>
      <c r="AD195" s="1" t="s">
        <v>120</v>
      </c>
      <c r="AE195" s="1" t="s">
        <v>120</v>
      </c>
      <c r="AF195" s="1" t="s">
        <v>120</v>
      </c>
      <c r="AG195" s="1" t="s">
        <v>120</v>
      </c>
      <c r="AH195" s="1" t="s">
        <v>120</v>
      </c>
      <c r="AI195" s="1" t="s">
        <v>120</v>
      </c>
      <c r="AJ195" s="1" t="s">
        <v>2838</v>
      </c>
      <c r="AK195" s="1" t="s">
        <v>2839</v>
      </c>
      <c r="AL195" s="1" t="s">
        <v>2840</v>
      </c>
      <c r="AM195" s="1" t="s">
        <v>120</v>
      </c>
      <c r="AN195" s="1" t="s">
        <v>120</v>
      </c>
      <c r="AO195" s="1" t="s">
        <v>120</v>
      </c>
      <c r="AP195" s="1" t="s">
        <v>120</v>
      </c>
      <c r="AQ195" s="1" t="s">
        <v>120</v>
      </c>
      <c r="AR195" s="1" t="s">
        <v>120</v>
      </c>
      <c r="AS195" s="1" t="s">
        <v>120</v>
      </c>
      <c r="AT195" s="1" t="s">
        <v>120</v>
      </c>
      <c r="AU195" s="1" t="s">
        <v>120</v>
      </c>
      <c r="AV195" s="1" t="s">
        <v>120</v>
      </c>
      <c r="AW195" s="1" t="s">
        <v>120</v>
      </c>
      <c r="AX195" s="1" t="s">
        <v>120</v>
      </c>
      <c r="AY195" s="1" t="s">
        <v>120</v>
      </c>
      <c r="AZ195" s="1" t="s">
        <v>120</v>
      </c>
      <c r="BA195" s="1" t="s">
        <v>625</v>
      </c>
      <c r="BB195" s="1" t="s">
        <v>2832</v>
      </c>
      <c r="BC195" s="1" t="s">
        <v>176</v>
      </c>
      <c r="BD195" s="1" t="s">
        <v>120</v>
      </c>
      <c r="BE195" s="1" t="s">
        <v>120</v>
      </c>
      <c r="BF195" s="1" t="s">
        <v>1066</v>
      </c>
      <c r="BG195" s="1" t="s">
        <v>120</v>
      </c>
      <c r="BH195" s="1" t="s">
        <v>2833</v>
      </c>
      <c r="BI195" s="1" t="s">
        <v>2834</v>
      </c>
      <c r="BJ195" s="1" t="s">
        <v>2835</v>
      </c>
      <c r="BK195" s="1" t="s">
        <v>120</v>
      </c>
      <c r="BL195" s="1" t="s">
        <v>120</v>
      </c>
      <c r="BM195" s="1" t="s">
        <v>2836</v>
      </c>
      <c r="BN195" s="1" t="s">
        <v>120</v>
      </c>
      <c r="BO195" s="1" t="s">
        <v>120</v>
      </c>
      <c r="BP195" s="1" t="s">
        <v>120</v>
      </c>
      <c r="BQ195" s="1" t="s">
        <v>120</v>
      </c>
      <c r="BR195" s="1" t="s">
        <v>120</v>
      </c>
      <c r="BS195" s="1" t="s">
        <v>120</v>
      </c>
      <c r="BT195" s="1" t="s">
        <v>120</v>
      </c>
      <c r="BU195" s="1" t="s">
        <v>120</v>
      </c>
      <c r="BV195" s="1" t="s">
        <v>120</v>
      </c>
      <c r="BW195" s="1" t="s">
        <v>120</v>
      </c>
      <c r="BX195" s="1" t="s">
        <v>120</v>
      </c>
      <c r="BY195" s="1" t="s">
        <v>120</v>
      </c>
      <c r="BZ195" s="1" t="s">
        <v>120</v>
      </c>
      <c r="CA195" s="1" t="s">
        <v>120</v>
      </c>
      <c r="CB195" s="1" t="s">
        <v>120</v>
      </c>
      <c r="CC195" s="1" t="s">
        <v>120</v>
      </c>
      <c r="CD195" s="1" t="s">
        <v>120</v>
      </c>
      <c r="CE195" s="1" t="s">
        <v>120</v>
      </c>
      <c r="CF195" s="1" t="s">
        <v>120</v>
      </c>
      <c r="CG195" s="1" t="s">
        <v>120</v>
      </c>
      <c r="CH195" s="1" t="s">
        <v>120</v>
      </c>
      <c r="CI195" s="1" t="s">
        <v>120</v>
      </c>
      <c r="CJ195" s="1" t="s">
        <v>120</v>
      </c>
      <c r="CK195" s="1" t="s">
        <v>120</v>
      </c>
      <c r="CL195" s="1" t="s">
        <v>120</v>
      </c>
      <c r="CM195" s="1" t="s">
        <v>120</v>
      </c>
      <c r="CN195" s="1" t="s">
        <v>120</v>
      </c>
      <c r="CO195" s="1" t="s">
        <v>120</v>
      </c>
      <c r="CP195" s="1" t="s">
        <v>120</v>
      </c>
      <c r="CQ195" s="1" t="s">
        <v>120</v>
      </c>
      <c r="CR195" s="1" t="s">
        <v>120</v>
      </c>
      <c r="CS195" s="1" t="s">
        <v>120</v>
      </c>
      <c r="CT195" s="1" t="s">
        <v>120</v>
      </c>
      <c r="CU195" s="1" t="s">
        <v>120</v>
      </c>
      <c r="CV195" s="1" t="s">
        <v>120</v>
      </c>
      <c r="CW195" s="1" t="s">
        <v>120</v>
      </c>
      <c r="CX195" s="1" t="s">
        <v>120</v>
      </c>
      <c r="CY195" s="1" t="s">
        <v>120</v>
      </c>
      <c r="CZ195" s="1" t="s">
        <v>120</v>
      </c>
      <c r="DA195" s="1" t="s">
        <v>120</v>
      </c>
      <c r="DB195" s="1" t="s">
        <v>120</v>
      </c>
      <c r="DC195" s="1" t="s">
        <v>120</v>
      </c>
      <c r="DD195" s="1" t="s">
        <v>120</v>
      </c>
      <c r="DE195" s="1" t="s">
        <v>120</v>
      </c>
      <c r="DF195" s="1" t="s">
        <v>120</v>
      </c>
      <c r="DG195" s="1" t="s">
        <v>120</v>
      </c>
    </row>
    <row r="196" spans="1:111" x14ac:dyDescent="0.3">
      <c r="A196" s="2">
        <v>194</v>
      </c>
      <c r="B196" s="1" t="s">
        <v>2841</v>
      </c>
      <c r="C196" s="1" t="s">
        <v>2842</v>
      </c>
      <c r="D196" s="1" t="s">
        <v>2843</v>
      </c>
      <c r="E196" s="1" t="s">
        <v>2844</v>
      </c>
      <c r="F196" s="1" t="s">
        <v>2845</v>
      </c>
      <c r="G196" s="1" t="s">
        <v>2846</v>
      </c>
      <c r="H196" s="1" t="s">
        <v>2847</v>
      </c>
      <c r="I196" s="1" t="s">
        <v>2848</v>
      </c>
      <c r="J196" s="1" t="s">
        <v>2849</v>
      </c>
      <c r="K196" s="1" t="s">
        <v>1766</v>
      </c>
      <c r="L196" s="1" t="s">
        <v>2850</v>
      </c>
      <c r="M196" s="1" t="s">
        <v>120</v>
      </c>
      <c r="N196" s="1" t="s">
        <v>848</v>
      </c>
      <c r="O196" s="1" t="s">
        <v>928</v>
      </c>
      <c r="P196" s="1" t="s">
        <v>176</v>
      </c>
      <c r="Q196" s="1" t="s">
        <v>120</v>
      </c>
      <c r="R196" s="1" t="s">
        <v>120</v>
      </c>
      <c r="S196" s="1" t="s">
        <v>1766</v>
      </c>
      <c r="T196" s="1" t="s">
        <v>120</v>
      </c>
      <c r="U196" s="1" t="s">
        <v>2851</v>
      </c>
      <c r="V196" s="1" t="s">
        <v>2852</v>
      </c>
      <c r="W196" s="1" t="s">
        <v>2853</v>
      </c>
      <c r="X196" s="1" t="s">
        <v>120</v>
      </c>
      <c r="Y196" s="1" t="s">
        <v>120</v>
      </c>
      <c r="Z196" s="1" t="s">
        <v>2854</v>
      </c>
      <c r="AA196" s="1" t="s">
        <v>2855</v>
      </c>
      <c r="AB196" s="1" t="s">
        <v>129</v>
      </c>
      <c r="AC196" s="1" t="s">
        <v>2856</v>
      </c>
      <c r="AD196" s="1" t="s">
        <v>120</v>
      </c>
      <c r="AE196" s="1" t="s">
        <v>120</v>
      </c>
      <c r="AF196" s="1" t="s">
        <v>120</v>
      </c>
      <c r="AG196" s="1" t="s">
        <v>120</v>
      </c>
      <c r="AH196" s="1" t="s">
        <v>120</v>
      </c>
      <c r="AI196" s="1" t="s">
        <v>120</v>
      </c>
      <c r="AJ196" s="1" t="s">
        <v>2857</v>
      </c>
      <c r="AK196" s="1" t="s">
        <v>2858</v>
      </c>
      <c r="AL196" s="1" t="s">
        <v>2859</v>
      </c>
      <c r="AM196" s="1" t="s">
        <v>2860</v>
      </c>
      <c r="AN196" s="1" t="s">
        <v>120</v>
      </c>
      <c r="AO196" s="1" t="s">
        <v>2861</v>
      </c>
      <c r="AP196" s="1" t="s">
        <v>120</v>
      </c>
      <c r="AQ196" s="1" t="s">
        <v>120</v>
      </c>
      <c r="AR196" s="1" t="s">
        <v>120</v>
      </c>
      <c r="AS196" s="1" t="s">
        <v>120</v>
      </c>
      <c r="AT196" s="1" t="s">
        <v>120</v>
      </c>
      <c r="AU196" s="1" t="s">
        <v>120</v>
      </c>
      <c r="AV196" s="1" t="s">
        <v>2862</v>
      </c>
      <c r="AW196" s="1" t="s">
        <v>2863</v>
      </c>
      <c r="AX196" s="1" t="s">
        <v>2864</v>
      </c>
      <c r="AY196" s="1" t="s">
        <v>120</v>
      </c>
      <c r="AZ196" s="1" t="s">
        <v>120</v>
      </c>
      <c r="BA196" s="1" t="s">
        <v>843</v>
      </c>
      <c r="BB196" s="1" t="s">
        <v>140</v>
      </c>
      <c r="BC196" s="1" t="s">
        <v>176</v>
      </c>
      <c r="BD196" s="1" t="s">
        <v>120</v>
      </c>
      <c r="BE196" s="1" t="s">
        <v>120</v>
      </c>
      <c r="BF196" s="1" t="s">
        <v>904</v>
      </c>
      <c r="BG196" s="1" t="s">
        <v>120</v>
      </c>
      <c r="BH196" s="1" t="s">
        <v>2865</v>
      </c>
      <c r="BI196" s="1" t="s">
        <v>2866</v>
      </c>
      <c r="BJ196" s="1" t="s">
        <v>2853</v>
      </c>
      <c r="BK196" s="1" t="s">
        <v>120</v>
      </c>
      <c r="BL196" s="1" t="s">
        <v>120</v>
      </c>
      <c r="BM196" s="1" t="s">
        <v>2859</v>
      </c>
      <c r="BN196" s="1" t="s">
        <v>120</v>
      </c>
      <c r="BO196" s="1" t="s">
        <v>190</v>
      </c>
      <c r="BP196" s="1" t="s">
        <v>190</v>
      </c>
      <c r="BQ196" s="1" t="s">
        <v>120</v>
      </c>
      <c r="BR196" s="1" t="s">
        <v>120</v>
      </c>
      <c r="BS196" s="1" t="s">
        <v>120</v>
      </c>
      <c r="BT196" s="1" t="s">
        <v>294</v>
      </c>
      <c r="BU196" s="1" t="s">
        <v>120</v>
      </c>
      <c r="BV196" s="1" t="s">
        <v>2867</v>
      </c>
      <c r="BW196" s="1" t="s">
        <v>2868</v>
      </c>
      <c r="BX196" s="1" t="s">
        <v>120</v>
      </c>
      <c r="BY196" s="1" t="s">
        <v>120</v>
      </c>
      <c r="BZ196" s="1" t="s">
        <v>120</v>
      </c>
      <c r="CA196" s="1" t="s">
        <v>2864</v>
      </c>
      <c r="CB196" s="1" t="s">
        <v>2860</v>
      </c>
      <c r="CC196" s="1" t="s">
        <v>120</v>
      </c>
      <c r="CD196" s="1" t="s">
        <v>2861</v>
      </c>
      <c r="CE196" s="1" t="s">
        <v>120</v>
      </c>
      <c r="CF196" s="1" t="s">
        <v>120</v>
      </c>
      <c r="CG196" s="1" t="s">
        <v>120</v>
      </c>
      <c r="CH196" s="1" t="s">
        <v>120</v>
      </c>
      <c r="CI196" s="1" t="s">
        <v>120</v>
      </c>
      <c r="CJ196" s="1" t="s">
        <v>120</v>
      </c>
      <c r="CK196" s="1" t="s">
        <v>2862</v>
      </c>
      <c r="CL196" s="1" t="s">
        <v>2863</v>
      </c>
      <c r="CM196" s="1" t="s">
        <v>2864</v>
      </c>
      <c r="CN196" s="1" t="s">
        <v>2869</v>
      </c>
      <c r="CO196" s="1" t="s">
        <v>2027</v>
      </c>
      <c r="CP196" s="1" t="s">
        <v>2870</v>
      </c>
      <c r="CQ196" s="1" t="s">
        <v>2871</v>
      </c>
      <c r="CR196" s="1" t="s">
        <v>2872</v>
      </c>
      <c r="CS196" s="1" t="s">
        <v>2873</v>
      </c>
      <c r="CT196" s="1" t="s">
        <v>120</v>
      </c>
      <c r="CU196" s="1" t="s">
        <v>120</v>
      </c>
      <c r="CV196" s="1" t="s">
        <v>120</v>
      </c>
      <c r="CW196" s="1" t="s">
        <v>120</v>
      </c>
      <c r="CX196" s="1" t="s">
        <v>120</v>
      </c>
      <c r="CY196" s="1" t="s">
        <v>120</v>
      </c>
      <c r="CZ196" s="1" t="s">
        <v>120</v>
      </c>
      <c r="DA196" s="1" t="s">
        <v>120</v>
      </c>
      <c r="DB196" s="1" t="s">
        <v>120</v>
      </c>
      <c r="DC196" s="1" t="s">
        <v>120</v>
      </c>
      <c r="DD196" s="1" t="s">
        <v>120</v>
      </c>
      <c r="DE196" s="1" t="s">
        <v>120</v>
      </c>
      <c r="DF196" s="1" t="s">
        <v>120</v>
      </c>
      <c r="DG196" s="1" t="s">
        <v>120</v>
      </c>
    </row>
    <row r="197" spans="1:111" hidden="1" x14ac:dyDescent="0.3">
      <c r="A197" s="2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</row>
    <row r="198" spans="1:111" x14ac:dyDescent="0.3">
      <c r="A198" s="2">
        <v>196</v>
      </c>
      <c r="B198" s="1" t="s">
        <v>2874</v>
      </c>
      <c r="C198" s="1" t="s">
        <v>2875</v>
      </c>
      <c r="D198" s="1" t="s">
        <v>2876</v>
      </c>
      <c r="E198" s="1" t="s">
        <v>2877</v>
      </c>
      <c r="F198" s="1" t="s">
        <v>2878</v>
      </c>
      <c r="G198" s="1"/>
      <c r="H198" s="1" t="s">
        <v>2879</v>
      </c>
      <c r="I198" s="1" t="s">
        <v>2880</v>
      </c>
      <c r="J198" s="1"/>
      <c r="K198" s="1" t="s">
        <v>161</v>
      </c>
      <c r="L198" s="1" t="s">
        <v>2881</v>
      </c>
      <c r="M198" s="1" t="s">
        <v>120</v>
      </c>
      <c r="N198" s="1" t="s">
        <v>123</v>
      </c>
      <c r="O198" s="1" t="s">
        <v>123</v>
      </c>
      <c r="P198" s="1" t="s">
        <v>120</v>
      </c>
      <c r="Q198" s="1" t="s">
        <v>120</v>
      </c>
      <c r="R198" s="1" t="s">
        <v>120</v>
      </c>
      <c r="S198" s="1" t="s">
        <v>161</v>
      </c>
      <c r="T198" s="1" t="s">
        <v>120</v>
      </c>
      <c r="U198" s="1" t="s">
        <v>2882</v>
      </c>
      <c r="V198" s="1" t="s">
        <v>2883</v>
      </c>
      <c r="W198" s="1" t="s">
        <v>120</v>
      </c>
      <c r="X198" s="1" t="s">
        <v>120</v>
      </c>
      <c r="Y198" s="1" t="s">
        <v>120</v>
      </c>
      <c r="Z198" s="1" t="s">
        <v>850</v>
      </c>
      <c r="AA198" s="1" t="s">
        <v>2361</v>
      </c>
      <c r="AB198" s="1" t="s">
        <v>120</v>
      </c>
      <c r="AC198" s="1" t="s">
        <v>853</v>
      </c>
      <c r="AD198" s="1" t="s">
        <v>120</v>
      </c>
      <c r="AE198" s="1" t="s">
        <v>120</v>
      </c>
      <c r="AF198" s="1" t="s">
        <v>120</v>
      </c>
      <c r="AG198" s="1" t="s">
        <v>120</v>
      </c>
      <c r="AH198" s="1" t="s">
        <v>120</v>
      </c>
      <c r="AI198" s="1" t="s">
        <v>120</v>
      </c>
      <c r="AJ198" s="1" t="s">
        <v>120</v>
      </c>
      <c r="AK198" s="1" t="s">
        <v>554</v>
      </c>
      <c r="AL198" s="1" t="s">
        <v>850</v>
      </c>
      <c r="AM198" s="1" t="s">
        <v>120</v>
      </c>
      <c r="AN198" s="1" t="s">
        <v>120</v>
      </c>
      <c r="AO198" s="1" t="s">
        <v>120</v>
      </c>
      <c r="AP198" s="1" t="s">
        <v>120</v>
      </c>
      <c r="AQ198" s="1" t="s">
        <v>120</v>
      </c>
      <c r="AR198" s="1" t="s">
        <v>120</v>
      </c>
      <c r="AS198" s="1" t="s">
        <v>120</v>
      </c>
      <c r="AT198" s="1" t="s">
        <v>120</v>
      </c>
      <c r="AU198" s="1" t="s">
        <v>120</v>
      </c>
      <c r="AV198" s="1" t="s">
        <v>120</v>
      </c>
      <c r="AW198" s="1" t="s">
        <v>120</v>
      </c>
      <c r="AX198" s="1" t="s">
        <v>120</v>
      </c>
      <c r="AY198" s="1" t="s">
        <v>120</v>
      </c>
      <c r="AZ198" s="1" t="s">
        <v>120</v>
      </c>
      <c r="BA198" s="1" t="s">
        <v>123</v>
      </c>
      <c r="BB198" s="1" t="s">
        <v>123</v>
      </c>
      <c r="BC198" s="1" t="s">
        <v>120</v>
      </c>
      <c r="BD198" s="1" t="s">
        <v>120</v>
      </c>
      <c r="BE198" s="1" t="s">
        <v>120</v>
      </c>
      <c r="BF198" s="1" t="s">
        <v>161</v>
      </c>
      <c r="BG198" s="1" t="s">
        <v>120</v>
      </c>
      <c r="BH198" s="1" t="s">
        <v>2882</v>
      </c>
      <c r="BI198" s="1" t="s">
        <v>2883</v>
      </c>
      <c r="BJ198" s="1" t="s">
        <v>120</v>
      </c>
      <c r="BK198" s="1" t="s">
        <v>120</v>
      </c>
      <c r="BL198" s="1" t="s">
        <v>120</v>
      </c>
      <c r="BM198" s="1" t="s">
        <v>850</v>
      </c>
      <c r="BN198" s="1" t="s">
        <v>120</v>
      </c>
      <c r="BO198" s="1" t="s">
        <v>120</v>
      </c>
      <c r="BP198" s="1" t="s">
        <v>120</v>
      </c>
      <c r="BQ198" s="1" t="s">
        <v>120</v>
      </c>
      <c r="BR198" s="1" t="s">
        <v>120</v>
      </c>
      <c r="BS198" s="1" t="s">
        <v>120</v>
      </c>
      <c r="BT198" s="1" t="s">
        <v>120</v>
      </c>
      <c r="BU198" s="1" t="s">
        <v>120</v>
      </c>
      <c r="BV198" s="1" t="s">
        <v>120</v>
      </c>
      <c r="BW198" s="1" t="s">
        <v>120</v>
      </c>
      <c r="BX198" s="1" t="s">
        <v>120</v>
      </c>
      <c r="BY198" s="1" t="s">
        <v>120</v>
      </c>
      <c r="BZ198" s="1" t="s">
        <v>120</v>
      </c>
      <c r="CA198" s="1" t="s">
        <v>120</v>
      </c>
      <c r="CB198" s="1" t="s">
        <v>120</v>
      </c>
      <c r="CC198" s="1" t="s">
        <v>120</v>
      </c>
      <c r="CD198" s="1" t="s">
        <v>120</v>
      </c>
      <c r="CE198" s="1" t="s">
        <v>120</v>
      </c>
      <c r="CF198" s="1" t="s">
        <v>120</v>
      </c>
      <c r="CG198" s="1" t="s">
        <v>120</v>
      </c>
      <c r="CH198" s="1" t="s">
        <v>120</v>
      </c>
      <c r="CI198" s="1" t="s">
        <v>120</v>
      </c>
      <c r="CJ198" s="1" t="s">
        <v>120</v>
      </c>
      <c r="CK198" s="1" t="s">
        <v>120</v>
      </c>
      <c r="CL198" s="1" t="s">
        <v>120</v>
      </c>
      <c r="CM198" s="1" t="s">
        <v>120</v>
      </c>
      <c r="CN198" s="1" t="s">
        <v>120</v>
      </c>
      <c r="CO198" s="1" t="s">
        <v>120</v>
      </c>
      <c r="CP198" s="1" t="s">
        <v>120</v>
      </c>
      <c r="CQ198" s="1" t="s">
        <v>120</v>
      </c>
      <c r="CR198" s="1" t="s">
        <v>120</v>
      </c>
      <c r="CS198" s="1" t="s">
        <v>120</v>
      </c>
      <c r="CT198" s="1" t="s">
        <v>120</v>
      </c>
      <c r="CU198" s="1" t="s">
        <v>120</v>
      </c>
      <c r="CV198" s="1" t="s">
        <v>120</v>
      </c>
      <c r="CW198" s="1" t="s">
        <v>120</v>
      </c>
      <c r="CX198" s="1" t="s">
        <v>120</v>
      </c>
      <c r="CY198" s="1" t="s">
        <v>120</v>
      </c>
      <c r="CZ198" s="1" t="s">
        <v>120</v>
      </c>
      <c r="DA198" s="1" t="s">
        <v>120</v>
      </c>
      <c r="DB198" s="1" t="s">
        <v>120</v>
      </c>
      <c r="DC198" s="1" t="s">
        <v>120</v>
      </c>
      <c r="DD198" s="1" t="s">
        <v>120</v>
      </c>
      <c r="DE198" s="1" t="s">
        <v>120</v>
      </c>
      <c r="DF198" s="1" t="s">
        <v>120</v>
      </c>
      <c r="DG198" s="1" t="s">
        <v>120</v>
      </c>
    </row>
    <row r="199" spans="1:111" x14ac:dyDescent="0.3">
      <c r="A199" s="2">
        <v>197</v>
      </c>
      <c r="B199" s="1" t="s">
        <v>2884</v>
      </c>
      <c r="C199" s="1" t="s">
        <v>2885</v>
      </c>
      <c r="D199" s="1" t="s">
        <v>2886</v>
      </c>
      <c r="E199" s="1" t="s">
        <v>2887</v>
      </c>
      <c r="F199" s="1" t="s">
        <v>2888</v>
      </c>
      <c r="G199" s="1" t="s">
        <v>2889</v>
      </c>
      <c r="H199" s="1" t="s">
        <v>2890</v>
      </c>
      <c r="I199" s="1" t="s">
        <v>2891</v>
      </c>
      <c r="J199" s="1" t="s">
        <v>2892</v>
      </c>
      <c r="K199" s="1" t="s">
        <v>2893</v>
      </c>
      <c r="L199" s="1" t="s">
        <v>2894</v>
      </c>
      <c r="M199" s="1" t="s">
        <v>120</v>
      </c>
      <c r="N199" s="1" t="s">
        <v>566</v>
      </c>
      <c r="O199" s="1" t="s">
        <v>2895</v>
      </c>
      <c r="P199" s="1" t="s">
        <v>730</v>
      </c>
      <c r="Q199" s="1" t="s">
        <v>123</v>
      </c>
      <c r="R199" s="1" t="s">
        <v>120</v>
      </c>
      <c r="S199" s="1" t="s">
        <v>2893</v>
      </c>
      <c r="T199" s="1" t="s">
        <v>120</v>
      </c>
      <c r="U199" s="1" t="s">
        <v>2896</v>
      </c>
      <c r="V199" s="1" t="s">
        <v>2897</v>
      </c>
      <c r="W199" s="1" t="s">
        <v>2809</v>
      </c>
      <c r="X199" s="1" t="s">
        <v>2898</v>
      </c>
      <c r="Y199" s="1" t="s">
        <v>120</v>
      </c>
      <c r="Z199" s="1" t="s">
        <v>2899</v>
      </c>
      <c r="AA199" s="1" t="s">
        <v>2900</v>
      </c>
      <c r="AB199" s="1" t="s">
        <v>120</v>
      </c>
      <c r="AC199" s="1" t="s">
        <v>120</v>
      </c>
      <c r="AD199" s="1" t="s">
        <v>120</v>
      </c>
      <c r="AE199" s="1" t="s">
        <v>120</v>
      </c>
      <c r="AF199" s="1" t="s">
        <v>120</v>
      </c>
      <c r="AG199" s="1" t="s">
        <v>120</v>
      </c>
      <c r="AH199" s="1" t="s">
        <v>120</v>
      </c>
      <c r="AI199" s="1" t="s">
        <v>120</v>
      </c>
      <c r="AJ199" s="1" t="s">
        <v>2901</v>
      </c>
      <c r="AK199" s="1" t="s">
        <v>2902</v>
      </c>
      <c r="AL199" s="1" t="s">
        <v>2903</v>
      </c>
      <c r="AM199" s="1" t="s">
        <v>120</v>
      </c>
      <c r="AN199" s="1" t="s">
        <v>120</v>
      </c>
      <c r="AO199" s="1" t="s">
        <v>120</v>
      </c>
      <c r="AP199" s="1" t="s">
        <v>120</v>
      </c>
      <c r="AQ199" s="1" t="s">
        <v>120</v>
      </c>
      <c r="AR199" s="1" t="s">
        <v>120</v>
      </c>
      <c r="AS199" s="1" t="s">
        <v>120</v>
      </c>
      <c r="AT199" s="1" t="s">
        <v>120</v>
      </c>
      <c r="AU199" s="1" t="s">
        <v>120</v>
      </c>
      <c r="AV199" s="1" t="s">
        <v>120</v>
      </c>
      <c r="AW199" s="1" t="s">
        <v>120</v>
      </c>
      <c r="AX199" s="1" t="s">
        <v>120</v>
      </c>
      <c r="AY199" s="1" t="s">
        <v>2904</v>
      </c>
      <c r="AZ199" s="1" t="s">
        <v>120</v>
      </c>
      <c r="BA199" s="1" t="s">
        <v>163</v>
      </c>
      <c r="BB199" s="1" t="s">
        <v>2905</v>
      </c>
      <c r="BC199" s="1" t="s">
        <v>730</v>
      </c>
      <c r="BD199" s="1" t="s">
        <v>120</v>
      </c>
      <c r="BE199" s="1" t="s">
        <v>120</v>
      </c>
      <c r="BF199" s="1" t="s">
        <v>336</v>
      </c>
      <c r="BG199" s="1" t="s">
        <v>120</v>
      </c>
      <c r="BH199" s="1" t="s">
        <v>2906</v>
      </c>
      <c r="BI199" s="1" t="s">
        <v>2907</v>
      </c>
      <c r="BJ199" s="1" t="s">
        <v>2809</v>
      </c>
      <c r="BK199" s="1" t="s">
        <v>120</v>
      </c>
      <c r="BL199" s="1" t="s">
        <v>120</v>
      </c>
      <c r="BM199" s="1" t="s">
        <v>2903</v>
      </c>
      <c r="BN199" s="1" t="s">
        <v>120</v>
      </c>
      <c r="BO199" s="1" t="s">
        <v>120</v>
      </c>
      <c r="BP199" s="1" t="s">
        <v>120</v>
      </c>
      <c r="BQ199" s="1" t="s">
        <v>120</v>
      </c>
      <c r="BR199" s="1" t="s">
        <v>120</v>
      </c>
      <c r="BS199" s="1" t="s">
        <v>120</v>
      </c>
      <c r="BT199" s="1" t="s">
        <v>120</v>
      </c>
      <c r="BU199" s="1" t="s">
        <v>120</v>
      </c>
      <c r="BV199" s="1" t="s">
        <v>120</v>
      </c>
      <c r="BW199" s="1" t="s">
        <v>120</v>
      </c>
      <c r="BX199" s="1" t="s">
        <v>120</v>
      </c>
      <c r="BY199" s="1" t="s">
        <v>120</v>
      </c>
      <c r="BZ199" s="1" t="s">
        <v>120</v>
      </c>
      <c r="CA199" s="1" t="s">
        <v>120</v>
      </c>
      <c r="CB199" s="1" t="s">
        <v>120</v>
      </c>
      <c r="CC199" s="1" t="s">
        <v>120</v>
      </c>
      <c r="CD199" s="1" t="s">
        <v>120</v>
      </c>
      <c r="CE199" s="1" t="s">
        <v>120</v>
      </c>
      <c r="CF199" s="1" t="s">
        <v>120</v>
      </c>
      <c r="CG199" s="1" t="s">
        <v>120</v>
      </c>
      <c r="CH199" s="1" t="s">
        <v>120</v>
      </c>
      <c r="CI199" s="1" t="s">
        <v>120</v>
      </c>
      <c r="CJ199" s="1" t="s">
        <v>120</v>
      </c>
      <c r="CK199" s="1" t="s">
        <v>120</v>
      </c>
      <c r="CL199" s="1" t="s">
        <v>120</v>
      </c>
      <c r="CM199" s="1" t="s">
        <v>120</v>
      </c>
      <c r="CN199" s="1" t="s">
        <v>120</v>
      </c>
      <c r="CO199" s="1" t="s">
        <v>120</v>
      </c>
      <c r="CP199" s="1" t="s">
        <v>120</v>
      </c>
      <c r="CQ199" s="1" t="s">
        <v>120</v>
      </c>
      <c r="CR199" s="1" t="s">
        <v>120</v>
      </c>
      <c r="CS199" s="1" t="s">
        <v>120</v>
      </c>
      <c r="CT199" s="1" t="s">
        <v>120</v>
      </c>
      <c r="CU199" s="1" t="s">
        <v>161</v>
      </c>
      <c r="CV199" s="1" t="s">
        <v>123</v>
      </c>
      <c r="CW199" s="1" t="s">
        <v>120</v>
      </c>
      <c r="CX199" s="1" t="s">
        <v>123</v>
      </c>
      <c r="CY199" s="1" t="s">
        <v>120</v>
      </c>
      <c r="CZ199" s="1" t="s">
        <v>262</v>
      </c>
      <c r="DA199" s="1" t="s">
        <v>120</v>
      </c>
      <c r="DB199" s="1" t="s">
        <v>2908</v>
      </c>
      <c r="DC199" s="1" t="s">
        <v>2909</v>
      </c>
      <c r="DD199" s="1" t="s">
        <v>120</v>
      </c>
      <c r="DE199" s="1" t="s">
        <v>2898</v>
      </c>
      <c r="DF199" s="1" t="s">
        <v>120</v>
      </c>
      <c r="DG199" s="1" t="s">
        <v>2904</v>
      </c>
    </row>
    <row r="200" spans="1:111" x14ac:dyDescent="0.3">
      <c r="A200" s="2">
        <v>198</v>
      </c>
      <c r="B200" s="1" t="s">
        <v>2910</v>
      </c>
      <c r="C200" s="1" t="s">
        <v>2911</v>
      </c>
      <c r="D200" s="1" t="s">
        <v>2912</v>
      </c>
      <c r="E200" s="1" t="s">
        <v>2913</v>
      </c>
      <c r="F200" s="1" t="s">
        <v>2914</v>
      </c>
      <c r="G200" s="1" t="s">
        <v>2915</v>
      </c>
      <c r="H200" s="1" t="s">
        <v>2916</v>
      </c>
      <c r="I200" s="1" t="s">
        <v>2917</v>
      </c>
      <c r="J200" s="1" t="s">
        <v>2918</v>
      </c>
      <c r="K200" s="1" t="s">
        <v>2919</v>
      </c>
      <c r="L200" s="1" t="s">
        <v>2920</v>
      </c>
      <c r="M200" s="1" t="s">
        <v>120</v>
      </c>
      <c r="N200" s="1" t="s">
        <v>1189</v>
      </c>
      <c r="O200" s="1" t="s">
        <v>1452</v>
      </c>
      <c r="P200" s="1" t="s">
        <v>262</v>
      </c>
      <c r="Q200" s="1" t="s">
        <v>120</v>
      </c>
      <c r="R200" s="1" t="s">
        <v>120</v>
      </c>
      <c r="S200" s="1" t="s">
        <v>2919</v>
      </c>
      <c r="T200" s="1" t="s">
        <v>120</v>
      </c>
      <c r="U200" s="1" t="s">
        <v>2921</v>
      </c>
      <c r="V200" s="1" t="s">
        <v>2922</v>
      </c>
      <c r="W200" s="1" t="s">
        <v>2923</v>
      </c>
      <c r="X200" s="1" t="s">
        <v>120</v>
      </c>
      <c r="Y200" s="1" t="s">
        <v>120</v>
      </c>
      <c r="Z200" s="1" t="s">
        <v>2924</v>
      </c>
      <c r="AA200" s="1" t="s">
        <v>2925</v>
      </c>
      <c r="AB200" s="1" t="s">
        <v>120</v>
      </c>
      <c r="AC200" s="1" t="s">
        <v>120</v>
      </c>
      <c r="AD200" s="1" t="s">
        <v>120</v>
      </c>
      <c r="AE200" s="1" t="s">
        <v>120</v>
      </c>
      <c r="AF200" s="1" t="s">
        <v>120</v>
      </c>
      <c r="AG200" s="1" t="s">
        <v>120</v>
      </c>
      <c r="AH200" s="1" t="s">
        <v>120</v>
      </c>
      <c r="AI200" s="1" t="s">
        <v>120</v>
      </c>
      <c r="AJ200" s="1" t="s">
        <v>2926</v>
      </c>
      <c r="AK200" s="1" t="s">
        <v>2927</v>
      </c>
      <c r="AL200" s="1" t="s">
        <v>2924</v>
      </c>
      <c r="AM200" s="1" t="s">
        <v>120</v>
      </c>
      <c r="AN200" s="1" t="s">
        <v>120</v>
      </c>
      <c r="AO200" s="1" t="s">
        <v>120</v>
      </c>
      <c r="AP200" s="1" t="s">
        <v>120</v>
      </c>
      <c r="AQ200" s="1" t="s">
        <v>120</v>
      </c>
      <c r="AR200" s="1" t="s">
        <v>120</v>
      </c>
      <c r="AS200" s="1" t="s">
        <v>120</v>
      </c>
      <c r="AT200" s="1" t="s">
        <v>120</v>
      </c>
      <c r="AU200" s="1" t="s">
        <v>120</v>
      </c>
      <c r="AV200" s="1" t="s">
        <v>120</v>
      </c>
      <c r="AW200" s="1" t="s">
        <v>120</v>
      </c>
      <c r="AX200" s="1" t="s">
        <v>120</v>
      </c>
      <c r="AY200" s="1" t="s">
        <v>120</v>
      </c>
      <c r="AZ200" s="1" t="s">
        <v>120</v>
      </c>
      <c r="BA200" s="1" t="s">
        <v>1189</v>
      </c>
      <c r="BB200" s="1" t="s">
        <v>1452</v>
      </c>
      <c r="BC200" s="1" t="s">
        <v>262</v>
      </c>
      <c r="BD200" s="1" t="s">
        <v>120</v>
      </c>
      <c r="BE200" s="1" t="s">
        <v>120</v>
      </c>
      <c r="BF200" s="1" t="s">
        <v>2919</v>
      </c>
      <c r="BG200" s="1" t="s">
        <v>120</v>
      </c>
      <c r="BH200" s="1" t="s">
        <v>2921</v>
      </c>
      <c r="BI200" s="1" t="s">
        <v>2922</v>
      </c>
      <c r="BJ200" s="1" t="s">
        <v>2923</v>
      </c>
      <c r="BK200" s="1" t="s">
        <v>120</v>
      </c>
      <c r="BL200" s="1" t="s">
        <v>120</v>
      </c>
      <c r="BM200" s="1" t="s">
        <v>2924</v>
      </c>
      <c r="BN200" s="1" t="s">
        <v>120</v>
      </c>
      <c r="BO200" s="1" t="s">
        <v>120</v>
      </c>
      <c r="BP200" s="1" t="s">
        <v>120</v>
      </c>
      <c r="BQ200" s="1" t="s">
        <v>120</v>
      </c>
      <c r="BR200" s="1" t="s">
        <v>120</v>
      </c>
      <c r="BS200" s="1" t="s">
        <v>120</v>
      </c>
      <c r="BT200" s="1" t="s">
        <v>120</v>
      </c>
      <c r="BU200" s="1" t="s">
        <v>120</v>
      </c>
      <c r="BV200" s="1" t="s">
        <v>120</v>
      </c>
      <c r="BW200" s="1" t="s">
        <v>120</v>
      </c>
      <c r="BX200" s="1" t="s">
        <v>120</v>
      </c>
      <c r="BY200" s="1" t="s">
        <v>120</v>
      </c>
      <c r="BZ200" s="1" t="s">
        <v>120</v>
      </c>
      <c r="CA200" s="1" t="s">
        <v>120</v>
      </c>
      <c r="CB200" s="1" t="s">
        <v>120</v>
      </c>
      <c r="CC200" s="1" t="s">
        <v>120</v>
      </c>
      <c r="CD200" s="1" t="s">
        <v>120</v>
      </c>
      <c r="CE200" s="1" t="s">
        <v>120</v>
      </c>
      <c r="CF200" s="1" t="s">
        <v>120</v>
      </c>
      <c r="CG200" s="1" t="s">
        <v>120</v>
      </c>
      <c r="CH200" s="1" t="s">
        <v>120</v>
      </c>
      <c r="CI200" s="1" t="s">
        <v>120</v>
      </c>
      <c r="CJ200" s="1" t="s">
        <v>120</v>
      </c>
      <c r="CK200" s="1" t="s">
        <v>120</v>
      </c>
      <c r="CL200" s="1" t="s">
        <v>120</v>
      </c>
      <c r="CM200" s="1" t="s">
        <v>120</v>
      </c>
      <c r="CN200" s="1" t="s">
        <v>120</v>
      </c>
      <c r="CO200" s="1" t="s">
        <v>120</v>
      </c>
      <c r="CP200" s="1" t="s">
        <v>120</v>
      </c>
      <c r="CQ200" s="1" t="s">
        <v>120</v>
      </c>
      <c r="CR200" s="1" t="s">
        <v>120</v>
      </c>
      <c r="CS200" s="1" t="s">
        <v>120</v>
      </c>
      <c r="CT200" s="1" t="s">
        <v>120</v>
      </c>
      <c r="CU200" s="1" t="s">
        <v>120</v>
      </c>
      <c r="CV200" s="1" t="s">
        <v>120</v>
      </c>
      <c r="CW200" s="1" t="s">
        <v>120</v>
      </c>
      <c r="CX200" s="1" t="s">
        <v>120</v>
      </c>
      <c r="CY200" s="1" t="s">
        <v>120</v>
      </c>
      <c r="CZ200" s="1" t="s">
        <v>120</v>
      </c>
      <c r="DA200" s="1" t="s">
        <v>120</v>
      </c>
      <c r="DB200" s="1" t="s">
        <v>120</v>
      </c>
      <c r="DC200" s="1" t="s">
        <v>120</v>
      </c>
      <c r="DD200" s="1" t="s">
        <v>120</v>
      </c>
      <c r="DE200" s="1" t="s">
        <v>120</v>
      </c>
      <c r="DF200" s="1" t="s">
        <v>120</v>
      </c>
      <c r="DG200" s="1" t="s">
        <v>120</v>
      </c>
    </row>
    <row r="201" spans="1:111" x14ac:dyDescent="0.3">
      <c r="A201" s="2">
        <v>199</v>
      </c>
      <c r="B201" s="1" t="s">
        <v>2928</v>
      </c>
      <c r="C201" s="1" t="s">
        <v>2929</v>
      </c>
      <c r="D201" s="1" t="s">
        <v>2930</v>
      </c>
      <c r="E201" s="1" t="s">
        <v>2931</v>
      </c>
      <c r="F201" s="1" t="s">
        <v>2932</v>
      </c>
      <c r="G201" s="1" t="s">
        <v>2933</v>
      </c>
      <c r="H201" s="1" t="s">
        <v>2934</v>
      </c>
      <c r="I201" s="1" t="s">
        <v>2935</v>
      </c>
      <c r="J201" s="1" t="s">
        <v>2936</v>
      </c>
      <c r="K201" s="1" t="s">
        <v>799</v>
      </c>
      <c r="L201" s="1" t="s">
        <v>2937</v>
      </c>
      <c r="M201" s="1" t="s">
        <v>120</v>
      </c>
      <c r="N201" s="1" t="s">
        <v>387</v>
      </c>
      <c r="O201" s="1" t="s">
        <v>456</v>
      </c>
      <c r="P201" s="1" t="s">
        <v>123</v>
      </c>
      <c r="Q201" s="1" t="s">
        <v>123</v>
      </c>
      <c r="R201" s="1" t="s">
        <v>120</v>
      </c>
      <c r="S201" s="1" t="s">
        <v>799</v>
      </c>
      <c r="T201" s="1" t="s">
        <v>120</v>
      </c>
      <c r="U201" s="1" t="s">
        <v>2938</v>
      </c>
      <c r="V201" s="1" t="s">
        <v>2939</v>
      </c>
      <c r="W201" s="1" t="s">
        <v>2940</v>
      </c>
      <c r="X201" s="1" t="s">
        <v>2941</v>
      </c>
      <c r="Y201" s="1" t="s">
        <v>120</v>
      </c>
      <c r="Z201" s="1" t="s">
        <v>2942</v>
      </c>
      <c r="AA201" s="1" t="s">
        <v>2943</v>
      </c>
      <c r="AB201" s="1" t="s">
        <v>120</v>
      </c>
      <c r="AC201" s="1" t="s">
        <v>120</v>
      </c>
      <c r="AD201" s="1" t="s">
        <v>120</v>
      </c>
      <c r="AE201" s="1" t="s">
        <v>120</v>
      </c>
      <c r="AF201" s="1" t="s">
        <v>120</v>
      </c>
      <c r="AG201" s="1" t="s">
        <v>120</v>
      </c>
      <c r="AH201" s="1" t="s">
        <v>120</v>
      </c>
      <c r="AI201" s="1" t="s">
        <v>120</v>
      </c>
      <c r="AJ201" s="1" t="s">
        <v>1104</v>
      </c>
      <c r="AK201" s="1" t="s">
        <v>2944</v>
      </c>
      <c r="AL201" s="1" t="s">
        <v>2942</v>
      </c>
      <c r="AM201" s="1" t="s">
        <v>120</v>
      </c>
      <c r="AN201" s="1" t="s">
        <v>120</v>
      </c>
      <c r="AO201" s="1" t="s">
        <v>120</v>
      </c>
      <c r="AP201" s="1" t="s">
        <v>120</v>
      </c>
      <c r="AQ201" s="1" t="s">
        <v>120</v>
      </c>
      <c r="AR201" s="1" t="s">
        <v>120</v>
      </c>
      <c r="AS201" s="1" t="s">
        <v>120</v>
      </c>
      <c r="AT201" s="1" t="s">
        <v>120</v>
      </c>
      <c r="AU201" s="1" t="s">
        <v>120</v>
      </c>
      <c r="AV201" s="1" t="s">
        <v>120</v>
      </c>
      <c r="AW201" s="1" t="s">
        <v>120</v>
      </c>
      <c r="AX201" s="1" t="s">
        <v>120</v>
      </c>
      <c r="AY201" s="1" t="s">
        <v>120</v>
      </c>
      <c r="AZ201" s="1" t="s">
        <v>120</v>
      </c>
      <c r="BA201" s="1" t="s">
        <v>387</v>
      </c>
      <c r="BB201" s="1" t="s">
        <v>456</v>
      </c>
      <c r="BC201" s="1" t="s">
        <v>123</v>
      </c>
      <c r="BD201" s="1" t="s">
        <v>123</v>
      </c>
      <c r="BE201" s="1" t="s">
        <v>120</v>
      </c>
      <c r="BF201" s="1" t="s">
        <v>799</v>
      </c>
      <c r="BG201" s="1" t="s">
        <v>120</v>
      </c>
      <c r="BH201" s="1" t="s">
        <v>2938</v>
      </c>
      <c r="BI201" s="1" t="s">
        <v>2939</v>
      </c>
      <c r="BJ201" s="1" t="s">
        <v>2940</v>
      </c>
      <c r="BK201" s="1" t="s">
        <v>2941</v>
      </c>
      <c r="BL201" s="1" t="s">
        <v>120</v>
      </c>
      <c r="BM201" s="1" t="s">
        <v>2942</v>
      </c>
      <c r="BN201" s="1" t="s">
        <v>120</v>
      </c>
      <c r="BO201" s="1" t="s">
        <v>120</v>
      </c>
      <c r="BP201" s="1" t="s">
        <v>120</v>
      </c>
      <c r="BQ201" s="1" t="s">
        <v>120</v>
      </c>
      <c r="BR201" s="1" t="s">
        <v>120</v>
      </c>
      <c r="BS201" s="1" t="s">
        <v>120</v>
      </c>
      <c r="BT201" s="1" t="s">
        <v>120</v>
      </c>
      <c r="BU201" s="1" t="s">
        <v>120</v>
      </c>
      <c r="BV201" s="1" t="s">
        <v>120</v>
      </c>
      <c r="BW201" s="1" t="s">
        <v>120</v>
      </c>
      <c r="BX201" s="1" t="s">
        <v>120</v>
      </c>
      <c r="BY201" s="1" t="s">
        <v>120</v>
      </c>
      <c r="BZ201" s="1" t="s">
        <v>120</v>
      </c>
      <c r="CA201" s="1" t="s">
        <v>120</v>
      </c>
      <c r="CB201" s="1" t="s">
        <v>120</v>
      </c>
      <c r="CC201" s="1" t="s">
        <v>120</v>
      </c>
      <c r="CD201" s="1" t="s">
        <v>120</v>
      </c>
      <c r="CE201" s="1" t="s">
        <v>120</v>
      </c>
      <c r="CF201" s="1" t="s">
        <v>120</v>
      </c>
      <c r="CG201" s="1" t="s">
        <v>120</v>
      </c>
      <c r="CH201" s="1" t="s">
        <v>120</v>
      </c>
      <c r="CI201" s="1" t="s">
        <v>120</v>
      </c>
      <c r="CJ201" s="1" t="s">
        <v>120</v>
      </c>
      <c r="CK201" s="1" t="s">
        <v>120</v>
      </c>
      <c r="CL201" s="1" t="s">
        <v>120</v>
      </c>
      <c r="CM201" s="1" t="s">
        <v>120</v>
      </c>
      <c r="CN201" s="1" t="s">
        <v>120</v>
      </c>
      <c r="CO201" s="1" t="s">
        <v>120</v>
      </c>
      <c r="CP201" s="1" t="s">
        <v>120</v>
      </c>
      <c r="CQ201" s="1" t="s">
        <v>120</v>
      </c>
      <c r="CR201" s="1" t="s">
        <v>120</v>
      </c>
      <c r="CS201" s="1" t="s">
        <v>120</v>
      </c>
      <c r="CT201" s="1" t="s">
        <v>120</v>
      </c>
      <c r="CU201" s="1" t="s">
        <v>120</v>
      </c>
      <c r="CV201" s="1" t="s">
        <v>120</v>
      </c>
      <c r="CW201" s="1" t="s">
        <v>120</v>
      </c>
      <c r="CX201" s="1" t="s">
        <v>120</v>
      </c>
      <c r="CY201" s="1" t="s">
        <v>120</v>
      </c>
      <c r="CZ201" s="1" t="s">
        <v>120</v>
      </c>
      <c r="DA201" s="1" t="s">
        <v>120</v>
      </c>
      <c r="DB201" s="1" t="s">
        <v>120</v>
      </c>
      <c r="DC201" s="1" t="s">
        <v>120</v>
      </c>
      <c r="DD201" s="1" t="s">
        <v>120</v>
      </c>
      <c r="DE201" s="1" t="s">
        <v>120</v>
      </c>
      <c r="DF201" s="1" t="s">
        <v>120</v>
      </c>
      <c r="DG201" s="1" t="s">
        <v>120</v>
      </c>
    </row>
    <row r="202" spans="1:111" x14ac:dyDescent="0.3">
      <c r="A202" s="2">
        <v>200</v>
      </c>
      <c r="B202" s="1" t="s">
        <v>2945</v>
      </c>
      <c r="C202" s="1" t="s">
        <v>2946</v>
      </c>
      <c r="D202" s="1" t="s">
        <v>2947</v>
      </c>
      <c r="E202" s="1" t="s">
        <v>2948</v>
      </c>
      <c r="F202" s="1" t="s">
        <v>2949</v>
      </c>
      <c r="G202" s="1" t="s">
        <v>2950</v>
      </c>
      <c r="H202" s="1" t="s">
        <v>2951</v>
      </c>
      <c r="I202" s="1" t="s">
        <v>2952</v>
      </c>
      <c r="J202" s="1" t="s">
        <v>2953</v>
      </c>
      <c r="K202" s="1" t="s">
        <v>456</v>
      </c>
      <c r="L202" s="1" t="s">
        <v>2954</v>
      </c>
      <c r="M202" s="1" t="s">
        <v>120</v>
      </c>
      <c r="N202" s="1" t="s">
        <v>123</v>
      </c>
      <c r="O202" s="1" t="s">
        <v>224</v>
      </c>
      <c r="P202" s="1" t="s">
        <v>262</v>
      </c>
      <c r="Q202" s="1" t="s">
        <v>120</v>
      </c>
      <c r="R202" s="1" t="s">
        <v>120</v>
      </c>
      <c r="S202" s="1" t="s">
        <v>456</v>
      </c>
      <c r="T202" s="1" t="s">
        <v>120</v>
      </c>
      <c r="U202" s="1" t="s">
        <v>464</v>
      </c>
      <c r="V202" s="1" t="s">
        <v>2955</v>
      </c>
      <c r="W202" s="1" t="s">
        <v>1108</v>
      </c>
      <c r="X202" s="1" t="s">
        <v>120</v>
      </c>
      <c r="Y202" s="1" t="s">
        <v>120</v>
      </c>
      <c r="Z202" s="1" t="s">
        <v>2956</v>
      </c>
      <c r="AA202" s="1" t="s">
        <v>2957</v>
      </c>
      <c r="AB202" s="1" t="s">
        <v>120</v>
      </c>
      <c r="AC202" s="1" t="s">
        <v>120</v>
      </c>
      <c r="AD202" s="1" t="s">
        <v>120</v>
      </c>
      <c r="AE202" s="1" t="s">
        <v>120</v>
      </c>
      <c r="AF202" s="1" t="s">
        <v>120</v>
      </c>
      <c r="AG202" s="1" t="s">
        <v>120</v>
      </c>
      <c r="AH202" s="1" t="s">
        <v>120</v>
      </c>
      <c r="AI202" s="1" t="s">
        <v>120</v>
      </c>
      <c r="AJ202" s="1" t="s">
        <v>120</v>
      </c>
      <c r="AK202" s="1" t="s">
        <v>2958</v>
      </c>
      <c r="AL202" s="1" t="s">
        <v>2956</v>
      </c>
      <c r="AM202" s="1" t="s">
        <v>120</v>
      </c>
      <c r="AN202" s="1" t="s">
        <v>120</v>
      </c>
      <c r="AO202" s="1" t="s">
        <v>120</v>
      </c>
      <c r="AP202" s="1" t="s">
        <v>120</v>
      </c>
      <c r="AQ202" s="1" t="s">
        <v>120</v>
      </c>
      <c r="AR202" s="1" t="s">
        <v>120</v>
      </c>
      <c r="AS202" s="1" t="s">
        <v>120</v>
      </c>
      <c r="AT202" s="1" t="s">
        <v>120</v>
      </c>
      <c r="AU202" s="1" t="s">
        <v>120</v>
      </c>
      <c r="AV202" s="1" t="s">
        <v>120</v>
      </c>
      <c r="AW202" s="1" t="s">
        <v>120</v>
      </c>
      <c r="AX202" s="1" t="s">
        <v>120</v>
      </c>
      <c r="AY202" s="1" t="s">
        <v>120</v>
      </c>
      <c r="AZ202" s="1" t="s">
        <v>120</v>
      </c>
      <c r="BA202" s="1" t="s">
        <v>123</v>
      </c>
      <c r="BB202" s="1" t="s">
        <v>224</v>
      </c>
      <c r="BC202" s="1" t="s">
        <v>262</v>
      </c>
      <c r="BD202" s="1" t="s">
        <v>120</v>
      </c>
      <c r="BE202" s="1" t="s">
        <v>120</v>
      </c>
      <c r="BF202" s="1" t="s">
        <v>456</v>
      </c>
      <c r="BG202" s="1" t="s">
        <v>120</v>
      </c>
      <c r="BH202" s="1" t="s">
        <v>464</v>
      </c>
      <c r="BI202" s="1" t="s">
        <v>2955</v>
      </c>
      <c r="BJ202" s="1" t="s">
        <v>1108</v>
      </c>
      <c r="BK202" s="1" t="s">
        <v>120</v>
      </c>
      <c r="BL202" s="1" t="s">
        <v>120</v>
      </c>
      <c r="BM202" s="1" t="s">
        <v>2956</v>
      </c>
      <c r="BN202" s="1" t="s">
        <v>120</v>
      </c>
      <c r="BO202" s="1" t="s">
        <v>120</v>
      </c>
      <c r="BP202" s="1" t="s">
        <v>120</v>
      </c>
      <c r="BQ202" s="1" t="s">
        <v>120</v>
      </c>
      <c r="BR202" s="1" t="s">
        <v>120</v>
      </c>
      <c r="BS202" s="1" t="s">
        <v>120</v>
      </c>
      <c r="BT202" s="1" t="s">
        <v>120</v>
      </c>
      <c r="BU202" s="1" t="s">
        <v>120</v>
      </c>
      <c r="BV202" s="1" t="s">
        <v>120</v>
      </c>
      <c r="BW202" s="1" t="s">
        <v>120</v>
      </c>
      <c r="BX202" s="1" t="s">
        <v>120</v>
      </c>
      <c r="BY202" s="1" t="s">
        <v>120</v>
      </c>
      <c r="BZ202" s="1" t="s">
        <v>120</v>
      </c>
      <c r="CA202" s="1" t="s">
        <v>120</v>
      </c>
      <c r="CB202" s="1" t="s">
        <v>120</v>
      </c>
      <c r="CC202" s="1" t="s">
        <v>120</v>
      </c>
      <c r="CD202" s="1" t="s">
        <v>120</v>
      </c>
      <c r="CE202" s="1" t="s">
        <v>120</v>
      </c>
      <c r="CF202" s="1" t="s">
        <v>120</v>
      </c>
      <c r="CG202" s="1" t="s">
        <v>120</v>
      </c>
      <c r="CH202" s="1" t="s">
        <v>120</v>
      </c>
      <c r="CI202" s="1" t="s">
        <v>120</v>
      </c>
      <c r="CJ202" s="1" t="s">
        <v>120</v>
      </c>
      <c r="CK202" s="1" t="s">
        <v>120</v>
      </c>
      <c r="CL202" s="1" t="s">
        <v>120</v>
      </c>
      <c r="CM202" s="1" t="s">
        <v>120</v>
      </c>
      <c r="CN202" s="1" t="s">
        <v>120</v>
      </c>
      <c r="CO202" s="1" t="s">
        <v>120</v>
      </c>
      <c r="CP202" s="1" t="s">
        <v>120</v>
      </c>
      <c r="CQ202" s="1" t="s">
        <v>120</v>
      </c>
      <c r="CR202" s="1" t="s">
        <v>120</v>
      </c>
      <c r="CS202" s="1" t="s">
        <v>120</v>
      </c>
      <c r="CT202" s="1" t="s">
        <v>120</v>
      </c>
      <c r="CU202" s="1" t="s">
        <v>120</v>
      </c>
      <c r="CV202" s="1" t="s">
        <v>120</v>
      </c>
      <c r="CW202" s="1" t="s">
        <v>120</v>
      </c>
      <c r="CX202" s="1" t="s">
        <v>120</v>
      </c>
      <c r="CY202" s="1" t="s">
        <v>120</v>
      </c>
      <c r="CZ202" s="1" t="s">
        <v>120</v>
      </c>
      <c r="DA202" s="1" t="s">
        <v>120</v>
      </c>
      <c r="DB202" s="1" t="s">
        <v>120</v>
      </c>
      <c r="DC202" s="1" t="s">
        <v>120</v>
      </c>
      <c r="DD202" s="1" t="s">
        <v>120</v>
      </c>
      <c r="DE202" s="1" t="s">
        <v>120</v>
      </c>
      <c r="DF202" s="1" t="s">
        <v>120</v>
      </c>
      <c r="DG202" s="1" t="s">
        <v>120</v>
      </c>
    </row>
    <row r="203" spans="1:111" x14ac:dyDescent="0.3">
      <c r="A203" s="2">
        <v>201</v>
      </c>
      <c r="B203" s="1" t="s">
        <v>2959</v>
      </c>
      <c r="C203" s="1" t="s">
        <v>2960</v>
      </c>
      <c r="D203" s="1" t="s">
        <v>2961</v>
      </c>
      <c r="E203" s="1" t="s">
        <v>2962</v>
      </c>
      <c r="F203" s="1" t="s">
        <v>2963</v>
      </c>
      <c r="G203" s="1"/>
      <c r="H203" s="1" t="s">
        <v>2964</v>
      </c>
      <c r="I203" s="1" t="s">
        <v>2965</v>
      </c>
      <c r="J203" s="1"/>
      <c r="K203" s="1" t="s">
        <v>2966</v>
      </c>
      <c r="L203" s="1" t="s">
        <v>2967</v>
      </c>
      <c r="M203" s="1" t="s">
        <v>120</v>
      </c>
      <c r="N203" s="1" t="s">
        <v>120</v>
      </c>
      <c r="O203" s="1" t="s">
        <v>2746</v>
      </c>
      <c r="P203" s="1" t="s">
        <v>547</v>
      </c>
      <c r="Q203" s="1" t="s">
        <v>120</v>
      </c>
      <c r="R203" s="1" t="s">
        <v>120</v>
      </c>
      <c r="S203" s="1" t="s">
        <v>2966</v>
      </c>
      <c r="T203" s="1" t="s">
        <v>120</v>
      </c>
      <c r="U203" s="1" t="s">
        <v>120</v>
      </c>
      <c r="V203" s="1" t="s">
        <v>2968</v>
      </c>
      <c r="W203" s="1" t="s">
        <v>2969</v>
      </c>
      <c r="X203" s="1" t="s">
        <v>120</v>
      </c>
      <c r="Y203" s="1" t="s">
        <v>120</v>
      </c>
      <c r="Z203" s="1" t="s">
        <v>2970</v>
      </c>
      <c r="AA203" s="1" t="s">
        <v>2971</v>
      </c>
      <c r="AB203" s="1" t="s">
        <v>2972</v>
      </c>
      <c r="AC203" s="1" t="s">
        <v>120</v>
      </c>
      <c r="AD203" s="1" t="s">
        <v>120</v>
      </c>
      <c r="AE203" s="1" t="s">
        <v>120</v>
      </c>
      <c r="AF203" s="1" t="s">
        <v>120</v>
      </c>
      <c r="AG203" s="1" t="s">
        <v>120</v>
      </c>
      <c r="AH203" s="1" t="s">
        <v>120</v>
      </c>
      <c r="AI203" s="1" t="s">
        <v>120</v>
      </c>
      <c r="AJ203" s="1" t="s">
        <v>2973</v>
      </c>
      <c r="AK203" s="1" t="s">
        <v>2974</v>
      </c>
      <c r="AL203" s="1" t="s">
        <v>2970</v>
      </c>
      <c r="AM203" s="1" t="s">
        <v>120</v>
      </c>
      <c r="AN203" s="1" t="s">
        <v>120</v>
      </c>
      <c r="AO203" s="1" t="s">
        <v>120</v>
      </c>
      <c r="AP203" s="1" t="s">
        <v>120</v>
      </c>
      <c r="AQ203" s="1" t="s">
        <v>120</v>
      </c>
      <c r="AR203" s="1" t="s">
        <v>120</v>
      </c>
      <c r="AS203" s="1" t="s">
        <v>120</v>
      </c>
      <c r="AT203" s="1" t="s">
        <v>120</v>
      </c>
      <c r="AU203" s="1" t="s">
        <v>120</v>
      </c>
      <c r="AV203" s="1" t="s">
        <v>120</v>
      </c>
      <c r="AW203" s="1" t="s">
        <v>120</v>
      </c>
      <c r="AX203" s="1" t="s">
        <v>120</v>
      </c>
      <c r="AY203" s="1" t="s">
        <v>120</v>
      </c>
      <c r="AZ203" s="1" t="s">
        <v>120</v>
      </c>
      <c r="BA203" s="1" t="s">
        <v>120</v>
      </c>
      <c r="BB203" s="1" t="s">
        <v>2746</v>
      </c>
      <c r="BC203" s="1" t="s">
        <v>547</v>
      </c>
      <c r="BD203" s="1" t="s">
        <v>120</v>
      </c>
      <c r="BE203" s="1" t="s">
        <v>120</v>
      </c>
      <c r="BF203" s="1" t="s">
        <v>2966</v>
      </c>
      <c r="BG203" s="1" t="s">
        <v>120</v>
      </c>
      <c r="BH203" s="1" t="s">
        <v>120</v>
      </c>
      <c r="BI203" s="1" t="s">
        <v>2968</v>
      </c>
      <c r="BJ203" s="1" t="s">
        <v>2969</v>
      </c>
      <c r="BK203" s="1" t="s">
        <v>120</v>
      </c>
      <c r="BL203" s="1" t="s">
        <v>120</v>
      </c>
      <c r="BM203" s="1" t="s">
        <v>2970</v>
      </c>
      <c r="BN203" s="1" t="s">
        <v>120</v>
      </c>
      <c r="BO203" s="1" t="s">
        <v>120</v>
      </c>
      <c r="BP203" s="1" t="s">
        <v>120</v>
      </c>
      <c r="BQ203" s="1" t="s">
        <v>120</v>
      </c>
      <c r="BR203" s="1" t="s">
        <v>120</v>
      </c>
      <c r="BS203" s="1" t="s">
        <v>120</v>
      </c>
      <c r="BT203" s="1" t="s">
        <v>120</v>
      </c>
      <c r="BU203" s="1" t="s">
        <v>120</v>
      </c>
      <c r="BV203" s="1" t="s">
        <v>120</v>
      </c>
      <c r="BW203" s="1" t="s">
        <v>120</v>
      </c>
      <c r="BX203" s="1" t="s">
        <v>120</v>
      </c>
      <c r="BY203" s="1" t="s">
        <v>120</v>
      </c>
      <c r="BZ203" s="1" t="s">
        <v>120</v>
      </c>
      <c r="CA203" s="1" t="s">
        <v>120</v>
      </c>
      <c r="CB203" s="1" t="s">
        <v>120</v>
      </c>
      <c r="CC203" s="1" t="s">
        <v>120</v>
      </c>
      <c r="CD203" s="1" t="s">
        <v>120</v>
      </c>
      <c r="CE203" s="1" t="s">
        <v>120</v>
      </c>
      <c r="CF203" s="1" t="s">
        <v>120</v>
      </c>
      <c r="CG203" s="1" t="s">
        <v>120</v>
      </c>
      <c r="CH203" s="1" t="s">
        <v>120</v>
      </c>
      <c r="CI203" s="1" t="s">
        <v>120</v>
      </c>
      <c r="CJ203" s="1" t="s">
        <v>120</v>
      </c>
      <c r="CK203" s="1" t="s">
        <v>120</v>
      </c>
      <c r="CL203" s="1" t="s">
        <v>120</v>
      </c>
      <c r="CM203" s="1" t="s">
        <v>120</v>
      </c>
      <c r="CN203" s="1" t="s">
        <v>120</v>
      </c>
      <c r="CO203" s="1" t="s">
        <v>120</v>
      </c>
      <c r="CP203" s="1" t="s">
        <v>120</v>
      </c>
      <c r="CQ203" s="1" t="s">
        <v>120</v>
      </c>
      <c r="CR203" s="1" t="s">
        <v>120</v>
      </c>
      <c r="CS203" s="1" t="s">
        <v>120</v>
      </c>
      <c r="CT203" s="1" t="s">
        <v>120</v>
      </c>
      <c r="CU203" s="1" t="s">
        <v>120</v>
      </c>
      <c r="CV203" s="1" t="s">
        <v>120</v>
      </c>
      <c r="CW203" s="1" t="s">
        <v>120</v>
      </c>
      <c r="CX203" s="1" t="s">
        <v>120</v>
      </c>
      <c r="CY203" s="1" t="s">
        <v>120</v>
      </c>
      <c r="CZ203" s="1" t="s">
        <v>120</v>
      </c>
      <c r="DA203" s="1" t="s">
        <v>120</v>
      </c>
      <c r="DB203" s="1" t="s">
        <v>120</v>
      </c>
      <c r="DC203" s="1" t="s">
        <v>120</v>
      </c>
      <c r="DD203" s="1" t="s">
        <v>120</v>
      </c>
      <c r="DE203" s="1" t="s">
        <v>120</v>
      </c>
      <c r="DF203" s="1" t="s">
        <v>120</v>
      </c>
      <c r="DG203" s="1" t="s">
        <v>120</v>
      </c>
    </row>
    <row r="204" spans="1:111" hidden="1" x14ac:dyDescent="0.3">
      <c r="A204" s="2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</row>
    <row r="205" spans="1:111" x14ac:dyDescent="0.3">
      <c r="A205" s="2">
        <v>203</v>
      </c>
      <c r="B205" s="1" t="s">
        <v>2975</v>
      </c>
      <c r="C205" s="1" t="s">
        <v>2976</v>
      </c>
      <c r="D205" s="1" t="s">
        <v>2977</v>
      </c>
      <c r="E205" s="1" t="s">
        <v>2978</v>
      </c>
      <c r="F205" s="1" t="s">
        <v>2979</v>
      </c>
      <c r="G205" s="1"/>
      <c r="H205" s="1" t="s">
        <v>2980</v>
      </c>
      <c r="I205" s="1" t="s">
        <v>2981</v>
      </c>
      <c r="J205" s="1"/>
      <c r="K205" s="1" t="s">
        <v>2982</v>
      </c>
      <c r="L205" s="1" t="s">
        <v>2983</v>
      </c>
      <c r="M205" s="1" t="s">
        <v>120</v>
      </c>
      <c r="N205" s="1" t="s">
        <v>2984</v>
      </c>
      <c r="O205" s="1" t="s">
        <v>2985</v>
      </c>
      <c r="P205" s="1" t="s">
        <v>2986</v>
      </c>
      <c r="Q205" s="1" t="s">
        <v>120</v>
      </c>
      <c r="R205" s="1" t="s">
        <v>120</v>
      </c>
      <c r="S205" s="1" t="s">
        <v>2982</v>
      </c>
      <c r="T205" s="1" t="s">
        <v>120</v>
      </c>
      <c r="U205" s="1" t="s">
        <v>2987</v>
      </c>
      <c r="V205" s="1" t="s">
        <v>2988</v>
      </c>
      <c r="W205" s="1" t="s">
        <v>2989</v>
      </c>
      <c r="X205" s="1" t="s">
        <v>120</v>
      </c>
      <c r="Y205" s="1" t="s">
        <v>120</v>
      </c>
      <c r="Z205" s="1" t="s">
        <v>2990</v>
      </c>
      <c r="AA205" s="1" t="s">
        <v>2991</v>
      </c>
      <c r="AB205" s="1" t="s">
        <v>120</v>
      </c>
      <c r="AC205" s="1" t="s">
        <v>120</v>
      </c>
      <c r="AD205" s="1" t="s">
        <v>2992</v>
      </c>
      <c r="AE205" s="1" t="s">
        <v>120</v>
      </c>
      <c r="AF205" s="1" t="s">
        <v>120</v>
      </c>
      <c r="AG205" s="1" t="s">
        <v>120</v>
      </c>
      <c r="AH205" s="1" t="s">
        <v>120</v>
      </c>
      <c r="AI205" s="1" t="s">
        <v>120</v>
      </c>
      <c r="AJ205" s="1" t="s">
        <v>2993</v>
      </c>
      <c r="AK205" s="1" t="s">
        <v>2994</v>
      </c>
      <c r="AL205" s="1" t="s">
        <v>2995</v>
      </c>
      <c r="AM205" s="1" t="s">
        <v>120</v>
      </c>
      <c r="AN205" s="1" t="s">
        <v>120</v>
      </c>
      <c r="AO205" s="1" t="s">
        <v>120</v>
      </c>
      <c r="AP205" s="1" t="s">
        <v>120</v>
      </c>
      <c r="AQ205" s="1" t="s">
        <v>120</v>
      </c>
      <c r="AR205" s="1" t="s">
        <v>120</v>
      </c>
      <c r="AS205" s="1" t="s">
        <v>120</v>
      </c>
      <c r="AT205" s="1" t="s">
        <v>120</v>
      </c>
      <c r="AU205" s="1" t="s">
        <v>120</v>
      </c>
      <c r="AV205" s="1" t="s">
        <v>120</v>
      </c>
      <c r="AW205" s="1" t="s">
        <v>120</v>
      </c>
      <c r="AX205" s="1" t="s">
        <v>120</v>
      </c>
      <c r="AY205" s="1" t="s">
        <v>2996</v>
      </c>
      <c r="AZ205" s="1" t="s">
        <v>120</v>
      </c>
      <c r="BA205" s="1" t="s">
        <v>1533</v>
      </c>
      <c r="BB205" s="1" t="s">
        <v>2997</v>
      </c>
      <c r="BC205" s="1" t="s">
        <v>2986</v>
      </c>
      <c r="BD205" s="1" t="s">
        <v>120</v>
      </c>
      <c r="BE205" s="1" t="s">
        <v>120</v>
      </c>
      <c r="BF205" s="1" t="s">
        <v>2998</v>
      </c>
      <c r="BG205" s="1" t="s">
        <v>120</v>
      </c>
      <c r="BH205" s="1" t="s">
        <v>2999</v>
      </c>
      <c r="BI205" s="1" t="s">
        <v>3000</v>
      </c>
      <c r="BJ205" s="1" t="s">
        <v>2989</v>
      </c>
      <c r="BK205" s="1" t="s">
        <v>120</v>
      </c>
      <c r="BL205" s="1" t="s">
        <v>120</v>
      </c>
      <c r="BM205" s="1" t="s">
        <v>2995</v>
      </c>
      <c r="BN205" s="1" t="s">
        <v>120</v>
      </c>
      <c r="BO205" s="1" t="s">
        <v>120</v>
      </c>
      <c r="BP205" s="1" t="s">
        <v>120</v>
      </c>
      <c r="BQ205" s="1" t="s">
        <v>120</v>
      </c>
      <c r="BR205" s="1" t="s">
        <v>120</v>
      </c>
      <c r="BS205" s="1" t="s">
        <v>120</v>
      </c>
      <c r="BT205" s="1" t="s">
        <v>120</v>
      </c>
      <c r="BU205" s="1" t="s">
        <v>120</v>
      </c>
      <c r="BV205" s="1" t="s">
        <v>120</v>
      </c>
      <c r="BW205" s="1" t="s">
        <v>120</v>
      </c>
      <c r="BX205" s="1" t="s">
        <v>120</v>
      </c>
      <c r="BY205" s="1" t="s">
        <v>120</v>
      </c>
      <c r="BZ205" s="1" t="s">
        <v>120</v>
      </c>
      <c r="CA205" s="1" t="s">
        <v>120</v>
      </c>
      <c r="CB205" s="1" t="s">
        <v>120</v>
      </c>
      <c r="CC205" s="1" t="s">
        <v>120</v>
      </c>
      <c r="CD205" s="1" t="s">
        <v>120</v>
      </c>
      <c r="CE205" s="1" t="s">
        <v>120</v>
      </c>
      <c r="CF205" s="1" t="s">
        <v>120</v>
      </c>
      <c r="CG205" s="1" t="s">
        <v>120</v>
      </c>
      <c r="CH205" s="1" t="s">
        <v>120</v>
      </c>
      <c r="CI205" s="1" t="s">
        <v>120</v>
      </c>
      <c r="CJ205" s="1" t="s">
        <v>120</v>
      </c>
      <c r="CK205" s="1" t="s">
        <v>120</v>
      </c>
      <c r="CL205" s="1" t="s">
        <v>120</v>
      </c>
      <c r="CM205" s="1" t="s">
        <v>120</v>
      </c>
      <c r="CN205" s="1" t="s">
        <v>120</v>
      </c>
      <c r="CO205" s="1" t="s">
        <v>120</v>
      </c>
      <c r="CP205" s="1" t="s">
        <v>120</v>
      </c>
      <c r="CQ205" s="1" t="s">
        <v>120</v>
      </c>
      <c r="CR205" s="1" t="s">
        <v>120</v>
      </c>
      <c r="CS205" s="1" t="s">
        <v>120</v>
      </c>
      <c r="CT205" s="1" t="s">
        <v>120</v>
      </c>
      <c r="CU205" s="1" t="s">
        <v>123</v>
      </c>
      <c r="CV205" s="1" t="s">
        <v>120</v>
      </c>
      <c r="CW205" s="1" t="s">
        <v>120</v>
      </c>
      <c r="CX205" s="1" t="s">
        <v>120</v>
      </c>
      <c r="CY205" s="1" t="s">
        <v>120</v>
      </c>
      <c r="CZ205" s="1" t="s">
        <v>123</v>
      </c>
      <c r="DA205" s="1" t="s">
        <v>120</v>
      </c>
      <c r="DB205" s="1" t="s">
        <v>2996</v>
      </c>
      <c r="DC205" s="1" t="s">
        <v>120</v>
      </c>
      <c r="DD205" s="1" t="s">
        <v>120</v>
      </c>
      <c r="DE205" s="1" t="s">
        <v>120</v>
      </c>
      <c r="DF205" s="1" t="s">
        <v>120</v>
      </c>
      <c r="DG205" s="1" t="s">
        <v>2996</v>
      </c>
    </row>
    <row r="206" spans="1:111" x14ac:dyDescent="0.3">
      <c r="A206" s="2">
        <v>204</v>
      </c>
      <c r="B206" s="1" t="s">
        <v>3001</v>
      </c>
      <c r="C206" s="1" t="s">
        <v>3002</v>
      </c>
      <c r="D206" s="1" t="s">
        <v>3003</v>
      </c>
      <c r="E206" s="1" t="s">
        <v>196</v>
      </c>
      <c r="F206" s="1"/>
      <c r="G206" s="1"/>
      <c r="H206" s="1"/>
      <c r="I206" s="1"/>
      <c r="J206" s="1"/>
      <c r="K206" s="1" t="s">
        <v>3004</v>
      </c>
      <c r="L206" s="1" t="s">
        <v>3005</v>
      </c>
      <c r="M206" s="1" t="s">
        <v>120</v>
      </c>
      <c r="N206" s="1" t="s">
        <v>2453</v>
      </c>
      <c r="O206" s="1" t="s">
        <v>3006</v>
      </c>
      <c r="P206" s="1" t="s">
        <v>249</v>
      </c>
      <c r="Q206" s="1" t="s">
        <v>120</v>
      </c>
      <c r="R206" s="1" t="s">
        <v>120</v>
      </c>
      <c r="S206" s="1" t="s">
        <v>3004</v>
      </c>
      <c r="T206" s="1" t="s">
        <v>120</v>
      </c>
      <c r="U206" s="1" t="s">
        <v>3007</v>
      </c>
      <c r="V206" s="1" t="s">
        <v>3008</v>
      </c>
      <c r="W206" s="1" t="s">
        <v>3009</v>
      </c>
      <c r="X206" s="1" t="s">
        <v>120</v>
      </c>
      <c r="Y206" s="1" t="s">
        <v>120</v>
      </c>
      <c r="Z206" s="1" t="s">
        <v>3010</v>
      </c>
      <c r="AA206" s="1" t="s">
        <v>3011</v>
      </c>
      <c r="AB206" s="1" t="s">
        <v>120</v>
      </c>
      <c r="AC206" s="1" t="s">
        <v>2065</v>
      </c>
      <c r="AD206" s="1" t="s">
        <v>120</v>
      </c>
      <c r="AE206" s="1" t="s">
        <v>120</v>
      </c>
      <c r="AF206" s="1" t="s">
        <v>120</v>
      </c>
      <c r="AG206" s="1" t="s">
        <v>120</v>
      </c>
      <c r="AH206" s="1" t="s">
        <v>120</v>
      </c>
      <c r="AI206" s="1" t="s">
        <v>120</v>
      </c>
      <c r="AJ206" s="1" t="s">
        <v>3012</v>
      </c>
      <c r="AK206" s="1" t="s">
        <v>3013</v>
      </c>
      <c r="AL206" s="1" t="s">
        <v>3014</v>
      </c>
      <c r="AM206" s="1" t="s">
        <v>3015</v>
      </c>
      <c r="AN206" s="1" t="s">
        <v>120</v>
      </c>
      <c r="AO206" s="1" t="s">
        <v>3016</v>
      </c>
      <c r="AP206" s="1" t="s">
        <v>120</v>
      </c>
      <c r="AQ206" s="1" t="s">
        <v>120</v>
      </c>
      <c r="AR206" s="1" t="s">
        <v>120</v>
      </c>
      <c r="AS206" s="1" t="s">
        <v>120</v>
      </c>
      <c r="AT206" s="1" t="s">
        <v>120</v>
      </c>
      <c r="AU206" s="1" t="s">
        <v>120</v>
      </c>
      <c r="AV206" s="1" t="s">
        <v>3017</v>
      </c>
      <c r="AW206" s="1" t="s">
        <v>3018</v>
      </c>
      <c r="AX206" s="1" t="s">
        <v>3019</v>
      </c>
      <c r="AY206" s="1" t="s">
        <v>3020</v>
      </c>
      <c r="AZ206" s="1" t="s">
        <v>120</v>
      </c>
      <c r="BA206" s="1" t="s">
        <v>160</v>
      </c>
      <c r="BB206" s="1" t="s">
        <v>3021</v>
      </c>
      <c r="BC206" s="1" t="s">
        <v>500</v>
      </c>
      <c r="BD206" s="1" t="s">
        <v>120</v>
      </c>
      <c r="BE206" s="1" t="s">
        <v>120</v>
      </c>
      <c r="BF206" s="1" t="s">
        <v>3022</v>
      </c>
      <c r="BG206" s="1" t="s">
        <v>120</v>
      </c>
      <c r="BH206" s="1" t="s">
        <v>3023</v>
      </c>
      <c r="BI206" s="1" t="s">
        <v>3024</v>
      </c>
      <c r="BJ206" s="1" t="s">
        <v>3025</v>
      </c>
      <c r="BK206" s="1" t="s">
        <v>120</v>
      </c>
      <c r="BL206" s="1" t="s">
        <v>120</v>
      </c>
      <c r="BM206" s="1" t="s">
        <v>3014</v>
      </c>
      <c r="BN206" s="1" t="s">
        <v>120</v>
      </c>
      <c r="BO206" s="1" t="s">
        <v>1303</v>
      </c>
      <c r="BP206" s="1" t="s">
        <v>929</v>
      </c>
      <c r="BQ206" s="1" t="s">
        <v>123</v>
      </c>
      <c r="BR206" s="1" t="s">
        <v>120</v>
      </c>
      <c r="BS206" s="1" t="s">
        <v>120</v>
      </c>
      <c r="BT206" s="1" t="s">
        <v>2237</v>
      </c>
      <c r="BU206" s="1" t="s">
        <v>120</v>
      </c>
      <c r="BV206" s="1" t="s">
        <v>3026</v>
      </c>
      <c r="BW206" s="1" t="s">
        <v>3027</v>
      </c>
      <c r="BX206" s="1" t="s">
        <v>463</v>
      </c>
      <c r="BY206" s="1" t="s">
        <v>120</v>
      </c>
      <c r="BZ206" s="1" t="s">
        <v>120</v>
      </c>
      <c r="CA206" s="1" t="s">
        <v>3019</v>
      </c>
      <c r="CB206" s="1" t="s">
        <v>3015</v>
      </c>
      <c r="CC206" s="1" t="s">
        <v>120</v>
      </c>
      <c r="CD206" s="1" t="s">
        <v>3016</v>
      </c>
      <c r="CE206" s="1" t="s">
        <v>120</v>
      </c>
      <c r="CF206" s="1" t="s">
        <v>120</v>
      </c>
      <c r="CG206" s="1" t="s">
        <v>120</v>
      </c>
      <c r="CH206" s="1" t="s">
        <v>120</v>
      </c>
      <c r="CI206" s="1" t="s">
        <v>120</v>
      </c>
      <c r="CJ206" s="1" t="s">
        <v>120</v>
      </c>
      <c r="CK206" s="1" t="s">
        <v>3017</v>
      </c>
      <c r="CL206" s="1" t="s">
        <v>3018</v>
      </c>
      <c r="CM206" s="1" t="s">
        <v>3019</v>
      </c>
      <c r="CN206" s="1" t="s">
        <v>3028</v>
      </c>
      <c r="CO206" s="1" t="s">
        <v>3029</v>
      </c>
      <c r="CP206" s="1" t="s">
        <v>3030</v>
      </c>
      <c r="CQ206" s="1" t="s">
        <v>3031</v>
      </c>
      <c r="CR206" s="1" t="s">
        <v>3032</v>
      </c>
      <c r="CS206" s="1" t="s">
        <v>3033</v>
      </c>
      <c r="CT206" s="1" t="s">
        <v>120</v>
      </c>
      <c r="CU206" s="1" t="s">
        <v>262</v>
      </c>
      <c r="CV206" s="1" t="s">
        <v>488</v>
      </c>
      <c r="CW206" s="1" t="s">
        <v>120</v>
      </c>
      <c r="CX206" s="1" t="s">
        <v>120</v>
      </c>
      <c r="CY206" s="1" t="s">
        <v>120</v>
      </c>
      <c r="CZ206" s="1" t="s">
        <v>1463</v>
      </c>
      <c r="DA206" s="1" t="s">
        <v>120</v>
      </c>
      <c r="DB206" s="1" t="s">
        <v>3034</v>
      </c>
      <c r="DC206" s="1" t="s">
        <v>3035</v>
      </c>
      <c r="DD206" s="1" t="s">
        <v>120</v>
      </c>
      <c r="DE206" s="1" t="s">
        <v>120</v>
      </c>
      <c r="DF206" s="1" t="s">
        <v>120</v>
      </c>
      <c r="DG206" s="1" t="s">
        <v>3020</v>
      </c>
    </row>
    <row r="207" spans="1:111" x14ac:dyDescent="0.3">
      <c r="A207" s="2">
        <v>205</v>
      </c>
      <c r="B207" s="1" t="s">
        <v>3036</v>
      </c>
      <c r="C207" s="1" t="s">
        <v>3037</v>
      </c>
      <c r="D207" s="1" t="s">
        <v>3038</v>
      </c>
      <c r="E207" s="1" t="s">
        <v>3039</v>
      </c>
      <c r="F207" s="1"/>
      <c r="G207" s="1"/>
      <c r="H207" s="1"/>
      <c r="I207" s="1"/>
      <c r="J207" s="1"/>
      <c r="K207" s="1" t="s">
        <v>120</v>
      </c>
      <c r="L207" s="1" t="s">
        <v>311</v>
      </c>
      <c r="M207" s="1" t="s">
        <v>120</v>
      </c>
      <c r="N207" s="1" t="s">
        <v>120</v>
      </c>
      <c r="O207" s="1" t="s">
        <v>120</v>
      </c>
      <c r="P207" s="1" t="s">
        <v>120</v>
      </c>
      <c r="Q207" s="1" t="s">
        <v>120</v>
      </c>
      <c r="R207" s="1" t="s">
        <v>120</v>
      </c>
      <c r="S207" s="1" t="s">
        <v>120</v>
      </c>
      <c r="T207" s="1" t="s">
        <v>120</v>
      </c>
      <c r="U207" s="1" t="s">
        <v>120</v>
      </c>
      <c r="V207" s="1" t="s">
        <v>120</v>
      </c>
      <c r="W207" s="1" t="s">
        <v>120</v>
      </c>
      <c r="X207" s="1" t="s">
        <v>120</v>
      </c>
      <c r="Y207" s="1" t="s">
        <v>120</v>
      </c>
      <c r="Z207" s="1" t="s">
        <v>120</v>
      </c>
      <c r="AA207" s="1" t="s">
        <v>120</v>
      </c>
      <c r="AB207" s="1" t="s">
        <v>120</v>
      </c>
      <c r="AC207" s="1" t="s">
        <v>120</v>
      </c>
      <c r="AD207" s="1" t="s">
        <v>120</v>
      </c>
      <c r="AE207" s="1" t="s">
        <v>120</v>
      </c>
      <c r="AF207" s="1" t="s">
        <v>120</v>
      </c>
      <c r="AG207" s="1" t="s">
        <v>120</v>
      </c>
      <c r="AH207" s="1" t="s">
        <v>120</v>
      </c>
      <c r="AI207" s="1" t="s">
        <v>120</v>
      </c>
      <c r="AJ207" s="1" t="s">
        <v>120</v>
      </c>
      <c r="AK207" s="1" t="s">
        <v>120</v>
      </c>
      <c r="AL207" s="1" t="s">
        <v>120</v>
      </c>
      <c r="AM207" s="1" t="s">
        <v>120</v>
      </c>
      <c r="AN207" s="1" t="s">
        <v>120</v>
      </c>
      <c r="AO207" s="1" t="s">
        <v>120</v>
      </c>
      <c r="AP207" s="1" t="s">
        <v>120</v>
      </c>
      <c r="AQ207" s="1" t="s">
        <v>120</v>
      </c>
      <c r="AR207" s="1" t="s">
        <v>120</v>
      </c>
      <c r="AS207" s="1" t="s">
        <v>120</v>
      </c>
      <c r="AT207" s="1" t="s">
        <v>120</v>
      </c>
      <c r="AU207" s="1" t="s">
        <v>120</v>
      </c>
      <c r="AV207" s="1" t="s">
        <v>120</v>
      </c>
      <c r="AW207" s="1" t="s">
        <v>120</v>
      </c>
      <c r="AX207" s="1" t="s">
        <v>120</v>
      </c>
      <c r="AY207" s="1" t="s">
        <v>120</v>
      </c>
      <c r="AZ207" s="1" t="s">
        <v>120</v>
      </c>
      <c r="BA207" s="1" t="s">
        <v>120</v>
      </c>
      <c r="BB207" s="1" t="s">
        <v>120</v>
      </c>
      <c r="BC207" s="1" t="s">
        <v>120</v>
      </c>
      <c r="BD207" s="1" t="s">
        <v>120</v>
      </c>
      <c r="BE207" s="1" t="s">
        <v>120</v>
      </c>
      <c r="BF207" s="1" t="s">
        <v>120</v>
      </c>
      <c r="BG207" s="1" t="s">
        <v>120</v>
      </c>
      <c r="BH207" s="1" t="s">
        <v>120</v>
      </c>
      <c r="BI207" s="1" t="s">
        <v>120</v>
      </c>
      <c r="BJ207" s="1" t="s">
        <v>120</v>
      </c>
      <c r="BK207" s="1" t="s">
        <v>120</v>
      </c>
      <c r="BL207" s="1" t="s">
        <v>120</v>
      </c>
      <c r="BM207" s="1" t="s">
        <v>120</v>
      </c>
      <c r="BN207" s="1" t="s">
        <v>120</v>
      </c>
      <c r="BO207" s="1" t="s">
        <v>120</v>
      </c>
      <c r="BP207" s="1" t="s">
        <v>120</v>
      </c>
      <c r="BQ207" s="1" t="s">
        <v>120</v>
      </c>
      <c r="BR207" s="1" t="s">
        <v>120</v>
      </c>
      <c r="BS207" s="1" t="s">
        <v>120</v>
      </c>
      <c r="BT207" s="1" t="s">
        <v>120</v>
      </c>
      <c r="BU207" s="1" t="s">
        <v>120</v>
      </c>
      <c r="BV207" s="1" t="s">
        <v>120</v>
      </c>
      <c r="BW207" s="1" t="s">
        <v>120</v>
      </c>
      <c r="BX207" s="1" t="s">
        <v>120</v>
      </c>
      <c r="BY207" s="1" t="s">
        <v>120</v>
      </c>
      <c r="BZ207" s="1" t="s">
        <v>120</v>
      </c>
      <c r="CA207" s="1" t="s">
        <v>120</v>
      </c>
      <c r="CB207" s="1" t="s">
        <v>120</v>
      </c>
      <c r="CC207" s="1" t="s">
        <v>120</v>
      </c>
      <c r="CD207" s="1" t="s">
        <v>120</v>
      </c>
      <c r="CE207" s="1" t="s">
        <v>120</v>
      </c>
      <c r="CF207" s="1" t="s">
        <v>120</v>
      </c>
      <c r="CG207" s="1" t="s">
        <v>120</v>
      </c>
      <c r="CH207" s="1" t="s">
        <v>120</v>
      </c>
      <c r="CI207" s="1" t="s">
        <v>120</v>
      </c>
      <c r="CJ207" s="1" t="s">
        <v>120</v>
      </c>
      <c r="CK207" s="1" t="s">
        <v>120</v>
      </c>
      <c r="CL207" s="1" t="s">
        <v>120</v>
      </c>
      <c r="CM207" s="1" t="s">
        <v>120</v>
      </c>
      <c r="CN207" s="1" t="s">
        <v>120</v>
      </c>
      <c r="CO207" s="1" t="s">
        <v>120</v>
      </c>
      <c r="CP207" s="1" t="s">
        <v>120</v>
      </c>
      <c r="CQ207" s="1" t="s">
        <v>120</v>
      </c>
      <c r="CR207" s="1" t="s">
        <v>120</v>
      </c>
      <c r="CS207" s="1" t="s">
        <v>120</v>
      </c>
      <c r="CT207" s="1" t="s">
        <v>120</v>
      </c>
      <c r="CU207" s="1" t="s">
        <v>120</v>
      </c>
      <c r="CV207" s="1" t="s">
        <v>120</v>
      </c>
      <c r="CW207" s="1" t="s">
        <v>120</v>
      </c>
      <c r="CX207" s="1" t="s">
        <v>120</v>
      </c>
      <c r="CY207" s="1" t="s">
        <v>120</v>
      </c>
      <c r="CZ207" s="1" t="s">
        <v>120</v>
      </c>
      <c r="DA207" s="1" t="s">
        <v>120</v>
      </c>
      <c r="DB207" s="1" t="s">
        <v>120</v>
      </c>
      <c r="DC207" s="1" t="s">
        <v>120</v>
      </c>
      <c r="DD207" s="1" t="s">
        <v>120</v>
      </c>
      <c r="DE207" s="1" t="s">
        <v>120</v>
      </c>
      <c r="DF207" s="1" t="s">
        <v>120</v>
      </c>
      <c r="DG207" s="1" t="s">
        <v>120</v>
      </c>
    </row>
    <row r="208" spans="1:111" x14ac:dyDescent="0.3">
      <c r="A208" s="2">
        <v>206</v>
      </c>
      <c r="B208" s="1" t="s">
        <v>3040</v>
      </c>
      <c r="C208" s="1" t="s">
        <v>3041</v>
      </c>
      <c r="D208" s="1" t="s">
        <v>3042</v>
      </c>
      <c r="E208" s="1" t="s">
        <v>3043</v>
      </c>
      <c r="F208" s="1" t="s">
        <v>3044</v>
      </c>
      <c r="G208" s="1" t="s">
        <v>3045</v>
      </c>
      <c r="H208" s="1" t="s">
        <v>3046</v>
      </c>
      <c r="I208" s="1" t="s">
        <v>3047</v>
      </c>
      <c r="J208" s="1" t="s">
        <v>3048</v>
      </c>
      <c r="K208" s="1" t="s">
        <v>120</v>
      </c>
      <c r="L208" s="1" t="s">
        <v>311</v>
      </c>
      <c r="M208" s="1" t="s">
        <v>120</v>
      </c>
      <c r="N208" s="1" t="s">
        <v>120</v>
      </c>
      <c r="O208" s="1" t="s">
        <v>120</v>
      </c>
      <c r="P208" s="1" t="s">
        <v>120</v>
      </c>
      <c r="Q208" s="1" t="s">
        <v>120</v>
      </c>
      <c r="R208" s="1" t="s">
        <v>120</v>
      </c>
      <c r="S208" s="1" t="s">
        <v>120</v>
      </c>
      <c r="T208" s="1" t="s">
        <v>120</v>
      </c>
      <c r="U208" s="1" t="s">
        <v>120</v>
      </c>
      <c r="V208" s="1" t="s">
        <v>120</v>
      </c>
      <c r="W208" s="1" t="s">
        <v>120</v>
      </c>
      <c r="X208" s="1" t="s">
        <v>120</v>
      </c>
      <c r="Y208" s="1" t="s">
        <v>120</v>
      </c>
      <c r="Z208" s="1" t="s">
        <v>120</v>
      </c>
      <c r="AA208" s="1" t="s">
        <v>120</v>
      </c>
      <c r="AB208" s="1" t="s">
        <v>120</v>
      </c>
      <c r="AC208" s="1" t="s">
        <v>120</v>
      </c>
      <c r="AD208" s="1" t="s">
        <v>120</v>
      </c>
      <c r="AE208" s="1" t="s">
        <v>120</v>
      </c>
      <c r="AF208" s="1" t="s">
        <v>120</v>
      </c>
      <c r="AG208" s="1" t="s">
        <v>120</v>
      </c>
      <c r="AH208" s="1" t="s">
        <v>120</v>
      </c>
      <c r="AI208" s="1" t="s">
        <v>120</v>
      </c>
      <c r="AJ208" s="1" t="s">
        <v>120</v>
      </c>
      <c r="AK208" s="1" t="s">
        <v>120</v>
      </c>
      <c r="AL208" s="1" t="s">
        <v>120</v>
      </c>
      <c r="AM208" s="1" t="s">
        <v>120</v>
      </c>
      <c r="AN208" s="1" t="s">
        <v>120</v>
      </c>
      <c r="AO208" s="1" t="s">
        <v>120</v>
      </c>
      <c r="AP208" s="1" t="s">
        <v>120</v>
      </c>
      <c r="AQ208" s="1" t="s">
        <v>120</v>
      </c>
      <c r="AR208" s="1" t="s">
        <v>120</v>
      </c>
      <c r="AS208" s="1" t="s">
        <v>120</v>
      </c>
      <c r="AT208" s="1" t="s">
        <v>120</v>
      </c>
      <c r="AU208" s="1" t="s">
        <v>120</v>
      </c>
      <c r="AV208" s="1" t="s">
        <v>120</v>
      </c>
      <c r="AW208" s="1" t="s">
        <v>120</v>
      </c>
      <c r="AX208" s="1" t="s">
        <v>120</v>
      </c>
      <c r="AY208" s="1" t="s">
        <v>120</v>
      </c>
      <c r="AZ208" s="1" t="s">
        <v>120</v>
      </c>
      <c r="BA208" s="1" t="s">
        <v>120</v>
      </c>
      <c r="BB208" s="1" t="s">
        <v>120</v>
      </c>
      <c r="BC208" s="1" t="s">
        <v>120</v>
      </c>
      <c r="BD208" s="1" t="s">
        <v>120</v>
      </c>
      <c r="BE208" s="1" t="s">
        <v>120</v>
      </c>
      <c r="BF208" s="1" t="s">
        <v>120</v>
      </c>
      <c r="BG208" s="1" t="s">
        <v>120</v>
      </c>
      <c r="BH208" s="1" t="s">
        <v>120</v>
      </c>
      <c r="BI208" s="1" t="s">
        <v>120</v>
      </c>
      <c r="BJ208" s="1" t="s">
        <v>120</v>
      </c>
      <c r="BK208" s="1" t="s">
        <v>120</v>
      </c>
      <c r="BL208" s="1" t="s">
        <v>120</v>
      </c>
      <c r="BM208" s="1" t="s">
        <v>120</v>
      </c>
      <c r="BN208" s="1" t="s">
        <v>120</v>
      </c>
      <c r="BO208" s="1" t="s">
        <v>120</v>
      </c>
      <c r="BP208" s="1" t="s">
        <v>120</v>
      </c>
      <c r="BQ208" s="1" t="s">
        <v>120</v>
      </c>
      <c r="BR208" s="1" t="s">
        <v>120</v>
      </c>
      <c r="BS208" s="1" t="s">
        <v>120</v>
      </c>
      <c r="BT208" s="1" t="s">
        <v>120</v>
      </c>
      <c r="BU208" s="1" t="s">
        <v>120</v>
      </c>
      <c r="BV208" s="1" t="s">
        <v>120</v>
      </c>
      <c r="BW208" s="1" t="s">
        <v>120</v>
      </c>
      <c r="BX208" s="1" t="s">
        <v>120</v>
      </c>
      <c r="BY208" s="1" t="s">
        <v>120</v>
      </c>
      <c r="BZ208" s="1" t="s">
        <v>120</v>
      </c>
      <c r="CA208" s="1" t="s">
        <v>120</v>
      </c>
      <c r="CB208" s="1" t="s">
        <v>120</v>
      </c>
      <c r="CC208" s="1" t="s">
        <v>120</v>
      </c>
      <c r="CD208" s="1" t="s">
        <v>120</v>
      </c>
      <c r="CE208" s="1" t="s">
        <v>120</v>
      </c>
      <c r="CF208" s="1" t="s">
        <v>120</v>
      </c>
      <c r="CG208" s="1" t="s">
        <v>120</v>
      </c>
      <c r="CH208" s="1" t="s">
        <v>120</v>
      </c>
      <c r="CI208" s="1" t="s">
        <v>120</v>
      </c>
      <c r="CJ208" s="1" t="s">
        <v>120</v>
      </c>
      <c r="CK208" s="1" t="s">
        <v>120</v>
      </c>
      <c r="CL208" s="1" t="s">
        <v>120</v>
      </c>
      <c r="CM208" s="1" t="s">
        <v>120</v>
      </c>
      <c r="CN208" s="1" t="s">
        <v>120</v>
      </c>
      <c r="CO208" s="1" t="s">
        <v>120</v>
      </c>
      <c r="CP208" s="1" t="s">
        <v>120</v>
      </c>
      <c r="CQ208" s="1" t="s">
        <v>120</v>
      </c>
      <c r="CR208" s="1" t="s">
        <v>120</v>
      </c>
      <c r="CS208" s="1" t="s">
        <v>120</v>
      </c>
      <c r="CT208" s="1" t="s">
        <v>120</v>
      </c>
      <c r="CU208" s="1" t="s">
        <v>120</v>
      </c>
      <c r="CV208" s="1" t="s">
        <v>120</v>
      </c>
      <c r="CW208" s="1" t="s">
        <v>120</v>
      </c>
      <c r="CX208" s="1" t="s">
        <v>120</v>
      </c>
      <c r="CY208" s="1" t="s">
        <v>120</v>
      </c>
      <c r="CZ208" s="1" t="s">
        <v>120</v>
      </c>
      <c r="DA208" s="1" t="s">
        <v>120</v>
      </c>
      <c r="DB208" s="1" t="s">
        <v>120</v>
      </c>
      <c r="DC208" s="1" t="s">
        <v>120</v>
      </c>
      <c r="DD208" s="1" t="s">
        <v>120</v>
      </c>
      <c r="DE208" s="1" t="s">
        <v>120</v>
      </c>
      <c r="DF208" s="1" t="s">
        <v>120</v>
      </c>
      <c r="DG208" s="1" t="s">
        <v>120</v>
      </c>
    </row>
    <row r="209" spans="1:111" x14ac:dyDescent="0.3">
      <c r="A209" s="2">
        <v>207</v>
      </c>
      <c r="B209" s="1" t="s">
        <v>3049</v>
      </c>
      <c r="C209" s="1" t="s">
        <v>3050</v>
      </c>
      <c r="D209" s="1" t="s">
        <v>1246</v>
      </c>
      <c r="E209" s="1" t="s">
        <v>3051</v>
      </c>
      <c r="F209" s="1" t="s">
        <v>3052</v>
      </c>
      <c r="G209" s="1"/>
      <c r="H209" s="1" t="s">
        <v>3053</v>
      </c>
      <c r="I209" s="1" t="s">
        <v>3054</v>
      </c>
      <c r="J209" s="1"/>
      <c r="K209" s="1" t="s">
        <v>190</v>
      </c>
      <c r="L209" s="1" t="s">
        <v>3055</v>
      </c>
      <c r="M209" s="1" t="s">
        <v>121</v>
      </c>
      <c r="N209" s="1" t="s">
        <v>161</v>
      </c>
      <c r="O209" s="1" t="s">
        <v>120</v>
      </c>
      <c r="P209" s="1" t="s">
        <v>120</v>
      </c>
      <c r="Q209" s="1" t="s">
        <v>120</v>
      </c>
      <c r="R209" s="1" t="s">
        <v>120</v>
      </c>
      <c r="S209" s="1" t="s">
        <v>190</v>
      </c>
      <c r="T209" s="1" t="s">
        <v>3056</v>
      </c>
      <c r="U209" s="1" t="s">
        <v>3057</v>
      </c>
      <c r="V209" s="1" t="s">
        <v>120</v>
      </c>
      <c r="W209" s="1" t="s">
        <v>120</v>
      </c>
      <c r="X209" s="1" t="s">
        <v>120</v>
      </c>
      <c r="Y209" s="1" t="s">
        <v>120</v>
      </c>
      <c r="Z209" s="1" t="s">
        <v>3058</v>
      </c>
      <c r="AA209" s="1" t="s">
        <v>120</v>
      </c>
      <c r="AB209" s="1" t="s">
        <v>120</v>
      </c>
      <c r="AC209" s="1" t="s">
        <v>3059</v>
      </c>
      <c r="AD209" s="1" t="s">
        <v>120</v>
      </c>
      <c r="AE209" s="1" t="s">
        <v>120</v>
      </c>
      <c r="AF209" s="1" t="s">
        <v>120</v>
      </c>
      <c r="AG209" s="1" t="s">
        <v>120</v>
      </c>
      <c r="AH209" s="1" t="s">
        <v>120</v>
      </c>
      <c r="AI209" s="1" t="s">
        <v>120</v>
      </c>
      <c r="AJ209" s="1" t="s">
        <v>3060</v>
      </c>
      <c r="AK209" s="1" t="s">
        <v>3061</v>
      </c>
      <c r="AL209" s="1" t="s">
        <v>3062</v>
      </c>
      <c r="AM209" s="1" t="s">
        <v>120</v>
      </c>
      <c r="AN209" s="1" t="s">
        <v>120</v>
      </c>
      <c r="AO209" s="1" t="s">
        <v>120</v>
      </c>
      <c r="AP209" s="1" t="s">
        <v>120</v>
      </c>
      <c r="AQ209" s="1" t="s">
        <v>120</v>
      </c>
      <c r="AR209" s="1" t="s">
        <v>120</v>
      </c>
      <c r="AS209" s="1" t="s">
        <v>120</v>
      </c>
      <c r="AT209" s="1" t="s">
        <v>120</v>
      </c>
      <c r="AU209" s="1" t="s">
        <v>120</v>
      </c>
      <c r="AV209" s="1" t="s">
        <v>120</v>
      </c>
      <c r="AW209" s="1" t="s">
        <v>120</v>
      </c>
      <c r="AX209" s="1" t="s">
        <v>120</v>
      </c>
      <c r="AY209" s="1" t="s">
        <v>3063</v>
      </c>
      <c r="AZ209" s="1" t="s">
        <v>123</v>
      </c>
      <c r="BA209" s="1" t="s">
        <v>120</v>
      </c>
      <c r="BB209" s="1" t="s">
        <v>120</v>
      </c>
      <c r="BC209" s="1" t="s">
        <v>120</v>
      </c>
      <c r="BD209" s="1" t="s">
        <v>120</v>
      </c>
      <c r="BE209" s="1" t="s">
        <v>120</v>
      </c>
      <c r="BF209" s="1" t="s">
        <v>123</v>
      </c>
      <c r="BG209" s="1" t="s">
        <v>3062</v>
      </c>
      <c r="BH209" s="1" t="s">
        <v>120</v>
      </c>
      <c r="BI209" s="1" t="s">
        <v>120</v>
      </c>
      <c r="BJ209" s="1" t="s">
        <v>120</v>
      </c>
      <c r="BK209" s="1" t="s">
        <v>120</v>
      </c>
      <c r="BL209" s="1" t="s">
        <v>120</v>
      </c>
      <c r="BM209" s="1" t="s">
        <v>3062</v>
      </c>
      <c r="BN209" s="1" t="s">
        <v>120</v>
      </c>
      <c r="BO209" s="1" t="s">
        <v>120</v>
      </c>
      <c r="BP209" s="1" t="s">
        <v>120</v>
      </c>
      <c r="BQ209" s="1" t="s">
        <v>120</v>
      </c>
      <c r="BR209" s="1" t="s">
        <v>120</v>
      </c>
      <c r="BS209" s="1" t="s">
        <v>120</v>
      </c>
      <c r="BT209" s="1" t="s">
        <v>120</v>
      </c>
      <c r="BU209" s="1" t="s">
        <v>120</v>
      </c>
      <c r="BV209" s="1" t="s">
        <v>120</v>
      </c>
      <c r="BW209" s="1" t="s">
        <v>120</v>
      </c>
      <c r="BX209" s="1" t="s">
        <v>120</v>
      </c>
      <c r="BY209" s="1" t="s">
        <v>120</v>
      </c>
      <c r="BZ209" s="1" t="s">
        <v>120</v>
      </c>
      <c r="CA209" s="1" t="s">
        <v>120</v>
      </c>
      <c r="CB209" s="1" t="s">
        <v>120</v>
      </c>
      <c r="CC209" s="1" t="s">
        <v>120</v>
      </c>
      <c r="CD209" s="1" t="s">
        <v>120</v>
      </c>
      <c r="CE209" s="1" t="s">
        <v>120</v>
      </c>
      <c r="CF209" s="1" t="s">
        <v>120</v>
      </c>
      <c r="CG209" s="1" t="s">
        <v>120</v>
      </c>
      <c r="CH209" s="1" t="s">
        <v>120</v>
      </c>
      <c r="CI209" s="1" t="s">
        <v>120</v>
      </c>
      <c r="CJ209" s="1" t="s">
        <v>120</v>
      </c>
      <c r="CK209" s="1" t="s">
        <v>120</v>
      </c>
      <c r="CL209" s="1" t="s">
        <v>120</v>
      </c>
      <c r="CM209" s="1" t="s">
        <v>120</v>
      </c>
      <c r="CN209" s="1" t="s">
        <v>120</v>
      </c>
      <c r="CO209" s="1" t="s">
        <v>120</v>
      </c>
      <c r="CP209" s="1" t="s">
        <v>120</v>
      </c>
      <c r="CQ209" s="1" t="s">
        <v>120</v>
      </c>
      <c r="CR209" s="1" t="s">
        <v>120</v>
      </c>
      <c r="CS209" s="1" t="s">
        <v>120</v>
      </c>
      <c r="CT209" s="1" t="s">
        <v>161</v>
      </c>
      <c r="CU209" s="1" t="s">
        <v>161</v>
      </c>
      <c r="CV209" s="1" t="s">
        <v>120</v>
      </c>
      <c r="CW209" s="1" t="s">
        <v>120</v>
      </c>
      <c r="CX209" s="1" t="s">
        <v>120</v>
      </c>
      <c r="CY209" s="1" t="s">
        <v>120</v>
      </c>
      <c r="CZ209" s="1" t="s">
        <v>262</v>
      </c>
      <c r="DA209" s="1" t="s">
        <v>3064</v>
      </c>
      <c r="DB209" s="1" t="s">
        <v>3057</v>
      </c>
      <c r="DC209" s="1" t="s">
        <v>120</v>
      </c>
      <c r="DD209" s="1" t="s">
        <v>120</v>
      </c>
      <c r="DE209" s="1" t="s">
        <v>120</v>
      </c>
      <c r="DF209" s="1" t="s">
        <v>120</v>
      </c>
      <c r="DG209" s="1" t="s">
        <v>3063</v>
      </c>
    </row>
    <row r="210" spans="1:111" hidden="1" x14ac:dyDescent="0.3">
      <c r="A210" s="2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</row>
    <row r="211" spans="1:111" hidden="1" x14ac:dyDescent="0.3">
      <c r="A211" s="2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</row>
    <row r="212" spans="1:111" hidden="1" x14ac:dyDescent="0.3">
      <c r="A212" s="2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</row>
    <row r="213" spans="1:111" hidden="1" x14ac:dyDescent="0.3">
      <c r="A213" s="2">
        <v>211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</row>
    <row r="214" spans="1:111" x14ac:dyDescent="0.3">
      <c r="A214" s="2">
        <v>212</v>
      </c>
      <c r="B214" s="1" t="s">
        <v>3065</v>
      </c>
      <c r="C214" s="1" t="s">
        <v>3066</v>
      </c>
      <c r="D214" s="1" t="s">
        <v>3067</v>
      </c>
      <c r="E214" s="1" t="s">
        <v>3068</v>
      </c>
      <c r="F214" s="1" t="s">
        <v>3069</v>
      </c>
      <c r="G214" s="1"/>
      <c r="H214" s="1" t="s">
        <v>3070</v>
      </c>
      <c r="I214" s="1" t="s">
        <v>3071</v>
      </c>
      <c r="J214" s="1"/>
      <c r="K214" s="1" t="s">
        <v>2171</v>
      </c>
      <c r="L214" s="1" t="s">
        <v>3072</v>
      </c>
      <c r="M214" s="1" t="s">
        <v>120</v>
      </c>
      <c r="N214" s="1" t="s">
        <v>123</v>
      </c>
      <c r="O214" s="1" t="s">
        <v>1303</v>
      </c>
      <c r="P214" s="1" t="s">
        <v>708</v>
      </c>
      <c r="Q214" s="1" t="s">
        <v>120</v>
      </c>
      <c r="R214" s="1" t="s">
        <v>120</v>
      </c>
      <c r="S214" s="1" t="s">
        <v>2171</v>
      </c>
      <c r="T214" s="1" t="s">
        <v>120</v>
      </c>
      <c r="U214" s="1" t="s">
        <v>3073</v>
      </c>
      <c r="V214" s="1" t="s">
        <v>3074</v>
      </c>
      <c r="W214" s="1" t="s">
        <v>3075</v>
      </c>
      <c r="X214" s="1" t="s">
        <v>120</v>
      </c>
      <c r="Y214" s="1" t="s">
        <v>120</v>
      </c>
      <c r="Z214" s="1" t="s">
        <v>3072</v>
      </c>
      <c r="AA214" s="1" t="s">
        <v>3076</v>
      </c>
      <c r="AB214" s="1" t="s">
        <v>3077</v>
      </c>
      <c r="AC214" s="1" t="s">
        <v>120</v>
      </c>
      <c r="AD214" s="1" t="s">
        <v>120</v>
      </c>
      <c r="AE214" s="1" t="s">
        <v>120</v>
      </c>
      <c r="AF214" s="1" t="s">
        <v>120</v>
      </c>
      <c r="AG214" s="1" t="s">
        <v>120</v>
      </c>
      <c r="AH214" s="1" t="s">
        <v>120</v>
      </c>
      <c r="AI214" s="1" t="s">
        <v>120</v>
      </c>
      <c r="AJ214" s="1" t="s">
        <v>3078</v>
      </c>
      <c r="AK214" s="1" t="s">
        <v>3079</v>
      </c>
      <c r="AL214" s="1" t="s">
        <v>3072</v>
      </c>
      <c r="AM214" s="1" t="s">
        <v>120</v>
      </c>
      <c r="AN214" s="1" t="s">
        <v>120</v>
      </c>
      <c r="AO214" s="1" t="s">
        <v>120</v>
      </c>
      <c r="AP214" s="1" t="s">
        <v>120</v>
      </c>
      <c r="AQ214" s="1" t="s">
        <v>120</v>
      </c>
      <c r="AR214" s="1" t="s">
        <v>120</v>
      </c>
      <c r="AS214" s="1" t="s">
        <v>120</v>
      </c>
      <c r="AT214" s="1" t="s">
        <v>120</v>
      </c>
      <c r="AU214" s="1" t="s">
        <v>120</v>
      </c>
      <c r="AV214" s="1" t="s">
        <v>120</v>
      </c>
      <c r="AW214" s="1" t="s">
        <v>120</v>
      </c>
      <c r="AX214" s="1" t="s">
        <v>120</v>
      </c>
      <c r="AY214" s="1" t="s">
        <v>120</v>
      </c>
      <c r="AZ214" s="1" t="s">
        <v>120</v>
      </c>
      <c r="BA214" s="1" t="s">
        <v>123</v>
      </c>
      <c r="BB214" s="1" t="s">
        <v>1303</v>
      </c>
      <c r="BC214" s="1" t="s">
        <v>708</v>
      </c>
      <c r="BD214" s="1" t="s">
        <v>120</v>
      </c>
      <c r="BE214" s="1" t="s">
        <v>120</v>
      </c>
      <c r="BF214" s="1" t="s">
        <v>2171</v>
      </c>
      <c r="BG214" s="1" t="s">
        <v>120</v>
      </c>
      <c r="BH214" s="1" t="s">
        <v>3073</v>
      </c>
      <c r="BI214" s="1" t="s">
        <v>3074</v>
      </c>
      <c r="BJ214" s="1" t="s">
        <v>3075</v>
      </c>
      <c r="BK214" s="1" t="s">
        <v>120</v>
      </c>
      <c r="BL214" s="1" t="s">
        <v>120</v>
      </c>
      <c r="BM214" s="1" t="s">
        <v>3072</v>
      </c>
      <c r="BN214" s="1" t="s">
        <v>120</v>
      </c>
      <c r="BO214" s="1" t="s">
        <v>120</v>
      </c>
      <c r="BP214" s="1" t="s">
        <v>120</v>
      </c>
      <c r="BQ214" s="1" t="s">
        <v>120</v>
      </c>
      <c r="BR214" s="1" t="s">
        <v>120</v>
      </c>
      <c r="BS214" s="1" t="s">
        <v>120</v>
      </c>
      <c r="BT214" s="1" t="s">
        <v>120</v>
      </c>
      <c r="BU214" s="1" t="s">
        <v>120</v>
      </c>
      <c r="BV214" s="1" t="s">
        <v>120</v>
      </c>
      <c r="BW214" s="1" t="s">
        <v>120</v>
      </c>
      <c r="BX214" s="1" t="s">
        <v>120</v>
      </c>
      <c r="BY214" s="1" t="s">
        <v>120</v>
      </c>
      <c r="BZ214" s="1" t="s">
        <v>120</v>
      </c>
      <c r="CA214" s="1" t="s">
        <v>120</v>
      </c>
      <c r="CB214" s="1" t="s">
        <v>120</v>
      </c>
      <c r="CC214" s="1" t="s">
        <v>120</v>
      </c>
      <c r="CD214" s="1" t="s">
        <v>120</v>
      </c>
      <c r="CE214" s="1" t="s">
        <v>120</v>
      </c>
      <c r="CF214" s="1" t="s">
        <v>120</v>
      </c>
      <c r="CG214" s="1" t="s">
        <v>120</v>
      </c>
      <c r="CH214" s="1" t="s">
        <v>120</v>
      </c>
      <c r="CI214" s="1" t="s">
        <v>120</v>
      </c>
      <c r="CJ214" s="1" t="s">
        <v>120</v>
      </c>
      <c r="CK214" s="1" t="s">
        <v>120</v>
      </c>
      <c r="CL214" s="1" t="s">
        <v>120</v>
      </c>
      <c r="CM214" s="1" t="s">
        <v>120</v>
      </c>
      <c r="CN214" s="1" t="s">
        <v>120</v>
      </c>
      <c r="CO214" s="1" t="s">
        <v>120</v>
      </c>
      <c r="CP214" s="1" t="s">
        <v>120</v>
      </c>
      <c r="CQ214" s="1" t="s">
        <v>120</v>
      </c>
      <c r="CR214" s="1" t="s">
        <v>120</v>
      </c>
      <c r="CS214" s="1" t="s">
        <v>120</v>
      </c>
      <c r="CT214" s="1" t="s">
        <v>120</v>
      </c>
      <c r="CU214" s="1" t="s">
        <v>120</v>
      </c>
      <c r="CV214" s="1" t="s">
        <v>120</v>
      </c>
      <c r="CW214" s="1" t="s">
        <v>120</v>
      </c>
      <c r="CX214" s="1" t="s">
        <v>120</v>
      </c>
      <c r="CY214" s="1" t="s">
        <v>120</v>
      </c>
      <c r="CZ214" s="1" t="s">
        <v>120</v>
      </c>
      <c r="DA214" s="1" t="s">
        <v>120</v>
      </c>
      <c r="DB214" s="1" t="s">
        <v>120</v>
      </c>
      <c r="DC214" s="1" t="s">
        <v>120</v>
      </c>
      <c r="DD214" s="1" t="s">
        <v>120</v>
      </c>
      <c r="DE214" s="1" t="s">
        <v>120</v>
      </c>
      <c r="DF214" s="1" t="s">
        <v>120</v>
      </c>
      <c r="DG214" s="1" t="s">
        <v>120</v>
      </c>
    </row>
    <row r="215" spans="1:111" x14ac:dyDescent="0.3">
      <c r="A215" s="2">
        <v>213</v>
      </c>
      <c r="B215" s="1" t="s">
        <v>3080</v>
      </c>
      <c r="C215" s="1" t="s">
        <v>3081</v>
      </c>
      <c r="D215" s="1" t="s">
        <v>3082</v>
      </c>
      <c r="E215" s="1" t="s">
        <v>3083</v>
      </c>
      <c r="F215" s="1" t="s">
        <v>3084</v>
      </c>
      <c r="G215" s="1" t="s">
        <v>3085</v>
      </c>
      <c r="H215" s="1" t="s">
        <v>3086</v>
      </c>
      <c r="I215" s="1" t="s">
        <v>900</v>
      </c>
      <c r="J215" s="1" t="s">
        <v>3087</v>
      </c>
      <c r="K215" s="1" t="s">
        <v>2434</v>
      </c>
      <c r="L215" s="1" t="s">
        <v>3088</v>
      </c>
      <c r="M215" s="1" t="s">
        <v>120</v>
      </c>
      <c r="N215" s="1" t="s">
        <v>583</v>
      </c>
      <c r="O215" s="1" t="s">
        <v>3089</v>
      </c>
      <c r="P215" s="1" t="s">
        <v>626</v>
      </c>
      <c r="Q215" s="1" t="s">
        <v>120</v>
      </c>
      <c r="R215" s="1" t="s">
        <v>120</v>
      </c>
      <c r="S215" s="1" t="s">
        <v>2434</v>
      </c>
      <c r="T215" s="1" t="s">
        <v>120</v>
      </c>
      <c r="U215" s="1" t="s">
        <v>3090</v>
      </c>
      <c r="V215" s="1" t="s">
        <v>3091</v>
      </c>
      <c r="W215" s="1" t="s">
        <v>3092</v>
      </c>
      <c r="X215" s="1" t="s">
        <v>120</v>
      </c>
      <c r="Y215" s="1" t="s">
        <v>120</v>
      </c>
      <c r="Z215" s="1" t="s">
        <v>3093</v>
      </c>
      <c r="AA215" s="1" t="s">
        <v>3094</v>
      </c>
      <c r="AB215" s="1" t="s">
        <v>120</v>
      </c>
      <c r="AC215" s="1" t="s">
        <v>120</v>
      </c>
      <c r="AD215" s="1" t="s">
        <v>120</v>
      </c>
      <c r="AE215" s="1" t="s">
        <v>120</v>
      </c>
      <c r="AF215" s="1" t="s">
        <v>120</v>
      </c>
      <c r="AG215" s="1" t="s">
        <v>120</v>
      </c>
      <c r="AH215" s="1" t="s">
        <v>120</v>
      </c>
      <c r="AI215" s="1" t="s">
        <v>120</v>
      </c>
      <c r="AJ215" s="1" t="s">
        <v>3095</v>
      </c>
      <c r="AK215" s="1" t="s">
        <v>3096</v>
      </c>
      <c r="AL215" s="1" t="s">
        <v>3097</v>
      </c>
      <c r="AM215" s="1" t="s">
        <v>3098</v>
      </c>
      <c r="AN215" s="1" t="s">
        <v>120</v>
      </c>
      <c r="AO215" s="1" t="s">
        <v>120</v>
      </c>
      <c r="AP215" s="1" t="s">
        <v>120</v>
      </c>
      <c r="AQ215" s="1" t="s">
        <v>120</v>
      </c>
      <c r="AR215" s="1" t="s">
        <v>120</v>
      </c>
      <c r="AS215" s="1" t="s">
        <v>120</v>
      </c>
      <c r="AT215" s="1" t="s">
        <v>120</v>
      </c>
      <c r="AU215" s="1" t="s">
        <v>120</v>
      </c>
      <c r="AV215" s="1" t="s">
        <v>120</v>
      </c>
      <c r="AW215" s="1" t="s">
        <v>268</v>
      </c>
      <c r="AX215" s="1" t="s">
        <v>3099</v>
      </c>
      <c r="AY215" s="1" t="s">
        <v>120</v>
      </c>
      <c r="AZ215" s="1" t="s">
        <v>120</v>
      </c>
      <c r="BA215" s="1" t="s">
        <v>370</v>
      </c>
      <c r="BB215" s="1" t="s">
        <v>3100</v>
      </c>
      <c r="BC215" s="1" t="s">
        <v>514</v>
      </c>
      <c r="BD215" s="1" t="s">
        <v>120</v>
      </c>
      <c r="BE215" s="1" t="s">
        <v>120</v>
      </c>
      <c r="BF215" s="1" t="s">
        <v>3101</v>
      </c>
      <c r="BG215" s="1" t="s">
        <v>120</v>
      </c>
      <c r="BH215" s="1" t="s">
        <v>3102</v>
      </c>
      <c r="BI215" s="1" t="s">
        <v>3103</v>
      </c>
      <c r="BJ215" s="1" t="s">
        <v>3104</v>
      </c>
      <c r="BK215" s="1" t="s">
        <v>120</v>
      </c>
      <c r="BL215" s="1" t="s">
        <v>120</v>
      </c>
      <c r="BM215" s="1" t="s">
        <v>3097</v>
      </c>
      <c r="BN215" s="1" t="s">
        <v>120</v>
      </c>
      <c r="BO215" s="1" t="s">
        <v>121</v>
      </c>
      <c r="BP215" s="1" t="s">
        <v>176</v>
      </c>
      <c r="BQ215" s="1" t="s">
        <v>123</v>
      </c>
      <c r="BR215" s="1" t="s">
        <v>120</v>
      </c>
      <c r="BS215" s="1" t="s">
        <v>120</v>
      </c>
      <c r="BT215" s="1" t="s">
        <v>294</v>
      </c>
      <c r="BU215" s="1" t="s">
        <v>120</v>
      </c>
      <c r="BV215" s="1" t="s">
        <v>3105</v>
      </c>
      <c r="BW215" s="1" t="s">
        <v>3106</v>
      </c>
      <c r="BX215" s="1" t="s">
        <v>2565</v>
      </c>
      <c r="BY215" s="1" t="s">
        <v>120</v>
      </c>
      <c r="BZ215" s="1" t="s">
        <v>120</v>
      </c>
      <c r="CA215" s="1" t="s">
        <v>3099</v>
      </c>
      <c r="CB215" s="1" t="s">
        <v>3098</v>
      </c>
      <c r="CC215" s="1" t="s">
        <v>120</v>
      </c>
      <c r="CD215" s="1" t="s">
        <v>120</v>
      </c>
      <c r="CE215" s="1" t="s">
        <v>120</v>
      </c>
      <c r="CF215" s="1" t="s">
        <v>120</v>
      </c>
      <c r="CG215" s="1" t="s">
        <v>120</v>
      </c>
      <c r="CH215" s="1" t="s">
        <v>120</v>
      </c>
      <c r="CI215" s="1" t="s">
        <v>120</v>
      </c>
      <c r="CJ215" s="1" t="s">
        <v>120</v>
      </c>
      <c r="CK215" s="1" t="s">
        <v>120</v>
      </c>
      <c r="CL215" s="1" t="s">
        <v>268</v>
      </c>
      <c r="CM215" s="1" t="s">
        <v>3099</v>
      </c>
      <c r="CN215" s="1" t="s">
        <v>120</v>
      </c>
      <c r="CO215" s="1" t="s">
        <v>715</v>
      </c>
      <c r="CP215" s="1" t="s">
        <v>3107</v>
      </c>
      <c r="CQ215" s="1" t="s">
        <v>385</v>
      </c>
      <c r="CR215" s="1" t="s">
        <v>715</v>
      </c>
      <c r="CS215" s="1" t="s">
        <v>3108</v>
      </c>
      <c r="CT215" s="1" t="s">
        <v>120</v>
      </c>
      <c r="CU215" s="1" t="s">
        <v>120</v>
      </c>
      <c r="CV215" s="1" t="s">
        <v>120</v>
      </c>
      <c r="CW215" s="1" t="s">
        <v>120</v>
      </c>
      <c r="CX215" s="1" t="s">
        <v>120</v>
      </c>
      <c r="CY215" s="1" t="s">
        <v>120</v>
      </c>
      <c r="CZ215" s="1" t="s">
        <v>120</v>
      </c>
      <c r="DA215" s="1" t="s">
        <v>120</v>
      </c>
      <c r="DB215" s="1" t="s">
        <v>120</v>
      </c>
      <c r="DC215" s="1" t="s">
        <v>120</v>
      </c>
      <c r="DD215" s="1" t="s">
        <v>120</v>
      </c>
      <c r="DE215" s="1" t="s">
        <v>120</v>
      </c>
      <c r="DF215" s="1" t="s">
        <v>120</v>
      </c>
      <c r="DG215" s="1" t="s">
        <v>120</v>
      </c>
    </row>
    <row r="216" spans="1:111" x14ac:dyDescent="0.3">
      <c r="A216" s="2">
        <v>214</v>
      </c>
      <c r="B216" s="1" t="s">
        <v>3109</v>
      </c>
      <c r="C216" s="1" t="s">
        <v>3110</v>
      </c>
      <c r="D216" s="1" t="s">
        <v>3111</v>
      </c>
      <c r="E216" s="1" t="s">
        <v>3112</v>
      </c>
      <c r="F216" s="1" t="s">
        <v>3113</v>
      </c>
      <c r="G216" s="1" t="s">
        <v>3114</v>
      </c>
      <c r="H216" s="1" t="s">
        <v>3115</v>
      </c>
      <c r="I216" s="1" t="s">
        <v>3116</v>
      </c>
      <c r="J216" s="1" t="s">
        <v>3117</v>
      </c>
      <c r="K216" s="1" t="s">
        <v>730</v>
      </c>
      <c r="L216" s="1" t="s">
        <v>3118</v>
      </c>
      <c r="M216" s="1" t="s">
        <v>120</v>
      </c>
      <c r="N216" s="1" t="s">
        <v>1189</v>
      </c>
      <c r="O216" s="1" t="s">
        <v>1303</v>
      </c>
      <c r="P216" s="1" t="s">
        <v>120</v>
      </c>
      <c r="Q216" s="1" t="s">
        <v>120</v>
      </c>
      <c r="R216" s="1" t="s">
        <v>120</v>
      </c>
      <c r="S216" s="1" t="s">
        <v>730</v>
      </c>
      <c r="T216" s="1" t="s">
        <v>120</v>
      </c>
      <c r="U216" s="1" t="s">
        <v>3119</v>
      </c>
      <c r="V216" s="1" t="s">
        <v>3120</v>
      </c>
      <c r="W216" s="1" t="s">
        <v>120</v>
      </c>
      <c r="X216" s="1" t="s">
        <v>120</v>
      </c>
      <c r="Y216" s="1" t="s">
        <v>120</v>
      </c>
      <c r="Z216" s="1" t="s">
        <v>3121</v>
      </c>
      <c r="AA216" s="1" t="s">
        <v>120</v>
      </c>
      <c r="AB216" s="1" t="s">
        <v>120</v>
      </c>
      <c r="AC216" s="1" t="s">
        <v>120</v>
      </c>
      <c r="AD216" s="1" t="s">
        <v>120</v>
      </c>
      <c r="AE216" s="1" t="s">
        <v>120</v>
      </c>
      <c r="AF216" s="1" t="s">
        <v>120</v>
      </c>
      <c r="AG216" s="1" t="s">
        <v>120</v>
      </c>
      <c r="AH216" s="1" t="s">
        <v>120</v>
      </c>
      <c r="AI216" s="1" t="s">
        <v>120</v>
      </c>
      <c r="AJ216" s="1" t="s">
        <v>120</v>
      </c>
      <c r="AK216" s="1" t="s">
        <v>120</v>
      </c>
      <c r="AL216" s="1" t="s">
        <v>120</v>
      </c>
      <c r="AM216" s="1" t="s">
        <v>3122</v>
      </c>
      <c r="AN216" s="1" t="s">
        <v>120</v>
      </c>
      <c r="AO216" s="1" t="s">
        <v>3123</v>
      </c>
      <c r="AP216" s="1" t="s">
        <v>3124</v>
      </c>
      <c r="AQ216" s="1" t="s">
        <v>3125</v>
      </c>
      <c r="AR216" s="1" t="s">
        <v>120</v>
      </c>
      <c r="AS216" s="1" t="s">
        <v>120</v>
      </c>
      <c r="AT216" s="1" t="s">
        <v>120</v>
      </c>
      <c r="AU216" s="1" t="s">
        <v>120</v>
      </c>
      <c r="AV216" s="1" t="s">
        <v>3126</v>
      </c>
      <c r="AW216" s="1" t="s">
        <v>3127</v>
      </c>
      <c r="AX216" s="1" t="s">
        <v>3128</v>
      </c>
      <c r="AY216" s="1" t="s">
        <v>3129</v>
      </c>
      <c r="AZ216" s="1" t="s">
        <v>120</v>
      </c>
      <c r="BA216" s="1" t="s">
        <v>120</v>
      </c>
      <c r="BB216" s="1" t="s">
        <v>120</v>
      </c>
      <c r="BC216" s="1" t="s">
        <v>120</v>
      </c>
      <c r="BD216" s="1" t="s">
        <v>120</v>
      </c>
      <c r="BE216" s="1" t="s">
        <v>120</v>
      </c>
      <c r="BF216" s="1" t="s">
        <v>120</v>
      </c>
      <c r="BG216" s="1" t="s">
        <v>120</v>
      </c>
      <c r="BH216" s="1" t="s">
        <v>120</v>
      </c>
      <c r="BI216" s="1" t="s">
        <v>120</v>
      </c>
      <c r="BJ216" s="1" t="s">
        <v>120</v>
      </c>
      <c r="BK216" s="1" t="s">
        <v>120</v>
      </c>
      <c r="BL216" s="1" t="s">
        <v>120</v>
      </c>
      <c r="BM216" s="1" t="s">
        <v>120</v>
      </c>
      <c r="BN216" s="1" t="s">
        <v>120</v>
      </c>
      <c r="BO216" s="1" t="s">
        <v>847</v>
      </c>
      <c r="BP216" s="1" t="s">
        <v>1119</v>
      </c>
      <c r="BQ216" s="1" t="s">
        <v>120</v>
      </c>
      <c r="BR216" s="1" t="s">
        <v>120</v>
      </c>
      <c r="BS216" s="1" t="s">
        <v>120</v>
      </c>
      <c r="BT216" s="1" t="s">
        <v>1897</v>
      </c>
      <c r="BU216" s="1" t="s">
        <v>120</v>
      </c>
      <c r="BV216" s="1" t="s">
        <v>3130</v>
      </c>
      <c r="BW216" s="1" t="s">
        <v>3131</v>
      </c>
      <c r="BX216" s="1" t="s">
        <v>120</v>
      </c>
      <c r="BY216" s="1" t="s">
        <v>120</v>
      </c>
      <c r="BZ216" s="1" t="s">
        <v>120</v>
      </c>
      <c r="CA216" s="1" t="s">
        <v>3128</v>
      </c>
      <c r="CB216" s="1" t="s">
        <v>3122</v>
      </c>
      <c r="CC216" s="1" t="s">
        <v>120</v>
      </c>
      <c r="CD216" s="1" t="s">
        <v>3123</v>
      </c>
      <c r="CE216" s="1" t="s">
        <v>3124</v>
      </c>
      <c r="CF216" s="1" t="s">
        <v>3125</v>
      </c>
      <c r="CG216" s="1" t="s">
        <v>120</v>
      </c>
      <c r="CH216" s="1" t="s">
        <v>120</v>
      </c>
      <c r="CI216" s="1" t="s">
        <v>120</v>
      </c>
      <c r="CJ216" s="1" t="s">
        <v>120</v>
      </c>
      <c r="CK216" s="1" t="s">
        <v>3126</v>
      </c>
      <c r="CL216" s="1" t="s">
        <v>3127</v>
      </c>
      <c r="CM216" s="1" t="s">
        <v>3128</v>
      </c>
      <c r="CN216" s="1" t="s">
        <v>3132</v>
      </c>
      <c r="CO216" s="1" t="s">
        <v>3133</v>
      </c>
      <c r="CP216" s="1" t="s">
        <v>3134</v>
      </c>
      <c r="CQ216" s="1" t="s">
        <v>3135</v>
      </c>
      <c r="CR216" s="1" t="s">
        <v>3136</v>
      </c>
      <c r="CS216" s="1" t="s">
        <v>3137</v>
      </c>
      <c r="CT216" s="1" t="s">
        <v>120</v>
      </c>
      <c r="CU216" s="1" t="s">
        <v>123</v>
      </c>
      <c r="CV216" s="1" t="s">
        <v>123</v>
      </c>
      <c r="CW216" s="1" t="s">
        <v>120</v>
      </c>
      <c r="CX216" s="1" t="s">
        <v>120</v>
      </c>
      <c r="CY216" s="1" t="s">
        <v>120</v>
      </c>
      <c r="CZ216" s="1" t="s">
        <v>161</v>
      </c>
      <c r="DA216" s="1" t="s">
        <v>120</v>
      </c>
      <c r="DB216" s="1" t="s">
        <v>2115</v>
      </c>
      <c r="DC216" s="1" t="s">
        <v>3138</v>
      </c>
      <c r="DD216" s="1" t="s">
        <v>120</v>
      </c>
      <c r="DE216" s="1" t="s">
        <v>120</v>
      </c>
      <c r="DF216" s="1" t="s">
        <v>120</v>
      </c>
      <c r="DG216" s="1" t="s">
        <v>3129</v>
      </c>
    </row>
    <row r="217" spans="1:111" hidden="1" x14ac:dyDescent="0.3">
      <c r="A217" s="2">
        <v>215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</row>
    <row r="218" spans="1:111" x14ac:dyDescent="0.3">
      <c r="A218" s="2">
        <v>216</v>
      </c>
      <c r="B218" s="1" t="s">
        <v>3139</v>
      </c>
      <c r="C218" s="1" t="s">
        <v>3140</v>
      </c>
      <c r="D218" s="1" t="s">
        <v>1246</v>
      </c>
      <c r="E218" s="1" t="s">
        <v>3141</v>
      </c>
      <c r="F218" s="1" t="s">
        <v>3142</v>
      </c>
      <c r="G218" s="1"/>
      <c r="H218" s="1" t="s">
        <v>3143</v>
      </c>
      <c r="I218" s="1" t="s">
        <v>3144</v>
      </c>
      <c r="J218" s="1"/>
      <c r="K218" s="1" t="s">
        <v>120</v>
      </c>
      <c r="L218" s="1" t="s">
        <v>311</v>
      </c>
      <c r="M218" s="1" t="s">
        <v>120</v>
      </c>
      <c r="N218" s="1" t="s">
        <v>120</v>
      </c>
      <c r="O218" s="1" t="s">
        <v>120</v>
      </c>
      <c r="P218" s="1" t="s">
        <v>120</v>
      </c>
      <c r="Q218" s="1" t="s">
        <v>120</v>
      </c>
      <c r="R218" s="1" t="s">
        <v>120</v>
      </c>
      <c r="S218" s="1" t="s">
        <v>120</v>
      </c>
      <c r="T218" s="1" t="s">
        <v>120</v>
      </c>
      <c r="U218" s="1" t="s">
        <v>120</v>
      </c>
      <c r="V218" s="1" t="s">
        <v>120</v>
      </c>
      <c r="W218" s="1" t="s">
        <v>120</v>
      </c>
      <c r="X218" s="1" t="s">
        <v>120</v>
      </c>
      <c r="Y218" s="1" t="s">
        <v>120</v>
      </c>
      <c r="Z218" s="1" t="s">
        <v>120</v>
      </c>
      <c r="AA218" s="1" t="s">
        <v>120</v>
      </c>
      <c r="AB218" s="1" t="s">
        <v>120</v>
      </c>
      <c r="AC218" s="1" t="s">
        <v>120</v>
      </c>
      <c r="AD218" s="1" t="s">
        <v>120</v>
      </c>
      <c r="AE218" s="1" t="s">
        <v>120</v>
      </c>
      <c r="AF218" s="1" t="s">
        <v>120</v>
      </c>
      <c r="AG218" s="1" t="s">
        <v>120</v>
      </c>
      <c r="AH218" s="1" t="s">
        <v>120</v>
      </c>
      <c r="AI218" s="1" t="s">
        <v>120</v>
      </c>
      <c r="AJ218" s="1" t="s">
        <v>120</v>
      </c>
      <c r="AK218" s="1" t="s">
        <v>120</v>
      </c>
      <c r="AL218" s="1" t="s">
        <v>120</v>
      </c>
      <c r="AM218" s="1" t="s">
        <v>120</v>
      </c>
      <c r="AN218" s="1" t="s">
        <v>120</v>
      </c>
      <c r="AO218" s="1" t="s">
        <v>120</v>
      </c>
      <c r="AP218" s="1" t="s">
        <v>120</v>
      </c>
      <c r="AQ218" s="1" t="s">
        <v>120</v>
      </c>
      <c r="AR218" s="1" t="s">
        <v>120</v>
      </c>
      <c r="AS218" s="1" t="s">
        <v>120</v>
      </c>
      <c r="AT218" s="1" t="s">
        <v>120</v>
      </c>
      <c r="AU218" s="1" t="s">
        <v>120</v>
      </c>
      <c r="AV218" s="1" t="s">
        <v>120</v>
      </c>
      <c r="AW218" s="1" t="s">
        <v>120</v>
      </c>
      <c r="AX218" s="1" t="s">
        <v>120</v>
      </c>
      <c r="AY218" s="1" t="s">
        <v>120</v>
      </c>
      <c r="AZ218" s="1" t="s">
        <v>120</v>
      </c>
      <c r="BA218" s="1" t="s">
        <v>120</v>
      </c>
      <c r="BB218" s="1" t="s">
        <v>120</v>
      </c>
      <c r="BC218" s="1" t="s">
        <v>120</v>
      </c>
      <c r="BD218" s="1" t="s">
        <v>120</v>
      </c>
      <c r="BE218" s="1" t="s">
        <v>120</v>
      </c>
      <c r="BF218" s="1" t="s">
        <v>120</v>
      </c>
      <c r="BG218" s="1" t="s">
        <v>120</v>
      </c>
      <c r="BH218" s="1" t="s">
        <v>120</v>
      </c>
      <c r="BI218" s="1" t="s">
        <v>120</v>
      </c>
      <c r="BJ218" s="1" t="s">
        <v>120</v>
      </c>
      <c r="BK218" s="1" t="s">
        <v>120</v>
      </c>
      <c r="BL218" s="1" t="s">
        <v>120</v>
      </c>
      <c r="BM218" s="1" t="s">
        <v>120</v>
      </c>
      <c r="BN218" s="1" t="s">
        <v>120</v>
      </c>
      <c r="BO218" s="1" t="s">
        <v>120</v>
      </c>
      <c r="BP218" s="1" t="s">
        <v>120</v>
      </c>
      <c r="BQ218" s="1" t="s">
        <v>120</v>
      </c>
      <c r="BR218" s="1" t="s">
        <v>120</v>
      </c>
      <c r="BS218" s="1" t="s">
        <v>120</v>
      </c>
      <c r="BT218" s="1" t="s">
        <v>120</v>
      </c>
      <c r="BU218" s="1" t="s">
        <v>120</v>
      </c>
      <c r="BV218" s="1" t="s">
        <v>120</v>
      </c>
      <c r="BW218" s="1" t="s">
        <v>120</v>
      </c>
      <c r="BX218" s="1" t="s">
        <v>120</v>
      </c>
      <c r="BY218" s="1" t="s">
        <v>120</v>
      </c>
      <c r="BZ218" s="1" t="s">
        <v>120</v>
      </c>
      <c r="CA218" s="1" t="s">
        <v>120</v>
      </c>
      <c r="CB218" s="1" t="s">
        <v>120</v>
      </c>
      <c r="CC218" s="1" t="s">
        <v>120</v>
      </c>
      <c r="CD218" s="1" t="s">
        <v>120</v>
      </c>
      <c r="CE218" s="1" t="s">
        <v>120</v>
      </c>
      <c r="CF218" s="1" t="s">
        <v>120</v>
      </c>
      <c r="CG218" s="1" t="s">
        <v>120</v>
      </c>
      <c r="CH218" s="1" t="s">
        <v>120</v>
      </c>
      <c r="CI218" s="1" t="s">
        <v>120</v>
      </c>
      <c r="CJ218" s="1" t="s">
        <v>120</v>
      </c>
      <c r="CK218" s="1" t="s">
        <v>120</v>
      </c>
      <c r="CL218" s="1" t="s">
        <v>120</v>
      </c>
      <c r="CM218" s="1" t="s">
        <v>120</v>
      </c>
      <c r="CN218" s="1" t="s">
        <v>120</v>
      </c>
      <c r="CO218" s="1" t="s">
        <v>120</v>
      </c>
      <c r="CP218" s="1" t="s">
        <v>120</v>
      </c>
      <c r="CQ218" s="1" t="s">
        <v>120</v>
      </c>
      <c r="CR218" s="1" t="s">
        <v>120</v>
      </c>
      <c r="CS218" s="1" t="s">
        <v>120</v>
      </c>
      <c r="CT218" s="1" t="s">
        <v>120</v>
      </c>
      <c r="CU218" s="1" t="s">
        <v>120</v>
      </c>
      <c r="CV218" s="1" t="s">
        <v>120</v>
      </c>
      <c r="CW218" s="1" t="s">
        <v>120</v>
      </c>
      <c r="CX218" s="1" t="s">
        <v>120</v>
      </c>
      <c r="CY218" s="1" t="s">
        <v>120</v>
      </c>
      <c r="CZ218" s="1" t="s">
        <v>120</v>
      </c>
      <c r="DA218" s="1" t="s">
        <v>120</v>
      </c>
      <c r="DB218" s="1" t="s">
        <v>120</v>
      </c>
      <c r="DC218" s="1" t="s">
        <v>120</v>
      </c>
      <c r="DD218" s="1" t="s">
        <v>120</v>
      </c>
      <c r="DE218" s="1" t="s">
        <v>120</v>
      </c>
      <c r="DF218" s="1" t="s">
        <v>120</v>
      </c>
      <c r="DG218" s="1" t="s">
        <v>120</v>
      </c>
    </row>
    <row r="219" spans="1:111" hidden="1" x14ac:dyDescent="0.3">
      <c r="A219" s="2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</row>
    <row r="220" spans="1:111" x14ac:dyDescent="0.3">
      <c r="A220" s="2">
        <v>218</v>
      </c>
      <c r="B220" s="1" t="s">
        <v>3145</v>
      </c>
      <c r="C220" s="1" t="s">
        <v>3146</v>
      </c>
      <c r="D220" s="1" t="s">
        <v>3147</v>
      </c>
      <c r="E220" s="1" t="s">
        <v>3148</v>
      </c>
      <c r="F220" s="1" t="s">
        <v>3149</v>
      </c>
      <c r="G220" s="1" t="s">
        <v>3150</v>
      </c>
      <c r="H220" s="1" t="s">
        <v>3151</v>
      </c>
      <c r="I220" s="1" t="s">
        <v>3152</v>
      </c>
      <c r="J220" s="1" t="s">
        <v>3153</v>
      </c>
      <c r="K220" s="1" t="s">
        <v>3154</v>
      </c>
      <c r="L220" s="1" t="s">
        <v>3155</v>
      </c>
      <c r="M220" s="1" t="s">
        <v>120</v>
      </c>
      <c r="N220" s="1" t="s">
        <v>848</v>
      </c>
      <c r="O220" s="1" t="s">
        <v>3156</v>
      </c>
      <c r="P220" s="1" t="s">
        <v>121</v>
      </c>
      <c r="Q220" s="1" t="s">
        <v>120</v>
      </c>
      <c r="R220" s="1" t="s">
        <v>120</v>
      </c>
      <c r="S220" s="1" t="s">
        <v>3154</v>
      </c>
      <c r="T220" s="1" t="s">
        <v>120</v>
      </c>
      <c r="U220" s="1" t="s">
        <v>3157</v>
      </c>
      <c r="V220" s="1" t="s">
        <v>3158</v>
      </c>
      <c r="W220" s="1" t="s">
        <v>3159</v>
      </c>
      <c r="X220" s="1" t="s">
        <v>120</v>
      </c>
      <c r="Y220" s="1" t="s">
        <v>120</v>
      </c>
      <c r="Z220" s="1" t="s">
        <v>3160</v>
      </c>
      <c r="AA220" s="1" t="s">
        <v>120</v>
      </c>
      <c r="AB220" s="1" t="s">
        <v>120</v>
      </c>
      <c r="AC220" s="1" t="s">
        <v>120</v>
      </c>
      <c r="AD220" s="1" t="s">
        <v>3161</v>
      </c>
      <c r="AE220" s="1" t="s">
        <v>120</v>
      </c>
      <c r="AF220" s="1" t="s">
        <v>120</v>
      </c>
      <c r="AG220" s="1" t="s">
        <v>120</v>
      </c>
      <c r="AH220" s="1" t="s">
        <v>120</v>
      </c>
      <c r="AI220" s="1" t="s">
        <v>120</v>
      </c>
      <c r="AJ220" s="1" t="s">
        <v>120</v>
      </c>
      <c r="AK220" s="1" t="s">
        <v>3162</v>
      </c>
      <c r="AL220" s="1" t="s">
        <v>3160</v>
      </c>
      <c r="AM220" s="1" t="s">
        <v>120</v>
      </c>
      <c r="AN220" s="1" t="s">
        <v>120</v>
      </c>
      <c r="AO220" s="1" t="s">
        <v>120</v>
      </c>
      <c r="AP220" s="1" t="s">
        <v>120</v>
      </c>
      <c r="AQ220" s="1" t="s">
        <v>120</v>
      </c>
      <c r="AR220" s="1" t="s">
        <v>120</v>
      </c>
      <c r="AS220" s="1" t="s">
        <v>120</v>
      </c>
      <c r="AT220" s="1" t="s">
        <v>120</v>
      </c>
      <c r="AU220" s="1" t="s">
        <v>120</v>
      </c>
      <c r="AV220" s="1" t="s">
        <v>120</v>
      </c>
      <c r="AW220" s="1" t="s">
        <v>120</v>
      </c>
      <c r="AX220" s="1" t="s">
        <v>120</v>
      </c>
      <c r="AY220" s="1" t="s">
        <v>120</v>
      </c>
      <c r="AZ220" s="1" t="s">
        <v>120</v>
      </c>
      <c r="BA220" s="1" t="s">
        <v>848</v>
      </c>
      <c r="BB220" s="1" t="s">
        <v>3156</v>
      </c>
      <c r="BC220" s="1" t="s">
        <v>121</v>
      </c>
      <c r="BD220" s="1" t="s">
        <v>120</v>
      </c>
      <c r="BE220" s="1" t="s">
        <v>120</v>
      </c>
      <c r="BF220" s="1" t="s">
        <v>3154</v>
      </c>
      <c r="BG220" s="1" t="s">
        <v>120</v>
      </c>
      <c r="BH220" s="1" t="s">
        <v>3157</v>
      </c>
      <c r="BI220" s="1" t="s">
        <v>3158</v>
      </c>
      <c r="BJ220" s="1" t="s">
        <v>3159</v>
      </c>
      <c r="BK220" s="1" t="s">
        <v>120</v>
      </c>
      <c r="BL220" s="1" t="s">
        <v>120</v>
      </c>
      <c r="BM220" s="1" t="s">
        <v>3160</v>
      </c>
      <c r="BN220" s="1" t="s">
        <v>120</v>
      </c>
      <c r="BO220" s="1" t="s">
        <v>120</v>
      </c>
      <c r="BP220" s="1" t="s">
        <v>120</v>
      </c>
      <c r="BQ220" s="1" t="s">
        <v>120</v>
      </c>
      <c r="BR220" s="1" t="s">
        <v>120</v>
      </c>
      <c r="BS220" s="1" t="s">
        <v>120</v>
      </c>
      <c r="BT220" s="1" t="s">
        <v>120</v>
      </c>
      <c r="BU220" s="1" t="s">
        <v>120</v>
      </c>
      <c r="BV220" s="1" t="s">
        <v>120</v>
      </c>
      <c r="BW220" s="1" t="s">
        <v>120</v>
      </c>
      <c r="BX220" s="1" t="s">
        <v>120</v>
      </c>
      <c r="BY220" s="1" t="s">
        <v>120</v>
      </c>
      <c r="BZ220" s="1" t="s">
        <v>120</v>
      </c>
      <c r="CA220" s="1" t="s">
        <v>120</v>
      </c>
      <c r="CB220" s="1" t="s">
        <v>120</v>
      </c>
      <c r="CC220" s="1" t="s">
        <v>120</v>
      </c>
      <c r="CD220" s="1" t="s">
        <v>120</v>
      </c>
      <c r="CE220" s="1" t="s">
        <v>120</v>
      </c>
      <c r="CF220" s="1" t="s">
        <v>120</v>
      </c>
      <c r="CG220" s="1" t="s">
        <v>120</v>
      </c>
      <c r="CH220" s="1" t="s">
        <v>120</v>
      </c>
      <c r="CI220" s="1" t="s">
        <v>120</v>
      </c>
      <c r="CJ220" s="1" t="s">
        <v>120</v>
      </c>
      <c r="CK220" s="1" t="s">
        <v>120</v>
      </c>
      <c r="CL220" s="1" t="s">
        <v>120</v>
      </c>
      <c r="CM220" s="1" t="s">
        <v>120</v>
      </c>
      <c r="CN220" s="1" t="s">
        <v>120</v>
      </c>
      <c r="CO220" s="1" t="s">
        <v>120</v>
      </c>
      <c r="CP220" s="1" t="s">
        <v>120</v>
      </c>
      <c r="CQ220" s="1" t="s">
        <v>120</v>
      </c>
      <c r="CR220" s="1" t="s">
        <v>120</v>
      </c>
      <c r="CS220" s="1" t="s">
        <v>120</v>
      </c>
      <c r="CT220" s="1" t="s">
        <v>120</v>
      </c>
      <c r="CU220" s="1" t="s">
        <v>120</v>
      </c>
      <c r="CV220" s="1" t="s">
        <v>120</v>
      </c>
      <c r="CW220" s="1" t="s">
        <v>120</v>
      </c>
      <c r="CX220" s="1" t="s">
        <v>120</v>
      </c>
      <c r="CY220" s="1" t="s">
        <v>120</v>
      </c>
      <c r="CZ220" s="1" t="s">
        <v>120</v>
      </c>
      <c r="DA220" s="1" t="s">
        <v>120</v>
      </c>
      <c r="DB220" s="1" t="s">
        <v>120</v>
      </c>
      <c r="DC220" s="1" t="s">
        <v>120</v>
      </c>
      <c r="DD220" s="1" t="s">
        <v>120</v>
      </c>
      <c r="DE220" s="1" t="s">
        <v>120</v>
      </c>
      <c r="DF220" s="1" t="s">
        <v>120</v>
      </c>
      <c r="DG220" s="1" t="s">
        <v>120</v>
      </c>
    </row>
    <row r="221" spans="1:111" x14ac:dyDescent="0.3">
      <c r="A221" s="2">
        <v>219</v>
      </c>
      <c r="B221" s="1" t="s">
        <v>3163</v>
      </c>
      <c r="C221" s="1" t="s">
        <v>3164</v>
      </c>
      <c r="D221" s="1" t="s">
        <v>3165</v>
      </c>
      <c r="E221" s="1" t="s">
        <v>3166</v>
      </c>
      <c r="F221" s="1" t="s">
        <v>3167</v>
      </c>
      <c r="G221" s="1" t="s">
        <v>3168</v>
      </c>
      <c r="H221" s="1" t="s">
        <v>3169</v>
      </c>
      <c r="I221" s="1" t="s">
        <v>3170</v>
      </c>
      <c r="J221" s="1" t="s">
        <v>3171</v>
      </c>
      <c r="K221" s="1" t="s">
        <v>120</v>
      </c>
      <c r="L221" s="1" t="s">
        <v>311</v>
      </c>
      <c r="M221" s="1" t="s">
        <v>120</v>
      </c>
      <c r="N221" s="1" t="s">
        <v>120</v>
      </c>
      <c r="O221" s="1" t="s">
        <v>120</v>
      </c>
      <c r="P221" s="1" t="s">
        <v>120</v>
      </c>
      <c r="Q221" s="1" t="s">
        <v>120</v>
      </c>
      <c r="R221" s="1" t="s">
        <v>120</v>
      </c>
      <c r="S221" s="1" t="s">
        <v>120</v>
      </c>
      <c r="T221" s="1" t="s">
        <v>120</v>
      </c>
      <c r="U221" s="1" t="s">
        <v>120</v>
      </c>
      <c r="V221" s="1" t="s">
        <v>120</v>
      </c>
      <c r="W221" s="1" t="s">
        <v>120</v>
      </c>
      <c r="X221" s="1" t="s">
        <v>120</v>
      </c>
      <c r="Y221" s="1" t="s">
        <v>120</v>
      </c>
      <c r="Z221" s="1" t="s">
        <v>120</v>
      </c>
      <c r="AA221" s="1" t="s">
        <v>120</v>
      </c>
      <c r="AB221" s="1" t="s">
        <v>120</v>
      </c>
      <c r="AC221" s="1" t="s">
        <v>120</v>
      </c>
      <c r="AD221" s="1" t="s">
        <v>120</v>
      </c>
      <c r="AE221" s="1" t="s">
        <v>120</v>
      </c>
      <c r="AF221" s="1" t="s">
        <v>120</v>
      </c>
      <c r="AG221" s="1" t="s">
        <v>120</v>
      </c>
      <c r="AH221" s="1" t="s">
        <v>120</v>
      </c>
      <c r="AI221" s="1" t="s">
        <v>120</v>
      </c>
      <c r="AJ221" s="1" t="s">
        <v>120</v>
      </c>
      <c r="AK221" s="1" t="s">
        <v>120</v>
      </c>
      <c r="AL221" s="1" t="s">
        <v>120</v>
      </c>
      <c r="AM221" s="1" t="s">
        <v>120</v>
      </c>
      <c r="AN221" s="1" t="s">
        <v>120</v>
      </c>
      <c r="AO221" s="1" t="s">
        <v>120</v>
      </c>
      <c r="AP221" s="1" t="s">
        <v>120</v>
      </c>
      <c r="AQ221" s="1" t="s">
        <v>120</v>
      </c>
      <c r="AR221" s="1" t="s">
        <v>120</v>
      </c>
      <c r="AS221" s="1" t="s">
        <v>120</v>
      </c>
      <c r="AT221" s="1" t="s">
        <v>120</v>
      </c>
      <c r="AU221" s="1" t="s">
        <v>120</v>
      </c>
      <c r="AV221" s="1" t="s">
        <v>120</v>
      </c>
      <c r="AW221" s="1" t="s">
        <v>120</v>
      </c>
      <c r="AX221" s="1" t="s">
        <v>120</v>
      </c>
      <c r="AY221" s="1" t="s">
        <v>120</v>
      </c>
      <c r="AZ221" s="1" t="s">
        <v>120</v>
      </c>
      <c r="BA221" s="1" t="s">
        <v>120</v>
      </c>
      <c r="BB221" s="1" t="s">
        <v>120</v>
      </c>
      <c r="BC221" s="1" t="s">
        <v>120</v>
      </c>
      <c r="BD221" s="1" t="s">
        <v>120</v>
      </c>
      <c r="BE221" s="1" t="s">
        <v>120</v>
      </c>
      <c r="BF221" s="1" t="s">
        <v>120</v>
      </c>
      <c r="BG221" s="1" t="s">
        <v>120</v>
      </c>
      <c r="BH221" s="1" t="s">
        <v>120</v>
      </c>
      <c r="BI221" s="1" t="s">
        <v>120</v>
      </c>
      <c r="BJ221" s="1" t="s">
        <v>120</v>
      </c>
      <c r="BK221" s="1" t="s">
        <v>120</v>
      </c>
      <c r="BL221" s="1" t="s">
        <v>120</v>
      </c>
      <c r="BM221" s="1" t="s">
        <v>120</v>
      </c>
      <c r="BN221" s="1" t="s">
        <v>120</v>
      </c>
      <c r="BO221" s="1" t="s">
        <v>120</v>
      </c>
      <c r="BP221" s="1" t="s">
        <v>120</v>
      </c>
      <c r="BQ221" s="1" t="s">
        <v>120</v>
      </c>
      <c r="BR221" s="1" t="s">
        <v>120</v>
      </c>
      <c r="BS221" s="1" t="s">
        <v>120</v>
      </c>
      <c r="BT221" s="1" t="s">
        <v>120</v>
      </c>
      <c r="BU221" s="1" t="s">
        <v>120</v>
      </c>
      <c r="BV221" s="1" t="s">
        <v>120</v>
      </c>
      <c r="BW221" s="1" t="s">
        <v>120</v>
      </c>
      <c r="BX221" s="1" t="s">
        <v>120</v>
      </c>
      <c r="BY221" s="1" t="s">
        <v>120</v>
      </c>
      <c r="BZ221" s="1" t="s">
        <v>120</v>
      </c>
      <c r="CA221" s="1" t="s">
        <v>120</v>
      </c>
      <c r="CB221" s="1" t="s">
        <v>120</v>
      </c>
      <c r="CC221" s="1" t="s">
        <v>120</v>
      </c>
      <c r="CD221" s="1" t="s">
        <v>120</v>
      </c>
      <c r="CE221" s="1" t="s">
        <v>120</v>
      </c>
      <c r="CF221" s="1" t="s">
        <v>120</v>
      </c>
      <c r="CG221" s="1" t="s">
        <v>120</v>
      </c>
      <c r="CH221" s="1" t="s">
        <v>120</v>
      </c>
      <c r="CI221" s="1" t="s">
        <v>120</v>
      </c>
      <c r="CJ221" s="1" t="s">
        <v>120</v>
      </c>
      <c r="CK221" s="1" t="s">
        <v>120</v>
      </c>
      <c r="CL221" s="1" t="s">
        <v>120</v>
      </c>
      <c r="CM221" s="1" t="s">
        <v>120</v>
      </c>
      <c r="CN221" s="1" t="s">
        <v>120</v>
      </c>
      <c r="CO221" s="1" t="s">
        <v>120</v>
      </c>
      <c r="CP221" s="1" t="s">
        <v>120</v>
      </c>
      <c r="CQ221" s="1" t="s">
        <v>120</v>
      </c>
      <c r="CR221" s="1" t="s">
        <v>120</v>
      </c>
      <c r="CS221" s="1" t="s">
        <v>120</v>
      </c>
      <c r="CT221" s="1" t="s">
        <v>120</v>
      </c>
      <c r="CU221" s="1" t="s">
        <v>120</v>
      </c>
      <c r="CV221" s="1" t="s">
        <v>120</v>
      </c>
      <c r="CW221" s="1" t="s">
        <v>120</v>
      </c>
      <c r="CX221" s="1" t="s">
        <v>120</v>
      </c>
      <c r="CY221" s="1" t="s">
        <v>120</v>
      </c>
      <c r="CZ221" s="1" t="s">
        <v>120</v>
      </c>
      <c r="DA221" s="1" t="s">
        <v>120</v>
      </c>
      <c r="DB221" s="1" t="s">
        <v>120</v>
      </c>
      <c r="DC221" s="1" t="s">
        <v>120</v>
      </c>
      <c r="DD221" s="1" t="s">
        <v>120</v>
      </c>
      <c r="DE221" s="1" t="s">
        <v>120</v>
      </c>
      <c r="DF221" s="1" t="s">
        <v>120</v>
      </c>
      <c r="DG221" s="1" t="s">
        <v>120</v>
      </c>
    </row>
    <row r="222" spans="1:111" x14ac:dyDescent="0.3">
      <c r="A222" s="2">
        <v>220</v>
      </c>
      <c r="B222" s="1" t="s">
        <v>3172</v>
      </c>
      <c r="C222" s="1" t="s">
        <v>3173</v>
      </c>
      <c r="D222" s="1" t="s">
        <v>3174</v>
      </c>
      <c r="E222" s="1" t="s">
        <v>3175</v>
      </c>
      <c r="F222" s="1" t="s">
        <v>3176</v>
      </c>
      <c r="G222" s="1"/>
      <c r="H222" s="1" t="s">
        <v>3177</v>
      </c>
      <c r="I222" s="1" t="s">
        <v>3178</v>
      </c>
      <c r="J222" s="1"/>
      <c r="K222" s="1" t="s">
        <v>120</v>
      </c>
      <c r="L222" s="1" t="s">
        <v>311</v>
      </c>
      <c r="M222" s="1" t="s">
        <v>120</v>
      </c>
      <c r="N222" s="1" t="s">
        <v>120</v>
      </c>
      <c r="O222" s="1" t="s">
        <v>120</v>
      </c>
      <c r="P222" s="1" t="s">
        <v>120</v>
      </c>
      <c r="Q222" s="1" t="s">
        <v>120</v>
      </c>
      <c r="R222" s="1" t="s">
        <v>120</v>
      </c>
      <c r="S222" s="1" t="s">
        <v>120</v>
      </c>
      <c r="T222" s="1" t="s">
        <v>120</v>
      </c>
      <c r="U222" s="1" t="s">
        <v>120</v>
      </c>
      <c r="V222" s="1" t="s">
        <v>120</v>
      </c>
      <c r="W222" s="1" t="s">
        <v>120</v>
      </c>
      <c r="X222" s="1" t="s">
        <v>120</v>
      </c>
      <c r="Y222" s="1" t="s">
        <v>120</v>
      </c>
      <c r="Z222" s="1" t="s">
        <v>120</v>
      </c>
      <c r="AA222" s="1" t="s">
        <v>120</v>
      </c>
      <c r="AB222" s="1" t="s">
        <v>120</v>
      </c>
      <c r="AC222" s="1" t="s">
        <v>120</v>
      </c>
      <c r="AD222" s="1" t="s">
        <v>120</v>
      </c>
      <c r="AE222" s="1" t="s">
        <v>120</v>
      </c>
      <c r="AF222" s="1" t="s">
        <v>120</v>
      </c>
      <c r="AG222" s="1" t="s">
        <v>120</v>
      </c>
      <c r="AH222" s="1" t="s">
        <v>120</v>
      </c>
      <c r="AI222" s="1" t="s">
        <v>120</v>
      </c>
      <c r="AJ222" s="1" t="s">
        <v>120</v>
      </c>
      <c r="AK222" s="1" t="s">
        <v>120</v>
      </c>
      <c r="AL222" s="1" t="s">
        <v>120</v>
      </c>
      <c r="AM222" s="1" t="s">
        <v>120</v>
      </c>
      <c r="AN222" s="1" t="s">
        <v>120</v>
      </c>
      <c r="AO222" s="1" t="s">
        <v>120</v>
      </c>
      <c r="AP222" s="1" t="s">
        <v>120</v>
      </c>
      <c r="AQ222" s="1" t="s">
        <v>120</v>
      </c>
      <c r="AR222" s="1" t="s">
        <v>120</v>
      </c>
      <c r="AS222" s="1" t="s">
        <v>120</v>
      </c>
      <c r="AT222" s="1" t="s">
        <v>120</v>
      </c>
      <c r="AU222" s="1" t="s">
        <v>120</v>
      </c>
      <c r="AV222" s="1" t="s">
        <v>120</v>
      </c>
      <c r="AW222" s="1" t="s">
        <v>120</v>
      </c>
      <c r="AX222" s="1" t="s">
        <v>120</v>
      </c>
      <c r="AY222" s="1" t="s">
        <v>120</v>
      </c>
      <c r="AZ222" s="1" t="s">
        <v>120</v>
      </c>
      <c r="BA222" s="1" t="s">
        <v>120</v>
      </c>
      <c r="BB222" s="1" t="s">
        <v>120</v>
      </c>
      <c r="BC222" s="1" t="s">
        <v>120</v>
      </c>
      <c r="BD222" s="1" t="s">
        <v>120</v>
      </c>
      <c r="BE222" s="1" t="s">
        <v>120</v>
      </c>
      <c r="BF222" s="1" t="s">
        <v>120</v>
      </c>
      <c r="BG222" s="1" t="s">
        <v>120</v>
      </c>
      <c r="BH222" s="1" t="s">
        <v>120</v>
      </c>
      <c r="BI222" s="1" t="s">
        <v>120</v>
      </c>
      <c r="BJ222" s="1" t="s">
        <v>120</v>
      </c>
      <c r="BK222" s="1" t="s">
        <v>120</v>
      </c>
      <c r="BL222" s="1" t="s">
        <v>120</v>
      </c>
      <c r="BM222" s="1" t="s">
        <v>120</v>
      </c>
      <c r="BN222" s="1" t="s">
        <v>120</v>
      </c>
      <c r="BO222" s="1" t="s">
        <v>120</v>
      </c>
      <c r="BP222" s="1" t="s">
        <v>120</v>
      </c>
      <c r="BQ222" s="1" t="s">
        <v>120</v>
      </c>
      <c r="BR222" s="1" t="s">
        <v>120</v>
      </c>
      <c r="BS222" s="1" t="s">
        <v>120</v>
      </c>
      <c r="BT222" s="1" t="s">
        <v>120</v>
      </c>
      <c r="BU222" s="1" t="s">
        <v>120</v>
      </c>
      <c r="BV222" s="1" t="s">
        <v>120</v>
      </c>
      <c r="BW222" s="1" t="s">
        <v>120</v>
      </c>
      <c r="BX222" s="1" t="s">
        <v>120</v>
      </c>
      <c r="BY222" s="1" t="s">
        <v>120</v>
      </c>
      <c r="BZ222" s="1" t="s">
        <v>120</v>
      </c>
      <c r="CA222" s="1" t="s">
        <v>120</v>
      </c>
      <c r="CB222" s="1" t="s">
        <v>120</v>
      </c>
      <c r="CC222" s="1" t="s">
        <v>120</v>
      </c>
      <c r="CD222" s="1" t="s">
        <v>120</v>
      </c>
      <c r="CE222" s="1" t="s">
        <v>120</v>
      </c>
      <c r="CF222" s="1" t="s">
        <v>120</v>
      </c>
      <c r="CG222" s="1" t="s">
        <v>120</v>
      </c>
      <c r="CH222" s="1" t="s">
        <v>120</v>
      </c>
      <c r="CI222" s="1" t="s">
        <v>120</v>
      </c>
      <c r="CJ222" s="1" t="s">
        <v>120</v>
      </c>
      <c r="CK222" s="1" t="s">
        <v>120</v>
      </c>
      <c r="CL222" s="1" t="s">
        <v>120</v>
      </c>
      <c r="CM222" s="1" t="s">
        <v>120</v>
      </c>
      <c r="CN222" s="1" t="s">
        <v>120</v>
      </c>
      <c r="CO222" s="1" t="s">
        <v>120</v>
      </c>
      <c r="CP222" s="1" t="s">
        <v>120</v>
      </c>
      <c r="CQ222" s="1" t="s">
        <v>120</v>
      </c>
      <c r="CR222" s="1" t="s">
        <v>120</v>
      </c>
      <c r="CS222" s="1" t="s">
        <v>120</v>
      </c>
      <c r="CT222" s="1" t="s">
        <v>120</v>
      </c>
      <c r="CU222" s="1" t="s">
        <v>120</v>
      </c>
      <c r="CV222" s="1" t="s">
        <v>120</v>
      </c>
      <c r="CW222" s="1" t="s">
        <v>120</v>
      </c>
      <c r="CX222" s="1" t="s">
        <v>120</v>
      </c>
      <c r="CY222" s="1" t="s">
        <v>120</v>
      </c>
      <c r="CZ222" s="1" t="s">
        <v>120</v>
      </c>
      <c r="DA222" s="1" t="s">
        <v>120</v>
      </c>
      <c r="DB222" s="1" t="s">
        <v>120</v>
      </c>
      <c r="DC222" s="1" t="s">
        <v>120</v>
      </c>
      <c r="DD222" s="1" t="s">
        <v>120</v>
      </c>
      <c r="DE222" s="1" t="s">
        <v>120</v>
      </c>
      <c r="DF222" s="1" t="s">
        <v>120</v>
      </c>
      <c r="DG222" s="1" t="s">
        <v>120</v>
      </c>
    </row>
    <row r="223" spans="1:111" x14ac:dyDescent="0.3">
      <c r="A223" s="2">
        <v>221</v>
      </c>
      <c r="B223" s="1" t="s">
        <v>3179</v>
      </c>
      <c r="C223" s="1" t="s">
        <v>3180</v>
      </c>
      <c r="D223" s="1" t="s">
        <v>3181</v>
      </c>
      <c r="E223" s="1" t="s">
        <v>3182</v>
      </c>
      <c r="F223" s="1" t="s">
        <v>3183</v>
      </c>
      <c r="G223" s="1"/>
      <c r="H223" s="1"/>
      <c r="I223" s="1" t="s">
        <v>3184</v>
      </c>
      <c r="J223" s="1"/>
      <c r="K223" s="1" t="s">
        <v>616</v>
      </c>
      <c r="L223" s="1" t="s">
        <v>3185</v>
      </c>
      <c r="M223" s="1" t="s">
        <v>120</v>
      </c>
      <c r="N223" s="1" t="s">
        <v>849</v>
      </c>
      <c r="O223" s="1" t="s">
        <v>891</v>
      </c>
      <c r="P223" s="1" t="s">
        <v>121</v>
      </c>
      <c r="Q223" s="1" t="s">
        <v>123</v>
      </c>
      <c r="R223" s="1" t="s">
        <v>120</v>
      </c>
      <c r="S223" s="1" t="s">
        <v>616</v>
      </c>
      <c r="T223" s="1" t="s">
        <v>120</v>
      </c>
      <c r="U223" s="1" t="s">
        <v>3186</v>
      </c>
      <c r="V223" s="1" t="s">
        <v>3187</v>
      </c>
      <c r="W223" s="1" t="s">
        <v>3188</v>
      </c>
      <c r="X223" s="1" t="s">
        <v>3189</v>
      </c>
      <c r="Y223" s="1" t="s">
        <v>120</v>
      </c>
      <c r="Z223" s="1" t="s">
        <v>3190</v>
      </c>
      <c r="AA223" s="1" t="s">
        <v>3191</v>
      </c>
      <c r="AB223" s="1" t="s">
        <v>120</v>
      </c>
      <c r="AC223" s="1" t="s">
        <v>120</v>
      </c>
      <c r="AD223" s="1" t="s">
        <v>120</v>
      </c>
      <c r="AE223" s="1" t="s">
        <v>120</v>
      </c>
      <c r="AF223" s="1" t="s">
        <v>120</v>
      </c>
      <c r="AG223" s="1" t="s">
        <v>120</v>
      </c>
      <c r="AH223" s="1" t="s">
        <v>120</v>
      </c>
      <c r="AI223" s="1" t="s">
        <v>120</v>
      </c>
      <c r="AJ223" s="1" t="s">
        <v>3192</v>
      </c>
      <c r="AK223" s="1" t="s">
        <v>3193</v>
      </c>
      <c r="AL223" s="1" t="s">
        <v>3194</v>
      </c>
      <c r="AM223" s="1" t="s">
        <v>120</v>
      </c>
      <c r="AN223" s="1" t="s">
        <v>120</v>
      </c>
      <c r="AO223" s="1" t="s">
        <v>120</v>
      </c>
      <c r="AP223" s="1" t="s">
        <v>120</v>
      </c>
      <c r="AQ223" s="1" t="s">
        <v>120</v>
      </c>
      <c r="AR223" s="1" t="s">
        <v>120</v>
      </c>
      <c r="AS223" s="1" t="s">
        <v>120</v>
      </c>
      <c r="AT223" s="1" t="s">
        <v>120</v>
      </c>
      <c r="AU223" s="1" t="s">
        <v>120</v>
      </c>
      <c r="AV223" s="1" t="s">
        <v>120</v>
      </c>
      <c r="AW223" s="1" t="s">
        <v>120</v>
      </c>
      <c r="AX223" s="1" t="s">
        <v>120</v>
      </c>
      <c r="AY223" s="1" t="s">
        <v>3195</v>
      </c>
      <c r="AZ223" s="1" t="s">
        <v>120</v>
      </c>
      <c r="BA223" s="1" t="s">
        <v>849</v>
      </c>
      <c r="BB223" s="1" t="s">
        <v>456</v>
      </c>
      <c r="BC223" s="1" t="s">
        <v>123</v>
      </c>
      <c r="BD223" s="1" t="s">
        <v>120</v>
      </c>
      <c r="BE223" s="1" t="s">
        <v>120</v>
      </c>
      <c r="BF223" s="1" t="s">
        <v>1267</v>
      </c>
      <c r="BG223" s="1" t="s">
        <v>120</v>
      </c>
      <c r="BH223" s="1" t="s">
        <v>3186</v>
      </c>
      <c r="BI223" s="1" t="s">
        <v>3196</v>
      </c>
      <c r="BJ223" s="1" t="s">
        <v>3197</v>
      </c>
      <c r="BK223" s="1" t="s">
        <v>120</v>
      </c>
      <c r="BL223" s="1" t="s">
        <v>120</v>
      </c>
      <c r="BM223" s="1" t="s">
        <v>3194</v>
      </c>
      <c r="BN223" s="1" t="s">
        <v>120</v>
      </c>
      <c r="BO223" s="1" t="s">
        <v>120</v>
      </c>
      <c r="BP223" s="1" t="s">
        <v>120</v>
      </c>
      <c r="BQ223" s="1" t="s">
        <v>120</v>
      </c>
      <c r="BR223" s="1" t="s">
        <v>120</v>
      </c>
      <c r="BS223" s="1" t="s">
        <v>120</v>
      </c>
      <c r="BT223" s="1" t="s">
        <v>120</v>
      </c>
      <c r="BU223" s="1" t="s">
        <v>120</v>
      </c>
      <c r="BV223" s="1" t="s">
        <v>120</v>
      </c>
      <c r="BW223" s="1" t="s">
        <v>120</v>
      </c>
      <c r="BX223" s="1" t="s">
        <v>120</v>
      </c>
      <c r="BY223" s="1" t="s">
        <v>120</v>
      </c>
      <c r="BZ223" s="1" t="s">
        <v>120</v>
      </c>
      <c r="CA223" s="1" t="s">
        <v>120</v>
      </c>
      <c r="CB223" s="1" t="s">
        <v>120</v>
      </c>
      <c r="CC223" s="1" t="s">
        <v>120</v>
      </c>
      <c r="CD223" s="1" t="s">
        <v>120</v>
      </c>
      <c r="CE223" s="1" t="s">
        <v>120</v>
      </c>
      <c r="CF223" s="1" t="s">
        <v>120</v>
      </c>
      <c r="CG223" s="1" t="s">
        <v>120</v>
      </c>
      <c r="CH223" s="1" t="s">
        <v>120</v>
      </c>
      <c r="CI223" s="1" t="s">
        <v>120</v>
      </c>
      <c r="CJ223" s="1" t="s">
        <v>120</v>
      </c>
      <c r="CK223" s="1" t="s">
        <v>120</v>
      </c>
      <c r="CL223" s="1" t="s">
        <v>120</v>
      </c>
      <c r="CM223" s="1" t="s">
        <v>120</v>
      </c>
      <c r="CN223" s="1" t="s">
        <v>120</v>
      </c>
      <c r="CO223" s="1" t="s">
        <v>120</v>
      </c>
      <c r="CP223" s="1" t="s">
        <v>120</v>
      </c>
      <c r="CQ223" s="1" t="s">
        <v>120</v>
      </c>
      <c r="CR223" s="1" t="s">
        <v>120</v>
      </c>
      <c r="CS223" s="1" t="s">
        <v>120</v>
      </c>
      <c r="CT223" s="1" t="s">
        <v>120</v>
      </c>
      <c r="CU223" s="1" t="s">
        <v>120</v>
      </c>
      <c r="CV223" s="1" t="s">
        <v>123</v>
      </c>
      <c r="CW223" s="1" t="s">
        <v>161</v>
      </c>
      <c r="CX223" s="1" t="s">
        <v>123</v>
      </c>
      <c r="CY223" s="1" t="s">
        <v>120</v>
      </c>
      <c r="CZ223" s="1" t="s">
        <v>262</v>
      </c>
      <c r="DA223" s="1" t="s">
        <v>120</v>
      </c>
      <c r="DB223" s="1" t="s">
        <v>120</v>
      </c>
      <c r="DC223" s="1" t="s">
        <v>3198</v>
      </c>
      <c r="DD223" s="1" t="s">
        <v>3199</v>
      </c>
      <c r="DE223" s="1" t="s">
        <v>3189</v>
      </c>
      <c r="DF223" s="1" t="s">
        <v>120</v>
      </c>
      <c r="DG223" s="1" t="s">
        <v>3195</v>
      </c>
    </row>
    <row r="224" spans="1:111" x14ac:dyDescent="0.3">
      <c r="A224" s="2">
        <v>222</v>
      </c>
      <c r="B224" s="1" t="s">
        <v>3200</v>
      </c>
      <c r="C224" s="1" t="s">
        <v>3201</v>
      </c>
      <c r="D224" s="1" t="s">
        <v>2093</v>
      </c>
      <c r="E224" s="1" t="s">
        <v>3202</v>
      </c>
      <c r="F224" s="1" t="s">
        <v>3203</v>
      </c>
      <c r="G224" s="1" t="s">
        <v>3204</v>
      </c>
      <c r="H224" s="1" t="s">
        <v>3205</v>
      </c>
      <c r="I224" s="1" t="s">
        <v>3206</v>
      </c>
      <c r="J224" s="1" t="s">
        <v>3204</v>
      </c>
      <c r="K224" s="1" t="s">
        <v>3207</v>
      </c>
      <c r="L224" s="1" t="s">
        <v>3208</v>
      </c>
      <c r="M224" s="1" t="s">
        <v>120</v>
      </c>
      <c r="N224" s="1" t="s">
        <v>280</v>
      </c>
      <c r="O224" s="1" t="s">
        <v>3209</v>
      </c>
      <c r="P224" s="1" t="s">
        <v>3210</v>
      </c>
      <c r="Q224" s="1" t="s">
        <v>120</v>
      </c>
      <c r="R224" s="1" t="s">
        <v>120</v>
      </c>
      <c r="S224" s="1" t="s">
        <v>3207</v>
      </c>
      <c r="T224" s="1" t="s">
        <v>120</v>
      </c>
      <c r="U224" s="1" t="s">
        <v>3211</v>
      </c>
      <c r="V224" s="1" t="s">
        <v>3212</v>
      </c>
      <c r="W224" s="1" t="s">
        <v>3213</v>
      </c>
      <c r="X224" s="1" t="s">
        <v>120</v>
      </c>
      <c r="Y224" s="1" t="s">
        <v>120</v>
      </c>
      <c r="Z224" s="1" t="s">
        <v>3214</v>
      </c>
      <c r="AA224" s="1" t="s">
        <v>3215</v>
      </c>
      <c r="AB224" s="1" t="s">
        <v>120</v>
      </c>
      <c r="AC224" s="1" t="s">
        <v>120</v>
      </c>
      <c r="AD224" s="1" t="s">
        <v>120</v>
      </c>
      <c r="AE224" s="1" t="s">
        <v>120</v>
      </c>
      <c r="AF224" s="1" t="s">
        <v>120</v>
      </c>
      <c r="AG224" s="1" t="s">
        <v>120</v>
      </c>
      <c r="AH224" s="1" t="s">
        <v>120</v>
      </c>
      <c r="AI224" s="1" t="s">
        <v>120</v>
      </c>
      <c r="AJ224" s="1" t="s">
        <v>120</v>
      </c>
      <c r="AK224" s="1" t="s">
        <v>3216</v>
      </c>
      <c r="AL224" s="1" t="s">
        <v>3214</v>
      </c>
      <c r="AM224" s="1" t="s">
        <v>120</v>
      </c>
      <c r="AN224" s="1" t="s">
        <v>120</v>
      </c>
      <c r="AO224" s="1" t="s">
        <v>120</v>
      </c>
      <c r="AP224" s="1" t="s">
        <v>120</v>
      </c>
      <c r="AQ224" s="1" t="s">
        <v>120</v>
      </c>
      <c r="AR224" s="1" t="s">
        <v>120</v>
      </c>
      <c r="AS224" s="1" t="s">
        <v>120</v>
      </c>
      <c r="AT224" s="1" t="s">
        <v>120</v>
      </c>
      <c r="AU224" s="1" t="s">
        <v>120</v>
      </c>
      <c r="AV224" s="1" t="s">
        <v>120</v>
      </c>
      <c r="AW224" s="1" t="s">
        <v>120</v>
      </c>
      <c r="AX224" s="1" t="s">
        <v>120</v>
      </c>
      <c r="AY224" s="1" t="s">
        <v>120</v>
      </c>
      <c r="AZ224" s="1" t="s">
        <v>120</v>
      </c>
      <c r="BA224" s="1" t="s">
        <v>280</v>
      </c>
      <c r="BB224" s="1" t="s">
        <v>3209</v>
      </c>
      <c r="BC224" s="1" t="s">
        <v>3210</v>
      </c>
      <c r="BD224" s="1" t="s">
        <v>120</v>
      </c>
      <c r="BE224" s="1" t="s">
        <v>120</v>
      </c>
      <c r="BF224" s="1" t="s">
        <v>3207</v>
      </c>
      <c r="BG224" s="1" t="s">
        <v>120</v>
      </c>
      <c r="BH224" s="1" t="s">
        <v>3211</v>
      </c>
      <c r="BI224" s="1" t="s">
        <v>3212</v>
      </c>
      <c r="BJ224" s="1" t="s">
        <v>3213</v>
      </c>
      <c r="BK224" s="1" t="s">
        <v>120</v>
      </c>
      <c r="BL224" s="1" t="s">
        <v>120</v>
      </c>
      <c r="BM224" s="1" t="s">
        <v>3214</v>
      </c>
      <c r="BN224" s="1" t="s">
        <v>120</v>
      </c>
      <c r="BO224" s="1" t="s">
        <v>120</v>
      </c>
      <c r="BP224" s="1" t="s">
        <v>120</v>
      </c>
      <c r="BQ224" s="1" t="s">
        <v>120</v>
      </c>
      <c r="BR224" s="1" t="s">
        <v>120</v>
      </c>
      <c r="BS224" s="1" t="s">
        <v>120</v>
      </c>
      <c r="BT224" s="1" t="s">
        <v>120</v>
      </c>
      <c r="BU224" s="1" t="s">
        <v>120</v>
      </c>
      <c r="BV224" s="1" t="s">
        <v>120</v>
      </c>
      <c r="BW224" s="1" t="s">
        <v>120</v>
      </c>
      <c r="BX224" s="1" t="s">
        <v>120</v>
      </c>
      <c r="BY224" s="1" t="s">
        <v>120</v>
      </c>
      <c r="BZ224" s="1" t="s">
        <v>120</v>
      </c>
      <c r="CA224" s="1" t="s">
        <v>120</v>
      </c>
      <c r="CB224" s="1" t="s">
        <v>120</v>
      </c>
      <c r="CC224" s="1" t="s">
        <v>120</v>
      </c>
      <c r="CD224" s="1" t="s">
        <v>120</v>
      </c>
      <c r="CE224" s="1" t="s">
        <v>120</v>
      </c>
      <c r="CF224" s="1" t="s">
        <v>120</v>
      </c>
      <c r="CG224" s="1" t="s">
        <v>120</v>
      </c>
      <c r="CH224" s="1" t="s">
        <v>120</v>
      </c>
      <c r="CI224" s="1" t="s">
        <v>120</v>
      </c>
      <c r="CJ224" s="1" t="s">
        <v>120</v>
      </c>
      <c r="CK224" s="1" t="s">
        <v>120</v>
      </c>
      <c r="CL224" s="1" t="s">
        <v>120</v>
      </c>
      <c r="CM224" s="1" t="s">
        <v>120</v>
      </c>
      <c r="CN224" s="1" t="s">
        <v>120</v>
      </c>
      <c r="CO224" s="1" t="s">
        <v>120</v>
      </c>
      <c r="CP224" s="1" t="s">
        <v>120</v>
      </c>
      <c r="CQ224" s="1" t="s">
        <v>120</v>
      </c>
      <c r="CR224" s="1" t="s">
        <v>120</v>
      </c>
      <c r="CS224" s="1" t="s">
        <v>120</v>
      </c>
      <c r="CT224" s="1" t="s">
        <v>120</v>
      </c>
      <c r="CU224" s="1" t="s">
        <v>120</v>
      </c>
      <c r="CV224" s="1" t="s">
        <v>120</v>
      </c>
      <c r="CW224" s="1" t="s">
        <v>120</v>
      </c>
      <c r="CX224" s="1" t="s">
        <v>120</v>
      </c>
      <c r="CY224" s="1" t="s">
        <v>120</v>
      </c>
      <c r="CZ224" s="1" t="s">
        <v>120</v>
      </c>
      <c r="DA224" s="1" t="s">
        <v>120</v>
      </c>
      <c r="DB224" s="1" t="s">
        <v>120</v>
      </c>
      <c r="DC224" s="1" t="s">
        <v>120</v>
      </c>
      <c r="DD224" s="1" t="s">
        <v>120</v>
      </c>
      <c r="DE224" s="1" t="s">
        <v>120</v>
      </c>
      <c r="DF224" s="1" t="s">
        <v>120</v>
      </c>
      <c r="DG224" s="1" t="s">
        <v>120</v>
      </c>
    </row>
    <row r="225" spans="1:111" x14ac:dyDescent="0.3">
      <c r="A225" s="2">
        <v>223</v>
      </c>
      <c r="B225" s="1" t="s">
        <v>3217</v>
      </c>
      <c r="C225" s="1" t="s">
        <v>3218</v>
      </c>
      <c r="D225" s="1" t="s">
        <v>3219</v>
      </c>
      <c r="E225" s="1" t="s">
        <v>3220</v>
      </c>
      <c r="F225" s="1" t="s">
        <v>3221</v>
      </c>
      <c r="G225" s="1" t="s">
        <v>3222</v>
      </c>
      <c r="H225" s="1" t="s">
        <v>3223</v>
      </c>
      <c r="I225" s="1" t="s">
        <v>3224</v>
      </c>
      <c r="J225" s="1" t="s">
        <v>3222</v>
      </c>
      <c r="K225" s="1" t="s">
        <v>120</v>
      </c>
      <c r="L225" s="1" t="s">
        <v>311</v>
      </c>
      <c r="M225" s="1" t="s">
        <v>120</v>
      </c>
      <c r="N225" s="1" t="s">
        <v>120</v>
      </c>
      <c r="O225" s="1" t="s">
        <v>120</v>
      </c>
      <c r="P225" s="1" t="s">
        <v>120</v>
      </c>
      <c r="Q225" s="1" t="s">
        <v>120</v>
      </c>
      <c r="R225" s="1" t="s">
        <v>120</v>
      </c>
      <c r="S225" s="1" t="s">
        <v>120</v>
      </c>
      <c r="T225" s="1" t="s">
        <v>120</v>
      </c>
      <c r="U225" s="1" t="s">
        <v>120</v>
      </c>
      <c r="V225" s="1" t="s">
        <v>120</v>
      </c>
      <c r="W225" s="1" t="s">
        <v>120</v>
      </c>
      <c r="X225" s="1" t="s">
        <v>120</v>
      </c>
      <c r="Y225" s="1" t="s">
        <v>120</v>
      </c>
      <c r="Z225" s="1" t="s">
        <v>120</v>
      </c>
      <c r="AA225" s="1" t="s">
        <v>120</v>
      </c>
      <c r="AB225" s="1" t="s">
        <v>120</v>
      </c>
      <c r="AC225" s="1" t="s">
        <v>120</v>
      </c>
      <c r="AD225" s="1" t="s">
        <v>120</v>
      </c>
      <c r="AE225" s="1" t="s">
        <v>120</v>
      </c>
      <c r="AF225" s="1" t="s">
        <v>120</v>
      </c>
      <c r="AG225" s="1" t="s">
        <v>120</v>
      </c>
      <c r="AH225" s="1" t="s">
        <v>120</v>
      </c>
      <c r="AI225" s="1" t="s">
        <v>120</v>
      </c>
      <c r="AJ225" s="1" t="s">
        <v>120</v>
      </c>
      <c r="AK225" s="1" t="s">
        <v>120</v>
      </c>
      <c r="AL225" s="1" t="s">
        <v>120</v>
      </c>
      <c r="AM225" s="1" t="s">
        <v>120</v>
      </c>
      <c r="AN225" s="1" t="s">
        <v>120</v>
      </c>
      <c r="AO225" s="1" t="s">
        <v>120</v>
      </c>
      <c r="AP225" s="1" t="s">
        <v>120</v>
      </c>
      <c r="AQ225" s="1" t="s">
        <v>120</v>
      </c>
      <c r="AR225" s="1" t="s">
        <v>120</v>
      </c>
      <c r="AS225" s="1" t="s">
        <v>120</v>
      </c>
      <c r="AT225" s="1" t="s">
        <v>120</v>
      </c>
      <c r="AU225" s="1" t="s">
        <v>120</v>
      </c>
      <c r="AV225" s="1" t="s">
        <v>120</v>
      </c>
      <c r="AW225" s="1" t="s">
        <v>120</v>
      </c>
      <c r="AX225" s="1" t="s">
        <v>120</v>
      </c>
      <c r="AY225" s="1" t="s">
        <v>120</v>
      </c>
      <c r="AZ225" s="1" t="s">
        <v>120</v>
      </c>
      <c r="BA225" s="1" t="s">
        <v>120</v>
      </c>
      <c r="BB225" s="1" t="s">
        <v>120</v>
      </c>
      <c r="BC225" s="1" t="s">
        <v>120</v>
      </c>
      <c r="BD225" s="1" t="s">
        <v>120</v>
      </c>
      <c r="BE225" s="1" t="s">
        <v>120</v>
      </c>
      <c r="BF225" s="1" t="s">
        <v>120</v>
      </c>
      <c r="BG225" s="1" t="s">
        <v>120</v>
      </c>
      <c r="BH225" s="1" t="s">
        <v>120</v>
      </c>
      <c r="BI225" s="1" t="s">
        <v>120</v>
      </c>
      <c r="BJ225" s="1" t="s">
        <v>120</v>
      </c>
      <c r="BK225" s="1" t="s">
        <v>120</v>
      </c>
      <c r="BL225" s="1" t="s">
        <v>120</v>
      </c>
      <c r="BM225" s="1" t="s">
        <v>120</v>
      </c>
      <c r="BN225" s="1" t="s">
        <v>120</v>
      </c>
      <c r="BO225" s="1" t="s">
        <v>120</v>
      </c>
      <c r="BP225" s="1" t="s">
        <v>120</v>
      </c>
      <c r="BQ225" s="1" t="s">
        <v>120</v>
      </c>
      <c r="BR225" s="1" t="s">
        <v>120</v>
      </c>
      <c r="BS225" s="1" t="s">
        <v>120</v>
      </c>
      <c r="BT225" s="1" t="s">
        <v>120</v>
      </c>
      <c r="BU225" s="1" t="s">
        <v>120</v>
      </c>
      <c r="BV225" s="1" t="s">
        <v>120</v>
      </c>
      <c r="BW225" s="1" t="s">
        <v>120</v>
      </c>
      <c r="BX225" s="1" t="s">
        <v>120</v>
      </c>
      <c r="BY225" s="1" t="s">
        <v>120</v>
      </c>
      <c r="BZ225" s="1" t="s">
        <v>120</v>
      </c>
      <c r="CA225" s="1" t="s">
        <v>120</v>
      </c>
      <c r="CB225" s="1" t="s">
        <v>120</v>
      </c>
      <c r="CC225" s="1" t="s">
        <v>120</v>
      </c>
      <c r="CD225" s="1" t="s">
        <v>120</v>
      </c>
      <c r="CE225" s="1" t="s">
        <v>120</v>
      </c>
      <c r="CF225" s="1" t="s">
        <v>120</v>
      </c>
      <c r="CG225" s="1" t="s">
        <v>120</v>
      </c>
      <c r="CH225" s="1" t="s">
        <v>120</v>
      </c>
      <c r="CI225" s="1" t="s">
        <v>120</v>
      </c>
      <c r="CJ225" s="1" t="s">
        <v>120</v>
      </c>
      <c r="CK225" s="1" t="s">
        <v>120</v>
      </c>
      <c r="CL225" s="1" t="s">
        <v>120</v>
      </c>
      <c r="CM225" s="1" t="s">
        <v>120</v>
      </c>
      <c r="CN225" s="1" t="s">
        <v>120</v>
      </c>
      <c r="CO225" s="1" t="s">
        <v>120</v>
      </c>
      <c r="CP225" s="1" t="s">
        <v>120</v>
      </c>
      <c r="CQ225" s="1" t="s">
        <v>120</v>
      </c>
      <c r="CR225" s="1" t="s">
        <v>120</v>
      </c>
      <c r="CS225" s="1" t="s">
        <v>120</v>
      </c>
      <c r="CT225" s="1" t="s">
        <v>120</v>
      </c>
      <c r="CU225" s="1" t="s">
        <v>120</v>
      </c>
      <c r="CV225" s="1" t="s">
        <v>120</v>
      </c>
      <c r="CW225" s="1" t="s">
        <v>120</v>
      </c>
      <c r="CX225" s="1" t="s">
        <v>120</v>
      </c>
      <c r="CY225" s="1" t="s">
        <v>120</v>
      </c>
      <c r="CZ225" s="1" t="s">
        <v>120</v>
      </c>
      <c r="DA225" s="1" t="s">
        <v>120</v>
      </c>
      <c r="DB225" s="1" t="s">
        <v>120</v>
      </c>
      <c r="DC225" s="1" t="s">
        <v>120</v>
      </c>
      <c r="DD225" s="1" t="s">
        <v>120</v>
      </c>
      <c r="DE225" s="1" t="s">
        <v>120</v>
      </c>
      <c r="DF225" s="1" t="s">
        <v>120</v>
      </c>
      <c r="DG225" s="1" t="s">
        <v>120</v>
      </c>
    </row>
    <row r="226" spans="1:111" x14ac:dyDescent="0.3">
      <c r="A226" s="2">
        <v>224</v>
      </c>
      <c r="B226" s="1" t="s">
        <v>3225</v>
      </c>
      <c r="C226" s="1" t="s">
        <v>3226</v>
      </c>
      <c r="D226" s="1" t="s">
        <v>3227</v>
      </c>
      <c r="E226" s="1" t="s">
        <v>3228</v>
      </c>
      <c r="F226" s="1" t="s">
        <v>862</v>
      </c>
      <c r="G226" s="1" t="s">
        <v>3229</v>
      </c>
      <c r="H226" s="1" t="s">
        <v>3230</v>
      </c>
      <c r="I226" s="1" t="s">
        <v>3231</v>
      </c>
      <c r="J226" s="1" t="s">
        <v>3232</v>
      </c>
      <c r="K226" s="1" t="s">
        <v>123</v>
      </c>
      <c r="L226" s="1" t="s">
        <v>3233</v>
      </c>
      <c r="M226" s="1" t="s">
        <v>120</v>
      </c>
      <c r="N226" s="1" t="s">
        <v>123</v>
      </c>
      <c r="O226" s="1" t="s">
        <v>120</v>
      </c>
      <c r="P226" s="1" t="s">
        <v>120</v>
      </c>
      <c r="Q226" s="1" t="s">
        <v>120</v>
      </c>
      <c r="R226" s="1" t="s">
        <v>120</v>
      </c>
      <c r="S226" s="1" t="s">
        <v>123</v>
      </c>
      <c r="T226" s="1" t="s">
        <v>120</v>
      </c>
      <c r="U226" s="1" t="s">
        <v>524</v>
      </c>
      <c r="V226" s="1" t="s">
        <v>120</v>
      </c>
      <c r="W226" s="1" t="s">
        <v>120</v>
      </c>
      <c r="X226" s="1" t="s">
        <v>120</v>
      </c>
      <c r="Y226" s="1" t="s">
        <v>120</v>
      </c>
      <c r="Z226" s="1" t="s">
        <v>524</v>
      </c>
      <c r="AA226" s="1" t="s">
        <v>120</v>
      </c>
      <c r="AB226" s="1" t="s">
        <v>120</v>
      </c>
      <c r="AC226" s="1" t="s">
        <v>120</v>
      </c>
      <c r="AD226" s="1" t="s">
        <v>120</v>
      </c>
      <c r="AE226" s="1" t="s">
        <v>120</v>
      </c>
      <c r="AF226" s="1" t="s">
        <v>120</v>
      </c>
      <c r="AG226" s="1" t="s">
        <v>120</v>
      </c>
      <c r="AH226" s="1" t="s">
        <v>120</v>
      </c>
      <c r="AI226" s="1" t="s">
        <v>120</v>
      </c>
      <c r="AJ226" s="1" t="s">
        <v>120</v>
      </c>
      <c r="AK226" s="1" t="s">
        <v>120</v>
      </c>
      <c r="AL226" s="1" t="s">
        <v>120</v>
      </c>
      <c r="AM226" s="1" t="s">
        <v>120</v>
      </c>
      <c r="AN226" s="1" t="s">
        <v>120</v>
      </c>
      <c r="AO226" s="1" t="s">
        <v>120</v>
      </c>
      <c r="AP226" s="1" t="s">
        <v>120</v>
      </c>
      <c r="AQ226" s="1" t="s">
        <v>120</v>
      </c>
      <c r="AR226" s="1" t="s">
        <v>120</v>
      </c>
      <c r="AS226" s="1" t="s">
        <v>120</v>
      </c>
      <c r="AT226" s="1" t="s">
        <v>120</v>
      </c>
      <c r="AU226" s="1" t="s">
        <v>120</v>
      </c>
      <c r="AV226" s="1" t="s">
        <v>120</v>
      </c>
      <c r="AW226" s="1" t="s">
        <v>120</v>
      </c>
      <c r="AX226" s="1" t="s">
        <v>120</v>
      </c>
      <c r="AY226" s="1" t="s">
        <v>120</v>
      </c>
      <c r="AZ226" s="1" t="s">
        <v>120</v>
      </c>
      <c r="BA226" s="1" t="s">
        <v>120</v>
      </c>
      <c r="BB226" s="1" t="s">
        <v>120</v>
      </c>
      <c r="BC226" s="1" t="s">
        <v>120</v>
      </c>
      <c r="BD226" s="1" t="s">
        <v>120</v>
      </c>
      <c r="BE226" s="1" t="s">
        <v>120</v>
      </c>
      <c r="BF226" s="1" t="s">
        <v>120</v>
      </c>
      <c r="BG226" s="1" t="s">
        <v>120</v>
      </c>
      <c r="BH226" s="1" t="s">
        <v>120</v>
      </c>
      <c r="BI226" s="1" t="s">
        <v>120</v>
      </c>
      <c r="BJ226" s="1" t="s">
        <v>120</v>
      </c>
      <c r="BK226" s="1" t="s">
        <v>120</v>
      </c>
      <c r="BL226" s="1" t="s">
        <v>120</v>
      </c>
      <c r="BM226" s="1" t="s">
        <v>120</v>
      </c>
      <c r="BN226" s="1" t="s">
        <v>120</v>
      </c>
      <c r="BO226" s="1" t="s">
        <v>120</v>
      </c>
      <c r="BP226" s="1" t="s">
        <v>120</v>
      </c>
      <c r="BQ226" s="1" t="s">
        <v>120</v>
      </c>
      <c r="BR226" s="1" t="s">
        <v>120</v>
      </c>
      <c r="BS226" s="1" t="s">
        <v>120</v>
      </c>
      <c r="BT226" s="1" t="s">
        <v>120</v>
      </c>
      <c r="BU226" s="1" t="s">
        <v>120</v>
      </c>
      <c r="BV226" s="1" t="s">
        <v>120</v>
      </c>
      <c r="BW226" s="1" t="s">
        <v>120</v>
      </c>
      <c r="BX226" s="1" t="s">
        <v>120</v>
      </c>
      <c r="BY226" s="1" t="s">
        <v>120</v>
      </c>
      <c r="BZ226" s="1" t="s">
        <v>120</v>
      </c>
      <c r="CA226" s="1" t="s">
        <v>120</v>
      </c>
      <c r="CB226" s="1" t="s">
        <v>120</v>
      </c>
      <c r="CC226" s="1" t="s">
        <v>120</v>
      </c>
      <c r="CD226" s="1" t="s">
        <v>120</v>
      </c>
      <c r="CE226" s="1" t="s">
        <v>120</v>
      </c>
      <c r="CF226" s="1" t="s">
        <v>120</v>
      </c>
      <c r="CG226" s="1" t="s">
        <v>120</v>
      </c>
      <c r="CH226" s="1" t="s">
        <v>120</v>
      </c>
      <c r="CI226" s="1" t="s">
        <v>120</v>
      </c>
      <c r="CJ226" s="1" t="s">
        <v>120</v>
      </c>
      <c r="CK226" s="1" t="s">
        <v>120</v>
      </c>
      <c r="CL226" s="1" t="s">
        <v>120</v>
      </c>
      <c r="CM226" s="1" t="s">
        <v>120</v>
      </c>
      <c r="CN226" s="1" t="s">
        <v>120</v>
      </c>
      <c r="CO226" s="1" t="s">
        <v>120</v>
      </c>
      <c r="CP226" s="1" t="s">
        <v>120</v>
      </c>
      <c r="CQ226" s="1" t="s">
        <v>120</v>
      </c>
      <c r="CR226" s="1" t="s">
        <v>120</v>
      </c>
      <c r="CS226" s="1" t="s">
        <v>120</v>
      </c>
      <c r="CT226" s="1" t="s">
        <v>120</v>
      </c>
      <c r="CU226" s="1" t="s">
        <v>120</v>
      </c>
      <c r="CV226" s="1" t="s">
        <v>120</v>
      </c>
      <c r="CW226" s="1" t="s">
        <v>120</v>
      </c>
      <c r="CX226" s="1" t="s">
        <v>120</v>
      </c>
      <c r="CY226" s="1" t="s">
        <v>120</v>
      </c>
      <c r="CZ226" s="1" t="s">
        <v>120</v>
      </c>
      <c r="DA226" s="1" t="s">
        <v>120</v>
      </c>
      <c r="DB226" s="1" t="s">
        <v>120</v>
      </c>
      <c r="DC226" s="1" t="s">
        <v>120</v>
      </c>
      <c r="DD226" s="1" t="s">
        <v>120</v>
      </c>
      <c r="DE226" s="1" t="s">
        <v>120</v>
      </c>
      <c r="DF226" s="1" t="s">
        <v>120</v>
      </c>
      <c r="DG226" s="1" t="s">
        <v>120</v>
      </c>
    </row>
    <row r="227" spans="1:111" x14ac:dyDescent="0.3">
      <c r="A227" s="2">
        <v>225</v>
      </c>
      <c r="B227" s="1" t="s">
        <v>3234</v>
      </c>
      <c r="C227" s="1" t="s">
        <v>3235</v>
      </c>
      <c r="D227" s="1" t="s">
        <v>3236</v>
      </c>
      <c r="E227" s="1" t="s">
        <v>196</v>
      </c>
      <c r="F227" s="1"/>
      <c r="G227" s="1"/>
      <c r="H227" s="1"/>
      <c r="I227" s="1"/>
      <c r="J227" s="1"/>
      <c r="K227" s="1" t="s">
        <v>3237</v>
      </c>
      <c r="L227" s="1" t="s">
        <v>3238</v>
      </c>
      <c r="M227" s="1" t="s">
        <v>120</v>
      </c>
      <c r="N227" s="1" t="s">
        <v>626</v>
      </c>
      <c r="O227" s="1" t="s">
        <v>3089</v>
      </c>
      <c r="P227" s="1" t="s">
        <v>626</v>
      </c>
      <c r="Q227" s="1" t="s">
        <v>120</v>
      </c>
      <c r="R227" s="1" t="s">
        <v>120</v>
      </c>
      <c r="S227" s="1" t="s">
        <v>3237</v>
      </c>
      <c r="T227" s="1" t="s">
        <v>120</v>
      </c>
      <c r="U227" s="1" t="s">
        <v>3239</v>
      </c>
      <c r="V227" s="1" t="s">
        <v>3240</v>
      </c>
      <c r="W227" s="1" t="s">
        <v>3241</v>
      </c>
      <c r="X227" s="1" t="s">
        <v>120</v>
      </c>
      <c r="Y227" s="1" t="s">
        <v>120</v>
      </c>
      <c r="Z227" s="1" t="s">
        <v>3238</v>
      </c>
      <c r="AA227" s="1" t="s">
        <v>3242</v>
      </c>
      <c r="AB227" s="1" t="s">
        <v>120</v>
      </c>
      <c r="AC227" s="1" t="s">
        <v>120</v>
      </c>
      <c r="AD227" s="1" t="s">
        <v>120</v>
      </c>
      <c r="AE227" s="1" t="s">
        <v>120</v>
      </c>
      <c r="AF227" s="1" t="s">
        <v>120</v>
      </c>
      <c r="AG227" s="1" t="s">
        <v>3243</v>
      </c>
      <c r="AH227" s="1" t="s">
        <v>120</v>
      </c>
      <c r="AI227" s="1" t="s">
        <v>120</v>
      </c>
      <c r="AJ227" s="1" t="s">
        <v>3244</v>
      </c>
      <c r="AK227" s="1" t="s">
        <v>3245</v>
      </c>
      <c r="AL227" s="1" t="s">
        <v>3238</v>
      </c>
      <c r="AM227" s="1" t="s">
        <v>120</v>
      </c>
      <c r="AN227" s="1" t="s">
        <v>120</v>
      </c>
      <c r="AO227" s="1" t="s">
        <v>120</v>
      </c>
      <c r="AP227" s="1" t="s">
        <v>120</v>
      </c>
      <c r="AQ227" s="1" t="s">
        <v>120</v>
      </c>
      <c r="AR227" s="1" t="s">
        <v>120</v>
      </c>
      <c r="AS227" s="1" t="s">
        <v>120</v>
      </c>
      <c r="AT227" s="1" t="s">
        <v>120</v>
      </c>
      <c r="AU227" s="1" t="s">
        <v>120</v>
      </c>
      <c r="AV227" s="1" t="s">
        <v>120</v>
      </c>
      <c r="AW227" s="1" t="s">
        <v>120</v>
      </c>
      <c r="AX227" s="1" t="s">
        <v>120</v>
      </c>
      <c r="AY227" s="1" t="s">
        <v>120</v>
      </c>
      <c r="AZ227" s="1" t="s">
        <v>120</v>
      </c>
      <c r="BA227" s="1" t="s">
        <v>626</v>
      </c>
      <c r="BB227" s="1" t="s">
        <v>3089</v>
      </c>
      <c r="BC227" s="1" t="s">
        <v>626</v>
      </c>
      <c r="BD227" s="1" t="s">
        <v>120</v>
      </c>
      <c r="BE227" s="1" t="s">
        <v>120</v>
      </c>
      <c r="BF227" s="1" t="s">
        <v>3237</v>
      </c>
      <c r="BG227" s="1" t="s">
        <v>120</v>
      </c>
      <c r="BH227" s="1" t="s">
        <v>3239</v>
      </c>
      <c r="BI227" s="1" t="s">
        <v>3240</v>
      </c>
      <c r="BJ227" s="1" t="s">
        <v>3241</v>
      </c>
      <c r="BK227" s="1" t="s">
        <v>120</v>
      </c>
      <c r="BL227" s="1" t="s">
        <v>120</v>
      </c>
      <c r="BM227" s="1" t="s">
        <v>3238</v>
      </c>
      <c r="BN227" s="1" t="s">
        <v>120</v>
      </c>
      <c r="BO227" s="1" t="s">
        <v>120</v>
      </c>
      <c r="BP227" s="1" t="s">
        <v>120</v>
      </c>
      <c r="BQ227" s="1" t="s">
        <v>120</v>
      </c>
      <c r="BR227" s="1" t="s">
        <v>120</v>
      </c>
      <c r="BS227" s="1" t="s">
        <v>120</v>
      </c>
      <c r="BT227" s="1" t="s">
        <v>120</v>
      </c>
      <c r="BU227" s="1" t="s">
        <v>120</v>
      </c>
      <c r="BV227" s="1" t="s">
        <v>120</v>
      </c>
      <c r="BW227" s="1" t="s">
        <v>120</v>
      </c>
      <c r="BX227" s="1" t="s">
        <v>120</v>
      </c>
      <c r="BY227" s="1" t="s">
        <v>120</v>
      </c>
      <c r="BZ227" s="1" t="s">
        <v>120</v>
      </c>
      <c r="CA227" s="1" t="s">
        <v>120</v>
      </c>
      <c r="CB227" s="1" t="s">
        <v>120</v>
      </c>
      <c r="CC227" s="1" t="s">
        <v>120</v>
      </c>
      <c r="CD227" s="1" t="s">
        <v>120</v>
      </c>
      <c r="CE227" s="1" t="s">
        <v>120</v>
      </c>
      <c r="CF227" s="1" t="s">
        <v>120</v>
      </c>
      <c r="CG227" s="1" t="s">
        <v>120</v>
      </c>
      <c r="CH227" s="1" t="s">
        <v>120</v>
      </c>
      <c r="CI227" s="1" t="s">
        <v>120</v>
      </c>
      <c r="CJ227" s="1" t="s">
        <v>120</v>
      </c>
      <c r="CK227" s="1" t="s">
        <v>120</v>
      </c>
      <c r="CL227" s="1" t="s">
        <v>120</v>
      </c>
      <c r="CM227" s="1" t="s">
        <v>120</v>
      </c>
      <c r="CN227" s="1" t="s">
        <v>120</v>
      </c>
      <c r="CO227" s="1" t="s">
        <v>120</v>
      </c>
      <c r="CP227" s="1" t="s">
        <v>120</v>
      </c>
      <c r="CQ227" s="1" t="s">
        <v>120</v>
      </c>
      <c r="CR227" s="1" t="s">
        <v>120</v>
      </c>
      <c r="CS227" s="1" t="s">
        <v>120</v>
      </c>
      <c r="CT227" s="1" t="s">
        <v>120</v>
      </c>
      <c r="CU227" s="1" t="s">
        <v>120</v>
      </c>
      <c r="CV227" s="1" t="s">
        <v>120</v>
      </c>
      <c r="CW227" s="1" t="s">
        <v>120</v>
      </c>
      <c r="CX227" s="1" t="s">
        <v>120</v>
      </c>
      <c r="CY227" s="1" t="s">
        <v>120</v>
      </c>
      <c r="CZ227" s="1" t="s">
        <v>120</v>
      </c>
      <c r="DA227" s="1" t="s">
        <v>120</v>
      </c>
      <c r="DB227" s="1" t="s">
        <v>120</v>
      </c>
      <c r="DC227" s="1" t="s">
        <v>120</v>
      </c>
      <c r="DD227" s="1" t="s">
        <v>120</v>
      </c>
      <c r="DE227" s="1" t="s">
        <v>120</v>
      </c>
      <c r="DF227" s="1" t="s">
        <v>120</v>
      </c>
      <c r="DG227" s="1" t="s">
        <v>120</v>
      </c>
    </row>
    <row r="228" spans="1:111" x14ac:dyDescent="0.3">
      <c r="A228" s="2">
        <v>226</v>
      </c>
      <c r="B228" s="1" t="s">
        <v>3246</v>
      </c>
      <c r="C228" s="1" t="s">
        <v>3247</v>
      </c>
      <c r="D228" s="1" t="s">
        <v>3248</v>
      </c>
      <c r="E228" s="1" t="s">
        <v>3249</v>
      </c>
      <c r="F228" s="1"/>
      <c r="G228" s="1"/>
      <c r="H228" s="1"/>
      <c r="I228" s="1"/>
      <c r="J228" s="1"/>
      <c r="K228" s="1" t="s">
        <v>3250</v>
      </c>
      <c r="L228" s="1" t="s">
        <v>3251</v>
      </c>
      <c r="M228" s="1" t="s">
        <v>120</v>
      </c>
      <c r="N228" s="1" t="s">
        <v>1119</v>
      </c>
      <c r="O228" s="1" t="s">
        <v>2893</v>
      </c>
      <c r="P228" s="1" t="s">
        <v>1897</v>
      </c>
      <c r="Q228" s="1" t="s">
        <v>190</v>
      </c>
      <c r="R228" s="1" t="s">
        <v>123</v>
      </c>
      <c r="S228" s="1" t="s">
        <v>3250</v>
      </c>
      <c r="T228" s="1" t="s">
        <v>120</v>
      </c>
      <c r="U228" s="1" t="s">
        <v>3252</v>
      </c>
      <c r="V228" s="1" t="s">
        <v>3253</v>
      </c>
      <c r="W228" s="1" t="s">
        <v>3254</v>
      </c>
      <c r="X228" s="1" t="s">
        <v>3255</v>
      </c>
      <c r="Y228" s="1" t="s">
        <v>3256</v>
      </c>
      <c r="Z228" s="1" t="s">
        <v>3257</v>
      </c>
      <c r="AA228" s="1" t="s">
        <v>3258</v>
      </c>
      <c r="AB228" s="1" t="s">
        <v>120</v>
      </c>
      <c r="AC228" s="1" t="s">
        <v>120</v>
      </c>
      <c r="AD228" s="1" t="s">
        <v>120</v>
      </c>
      <c r="AE228" s="1" t="s">
        <v>120</v>
      </c>
      <c r="AF228" s="1" t="s">
        <v>120</v>
      </c>
      <c r="AG228" s="1" t="s">
        <v>120</v>
      </c>
      <c r="AH228" s="1" t="s">
        <v>120</v>
      </c>
      <c r="AI228" s="1" t="s">
        <v>120</v>
      </c>
      <c r="AJ228" s="1" t="s">
        <v>3259</v>
      </c>
      <c r="AK228" s="1" t="s">
        <v>3260</v>
      </c>
      <c r="AL228" s="1" t="s">
        <v>3261</v>
      </c>
      <c r="AM228" s="1" t="s">
        <v>120</v>
      </c>
      <c r="AN228" s="1" t="s">
        <v>120</v>
      </c>
      <c r="AO228" s="1" t="s">
        <v>120</v>
      </c>
      <c r="AP228" s="1" t="s">
        <v>120</v>
      </c>
      <c r="AQ228" s="1" t="s">
        <v>120</v>
      </c>
      <c r="AR228" s="1" t="s">
        <v>120</v>
      </c>
      <c r="AS228" s="1" t="s">
        <v>120</v>
      </c>
      <c r="AT228" s="1" t="s">
        <v>120</v>
      </c>
      <c r="AU228" s="1" t="s">
        <v>120</v>
      </c>
      <c r="AV228" s="1" t="s">
        <v>120</v>
      </c>
      <c r="AW228" s="1" t="s">
        <v>120</v>
      </c>
      <c r="AX228" s="1" t="s">
        <v>120</v>
      </c>
      <c r="AY228" s="1" t="s">
        <v>3262</v>
      </c>
      <c r="AZ228" s="1" t="s">
        <v>120</v>
      </c>
      <c r="BA228" s="1" t="s">
        <v>1119</v>
      </c>
      <c r="BB228" s="1" t="s">
        <v>2893</v>
      </c>
      <c r="BC228" s="1" t="s">
        <v>1897</v>
      </c>
      <c r="BD228" s="1" t="s">
        <v>120</v>
      </c>
      <c r="BE228" s="1" t="s">
        <v>120</v>
      </c>
      <c r="BF228" s="1" t="s">
        <v>3263</v>
      </c>
      <c r="BG228" s="1" t="s">
        <v>120</v>
      </c>
      <c r="BH228" s="1" t="s">
        <v>3252</v>
      </c>
      <c r="BI228" s="1" t="s">
        <v>3253</v>
      </c>
      <c r="BJ228" s="1" t="s">
        <v>3254</v>
      </c>
      <c r="BK228" s="1" t="s">
        <v>120</v>
      </c>
      <c r="BL228" s="1" t="s">
        <v>120</v>
      </c>
      <c r="BM228" s="1" t="s">
        <v>3261</v>
      </c>
      <c r="BN228" s="1" t="s">
        <v>120</v>
      </c>
      <c r="BO228" s="1" t="s">
        <v>120</v>
      </c>
      <c r="BP228" s="1" t="s">
        <v>120</v>
      </c>
      <c r="BQ228" s="1" t="s">
        <v>120</v>
      </c>
      <c r="BR228" s="1" t="s">
        <v>120</v>
      </c>
      <c r="BS228" s="1" t="s">
        <v>120</v>
      </c>
      <c r="BT228" s="1" t="s">
        <v>120</v>
      </c>
      <c r="BU228" s="1" t="s">
        <v>120</v>
      </c>
      <c r="BV228" s="1" t="s">
        <v>120</v>
      </c>
      <c r="BW228" s="1" t="s">
        <v>120</v>
      </c>
      <c r="BX228" s="1" t="s">
        <v>120</v>
      </c>
      <c r="BY228" s="1" t="s">
        <v>120</v>
      </c>
      <c r="BZ228" s="1" t="s">
        <v>120</v>
      </c>
      <c r="CA228" s="1" t="s">
        <v>120</v>
      </c>
      <c r="CB228" s="1" t="s">
        <v>120</v>
      </c>
      <c r="CC228" s="1" t="s">
        <v>120</v>
      </c>
      <c r="CD228" s="1" t="s">
        <v>120</v>
      </c>
      <c r="CE228" s="1" t="s">
        <v>120</v>
      </c>
      <c r="CF228" s="1" t="s">
        <v>120</v>
      </c>
      <c r="CG228" s="1" t="s">
        <v>120</v>
      </c>
      <c r="CH228" s="1" t="s">
        <v>120</v>
      </c>
      <c r="CI228" s="1" t="s">
        <v>120</v>
      </c>
      <c r="CJ228" s="1" t="s">
        <v>120</v>
      </c>
      <c r="CK228" s="1" t="s">
        <v>120</v>
      </c>
      <c r="CL228" s="1" t="s">
        <v>120</v>
      </c>
      <c r="CM228" s="1" t="s">
        <v>120</v>
      </c>
      <c r="CN228" s="1" t="s">
        <v>120</v>
      </c>
      <c r="CO228" s="1" t="s">
        <v>120</v>
      </c>
      <c r="CP228" s="1" t="s">
        <v>120</v>
      </c>
      <c r="CQ228" s="1" t="s">
        <v>120</v>
      </c>
      <c r="CR228" s="1" t="s">
        <v>120</v>
      </c>
      <c r="CS228" s="1" t="s">
        <v>120</v>
      </c>
      <c r="CT228" s="1" t="s">
        <v>120</v>
      </c>
      <c r="CU228" s="1" t="s">
        <v>120</v>
      </c>
      <c r="CV228" s="1" t="s">
        <v>120</v>
      </c>
      <c r="CW228" s="1" t="s">
        <v>120</v>
      </c>
      <c r="CX228" s="1" t="s">
        <v>190</v>
      </c>
      <c r="CY228" s="1" t="s">
        <v>123</v>
      </c>
      <c r="CZ228" s="1" t="s">
        <v>176</v>
      </c>
      <c r="DA228" s="1" t="s">
        <v>120</v>
      </c>
      <c r="DB228" s="1" t="s">
        <v>120</v>
      </c>
      <c r="DC228" s="1" t="s">
        <v>120</v>
      </c>
      <c r="DD228" s="1" t="s">
        <v>120</v>
      </c>
      <c r="DE228" s="1" t="s">
        <v>3255</v>
      </c>
      <c r="DF228" s="1" t="s">
        <v>3256</v>
      </c>
      <c r="DG228" s="1" t="s">
        <v>3262</v>
      </c>
    </row>
    <row r="229" spans="1:111" x14ac:dyDescent="0.3">
      <c r="A229" s="2">
        <v>227</v>
      </c>
      <c r="B229" s="1" t="s">
        <v>3264</v>
      </c>
      <c r="C229" s="1" t="s">
        <v>3265</v>
      </c>
      <c r="D229" s="1" t="s">
        <v>3266</v>
      </c>
      <c r="E229" s="1" t="s">
        <v>3267</v>
      </c>
      <c r="F229" s="1" t="s">
        <v>3268</v>
      </c>
      <c r="G229" s="1" t="s">
        <v>3269</v>
      </c>
      <c r="H229" s="1" t="s">
        <v>3270</v>
      </c>
      <c r="I229" s="1" t="s">
        <v>3271</v>
      </c>
      <c r="J229" s="1" t="s">
        <v>3272</v>
      </c>
      <c r="K229" s="1" t="s">
        <v>262</v>
      </c>
      <c r="L229" s="1" t="s">
        <v>3273</v>
      </c>
      <c r="M229" s="1" t="s">
        <v>120</v>
      </c>
      <c r="N229" s="1" t="s">
        <v>123</v>
      </c>
      <c r="O229" s="1" t="s">
        <v>121</v>
      </c>
      <c r="P229" s="1" t="s">
        <v>120</v>
      </c>
      <c r="Q229" s="1" t="s">
        <v>120</v>
      </c>
      <c r="R229" s="1" t="s">
        <v>120</v>
      </c>
      <c r="S229" s="1" t="s">
        <v>262</v>
      </c>
      <c r="T229" s="1" t="s">
        <v>120</v>
      </c>
      <c r="U229" s="1" t="s">
        <v>524</v>
      </c>
      <c r="V229" s="1" t="s">
        <v>262</v>
      </c>
      <c r="W229" s="1" t="s">
        <v>120</v>
      </c>
      <c r="X229" s="1" t="s">
        <v>120</v>
      </c>
      <c r="Y229" s="1" t="s">
        <v>120</v>
      </c>
      <c r="Z229" s="1" t="s">
        <v>3274</v>
      </c>
      <c r="AA229" s="1" t="s">
        <v>3275</v>
      </c>
      <c r="AB229" s="1" t="s">
        <v>462</v>
      </c>
      <c r="AC229" s="1" t="s">
        <v>120</v>
      </c>
      <c r="AD229" s="1" t="s">
        <v>120</v>
      </c>
      <c r="AE229" s="1" t="s">
        <v>120</v>
      </c>
      <c r="AF229" s="1" t="s">
        <v>120</v>
      </c>
      <c r="AG229" s="1" t="s">
        <v>120</v>
      </c>
      <c r="AH229" s="1" t="s">
        <v>120</v>
      </c>
      <c r="AI229" s="1" t="s">
        <v>120</v>
      </c>
      <c r="AJ229" s="1" t="s">
        <v>120</v>
      </c>
      <c r="AK229" s="1" t="s">
        <v>3276</v>
      </c>
      <c r="AL229" s="1" t="s">
        <v>3274</v>
      </c>
      <c r="AM229" s="1" t="s">
        <v>120</v>
      </c>
      <c r="AN229" s="1" t="s">
        <v>120</v>
      </c>
      <c r="AO229" s="1" t="s">
        <v>120</v>
      </c>
      <c r="AP229" s="1" t="s">
        <v>120</v>
      </c>
      <c r="AQ229" s="1" t="s">
        <v>120</v>
      </c>
      <c r="AR229" s="1" t="s">
        <v>120</v>
      </c>
      <c r="AS229" s="1" t="s">
        <v>120</v>
      </c>
      <c r="AT229" s="1" t="s">
        <v>120</v>
      </c>
      <c r="AU229" s="1" t="s">
        <v>120</v>
      </c>
      <c r="AV229" s="1" t="s">
        <v>120</v>
      </c>
      <c r="AW229" s="1" t="s">
        <v>120</v>
      </c>
      <c r="AX229" s="1" t="s">
        <v>120</v>
      </c>
      <c r="AY229" s="1" t="s">
        <v>120</v>
      </c>
      <c r="AZ229" s="1" t="s">
        <v>120</v>
      </c>
      <c r="BA229" s="1" t="s">
        <v>123</v>
      </c>
      <c r="BB229" s="1" t="s">
        <v>121</v>
      </c>
      <c r="BC229" s="1" t="s">
        <v>120</v>
      </c>
      <c r="BD229" s="1" t="s">
        <v>120</v>
      </c>
      <c r="BE229" s="1" t="s">
        <v>120</v>
      </c>
      <c r="BF229" s="1" t="s">
        <v>262</v>
      </c>
      <c r="BG229" s="1" t="s">
        <v>120</v>
      </c>
      <c r="BH229" s="1" t="s">
        <v>524</v>
      </c>
      <c r="BI229" s="1" t="s">
        <v>262</v>
      </c>
      <c r="BJ229" s="1" t="s">
        <v>120</v>
      </c>
      <c r="BK229" s="1" t="s">
        <v>120</v>
      </c>
      <c r="BL229" s="1" t="s">
        <v>120</v>
      </c>
      <c r="BM229" s="1" t="s">
        <v>3274</v>
      </c>
      <c r="BN229" s="1" t="s">
        <v>120</v>
      </c>
      <c r="BO229" s="1" t="s">
        <v>120</v>
      </c>
      <c r="BP229" s="1" t="s">
        <v>120</v>
      </c>
      <c r="BQ229" s="1" t="s">
        <v>120</v>
      </c>
      <c r="BR229" s="1" t="s">
        <v>120</v>
      </c>
      <c r="BS229" s="1" t="s">
        <v>120</v>
      </c>
      <c r="BT229" s="1" t="s">
        <v>120</v>
      </c>
      <c r="BU229" s="1" t="s">
        <v>120</v>
      </c>
      <c r="BV229" s="1" t="s">
        <v>120</v>
      </c>
      <c r="BW229" s="1" t="s">
        <v>120</v>
      </c>
      <c r="BX229" s="1" t="s">
        <v>120</v>
      </c>
      <c r="BY229" s="1" t="s">
        <v>120</v>
      </c>
      <c r="BZ229" s="1" t="s">
        <v>120</v>
      </c>
      <c r="CA229" s="1" t="s">
        <v>120</v>
      </c>
      <c r="CB229" s="1" t="s">
        <v>120</v>
      </c>
      <c r="CC229" s="1" t="s">
        <v>120</v>
      </c>
      <c r="CD229" s="1" t="s">
        <v>120</v>
      </c>
      <c r="CE229" s="1" t="s">
        <v>120</v>
      </c>
      <c r="CF229" s="1" t="s">
        <v>120</v>
      </c>
      <c r="CG229" s="1" t="s">
        <v>120</v>
      </c>
      <c r="CH229" s="1" t="s">
        <v>120</v>
      </c>
      <c r="CI229" s="1" t="s">
        <v>120</v>
      </c>
      <c r="CJ229" s="1" t="s">
        <v>120</v>
      </c>
      <c r="CK229" s="1" t="s">
        <v>120</v>
      </c>
      <c r="CL229" s="1" t="s">
        <v>120</v>
      </c>
      <c r="CM229" s="1" t="s">
        <v>120</v>
      </c>
      <c r="CN229" s="1" t="s">
        <v>120</v>
      </c>
      <c r="CO229" s="1" t="s">
        <v>120</v>
      </c>
      <c r="CP229" s="1" t="s">
        <v>120</v>
      </c>
      <c r="CQ229" s="1" t="s">
        <v>120</v>
      </c>
      <c r="CR229" s="1" t="s">
        <v>120</v>
      </c>
      <c r="CS229" s="1" t="s">
        <v>120</v>
      </c>
      <c r="CT229" s="1" t="s">
        <v>120</v>
      </c>
      <c r="CU229" s="1" t="s">
        <v>120</v>
      </c>
      <c r="CV229" s="1" t="s">
        <v>120</v>
      </c>
      <c r="CW229" s="1" t="s">
        <v>120</v>
      </c>
      <c r="CX229" s="1" t="s">
        <v>120</v>
      </c>
      <c r="CY229" s="1" t="s">
        <v>120</v>
      </c>
      <c r="CZ229" s="1" t="s">
        <v>120</v>
      </c>
      <c r="DA229" s="1" t="s">
        <v>120</v>
      </c>
      <c r="DB229" s="1" t="s">
        <v>120</v>
      </c>
      <c r="DC229" s="1" t="s">
        <v>120</v>
      </c>
      <c r="DD229" s="1" t="s">
        <v>120</v>
      </c>
      <c r="DE229" s="1" t="s">
        <v>120</v>
      </c>
      <c r="DF229" s="1" t="s">
        <v>120</v>
      </c>
      <c r="DG229" s="1" t="s">
        <v>120</v>
      </c>
    </row>
    <row r="230" spans="1:111" x14ac:dyDescent="0.3">
      <c r="A230" s="2">
        <v>228</v>
      </c>
      <c r="B230" s="1" t="s">
        <v>3277</v>
      </c>
      <c r="C230" s="1" t="s">
        <v>3278</v>
      </c>
      <c r="D230" s="1" t="s">
        <v>3279</v>
      </c>
      <c r="E230" s="1" t="s">
        <v>3280</v>
      </c>
      <c r="F230" s="1" t="s">
        <v>3281</v>
      </c>
      <c r="G230" s="1" t="s">
        <v>3282</v>
      </c>
      <c r="H230" s="1" t="s">
        <v>3283</v>
      </c>
      <c r="I230" s="1" t="s">
        <v>3284</v>
      </c>
      <c r="J230" s="1" t="s">
        <v>3285</v>
      </c>
      <c r="K230" s="1" t="s">
        <v>190</v>
      </c>
      <c r="L230" s="1" t="s">
        <v>3286</v>
      </c>
      <c r="M230" s="1" t="s">
        <v>120</v>
      </c>
      <c r="N230" s="1" t="s">
        <v>190</v>
      </c>
      <c r="O230" s="1" t="s">
        <v>120</v>
      </c>
      <c r="P230" s="1" t="s">
        <v>120</v>
      </c>
      <c r="Q230" s="1" t="s">
        <v>120</v>
      </c>
      <c r="R230" s="1" t="s">
        <v>120</v>
      </c>
      <c r="S230" s="1" t="s">
        <v>190</v>
      </c>
      <c r="T230" s="1" t="s">
        <v>120</v>
      </c>
      <c r="U230" s="1" t="s">
        <v>3287</v>
      </c>
      <c r="V230" s="1" t="s">
        <v>120</v>
      </c>
      <c r="W230" s="1" t="s">
        <v>120</v>
      </c>
      <c r="X230" s="1" t="s">
        <v>120</v>
      </c>
      <c r="Y230" s="1" t="s">
        <v>120</v>
      </c>
      <c r="Z230" s="1" t="s">
        <v>3287</v>
      </c>
      <c r="AA230" s="1" t="s">
        <v>120</v>
      </c>
      <c r="AB230" s="1" t="s">
        <v>120</v>
      </c>
      <c r="AC230" s="1" t="s">
        <v>120</v>
      </c>
      <c r="AD230" s="1" t="s">
        <v>120</v>
      </c>
      <c r="AE230" s="1" t="s">
        <v>120</v>
      </c>
      <c r="AF230" s="1" t="s">
        <v>120</v>
      </c>
      <c r="AG230" s="1" t="s">
        <v>120</v>
      </c>
      <c r="AH230" s="1" t="s">
        <v>120</v>
      </c>
      <c r="AI230" s="1" t="s">
        <v>120</v>
      </c>
      <c r="AJ230" s="1" t="s">
        <v>120</v>
      </c>
      <c r="AK230" s="1" t="s">
        <v>120</v>
      </c>
      <c r="AL230" s="1" t="s">
        <v>120</v>
      </c>
      <c r="AM230" s="1" t="s">
        <v>120</v>
      </c>
      <c r="AN230" s="1" t="s">
        <v>120</v>
      </c>
      <c r="AO230" s="1" t="s">
        <v>120</v>
      </c>
      <c r="AP230" s="1" t="s">
        <v>120</v>
      </c>
      <c r="AQ230" s="1" t="s">
        <v>120</v>
      </c>
      <c r="AR230" s="1" t="s">
        <v>120</v>
      </c>
      <c r="AS230" s="1" t="s">
        <v>120</v>
      </c>
      <c r="AT230" s="1" t="s">
        <v>120</v>
      </c>
      <c r="AU230" s="1" t="s">
        <v>120</v>
      </c>
      <c r="AV230" s="1" t="s">
        <v>120</v>
      </c>
      <c r="AW230" s="1" t="s">
        <v>120</v>
      </c>
      <c r="AX230" s="1" t="s">
        <v>120</v>
      </c>
      <c r="AY230" s="1" t="s">
        <v>120</v>
      </c>
      <c r="AZ230" s="1" t="s">
        <v>120</v>
      </c>
      <c r="BA230" s="1" t="s">
        <v>120</v>
      </c>
      <c r="BB230" s="1" t="s">
        <v>120</v>
      </c>
      <c r="BC230" s="1" t="s">
        <v>120</v>
      </c>
      <c r="BD230" s="1" t="s">
        <v>120</v>
      </c>
      <c r="BE230" s="1" t="s">
        <v>120</v>
      </c>
      <c r="BF230" s="1" t="s">
        <v>120</v>
      </c>
      <c r="BG230" s="1" t="s">
        <v>120</v>
      </c>
      <c r="BH230" s="1" t="s">
        <v>120</v>
      </c>
      <c r="BI230" s="1" t="s">
        <v>120</v>
      </c>
      <c r="BJ230" s="1" t="s">
        <v>120</v>
      </c>
      <c r="BK230" s="1" t="s">
        <v>120</v>
      </c>
      <c r="BL230" s="1" t="s">
        <v>120</v>
      </c>
      <c r="BM230" s="1" t="s">
        <v>120</v>
      </c>
      <c r="BN230" s="1" t="s">
        <v>120</v>
      </c>
      <c r="BO230" s="1" t="s">
        <v>120</v>
      </c>
      <c r="BP230" s="1" t="s">
        <v>120</v>
      </c>
      <c r="BQ230" s="1" t="s">
        <v>120</v>
      </c>
      <c r="BR230" s="1" t="s">
        <v>120</v>
      </c>
      <c r="BS230" s="1" t="s">
        <v>120</v>
      </c>
      <c r="BT230" s="1" t="s">
        <v>120</v>
      </c>
      <c r="BU230" s="1" t="s">
        <v>120</v>
      </c>
      <c r="BV230" s="1" t="s">
        <v>120</v>
      </c>
      <c r="BW230" s="1" t="s">
        <v>120</v>
      </c>
      <c r="BX230" s="1" t="s">
        <v>120</v>
      </c>
      <c r="BY230" s="1" t="s">
        <v>120</v>
      </c>
      <c r="BZ230" s="1" t="s">
        <v>120</v>
      </c>
      <c r="CA230" s="1" t="s">
        <v>120</v>
      </c>
      <c r="CB230" s="1" t="s">
        <v>120</v>
      </c>
      <c r="CC230" s="1" t="s">
        <v>120</v>
      </c>
      <c r="CD230" s="1" t="s">
        <v>120</v>
      </c>
      <c r="CE230" s="1" t="s">
        <v>120</v>
      </c>
      <c r="CF230" s="1" t="s">
        <v>120</v>
      </c>
      <c r="CG230" s="1" t="s">
        <v>120</v>
      </c>
      <c r="CH230" s="1" t="s">
        <v>120</v>
      </c>
      <c r="CI230" s="1" t="s">
        <v>120</v>
      </c>
      <c r="CJ230" s="1" t="s">
        <v>120</v>
      </c>
      <c r="CK230" s="1" t="s">
        <v>120</v>
      </c>
      <c r="CL230" s="1" t="s">
        <v>120</v>
      </c>
      <c r="CM230" s="1" t="s">
        <v>120</v>
      </c>
      <c r="CN230" s="1" t="s">
        <v>120</v>
      </c>
      <c r="CO230" s="1" t="s">
        <v>120</v>
      </c>
      <c r="CP230" s="1" t="s">
        <v>120</v>
      </c>
      <c r="CQ230" s="1" t="s">
        <v>120</v>
      </c>
      <c r="CR230" s="1" t="s">
        <v>120</v>
      </c>
      <c r="CS230" s="1" t="s">
        <v>120</v>
      </c>
      <c r="CT230" s="1" t="s">
        <v>120</v>
      </c>
      <c r="CU230" s="1" t="s">
        <v>120</v>
      </c>
      <c r="CV230" s="1" t="s">
        <v>120</v>
      </c>
      <c r="CW230" s="1" t="s">
        <v>120</v>
      </c>
      <c r="CX230" s="1" t="s">
        <v>120</v>
      </c>
      <c r="CY230" s="1" t="s">
        <v>120</v>
      </c>
      <c r="CZ230" s="1" t="s">
        <v>120</v>
      </c>
      <c r="DA230" s="1" t="s">
        <v>120</v>
      </c>
      <c r="DB230" s="1" t="s">
        <v>120</v>
      </c>
      <c r="DC230" s="1" t="s">
        <v>120</v>
      </c>
      <c r="DD230" s="1" t="s">
        <v>120</v>
      </c>
      <c r="DE230" s="1" t="s">
        <v>120</v>
      </c>
      <c r="DF230" s="1" t="s">
        <v>120</v>
      </c>
      <c r="DG230" s="1" t="s">
        <v>120</v>
      </c>
    </row>
    <row r="231" spans="1:111" hidden="1" x14ac:dyDescent="0.3">
      <c r="A231" s="2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</row>
    <row r="232" spans="1:111" hidden="1" x14ac:dyDescent="0.3">
      <c r="A232" s="2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</row>
    <row r="233" spans="1:111" x14ac:dyDescent="0.3">
      <c r="A233" s="2">
        <v>231</v>
      </c>
      <c r="B233" s="1" t="s">
        <v>3288</v>
      </c>
      <c r="C233" s="1" t="s">
        <v>3289</v>
      </c>
      <c r="D233" s="1" t="s">
        <v>3290</v>
      </c>
      <c r="E233" s="1" t="s">
        <v>3291</v>
      </c>
      <c r="F233" s="1" t="s">
        <v>3292</v>
      </c>
      <c r="G233" s="1" t="s">
        <v>3293</v>
      </c>
      <c r="H233" s="1" t="s">
        <v>3294</v>
      </c>
      <c r="I233" s="1" t="s">
        <v>3295</v>
      </c>
      <c r="J233" s="1" t="s">
        <v>3296</v>
      </c>
      <c r="K233" s="1" t="s">
        <v>3297</v>
      </c>
      <c r="L233" s="1" t="s">
        <v>3298</v>
      </c>
      <c r="M233" s="1" t="s">
        <v>120</v>
      </c>
      <c r="N233" s="1" t="s">
        <v>1119</v>
      </c>
      <c r="O233" s="1" t="s">
        <v>3299</v>
      </c>
      <c r="P233" s="1" t="s">
        <v>3300</v>
      </c>
      <c r="Q233" s="1" t="s">
        <v>120</v>
      </c>
      <c r="R233" s="1" t="s">
        <v>120</v>
      </c>
      <c r="S233" s="1" t="s">
        <v>3297</v>
      </c>
      <c r="T233" s="1" t="s">
        <v>120</v>
      </c>
      <c r="U233" s="1" t="s">
        <v>285</v>
      </c>
      <c r="V233" s="1" t="s">
        <v>3301</v>
      </c>
      <c r="W233" s="1" t="s">
        <v>3302</v>
      </c>
      <c r="X233" s="1" t="s">
        <v>120</v>
      </c>
      <c r="Y233" s="1" t="s">
        <v>120</v>
      </c>
      <c r="Z233" s="1" t="s">
        <v>3303</v>
      </c>
      <c r="AA233" s="1" t="s">
        <v>3304</v>
      </c>
      <c r="AB233" s="1" t="s">
        <v>120</v>
      </c>
      <c r="AC233" s="1" t="s">
        <v>120</v>
      </c>
      <c r="AD233" s="1" t="s">
        <v>120</v>
      </c>
      <c r="AE233" s="1" t="s">
        <v>120</v>
      </c>
      <c r="AF233" s="1" t="s">
        <v>120</v>
      </c>
      <c r="AG233" s="1" t="s">
        <v>120</v>
      </c>
      <c r="AH233" s="1" t="s">
        <v>120</v>
      </c>
      <c r="AI233" s="1" t="s">
        <v>120</v>
      </c>
      <c r="AJ233" s="1" t="s">
        <v>3305</v>
      </c>
      <c r="AK233" s="1" t="s">
        <v>924</v>
      </c>
      <c r="AL233" s="1" t="s">
        <v>3303</v>
      </c>
      <c r="AM233" s="1" t="s">
        <v>120</v>
      </c>
      <c r="AN233" s="1" t="s">
        <v>120</v>
      </c>
      <c r="AO233" s="1" t="s">
        <v>120</v>
      </c>
      <c r="AP233" s="1" t="s">
        <v>120</v>
      </c>
      <c r="AQ233" s="1" t="s">
        <v>120</v>
      </c>
      <c r="AR233" s="1" t="s">
        <v>120</v>
      </c>
      <c r="AS233" s="1" t="s">
        <v>120</v>
      </c>
      <c r="AT233" s="1" t="s">
        <v>120</v>
      </c>
      <c r="AU233" s="1" t="s">
        <v>120</v>
      </c>
      <c r="AV233" s="1" t="s">
        <v>120</v>
      </c>
      <c r="AW233" s="1" t="s">
        <v>120</v>
      </c>
      <c r="AX233" s="1" t="s">
        <v>120</v>
      </c>
      <c r="AY233" s="1" t="s">
        <v>120</v>
      </c>
      <c r="AZ233" s="1" t="s">
        <v>120</v>
      </c>
      <c r="BA233" s="1" t="s">
        <v>1119</v>
      </c>
      <c r="BB233" s="1" t="s">
        <v>3299</v>
      </c>
      <c r="BC233" s="1" t="s">
        <v>3300</v>
      </c>
      <c r="BD233" s="1" t="s">
        <v>120</v>
      </c>
      <c r="BE233" s="1" t="s">
        <v>120</v>
      </c>
      <c r="BF233" s="1" t="s">
        <v>3297</v>
      </c>
      <c r="BG233" s="1" t="s">
        <v>120</v>
      </c>
      <c r="BH233" s="1" t="s">
        <v>285</v>
      </c>
      <c r="BI233" s="1" t="s">
        <v>3301</v>
      </c>
      <c r="BJ233" s="1" t="s">
        <v>3302</v>
      </c>
      <c r="BK233" s="1" t="s">
        <v>120</v>
      </c>
      <c r="BL233" s="1" t="s">
        <v>120</v>
      </c>
      <c r="BM233" s="1" t="s">
        <v>3303</v>
      </c>
      <c r="BN233" s="1" t="s">
        <v>120</v>
      </c>
      <c r="BO233" s="1" t="s">
        <v>120</v>
      </c>
      <c r="BP233" s="1" t="s">
        <v>120</v>
      </c>
      <c r="BQ233" s="1" t="s">
        <v>120</v>
      </c>
      <c r="BR233" s="1" t="s">
        <v>120</v>
      </c>
      <c r="BS233" s="1" t="s">
        <v>120</v>
      </c>
      <c r="BT233" s="1" t="s">
        <v>120</v>
      </c>
      <c r="BU233" s="1" t="s">
        <v>120</v>
      </c>
      <c r="BV233" s="1" t="s">
        <v>120</v>
      </c>
      <c r="BW233" s="1" t="s">
        <v>120</v>
      </c>
      <c r="BX233" s="1" t="s">
        <v>120</v>
      </c>
      <c r="BY233" s="1" t="s">
        <v>120</v>
      </c>
      <c r="BZ233" s="1" t="s">
        <v>120</v>
      </c>
      <c r="CA233" s="1" t="s">
        <v>120</v>
      </c>
      <c r="CB233" s="1" t="s">
        <v>120</v>
      </c>
      <c r="CC233" s="1" t="s">
        <v>120</v>
      </c>
      <c r="CD233" s="1" t="s">
        <v>120</v>
      </c>
      <c r="CE233" s="1" t="s">
        <v>120</v>
      </c>
      <c r="CF233" s="1" t="s">
        <v>120</v>
      </c>
      <c r="CG233" s="1" t="s">
        <v>120</v>
      </c>
      <c r="CH233" s="1" t="s">
        <v>120</v>
      </c>
      <c r="CI233" s="1" t="s">
        <v>120</v>
      </c>
      <c r="CJ233" s="1" t="s">
        <v>120</v>
      </c>
      <c r="CK233" s="1" t="s">
        <v>120</v>
      </c>
      <c r="CL233" s="1" t="s">
        <v>120</v>
      </c>
      <c r="CM233" s="1" t="s">
        <v>120</v>
      </c>
      <c r="CN233" s="1" t="s">
        <v>120</v>
      </c>
      <c r="CO233" s="1" t="s">
        <v>120</v>
      </c>
      <c r="CP233" s="1" t="s">
        <v>120</v>
      </c>
      <c r="CQ233" s="1" t="s">
        <v>120</v>
      </c>
      <c r="CR233" s="1" t="s">
        <v>120</v>
      </c>
      <c r="CS233" s="1" t="s">
        <v>120</v>
      </c>
      <c r="CT233" s="1" t="s">
        <v>120</v>
      </c>
      <c r="CU233" s="1" t="s">
        <v>120</v>
      </c>
      <c r="CV233" s="1" t="s">
        <v>120</v>
      </c>
      <c r="CW233" s="1" t="s">
        <v>120</v>
      </c>
      <c r="CX233" s="1" t="s">
        <v>120</v>
      </c>
      <c r="CY233" s="1" t="s">
        <v>120</v>
      </c>
      <c r="CZ233" s="1" t="s">
        <v>120</v>
      </c>
      <c r="DA233" s="1" t="s">
        <v>120</v>
      </c>
      <c r="DB233" s="1" t="s">
        <v>120</v>
      </c>
      <c r="DC233" s="1" t="s">
        <v>120</v>
      </c>
      <c r="DD233" s="1" t="s">
        <v>120</v>
      </c>
      <c r="DE233" s="1" t="s">
        <v>120</v>
      </c>
      <c r="DF233" s="1" t="s">
        <v>120</v>
      </c>
      <c r="DG233" s="1" t="s">
        <v>120</v>
      </c>
    </row>
    <row r="234" spans="1:111" x14ac:dyDescent="0.3">
      <c r="A234" s="2">
        <v>232</v>
      </c>
      <c r="B234" s="1" t="s">
        <v>3306</v>
      </c>
      <c r="C234" s="1" t="s">
        <v>3307</v>
      </c>
      <c r="D234" s="1" t="s">
        <v>3308</v>
      </c>
      <c r="E234" s="1" t="s">
        <v>3309</v>
      </c>
      <c r="F234" s="1" t="s">
        <v>3310</v>
      </c>
      <c r="G234" s="1" t="s">
        <v>3311</v>
      </c>
      <c r="H234" s="1" t="s">
        <v>3312</v>
      </c>
      <c r="I234" s="1" t="s">
        <v>3313</v>
      </c>
      <c r="J234" s="1" t="s">
        <v>3311</v>
      </c>
      <c r="K234" s="1" t="s">
        <v>123</v>
      </c>
      <c r="L234" s="1" t="s">
        <v>3314</v>
      </c>
      <c r="M234" s="1" t="s">
        <v>120</v>
      </c>
      <c r="N234" s="1" t="s">
        <v>120</v>
      </c>
      <c r="O234" s="1" t="s">
        <v>123</v>
      </c>
      <c r="P234" s="1" t="s">
        <v>120</v>
      </c>
      <c r="Q234" s="1" t="s">
        <v>120</v>
      </c>
      <c r="R234" s="1" t="s">
        <v>120</v>
      </c>
      <c r="S234" s="1" t="s">
        <v>123</v>
      </c>
      <c r="T234" s="1" t="s">
        <v>120</v>
      </c>
      <c r="U234" s="1" t="s">
        <v>120</v>
      </c>
      <c r="V234" s="1" t="s">
        <v>3315</v>
      </c>
      <c r="W234" s="1" t="s">
        <v>120</v>
      </c>
      <c r="X234" s="1" t="s">
        <v>120</v>
      </c>
      <c r="Y234" s="1" t="s">
        <v>120</v>
      </c>
      <c r="Z234" s="1" t="s">
        <v>3315</v>
      </c>
      <c r="AA234" s="1" t="s">
        <v>1230</v>
      </c>
      <c r="AB234" s="1" t="s">
        <v>120</v>
      </c>
      <c r="AC234" s="1" t="s">
        <v>120</v>
      </c>
      <c r="AD234" s="1" t="s">
        <v>120</v>
      </c>
      <c r="AE234" s="1" t="s">
        <v>120</v>
      </c>
      <c r="AF234" s="1" t="s">
        <v>120</v>
      </c>
      <c r="AG234" s="1" t="s">
        <v>120</v>
      </c>
      <c r="AH234" s="1" t="s">
        <v>120</v>
      </c>
      <c r="AI234" s="1" t="s">
        <v>120</v>
      </c>
      <c r="AJ234" s="1" t="s">
        <v>120</v>
      </c>
      <c r="AK234" s="1" t="s">
        <v>1232</v>
      </c>
      <c r="AL234" s="1" t="s">
        <v>3315</v>
      </c>
      <c r="AM234" s="1" t="s">
        <v>120</v>
      </c>
      <c r="AN234" s="1" t="s">
        <v>120</v>
      </c>
      <c r="AO234" s="1" t="s">
        <v>120</v>
      </c>
      <c r="AP234" s="1" t="s">
        <v>120</v>
      </c>
      <c r="AQ234" s="1" t="s">
        <v>120</v>
      </c>
      <c r="AR234" s="1" t="s">
        <v>120</v>
      </c>
      <c r="AS234" s="1" t="s">
        <v>120</v>
      </c>
      <c r="AT234" s="1" t="s">
        <v>120</v>
      </c>
      <c r="AU234" s="1" t="s">
        <v>120</v>
      </c>
      <c r="AV234" s="1" t="s">
        <v>120</v>
      </c>
      <c r="AW234" s="1" t="s">
        <v>120</v>
      </c>
      <c r="AX234" s="1" t="s">
        <v>120</v>
      </c>
      <c r="AY234" s="1" t="s">
        <v>120</v>
      </c>
      <c r="AZ234" s="1" t="s">
        <v>120</v>
      </c>
      <c r="BA234" s="1" t="s">
        <v>120</v>
      </c>
      <c r="BB234" s="1" t="s">
        <v>123</v>
      </c>
      <c r="BC234" s="1" t="s">
        <v>120</v>
      </c>
      <c r="BD234" s="1" t="s">
        <v>120</v>
      </c>
      <c r="BE234" s="1" t="s">
        <v>120</v>
      </c>
      <c r="BF234" s="1" t="s">
        <v>123</v>
      </c>
      <c r="BG234" s="1" t="s">
        <v>120</v>
      </c>
      <c r="BH234" s="1" t="s">
        <v>120</v>
      </c>
      <c r="BI234" s="1" t="s">
        <v>3315</v>
      </c>
      <c r="BJ234" s="1" t="s">
        <v>120</v>
      </c>
      <c r="BK234" s="1" t="s">
        <v>120</v>
      </c>
      <c r="BL234" s="1" t="s">
        <v>120</v>
      </c>
      <c r="BM234" s="1" t="s">
        <v>3315</v>
      </c>
      <c r="BN234" s="1" t="s">
        <v>120</v>
      </c>
      <c r="BO234" s="1" t="s">
        <v>120</v>
      </c>
      <c r="BP234" s="1" t="s">
        <v>120</v>
      </c>
      <c r="BQ234" s="1" t="s">
        <v>120</v>
      </c>
      <c r="BR234" s="1" t="s">
        <v>120</v>
      </c>
      <c r="BS234" s="1" t="s">
        <v>120</v>
      </c>
      <c r="BT234" s="1" t="s">
        <v>120</v>
      </c>
      <c r="BU234" s="1" t="s">
        <v>120</v>
      </c>
      <c r="BV234" s="1" t="s">
        <v>120</v>
      </c>
      <c r="BW234" s="1" t="s">
        <v>120</v>
      </c>
      <c r="BX234" s="1" t="s">
        <v>120</v>
      </c>
      <c r="BY234" s="1" t="s">
        <v>120</v>
      </c>
      <c r="BZ234" s="1" t="s">
        <v>120</v>
      </c>
      <c r="CA234" s="1" t="s">
        <v>120</v>
      </c>
      <c r="CB234" s="1" t="s">
        <v>120</v>
      </c>
      <c r="CC234" s="1" t="s">
        <v>120</v>
      </c>
      <c r="CD234" s="1" t="s">
        <v>120</v>
      </c>
      <c r="CE234" s="1" t="s">
        <v>120</v>
      </c>
      <c r="CF234" s="1" t="s">
        <v>120</v>
      </c>
      <c r="CG234" s="1" t="s">
        <v>120</v>
      </c>
      <c r="CH234" s="1" t="s">
        <v>120</v>
      </c>
      <c r="CI234" s="1" t="s">
        <v>120</v>
      </c>
      <c r="CJ234" s="1" t="s">
        <v>120</v>
      </c>
      <c r="CK234" s="1" t="s">
        <v>120</v>
      </c>
      <c r="CL234" s="1" t="s">
        <v>120</v>
      </c>
      <c r="CM234" s="1" t="s">
        <v>120</v>
      </c>
      <c r="CN234" s="1" t="s">
        <v>120</v>
      </c>
      <c r="CO234" s="1" t="s">
        <v>120</v>
      </c>
      <c r="CP234" s="1" t="s">
        <v>120</v>
      </c>
      <c r="CQ234" s="1" t="s">
        <v>120</v>
      </c>
      <c r="CR234" s="1" t="s">
        <v>120</v>
      </c>
      <c r="CS234" s="1" t="s">
        <v>120</v>
      </c>
      <c r="CT234" s="1" t="s">
        <v>120</v>
      </c>
      <c r="CU234" s="1" t="s">
        <v>120</v>
      </c>
      <c r="CV234" s="1" t="s">
        <v>120</v>
      </c>
      <c r="CW234" s="1" t="s">
        <v>120</v>
      </c>
      <c r="CX234" s="1" t="s">
        <v>120</v>
      </c>
      <c r="CY234" s="1" t="s">
        <v>120</v>
      </c>
      <c r="CZ234" s="1" t="s">
        <v>120</v>
      </c>
      <c r="DA234" s="1" t="s">
        <v>120</v>
      </c>
      <c r="DB234" s="1" t="s">
        <v>120</v>
      </c>
      <c r="DC234" s="1" t="s">
        <v>120</v>
      </c>
      <c r="DD234" s="1" t="s">
        <v>120</v>
      </c>
      <c r="DE234" s="1" t="s">
        <v>120</v>
      </c>
      <c r="DF234" s="1" t="s">
        <v>120</v>
      </c>
      <c r="DG234" s="1" t="s">
        <v>120</v>
      </c>
    </row>
    <row r="235" spans="1:111" x14ac:dyDescent="0.3">
      <c r="A235" s="2">
        <v>233</v>
      </c>
      <c r="B235" s="1" t="s">
        <v>3316</v>
      </c>
      <c r="C235" s="1" t="s">
        <v>3317</v>
      </c>
      <c r="D235" s="1" t="s">
        <v>3318</v>
      </c>
      <c r="E235" s="1" t="s">
        <v>3319</v>
      </c>
      <c r="F235" s="1" t="s">
        <v>3320</v>
      </c>
      <c r="G235" s="1" t="s">
        <v>3321</v>
      </c>
      <c r="H235" s="1" t="s">
        <v>3322</v>
      </c>
      <c r="I235" s="1" t="s">
        <v>3323</v>
      </c>
      <c r="J235" s="1" t="s">
        <v>3321</v>
      </c>
      <c r="K235" s="1" t="s">
        <v>3324</v>
      </c>
      <c r="L235" s="1" t="s">
        <v>3325</v>
      </c>
      <c r="M235" s="1" t="s">
        <v>120</v>
      </c>
      <c r="N235" s="1" t="s">
        <v>616</v>
      </c>
      <c r="O235" s="1" t="s">
        <v>902</v>
      </c>
      <c r="P235" s="1" t="s">
        <v>1696</v>
      </c>
      <c r="Q235" s="1" t="s">
        <v>176</v>
      </c>
      <c r="R235" s="1" t="s">
        <v>120</v>
      </c>
      <c r="S235" s="1" t="s">
        <v>3324</v>
      </c>
      <c r="T235" s="1" t="s">
        <v>120</v>
      </c>
      <c r="U235" s="1" t="s">
        <v>3326</v>
      </c>
      <c r="V235" s="1" t="s">
        <v>3327</v>
      </c>
      <c r="W235" s="1" t="s">
        <v>3328</v>
      </c>
      <c r="X235" s="1" t="s">
        <v>3329</v>
      </c>
      <c r="Y235" s="1" t="s">
        <v>120</v>
      </c>
      <c r="Z235" s="1" t="s">
        <v>3330</v>
      </c>
      <c r="AA235" s="1" t="s">
        <v>3331</v>
      </c>
      <c r="AB235" s="1" t="s">
        <v>161</v>
      </c>
      <c r="AC235" s="1" t="s">
        <v>120</v>
      </c>
      <c r="AD235" s="1" t="s">
        <v>120</v>
      </c>
      <c r="AE235" s="1" t="s">
        <v>120</v>
      </c>
      <c r="AF235" s="1" t="s">
        <v>120</v>
      </c>
      <c r="AG235" s="1" t="s">
        <v>120</v>
      </c>
      <c r="AH235" s="1" t="s">
        <v>120</v>
      </c>
      <c r="AI235" s="1" t="s">
        <v>120</v>
      </c>
      <c r="AJ235" s="1" t="s">
        <v>3332</v>
      </c>
      <c r="AK235" s="1" t="s">
        <v>3333</v>
      </c>
      <c r="AL235" s="1" t="s">
        <v>3334</v>
      </c>
      <c r="AM235" s="1" t="s">
        <v>120</v>
      </c>
      <c r="AN235" s="1" t="s">
        <v>120</v>
      </c>
      <c r="AO235" s="1" t="s">
        <v>120</v>
      </c>
      <c r="AP235" s="1" t="s">
        <v>120</v>
      </c>
      <c r="AQ235" s="1" t="s">
        <v>120</v>
      </c>
      <c r="AR235" s="1" t="s">
        <v>120</v>
      </c>
      <c r="AS235" s="1" t="s">
        <v>120</v>
      </c>
      <c r="AT235" s="1" t="s">
        <v>120</v>
      </c>
      <c r="AU235" s="1" t="s">
        <v>120</v>
      </c>
      <c r="AV235" s="1" t="s">
        <v>120</v>
      </c>
      <c r="AW235" s="1" t="s">
        <v>120</v>
      </c>
      <c r="AX235" s="1" t="s">
        <v>120</v>
      </c>
      <c r="AY235" s="1" t="s">
        <v>1283</v>
      </c>
      <c r="AZ235" s="1" t="s">
        <v>120</v>
      </c>
      <c r="BA235" s="1" t="s">
        <v>1865</v>
      </c>
      <c r="BB235" s="1" t="s">
        <v>902</v>
      </c>
      <c r="BC235" s="1" t="s">
        <v>1696</v>
      </c>
      <c r="BD235" s="1" t="s">
        <v>120</v>
      </c>
      <c r="BE235" s="1" t="s">
        <v>120</v>
      </c>
      <c r="BF235" s="1" t="s">
        <v>3335</v>
      </c>
      <c r="BG235" s="1" t="s">
        <v>120</v>
      </c>
      <c r="BH235" s="1" t="s">
        <v>3336</v>
      </c>
      <c r="BI235" s="1" t="s">
        <v>3327</v>
      </c>
      <c r="BJ235" s="1" t="s">
        <v>3328</v>
      </c>
      <c r="BK235" s="1" t="s">
        <v>120</v>
      </c>
      <c r="BL235" s="1" t="s">
        <v>120</v>
      </c>
      <c r="BM235" s="1" t="s">
        <v>3334</v>
      </c>
      <c r="BN235" s="1" t="s">
        <v>120</v>
      </c>
      <c r="BO235" s="1" t="s">
        <v>120</v>
      </c>
      <c r="BP235" s="1" t="s">
        <v>120</v>
      </c>
      <c r="BQ235" s="1" t="s">
        <v>120</v>
      </c>
      <c r="BR235" s="1" t="s">
        <v>120</v>
      </c>
      <c r="BS235" s="1" t="s">
        <v>120</v>
      </c>
      <c r="BT235" s="1" t="s">
        <v>120</v>
      </c>
      <c r="BU235" s="1" t="s">
        <v>120</v>
      </c>
      <c r="BV235" s="1" t="s">
        <v>120</v>
      </c>
      <c r="BW235" s="1" t="s">
        <v>120</v>
      </c>
      <c r="BX235" s="1" t="s">
        <v>120</v>
      </c>
      <c r="BY235" s="1" t="s">
        <v>120</v>
      </c>
      <c r="BZ235" s="1" t="s">
        <v>120</v>
      </c>
      <c r="CA235" s="1" t="s">
        <v>120</v>
      </c>
      <c r="CB235" s="1" t="s">
        <v>120</v>
      </c>
      <c r="CC235" s="1" t="s">
        <v>120</v>
      </c>
      <c r="CD235" s="1" t="s">
        <v>120</v>
      </c>
      <c r="CE235" s="1" t="s">
        <v>120</v>
      </c>
      <c r="CF235" s="1" t="s">
        <v>120</v>
      </c>
      <c r="CG235" s="1" t="s">
        <v>120</v>
      </c>
      <c r="CH235" s="1" t="s">
        <v>120</v>
      </c>
      <c r="CI235" s="1" t="s">
        <v>120</v>
      </c>
      <c r="CJ235" s="1" t="s">
        <v>120</v>
      </c>
      <c r="CK235" s="1" t="s">
        <v>120</v>
      </c>
      <c r="CL235" s="1" t="s">
        <v>120</v>
      </c>
      <c r="CM235" s="1" t="s">
        <v>120</v>
      </c>
      <c r="CN235" s="1" t="s">
        <v>120</v>
      </c>
      <c r="CO235" s="1" t="s">
        <v>120</v>
      </c>
      <c r="CP235" s="1" t="s">
        <v>120</v>
      </c>
      <c r="CQ235" s="1" t="s">
        <v>120</v>
      </c>
      <c r="CR235" s="1" t="s">
        <v>120</v>
      </c>
      <c r="CS235" s="1" t="s">
        <v>120</v>
      </c>
      <c r="CT235" s="1" t="s">
        <v>120</v>
      </c>
      <c r="CU235" s="1" t="s">
        <v>161</v>
      </c>
      <c r="CV235" s="1" t="s">
        <v>120</v>
      </c>
      <c r="CW235" s="1" t="s">
        <v>120</v>
      </c>
      <c r="CX235" s="1" t="s">
        <v>176</v>
      </c>
      <c r="CY235" s="1" t="s">
        <v>120</v>
      </c>
      <c r="CZ235" s="1" t="s">
        <v>625</v>
      </c>
      <c r="DA235" s="1" t="s">
        <v>120</v>
      </c>
      <c r="DB235" s="1" t="s">
        <v>3337</v>
      </c>
      <c r="DC235" s="1" t="s">
        <v>120</v>
      </c>
      <c r="DD235" s="1" t="s">
        <v>120</v>
      </c>
      <c r="DE235" s="1" t="s">
        <v>3329</v>
      </c>
      <c r="DF235" s="1" t="s">
        <v>120</v>
      </c>
      <c r="DG235" s="1" t="s">
        <v>1283</v>
      </c>
    </row>
    <row r="236" spans="1:111" x14ac:dyDescent="0.3">
      <c r="A236" s="2">
        <v>234</v>
      </c>
      <c r="B236" s="1" t="s">
        <v>3338</v>
      </c>
      <c r="C236" s="1" t="s">
        <v>3339</v>
      </c>
      <c r="D236" s="1" t="s">
        <v>3340</v>
      </c>
      <c r="E236" s="1" t="s">
        <v>3341</v>
      </c>
      <c r="F236" s="1"/>
      <c r="G236" s="1"/>
      <c r="H236" s="1"/>
      <c r="I236" s="1" t="s">
        <v>3342</v>
      </c>
      <c r="J236" s="1"/>
      <c r="K236" s="1" t="s">
        <v>3343</v>
      </c>
      <c r="L236" s="1" t="s">
        <v>3344</v>
      </c>
      <c r="M236" s="1" t="s">
        <v>120</v>
      </c>
      <c r="N236" s="1" t="s">
        <v>1344</v>
      </c>
      <c r="O236" s="1" t="s">
        <v>3345</v>
      </c>
      <c r="P236" s="1" t="s">
        <v>158</v>
      </c>
      <c r="Q236" s="1" t="s">
        <v>120</v>
      </c>
      <c r="R236" s="1" t="s">
        <v>120</v>
      </c>
      <c r="S236" s="1" t="s">
        <v>3343</v>
      </c>
      <c r="T236" s="1" t="s">
        <v>120</v>
      </c>
      <c r="U236" s="1" t="s">
        <v>3346</v>
      </c>
      <c r="V236" s="1" t="s">
        <v>3347</v>
      </c>
      <c r="W236" s="1" t="s">
        <v>3348</v>
      </c>
      <c r="X236" s="1" t="s">
        <v>120</v>
      </c>
      <c r="Y236" s="1" t="s">
        <v>120</v>
      </c>
      <c r="Z236" s="1" t="s">
        <v>3349</v>
      </c>
      <c r="AA236" s="1" t="s">
        <v>3350</v>
      </c>
      <c r="AB236" s="1" t="s">
        <v>3351</v>
      </c>
      <c r="AC236" s="1" t="s">
        <v>3352</v>
      </c>
      <c r="AD236" s="1" t="s">
        <v>3353</v>
      </c>
      <c r="AE236" s="1" t="s">
        <v>120</v>
      </c>
      <c r="AF236" s="1" t="s">
        <v>120</v>
      </c>
      <c r="AG236" s="1" t="s">
        <v>120</v>
      </c>
      <c r="AH236" s="1" t="s">
        <v>120</v>
      </c>
      <c r="AI236" s="1" t="s">
        <v>120</v>
      </c>
      <c r="AJ236" s="1" t="s">
        <v>3354</v>
      </c>
      <c r="AK236" s="1" t="s">
        <v>3355</v>
      </c>
      <c r="AL236" s="1" t="s">
        <v>3356</v>
      </c>
      <c r="AM236" s="1" t="s">
        <v>120</v>
      </c>
      <c r="AN236" s="1" t="s">
        <v>120</v>
      </c>
      <c r="AO236" s="1" t="s">
        <v>120</v>
      </c>
      <c r="AP236" s="1" t="s">
        <v>120</v>
      </c>
      <c r="AQ236" s="1" t="s">
        <v>120</v>
      </c>
      <c r="AR236" s="1" t="s">
        <v>120</v>
      </c>
      <c r="AS236" s="1" t="s">
        <v>120</v>
      </c>
      <c r="AT236" s="1" t="s">
        <v>120</v>
      </c>
      <c r="AU236" s="1" t="s">
        <v>120</v>
      </c>
      <c r="AV236" s="1" t="s">
        <v>120</v>
      </c>
      <c r="AW236" s="1" t="s">
        <v>120</v>
      </c>
      <c r="AX236" s="1" t="s">
        <v>120</v>
      </c>
      <c r="AY236" s="1" t="s">
        <v>120</v>
      </c>
      <c r="AZ236" s="1" t="s">
        <v>120</v>
      </c>
      <c r="BA236" s="1" t="s">
        <v>1344</v>
      </c>
      <c r="BB236" s="1" t="s">
        <v>3345</v>
      </c>
      <c r="BC236" s="1" t="s">
        <v>158</v>
      </c>
      <c r="BD236" s="1" t="s">
        <v>120</v>
      </c>
      <c r="BE236" s="1" t="s">
        <v>120</v>
      </c>
      <c r="BF236" s="1" t="s">
        <v>3343</v>
      </c>
      <c r="BG236" s="1" t="s">
        <v>120</v>
      </c>
      <c r="BH236" s="1" t="s">
        <v>3346</v>
      </c>
      <c r="BI236" s="1" t="s">
        <v>3347</v>
      </c>
      <c r="BJ236" s="1" t="s">
        <v>3348</v>
      </c>
      <c r="BK236" s="1" t="s">
        <v>120</v>
      </c>
      <c r="BL236" s="1" t="s">
        <v>120</v>
      </c>
      <c r="BM236" s="1" t="s">
        <v>3349</v>
      </c>
      <c r="BN236" s="1" t="s">
        <v>120</v>
      </c>
      <c r="BO236" s="1" t="s">
        <v>120</v>
      </c>
      <c r="BP236" s="1" t="s">
        <v>120</v>
      </c>
      <c r="BQ236" s="1" t="s">
        <v>120</v>
      </c>
      <c r="BR236" s="1" t="s">
        <v>120</v>
      </c>
      <c r="BS236" s="1" t="s">
        <v>120</v>
      </c>
      <c r="BT236" s="1" t="s">
        <v>120</v>
      </c>
      <c r="BU236" s="1" t="s">
        <v>120</v>
      </c>
      <c r="BV236" s="1" t="s">
        <v>120</v>
      </c>
      <c r="BW236" s="1" t="s">
        <v>120</v>
      </c>
      <c r="BX236" s="1" t="s">
        <v>120</v>
      </c>
      <c r="BY236" s="1" t="s">
        <v>120</v>
      </c>
      <c r="BZ236" s="1" t="s">
        <v>120</v>
      </c>
      <c r="CA236" s="1" t="s">
        <v>120</v>
      </c>
      <c r="CB236" s="1" t="s">
        <v>120</v>
      </c>
      <c r="CC236" s="1" t="s">
        <v>120</v>
      </c>
      <c r="CD236" s="1" t="s">
        <v>120</v>
      </c>
      <c r="CE236" s="1" t="s">
        <v>120</v>
      </c>
      <c r="CF236" s="1" t="s">
        <v>120</v>
      </c>
      <c r="CG236" s="1" t="s">
        <v>120</v>
      </c>
      <c r="CH236" s="1" t="s">
        <v>120</v>
      </c>
      <c r="CI236" s="1" t="s">
        <v>120</v>
      </c>
      <c r="CJ236" s="1" t="s">
        <v>120</v>
      </c>
      <c r="CK236" s="1" t="s">
        <v>120</v>
      </c>
      <c r="CL236" s="1" t="s">
        <v>120</v>
      </c>
      <c r="CM236" s="1" t="s">
        <v>120</v>
      </c>
      <c r="CN236" s="1" t="s">
        <v>120</v>
      </c>
      <c r="CO236" s="1" t="s">
        <v>120</v>
      </c>
      <c r="CP236" s="1" t="s">
        <v>120</v>
      </c>
      <c r="CQ236" s="1" t="s">
        <v>120</v>
      </c>
      <c r="CR236" s="1" t="s">
        <v>120</v>
      </c>
      <c r="CS236" s="1" t="s">
        <v>120</v>
      </c>
      <c r="CT236" s="1" t="s">
        <v>120</v>
      </c>
      <c r="CU236" s="1" t="s">
        <v>120</v>
      </c>
      <c r="CV236" s="1" t="s">
        <v>120</v>
      </c>
      <c r="CW236" s="1" t="s">
        <v>120</v>
      </c>
      <c r="CX236" s="1" t="s">
        <v>120</v>
      </c>
      <c r="CY236" s="1" t="s">
        <v>120</v>
      </c>
      <c r="CZ236" s="1" t="s">
        <v>120</v>
      </c>
      <c r="DA236" s="1" t="s">
        <v>120</v>
      </c>
      <c r="DB236" s="1" t="s">
        <v>120</v>
      </c>
      <c r="DC236" s="1" t="s">
        <v>120</v>
      </c>
      <c r="DD236" s="1" t="s">
        <v>120</v>
      </c>
      <c r="DE236" s="1" t="s">
        <v>120</v>
      </c>
      <c r="DF236" s="1" t="s">
        <v>120</v>
      </c>
      <c r="DG236" s="1" t="s">
        <v>120</v>
      </c>
    </row>
    <row r="237" spans="1:111" x14ac:dyDescent="0.3">
      <c r="A237" s="2">
        <v>235</v>
      </c>
      <c r="B237" s="1" t="s">
        <v>3357</v>
      </c>
      <c r="C237" s="1" t="s">
        <v>3358</v>
      </c>
      <c r="D237" s="1" t="s">
        <v>2912</v>
      </c>
      <c r="E237" s="1" t="s">
        <v>3359</v>
      </c>
      <c r="F237" s="1" t="s">
        <v>3360</v>
      </c>
      <c r="G237" s="1" t="s">
        <v>3361</v>
      </c>
      <c r="H237" s="1" t="s">
        <v>3362</v>
      </c>
      <c r="I237" s="1" t="s">
        <v>3363</v>
      </c>
      <c r="J237" s="1" t="s">
        <v>3361</v>
      </c>
      <c r="K237" s="1" t="s">
        <v>294</v>
      </c>
      <c r="L237" s="1" t="s">
        <v>3364</v>
      </c>
      <c r="M237" s="1" t="s">
        <v>120</v>
      </c>
      <c r="N237" s="1" t="s">
        <v>123</v>
      </c>
      <c r="O237" s="1" t="s">
        <v>849</v>
      </c>
      <c r="P237" s="1" t="s">
        <v>120</v>
      </c>
      <c r="Q237" s="1" t="s">
        <v>120</v>
      </c>
      <c r="R237" s="1" t="s">
        <v>120</v>
      </c>
      <c r="S237" s="1" t="s">
        <v>294</v>
      </c>
      <c r="T237" s="1" t="s">
        <v>120</v>
      </c>
      <c r="U237" s="1" t="s">
        <v>1885</v>
      </c>
      <c r="V237" s="1" t="s">
        <v>3365</v>
      </c>
      <c r="W237" s="1" t="s">
        <v>120</v>
      </c>
      <c r="X237" s="1" t="s">
        <v>120</v>
      </c>
      <c r="Y237" s="1" t="s">
        <v>120</v>
      </c>
      <c r="Z237" s="1" t="s">
        <v>3366</v>
      </c>
      <c r="AA237" s="1" t="s">
        <v>3367</v>
      </c>
      <c r="AB237" s="1" t="s">
        <v>120</v>
      </c>
      <c r="AC237" s="1" t="s">
        <v>120</v>
      </c>
      <c r="AD237" s="1" t="s">
        <v>120</v>
      </c>
      <c r="AE237" s="1" t="s">
        <v>120</v>
      </c>
      <c r="AF237" s="1" t="s">
        <v>120</v>
      </c>
      <c r="AG237" s="1" t="s">
        <v>120</v>
      </c>
      <c r="AH237" s="1" t="s">
        <v>120</v>
      </c>
      <c r="AI237" s="1" t="s">
        <v>120</v>
      </c>
      <c r="AJ237" s="1" t="s">
        <v>3368</v>
      </c>
      <c r="AK237" s="1" t="s">
        <v>3369</v>
      </c>
      <c r="AL237" s="1" t="s">
        <v>3366</v>
      </c>
      <c r="AM237" s="1" t="s">
        <v>120</v>
      </c>
      <c r="AN237" s="1" t="s">
        <v>120</v>
      </c>
      <c r="AO237" s="1" t="s">
        <v>120</v>
      </c>
      <c r="AP237" s="1" t="s">
        <v>120</v>
      </c>
      <c r="AQ237" s="1" t="s">
        <v>120</v>
      </c>
      <c r="AR237" s="1" t="s">
        <v>120</v>
      </c>
      <c r="AS237" s="1" t="s">
        <v>120</v>
      </c>
      <c r="AT237" s="1" t="s">
        <v>120</v>
      </c>
      <c r="AU237" s="1" t="s">
        <v>120</v>
      </c>
      <c r="AV237" s="1" t="s">
        <v>120</v>
      </c>
      <c r="AW237" s="1" t="s">
        <v>120</v>
      </c>
      <c r="AX237" s="1" t="s">
        <v>120</v>
      </c>
      <c r="AY237" s="1" t="s">
        <v>120</v>
      </c>
      <c r="AZ237" s="1" t="s">
        <v>120</v>
      </c>
      <c r="BA237" s="1" t="s">
        <v>123</v>
      </c>
      <c r="BB237" s="1" t="s">
        <v>849</v>
      </c>
      <c r="BC237" s="1" t="s">
        <v>120</v>
      </c>
      <c r="BD237" s="1" t="s">
        <v>120</v>
      </c>
      <c r="BE237" s="1" t="s">
        <v>120</v>
      </c>
      <c r="BF237" s="1" t="s">
        <v>294</v>
      </c>
      <c r="BG237" s="1" t="s">
        <v>120</v>
      </c>
      <c r="BH237" s="1" t="s">
        <v>1885</v>
      </c>
      <c r="BI237" s="1" t="s">
        <v>3365</v>
      </c>
      <c r="BJ237" s="1" t="s">
        <v>120</v>
      </c>
      <c r="BK237" s="1" t="s">
        <v>120</v>
      </c>
      <c r="BL237" s="1" t="s">
        <v>120</v>
      </c>
      <c r="BM237" s="1" t="s">
        <v>3366</v>
      </c>
      <c r="BN237" s="1" t="s">
        <v>120</v>
      </c>
      <c r="BO237" s="1" t="s">
        <v>120</v>
      </c>
      <c r="BP237" s="1" t="s">
        <v>120</v>
      </c>
      <c r="BQ237" s="1" t="s">
        <v>120</v>
      </c>
      <c r="BR237" s="1" t="s">
        <v>120</v>
      </c>
      <c r="BS237" s="1" t="s">
        <v>120</v>
      </c>
      <c r="BT237" s="1" t="s">
        <v>120</v>
      </c>
      <c r="BU237" s="1" t="s">
        <v>120</v>
      </c>
      <c r="BV237" s="1" t="s">
        <v>120</v>
      </c>
      <c r="BW237" s="1" t="s">
        <v>120</v>
      </c>
      <c r="BX237" s="1" t="s">
        <v>120</v>
      </c>
      <c r="BY237" s="1" t="s">
        <v>120</v>
      </c>
      <c r="BZ237" s="1" t="s">
        <v>120</v>
      </c>
      <c r="CA237" s="1" t="s">
        <v>120</v>
      </c>
      <c r="CB237" s="1" t="s">
        <v>120</v>
      </c>
      <c r="CC237" s="1" t="s">
        <v>120</v>
      </c>
      <c r="CD237" s="1" t="s">
        <v>120</v>
      </c>
      <c r="CE237" s="1" t="s">
        <v>120</v>
      </c>
      <c r="CF237" s="1" t="s">
        <v>120</v>
      </c>
      <c r="CG237" s="1" t="s">
        <v>120</v>
      </c>
      <c r="CH237" s="1" t="s">
        <v>120</v>
      </c>
      <c r="CI237" s="1" t="s">
        <v>120</v>
      </c>
      <c r="CJ237" s="1" t="s">
        <v>120</v>
      </c>
      <c r="CK237" s="1" t="s">
        <v>120</v>
      </c>
      <c r="CL237" s="1" t="s">
        <v>120</v>
      </c>
      <c r="CM237" s="1" t="s">
        <v>120</v>
      </c>
      <c r="CN237" s="1" t="s">
        <v>120</v>
      </c>
      <c r="CO237" s="1" t="s">
        <v>120</v>
      </c>
      <c r="CP237" s="1" t="s">
        <v>120</v>
      </c>
      <c r="CQ237" s="1" t="s">
        <v>120</v>
      </c>
      <c r="CR237" s="1" t="s">
        <v>120</v>
      </c>
      <c r="CS237" s="1" t="s">
        <v>120</v>
      </c>
      <c r="CT237" s="1" t="s">
        <v>120</v>
      </c>
      <c r="CU237" s="1" t="s">
        <v>120</v>
      </c>
      <c r="CV237" s="1" t="s">
        <v>120</v>
      </c>
      <c r="CW237" s="1" t="s">
        <v>120</v>
      </c>
      <c r="CX237" s="1" t="s">
        <v>120</v>
      </c>
      <c r="CY237" s="1" t="s">
        <v>120</v>
      </c>
      <c r="CZ237" s="1" t="s">
        <v>120</v>
      </c>
      <c r="DA237" s="1" t="s">
        <v>120</v>
      </c>
      <c r="DB237" s="1" t="s">
        <v>120</v>
      </c>
      <c r="DC237" s="1" t="s">
        <v>120</v>
      </c>
      <c r="DD237" s="1" t="s">
        <v>120</v>
      </c>
      <c r="DE237" s="1" t="s">
        <v>120</v>
      </c>
      <c r="DF237" s="1" t="s">
        <v>120</v>
      </c>
      <c r="DG237" s="1" t="s">
        <v>120</v>
      </c>
    </row>
    <row r="238" spans="1:111" x14ac:dyDescent="0.3">
      <c r="A238" s="2">
        <v>236</v>
      </c>
      <c r="B238" s="1" t="s">
        <v>3370</v>
      </c>
      <c r="C238" s="1" t="s">
        <v>3371</v>
      </c>
      <c r="D238" s="1" t="s">
        <v>2093</v>
      </c>
      <c r="E238" s="1" t="s">
        <v>3372</v>
      </c>
      <c r="F238" s="1" t="s">
        <v>3373</v>
      </c>
      <c r="G238" s="1" t="s">
        <v>3374</v>
      </c>
      <c r="H238" s="1" t="s">
        <v>3375</v>
      </c>
      <c r="I238" s="1" t="s">
        <v>3376</v>
      </c>
      <c r="J238" s="1" t="s">
        <v>3374</v>
      </c>
      <c r="K238" s="1" t="s">
        <v>488</v>
      </c>
      <c r="L238" s="1" t="s">
        <v>3377</v>
      </c>
      <c r="M238" s="1" t="s">
        <v>120</v>
      </c>
      <c r="N238" s="1" t="s">
        <v>123</v>
      </c>
      <c r="O238" s="1" t="s">
        <v>224</v>
      </c>
      <c r="P238" s="1" t="s">
        <v>161</v>
      </c>
      <c r="Q238" s="1" t="s">
        <v>120</v>
      </c>
      <c r="R238" s="1" t="s">
        <v>120</v>
      </c>
      <c r="S238" s="1" t="s">
        <v>488</v>
      </c>
      <c r="T238" s="1" t="s">
        <v>120</v>
      </c>
      <c r="U238" s="1" t="s">
        <v>3378</v>
      </c>
      <c r="V238" s="1" t="s">
        <v>3379</v>
      </c>
      <c r="W238" s="1" t="s">
        <v>3380</v>
      </c>
      <c r="X238" s="1" t="s">
        <v>120</v>
      </c>
      <c r="Y238" s="1" t="s">
        <v>120</v>
      </c>
      <c r="Z238" s="1" t="s">
        <v>3381</v>
      </c>
      <c r="AA238" s="1" t="s">
        <v>3382</v>
      </c>
      <c r="AB238" s="1" t="s">
        <v>3159</v>
      </c>
      <c r="AC238" s="1" t="s">
        <v>120</v>
      </c>
      <c r="AD238" s="1" t="s">
        <v>120</v>
      </c>
      <c r="AE238" s="1" t="s">
        <v>120</v>
      </c>
      <c r="AF238" s="1" t="s">
        <v>120</v>
      </c>
      <c r="AG238" s="1" t="s">
        <v>120</v>
      </c>
      <c r="AH238" s="1" t="s">
        <v>120</v>
      </c>
      <c r="AI238" s="1" t="s">
        <v>120</v>
      </c>
      <c r="AJ238" s="1" t="s">
        <v>291</v>
      </c>
      <c r="AK238" s="1" t="s">
        <v>3383</v>
      </c>
      <c r="AL238" s="1" t="s">
        <v>3384</v>
      </c>
      <c r="AM238" s="1" t="s">
        <v>3385</v>
      </c>
      <c r="AN238" s="1" t="s">
        <v>120</v>
      </c>
      <c r="AO238" s="1" t="s">
        <v>120</v>
      </c>
      <c r="AP238" s="1" t="s">
        <v>120</v>
      </c>
      <c r="AQ238" s="1" t="s">
        <v>120</v>
      </c>
      <c r="AR238" s="1" t="s">
        <v>120</v>
      </c>
      <c r="AS238" s="1" t="s">
        <v>120</v>
      </c>
      <c r="AT238" s="1" t="s">
        <v>120</v>
      </c>
      <c r="AU238" s="1" t="s">
        <v>120</v>
      </c>
      <c r="AV238" s="1" t="s">
        <v>1143</v>
      </c>
      <c r="AW238" s="1" t="s">
        <v>525</v>
      </c>
      <c r="AX238" s="1" t="s">
        <v>3386</v>
      </c>
      <c r="AY238" s="1" t="s">
        <v>120</v>
      </c>
      <c r="AZ238" s="1" t="s">
        <v>120</v>
      </c>
      <c r="BA238" s="1" t="s">
        <v>123</v>
      </c>
      <c r="BB238" s="1" t="s">
        <v>385</v>
      </c>
      <c r="BC238" s="1" t="s">
        <v>161</v>
      </c>
      <c r="BD238" s="1" t="s">
        <v>120</v>
      </c>
      <c r="BE238" s="1" t="s">
        <v>120</v>
      </c>
      <c r="BF238" s="1" t="s">
        <v>249</v>
      </c>
      <c r="BG238" s="1" t="s">
        <v>120</v>
      </c>
      <c r="BH238" s="1" t="s">
        <v>3378</v>
      </c>
      <c r="BI238" s="1" t="s">
        <v>3387</v>
      </c>
      <c r="BJ238" s="1" t="s">
        <v>3380</v>
      </c>
      <c r="BK238" s="1" t="s">
        <v>120</v>
      </c>
      <c r="BL238" s="1" t="s">
        <v>120</v>
      </c>
      <c r="BM238" s="1" t="s">
        <v>3384</v>
      </c>
      <c r="BN238" s="1" t="s">
        <v>120</v>
      </c>
      <c r="BO238" s="1" t="s">
        <v>120</v>
      </c>
      <c r="BP238" s="1" t="s">
        <v>123</v>
      </c>
      <c r="BQ238" s="1" t="s">
        <v>120</v>
      </c>
      <c r="BR238" s="1" t="s">
        <v>120</v>
      </c>
      <c r="BS238" s="1" t="s">
        <v>120</v>
      </c>
      <c r="BT238" s="1" t="s">
        <v>123</v>
      </c>
      <c r="BU238" s="1" t="s">
        <v>120</v>
      </c>
      <c r="BV238" s="1" t="s">
        <v>120</v>
      </c>
      <c r="BW238" s="1" t="s">
        <v>3386</v>
      </c>
      <c r="BX238" s="1" t="s">
        <v>120</v>
      </c>
      <c r="BY238" s="1" t="s">
        <v>120</v>
      </c>
      <c r="BZ238" s="1" t="s">
        <v>120</v>
      </c>
      <c r="CA238" s="1" t="s">
        <v>3386</v>
      </c>
      <c r="CB238" s="1" t="s">
        <v>3385</v>
      </c>
      <c r="CC238" s="1" t="s">
        <v>120</v>
      </c>
      <c r="CD238" s="1" t="s">
        <v>120</v>
      </c>
      <c r="CE238" s="1" t="s">
        <v>120</v>
      </c>
      <c r="CF238" s="1" t="s">
        <v>120</v>
      </c>
      <c r="CG238" s="1" t="s">
        <v>120</v>
      </c>
      <c r="CH238" s="1" t="s">
        <v>120</v>
      </c>
      <c r="CI238" s="1" t="s">
        <v>120</v>
      </c>
      <c r="CJ238" s="1" t="s">
        <v>120</v>
      </c>
      <c r="CK238" s="1" t="s">
        <v>1143</v>
      </c>
      <c r="CL238" s="1" t="s">
        <v>525</v>
      </c>
      <c r="CM238" s="1" t="s">
        <v>3386</v>
      </c>
      <c r="CN238" s="1" t="s">
        <v>120</v>
      </c>
      <c r="CO238" s="1" t="s">
        <v>120</v>
      </c>
      <c r="CP238" s="1" t="s">
        <v>120</v>
      </c>
      <c r="CQ238" s="1" t="s">
        <v>120</v>
      </c>
      <c r="CR238" s="1" t="s">
        <v>120</v>
      </c>
      <c r="CS238" s="1" t="s">
        <v>120</v>
      </c>
      <c r="CT238" s="1" t="s">
        <v>120</v>
      </c>
      <c r="CU238" s="1" t="s">
        <v>120</v>
      </c>
      <c r="CV238" s="1" t="s">
        <v>120</v>
      </c>
      <c r="CW238" s="1" t="s">
        <v>120</v>
      </c>
      <c r="CX238" s="1" t="s">
        <v>120</v>
      </c>
      <c r="CY238" s="1" t="s">
        <v>120</v>
      </c>
      <c r="CZ238" s="1" t="s">
        <v>120</v>
      </c>
      <c r="DA238" s="1" t="s">
        <v>120</v>
      </c>
      <c r="DB238" s="1" t="s">
        <v>120</v>
      </c>
      <c r="DC238" s="1" t="s">
        <v>120</v>
      </c>
      <c r="DD238" s="1" t="s">
        <v>120</v>
      </c>
      <c r="DE238" s="1" t="s">
        <v>120</v>
      </c>
      <c r="DF238" s="1" t="s">
        <v>120</v>
      </c>
      <c r="DG238" s="1" t="s">
        <v>120</v>
      </c>
    </row>
    <row r="239" spans="1:111" x14ac:dyDescent="0.3">
      <c r="A239" s="2">
        <v>237</v>
      </c>
      <c r="B239" s="1" t="s">
        <v>3388</v>
      </c>
      <c r="C239" s="1" t="s">
        <v>3389</v>
      </c>
      <c r="D239" s="1" t="s">
        <v>3390</v>
      </c>
      <c r="E239" s="1" t="s">
        <v>3391</v>
      </c>
      <c r="F239" s="1" t="s">
        <v>3392</v>
      </c>
      <c r="G239" s="1"/>
      <c r="H239" s="1"/>
      <c r="I239" s="1" t="s">
        <v>3392</v>
      </c>
      <c r="J239" s="1"/>
      <c r="K239" s="1" t="s">
        <v>3393</v>
      </c>
      <c r="L239" s="1" t="s">
        <v>3394</v>
      </c>
      <c r="M239" s="1" t="s">
        <v>120</v>
      </c>
      <c r="N239" s="1" t="s">
        <v>161</v>
      </c>
      <c r="O239" s="1" t="s">
        <v>2010</v>
      </c>
      <c r="P239" s="1" t="s">
        <v>1193</v>
      </c>
      <c r="Q239" s="1" t="s">
        <v>121</v>
      </c>
      <c r="R239" s="1" t="s">
        <v>120</v>
      </c>
      <c r="S239" s="1" t="s">
        <v>3393</v>
      </c>
      <c r="T239" s="1" t="s">
        <v>120</v>
      </c>
      <c r="U239" s="1" t="s">
        <v>3395</v>
      </c>
      <c r="V239" s="1" t="s">
        <v>3396</v>
      </c>
      <c r="W239" s="1" t="s">
        <v>3397</v>
      </c>
      <c r="X239" s="1" t="s">
        <v>3398</v>
      </c>
      <c r="Y239" s="1" t="s">
        <v>120</v>
      </c>
      <c r="Z239" s="1" t="s">
        <v>3399</v>
      </c>
      <c r="AA239" s="1" t="s">
        <v>3400</v>
      </c>
      <c r="AB239" s="1" t="s">
        <v>120</v>
      </c>
      <c r="AC239" s="1" t="s">
        <v>1149</v>
      </c>
      <c r="AD239" s="1" t="s">
        <v>120</v>
      </c>
      <c r="AE239" s="1" t="s">
        <v>120</v>
      </c>
      <c r="AF239" s="1" t="s">
        <v>120</v>
      </c>
      <c r="AG239" s="1" t="s">
        <v>120</v>
      </c>
      <c r="AH239" s="1" t="s">
        <v>120</v>
      </c>
      <c r="AI239" s="1" t="s">
        <v>120</v>
      </c>
      <c r="AJ239" s="1" t="s">
        <v>3401</v>
      </c>
      <c r="AK239" s="1" t="s">
        <v>3402</v>
      </c>
      <c r="AL239" s="1" t="s">
        <v>3399</v>
      </c>
      <c r="AM239" s="1" t="s">
        <v>120</v>
      </c>
      <c r="AN239" s="1" t="s">
        <v>120</v>
      </c>
      <c r="AO239" s="1" t="s">
        <v>120</v>
      </c>
      <c r="AP239" s="1" t="s">
        <v>120</v>
      </c>
      <c r="AQ239" s="1" t="s">
        <v>120</v>
      </c>
      <c r="AR239" s="1" t="s">
        <v>120</v>
      </c>
      <c r="AS239" s="1" t="s">
        <v>120</v>
      </c>
      <c r="AT239" s="1" t="s">
        <v>120</v>
      </c>
      <c r="AU239" s="1" t="s">
        <v>120</v>
      </c>
      <c r="AV239" s="1" t="s">
        <v>120</v>
      </c>
      <c r="AW239" s="1" t="s">
        <v>120</v>
      </c>
      <c r="AX239" s="1" t="s">
        <v>120</v>
      </c>
      <c r="AY239" s="1" t="s">
        <v>120</v>
      </c>
      <c r="AZ239" s="1" t="s">
        <v>120</v>
      </c>
      <c r="BA239" s="1" t="s">
        <v>161</v>
      </c>
      <c r="BB239" s="1" t="s">
        <v>2010</v>
      </c>
      <c r="BC239" s="1" t="s">
        <v>1193</v>
      </c>
      <c r="BD239" s="1" t="s">
        <v>121</v>
      </c>
      <c r="BE239" s="1" t="s">
        <v>120</v>
      </c>
      <c r="BF239" s="1" t="s">
        <v>3393</v>
      </c>
      <c r="BG239" s="1" t="s">
        <v>120</v>
      </c>
      <c r="BH239" s="1" t="s">
        <v>3395</v>
      </c>
      <c r="BI239" s="1" t="s">
        <v>3396</v>
      </c>
      <c r="BJ239" s="1" t="s">
        <v>3397</v>
      </c>
      <c r="BK239" s="1" t="s">
        <v>3398</v>
      </c>
      <c r="BL239" s="1" t="s">
        <v>120</v>
      </c>
      <c r="BM239" s="1" t="s">
        <v>3399</v>
      </c>
      <c r="BN239" s="1" t="s">
        <v>120</v>
      </c>
      <c r="BO239" s="1" t="s">
        <v>120</v>
      </c>
      <c r="BP239" s="1" t="s">
        <v>120</v>
      </c>
      <c r="BQ239" s="1" t="s">
        <v>120</v>
      </c>
      <c r="BR239" s="1" t="s">
        <v>120</v>
      </c>
      <c r="BS239" s="1" t="s">
        <v>120</v>
      </c>
      <c r="BT239" s="1" t="s">
        <v>120</v>
      </c>
      <c r="BU239" s="1" t="s">
        <v>120</v>
      </c>
      <c r="BV239" s="1" t="s">
        <v>120</v>
      </c>
      <c r="BW239" s="1" t="s">
        <v>120</v>
      </c>
      <c r="BX239" s="1" t="s">
        <v>120</v>
      </c>
      <c r="BY239" s="1" t="s">
        <v>120</v>
      </c>
      <c r="BZ239" s="1" t="s">
        <v>120</v>
      </c>
      <c r="CA239" s="1" t="s">
        <v>120</v>
      </c>
      <c r="CB239" s="1" t="s">
        <v>120</v>
      </c>
      <c r="CC239" s="1" t="s">
        <v>120</v>
      </c>
      <c r="CD239" s="1" t="s">
        <v>120</v>
      </c>
      <c r="CE239" s="1" t="s">
        <v>120</v>
      </c>
      <c r="CF239" s="1" t="s">
        <v>120</v>
      </c>
      <c r="CG239" s="1" t="s">
        <v>120</v>
      </c>
      <c r="CH239" s="1" t="s">
        <v>120</v>
      </c>
      <c r="CI239" s="1" t="s">
        <v>120</v>
      </c>
      <c r="CJ239" s="1" t="s">
        <v>120</v>
      </c>
      <c r="CK239" s="1" t="s">
        <v>120</v>
      </c>
      <c r="CL239" s="1" t="s">
        <v>120</v>
      </c>
      <c r="CM239" s="1" t="s">
        <v>120</v>
      </c>
      <c r="CN239" s="1" t="s">
        <v>120</v>
      </c>
      <c r="CO239" s="1" t="s">
        <v>120</v>
      </c>
      <c r="CP239" s="1" t="s">
        <v>120</v>
      </c>
      <c r="CQ239" s="1" t="s">
        <v>120</v>
      </c>
      <c r="CR239" s="1" t="s">
        <v>120</v>
      </c>
      <c r="CS239" s="1" t="s">
        <v>120</v>
      </c>
      <c r="CT239" s="1" t="s">
        <v>120</v>
      </c>
      <c r="CU239" s="1" t="s">
        <v>120</v>
      </c>
      <c r="CV239" s="1" t="s">
        <v>120</v>
      </c>
      <c r="CW239" s="1" t="s">
        <v>120</v>
      </c>
      <c r="CX239" s="1" t="s">
        <v>120</v>
      </c>
      <c r="CY239" s="1" t="s">
        <v>120</v>
      </c>
      <c r="CZ239" s="1" t="s">
        <v>120</v>
      </c>
      <c r="DA239" s="1" t="s">
        <v>120</v>
      </c>
      <c r="DB239" s="1" t="s">
        <v>120</v>
      </c>
      <c r="DC239" s="1" t="s">
        <v>120</v>
      </c>
      <c r="DD239" s="1" t="s">
        <v>120</v>
      </c>
      <c r="DE239" s="1" t="s">
        <v>120</v>
      </c>
      <c r="DF239" s="1" t="s">
        <v>120</v>
      </c>
      <c r="DG239" s="1" t="s">
        <v>120</v>
      </c>
    </row>
    <row r="240" spans="1:111" x14ac:dyDescent="0.3">
      <c r="A240" s="2">
        <v>238</v>
      </c>
      <c r="B240" s="1" t="s">
        <v>3403</v>
      </c>
      <c r="C240" s="1" t="s">
        <v>3404</v>
      </c>
      <c r="D240" s="1" t="s">
        <v>3405</v>
      </c>
      <c r="E240" s="1" t="s">
        <v>3406</v>
      </c>
      <c r="F240" s="1" t="s">
        <v>3407</v>
      </c>
      <c r="G240" s="1" t="s">
        <v>3408</v>
      </c>
      <c r="H240" s="1" t="s">
        <v>3409</v>
      </c>
      <c r="I240" s="1" t="s">
        <v>3407</v>
      </c>
      <c r="J240" s="1" t="s">
        <v>3408</v>
      </c>
      <c r="K240" s="1" t="s">
        <v>120</v>
      </c>
      <c r="L240" s="1" t="s">
        <v>311</v>
      </c>
      <c r="M240" s="1" t="s">
        <v>120</v>
      </c>
      <c r="N240" s="1" t="s">
        <v>120</v>
      </c>
      <c r="O240" s="1" t="s">
        <v>120</v>
      </c>
      <c r="P240" s="1" t="s">
        <v>120</v>
      </c>
      <c r="Q240" s="1" t="s">
        <v>120</v>
      </c>
      <c r="R240" s="1" t="s">
        <v>120</v>
      </c>
      <c r="S240" s="1" t="s">
        <v>120</v>
      </c>
      <c r="T240" s="1" t="s">
        <v>120</v>
      </c>
      <c r="U240" s="1" t="s">
        <v>120</v>
      </c>
      <c r="V240" s="1" t="s">
        <v>120</v>
      </c>
      <c r="W240" s="1" t="s">
        <v>120</v>
      </c>
      <c r="X240" s="1" t="s">
        <v>120</v>
      </c>
      <c r="Y240" s="1" t="s">
        <v>120</v>
      </c>
      <c r="Z240" s="1" t="s">
        <v>120</v>
      </c>
      <c r="AA240" s="1" t="s">
        <v>120</v>
      </c>
      <c r="AB240" s="1" t="s">
        <v>120</v>
      </c>
      <c r="AC240" s="1" t="s">
        <v>120</v>
      </c>
      <c r="AD240" s="1" t="s">
        <v>120</v>
      </c>
      <c r="AE240" s="1" t="s">
        <v>120</v>
      </c>
      <c r="AF240" s="1" t="s">
        <v>120</v>
      </c>
      <c r="AG240" s="1" t="s">
        <v>120</v>
      </c>
      <c r="AH240" s="1" t="s">
        <v>120</v>
      </c>
      <c r="AI240" s="1" t="s">
        <v>120</v>
      </c>
      <c r="AJ240" s="1" t="s">
        <v>120</v>
      </c>
      <c r="AK240" s="1" t="s">
        <v>120</v>
      </c>
      <c r="AL240" s="1" t="s">
        <v>120</v>
      </c>
      <c r="AM240" s="1" t="s">
        <v>120</v>
      </c>
      <c r="AN240" s="1" t="s">
        <v>120</v>
      </c>
      <c r="AO240" s="1" t="s">
        <v>120</v>
      </c>
      <c r="AP240" s="1" t="s">
        <v>120</v>
      </c>
      <c r="AQ240" s="1" t="s">
        <v>120</v>
      </c>
      <c r="AR240" s="1" t="s">
        <v>120</v>
      </c>
      <c r="AS240" s="1" t="s">
        <v>120</v>
      </c>
      <c r="AT240" s="1" t="s">
        <v>120</v>
      </c>
      <c r="AU240" s="1" t="s">
        <v>120</v>
      </c>
      <c r="AV240" s="1" t="s">
        <v>120</v>
      </c>
      <c r="AW240" s="1" t="s">
        <v>120</v>
      </c>
      <c r="AX240" s="1" t="s">
        <v>120</v>
      </c>
      <c r="AY240" s="1" t="s">
        <v>120</v>
      </c>
      <c r="AZ240" s="1" t="s">
        <v>120</v>
      </c>
      <c r="BA240" s="1" t="s">
        <v>120</v>
      </c>
      <c r="BB240" s="1" t="s">
        <v>120</v>
      </c>
      <c r="BC240" s="1" t="s">
        <v>120</v>
      </c>
      <c r="BD240" s="1" t="s">
        <v>120</v>
      </c>
      <c r="BE240" s="1" t="s">
        <v>120</v>
      </c>
      <c r="BF240" s="1" t="s">
        <v>120</v>
      </c>
      <c r="BG240" s="1" t="s">
        <v>120</v>
      </c>
      <c r="BH240" s="1" t="s">
        <v>120</v>
      </c>
      <c r="BI240" s="1" t="s">
        <v>120</v>
      </c>
      <c r="BJ240" s="1" t="s">
        <v>120</v>
      </c>
      <c r="BK240" s="1" t="s">
        <v>120</v>
      </c>
      <c r="BL240" s="1" t="s">
        <v>120</v>
      </c>
      <c r="BM240" s="1" t="s">
        <v>120</v>
      </c>
      <c r="BN240" s="1" t="s">
        <v>120</v>
      </c>
      <c r="BO240" s="1" t="s">
        <v>120</v>
      </c>
      <c r="BP240" s="1" t="s">
        <v>120</v>
      </c>
      <c r="BQ240" s="1" t="s">
        <v>120</v>
      </c>
      <c r="BR240" s="1" t="s">
        <v>120</v>
      </c>
      <c r="BS240" s="1" t="s">
        <v>120</v>
      </c>
      <c r="BT240" s="1" t="s">
        <v>120</v>
      </c>
      <c r="BU240" s="1" t="s">
        <v>120</v>
      </c>
      <c r="BV240" s="1" t="s">
        <v>120</v>
      </c>
      <c r="BW240" s="1" t="s">
        <v>120</v>
      </c>
      <c r="BX240" s="1" t="s">
        <v>120</v>
      </c>
      <c r="BY240" s="1" t="s">
        <v>120</v>
      </c>
      <c r="BZ240" s="1" t="s">
        <v>120</v>
      </c>
      <c r="CA240" s="1" t="s">
        <v>120</v>
      </c>
      <c r="CB240" s="1" t="s">
        <v>120</v>
      </c>
      <c r="CC240" s="1" t="s">
        <v>120</v>
      </c>
      <c r="CD240" s="1" t="s">
        <v>120</v>
      </c>
      <c r="CE240" s="1" t="s">
        <v>120</v>
      </c>
      <c r="CF240" s="1" t="s">
        <v>120</v>
      </c>
      <c r="CG240" s="1" t="s">
        <v>120</v>
      </c>
      <c r="CH240" s="1" t="s">
        <v>120</v>
      </c>
      <c r="CI240" s="1" t="s">
        <v>120</v>
      </c>
      <c r="CJ240" s="1" t="s">
        <v>120</v>
      </c>
      <c r="CK240" s="1" t="s">
        <v>120</v>
      </c>
      <c r="CL240" s="1" t="s">
        <v>120</v>
      </c>
      <c r="CM240" s="1" t="s">
        <v>120</v>
      </c>
      <c r="CN240" s="1" t="s">
        <v>120</v>
      </c>
      <c r="CO240" s="1" t="s">
        <v>120</v>
      </c>
      <c r="CP240" s="1" t="s">
        <v>120</v>
      </c>
      <c r="CQ240" s="1" t="s">
        <v>120</v>
      </c>
      <c r="CR240" s="1" t="s">
        <v>120</v>
      </c>
      <c r="CS240" s="1" t="s">
        <v>120</v>
      </c>
      <c r="CT240" s="1" t="s">
        <v>120</v>
      </c>
      <c r="CU240" s="1" t="s">
        <v>120</v>
      </c>
      <c r="CV240" s="1" t="s">
        <v>120</v>
      </c>
      <c r="CW240" s="1" t="s">
        <v>120</v>
      </c>
      <c r="CX240" s="1" t="s">
        <v>120</v>
      </c>
      <c r="CY240" s="1" t="s">
        <v>120</v>
      </c>
      <c r="CZ240" s="1" t="s">
        <v>120</v>
      </c>
      <c r="DA240" s="1" t="s">
        <v>120</v>
      </c>
      <c r="DB240" s="1" t="s">
        <v>120</v>
      </c>
      <c r="DC240" s="1" t="s">
        <v>120</v>
      </c>
      <c r="DD240" s="1" t="s">
        <v>120</v>
      </c>
      <c r="DE240" s="1" t="s">
        <v>120</v>
      </c>
      <c r="DF240" s="1" t="s">
        <v>120</v>
      </c>
      <c r="DG240" s="1" t="s">
        <v>120</v>
      </c>
    </row>
    <row r="241" spans="1:111" x14ac:dyDescent="0.3">
      <c r="A241" s="2">
        <v>239</v>
      </c>
      <c r="B241" s="1" t="s">
        <v>3410</v>
      </c>
      <c r="C241" s="1" t="s">
        <v>3411</v>
      </c>
      <c r="D241" s="1" t="s">
        <v>2299</v>
      </c>
      <c r="E241" s="1" t="s">
        <v>3412</v>
      </c>
      <c r="F241" s="1" t="s">
        <v>3413</v>
      </c>
      <c r="G241" s="1"/>
      <c r="H241" s="1" t="s">
        <v>3414</v>
      </c>
      <c r="I241" s="1" t="s">
        <v>3415</v>
      </c>
      <c r="J241" s="1"/>
      <c r="K241" s="1" t="s">
        <v>1452</v>
      </c>
      <c r="L241" s="1" t="s">
        <v>3416</v>
      </c>
      <c r="M241" s="1" t="s">
        <v>120</v>
      </c>
      <c r="N241" s="1" t="s">
        <v>387</v>
      </c>
      <c r="O241" s="1" t="s">
        <v>1919</v>
      </c>
      <c r="P241" s="1" t="s">
        <v>848</v>
      </c>
      <c r="Q241" s="1" t="s">
        <v>120</v>
      </c>
      <c r="R241" s="1" t="s">
        <v>120</v>
      </c>
      <c r="S241" s="1" t="s">
        <v>1452</v>
      </c>
      <c r="T241" s="1" t="s">
        <v>120</v>
      </c>
      <c r="U241" s="1" t="s">
        <v>3417</v>
      </c>
      <c r="V241" s="1" t="s">
        <v>3418</v>
      </c>
      <c r="W241" s="1" t="s">
        <v>3419</v>
      </c>
      <c r="X241" s="1" t="s">
        <v>120</v>
      </c>
      <c r="Y241" s="1" t="s">
        <v>120</v>
      </c>
      <c r="Z241" s="1" t="s">
        <v>3420</v>
      </c>
      <c r="AA241" s="1" t="s">
        <v>3421</v>
      </c>
      <c r="AB241" s="1" t="s">
        <v>779</v>
      </c>
      <c r="AC241" s="1" t="s">
        <v>678</v>
      </c>
      <c r="AD241" s="1" t="s">
        <v>120</v>
      </c>
      <c r="AE241" s="1" t="s">
        <v>120</v>
      </c>
      <c r="AF241" s="1" t="s">
        <v>120</v>
      </c>
      <c r="AG241" s="1" t="s">
        <v>120</v>
      </c>
      <c r="AH241" s="1" t="s">
        <v>120</v>
      </c>
      <c r="AI241" s="1" t="s">
        <v>120</v>
      </c>
      <c r="AJ241" s="1" t="s">
        <v>3422</v>
      </c>
      <c r="AK241" s="1" t="s">
        <v>3423</v>
      </c>
      <c r="AL241" s="1" t="s">
        <v>3424</v>
      </c>
      <c r="AM241" s="1" t="s">
        <v>120</v>
      </c>
      <c r="AN241" s="1" t="s">
        <v>120</v>
      </c>
      <c r="AO241" s="1" t="s">
        <v>120</v>
      </c>
      <c r="AP241" s="1" t="s">
        <v>120</v>
      </c>
      <c r="AQ241" s="1" t="s">
        <v>120</v>
      </c>
      <c r="AR241" s="1" t="s">
        <v>120</v>
      </c>
      <c r="AS241" s="1" t="s">
        <v>120</v>
      </c>
      <c r="AT241" s="1" t="s">
        <v>120</v>
      </c>
      <c r="AU241" s="1" t="s">
        <v>120</v>
      </c>
      <c r="AV241" s="1" t="s">
        <v>120</v>
      </c>
      <c r="AW241" s="1" t="s">
        <v>120</v>
      </c>
      <c r="AX241" s="1" t="s">
        <v>120</v>
      </c>
      <c r="AY241" s="1" t="s">
        <v>3425</v>
      </c>
      <c r="AZ241" s="1" t="s">
        <v>120</v>
      </c>
      <c r="BA241" s="1" t="s">
        <v>478</v>
      </c>
      <c r="BB241" s="1" t="s">
        <v>545</v>
      </c>
      <c r="BC241" s="1" t="s">
        <v>1189</v>
      </c>
      <c r="BD241" s="1" t="s">
        <v>120</v>
      </c>
      <c r="BE241" s="1" t="s">
        <v>120</v>
      </c>
      <c r="BF241" s="1" t="s">
        <v>415</v>
      </c>
      <c r="BG241" s="1" t="s">
        <v>120</v>
      </c>
      <c r="BH241" s="1" t="s">
        <v>3426</v>
      </c>
      <c r="BI241" s="1" t="s">
        <v>3427</v>
      </c>
      <c r="BJ241" s="1" t="s">
        <v>3428</v>
      </c>
      <c r="BK241" s="1" t="s">
        <v>120</v>
      </c>
      <c r="BL241" s="1" t="s">
        <v>120</v>
      </c>
      <c r="BM241" s="1" t="s">
        <v>3424</v>
      </c>
      <c r="BN241" s="1" t="s">
        <v>120</v>
      </c>
      <c r="BO241" s="1" t="s">
        <v>120</v>
      </c>
      <c r="BP241" s="1" t="s">
        <v>120</v>
      </c>
      <c r="BQ241" s="1" t="s">
        <v>120</v>
      </c>
      <c r="BR241" s="1" t="s">
        <v>120</v>
      </c>
      <c r="BS241" s="1" t="s">
        <v>120</v>
      </c>
      <c r="BT241" s="1" t="s">
        <v>120</v>
      </c>
      <c r="BU241" s="1" t="s">
        <v>120</v>
      </c>
      <c r="BV241" s="1" t="s">
        <v>120</v>
      </c>
      <c r="BW241" s="1" t="s">
        <v>120</v>
      </c>
      <c r="BX241" s="1" t="s">
        <v>120</v>
      </c>
      <c r="BY241" s="1" t="s">
        <v>120</v>
      </c>
      <c r="BZ241" s="1" t="s">
        <v>120</v>
      </c>
      <c r="CA241" s="1" t="s">
        <v>120</v>
      </c>
      <c r="CB241" s="1" t="s">
        <v>120</v>
      </c>
      <c r="CC241" s="1" t="s">
        <v>120</v>
      </c>
      <c r="CD241" s="1" t="s">
        <v>120</v>
      </c>
      <c r="CE241" s="1" t="s">
        <v>120</v>
      </c>
      <c r="CF241" s="1" t="s">
        <v>120</v>
      </c>
      <c r="CG241" s="1" t="s">
        <v>120</v>
      </c>
      <c r="CH241" s="1" t="s">
        <v>120</v>
      </c>
      <c r="CI241" s="1" t="s">
        <v>120</v>
      </c>
      <c r="CJ241" s="1" t="s">
        <v>120</v>
      </c>
      <c r="CK241" s="1" t="s">
        <v>120</v>
      </c>
      <c r="CL241" s="1" t="s">
        <v>120</v>
      </c>
      <c r="CM241" s="1" t="s">
        <v>120</v>
      </c>
      <c r="CN241" s="1" t="s">
        <v>120</v>
      </c>
      <c r="CO241" s="1" t="s">
        <v>120</v>
      </c>
      <c r="CP241" s="1" t="s">
        <v>120</v>
      </c>
      <c r="CQ241" s="1" t="s">
        <v>120</v>
      </c>
      <c r="CR241" s="1" t="s">
        <v>120</v>
      </c>
      <c r="CS241" s="1" t="s">
        <v>120</v>
      </c>
      <c r="CT241" s="1" t="s">
        <v>120</v>
      </c>
      <c r="CU241" s="1" t="s">
        <v>176</v>
      </c>
      <c r="CV241" s="1" t="s">
        <v>355</v>
      </c>
      <c r="CW241" s="1" t="s">
        <v>123</v>
      </c>
      <c r="CX241" s="1" t="s">
        <v>120</v>
      </c>
      <c r="CY241" s="1" t="s">
        <v>120</v>
      </c>
      <c r="CZ241" s="1" t="s">
        <v>247</v>
      </c>
      <c r="DA241" s="1" t="s">
        <v>120</v>
      </c>
      <c r="DB241" s="1" t="s">
        <v>3429</v>
      </c>
      <c r="DC241" s="1" t="s">
        <v>3430</v>
      </c>
      <c r="DD241" s="1" t="s">
        <v>3431</v>
      </c>
      <c r="DE241" s="1" t="s">
        <v>120</v>
      </c>
      <c r="DF241" s="1" t="s">
        <v>120</v>
      </c>
      <c r="DG241" s="1" t="s">
        <v>3425</v>
      </c>
    </row>
    <row r="242" spans="1:111" hidden="1" x14ac:dyDescent="0.3">
      <c r="A242" s="2">
        <v>240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</row>
    <row r="243" spans="1:111" x14ac:dyDescent="0.3">
      <c r="A243" s="2">
        <v>241</v>
      </c>
      <c r="B243" s="1" t="s">
        <v>3432</v>
      </c>
      <c r="C243" s="1" t="s">
        <v>3433</v>
      </c>
      <c r="D243" s="1" t="s">
        <v>112</v>
      </c>
      <c r="E243" s="1" t="s">
        <v>3434</v>
      </c>
      <c r="F243" s="1" t="s">
        <v>3435</v>
      </c>
      <c r="G243" s="1" t="s">
        <v>3436</v>
      </c>
      <c r="H243" s="1" t="s">
        <v>3437</v>
      </c>
      <c r="I243" s="1" t="s">
        <v>3438</v>
      </c>
      <c r="J243" s="1" t="s">
        <v>3439</v>
      </c>
      <c r="K243" s="1" t="s">
        <v>1045</v>
      </c>
      <c r="L243" s="1" t="s">
        <v>3440</v>
      </c>
      <c r="M243" s="1" t="s">
        <v>120</v>
      </c>
      <c r="N243" s="1" t="s">
        <v>583</v>
      </c>
      <c r="O243" s="1" t="s">
        <v>3441</v>
      </c>
      <c r="P243" s="1" t="s">
        <v>355</v>
      </c>
      <c r="Q243" s="1" t="s">
        <v>120</v>
      </c>
      <c r="R243" s="1" t="s">
        <v>120</v>
      </c>
      <c r="S243" s="1" t="s">
        <v>1045</v>
      </c>
      <c r="T243" s="1" t="s">
        <v>120</v>
      </c>
      <c r="U243" s="1" t="s">
        <v>3442</v>
      </c>
      <c r="V243" s="1" t="s">
        <v>3443</v>
      </c>
      <c r="W243" s="1" t="s">
        <v>3444</v>
      </c>
      <c r="X243" s="1" t="s">
        <v>120</v>
      </c>
      <c r="Y243" s="1" t="s">
        <v>120</v>
      </c>
      <c r="Z243" s="1" t="s">
        <v>3445</v>
      </c>
      <c r="AA243" s="1" t="s">
        <v>3446</v>
      </c>
      <c r="AB243" s="1" t="s">
        <v>120</v>
      </c>
      <c r="AC243" s="1" t="s">
        <v>120</v>
      </c>
      <c r="AD243" s="1" t="s">
        <v>120</v>
      </c>
      <c r="AE243" s="1" t="s">
        <v>120</v>
      </c>
      <c r="AF243" s="1" t="s">
        <v>120</v>
      </c>
      <c r="AG243" s="1" t="s">
        <v>120</v>
      </c>
      <c r="AH243" s="1" t="s">
        <v>120</v>
      </c>
      <c r="AI243" s="1" t="s">
        <v>120</v>
      </c>
      <c r="AJ243" s="1" t="s">
        <v>1886</v>
      </c>
      <c r="AK243" s="1" t="s">
        <v>3447</v>
      </c>
      <c r="AL243" s="1" t="s">
        <v>3448</v>
      </c>
      <c r="AM243" s="1" t="s">
        <v>3449</v>
      </c>
      <c r="AN243" s="1" t="s">
        <v>120</v>
      </c>
      <c r="AO243" s="1" t="s">
        <v>120</v>
      </c>
      <c r="AP243" s="1" t="s">
        <v>120</v>
      </c>
      <c r="AQ243" s="1" t="s">
        <v>120</v>
      </c>
      <c r="AR243" s="1" t="s">
        <v>120</v>
      </c>
      <c r="AS243" s="1" t="s">
        <v>120</v>
      </c>
      <c r="AT243" s="1" t="s">
        <v>120</v>
      </c>
      <c r="AU243" s="1" t="s">
        <v>120</v>
      </c>
      <c r="AV243" s="1" t="s">
        <v>3450</v>
      </c>
      <c r="AW243" s="1" t="s">
        <v>3451</v>
      </c>
      <c r="AX243" s="1" t="s">
        <v>3452</v>
      </c>
      <c r="AY243" s="1" t="s">
        <v>3453</v>
      </c>
      <c r="AZ243" s="1" t="s">
        <v>120</v>
      </c>
      <c r="BA243" s="1" t="s">
        <v>1303</v>
      </c>
      <c r="BB243" s="1" t="s">
        <v>2290</v>
      </c>
      <c r="BC243" s="1" t="s">
        <v>514</v>
      </c>
      <c r="BD243" s="1" t="s">
        <v>120</v>
      </c>
      <c r="BE243" s="1" t="s">
        <v>120</v>
      </c>
      <c r="BF243" s="1" t="s">
        <v>3454</v>
      </c>
      <c r="BG243" s="1" t="s">
        <v>120</v>
      </c>
      <c r="BH243" s="1" t="s">
        <v>3455</v>
      </c>
      <c r="BI243" s="1" t="s">
        <v>3456</v>
      </c>
      <c r="BJ243" s="1" t="s">
        <v>3457</v>
      </c>
      <c r="BK243" s="1" t="s">
        <v>120</v>
      </c>
      <c r="BL243" s="1" t="s">
        <v>120</v>
      </c>
      <c r="BM243" s="1" t="s">
        <v>3448</v>
      </c>
      <c r="BN243" s="1" t="s">
        <v>120</v>
      </c>
      <c r="BO243" s="1" t="s">
        <v>1189</v>
      </c>
      <c r="BP243" s="1" t="s">
        <v>1119</v>
      </c>
      <c r="BQ243" s="1" t="s">
        <v>121</v>
      </c>
      <c r="BR243" s="1" t="s">
        <v>120</v>
      </c>
      <c r="BS243" s="1" t="s">
        <v>120</v>
      </c>
      <c r="BT243" s="1" t="s">
        <v>583</v>
      </c>
      <c r="BU243" s="1" t="s">
        <v>120</v>
      </c>
      <c r="BV243" s="1" t="s">
        <v>3458</v>
      </c>
      <c r="BW243" s="1" t="s">
        <v>3459</v>
      </c>
      <c r="BX243" s="1" t="s">
        <v>3460</v>
      </c>
      <c r="BY243" s="1" t="s">
        <v>120</v>
      </c>
      <c r="BZ243" s="1" t="s">
        <v>120</v>
      </c>
      <c r="CA243" s="1" t="s">
        <v>3452</v>
      </c>
      <c r="CB243" s="1" t="s">
        <v>3449</v>
      </c>
      <c r="CC243" s="1" t="s">
        <v>120</v>
      </c>
      <c r="CD243" s="1" t="s">
        <v>120</v>
      </c>
      <c r="CE243" s="1" t="s">
        <v>120</v>
      </c>
      <c r="CF243" s="1" t="s">
        <v>120</v>
      </c>
      <c r="CG243" s="1" t="s">
        <v>120</v>
      </c>
      <c r="CH243" s="1" t="s">
        <v>120</v>
      </c>
      <c r="CI243" s="1" t="s">
        <v>120</v>
      </c>
      <c r="CJ243" s="1" t="s">
        <v>120</v>
      </c>
      <c r="CK243" s="1" t="s">
        <v>3450</v>
      </c>
      <c r="CL243" s="1" t="s">
        <v>3451</v>
      </c>
      <c r="CM243" s="1" t="s">
        <v>3452</v>
      </c>
      <c r="CN243" s="1" t="s">
        <v>3461</v>
      </c>
      <c r="CO243" s="1" t="s">
        <v>1232</v>
      </c>
      <c r="CP243" s="1" t="s">
        <v>3462</v>
      </c>
      <c r="CQ243" s="1" t="s">
        <v>3463</v>
      </c>
      <c r="CR243" s="1" t="s">
        <v>3464</v>
      </c>
      <c r="CS243" s="1" t="s">
        <v>3465</v>
      </c>
      <c r="CT243" s="1" t="s">
        <v>120</v>
      </c>
      <c r="CU243" s="1" t="s">
        <v>161</v>
      </c>
      <c r="CV243" s="1" t="s">
        <v>176</v>
      </c>
      <c r="CW243" s="1" t="s">
        <v>120</v>
      </c>
      <c r="CX243" s="1" t="s">
        <v>120</v>
      </c>
      <c r="CY243" s="1" t="s">
        <v>120</v>
      </c>
      <c r="CZ243" s="1" t="s">
        <v>625</v>
      </c>
      <c r="DA243" s="1" t="s">
        <v>120</v>
      </c>
      <c r="DB243" s="1" t="s">
        <v>3466</v>
      </c>
      <c r="DC243" s="1" t="s">
        <v>3467</v>
      </c>
      <c r="DD243" s="1" t="s">
        <v>120</v>
      </c>
      <c r="DE243" s="1" t="s">
        <v>120</v>
      </c>
      <c r="DF243" s="1" t="s">
        <v>120</v>
      </c>
      <c r="DG243" s="1" t="s">
        <v>3453</v>
      </c>
    </row>
    <row r="244" spans="1:111" x14ac:dyDescent="0.3">
      <c r="A244" s="2">
        <v>242</v>
      </c>
      <c r="B244" s="1" t="s">
        <v>3468</v>
      </c>
      <c r="C244" s="1" t="s">
        <v>3469</v>
      </c>
      <c r="D244" s="1" t="s">
        <v>3470</v>
      </c>
      <c r="E244" s="1" t="s">
        <v>3471</v>
      </c>
      <c r="F244" s="1"/>
      <c r="G244" s="1"/>
      <c r="H244" s="1"/>
      <c r="I244" s="1" t="s">
        <v>3472</v>
      </c>
      <c r="J244" s="1"/>
      <c r="K244" s="1" t="s">
        <v>120</v>
      </c>
      <c r="L244" s="1" t="s">
        <v>311</v>
      </c>
      <c r="M244" s="1" t="s">
        <v>120</v>
      </c>
      <c r="N244" s="1" t="s">
        <v>120</v>
      </c>
      <c r="O244" s="1" t="s">
        <v>120</v>
      </c>
      <c r="P244" s="1" t="s">
        <v>120</v>
      </c>
      <c r="Q244" s="1" t="s">
        <v>120</v>
      </c>
      <c r="R244" s="1" t="s">
        <v>120</v>
      </c>
      <c r="S244" s="1" t="s">
        <v>120</v>
      </c>
      <c r="T244" s="1" t="s">
        <v>120</v>
      </c>
      <c r="U244" s="1" t="s">
        <v>120</v>
      </c>
      <c r="V244" s="1" t="s">
        <v>120</v>
      </c>
      <c r="W244" s="1" t="s">
        <v>120</v>
      </c>
      <c r="X244" s="1" t="s">
        <v>120</v>
      </c>
      <c r="Y244" s="1" t="s">
        <v>120</v>
      </c>
      <c r="Z244" s="1" t="s">
        <v>120</v>
      </c>
      <c r="AA244" s="1" t="s">
        <v>120</v>
      </c>
      <c r="AB244" s="1" t="s">
        <v>120</v>
      </c>
      <c r="AC244" s="1" t="s">
        <v>120</v>
      </c>
      <c r="AD244" s="1" t="s">
        <v>120</v>
      </c>
      <c r="AE244" s="1" t="s">
        <v>120</v>
      </c>
      <c r="AF244" s="1" t="s">
        <v>120</v>
      </c>
      <c r="AG244" s="1" t="s">
        <v>120</v>
      </c>
      <c r="AH244" s="1" t="s">
        <v>120</v>
      </c>
      <c r="AI244" s="1" t="s">
        <v>120</v>
      </c>
      <c r="AJ244" s="1" t="s">
        <v>120</v>
      </c>
      <c r="AK244" s="1" t="s">
        <v>120</v>
      </c>
      <c r="AL244" s="1" t="s">
        <v>120</v>
      </c>
      <c r="AM244" s="1" t="s">
        <v>120</v>
      </c>
      <c r="AN244" s="1" t="s">
        <v>120</v>
      </c>
      <c r="AO244" s="1" t="s">
        <v>120</v>
      </c>
      <c r="AP244" s="1" t="s">
        <v>120</v>
      </c>
      <c r="AQ244" s="1" t="s">
        <v>120</v>
      </c>
      <c r="AR244" s="1" t="s">
        <v>120</v>
      </c>
      <c r="AS244" s="1" t="s">
        <v>120</v>
      </c>
      <c r="AT244" s="1" t="s">
        <v>120</v>
      </c>
      <c r="AU244" s="1" t="s">
        <v>120</v>
      </c>
      <c r="AV244" s="1" t="s">
        <v>120</v>
      </c>
      <c r="AW244" s="1" t="s">
        <v>120</v>
      </c>
      <c r="AX244" s="1" t="s">
        <v>120</v>
      </c>
      <c r="AY244" s="1" t="s">
        <v>120</v>
      </c>
      <c r="AZ244" s="1" t="s">
        <v>120</v>
      </c>
      <c r="BA244" s="1" t="s">
        <v>120</v>
      </c>
      <c r="BB244" s="1" t="s">
        <v>120</v>
      </c>
      <c r="BC244" s="1" t="s">
        <v>120</v>
      </c>
      <c r="BD244" s="1" t="s">
        <v>120</v>
      </c>
      <c r="BE244" s="1" t="s">
        <v>120</v>
      </c>
      <c r="BF244" s="1" t="s">
        <v>120</v>
      </c>
      <c r="BG244" s="1" t="s">
        <v>120</v>
      </c>
      <c r="BH244" s="1" t="s">
        <v>120</v>
      </c>
      <c r="BI244" s="1" t="s">
        <v>120</v>
      </c>
      <c r="BJ244" s="1" t="s">
        <v>120</v>
      </c>
      <c r="BK244" s="1" t="s">
        <v>120</v>
      </c>
      <c r="BL244" s="1" t="s">
        <v>120</v>
      </c>
      <c r="BM244" s="1" t="s">
        <v>120</v>
      </c>
      <c r="BN244" s="1" t="s">
        <v>120</v>
      </c>
      <c r="BO244" s="1" t="s">
        <v>120</v>
      </c>
      <c r="BP244" s="1" t="s">
        <v>120</v>
      </c>
      <c r="BQ244" s="1" t="s">
        <v>120</v>
      </c>
      <c r="BR244" s="1" t="s">
        <v>120</v>
      </c>
      <c r="BS244" s="1" t="s">
        <v>120</v>
      </c>
      <c r="BT244" s="1" t="s">
        <v>120</v>
      </c>
      <c r="BU244" s="1" t="s">
        <v>120</v>
      </c>
      <c r="BV244" s="1" t="s">
        <v>120</v>
      </c>
      <c r="BW244" s="1" t="s">
        <v>120</v>
      </c>
      <c r="BX244" s="1" t="s">
        <v>120</v>
      </c>
      <c r="BY244" s="1" t="s">
        <v>120</v>
      </c>
      <c r="BZ244" s="1" t="s">
        <v>120</v>
      </c>
      <c r="CA244" s="1" t="s">
        <v>120</v>
      </c>
      <c r="CB244" s="1" t="s">
        <v>120</v>
      </c>
      <c r="CC244" s="1" t="s">
        <v>120</v>
      </c>
      <c r="CD244" s="1" t="s">
        <v>120</v>
      </c>
      <c r="CE244" s="1" t="s">
        <v>120</v>
      </c>
      <c r="CF244" s="1" t="s">
        <v>120</v>
      </c>
      <c r="CG244" s="1" t="s">
        <v>120</v>
      </c>
      <c r="CH244" s="1" t="s">
        <v>120</v>
      </c>
      <c r="CI244" s="1" t="s">
        <v>120</v>
      </c>
      <c r="CJ244" s="1" t="s">
        <v>120</v>
      </c>
      <c r="CK244" s="1" t="s">
        <v>120</v>
      </c>
      <c r="CL244" s="1" t="s">
        <v>120</v>
      </c>
      <c r="CM244" s="1" t="s">
        <v>120</v>
      </c>
      <c r="CN244" s="1" t="s">
        <v>120</v>
      </c>
      <c r="CO244" s="1" t="s">
        <v>120</v>
      </c>
      <c r="CP244" s="1" t="s">
        <v>120</v>
      </c>
      <c r="CQ244" s="1" t="s">
        <v>120</v>
      </c>
      <c r="CR244" s="1" t="s">
        <v>120</v>
      </c>
      <c r="CS244" s="1" t="s">
        <v>120</v>
      </c>
      <c r="CT244" s="1" t="s">
        <v>120</v>
      </c>
      <c r="CU244" s="1" t="s">
        <v>120</v>
      </c>
      <c r="CV244" s="1" t="s">
        <v>120</v>
      </c>
      <c r="CW244" s="1" t="s">
        <v>120</v>
      </c>
      <c r="CX244" s="1" t="s">
        <v>120</v>
      </c>
      <c r="CY244" s="1" t="s">
        <v>120</v>
      </c>
      <c r="CZ244" s="1" t="s">
        <v>120</v>
      </c>
      <c r="DA244" s="1" t="s">
        <v>120</v>
      </c>
      <c r="DB244" s="1" t="s">
        <v>120</v>
      </c>
      <c r="DC244" s="1" t="s">
        <v>120</v>
      </c>
      <c r="DD244" s="1" t="s">
        <v>120</v>
      </c>
      <c r="DE244" s="1" t="s">
        <v>120</v>
      </c>
      <c r="DF244" s="1" t="s">
        <v>120</v>
      </c>
      <c r="DG244" s="1" t="s">
        <v>120</v>
      </c>
    </row>
    <row r="245" spans="1:111" x14ac:dyDescent="0.3">
      <c r="A245" s="2">
        <v>243</v>
      </c>
      <c r="B245" s="1" t="s">
        <v>3473</v>
      </c>
      <c r="C245" s="1" t="s">
        <v>3474</v>
      </c>
      <c r="D245" s="1" t="s">
        <v>3475</v>
      </c>
      <c r="E245" s="1" t="s">
        <v>3476</v>
      </c>
      <c r="F245" s="1" t="s">
        <v>3477</v>
      </c>
      <c r="G245" s="1" t="s">
        <v>3478</v>
      </c>
      <c r="H245" s="1" t="s">
        <v>3479</v>
      </c>
      <c r="I245" s="1" t="s">
        <v>3480</v>
      </c>
      <c r="J245" s="1" t="s">
        <v>3481</v>
      </c>
      <c r="K245" s="1" t="s">
        <v>160</v>
      </c>
      <c r="L245" s="1" t="s">
        <v>3482</v>
      </c>
      <c r="M245" s="1" t="s">
        <v>120</v>
      </c>
      <c r="N245" s="1" t="s">
        <v>262</v>
      </c>
      <c r="O245" s="1" t="s">
        <v>1267</v>
      </c>
      <c r="P245" s="1" t="s">
        <v>176</v>
      </c>
      <c r="Q245" s="1" t="s">
        <v>120</v>
      </c>
      <c r="R245" s="1" t="s">
        <v>120</v>
      </c>
      <c r="S245" s="1" t="s">
        <v>160</v>
      </c>
      <c r="T245" s="1" t="s">
        <v>120</v>
      </c>
      <c r="U245" s="1" t="s">
        <v>3483</v>
      </c>
      <c r="V245" s="1" t="s">
        <v>3484</v>
      </c>
      <c r="W245" s="1" t="s">
        <v>3485</v>
      </c>
      <c r="X245" s="1" t="s">
        <v>120</v>
      </c>
      <c r="Y245" s="1" t="s">
        <v>120</v>
      </c>
      <c r="Z245" s="1" t="s">
        <v>3486</v>
      </c>
      <c r="AA245" s="1" t="s">
        <v>3487</v>
      </c>
      <c r="AB245" s="1" t="s">
        <v>2781</v>
      </c>
      <c r="AC245" s="1" t="s">
        <v>120</v>
      </c>
      <c r="AD245" s="1" t="s">
        <v>120</v>
      </c>
      <c r="AE245" s="1" t="s">
        <v>120</v>
      </c>
      <c r="AF245" s="1" t="s">
        <v>120</v>
      </c>
      <c r="AG245" s="1" t="s">
        <v>120</v>
      </c>
      <c r="AH245" s="1" t="s">
        <v>120</v>
      </c>
      <c r="AI245" s="1" t="s">
        <v>120</v>
      </c>
      <c r="AJ245" s="1" t="s">
        <v>120</v>
      </c>
      <c r="AK245" s="1" t="s">
        <v>716</v>
      </c>
      <c r="AL245" s="1" t="s">
        <v>3488</v>
      </c>
      <c r="AM245" s="1" t="s">
        <v>120</v>
      </c>
      <c r="AN245" s="1" t="s">
        <v>120</v>
      </c>
      <c r="AO245" s="1" t="s">
        <v>120</v>
      </c>
      <c r="AP245" s="1" t="s">
        <v>120</v>
      </c>
      <c r="AQ245" s="1" t="s">
        <v>120</v>
      </c>
      <c r="AR245" s="1" t="s">
        <v>120</v>
      </c>
      <c r="AS245" s="1" t="s">
        <v>120</v>
      </c>
      <c r="AT245" s="1" t="s">
        <v>120</v>
      </c>
      <c r="AU245" s="1" t="s">
        <v>120</v>
      </c>
      <c r="AV245" s="1" t="s">
        <v>120</v>
      </c>
      <c r="AW245" s="1" t="s">
        <v>120</v>
      </c>
      <c r="AX245" s="1" t="s">
        <v>120</v>
      </c>
      <c r="AY245" s="1" t="s">
        <v>1886</v>
      </c>
      <c r="AZ245" s="1" t="s">
        <v>120</v>
      </c>
      <c r="BA245" s="1" t="s">
        <v>121</v>
      </c>
      <c r="BB245" s="1" t="s">
        <v>1303</v>
      </c>
      <c r="BC245" s="1" t="s">
        <v>176</v>
      </c>
      <c r="BD245" s="1" t="s">
        <v>120</v>
      </c>
      <c r="BE245" s="1" t="s">
        <v>120</v>
      </c>
      <c r="BF245" s="1" t="s">
        <v>1822</v>
      </c>
      <c r="BG245" s="1" t="s">
        <v>120</v>
      </c>
      <c r="BH245" s="1" t="s">
        <v>3489</v>
      </c>
      <c r="BI245" s="1" t="s">
        <v>3490</v>
      </c>
      <c r="BJ245" s="1" t="s">
        <v>3485</v>
      </c>
      <c r="BK245" s="1" t="s">
        <v>120</v>
      </c>
      <c r="BL245" s="1" t="s">
        <v>120</v>
      </c>
      <c r="BM245" s="1" t="s">
        <v>3488</v>
      </c>
      <c r="BN245" s="1" t="s">
        <v>120</v>
      </c>
      <c r="BO245" s="1" t="s">
        <v>120</v>
      </c>
      <c r="BP245" s="1" t="s">
        <v>120</v>
      </c>
      <c r="BQ245" s="1" t="s">
        <v>120</v>
      </c>
      <c r="BR245" s="1" t="s">
        <v>120</v>
      </c>
      <c r="BS245" s="1" t="s">
        <v>120</v>
      </c>
      <c r="BT245" s="1" t="s">
        <v>120</v>
      </c>
      <c r="BU245" s="1" t="s">
        <v>120</v>
      </c>
      <c r="BV245" s="1" t="s">
        <v>120</v>
      </c>
      <c r="BW245" s="1" t="s">
        <v>120</v>
      </c>
      <c r="BX245" s="1" t="s">
        <v>120</v>
      </c>
      <c r="BY245" s="1" t="s">
        <v>120</v>
      </c>
      <c r="BZ245" s="1" t="s">
        <v>120</v>
      </c>
      <c r="CA245" s="1" t="s">
        <v>120</v>
      </c>
      <c r="CB245" s="1" t="s">
        <v>120</v>
      </c>
      <c r="CC245" s="1" t="s">
        <v>120</v>
      </c>
      <c r="CD245" s="1" t="s">
        <v>120</v>
      </c>
      <c r="CE245" s="1" t="s">
        <v>120</v>
      </c>
      <c r="CF245" s="1" t="s">
        <v>120</v>
      </c>
      <c r="CG245" s="1" t="s">
        <v>120</v>
      </c>
      <c r="CH245" s="1" t="s">
        <v>120</v>
      </c>
      <c r="CI245" s="1" t="s">
        <v>120</v>
      </c>
      <c r="CJ245" s="1" t="s">
        <v>120</v>
      </c>
      <c r="CK245" s="1" t="s">
        <v>120</v>
      </c>
      <c r="CL245" s="1" t="s">
        <v>120</v>
      </c>
      <c r="CM245" s="1" t="s">
        <v>120</v>
      </c>
      <c r="CN245" s="1" t="s">
        <v>120</v>
      </c>
      <c r="CO245" s="1" t="s">
        <v>120</v>
      </c>
      <c r="CP245" s="1" t="s">
        <v>120</v>
      </c>
      <c r="CQ245" s="1" t="s">
        <v>120</v>
      </c>
      <c r="CR245" s="1" t="s">
        <v>120</v>
      </c>
      <c r="CS245" s="1" t="s">
        <v>120</v>
      </c>
      <c r="CT245" s="1" t="s">
        <v>120</v>
      </c>
      <c r="CU245" s="1" t="s">
        <v>123</v>
      </c>
      <c r="CV245" s="1" t="s">
        <v>123</v>
      </c>
      <c r="CW245" s="1" t="s">
        <v>120</v>
      </c>
      <c r="CX245" s="1" t="s">
        <v>120</v>
      </c>
      <c r="CY245" s="1" t="s">
        <v>120</v>
      </c>
      <c r="CZ245" s="1" t="s">
        <v>161</v>
      </c>
      <c r="DA245" s="1" t="s">
        <v>120</v>
      </c>
      <c r="DB245" s="1" t="s">
        <v>123</v>
      </c>
      <c r="DC245" s="1" t="s">
        <v>1713</v>
      </c>
      <c r="DD245" s="1" t="s">
        <v>120</v>
      </c>
      <c r="DE245" s="1" t="s">
        <v>120</v>
      </c>
      <c r="DF245" s="1" t="s">
        <v>120</v>
      </c>
      <c r="DG245" s="1" t="s">
        <v>1886</v>
      </c>
    </row>
    <row r="246" spans="1:111" x14ac:dyDescent="0.3">
      <c r="A246" s="2">
        <v>244</v>
      </c>
      <c r="B246" s="1" t="s">
        <v>3491</v>
      </c>
      <c r="C246" s="1" t="s">
        <v>3492</v>
      </c>
      <c r="D246" s="1" t="s">
        <v>3493</v>
      </c>
      <c r="E246" s="1" t="s">
        <v>3494</v>
      </c>
      <c r="F246" s="1" t="s">
        <v>3495</v>
      </c>
      <c r="G246" s="1" t="s">
        <v>3496</v>
      </c>
      <c r="H246" s="1" t="s">
        <v>3497</v>
      </c>
      <c r="I246" s="1" t="s">
        <v>3498</v>
      </c>
      <c r="J246" s="1" t="s">
        <v>3496</v>
      </c>
      <c r="K246" s="1" t="s">
        <v>3499</v>
      </c>
      <c r="L246" s="1" t="s">
        <v>3500</v>
      </c>
      <c r="M246" s="1" t="s">
        <v>120</v>
      </c>
      <c r="N246" s="1" t="s">
        <v>1176</v>
      </c>
      <c r="O246" s="1" t="s">
        <v>3501</v>
      </c>
      <c r="P246" s="1" t="s">
        <v>514</v>
      </c>
      <c r="Q246" s="1" t="s">
        <v>120</v>
      </c>
      <c r="R246" s="1" t="s">
        <v>123</v>
      </c>
      <c r="S246" s="1" t="s">
        <v>3499</v>
      </c>
      <c r="T246" s="1" t="s">
        <v>120</v>
      </c>
      <c r="U246" s="1" t="s">
        <v>3502</v>
      </c>
      <c r="V246" s="1" t="s">
        <v>3503</v>
      </c>
      <c r="W246" s="1" t="s">
        <v>3504</v>
      </c>
      <c r="X246" s="1" t="s">
        <v>120</v>
      </c>
      <c r="Y246" s="1" t="s">
        <v>3505</v>
      </c>
      <c r="Z246" s="1" t="s">
        <v>3506</v>
      </c>
      <c r="AA246" s="1" t="s">
        <v>3507</v>
      </c>
      <c r="AB246" s="1" t="s">
        <v>120</v>
      </c>
      <c r="AC246" s="1" t="s">
        <v>120</v>
      </c>
      <c r="AD246" s="1" t="s">
        <v>120</v>
      </c>
      <c r="AE246" s="1" t="s">
        <v>2216</v>
      </c>
      <c r="AF246" s="1" t="s">
        <v>120</v>
      </c>
      <c r="AG246" s="1" t="s">
        <v>120</v>
      </c>
      <c r="AH246" s="1" t="s">
        <v>120</v>
      </c>
      <c r="AI246" s="1" t="s">
        <v>120</v>
      </c>
      <c r="AJ246" s="1" t="s">
        <v>3508</v>
      </c>
      <c r="AK246" s="1" t="s">
        <v>3509</v>
      </c>
      <c r="AL246" s="1" t="s">
        <v>3510</v>
      </c>
      <c r="AM246" s="1" t="s">
        <v>3511</v>
      </c>
      <c r="AN246" s="1" t="s">
        <v>3512</v>
      </c>
      <c r="AO246" s="1" t="s">
        <v>1953</v>
      </c>
      <c r="AP246" s="1" t="s">
        <v>301</v>
      </c>
      <c r="AQ246" s="1" t="s">
        <v>3513</v>
      </c>
      <c r="AR246" s="1" t="s">
        <v>3514</v>
      </c>
      <c r="AS246" s="1" t="s">
        <v>120</v>
      </c>
      <c r="AT246" s="1" t="s">
        <v>120</v>
      </c>
      <c r="AU246" s="1" t="s">
        <v>120</v>
      </c>
      <c r="AV246" s="1" t="s">
        <v>3515</v>
      </c>
      <c r="AW246" s="1" t="s">
        <v>3516</v>
      </c>
      <c r="AX246" s="1" t="s">
        <v>3517</v>
      </c>
      <c r="AY246" s="1" t="s">
        <v>3505</v>
      </c>
      <c r="AZ246" s="1" t="s">
        <v>120</v>
      </c>
      <c r="BA246" s="1" t="s">
        <v>466</v>
      </c>
      <c r="BB246" s="1" t="s">
        <v>671</v>
      </c>
      <c r="BC246" s="1" t="s">
        <v>849</v>
      </c>
      <c r="BD246" s="1" t="s">
        <v>120</v>
      </c>
      <c r="BE246" s="1" t="s">
        <v>120</v>
      </c>
      <c r="BF246" s="1" t="s">
        <v>844</v>
      </c>
      <c r="BG246" s="1" t="s">
        <v>120</v>
      </c>
      <c r="BH246" s="1" t="s">
        <v>3518</v>
      </c>
      <c r="BI246" s="1" t="s">
        <v>3519</v>
      </c>
      <c r="BJ246" s="1" t="s">
        <v>3520</v>
      </c>
      <c r="BK246" s="1" t="s">
        <v>120</v>
      </c>
      <c r="BL246" s="1" t="s">
        <v>120</v>
      </c>
      <c r="BM246" s="1" t="s">
        <v>3510</v>
      </c>
      <c r="BN246" s="1" t="s">
        <v>120</v>
      </c>
      <c r="BO246" s="1" t="s">
        <v>801</v>
      </c>
      <c r="BP246" s="1" t="s">
        <v>3521</v>
      </c>
      <c r="BQ246" s="1" t="s">
        <v>849</v>
      </c>
      <c r="BR246" s="1" t="s">
        <v>120</v>
      </c>
      <c r="BS246" s="1" t="s">
        <v>120</v>
      </c>
      <c r="BT246" s="1" t="s">
        <v>3522</v>
      </c>
      <c r="BU246" s="1" t="s">
        <v>120</v>
      </c>
      <c r="BV246" s="1" t="s">
        <v>3523</v>
      </c>
      <c r="BW246" s="1" t="s">
        <v>3524</v>
      </c>
      <c r="BX246" s="1" t="s">
        <v>3525</v>
      </c>
      <c r="BY246" s="1" t="s">
        <v>120</v>
      </c>
      <c r="BZ246" s="1" t="s">
        <v>120</v>
      </c>
      <c r="CA246" s="1" t="s">
        <v>3517</v>
      </c>
      <c r="CB246" s="1" t="s">
        <v>3511</v>
      </c>
      <c r="CC246" s="1" t="s">
        <v>3512</v>
      </c>
      <c r="CD246" s="1" t="s">
        <v>1953</v>
      </c>
      <c r="CE246" s="1" t="s">
        <v>301</v>
      </c>
      <c r="CF246" s="1" t="s">
        <v>3513</v>
      </c>
      <c r="CG246" s="1" t="s">
        <v>3514</v>
      </c>
      <c r="CH246" s="1" t="s">
        <v>120</v>
      </c>
      <c r="CI246" s="1" t="s">
        <v>120</v>
      </c>
      <c r="CJ246" s="1" t="s">
        <v>120</v>
      </c>
      <c r="CK246" s="1" t="s">
        <v>3515</v>
      </c>
      <c r="CL246" s="1" t="s">
        <v>3516</v>
      </c>
      <c r="CM246" s="1" t="s">
        <v>3517</v>
      </c>
      <c r="CN246" s="1" t="s">
        <v>3526</v>
      </c>
      <c r="CO246" s="1" t="s">
        <v>3527</v>
      </c>
      <c r="CP246" s="1" t="s">
        <v>3528</v>
      </c>
      <c r="CQ246" s="1" t="s">
        <v>3529</v>
      </c>
      <c r="CR246" s="1" t="s">
        <v>3530</v>
      </c>
      <c r="CS246" s="1" t="s">
        <v>3531</v>
      </c>
      <c r="CT246" s="1" t="s">
        <v>120</v>
      </c>
      <c r="CU246" s="1" t="s">
        <v>120</v>
      </c>
      <c r="CV246" s="1" t="s">
        <v>120</v>
      </c>
      <c r="CW246" s="1" t="s">
        <v>120</v>
      </c>
      <c r="CX246" s="1" t="s">
        <v>120</v>
      </c>
      <c r="CY246" s="1" t="s">
        <v>123</v>
      </c>
      <c r="CZ246" s="1" t="s">
        <v>123</v>
      </c>
      <c r="DA246" s="1" t="s">
        <v>120</v>
      </c>
      <c r="DB246" s="1" t="s">
        <v>120</v>
      </c>
      <c r="DC246" s="1" t="s">
        <v>120</v>
      </c>
      <c r="DD246" s="1" t="s">
        <v>120</v>
      </c>
      <c r="DE246" s="1" t="s">
        <v>120</v>
      </c>
      <c r="DF246" s="1" t="s">
        <v>3505</v>
      </c>
      <c r="DG246" s="1" t="s">
        <v>3505</v>
      </c>
    </row>
    <row r="247" spans="1:111" x14ac:dyDescent="0.3">
      <c r="A247" s="2">
        <v>245</v>
      </c>
      <c r="B247" s="1" t="s">
        <v>3532</v>
      </c>
      <c r="C247" s="1" t="s">
        <v>3533</v>
      </c>
      <c r="D247" s="1" t="s">
        <v>3534</v>
      </c>
      <c r="E247" s="1" t="s">
        <v>3535</v>
      </c>
      <c r="F247" s="1" t="s">
        <v>3536</v>
      </c>
      <c r="G247" s="1" t="s">
        <v>3537</v>
      </c>
      <c r="H247" s="1" t="s">
        <v>3538</v>
      </c>
      <c r="I247" s="1" t="s">
        <v>3539</v>
      </c>
      <c r="J247" s="1" t="s">
        <v>3540</v>
      </c>
      <c r="K247" s="1" t="s">
        <v>120</v>
      </c>
      <c r="L247" s="1" t="s">
        <v>311</v>
      </c>
      <c r="M247" s="1" t="s">
        <v>120</v>
      </c>
      <c r="N247" s="1" t="s">
        <v>120</v>
      </c>
      <c r="O247" s="1" t="s">
        <v>120</v>
      </c>
      <c r="P247" s="1" t="s">
        <v>120</v>
      </c>
      <c r="Q247" s="1" t="s">
        <v>120</v>
      </c>
      <c r="R247" s="1" t="s">
        <v>120</v>
      </c>
      <c r="S247" s="1" t="s">
        <v>120</v>
      </c>
      <c r="T247" s="1" t="s">
        <v>120</v>
      </c>
      <c r="U247" s="1" t="s">
        <v>120</v>
      </c>
      <c r="V247" s="1" t="s">
        <v>120</v>
      </c>
      <c r="W247" s="1" t="s">
        <v>120</v>
      </c>
      <c r="X247" s="1" t="s">
        <v>120</v>
      </c>
      <c r="Y247" s="1" t="s">
        <v>120</v>
      </c>
      <c r="Z247" s="1" t="s">
        <v>120</v>
      </c>
      <c r="AA247" s="1" t="s">
        <v>120</v>
      </c>
      <c r="AB247" s="1" t="s">
        <v>120</v>
      </c>
      <c r="AC247" s="1" t="s">
        <v>120</v>
      </c>
      <c r="AD247" s="1" t="s">
        <v>120</v>
      </c>
      <c r="AE247" s="1" t="s">
        <v>120</v>
      </c>
      <c r="AF247" s="1" t="s">
        <v>120</v>
      </c>
      <c r="AG247" s="1" t="s">
        <v>120</v>
      </c>
      <c r="AH247" s="1" t="s">
        <v>120</v>
      </c>
      <c r="AI247" s="1" t="s">
        <v>120</v>
      </c>
      <c r="AJ247" s="1" t="s">
        <v>120</v>
      </c>
      <c r="AK247" s="1" t="s">
        <v>120</v>
      </c>
      <c r="AL247" s="1" t="s">
        <v>120</v>
      </c>
      <c r="AM247" s="1" t="s">
        <v>120</v>
      </c>
      <c r="AN247" s="1" t="s">
        <v>120</v>
      </c>
      <c r="AO247" s="1" t="s">
        <v>120</v>
      </c>
      <c r="AP247" s="1" t="s">
        <v>120</v>
      </c>
      <c r="AQ247" s="1" t="s">
        <v>120</v>
      </c>
      <c r="AR247" s="1" t="s">
        <v>120</v>
      </c>
      <c r="AS247" s="1" t="s">
        <v>120</v>
      </c>
      <c r="AT247" s="1" t="s">
        <v>120</v>
      </c>
      <c r="AU247" s="1" t="s">
        <v>120</v>
      </c>
      <c r="AV247" s="1" t="s">
        <v>120</v>
      </c>
      <c r="AW247" s="1" t="s">
        <v>120</v>
      </c>
      <c r="AX247" s="1" t="s">
        <v>120</v>
      </c>
      <c r="AY247" s="1" t="s">
        <v>120</v>
      </c>
      <c r="AZ247" s="1" t="s">
        <v>120</v>
      </c>
      <c r="BA247" s="1" t="s">
        <v>120</v>
      </c>
      <c r="BB247" s="1" t="s">
        <v>120</v>
      </c>
      <c r="BC247" s="1" t="s">
        <v>120</v>
      </c>
      <c r="BD247" s="1" t="s">
        <v>120</v>
      </c>
      <c r="BE247" s="1" t="s">
        <v>120</v>
      </c>
      <c r="BF247" s="1" t="s">
        <v>120</v>
      </c>
      <c r="BG247" s="1" t="s">
        <v>120</v>
      </c>
      <c r="BH247" s="1" t="s">
        <v>120</v>
      </c>
      <c r="BI247" s="1" t="s">
        <v>120</v>
      </c>
      <c r="BJ247" s="1" t="s">
        <v>120</v>
      </c>
      <c r="BK247" s="1" t="s">
        <v>120</v>
      </c>
      <c r="BL247" s="1" t="s">
        <v>120</v>
      </c>
      <c r="BM247" s="1" t="s">
        <v>120</v>
      </c>
      <c r="BN247" s="1" t="s">
        <v>120</v>
      </c>
      <c r="BO247" s="1" t="s">
        <v>120</v>
      </c>
      <c r="BP247" s="1" t="s">
        <v>120</v>
      </c>
      <c r="BQ247" s="1" t="s">
        <v>120</v>
      </c>
      <c r="BR247" s="1" t="s">
        <v>120</v>
      </c>
      <c r="BS247" s="1" t="s">
        <v>120</v>
      </c>
      <c r="BT247" s="1" t="s">
        <v>120</v>
      </c>
      <c r="BU247" s="1" t="s">
        <v>120</v>
      </c>
      <c r="BV247" s="1" t="s">
        <v>120</v>
      </c>
      <c r="BW247" s="1" t="s">
        <v>120</v>
      </c>
      <c r="BX247" s="1" t="s">
        <v>120</v>
      </c>
      <c r="BY247" s="1" t="s">
        <v>120</v>
      </c>
      <c r="BZ247" s="1" t="s">
        <v>120</v>
      </c>
      <c r="CA247" s="1" t="s">
        <v>120</v>
      </c>
      <c r="CB247" s="1" t="s">
        <v>120</v>
      </c>
      <c r="CC247" s="1" t="s">
        <v>120</v>
      </c>
      <c r="CD247" s="1" t="s">
        <v>120</v>
      </c>
      <c r="CE247" s="1" t="s">
        <v>120</v>
      </c>
      <c r="CF247" s="1" t="s">
        <v>120</v>
      </c>
      <c r="CG247" s="1" t="s">
        <v>120</v>
      </c>
      <c r="CH247" s="1" t="s">
        <v>120</v>
      </c>
      <c r="CI247" s="1" t="s">
        <v>120</v>
      </c>
      <c r="CJ247" s="1" t="s">
        <v>120</v>
      </c>
      <c r="CK247" s="1" t="s">
        <v>120</v>
      </c>
      <c r="CL247" s="1" t="s">
        <v>120</v>
      </c>
      <c r="CM247" s="1" t="s">
        <v>120</v>
      </c>
      <c r="CN247" s="1" t="s">
        <v>120</v>
      </c>
      <c r="CO247" s="1" t="s">
        <v>120</v>
      </c>
      <c r="CP247" s="1" t="s">
        <v>120</v>
      </c>
      <c r="CQ247" s="1" t="s">
        <v>120</v>
      </c>
      <c r="CR247" s="1" t="s">
        <v>120</v>
      </c>
      <c r="CS247" s="1" t="s">
        <v>120</v>
      </c>
      <c r="CT247" s="1" t="s">
        <v>120</v>
      </c>
      <c r="CU247" s="1" t="s">
        <v>120</v>
      </c>
      <c r="CV247" s="1" t="s">
        <v>120</v>
      </c>
      <c r="CW247" s="1" t="s">
        <v>120</v>
      </c>
      <c r="CX247" s="1" t="s">
        <v>120</v>
      </c>
      <c r="CY247" s="1" t="s">
        <v>120</v>
      </c>
      <c r="CZ247" s="1" t="s">
        <v>120</v>
      </c>
      <c r="DA247" s="1" t="s">
        <v>120</v>
      </c>
      <c r="DB247" s="1" t="s">
        <v>120</v>
      </c>
      <c r="DC247" s="1" t="s">
        <v>120</v>
      </c>
      <c r="DD247" s="1" t="s">
        <v>120</v>
      </c>
      <c r="DE247" s="1" t="s">
        <v>120</v>
      </c>
      <c r="DF247" s="1" t="s">
        <v>120</v>
      </c>
      <c r="DG247" s="1" t="s">
        <v>120</v>
      </c>
    </row>
    <row r="248" spans="1:111" x14ac:dyDescent="0.3">
      <c r="A248" s="2">
        <v>246</v>
      </c>
      <c r="B248" s="1" t="s">
        <v>3541</v>
      </c>
      <c r="C248" s="1" t="s">
        <v>3542</v>
      </c>
      <c r="D248" s="1" t="s">
        <v>3543</v>
      </c>
      <c r="E248" s="1" t="s">
        <v>3544</v>
      </c>
      <c r="F248" s="1" t="s">
        <v>3545</v>
      </c>
      <c r="G248" s="1" t="s">
        <v>3546</v>
      </c>
      <c r="H248" s="1" t="s">
        <v>3547</v>
      </c>
      <c r="I248" s="1" t="s">
        <v>3548</v>
      </c>
      <c r="J248" s="1" t="s">
        <v>3549</v>
      </c>
      <c r="K248" s="1" t="s">
        <v>849</v>
      </c>
      <c r="L248" s="1" t="s">
        <v>3550</v>
      </c>
      <c r="M248" s="1" t="s">
        <v>120</v>
      </c>
      <c r="N248" s="1" t="s">
        <v>120</v>
      </c>
      <c r="O248" s="1" t="s">
        <v>849</v>
      </c>
      <c r="P248" s="1" t="s">
        <v>120</v>
      </c>
      <c r="Q248" s="1" t="s">
        <v>120</v>
      </c>
      <c r="R248" s="1" t="s">
        <v>120</v>
      </c>
      <c r="S248" s="1" t="s">
        <v>849</v>
      </c>
      <c r="T248" s="1" t="s">
        <v>120</v>
      </c>
      <c r="U248" s="1" t="s">
        <v>120</v>
      </c>
      <c r="V248" s="1" t="s">
        <v>3551</v>
      </c>
      <c r="W248" s="1" t="s">
        <v>120</v>
      </c>
      <c r="X248" s="1" t="s">
        <v>120</v>
      </c>
      <c r="Y248" s="1" t="s">
        <v>120</v>
      </c>
      <c r="Z248" s="1" t="s">
        <v>3551</v>
      </c>
      <c r="AA248" s="1" t="s">
        <v>3552</v>
      </c>
      <c r="AB248" s="1" t="s">
        <v>120</v>
      </c>
      <c r="AC248" s="1" t="s">
        <v>120</v>
      </c>
      <c r="AD248" s="1" t="s">
        <v>120</v>
      </c>
      <c r="AE248" s="1" t="s">
        <v>120</v>
      </c>
      <c r="AF248" s="1" t="s">
        <v>120</v>
      </c>
      <c r="AG248" s="1" t="s">
        <v>120</v>
      </c>
      <c r="AH248" s="1" t="s">
        <v>120</v>
      </c>
      <c r="AI248" s="1" t="s">
        <v>120</v>
      </c>
      <c r="AJ248" s="1" t="s">
        <v>377</v>
      </c>
      <c r="AK248" s="1" t="s">
        <v>2772</v>
      </c>
      <c r="AL248" s="1" t="s">
        <v>3551</v>
      </c>
      <c r="AM248" s="1" t="s">
        <v>120</v>
      </c>
      <c r="AN248" s="1" t="s">
        <v>120</v>
      </c>
      <c r="AO248" s="1" t="s">
        <v>120</v>
      </c>
      <c r="AP248" s="1" t="s">
        <v>120</v>
      </c>
      <c r="AQ248" s="1" t="s">
        <v>120</v>
      </c>
      <c r="AR248" s="1" t="s">
        <v>120</v>
      </c>
      <c r="AS248" s="1" t="s">
        <v>120</v>
      </c>
      <c r="AT248" s="1" t="s">
        <v>120</v>
      </c>
      <c r="AU248" s="1" t="s">
        <v>120</v>
      </c>
      <c r="AV248" s="1" t="s">
        <v>120</v>
      </c>
      <c r="AW248" s="1" t="s">
        <v>120</v>
      </c>
      <c r="AX248" s="1" t="s">
        <v>120</v>
      </c>
      <c r="AY248" s="1" t="s">
        <v>120</v>
      </c>
      <c r="AZ248" s="1" t="s">
        <v>120</v>
      </c>
      <c r="BA248" s="1" t="s">
        <v>120</v>
      </c>
      <c r="BB248" s="1" t="s">
        <v>849</v>
      </c>
      <c r="BC248" s="1" t="s">
        <v>120</v>
      </c>
      <c r="BD248" s="1" t="s">
        <v>120</v>
      </c>
      <c r="BE248" s="1" t="s">
        <v>120</v>
      </c>
      <c r="BF248" s="1" t="s">
        <v>849</v>
      </c>
      <c r="BG248" s="1" t="s">
        <v>120</v>
      </c>
      <c r="BH248" s="1" t="s">
        <v>120</v>
      </c>
      <c r="BI248" s="1" t="s">
        <v>3551</v>
      </c>
      <c r="BJ248" s="1" t="s">
        <v>120</v>
      </c>
      <c r="BK248" s="1" t="s">
        <v>120</v>
      </c>
      <c r="BL248" s="1" t="s">
        <v>120</v>
      </c>
      <c r="BM248" s="1" t="s">
        <v>3551</v>
      </c>
      <c r="BN248" s="1" t="s">
        <v>120</v>
      </c>
      <c r="BO248" s="1" t="s">
        <v>120</v>
      </c>
      <c r="BP248" s="1" t="s">
        <v>120</v>
      </c>
      <c r="BQ248" s="1" t="s">
        <v>120</v>
      </c>
      <c r="BR248" s="1" t="s">
        <v>120</v>
      </c>
      <c r="BS248" s="1" t="s">
        <v>120</v>
      </c>
      <c r="BT248" s="1" t="s">
        <v>120</v>
      </c>
      <c r="BU248" s="1" t="s">
        <v>120</v>
      </c>
      <c r="BV248" s="1" t="s">
        <v>120</v>
      </c>
      <c r="BW248" s="1" t="s">
        <v>120</v>
      </c>
      <c r="BX248" s="1" t="s">
        <v>120</v>
      </c>
      <c r="BY248" s="1" t="s">
        <v>120</v>
      </c>
      <c r="BZ248" s="1" t="s">
        <v>120</v>
      </c>
      <c r="CA248" s="1" t="s">
        <v>120</v>
      </c>
      <c r="CB248" s="1" t="s">
        <v>120</v>
      </c>
      <c r="CC248" s="1" t="s">
        <v>120</v>
      </c>
      <c r="CD248" s="1" t="s">
        <v>120</v>
      </c>
      <c r="CE248" s="1" t="s">
        <v>120</v>
      </c>
      <c r="CF248" s="1" t="s">
        <v>120</v>
      </c>
      <c r="CG248" s="1" t="s">
        <v>120</v>
      </c>
      <c r="CH248" s="1" t="s">
        <v>120</v>
      </c>
      <c r="CI248" s="1" t="s">
        <v>120</v>
      </c>
      <c r="CJ248" s="1" t="s">
        <v>120</v>
      </c>
      <c r="CK248" s="1" t="s">
        <v>120</v>
      </c>
      <c r="CL248" s="1" t="s">
        <v>120</v>
      </c>
      <c r="CM248" s="1" t="s">
        <v>120</v>
      </c>
      <c r="CN248" s="1" t="s">
        <v>120</v>
      </c>
      <c r="CO248" s="1" t="s">
        <v>120</v>
      </c>
      <c r="CP248" s="1" t="s">
        <v>120</v>
      </c>
      <c r="CQ248" s="1" t="s">
        <v>120</v>
      </c>
      <c r="CR248" s="1" t="s">
        <v>120</v>
      </c>
      <c r="CS248" s="1" t="s">
        <v>120</v>
      </c>
      <c r="CT248" s="1" t="s">
        <v>120</v>
      </c>
      <c r="CU248" s="1" t="s">
        <v>120</v>
      </c>
      <c r="CV248" s="1" t="s">
        <v>120</v>
      </c>
      <c r="CW248" s="1" t="s">
        <v>120</v>
      </c>
      <c r="CX248" s="1" t="s">
        <v>120</v>
      </c>
      <c r="CY248" s="1" t="s">
        <v>120</v>
      </c>
      <c r="CZ248" s="1" t="s">
        <v>120</v>
      </c>
      <c r="DA248" s="1" t="s">
        <v>120</v>
      </c>
      <c r="DB248" s="1" t="s">
        <v>120</v>
      </c>
      <c r="DC248" s="1" t="s">
        <v>120</v>
      </c>
      <c r="DD248" s="1" t="s">
        <v>120</v>
      </c>
      <c r="DE248" s="1" t="s">
        <v>120</v>
      </c>
      <c r="DF248" s="1" t="s">
        <v>120</v>
      </c>
      <c r="DG248" s="1" t="s">
        <v>120</v>
      </c>
    </row>
    <row r="249" spans="1:111" x14ac:dyDescent="0.3">
      <c r="A249" s="2">
        <v>247</v>
      </c>
      <c r="B249" s="1" t="s">
        <v>3553</v>
      </c>
      <c r="C249" s="1" t="s">
        <v>3554</v>
      </c>
      <c r="D249" s="1" t="s">
        <v>3555</v>
      </c>
      <c r="E249" s="1" t="s">
        <v>3556</v>
      </c>
      <c r="F249" s="1" t="s">
        <v>3557</v>
      </c>
      <c r="G249" s="1"/>
      <c r="H249" s="1" t="s">
        <v>3558</v>
      </c>
      <c r="I249" s="1" t="s">
        <v>3559</v>
      </c>
      <c r="J249" s="1"/>
      <c r="K249" s="1" t="s">
        <v>2832</v>
      </c>
      <c r="L249" s="1" t="s">
        <v>3560</v>
      </c>
      <c r="M249" s="1" t="s">
        <v>120</v>
      </c>
      <c r="N249" s="1" t="s">
        <v>843</v>
      </c>
      <c r="O249" s="1" t="s">
        <v>1145</v>
      </c>
      <c r="P249" s="1" t="s">
        <v>514</v>
      </c>
      <c r="Q249" s="1" t="s">
        <v>121</v>
      </c>
      <c r="R249" s="1" t="s">
        <v>120</v>
      </c>
      <c r="S249" s="1" t="s">
        <v>2832</v>
      </c>
      <c r="T249" s="1" t="s">
        <v>120</v>
      </c>
      <c r="U249" s="1" t="s">
        <v>3561</v>
      </c>
      <c r="V249" s="1" t="s">
        <v>3562</v>
      </c>
      <c r="W249" s="1" t="s">
        <v>3563</v>
      </c>
      <c r="X249" s="1" t="s">
        <v>3564</v>
      </c>
      <c r="Y249" s="1" t="s">
        <v>120</v>
      </c>
      <c r="Z249" s="1" t="s">
        <v>3560</v>
      </c>
      <c r="AA249" s="1" t="s">
        <v>3565</v>
      </c>
      <c r="AB249" s="1" t="s">
        <v>120</v>
      </c>
      <c r="AC249" s="1" t="s">
        <v>120</v>
      </c>
      <c r="AD249" s="1" t="s">
        <v>120</v>
      </c>
      <c r="AE249" s="1" t="s">
        <v>120</v>
      </c>
      <c r="AF249" s="1" t="s">
        <v>120</v>
      </c>
      <c r="AG249" s="1" t="s">
        <v>120</v>
      </c>
      <c r="AH249" s="1" t="s">
        <v>120</v>
      </c>
      <c r="AI249" s="1" t="s">
        <v>120</v>
      </c>
      <c r="AJ249" s="1" t="s">
        <v>3566</v>
      </c>
      <c r="AK249" s="1" t="s">
        <v>3567</v>
      </c>
      <c r="AL249" s="1" t="s">
        <v>3568</v>
      </c>
      <c r="AM249" s="1" t="s">
        <v>120</v>
      </c>
      <c r="AN249" s="1" t="s">
        <v>120</v>
      </c>
      <c r="AO249" s="1" t="s">
        <v>120</v>
      </c>
      <c r="AP249" s="1" t="s">
        <v>120</v>
      </c>
      <c r="AQ249" s="1" t="s">
        <v>120</v>
      </c>
      <c r="AR249" s="1" t="s">
        <v>120</v>
      </c>
      <c r="AS249" s="1" t="s">
        <v>120</v>
      </c>
      <c r="AT249" s="1" t="s">
        <v>120</v>
      </c>
      <c r="AU249" s="1" t="s">
        <v>120</v>
      </c>
      <c r="AV249" s="1" t="s">
        <v>120</v>
      </c>
      <c r="AW249" s="1" t="s">
        <v>120</v>
      </c>
      <c r="AX249" s="1" t="s">
        <v>120</v>
      </c>
      <c r="AY249" s="1" t="s">
        <v>3569</v>
      </c>
      <c r="AZ249" s="1" t="s">
        <v>120</v>
      </c>
      <c r="BA249" s="1" t="s">
        <v>843</v>
      </c>
      <c r="BB249" s="1" t="s">
        <v>1145</v>
      </c>
      <c r="BC249" s="1" t="s">
        <v>514</v>
      </c>
      <c r="BD249" s="1" t="s">
        <v>123</v>
      </c>
      <c r="BE249" s="1" t="s">
        <v>120</v>
      </c>
      <c r="BF249" s="1" t="s">
        <v>3570</v>
      </c>
      <c r="BG249" s="1" t="s">
        <v>120</v>
      </c>
      <c r="BH249" s="1" t="s">
        <v>3561</v>
      </c>
      <c r="BI249" s="1" t="s">
        <v>3562</v>
      </c>
      <c r="BJ249" s="1" t="s">
        <v>3563</v>
      </c>
      <c r="BK249" s="1" t="s">
        <v>3571</v>
      </c>
      <c r="BL249" s="1" t="s">
        <v>120</v>
      </c>
      <c r="BM249" s="1" t="s">
        <v>3568</v>
      </c>
      <c r="BN249" s="1" t="s">
        <v>120</v>
      </c>
      <c r="BO249" s="1" t="s">
        <v>120</v>
      </c>
      <c r="BP249" s="1" t="s">
        <v>120</v>
      </c>
      <c r="BQ249" s="1" t="s">
        <v>120</v>
      </c>
      <c r="BR249" s="1" t="s">
        <v>120</v>
      </c>
      <c r="BS249" s="1" t="s">
        <v>120</v>
      </c>
      <c r="BT249" s="1" t="s">
        <v>120</v>
      </c>
      <c r="BU249" s="1" t="s">
        <v>120</v>
      </c>
      <c r="BV249" s="1" t="s">
        <v>120</v>
      </c>
      <c r="BW249" s="1" t="s">
        <v>120</v>
      </c>
      <c r="BX249" s="1" t="s">
        <v>120</v>
      </c>
      <c r="BY249" s="1" t="s">
        <v>120</v>
      </c>
      <c r="BZ249" s="1" t="s">
        <v>120</v>
      </c>
      <c r="CA249" s="1" t="s">
        <v>120</v>
      </c>
      <c r="CB249" s="1" t="s">
        <v>120</v>
      </c>
      <c r="CC249" s="1" t="s">
        <v>120</v>
      </c>
      <c r="CD249" s="1" t="s">
        <v>120</v>
      </c>
      <c r="CE249" s="1" t="s">
        <v>120</v>
      </c>
      <c r="CF249" s="1" t="s">
        <v>120</v>
      </c>
      <c r="CG249" s="1" t="s">
        <v>120</v>
      </c>
      <c r="CH249" s="1" t="s">
        <v>120</v>
      </c>
      <c r="CI249" s="1" t="s">
        <v>120</v>
      </c>
      <c r="CJ249" s="1" t="s">
        <v>120</v>
      </c>
      <c r="CK249" s="1" t="s">
        <v>120</v>
      </c>
      <c r="CL249" s="1" t="s">
        <v>120</v>
      </c>
      <c r="CM249" s="1" t="s">
        <v>120</v>
      </c>
      <c r="CN249" s="1" t="s">
        <v>120</v>
      </c>
      <c r="CO249" s="1" t="s">
        <v>120</v>
      </c>
      <c r="CP249" s="1" t="s">
        <v>120</v>
      </c>
      <c r="CQ249" s="1" t="s">
        <v>120</v>
      </c>
      <c r="CR249" s="1" t="s">
        <v>120</v>
      </c>
      <c r="CS249" s="1" t="s">
        <v>120</v>
      </c>
      <c r="CT249" s="1" t="s">
        <v>120</v>
      </c>
      <c r="CU249" s="1" t="s">
        <v>120</v>
      </c>
      <c r="CV249" s="1" t="s">
        <v>120</v>
      </c>
      <c r="CW249" s="1" t="s">
        <v>120</v>
      </c>
      <c r="CX249" s="1" t="s">
        <v>161</v>
      </c>
      <c r="CY249" s="1" t="s">
        <v>120</v>
      </c>
      <c r="CZ249" s="1" t="s">
        <v>161</v>
      </c>
      <c r="DA249" s="1" t="s">
        <v>120</v>
      </c>
      <c r="DB249" s="1" t="s">
        <v>120</v>
      </c>
      <c r="DC249" s="1" t="s">
        <v>120</v>
      </c>
      <c r="DD249" s="1" t="s">
        <v>120</v>
      </c>
      <c r="DE249" s="1" t="s">
        <v>3569</v>
      </c>
      <c r="DF249" s="1" t="s">
        <v>120</v>
      </c>
      <c r="DG249" s="1" t="s">
        <v>3569</v>
      </c>
    </row>
    <row r="250" spans="1:111" x14ac:dyDescent="0.3">
      <c r="A250" s="2">
        <v>248</v>
      </c>
      <c r="B250" s="1" t="s">
        <v>3572</v>
      </c>
      <c r="C250" s="1" t="s">
        <v>3573</v>
      </c>
      <c r="D250" s="1" t="s">
        <v>3574</v>
      </c>
      <c r="E250" s="1" t="s">
        <v>196</v>
      </c>
      <c r="F250" s="1"/>
      <c r="G250" s="1"/>
      <c r="H250" s="1"/>
      <c r="I250" s="1"/>
      <c r="J250" s="1"/>
      <c r="K250" s="1" t="s">
        <v>3575</v>
      </c>
      <c r="L250" s="1" t="s">
        <v>3576</v>
      </c>
      <c r="M250" s="1" t="s">
        <v>120</v>
      </c>
      <c r="N250" s="1" t="s">
        <v>708</v>
      </c>
      <c r="O250" s="1" t="s">
        <v>3577</v>
      </c>
      <c r="P250" s="1" t="s">
        <v>120</v>
      </c>
      <c r="Q250" s="1" t="s">
        <v>120</v>
      </c>
      <c r="R250" s="1" t="s">
        <v>120</v>
      </c>
      <c r="S250" s="1" t="s">
        <v>3575</v>
      </c>
      <c r="T250" s="1" t="s">
        <v>120</v>
      </c>
      <c r="U250" s="1" t="s">
        <v>3578</v>
      </c>
      <c r="V250" s="1" t="s">
        <v>3579</v>
      </c>
      <c r="W250" s="1" t="s">
        <v>120</v>
      </c>
      <c r="X250" s="1" t="s">
        <v>120</v>
      </c>
      <c r="Y250" s="1" t="s">
        <v>120</v>
      </c>
      <c r="Z250" s="1" t="s">
        <v>3580</v>
      </c>
      <c r="AA250" s="1" t="s">
        <v>120</v>
      </c>
      <c r="AB250" s="1" t="s">
        <v>120</v>
      </c>
      <c r="AC250" s="1" t="s">
        <v>3581</v>
      </c>
      <c r="AD250" s="1" t="s">
        <v>3582</v>
      </c>
      <c r="AE250" s="1" t="s">
        <v>120</v>
      </c>
      <c r="AF250" s="1" t="s">
        <v>120</v>
      </c>
      <c r="AG250" s="1" t="s">
        <v>120</v>
      </c>
      <c r="AH250" s="1" t="s">
        <v>120</v>
      </c>
      <c r="AI250" s="1" t="s">
        <v>120</v>
      </c>
      <c r="AJ250" s="1" t="s">
        <v>3583</v>
      </c>
      <c r="AK250" s="1" t="s">
        <v>3584</v>
      </c>
      <c r="AL250" s="1" t="s">
        <v>3580</v>
      </c>
      <c r="AM250" s="1" t="s">
        <v>120</v>
      </c>
      <c r="AN250" s="1" t="s">
        <v>120</v>
      </c>
      <c r="AO250" s="1" t="s">
        <v>120</v>
      </c>
      <c r="AP250" s="1" t="s">
        <v>120</v>
      </c>
      <c r="AQ250" s="1" t="s">
        <v>120</v>
      </c>
      <c r="AR250" s="1" t="s">
        <v>120</v>
      </c>
      <c r="AS250" s="1" t="s">
        <v>120</v>
      </c>
      <c r="AT250" s="1" t="s">
        <v>120</v>
      </c>
      <c r="AU250" s="1" t="s">
        <v>120</v>
      </c>
      <c r="AV250" s="1" t="s">
        <v>120</v>
      </c>
      <c r="AW250" s="1" t="s">
        <v>120</v>
      </c>
      <c r="AX250" s="1" t="s">
        <v>120</v>
      </c>
      <c r="AY250" s="1" t="s">
        <v>120</v>
      </c>
      <c r="AZ250" s="1" t="s">
        <v>120</v>
      </c>
      <c r="BA250" s="1" t="s">
        <v>708</v>
      </c>
      <c r="BB250" s="1" t="s">
        <v>3577</v>
      </c>
      <c r="BC250" s="1" t="s">
        <v>120</v>
      </c>
      <c r="BD250" s="1" t="s">
        <v>120</v>
      </c>
      <c r="BE250" s="1" t="s">
        <v>120</v>
      </c>
      <c r="BF250" s="1" t="s">
        <v>3575</v>
      </c>
      <c r="BG250" s="1" t="s">
        <v>120</v>
      </c>
      <c r="BH250" s="1" t="s">
        <v>3578</v>
      </c>
      <c r="BI250" s="1" t="s">
        <v>3579</v>
      </c>
      <c r="BJ250" s="1" t="s">
        <v>120</v>
      </c>
      <c r="BK250" s="1" t="s">
        <v>120</v>
      </c>
      <c r="BL250" s="1" t="s">
        <v>120</v>
      </c>
      <c r="BM250" s="1" t="s">
        <v>3580</v>
      </c>
      <c r="BN250" s="1" t="s">
        <v>120</v>
      </c>
      <c r="BO250" s="1" t="s">
        <v>120</v>
      </c>
      <c r="BP250" s="1" t="s">
        <v>120</v>
      </c>
      <c r="BQ250" s="1" t="s">
        <v>120</v>
      </c>
      <c r="BR250" s="1" t="s">
        <v>120</v>
      </c>
      <c r="BS250" s="1" t="s">
        <v>120</v>
      </c>
      <c r="BT250" s="1" t="s">
        <v>120</v>
      </c>
      <c r="BU250" s="1" t="s">
        <v>120</v>
      </c>
      <c r="BV250" s="1" t="s">
        <v>120</v>
      </c>
      <c r="BW250" s="1" t="s">
        <v>120</v>
      </c>
      <c r="BX250" s="1" t="s">
        <v>120</v>
      </c>
      <c r="BY250" s="1" t="s">
        <v>120</v>
      </c>
      <c r="BZ250" s="1" t="s">
        <v>120</v>
      </c>
      <c r="CA250" s="1" t="s">
        <v>120</v>
      </c>
      <c r="CB250" s="1" t="s">
        <v>120</v>
      </c>
      <c r="CC250" s="1" t="s">
        <v>120</v>
      </c>
      <c r="CD250" s="1" t="s">
        <v>120</v>
      </c>
      <c r="CE250" s="1" t="s">
        <v>120</v>
      </c>
      <c r="CF250" s="1" t="s">
        <v>120</v>
      </c>
      <c r="CG250" s="1" t="s">
        <v>120</v>
      </c>
      <c r="CH250" s="1" t="s">
        <v>120</v>
      </c>
      <c r="CI250" s="1" t="s">
        <v>120</v>
      </c>
      <c r="CJ250" s="1" t="s">
        <v>120</v>
      </c>
      <c r="CK250" s="1" t="s">
        <v>120</v>
      </c>
      <c r="CL250" s="1" t="s">
        <v>120</v>
      </c>
      <c r="CM250" s="1" t="s">
        <v>120</v>
      </c>
      <c r="CN250" s="1" t="s">
        <v>120</v>
      </c>
      <c r="CO250" s="1" t="s">
        <v>120</v>
      </c>
      <c r="CP250" s="1" t="s">
        <v>120</v>
      </c>
      <c r="CQ250" s="1" t="s">
        <v>120</v>
      </c>
      <c r="CR250" s="1" t="s">
        <v>120</v>
      </c>
      <c r="CS250" s="1" t="s">
        <v>120</v>
      </c>
      <c r="CT250" s="1" t="s">
        <v>120</v>
      </c>
      <c r="CU250" s="1" t="s">
        <v>120</v>
      </c>
      <c r="CV250" s="1" t="s">
        <v>120</v>
      </c>
      <c r="CW250" s="1" t="s">
        <v>120</v>
      </c>
      <c r="CX250" s="1" t="s">
        <v>120</v>
      </c>
      <c r="CY250" s="1" t="s">
        <v>120</v>
      </c>
      <c r="CZ250" s="1" t="s">
        <v>120</v>
      </c>
      <c r="DA250" s="1" t="s">
        <v>120</v>
      </c>
      <c r="DB250" s="1" t="s">
        <v>120</v>
      </c>
      <c r="DC250" s="1" t="s">
        <v>120</v>
      </c>
      <c r="DD250" s="1" t="s">
        <v>120</v>
      </c>
      <c r="DE250" s="1" t="s">
        <v>120</v>
      </c>
      <c r="DF250" s="1" t="s">
        <v>120</v>
      </c>
      <c r="DG250" s="1" t="s">
        <v>120</v>
      </c>
    </row>
    <row r="251" spans="1:111" hidden="1" x14ac:dyDescent="0.3">
      <c r="A251" s="2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</row>
    <row r="252" spans="1:111" x14ac:dyDescent="0.3">
      <c r="A252" s="2">
        <v>250</v>
      </c>
      <c r="B252" s="1" t="s">
        <v>3585</v>
      </c>
      <c r="C252" s="1" t="s">
        <v>3586</v>
      </c>
      <c r="D252" s="1" t="s">
        <v>3587</v>
      </c>
      <c r="E252" s="1" t="s">
        <v>3588</v>
      </c>
      <c r="F252" s="1" t="s">
        <v>3589</v>
      </c>
      <c r="G252" s="1"/>
      <c r="H252" s="1" t="s">
        <v>3590</v>
      </c>
      <c r="I252" s="1" t="s">
        <v>3591</v>
      </c>
      <c r="J252" s="1"/>
      <c r="K252" s="1" t="s">
        <v>3592</v>
      </c>
      <c r="L252" s="1" t="s">
        <v>3593</v>
      </c>
      <c r="M252" s="1" t="s">
        <v>120</v>
      </c>
      <c r="N252" s="1" t="s">
        <v>626</v>
      </c>
      <c r="O252" s="1" t="s">
        <v>3594</v>
      </c>
      <c r="P252" s="1" t="s">
        <v>1189</v>
      </c>
      <c r="Q252" s="1" t="s">
        <v>120</v>
      </c>
      <c r="R252" s="1" t="s">
        <v>120</v>
      </c>
      <c r="S252" s="1" t="s">
        <v>3592</v>
      </c>
      <c r="T252" s="1" t="s">
        <v>120</v>
      </c>
      <c r="U252" s="1" t="s">
        <v>3595</v>
      </c>
      <c r="V252" s="1" t="s">
        <v>3596</v>
      </c>
      <c r="W252" s="1" t="s">
        <v>3597</v>
      </c>
      <c r="X252" s="1" t="s">
        <v>120</v>
      </c>
      <c r="Y252" s="1" t="s">
        <v>120</v>
      </c>
      <c r="Z252" s="1" t="s">
        <v>3598</v>
      </c>
      <c r="AA252" s="1" t="s">
        <v>3599</v>
      </c>
      <c r="AB252" s="1" t="s">
        <v>120</v>
      </c>
      <c r="AC252" s="1" t="s">
        <v>120</v>
      </c>
      <c r="AD252" s="1" t="s">
        <v>120</v>
      </c>
      <c r="AE252" s="1" t="s">
        <v>120</v>
      </c>
      <c r="AF252" s="1" t="s">
        <v>120</v>
      </c>
      <c r="AG252" s="1" t="s">
        <v>120</v>
      </c>
      <c r="AH252" s="1" t="s">
        <v>120</v>
      </c>
      <c r="AI252" s="1" t="s">
        <v>120</v>
      </c>
      <c r="AJ252" s="1" t="s">
        <v>3600</v>
      </c>
      <c r="AK252" s="1" t="s">
        <v>3601</v>
      </c>
      <c r="AL252" s="1" t="s">
        <v>3598</v>
      </c>
      <c r="AM252" s="1" t="s">
        <v>120</v>
      </c>
      <c r="AN252" s="1" t="s">
        <v>120</v>
      </c>
      <c r="AO252" s="1" t="s">
        <v>120</v>
      </c>
      <c r="AP252" s="1" t="s">
        <v>120</v>
      </c>
      <c r="AQ252" s="1" t="s">
        <v>120</v>
      </c>
      <c r="AR252" s="1" t="s">
        <v>120</v>
      </c>
      <c r="AS252" s="1" t="s">
        <v>120</v>
      </c>
      <c r="AT252" s="1" t="s">
        <v>120</v>
      </c>
      <c r="AU252" s="1" t="s">
        <v>120</v>
      </c>
      <c r="AV252" s="1" t="s">
        <v>120</v>
      </c>
      <c r="AW252" s="1" t="s">
        <v>120</v>
      </c>
      <c r="AX252" s="1" t="s">
        <v>120</v>
      </c>
      <c r="AY252" s="1" t="s">
        <v>120</v>
      </c>
      <c r="AZ252" s="1" t="s">
        <v>120</v>
      </c>
      <c r="BA252" s="1" t="s">
        <v>626</v>
      </c>
      <c r="BB252" s="1" t="s">
        <v>3594</v>
      </c>
      <c r="BC252" s="1" t="s">
        <v>1189</v>
      </c>
      <c r="BD252" s="1" t="s">
        <v>120</v>
      </c>
      <c r="BE252" s="1" t="s">
        <v>120</v>
      </c>
      <c r="BF252" s="1" t="s">
        <v>3592</v>
      </c>
      <c r="BG252" s="1" t="s">
        <v>120</v>
      </c>
      <c r="BH252" s="1" t="s">
        <v>3595</v>
      </c>
      <c r="BI252" s="1" t="s">
        <v>3596</v>
      </c>
      <c r="BJ252" s="1" t="s">
        <v>3597</v>
      </c>
      <c r="BK252" s="1" t="s">
        <v>120</v>
      </c>
      <c r="BL252" s="1" t="s">
        <v>120</v>
      </c>
      <c r="BM252" s="1" t="s">
        <v>3598</v>
      </c>
      <c r="BN252" s="1" t="s">
        <v>120</v>
      </c>
      <c r="BO252" s="1" t="s">
        <v>120</v>
      </c>
      <c r="BP252" s="1" t="s">
        <v>120</v>
      </c>
      <c r="BQ252" s="1" t="s">
        <v>120</v>
      </c>
      <c r="BR252" s="1" t="s">
        <v>120</v>
      </c>
      <c r="BS252" s="1" t="s">
        <v>120</v>
      </c>
      <c r="BT252" s="1" t="s">
        <v>120</v>
      </c>
      <c r="BU252" s="1" t="s">
        <v>120</v>
      </c>
      <c r="BV252" s="1" t="s">
        <v>120</v>
      </c>
      <c r="BW252" s="1" t="s">
        <v>120</v>
      </c>
      <c r="BX252" s="1" t="s">
        <v>120</v>
      </c>
      <c r="BY252" s="1" t="s">
        <v>120</v>
      </c>
      <c r="BZ252" s="1" t="s">
        <v>120</v>
      </c>
      <c r="CA252" s="1" t="s">
        <v>120</v>
      </c>
      <c r="CB252" s="1" t="s">
        <v>120</v>
      </c>
      <c r="CC252" s="1" t="s">
        <v>120</v>
      </c>
      <c r="CD252" s="1" t="s">
        <v>120</v>
      </c>
      <c r="CE252" s="1" t="s">
        <v>120</v>
      </c>
      <c r="CF252" s="1" t="s">
        <v>120</v>
      </c>
      <c r="CG252" s="1" t="s">
        <v>120</v>
      </c>
      <c r="CH252" s="1" t="s">
        <v>120</v>
      </c>
      <c r="CI252" s="1" t="s">
        <v>120</v>
      </c>
      <c r="CJ252" s="1" t="s">
        <v>120</v>
      </c>
      <c r="CK252" s="1" t="s">
        <v>120</v>
      </c>
      <c r="CL252" s="1" t="s">
        <v>120</v>
      </c>
      <c r="CM252" s="1" t="s">
        <v>120</v>
      </c>
      <c r="CN252" s="1" t="s">
        <v>120</v>
      </c>
      <c r="CO252" s="1" t="s">
        <v>120</v>
      </c>
      <c r="CP252" s="1" t="s">
        <v>120</v>
      </c>
      <c r="CQ252" s="1" t="s">
        <v>120</v>
      </c>
      <c r="CR252" s="1" t="s">
        <v>120</v>
      </c>
      <c r="CS252" s="1" t="s">
        <v>120</v>
      </c>
      <c r="CT252" s="1" t="s">
        <v>120</v>
      </c>
      <c r="CU252" s="1" t="s">
        <v>120</v>
      </c>
      <c r="CV252" s="1" t="s">
        <v>120</v>
      </c>
      <c r="CW252" s="1" t="s">
        <v>120</v>
      </c>
      <c r="CX252" s="1" t="s">
        <v>120</v>
      </c>
      <c r="CY252" s="1" t="s">
        <v>120</v>
      </c>
      <c r="CZ252" s="1" t="s">
        <v>120</v>
      </c>
      <c r="DA252" s="1" t="s">
        <v>120</v>
      </c>
      <c r="DB252" s="1" t="s">
        <v>120</v>
      </c>
      <c r="DC252" s="1" t="s">
        <v>120</v>
      </c>
      <c r="DD252" s="1" t="s">
        <v>120</v>
      </c>
      <c r="DE252" s="1" t="s">
        <v>120</v>
      </c>
      <c r="DF252" s="1" t="s">
        <v>120</v>
      </c>
      <c r="DG252" s="1" t="s">
        <v>120</v>
      </c>
    </row>
    <row r="253" spans="1:111" x14ac:dyDescent="0.3">
      <c r="A253" s="2">
        <v>251</v>
      </c>
      <c r="B253" s="1" t="s">
        <v>3602</v>
      </c>
      <c r="C253" s="1" t="s">
        <v>3603</v>
      </c>
      <c r="D253" s="1" t="s">
        <v>1856</v>
      </c>
      <c r="E253" s="1" t="s">
        <v>3604</v>
      </c>
      <c r="F253" s="1" t="s">
        <v>3605</v>
      </c>
      <c r="G253" s="1" t="s">
        <v>3606</v>
      </c>
      <c r="H253" s="1" t="s">
        <v>3607</v>
      </c>
      <c r="I253" s="1" t="s">
        <v>3608</v>
      </c>
      <c r="J253" s="1" t="s">
        <v>3606</v>
      </c>
      <c r="K253" s="1" t="s">
        <v>730</v>
      </c>
      <c r="L253" s="1" t="s">
        <v>3609</v>
      </c>
      <c r="M253" s="1" t="s">
        <v>120</v>
      </c>
      <c r="N253" s="1" t="s">
        <v>262</v>
      </c>
      <c r="O253" s="1" t="s">
        <v>2001</v>
      </c>
      <c r="P253" s="1" t="s">
        <v>849</v>
      </c>
      <c r="Q253" s="1" t="s">
        <v>120</v>
      </c>
      <c r="R253" s="1" t="s">
        <v>120</v>
      </c>
      <c r="S253" s="1" t="s">
        <v>730</v>
      </c>
      <c r="T253" s="1" t="s">
        <v>120</v>
      </c>
      <c r="U253" s="1" t="s">
        <v>3610</v>
      </c>
      <c r="V253" s="1" t="s">
        <v>3611</v>
      </c>
      <c r="W253" s="1" t="s">
        <v>3612</v>
      </c>
      <c r="X253" s="1" t="s">
        <v>120</v>
      </c>
      <c r="Y253" s="1" t="s">
        <v>120</v>
      </c>
      <c r="Z253" s="1" t="s">
        <v>3613</v>
      </c>
      <c r="AA253" s="1" t="s">
        <v>3614</v>
      </c>
      <c r="AB253" s="1" t="s">
        <v>120</v>
      </c>
      <c r="AC253" s="1" t="s">
        <v>120</v>
      </c>
      <c r="AD253" s="1" t="s">
        <v>120</v>
      </c>
      <c r="AE253" s="1" t="s">
        <v>120</v>
      </c>
      <c r="AF253" s="1" t="s">
        <v>120</v>
      </c>
      <c r="AG253" s="1" t="s">
        <v>120</v>
      </c>
      <c r="AH253" s="1" t="s">
        <v>120</v>
      </c>
      <c r="AI253" s="1" t="s">
        <v>120</v>
      </c>
      <c r="AJ253" s="1" t="s">
        <v>120</v>
      </c>
      <c r="AK253" s="1" t="s">
        <v>3615</v>
      </c>
      <c r="AL253" s="1" t="s">
        <v>3613</v>
      </c>
      <c r="AM253" s="1" t="s">
        <v>120</v>
      </c>
      <c r="AN253" s="1" t="s">
        <v>120</v>
      </c>
      <c r="AO253" s="1" t="s">
        <v>120</v>
      </c>
      <c r="AP253" s="1" t="s">
        <v>120</v>
      </c>
      <c r="AQ253" s="1" t="s">
        <v>120</v>
      </c>
      <c r="AR253" s="1" t="s">
        <v>120</v>
      </c>
      <c r="AS253" s="1" t="s">
        <v>120</v>
      </c>
      <c r="AT253" s="1" t="s">
        <v>120</v>
      </c>
      <c r="AU253" s="1" t="s">
        <v>120</v>
      </c>
      <c r="AV253" s="1" t="s">
        <v>120</v>
      </c>
      <c r="AW253" s="1" t="s">
        <v>120</v>
      </c>
      <c r="AX253" s="1" t="s">
        <v>120</v>
      </c>
      <c r="AY253" s="1" t="s">
        <v>120</v>
      </c>
      <c r="AZ253" s="1" t="s">
        <v>120</v>
      </c>
      <c r="BA253" s="1" t="s">
        <v>262</v>
      </c>
      <c r="BB253" s="1" t="s">
        <v>2001</v>
      </c>
      <c r="BC253" s="1" t="s">
        <v>849</v>
      </c>
      <c r="BD253" s="1" t="s">
        <v>120</v>
      </c>
      <c r="BE253" s="1" t="s">
        <v>120</v>
      </c>
      <c r="BF253" s="1" t="s">
        <v>730</v>
      </c>
      <c r="BG253" s="1" t="s">
        <v>120</v>
      </c>
      <c r="BH253" s="1" t="s">
        <v>3610</v>
      </c>
      <c r="BI253" s="1" t="s">
        <v>3611</v>
      </c>
      <c r="BJ253" s="1" t="s">
        <v>3612</v>
      </c>
      <c r="BK253" s="1" t="s">
        <v>120</v>
      </c>
      <c r="BL253" s="1" t="s">
        <v>120</v>
      </c>
      <c r="BM253" s="1" t="s">
        <v>3613</v>
      </c>
      <c r="BN253" s="1" t="s">
        <v>120</v>
      </c>
      <c r="BO253" s="1" t="s">
        <v>120</v>
      </c>
      <c r="BP253" s="1" t="s">
        <v>120</v>
      </c>
      <c r="BQ253" s="1" t="s">
        <v>120</v>
      </c>
      <c r="BR253" s="1" t="s">
        <v>120</v>
      </c>
      <c r="BS253" s="1" t="s">
        <v>120</v>
      </c>
      <c r="BT253" s="1" t="s">
        <v>120</v>
      </c>
      <c r="BU253" s="1" t="s">
        <v>120</v>
      </c>
      <c r="BV253" s="1" t="s">
        <v>120</v>
      </c>
      <c r="BW253" s="1" t="s">
        <v>120</v>
      </c>
      <c r="BX253" s="1" t="s">
        <v>120</v>
      </c>
      <c r="BY253" s="1" t="s">
        <v>120</v>
      </c>
      <c r="BZ253" s="1" t="s">
        <v>120</v>
      </c>
      <c r="CA253" s="1" t="s">
        <v>120</v>
      </c>
      <c r="CB253" s="1" t="s">
        <v>120</v>
      </c>
      <c r="CC253" s="1" t="s">
        <v>120</v>
      </c>
      <c r="CD253" s="1" t="s">
        <v>120</v>
      </c>
      <c r="CE253" s="1" t="s">
        <v>120</v>
      </c>
      <c r="CF253" s="1" t="s">
        <v>120</v>
      </c>
      <c r="CG253" s="1" t="s">
        <v>120</v>
      </c>
      <c r="CH253" s="1" t="s">
        <v>120</v>
      </c>
      <c r="CI253" s="1" t="s">
        <v>120</v>
      </c>
      <c r="CJ253" s="1" t="s">
        <v>120</v>
      </c>
      <c r="CK253" s="1" t="s">
        <v>120</v>
      </c>
      <c r="CL253" s="1" t="s">
        <v>120</v>
      </c>
      <c r="CM253" s="1" t="s">
        <v>120</v>
      </c>
      <c r="CN253" s="1" t="s">
        <v>120</v>
      </c>
      <c r="CO253" s="1" t="s">
        <v>120</v>
      </c>
      <c r="CP253" s="1" t="s">
        <v>120</v>
      </c>
      <c r="CQ253" s="1" t="s">
        <v>120</v>
      </c>
      <c r="CR253" s="1" t="s">
        <v>120</v>
      </c>
      <c r="CS253" s="1" t="s">
        <v>120</v>
      </c>
      <c r="CT253" s="1" t="s">
        <v>120</v>
      </c>
      <c r="CU253" s="1" t="s">
        <v>120</v>
      </c>
      <c r="CV253" s="1" t="s">
        <v>120</v>
      </c>
      <c r="CW253" s="1" t="s">
        <v>120</v>
      </c>
      <c r="CX253" s="1" t="s">
        <v>120</v>
      </c>
      <c r="CY253" s="1" t="s">
        <v>120</v>
      </c>
      <c r="CZ253" s="1" t="s">
        <v>120</v>
      </c>
      <c r="DA253" s="1" t="s">
        <v>120</v>
      </c>
      <c r="DB253" s="1" t="s">
        <v>120</v>
      </c>
      <c r="DC253" s="1" t="s">
        <v>120</v>
      </c>
      <c r="DD253" s="1" t="s">
        <v>120</v>
      </c>
      <c r="DE253" s="1" t="s">
        <v>120</v>
      </c>
      <c r="DF253" s="1" t="s">
        <v>120</v>
      </c>
      <c r="DG253" s="1" t="s">
        <v>120</v>
      </c>
    </row>
    <row r="254" spans="1:111" hidden="1" x14ac:dyDescent="0.3">
      <c r="A254" s="2">
        <v>252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</row>
    <row r="255" spans="1:111" x14ac:dyDescent="0.3">
      <c r="A255" s="2">
        <v>253</v>
      </c>
      <c r="B255" s="1" t="s">
        <v>3616</v>
      </c>
      <c r="C255" s="1" t="s">
        <v>3617</v>
      </c>
      <c r="D255" s="1" t="s">
        <v>3618</v>
      </c>
      <c r="E255" s="1" t="s">
        <v>3619</v>
      </c>
      <c r="F255" s="1" t="s">
        <v>3620</v>
      </c>
      <c r="G255" s="1" t="s">
        <v>3621</v>
      </c>
      <c r="H255" s="1" t="s">
        <v>3622</v>
      </c>
      <c r="I255" s="1" t="s">
        <v>3623</v>
      </c>
      <c r="J255" s="1" t="s">
        <v>3621</v>
      </c>
      <c r="K255" s="1" t="s">
        <v>1066</v>
      </c>
      <c r="L255" s="1" t="s">
        <v>3624</v>
      </c>
      <c r="M255" s="1" t="s">
        <v>120</v>
      </c>
      <c r="N255" s="1" t="s">
        <v>262</v>
      </c>
      <c r="O255" s="1" t="s">
        <v>3625</v>
      </c>
      <c r="P255" s="1" t="s">
        <v>773</v>
      </c>
      <c r="Q255" s="1" t="s">
        <v>120</v>
      </c>
      <c r="R255" s="1" t="s">
        <v>120</v>
      </c>
      <c r="S255" s="1" t="s">
        <v>1066</v>
      </c>
      <c r="T255" s="1" t="s">
        <v>120</v>
      </c>
      <c r="U255" s="1" t="s">
        <v>3626</v>
      </c>
      <c r="V255" s="1" t="s">
        <v>3627</v>
      </c>
      <c r="W255" s="1" t="s">
        <v>3490</v>
      </c>
      <c r="X255" s="1" t="s">
        <v>120</v>
      </c>
      <c r="Y255" s="1" t="s">
        <v>120</v>
      </c>
      <c r="Z255" s="1" t="s">
        <v>3628</v>
      </c>
      <c r="AA255" s="1" t="s">
        <v>2486</v>
      </c>
      <c r="AB255" s="1" t="s">
        <v>120</v>
      </c>
      <c r="AC255" s="1" t="s">
        <v>3629</v>
      </c>
      <c r="AD255" s="1" t="s">
        <v>120</v>
      </c>
      <c r="AE255" s="1" t="s">
        <v>120</v>
      </c>
      <c r="AF255" s="1" t="s">
        <v>120</v>
      </c>
      <c r="AG255" s="1" t="s">
        <v>120</v>
      </c>
      <c r="AH255" s="1" t="s">
        <v>120</v>
      </c>
      <c r="AI255" s="1" t="s">
        <v>120</v>
      </c>
      <c r="AJ255" s="1" t="s">
        <v>795</v>
      </c>
      <c r="AK255" s="1" t="s">
        <v>1347</v>
      </c>
      <c r="AL255" s="1" t="s">
        <v>3630</v>
      </c>
      <c r="AM255" s="1" t="s">
        <v>2237</v>
      </c>
      <c r="AN255" s="1" t="s">
        <v>377</v>
      </c>
      <c r="AO255" s="1" t="s">
        <v>3631</v>
      </c>
      <c r="AP255" s="1" t="s">
        <v>120</v>
      </c>
      <c r="AQ255" s="1" t="s">
        <v>120</v>
      </c>
      <c r="AR255" s="1" t="s">
        <v>120</v>
      </c>
      <c r="AS255" s="1" t="s">
        <v>120</v>
      </c>
      <c r="AT255" s="1" t="s">
        <v>120</v>
      </c>
      <c r="AU255" s="1" t="s">
        <v>120</v>
      </c>
      <c r="AV255" s="1" t="s">
        <v>3632</v>
      </c>
      <c r="AW255" s="1" t="s">
        <v>3633</v>
      </c>
      <c r="AX255" s="1" t="s">
        <v>3634</v>
      </c>
      <c r="AY255" s="1" t="s">
        <v>3635</v>
      </c>
      <c r="AZ255" s="1" t="s">
        <v>120</v>
      </c>
      <c r="BA255" s="1" t="s">
        <v>120</v>
      </c>
      <c r="BB255" s="1" t="s">
        <v>891</v>
      </c>
      <c r="BC255" s="1" t="s">
        <v>262</v>
      </c>
      <c r="BD255" s="1" t="s">
        <v>120</v>
      </c>
      <c r="BE255" s="1" t="s">
        <v>120</v>
      </c>
      <c r="BF255" s="1" t="s">
        <v>1193</v>
      </c>
      <c r="BG255" s="1" t="s">
        <v>120</v>
      </c>
      <c r="BH255" s="1" t="s">
        <v>120</v>
      </c>
      <c r="BI255" s="1" t="s">
        <v>3636</v>
      </c>
      <c r="BJ255" s="1" t="s">
        <v>3637</v>
      </c>
      <c r="BK255" s="1" t="s">
        <v>120</v>
      </c>
      <c r="BL255" s="1" t="s">
        <v>120</v>
      </c>
      <c r="BM255" s="1" t="s">
        <v>3638</v>
      </c>
      <c r="BN255" s="1" t="s">
        <v>120</v>
      </c>
      <c r="BO255" s="1" t="s">
        <v>262</v>
      </c>
      <c r="BP255" s="1" t="s">
        <v>2211</v>
      </c>
      <c r="BQ255" s="1" t="s">
        <v>387</v>
      </c>
      <c r="BR255" s="1" t="s">
        <v>120</v>
      </c>
      <c r="BS255" s="1" t="s">
        <v>120</v>
      </c>
      <c r="BT255" s="1" t="s">
        <v>566</v>
      </c>
      <c r="BU255" s="1" t="s">
        <v>120</v>
      </c>
      <c r="BV255" s="1" t="s">
        <v>3626</v>
      </c>
      <c r="BW255" s="1" t="s">
        <v>3639</v>
      </c>
      <c r="BX255" s="1" t="s">
        <v>3640</v>
      </c>
      <c r="BY255" s="1" t="s">
        <v>120</v>
      </c>
      <c r="BZ255" s="1" t="s">
        <v>120</v>
      </c>
      <c r="CA255" s="1" t="s">
        <v>3634</v>
      </c>
      <c r="CB255" s="1" t="s">
        <v>2237</v>
      </c>
      <c r="CC255" s="1" t="s">
        <v>377</v>
      </c>
      <c r="CD255" s="1" t="s">
        <v>3631</v>
      </c>
      <c r="CE255" s="1" t="s">
        <v>120</v>
      </c>
      <c r="CF255" s="1" t="s">
        <v>120</v>
      </c>
      <c r="CG255" s="1" t="s">
        <v>120</v>
      </c>
      <c r="CH255" s="1" t="s">
        <v>120</v>
      </c>
      <c r="CI255" s="1" t="s">
        <v>120</v>
      </c>
      <c r="CJ255" s="1" t="s">
        <v>120</v>
      </c>
      <c r="CK255" s="1" t="s">
        <v>3632</v>
      </c>
      <c r="CL255" s="1" t="s">
        <v>3633</v>
      </c>
      <c r="CM255" s="1" t="s">
        <v>3634</v>
      </c>
      <c r="CN255" s="1" t="s">
        <v>2627</v>
      </c>
      <c r="CO255" s="1" t="s">
        <v>3641</v>
      </c>
      <c r="CP255" s="1" t="s">
        <v>3642</v>
      </c>
      <c r="CQ255" s="1" t="s">
        <v>3643</v>
      </c>
      <c r="CR255" s="1" t="s">
        <v>3644</v>
      </c>
      <c r="CS255" s="1" t="s">
        <v>3645</v>
      </c>
      <c r="CT255" s="1" t="s">
        <v>120</v>
      </c>
      <c r="CU255" s="1" t="s">
        <v>120</v>
      </c>
      <c r="CV255" s="1" t="s">
        <v>121</v>
      </c>
      <c r="CW255" s="1" t="s">
        <v>120</v>
      </c>
      <c r="CX255" s="1" t="s">
        <v>120</v>
      </c>
      <c r="CY255" s="1" t="s">
        <v>120</v>
      </c>
      <c r="CZ255" s="1" t="s">
        <v>121</v>
      </c>
      <c r="DA255" s="1" t="s">
        <v>120</v>
      </c>
      <c r="DB255" s="1" t="s">
        <v>120</v>
      </c>
      <c r="DC255" s="1" t="s">
        <v>3635</v>
      </c>
      <c r="DD255" s="1" t="s">
        <v>120</v>
      </c>
      <c r="DE255" s="1" t="s">
        <v>120</v>
      </c>
      <c r="DF255" s="1" t="s">
        <v>120</v>
      </c>
      <c r="DG255" s="1" t="s">
        <v>3635</v>
      </c>
    </row>
    <row r="256" spans="1:111" x14ac:dyDescent="0.3">
      <c r="A256" s="2">
        <v>254</v>
      </c>
      <c r="B256" s="1" t="s">
        <v>3646</v>
      </c>
      <c r="C256" s="1" t="s">
        <v>3647</v>
      </c>
      <c r="D256" s="1" t="s">
        <v>3648</v>
      </c>
      <c r="E256" s="1" t="s">
        <v>3649</v>
      </c>
      <c r="F256" s="1" t="s">
        <v>3650</v>
      </c>
      <c r="G256" s="1"/>
      <c r="H256" s="1"/>
      <c r="I256" s="1" t="s">
        <v>3651</v>
      </c>
      <c r="J256" s="1"/>
      <c r="K256" s="1" t="s">
        <v>120</v>
      </c>
      <c r="L256" s="1" t="s">
        <v>311</v>
      </c>
      <c r="M256" s="1" t="s">
        <v>120</v>
      </c>
      <c r="N256" s="1" t="s">
        <v>120</v>
      </c>
      <c r="O256" s="1" t="s">
        <v>120</v>
      </c>
      <c r="P256" s="1" t="s">
        <v>120</v>
      </c>
      <c r="Q256" s="1" t="s">
        <v>120</v>
      </c>
      <c r="R256" s="1" t="s">
        <v>120</v>
      </c>
      <c r="S256" s="1" t="s">
        <v>120</v>
      </c>
      <c r="T256" s="1" t="s">
        <v>120</v>
      </c>
      <c r="U256" s="1" t="s">
        <v>120</v>
      </c>
      <c r="V256" s="1" t="s">
        <v>120</v>
      </c>
      <c r="W256" s="1" t="s">
        <v>120</v>
      </c>
      <c r="X256" s="1" t="s">
        <v>120</v>
      </c>
      <c r="Y256" s="1" t="s">
        <v>120</v>
      </c>
      <c r="Z256" s="1" t="s">
        <v>120</v>
      </c>
      <c r="AA256" s="1" t="s">
        <v>120</v>
      </c>
      <c r="AB256" s="1" t="s">
        <v>120</v>
      </c>
      <c r="AC256" s="1" t="s">
        <v>120</v>
      </c>
      <c r="AD256" s="1" t="s">
        <v>120</v>
      </c>
      <c r="AE256" s="1" t="s">
        <v>120</v>
      </c>
      <c r="AF256" s="1" t="s">
        <v>120</v>
      </c>
      <c r="AG256" s="1" t="s">
        <v>120</v>
      </c>
      <c r="AH256" s="1" t="s">
        <v>120</v>
      </c>
      <c r="AI256" s="1" t="s">
        <v>120</v>
      </c>
      <c r="AJ256" s="1" t="s">
        <v>120</v>
      </c>
      <c r="AK256" s="1" t="s">
        <v>120</v>
      </c>
      <c r="AL256" s="1" t="s">
        <v>120</v>
      </c>
      <c r="AM256" s="1" t="s">
        <v>120</v>
      </c>
      <c r="AN256" s="1" t="s">
        <v>120</v>
      </c>
      <c r="AO256" s="1" t="s">
        <v>120</v>
      </c>
      <c r="AP256" s="1" t="s">
        <v>120</v>
      </c>
      <c r="AQ256" s="1" t="s">
        <v>120</v>
      </c>
      <c r="AR256" s="1" t="s">
        <v>120</v>
      </c>
      <c r="AS256" s="1" t="s">
        <v>120</v>
      </c>
      <c r="AT256" s="1" t="s">
        <v>120</v>
      </c>
      <c r="AU256" s="1" t="s">
        <v>120</v>
      </c>
      <c r="AV256" s="1" t="s">
        <v>120</v>
      </c>
      <c r="AW256" s="1" t="s">
        <v>120</v>
      </c>
      <c r="AX256" s="1" t="s">
        <v>120</v>
      </c>
      <c r="AY256" s="1" t="s">
        <v>120</v>
      </c>
      <c r="AZ256" s="1" t="s">
        <v>120</v>
      </c>
      <c r="BA256" s="1" t="s">
        <v>120</v>
      </c>
      <c r="BB256" s="1" t="s">
        <v>120</v>
      </c>
      <c r="BC256" s="1" t="s">
        <v>120</v>
      </c>
      <c r="BD256" s="1" t="s">
        <v>120</v>
      </c>
      <c r="BE256" s="1" t="s">
        <v>120</v>
      </c>
      <c r="BF256" s="1" t="s">
        <v>120</v>
      </c>
      <c r="BG256" s="1" t="s">
        <v>120</v>
      </c>
      <c r="BH256" s="1" t="s">
        <v>120</v>
      </c>
      <c r="BI256" s="1" t="s">
        <v>120</v>
      </c>
      <c r="BJ256" s="1" t="s">
        <v>120</v>
      </c>
      <c r="BK256" s="1" t="s">
        <v>120</v>
      </c>
      <c r="BL256" s="1" t="s">
        <v>120</v>
      </c>
      <c r="BM256" s="1" t="s">
        <v>120</v>
      </c>
      <c r="BN256" s="1" t="s">
        <v>120</v>
      </c>
      <c r="BO256" s="1" t="s">
        <v>120</v>
      </c>
      <c r="BP256" s="1" t="s">
        <v>120</v>
      </c>
      <c r="BQ256" s="1" t="s">
        <v>120</v>
      </c>
      <c r="BR256" s="1" t="s">
        <v>120</v>
      </c>
      <c r="BS256" s="1" t="s">
        <v>120</v>
      </c>
      <c r="BT256" s="1" t="s">
        <v>120</v>
      </c>
      <c r="BU256" s="1" t="s">
        <v>120</v>
      </c>
      <c r="BV256" s="1" t="s">
        <v>120</v>
      </c>
      <c r="BW256" s="1" t="s">
        <v>120</v>
      </c>
      <c r="BX256" s="1" t="s">
        <v>120</v>
      </c>
      <c r="BY256" s="1" t="s">
        <v>120</v>
      </c>
      <c r="BZ256" s="1" t="s">
        <v>120</v>
      </c>
      <c r="CA256" s="1" t="s">
        <v>120</v>
      </c>
      <c r="CB256" s="1" t="s">
        <v>120</v>
      </c>
      <c r="CC256" s="1" t="s">
        <v>120</v>
      </c>
      <c r="CD256" s="1" t="s">
        <v>120</v>
      </c>
      <c r="CE256" s="1" t="s">
        <v>120</v>
      </c>
      <c r="CF256" s="1" t="s">
        <v>120</v>
      </c>
      <c r="CG256" s="1" t="s">
        <v>120</v>
      </c>
      <c r="CH256" s="1" t="s">
        <v>120</v>
      </c>
      <c r="CI256" s="1" t="s">
        <v>120</v>
      </c>
      <c r="CJ256" s="1" t="s">
        <v>120</v>
      </c>
      <c r="CK256" s="1" t="s">
        <v>120</v>
      </c>
      <c r="CL256" s="1" t="s">
        <v>120</v>
      </c>
      <c r="CM256" s="1" t="s">
        <v>120</v>
      </c>
      <c r="CN256" s="1" t="s">
        <v>120</v>
      </c>
      <c r="CO256" s="1" t="s">
        <v>120</v>
      </c>
      <c r="CP256" s="1" t="s">
        <v>120</v>
      </c>
      <c r="CQ256" s="1" t="s">
        <v>120</v>
      </c>
      <c r="CR256" s="1" t="s">
        <v>120</v>
      </c>
      <c r="CS256" s="1" t="s">
        <v>120</v>
      </c>
      <c r="CT256" s="1" t="s">
        <v>120</v>
      </c>
      <c r="CU256" s="1" t="s">
        <v>120</v>
      </c>
      <c r="CV256" s="1" t="s">
        <v>120</v>
      </c>
      <c r="CW256" s="1" t="s">
        <v>120</v>
      </c>
      <c r="CX256" s="1" t="s">
        <v>120</v>
      </c>
      <c r="CY256" s="1" t="s">
        <v>120</v>
      </c>
      <c r="CZ256" s="1" t="s">
        <v>120</v>
      </c>
      <c r="DA256" s="1" t="s">
        <v>120</v>
      </c>
      <c r="DB256" s="1" t="s">
        <v>120</v>
      </c>
      <c r="DC256" s="1" t="s">
        <v>120</v>
      </c>
      <c r="DD256" s="1" t="s">
        <v>120</v>
      </c>
      <c r="DE256" s="1" t="s">
        <v>120</v>
      </c>
      <c r="DF256" s="1" t="s">
        <v>120</v>
      </c>
      <c r="DG256" s="1" t="s">
        <v>120</v>
      </c>
    </row>
    <row r="257" spans="1:111" x14ac:dyDescent="0.3">
      <c r="A257" s="2">
        <v>255</v>
      </c>
      <c r="B257" s="1" t="s">
        <v>3652</v>
      </c>
      <c r="C257" s="1" t="s">
        <v>3653</v>
      </c>
      <c r="D257" s="1" t="s">
        <v>2150</v>
      </c>
      <c r="E257" s="1" t="s">
        <v>3654</v>
      </c>
      <c r="F257" s="1" t="s">
        <v>3655</v>
      </c>
      <c r="G257" s="1"/>
      <c r="H257" s="1" t="s">
        <v>3656</v>
      </c>
      <c r="I257" s="1" t="s">
        <v>3657</v>
      </c>
      <c r="J257" s="1"/>
      <c r="K257" s="1" t="s">
        <v>3658</v>
      </c>
      <c r="L257" s="1" t="s">
        <v>3659</v>
      </c>
      <c r="M257" s="1" t="s">
        <v>120</v>
      </c>
      <c r="N257" s="1" t="s">
        <v>368</v>
      </c>
      <c r="O257" s="1" t="s">
        <v>3660</v>
      </c>
      <c r="P257" s="1" t="s">
        <v>3661</v>
      </c>
      <c r="Q257" s="1" t="s">
        <v>120</v>
      </c>
      <c r="R257" s="1" t="s">
        <v>120</v>
      </c>
      <c r="S257" s="1" t="s">
        <v>3658</v>
      </c>
      <c r="T257" s="1" t="s">
        <v>120</v>
      </c>
      <c r="U257" s="1" t="s">
        <v>3662</v>
      </c>
      <c r="V257" s="1" t="s">
        <v>3663</v>
      </c>
      <c r="W257" s="1" t="s">
        <v>3664</v>
      </c>
      <c r="X257" s="1" t="s">
        <v>120</v>
      </c>
      <c r="Y257" s="1" t="s">
        <v>120</v>
      </c>
      <c r="Z257" s="1" t="s">
        <v>3665</v>
      </c>
      <c r="AA257" s="1" t="s">
        <v>3666</v>
      </c>
      <c r="AB257" s="1" t="s">
        <v>120</v>
      </c>
      <c r="AC257" s="1" t="s">
        <v>3667</v>
      </c>
      <c r="AD257" s="1" t="s">
        <v>120</v>
      </c>
      <c r="AE257" s="1" t="s">
        <v>120</v>
      </c>
      <c r="AF257" s="1" t="s">
        <v>120</v>
      </c>
      <c r="AG257" s="1" t="s">
        <v>120</v>
      </c>
      <c r="AH257" s="1" t="s">
        <v>120</v>
      </c>
      <c r="AI257" s="1" t="s">
        <v>120</v>
      </c>
      <c r="AJ257" s="1" t="s">
        <v>3668</v>
      </c>
      <c r="AK257" s="1" t="s">
        <v>3669</v>
      </c>
      <c r="AL257" s="1" t="s">
        <v>3670</v>
      </c>
      <c r="AM257" s="1" t="s">
        <v>3671</v>
      </c>
      <c r="AN257" s="1" t="s">
        <v>120</v>
      </c>
      <c r="AO257" s="1" t="s">
        <v>3197</v>
      </c>
      <c r="AP257" s="1" t="s">
        <v>120</v>
      </c>
      <c r="AQ257" s="1" t="s">
        <v>120</v>
      </c>
      <c r="AR257" s="1" t="s">
        <v>120</v>
      </c>
      <c r="AS257" s="1" t="s">
        <v>120</v>
      </c>
      <c r="AT257" s="1" t="s">
        <v>120</v>
      </c>
      <c r="AU257" s="1" t="s">
        <v>120</v>
      </c>
      <c r="AV257" s="1" t="s">
        <v>3672</v>
      </c>
      <c r="AW257" s="1" t="s">
        <v>3673</v>
      </c>
      <c r="AX257" s="1" t="s">
        <v>3674</v>
      </c>
      <c r="AY257" s="1" t="s">
        <v>120</v>
      </c>
      <c r="AZ257" s="1" t="s">
        <v>120</v>
      </c>
      <c r="BA257" s="1" t="s">
        <v>414</v>
      </c>
      <c r="BB257" s="1" t="s">
        <v>3675</v>
      </c>
      <c r="BC257" s="1" t="s">
        <v>2306</v>
      </c>
      <c r="BD257" s="1" t="s">
        <v>120</v>
      </c>
      <c r="BE257" s="1" t="s">
        <v>120</v>
      </c>
      <c r="BF257" s="1" t="s">
        <v>654</v>
      </c>
      <c r="BG257" s="1" t="s">
        <v>120</v>
      </c>
      <c r="BH257" s="1" t="s">
        <v>3676</v>
      </c>
      <c r="BI257" s="1" t="s">
        <v>3677</v>
      </c>
      <c r="BJ257" s="1" t="s">
        <v>3678</v>
      </c>
      <c r="BK257" s="1" t="s">
        <v>120</v>
      </c>
      <c r="BL257" s="1" t="s">
        <v>120</v>
      </c>
      <c r="BM257" s="1" t="s">
        <v>3670</v>
      </c>
      <c r="BN257" s="1" t="s">
        <v>120</v>
      </c>
      <c r="BO257" s="1" t="s">
        <v>500</v>
      </c>
      <c r="BP257" s="1" t="s">
        <v>707</v>
      </c>
      <c r="BQ257" s="1" t="s">
        <v>625</v>
      </c>
      <c r="BR257" s="1" t="s">
        <v>120</v>
      </c>
      <c r="BS257" s="1" t="s">
        <v>120</v>
      </c>
      <c r="BT257" s="1" t="s">
        <v>3679</v>
      </c>
      <c r="BU257" s="1" t="s">
        <v>120</v>
      </c>
      <c r="BV257" s="1" t="s">
        <v>3680</v>
      </c>
      <c r="BW257" s="1" t="s">
        <v>3681</v>
      </c>
      <c r="BX257" s="1" t="s">
        <v>3682</v>
      </c>
      <c r="BY257" s="1" t="s">
        <v>120</v>
      </c>
      <c r="BZ257" s="1" t="s">
        <v>120</v>
      </c>
      <c r="CA257" s="1" t="s">
        <v>3674</v>
      </c>
      <c r="CB257" s="1" t="s">
        <v>3671</v>
      </c>
      <c r="CC257" s="1" t="s">
        <v>120</v>
      </c>
      <c r="CD257" s="1" t="s">
        <v>3197</v>
      </c>
      <c r="CE257" s="1" t="s">
        <v>120</v>
      </c>
      <c r="CF257" s="1" t="s">
        <v>120</v>
      </c>
      <c r="CG257" s="1" t="s">
        <v>120</v>
      </c>
      <c r="CH257" s="1" t="s">
        <v>120</v>
      </c>
      <c r="CI257" s="1" t="s">
        <v>120</v>
      </c>
      <c r="CJ257" s="1" t="s">
        <v>120</v>
      </c>
      <c r="CK257" s="1" t="s">
        <v>3672</v>
      </c>
      <c r="CL257" s="1" t="s">
        <v>3673</v>
      </c>
      <c r="CM257" s="1" t="s">
        <v>3674</v>
      </c>
      <c r="CN257" s="1" t="s">
        <v>3683</v>
      </c>
      <c r="CO257" s="1" t="s">
        <v>3684</v>
      </c>
      <c r="CP257" s="1" t="s">
        <v>3685</v>
      </c>
      <c r="CQ257" s="1" t="s">
        <v>3686</v>
      </c>
      <c r="CR257" s="1" t="s">
        <v>3687</v>
      </c>
      <c r="CS257" s="1" t="s">
        <v>3688</v>
      </c>
      <c r="CT257" s="1" t="s">
        <v>120</v>
      </c>
      <c r="CU257" s="1" t="s">
        <v>120</v>
      </c>
      <c r="CV257" s="1" t="s">
        <v>120</v>
      </c>
      <c r="CW257" s="1" t="s">
        <v>120</v>
      </c>
      <c r="CX257" s="1" t="s">
        <v>120</v>
      </c>
      <c r="CY257" s="1" t="s">
        <v>120</v>
      </c>
      <c r="CZ257" s="1" t="s">
        <v>120</v>
      </c>
      <c r="DA257" s="1" t="s">
        <v>120</v>
      </c>
      <c r="DB257" s="1" t="s">
        <v>120</v>
      </c>
      <c r="DC257" s="1" t="s">
        <v>120</v>
      </c>
      <c r="DD257" s="1" t="s">
        <v>120</v>
      </c>
      <c r="DE257" s="1" t="s">
        <v>120</v>
      </c>
      <c r="DF257" s="1" t="s">
        <v>120</v>
      </c>
      <c r="DG257" s="1" t="s">
        <v>120</v>
      </c>
    </row>
    <row r="258" spans="1:111" x14ac:dyDescent="0.3">
      <c r="A258" s="2">
        <v>256</v>
      </c>
      <c r="B258" s="1" t="s">
        <v>3689</v>
      </c>
      <c r="C258" s="1" t="s">
        <v>3690</v>
      </c>
      <c r="D258" s="1" t="s">
        <v>3691</v>
      </c>
      <c r="E258" s="1" t="s">
        <v>3692</v>
      </c>
      <c r="F258" s="1" t="s">
        <v>3693</v>
      </c>
      <c r="G258" s="1"/>
      <c r="H258" s="1" t="s">
        <v>3694</v>
      </c>
      <c r="I258" s="1" t="s">
        <v>3695</v>
      </c>
      <c r="J258" s="1"/>
      <c r="K258" s="1" t="s">
        <v>120</v>
      </c>
      <c r="L258" s="1" t="s">
        <v>311</v>
      </c>
      <c r="M258" s="1" t="s">
        <v>120</v>
      </c>
      <c r="N258" s="1" t="s">
        <v>120</v>
      </c>
      <c r="O258" s="1" t="s">
        <v>120</v>
      </c>
      <c r="P258" s="1" t="s">
        <v>120</v>
      </c>
      <c r="Q258" s="1" t="s">
        <v>120</v>
      </c>
      <c r="R258" s="1" t="s">
        <v>120</v>
      </c>
      <c r="S258" s="1" t="s">
        <v>120</v>
      </c>
      <c r="T258" s="1" t="s">
        <v>120</v>
      </c>
      <c r="U258" s="1" t="s">
        <v>120</v>
      </c>
      <c r="V258" s="1" t="s">
        <v>120</v>
      </c>
      <c r="W258" s="1" t="s">
        <v>120</v>
      </c>
      <c r="X258" s="1" t="s">
        <v>120</v>
      </c>
      <c r="Y258" s="1" t="s">
        <v>120</v>
      </c>
      <c r="Z258" s="1" t="s">
        <v>120</v>
      </c>
      <c r="AA258" s="1" t="s">
        <v>120</v>
      </c>
      <c r="AB258" s="1" t="s">
        <v>120</v>
      </c>
      <c r="AC258" s="1" t="s">
        <v>120</v>
      </c>
      <c r="AD258" s="1" t="s">
        <v>120</v>
      </c>
      <c r="AE258" s="1" t="s">
        <v>120</v>
      </c>
      <c r="AF258" s="1" t="s">
        <v>120</v>
      </c>
      <c r="AG258" s="1" t="s">
        <v>120</v>
      </c>
      <c r="AH258" s="1" t="s">
        <v>120</v>
      </c>
      <c r="AI258" s="1" t="s">
        <v>120</v>
      </c>
      <c r="AJ258" s="1" t="s">
        <v>120</v>
      </c>
      <c r="AK258" s="1" t="s">
        <v>120</v>
      </c>
      <c r="AL258" s="1" t="s">
        <v>120</v>
      </c>
      <c r="AM258" s="1" t="s">
        <v>120</v>
      </c>
      <c r="AN258" s="1" t="s">
        <v>120</v>
      </c>
      <c r="AO258" s="1" t="s">
        <v>120</v>
      </c>
      <c r="AP258" s="1" t="s">
        <v>120</v>
      </c>
      <c r="AQ258" s="1" t="s">
        <v>120</v>
      </c>
      <c r="AR258" s="1" t="s">
        <v>120</v>
      </c>
      <c r="AS258" s="1" t="s">
        <v>120</v>
      </c>
      <c r="AT258" s="1" t="s">
        <v>120</v>
      </c>
      <c r="AU258" s="1" t="s">
        <v>120</v>
      </c>
      <c r="AV258" s="1" t="s">
        <v>120</v>
      </c>
      <c r="AW258" s="1" t="s">
        <v>120</v>
      </c>
      <c r="AX258" s="1" t="s">
        <v>120</v>
      </c>
      <c r="AY258" s="1" t="s">
        <v>120</v>
      </c>
      <c r="AZ258" s="1" t="s">
        <v>120</v>
      </c>
      <c r="BA258" s="1" t="s">
        <v>120</v>
      </c>
      <c r="BB258" s="1" t="s">
        <v>120</v>
      </c>
      <c r="BC258" s="1" t="s">
        <v>120</v>
      </c>
      <c r="BD258" s="1" t="s">
        <v>120</v>
      </c>
      <c r="BE258" s="1" t="s">
        <v>120</v>
      </c>
      <c r="BF258" s="1" t="s">
        <v>120</v>
      </c>
      <c r="BG258" s="1" t="s">
        <v>120</v>
      </c>
      <c r="BH258" s="1" t="s">
        <v>120</v>
      </c>
      <c r="BI258" s="1" t="s">
        <v>120</v>
      </c>
      <c r="BJ258" s="1" t="s">
        <v>120</v>
      </c>
      <c r="BK258" s="1" t="s">
        <v>120</v>
      </c>
      <c r="BL258" s="1" t="s">
        <v>120</v>
      </c>
      <c r="BM258" s="1" t="s">
        <v>120</v>
      </c>
      <c r="BN258" s="1" t="s">
        <v>120</v>
      </c>
      <c r="BO258" s="1" t="s">
        <v>120</v>
      </c>
      <c r="BP258" s="1" t="s">
        <v>120</v>
      </c>
      <c r="BQ258" s="1" t="s">
        <v>120</v>
      </c>
      <c r="BR258" s="1" t="s">
        <v>120</v>
      </c>
      <c r="BS258" s="1" t="s">
        <v>120</v>
      </c>
      <c r="BT258" s="1" t="s">
        <v>120</v>
      </c>
      <c r="BU258" s="1" t="s">
        <v>120</v>
      </c>
      <c r="BV258" s="1" t="s">
        <v>120</v>
      </c>
      <c r="BW258" s="1" t="s">
        <v>120</v>
      </c>
      <c r="BX258" s="1" t="s">
        <v>120</v>
      </c>
      <c r="BY258" s="1" t="s">
        <v>120</v>
      </c>
      <c r="BZ258" s="1" t="s">
        <v>120</v>
      </c>
      <c r="CA258" s="1" t="s">
        <v>120</v>
      </c>
      <c r="CB258" s="1" t="s">
        <v>120</v>
      </c>
      <c r="CC258" s="1" t="s">
        <v>120</v>
      </c>
      <c r="CD258" s="1" t="s">
        <v>120</v>
      </c>
      <c r="CE258" s="1" t="s">
        <v>120</v>
      </c>
      <c r="CF258" s="1" t="s">
        <v>120</v>
      </c>
      <c r="CG258" s="1" t="s">
        <v>120</v>
      </c>
      <c r="CH258" s="1" t="s">
        <v>120</v>
      </c>
      <c r="CI258" s="1" t="s">
        <v>120</v>
      </c>
      <c r="CJ258" s="1" t="s">
        <v>120</v>
      </c>
      <c r="CK258" s="1" t="s">
        <v>120</v>
      </c>
      <c r="CL258" s="1" t="s">
        <v>120</v>
      </c>
      <c r="CM258" s="1" t="s">
        <v>120</v>
      </c>
      <c r="CN258" s="1" t="s">
        <v>120</v>
      </c>
      <c r="CO258" s="1" t="s">
        <v>120</v>
      </c>
      <c r="CP258" s="1" t="s">
        <v>120</v>
      </c>
      <c r="CQ258" s="1" t="s">
        <v>120</v>
      </c>
      <c r="CR258" s="1" t="s">
        <v>120</v>
      </c>
      <c r="CS258" s="1" t="s">
        <v>120</v>
      </c>
      <c r="CT258" s="1" t="s">
        <v>120</v>
      </c>
      <c r="CU258" s="1" t="s">
        <v>120</v>
      </c>
      <c r="CV258" s="1" t="s">
        <v>120</v>
      </c>
      <c r="CW258" s="1" t="s">
        <v>120</v>
      </c>
      <c r="CX258" s="1" t="s">
        <v>120</v>
      </c>
      <c r="CY258" s="1" t="s">
        <v>120</v>
      </c>
      <c r="CZ258" s="1" t="s">
        <v>120</v>
      </c>
      <c r="DA258" s="1" t="s">
        <v>120</v>
      </c>
      <c r="DB258" s="1" t="s">
        <v>120</v>
      </c>
      <c r="DC258" s="1" t="s">
        <v>120</v>
      </c>
      <c r="DD258" s="1" t="s">
        <v>120</v>
      </c>
      <c r="DE258" s="1" t="s">
        <v>120</v>
      </c>
      <c r="DF258" s="1" t="s">
        <v>120</v>
      </c>
      <c r="DG258" s="1" t="s">
        <v>120</v>
      </c>
    </row>
    <row r="259" spans="1:111" hidden="1" x14ac:dyDescent="0.3">
      <c r="A259" s="2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</row>
    <row r="260" spans="1:111" x14ac:dyDescent="0.3">
      <c r="A260" s="2">
        <v>258</v>
      </c>
      <c r="B260" s="1" t="s">
        <v>3696</v>
      </c>
      <c r="C260" s="1" t="s">
        <v>3697</v>
      </c>
      <c r="D260" s="1" t="s">
        <v>3698</v>
      </c>
      <c r="E260" s="1" t="s">
        <v>3699</v>
      </c>
      <c r="F260" s="1" t="s">
        <v>3700</v>
      </c>
      <c r="G260" s="1" t="s">
        <v>3701</v>
      </c>
      <c r="H260" s="1" t="s">
        <v>3702</v>
      </c>
      <c r="I260" s="1" t="s">
        <v>3703</v>
      </c>
      <c r="J260" s="1" t="s">
        <v>3704</v>
      </c>
      <c r="K260" s="1" t="s">
        <v>3210</v>
      </c>
      <c r="L260" s="1" t="s">
        <v>3705</v>
      </c>
      <c r="M260" s="1" t="s">
        <v>120</v>
      </c>
      <c r="N260" s="1" t="s">
        <v>625</v>
      </c>
      <c r="O260" s="1" t="s">
        <v>1919</v>
      </c>
      <c r="P260" s="1" t="s">
        <v>121</v>
      </c>
      <c r="Q260" s="1" t="s">
        <v>120</v>
      </c>
      <c r="R260" s="1" t="s">
        <v>120</v>
      </c>
      <c r="S260" s="1" t="s">
        <v>3210</v>
      </c>
      <c r="T260" s="1" t="s">
        <v>120</v>
      </c>
      <c r="U260" s="1" t="s">
        <v>3706</v>
      </c>
      <c r="V260" s="1" t="s">
        <v>3707</v>
      </c>
      <c r="W260" s="1" t="s">
        <v>3708</v>
      </c>
      <c r="X260" s="1" t="s">
        <v>120</v>
      </c>
      <c r="Y260" s="1" t="s">
        <v>120</v>
      </c>
      <c r="Z260" s="1" t="s">
        <v>3705</v>
      </c>
      <c r="AA260" s="1" t="s">
        <v>3709</v>
      </c>
      <c r="AB260" s="1" t="s">
        <v>120</v>
      </c>
      <c r="AC260" s="1" t="s">
        <v>120</v>
      </c>
      <c r="AD260" s="1" t="s">
        <v>3710</v>
      </c>
      <c r="AE260" s="1" t="s">
        <v>120</v>
      </c>
      <c r="AF260" s="1" t="s">
        <v>120</v>
      </c>
      <c r="AG260" s="1" t="s">
        <v>120</v>
      </c>
      <c r="AH260" s="1" t="s">
        <v>120</v>
      </c>
      <c r="AI260" s="1" t="s">
        <v>120</v>
      </c>
      <c r="AJ260" s="1" t="s">
        <v>3711</v>
      </c>
      <c r="AK260" s="1" t="s">
        <v>3712</v>
      </c>
      <c r="AL260" s="1" t="s">
        <v>3705</v>
      </c>
      <c r="AM260" s="1" t="s">
        <v>120</v>
      </c>
      <c r="AN260" s="1" t="s">
        <v>120</v>
      </c>
      <c r="AO260" s="1" t="s">
        <v>120</v>
      </c>
      <c r="AP260" s="1" t="s">
        <v>120</v>
      </c>
      <c r="AQ260" s="1" t="s">
        <v>120</v>
      </c>
      <c r="AR260" s="1" t="s">
        <v>120</v>
      </c>
      <c r="AS260" s="1" t="s">
        <v>120</v>
      </c>
      <c r="AT260" s="1" t="s">
        <v>120</v>
      </c>
      <c r="AU260" s="1" t="s">
        <v>120</v>
      </c>
      <c r="AV260" s="1" t="s">
        <v>120</v>
      </c>
      <c r="AW260" s="1" t="s">
        <v>120</v>
      </c>
      <c r="AX260" s="1" t="s">
        <v>120</v>
      </c>
      <c r="AY260" s="1" t="s">
        <v>120</v>
      </c>
      <c r="AZ260" s="1" t="s">
        <v>120</v>
      </c>
      <c r="BA260" s="1" t="s">
        <v>625</v>
      </c>
      <c r="BB260" s="1" t="s">
        <v>1919</v>
      </c>
      <c r="BC260" s="1" t="s">
        <v>121</v>
      </c>
      <c r="BD260" s="1" t="s">
        <v>120</v>
      </c>
      <c r="BE260" s="1" t="s">
        <v>120</v>
      </c>
      <c r="BF260" s="1" t="s">
        <v>3210</v>
      </c>
      <c r="BG260" s="1" t="s">
        <v>120</v>
      </c>
      <c r="BH260" s="1" t="s">
        <v>3706</v>
      </c>
      <c r="BI260" s="1" t="s">
        <v>3707</v>
      </c>
      <c r="BJ260" s="1" t="s">
        <v>3708</v>
      </c>
      <c r="BK260" s="1" t="s">
        <v>120</v>
      </c>
      <c r="BL260" s="1" t="s">
        <v>120</v>
      </c>
      <c r="BM260" s="1" t="s">
        <v>3705</v>
      </c>
      <c r="BN260" s="1" t="s">
        <v>120</v>
      </c>
      <c r="BO260" s="1" t="s">
        <v>120</v>
      </c>
      <c r="BP260" s="1" t="s">
        <v>120</v>
      </c>
      <c r="BQ260" s="1" t="s">
        <v>120</v>
      </c>
      <c r="BR260" s="1" t="s">
        <v>120</v>
      </c>
      <c r="BS260" s="1" t="s">
        <v>120</v>
      </c>
      <c r="BT260" s="1" t="s">
        <v>120</v>
      </c>
      <c r="BU260" s="1" t="s">
        <v>120</v>
      </c>
      <c r="BV260" s="1" t="s">
        <v>120</v>
      </c>
      <c r="BW260" s="1" t="s">
        <v>120</v>
      </c>
      <c r="BX260" s="1" t="s">
        <v>120</v>
      </c>
      <c r="BY260" s="1" t="s">
        <v>120</v>
      </c>
      <c r="BZ260" s="1" t="s">
        <v>120</v>
      </c>
      <c r="CA260" s="1" t="s">
        <v>120</v>
      </c>
      <c r="CB260" s="1" t="s">
        <v>120</v>
      </c>
      <c r="CC260" s="1" t="s">
        <v>120</v>
      </c>
      <c r="CD260" s="1" t="s">
        <v>120</v>
      </c>
      <c r="CE260" s="1" t="s">
        <v>120</v>
      </c>
      <c r="CF260" s="1" t="s">
        <v>120</v>
      </c>
      <c r="CG260" s="1" t="s">
        <v>120</v>
      </c>
      <c r="CH260" s="1" t="s">
        <v>120</v>
      </c>
      <c r="CI260" s="1" t="s">
        <v>120</v>
      </c>
      <c r="CJ260" s="1" t="s">
        <v>120</v>
      </c>
      <c r="CK260" s="1" t="s">
        <v>120</v>
      </c>
      <c r="CL260" s="1" t="s">
        <v>120</v>
      </c>
      <c r="CM260" s="1" t="s">
        <v>120</v>
      </c>
      <c r="CN260" s="1" t="s">
        <v>120</v>
      </c>
      <c r="CO260" s="1" t="s">
        <v>120</v>
      </c>
      <c r="CP260" s="1" t="s">
        <v>120</v>
      </c>
      <c r="CQ260" s="1" t="s">
        <v>120</v>
      </c>
      <c r="CR260" s="1" t="s">
        <v>120</v>
      </c>
      <c r="CS260" s="1" t="s">
        <v>120</v>
      </c>
      <c r="CT260" s="1" t="s">
        <v>120</v>
      </c>
      <c r="CU260" s="1" t="s">
        <v>120</v>
      </c>
      <c r="CV260" s="1" t="s">
        <v>120</v>
      </c>
      <c r="CW260" s="1" t="s">
        <v>120</v>
      </c>
      <c r="CX260" s="1" t="s">
        <v>120</v>
      </c>
      <c r="CY260" s="1" t="s">
        <v>120</v>
      </c>
      <c r="CZ260" s="1" t="s">
        <v>120</v>
      </c>
      <c r="DA260" s="1" t="s">
        <v>120</v>
      </c>
      <c r="DB260" s="1" t="s">
        <v>120</v>
      </c>
      <c r="DC260" s="1" t="s">
        <v>120</v>
      </c>
      <c r="DD260" s="1" t="s">
        <v>120</v>
      </c>
      <c r="DE260" s="1" t="s">
        <v>120</v>
      </c>
      <c r="DF260" s="1" t="s">
        <v>120</v>
      </c>
      <c r="DG260" s="1" t="s">
        <v>120</v>
      </c>
    </row>
    <row r="261" spans="1:111" x14ac:dyDescent="0.3">
      <c r="A261" s="2">
        <v>259</v>
      </c>
      <c r="B261" s="1" t="s">
        <v>3713</v>
      </c>
      <c r="C261" s="1" t="s">
        <v>3714</v>
      </c>
      <c r="D261" s="1" t="s">
        <v>3715</v>
      </c>
      <c r="E261" s="1" t="s">
        <v>3716</v>
      </c>
      <c r="F261" s="1" t="s">
        <v>3717</v>
      </c>
      <c r="G261" s="1" t="s">
        <v>3718</v>
      </c>
      <c r="H261" s="1" t="s">
        <v>3719</v>
      </c>
      <c r="I261" s="1" t="s">
        <v>3720</v>
      </c>
      <c r="J261" s="1" t="s">
        <v>3721</v>
      </c>
      <c r="K261" s="1" t="s">
        <v>730</v>
      </c>
      <c r="L261" s="1" t="s">
        <v>3722</v>
      </c>
      <c r="M261" s="1" t="s">
        <v>120</v>
      </c>
      <c r="N261" s="1" t="s">
        <v>120</v>
      </c>
      <c r="O261" s="1" t="s">
        <v>454</v>
      </c>
      <c r="P261" s="1" t="s">
        <v>708</v>
      </c>
      <c r="Q261" s="1" t="s">
        <v>120</v>
      </c>
      <c r="R261" s="1" t="s">
        <v>120</v>
      </c>
      <c r="S261" s="1" t="s">
        <v>730</v>
      </c>
      <c r="T261" s="1" t="s">
        <v>120</v>
      </c>
      <c r="U261" s="1" t="s">
        <v>120</v>
      </c>
      <c r="V261" s="1" t="s">
        <v>3723</v>
      </c>
      <c r="W261" s="1" t="s">
        <v>3724</v>
      </c>
      <c r="X261" s="1" t="s">
        <v>120</v>
      </c>
      <c r="Y261" s="1" t="s">
        <v>120</v>
      </c>
      <c r="Z261" s="1" t="s">
        <v>3725</v>
      </c>
      <c r="AA261" s="1" t="s">
        <v>3726</v>
      </c>
      <c r="AB261" s="1" t="s">
        <v>120</v>
      </c>
      <c r="AC261" s="1" t="s">
        <v>464</v>
      </c>
      <c r="AD261" s="1" t="s">
        <v>666</v>
      </c>
      <c r="AE261" s="1" t="s">
        <v>120</v>
      </c>
      <c r="AF261" s="1" t="s">
        <v>120</v>
      </c>
      <c r="AG261" s="1" t="s">
        <v>120</v>
      </c>
      <c r="AH261" s="1" t="s">
        <v>120</v>
      </c>
      <c r="AI261" s="1" t="s">
        <v>120</v>
      </c>
      <c r="AJ261" s="1" t="s">
        <v>524</v>
      </c>
      <c r="AK261" s="1" t="s">
        <v>2568</v>
      </c>
      <c r="AL261" s="1" t="s">
        <v>3725</v>
      </c>
      <c r="AM261" s="1" t="s">
        <v>120</v>
      </c>
      <c r="AN261" s="1" t="s">
        <v>120</v>
      </c>
      <c r="AO261" s="1" t="s">
        <v>120</v>
      </c>
      <c r="AP261" s="1" t="s">
        <v>120</v>
      </c>
      <c r="AQ261" s="1" t="s">
        <v>120</v>
      </c>
      <c r="AR261" s="1" t="s">
        <v>120</v>
      </c>
      <c r="AS261" s="1" t="s">
        <v>120</v>
      </c>
      <c r="AT261" s="1" t="s">
        <v>120</v>
      </c>
      <c r="AU261" s="1" t="s">
        <v>120</v>
      </c>
      <c r="AV261" s="1" t="s">
        <v>120</v>
      </c>
      <c r="AW261" s="1" t="s">
        <v>120</v>
      </c>
      <c r="AX261" s="1" t="s">
        <v>120</v>
      </c>
      <c r="AY261" s="1" t="s">
        <v>120</v>
      </c>
      <c r="AZ261" s="1" t="s">
        <v>120</v>
      </c>
      <c r="BA261" s="1" t="s">
        <v>120</v>
      </c>
      <c r="BB261" s="1" t="s">
        <v>454</v>
      </c>
      <c r="BC261" s="1" t="s">
        <v>708</v>
      </c>
      <c r="BD261" s="1" t="s">
        <v>120</v>
      </c>
      <c r="BE261" s="1" t="s">
        <v>120</v>
      </c>
      <c r="BF261" s="1" t="s">
        <v>730</v>
      </c>
      <c r="BG261" s="1" t="s">
        <v>120</v>
      </c>
      <c r="BH261" s="1" t="s">
        <v>120</v>
      </c>
      <c r="BI261" s="1" t="s">
        <v>3723</v>
      </c>
      <c r="BJ261" s="1" t="s">
        <v>3724</v>
      </c>
      <c r="BK261" s="1" t="s">
        <v>120</v>
      </c>
      <c r="BL261" s="1" t="s">
        <v>120</v>
      </c>
      <c r="BM261" s="1" t="s">
        <v>3725</v>
      </c>
      <c r="BN261" s="1" t="s">
        <v>120</v>
      </c>
      <c r="BO261" s="1" t="s">
        <v>120</v>
      </c>
      <c r="BP261" s="1" t="s">
        <v>120</v>
      </c>
      <c r="BQ261" s="1" t="s">
        <v>120</v>
      </c>
      <c r="BR261" s="1" t="s">
        <v>120</v>
      </c>
      <c r="BS261" s="1" t="s">
        <v>120</v>
      </c>
      <c r="BT261" s="1" t="s">
        <v>120</v>
      </c>
      <c r="BU261" s="1" t="s">
        <v>120</v>
      </c>
      <c r="BV261" s="1" t="s">
        <v>120</v>
      </c>
      <c r="BW261" s="1" t="s">
        <v>120</v>
      </c>
      <c r="BX261" s="1" t="s">
        <v>120</v>
      </c>
      <c r="BY261" s="1" t="s">
        <v>120</v>
      </c>
      <c r="BZ261" s="1" t="s">
        <v>120</v>
      </c>
      <c r="CA261" s="1" t="s">
        <v>120</v>
      </c>
      <c r="CB261" s="1" t="s">
        <v>120</v>
      </c>
      <c r="CC261" s="1" t="s">
        <v>120</v>
      </c>
      <c r="CD261" s="1" t="s">
        <v>120</v>
      </c>
      <c r="CE261" s="1" t="s">
        <v>120</v>
      </c>
      <c r="CF261" s="1" t="s">
        <v>120</v>
      </c>
      <c r="CG261" s="1" t="s">
        <v>120</v>
      </c>
      <c r="CH261" s="1" t="s">
        <v>120</v>
      </c>
      <c r="CI261" s="1" t="s">
        <v>120</v>
      </c>
      <c r="CJ261" s="1" t="s">
        <v>120</v>
      </c>
      <c r="CK261" s="1" t="s">
        <v>120</v>
      </c>
      <c r="CL261" s="1" t="s">
        <v>120</v>
      </c>
      <c r="CM261" s="1" t="s">
        <v>120</v>
      </c>
      <c r="CN261" s="1" t="s">
        <v>120</v>
      </c>
      <c r="CO261" s="1" t="s">
        <v>120</v>
      </c>
      <c r="CP261" s="1" t="s">
        <v>120</v>
      </c>
      <c r="CQ261" s="1" t="s">
        <v>120</v>
      </c>
      <c r="CR261" s="1" t="s">
        <v>120</v>
      </c>
      <c r="CS261" s="1" t="s">
        <v>120</v>
      </c>
      <c r="CT261" s="1" t="s">
        <v>120</v>
      </c>
      <c r="CU261" s="1" t="s">
        <v>120</v>
      </c>
      <c r="CV261" s="1" t="s">
        <v>120</v>
      </c>
      <c r="CW261" s="1" t="s">
        <v>120</v>
      </c>
      <c r="CX261" s="1" t="s">
        <v>120</v>
      </c>
      <c r="CY261" s="1" t="s">
        <v>120</v>
      </c>
      <c r="CZ261" s="1" t="s">
        <v>120</v>
      </c>
      <c r="DA261" s="1" t="s">
        <v>120</v>
      </c>
      <c r="DB261" s="1" t="s">
        <v>120</v>
      </c>
      <c r="DC261" s="1" t="s">
        <v>120</v>
      </c>
      <c r="DD261" s="1" t="s">
        <v>120</v>
      </c>
      <c r="DE261" s="1" t="s">
        <v>120</v>
      </c>
      <c r="DF261" s="1" t="s">
        <v>120</v>
      </c>
      <c r="DG261" s="1" t="s">
        <v>120</v>
      </c>
    </row>
    <row r="262" spans="1:111" x14ac:dyDescent="0.3">
      <c r="A262" s="2">
        <v>260</v>
      </c>
      <c r="B262" s="1" t="s">
        <v>3727</v>
      </c>
      <c r="C262" s="1" t="s">
        <v>3728</v>
      </c>
      <c r="D262" s="1" t="s">
        <v>3729</v>
      </c>
      <c r="E262" s="1" t="s">
        <v>3730</v>
      </c>
      <c r="F262" s="1" t="s">
        <v>3731</v>
      </c>
      <c r="G262" s="1"/>
      <c r="H262" s="1" t="s">
        <v>3732</v>
      </c>
      <c r="I262" s="1" t="s">
        <v>3733</v>
      </c>
      <c r="J262" s="1"/>
      <c r="K262" s="1" t="s">
        <v>514</v>
      </c>
      <c r="L262" s="1" t="s">
        <v>3734</v>
      </c>
      <c r="M262" s="1" t="s">
        <v>120</v>
      </c>
      <c r="N262" s="1" t="s">
        <v>123</v>
      </c>
      <c r="O262" s="1" t="s">
        <v>294</v>
      </c>
      <c r="P262" s="1" t="s">
        <v>478</v>
      </c>
      <c r="Q262" s="1" t="s">
        <v>120</v>
      </c>
      <c r="R262" s="1" t="s">
        <v>120</v>
      </c>
      <c r="S262" s="1" t="s">
        <v>514</v>
      </c>
      <c r="T262" s="1" t="s">
        <v>120</v>
      </c>
      <c r="U262" s="1" t="s">
        <v>963</v>
      </c>
      <c r="V262" s="1" t="s">
        <v>3735</v>
      </c>
      <c r="W262" s="1" t="s">
        <v>402</v>
      </c>
      <c r="X262" s="1" t="s">
        <v>120</v>
      </c>
      <c r="Y262" s="1" t="s">
        <v>120</v>
      </c>
      <c r="Z262" s="1" t="s">
        <v>3736</v>
      </c>
      <c r="AA262" s="1" t="s">
        <v>3737</v>
      </c>
      <c r="AB262" s="1" t="s">
        <v>120</v>
      </c>
      <c r="AC262" s="1" t="s">
        <v>120</v>
      </c>
      <c r="AD262" s="1" t="s">
        <v>120</v>
      </c>
      <c r="AE262" s="1" t="s">
        <v>120</v>
      </c>
      <c r="AF262" s="1" t="s">
        <v>120</v>
      </c>
      <c r="AG262" s="1" t="s">
        <v>120</v>
      </c>
      <c r="AH262" s="1" t="s">
        <v>120</v>
      </c>
      <c r="AI262" s="1" t="s">
        <v>120</v>
      </c>
      <c r="AJ262" s="1" t="s">
        <v>2775</v>
      </c>
      <c r="AK262" s="1" t="s">
        <v>524</v>
      </c>
      <c r="AL262" s="1" t="s">
        <v>3736</v>
      </c>
      <c r="AM262" s="1" t="s">
        <v>120</v>
      </c>
      <c r="AN262" s="1" t="s">
        <v>120</v>
      </c>
      <c r="AO262" s="1" t="s">
        <v>120</v>
      </c>
      <c r="AP262" s="1" t="s">
        <v>120</v>
      </c>
      <c r="AQ262" s="1" t="s">
        <v>120</v>
      </c>
      <c r="AR262" s="1" t="s">
        <v>120</v>
      </c>
      <c r="AS262" s="1" t="s">
        <v>120</v>
      </c>
      <c r="AT262" s="1" t="s">
        <v>120</v>
      </c>
      <c r="AU262" s="1" t="s">
        <v>120</v>
      </c>
      <c r="AV262" s="1" t="s">
        <v>120</v>
      </c>
      <c r="AW262" s="1" t="s">
        <v>120</v>
      </c>
      <c r="AX262" s="1" t="s">
        <v>120</v>
      </c>
      <c r="AY262" s="1" t="s">
        <v>120</v>
      </c>
      <c r="AZ262" s="1" t="s">
        <v>120</v>
      </c>
      <c r="BA262" s="1" t="s">
        <v>123</v>
      </c>
      <c r="BB262" s="1" t="s">
        <v>294</v>
      </c>
      <c r="BC262" s="1" t="s">
        <v>478</v>
      </c>
      <c r="BD262" s="1" t="s">
        <v>120</v>
      </c>
      <c r="BE262" s="1" t="s">
        <v>120</v>
      </c>
      <c r="BF262" s="1" t="s">
        <v>514</v>
      </c>
      <c r="BG262" s="1" t="s">
        <v>120</v>
      </c>
      <c r="BH262" s="1" t="s">
        <v>963</v>
      </c>
      <c r="BI262" s="1" t="s">
        <v>3735</v>
      </c>
      <c r="BJ262" s="1" t="s">
        <v>402</v>
      </c>
      <c r="BK262" s="1" t="s">
        <v>120</v>
      </c>
      <c r="BL262" s="1" t="s">
        <v>120</v>
      </c>
      <c r="BM262" s="1" t="s">
        <v>3736</v>
      </c>
      <c r="BN262" s="1" t="s">
        <v>120</v>
      </c>
      <c r="BO262" s="1" t="s">
        <v>120</v>
      </c>
      <c r="BP262" s="1" t="s">
        <v>120</v>
      </c>
      <c r="BQ262" s="1" t="s">
        <v>120</v>
      </c>
      <c r="BR262" s="1" t="s">
        <v>120</v>
      </c>
      <c r="BS262" s="1" t="s">
        <v>120</v>
      </c>
      <c r="BT262" s="1" t="s">
        <v>120</v>
      </c>
      <c r="BU262" s="1" t="s">
        <v>120</v>
      </c>
      <c r="BV262" s="1" t="s">
        <v>120</v>
      </c>
      <c r="BW262" s="1" t="s">
        <v>120</v>
      </c>
      <c r="BX262" s="1" t="s">
        <v>120</v>
      </c>
      <c r="BY262" s="1" t="s">
        <v>120</v>
      </c>
      <c r="BZ262" s="1" t="s">
        <v>120</v>
      </c>
      <c r="CA262" s="1" t="s">
        <v>120</v>
      </c>
      <c r="CB262" s="1" t="s">
        <v>120</v>
      </c>
      <c r="CC262" s="1" t="s">
        <v>120</v>
      </c>
      <c r="CD262" s="1" t="s">
        <v>120</v>
      </c>
      <c r="CE262" s="1" t="s">
        <v>120</v>
      </c>
      <c r="CF262" s="1" t="s">
        <v>120</v>
      </c>
      <c r="CG262" s="1" t="s">
        <v>120</v>
      </c>
      <c r="CH262" s="1" t="s">
        <v>120</v>
      </c>
      <c r="CI262" s="1" t="s">
        <v>120</v>
      </c>
      <c r="CJ262" s="1" t="s">
        <v>120</v>
      </c>
      <c r="CK262" s="1" t="s">
        <v>120</v>
      </c>
      <c r="CL262" s="1" t="s">
        <v>120</v>
      </c>
      <c r="CM262" s="1" t="s">
        <v>120</v>
      </c>
      <c r="CN262" s="1" t="s">
        <v>120</v>
      </c>
      <c r="CO262" s="1" t="s">
        <v>120</v>
      </c>
      <c r="CP262" s="1" t="s">
        <v>120</v>
      </c>
      <c r="CQ262" s="1" t="s">
        <v>120</v>
      </c>
      <c r="CR262" s="1" t="s">
        <v>120</v>
      </c>
      <c r="CS262" s="1" t="s">
        <v>120</v>
      </c>
      <c r="CT262" s="1" t="s">
        <v>120</v>
      </c>
      <c r="CU262" s="1" t="s">
        <v>120</v>
      </c>
      <c r="CV262" s="1" t="s">
        <v>120</v>
      </c>
      <c r="CW262" s="1" t="s">
        <v>120</v>
      </c>
      <c r="CX262" s="1" t="s">
        <v>120</v>
      </c>
      <c r="CY262" s="1" t="s">
        <v>120</v>
      </c>
      <c r="CZ262" s="1" t="s">
        <v>120</v>
      </c>
      <c r="DA262" s="1" t="s">
        <v>120</v>
      </c>
      <c r="DB262" s="1" t="s">
        <v>120</v>
      </c>
      <c r="DC262" s="1" t="s">
        <v>120</v>
      </c>
      <c r="DD262" s="1" t="s">
        <v>120</v>
      </c>
      <c r="DE262" s="1" t="s">
        <v>120</v>
      </c>
      <c r="DF262" s="1" t="s">
        <v>120</v>
      </c>
      <c r="DG262" s="1" t="s">
        <v>120</v>
      </c>
    </row>
    <row r="263" spans="1:111" x14ac:dyDescent="0.3">
      <c r="A263" s="2">
        <v>261</v>
      </c>
      <c r="B263" s="1" t="s">
        <v>3738</v>
      </c>
      <c r="C263" s="1" t="s">
        <v>3739</v>
      </c>
      <c r="D263" s="1" t="s">
        <v>493</v>
      </c>
      <c r="E263" s="1" t="s">
        <v>3740</v>
      </c>
      <c r="F263" s="1" t="s">
        <v>3741</v>
      </c>
      <c r="G263" s="1" t="s">
        <v>3742</v>
      </c>
      <c r="H263" s="1" t="s">
        <v>3743</v>
      </c>
      <c r="I263" s="1" t="s">
        <v>3744</v>
      </c>
      <c r="J263" s="1" t="s">
        <v>3742</v>
      </c>
      <c r="K263" s="1" t="s">
        <v>190</v>
      </c>
      <c r="L263" s="1" t="s">
        <v>3745</v>
      </c>
      <c r="M263" s="1" t="s">
        <v>120</v>
      </c>
      <c r="N263" s="1" t="s">
        <v>121</v>
      </c>
      <c r="O263" s="1" t="s">
        <v>161</v>
      </c>
      <c r="P263" s="1" t="s">
        <v>120</v>
      </c>
      <c r="Q263" s="1" t="s">
        <v>120</v>
      </c>
      <c r="R263" s="1" t="s">
        <v>120</v>
      </c>
      <c r="S263" s="1" t="s">
        <v>190</v>
      </c>
      <c r="T263" s="1" t="s">
        <v>120</v>
      </c>
      <c r="U263" s="1" t="s">
        <v>3746</v>
      </c>
      <c r="V263" s="1" t="s">
        <v>3747</v>
      </c>
      <c r="W263" s="1" t="s">
        <v>120</v>
      </c>
      <c r="X263" s="1" t="s">
        <v>120</v>
      </c>
      <c r="Y263" s="1" t="s">
        <v>120</v>
      </c>
      <c r="Z263" s="1" t="s">
        <v>3748</v>
      </c>
      <c r="AA263" s="1" t="s">
        <v>3749</v>
      </c>
      <c r="AB263" s="1" t="s">
        <v>120</v>
      </c>
      <c r="AC263" s="1" t="s">
        <v>120</v>
      </c>
      <c r="AD263" s="1" t="s">
        <v>120</v>
      </c>
      <c r="AE263" s="1" t="s">
        <v>120</v>
      </c>
      <c r="AF263" s="1" t="s">
        <v>120</v>
      </c>
      <c r="AG263" s="1" t="s">
        <v>120</v>
      </c>
      <c r="AH263" s="1" t="s">
        <v>120</v>
      </c>
      <c r="AI263" s="1" t="s">
        <v>120</v>
      </c>
      <c r="AJ263" s="1" t="s">
        <v>3750</v>
      </c>
      <c r="AK263" s="1" t="s">
        <v>3751</v>
      </c>
      <c r="AL263" s="1" t="s">
        <v>3748</v>
      </c>
      <c r="AM263" s="1" t="s">
        <v>120</v>
      </c>
      <c r="AN263" s="1" t="s">
        <v>120</v>
      </c>
      <c r="AO263" s="1" t="s">
        <v>120</v>
      </c>
      <c r="AP263" s="1" t="s">
        <v>120</v>
      </c>
      <c r="AQ263" s="1" t="s">
        <v>120</v>
      </c>
      <c r="AR263" s="1" t="s">
        <v>120</v>
      </c>
      <c r="AS263" s="1" t="s">
        <v>120</v>
      </c>
      <c r="AT263" s="1" t="s">
        <v>120</v>
      </c>
      <c r="AU263" s="1" t="s">
        <v>120</v>
      </c>
      <c r="AV263" s="1" t="s">
        <v>120</v>
      </c>
      <c r="AW263" s="1" t="s">
        <v>120</v>
      </c>
      <c r="AX263" s="1" t="s">
        <v>120</v>
      </c>
      <c r="AY263" s="1" t="s">
        <v>120</v>
      </c>
      <c r="AZ263" s="1" t="s">
        <v>120</v>
      </c>
      <c r="BA263" s="1" t="s">
        <v>121</v>
      </c>
      <c r="BB263" s="1" t="s">
        <v>161</v>
      </c>
      <c r="BC263" s="1" t="s">
        <v>120</v>
      </c>
      <c r="BD263" s="1" t="s">
        <v>120</v>
      </c>
      <c r="BE263" s="1" t="s">
        <v>120</v>
      </c>
      <c r="BF263" s="1" t="s">
        <v>190</v>
      </c>
      <c r="BG263" s="1" t="s">
        <v>120</v>
      </c>
      <c r="BH263" s="1" t="s">
        <v>3746</v>
      </c>
      <c r="BI263" s="1" t="s">
        <v>3747</v>
      </c>
      <c r="BJ263" s="1" t="s">
        <v>120</v>
      </c>
      <c r="BK263" s="1" t="s">
        <v>120</v>
      </c>
      <c r="BL263" s="1" t="s">
        <v>120</v>
      </c>
      <c r="BM263" s="1" t="s">
        <v>3748</v>
      </c>
      <c r="BN263" s="1" t="s">
        <v>120</v>
      </c>
      <c r="BO263" s="1" t="s">
        <v>120</v>
      </c>
      <c r="BP263" s="1" t="s">
        <v>120</v>
      </c>
      <c r="BQ263" s="1" t="s">
        <v>120</v>
      </c>
      <c r="BR263" s="1" t="s">
        <v>120</v>
      </c>
      <c r="BS263" s="1" t="s">
        <v>120</v>
      </c>
      <c r="BT263" s="1" t="s">
        <v>120</v>
      </c>
      <c r="BU263" s="1" t="s">
        <v>120</v>
      </c>
      <c r="BV263" s="1" t="s">
        <v>120</v>
      </c>
      <c r="BW263" s="1" t="s">
        <v>120</v>
      </c>
      <c r="BX263" s="1" t="s">
        <v>120</v>
      </c>
      <c r="BY263" s="1" t="s">
        <v>120</v>
      </c>
      <c r="BZ263" s="1" t="s">
        <v>120</v>
      </c>
      <c r="CA263" s="1" t="s">
        <v>120</v>
      </c>
      <c r="CB263" s="1" t="s">
        <v>120</v>
      </c>
      <c r="CC263" s="1" t="s">
        <v>120</v>
      </c>
      <c r="CD263" s="1" t="s">
        <v>120</v>
      </c>
      <c r="CE263" s="1" t="s">
        <v>120</v>
      </c>
      <c r="CF263" s="1" t="s">
        <v>120</v>
      </c>
      <c r="CG263" s="1" t="s">
        <v>120</v>
      </c>
      <c r="CH263" s="1" t="s">
        <v>120</v>
      </c>
      <c r="CI263" s="1" t="s">
        <v>120</v>
      </c>
      <c r="CJ263" s="1" t="s">
        <v>120</v>
      </c>
      <c r="CK263" s="1" t="s">
        <v>120</v>
      </c>
      <c r="CL263" s="1" t="s">
        <v>120</v>
      </c>
      <c r="CM263" s="1" t="s">
        <v>120</v>
      </c>
      <c r="CN263" s="1" t="s">
        <v>120</v>
      </c>
      <c r="CO263" s="1" t="s">
        <v>120</v>
      </c>
      <c r="CP263" s="1" t="s">
        <v>120</v>
      </c>
      <c r="CQ263" s="1" t="s">
        <v>120</v>
      </c>
      <c r="CR263" s="1" t="s">
        <v>120</v>
      </c>
      <c r="CS263" s="1" t="s">
        <v>120</v>
      </c>
      <c r="CT263" s="1" t="s">
        <v>120</v>
      </c>
      <c r="CU263" s="1" t="s">
        <v>120</v>
      </c>
      <c r="CV263" s="1" t="s">
        <v>120</v>
      </c>
      <c r="CW263" s="1" t="s">
        <v>120</v>
      </c>
      <c r="CX263" s="1" t="s">
        <v>120</v>
      </c>
      <c r="CY263" s="1" t="s">
        <v>120</v>
      </c>
      <c r="CZ263" s="1" t="s">
        <v>120</v>
      </c>
      <c r="DA263" s="1" t="s">
        <v>120</v>
      </c>
      <c r="DB263" s="1" t="s">
        <v>120</v>
      </c>
      <c r="DC263" s="1" t="s">
        <v>120</v>
      </c>
      <c r="DD263" s="1" t="s">
        <v>120</v>
      </c>
      <c r="DE263" s="1" t="s">
        <v>120</v>
      </c>
      <c r="DF263" s="1" t="s">
        <v>120</v>
      </c>
      <c r="DG263" s="1" t="s">
        <v>120</v>
      </c>
    </row>
    <row r="264" spans="1:111" hidden="1" x14ac:dyDescent="0.3">
      <c r="A264" s="2">
        <v>262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</row>
    <row r="265" spans="1:111" x14ac:dyDescent="0.3">
      <c r="A265" s="2">
        <v>263</v>
      </c>
      <c r="B265" s="1" t="s">
        <v>3752</v>
      </c>
      <c r="C265" s="1" t="s">
        <v>3753</v>
      </c>
      <c r="D265" s="1" t="s">
        <v>3754</v>
      </c>
      <c r="E265" s="1" t="s">
        <v>3755</v>
      </c>
      <c r="F265" s="1" t="s">
        <v>3756</v>
      </c>
      <c r="G265" s="1"/>
      <c r="H265" s="1" t="s">
        <v>3757</v>
      </c>
      <c r="I265" s="1" t="s">
        <v>3758</v>
      </c>
      <c r="J265" s="1"/>
      <c r="K265" s="1" t="s">
        <v>414</v>
      </c>
      <c r="L265" s="1" t="s">
        <v>3759</v>
      </c>
      <c r="M265" s="1" t="s">
        <v>120</v>
      </c>
      <c r="N265" s="1" t="s">
        <v>294</v>
      </c>
      <c r="O265" s="1" t="s">
        <v>626</v>
      </c>
      <c r="P265" s="1" t="s">
        <v>190</v>
      </c>
      <c r="Q265" s="1" t="s">
        <v>161</v>
      </c>
      <c r="R265" s="1" t="s">
        <v>120</v>
      </c>
      <c r="S265" s="1" t="s">
        <v>414</v>
      </c>
      <c r="T265" s="1" t="s">
        <v>120</v>
      </c>
      <c r="U265" s="1" t="s">
        <v>3760</v>
      </c>
      <c r="V265" s="1" t="s">
        <v>3761</v>
      </c>
      <c r="W265" s="1" t="s">
        <v>3762</v>
      </c>
      <c r="X265" s="1" t="s">
        <v>3763</v>
      </c>
      <c r="Y265" s="1" t="s">
        <v>120</v>
      </c>
      <c r="Z265" s="1" t="s">
        <v>3764</v>
      </c>
      <c r="AA265" s="1" t="s">
        <v>3765</v>
      </c>
      <c r="AB265" s="1" t="s">
        <v>120</v>
      </c>
      <c r="AC265" s="1" t="s">
        <v>120</v>
      </c>
      <c r="AD265" s="1" t="s">
        <v>120</v>
      </c>
      <c r="AE265" s="1" t="s">
        <v>120</v>
      </c>
      <c r="AF265" s="1" t="s">
        <v>120</v>
      </c>
      <c r="AG265" s="1" t="s">
        <v>120</v>
      </c>
      <c r="AH265" s="1" t="s">
        <v>120</v>
      </c>
      <c r="AI265" s="1" t="s">
        <v>120</v>
      </c>
      <c r="AJ265" s="1" t="s">
        <v>3766</v>
      </c>
      <c r="AK265" s="1" t="s">
        <v>3767</v>
      </c>
      <c r="AL265" s="1" t="s">
        <v>3764</v>
      </c>
      <c r="AM265" s="1" t="s">
        <v>120</v>
      </c>
      <c r="AN265" s="1" t="s">
        <v>120</v>
      </c>
      <c r="AO265" s="1" t="s">
        <v>120</v>
      </c>
      <c r="AP265" s="1" t="s">
        <v>120</v>
      </c>
      <c r="AQ265" s="1" t="s">
        <v>120</v>
      </c>
      <c r="AR265" s="1" t="s">
        <v>120</v>
      </c>
      <c r="AS265" s="1" t="s">
        <v>120</v>
      </c>
      <c r="AT265" s="1" t="s">
        <v>120</v>
      </c>
      <c r="AU265" s="1" t="s">
        <v>120</v>
      </c>
      <c r="AV265" s="1" t="s">
        <v>120</v>
      </c>
      <c r="AW265" s="1" t="s">
        <v>120</v>
      </c>
      <c r="AX265" s="1" t="s">
        <v>120</v>
      </c>
      <c r="AY265" s="1" t="s">
        <v>120</v>
      </c>
      <c r="AZ265" s="1" t="s">
        <v>120</v>
      </c>
      <c r="BA265" s="1" t="s">
        <v>294</v>
      </c>
      <c r="BB265" s="1" t="s">
        <v>626</v>
      </c>
      <c r="BC265" s="1" t="s">
        <v>190</v>
      </c>
      <c r="BD265" s="1" t="s">
        <v>161</v>
      </c>
      <c r="BE265" s="1" t="s">
        <v>120</v>
      </c>
      <c r="BF265" s="1" t="s">
        <v>414</v>
      </c>
      <c r="BG265" s="1" t="s">
        <v>120</v>
      </c>
      <c r="BH265" s="1" t="s">
        <v>3760</v>
      </c>
      <c r="BI265" s="1" t="s">
        <v>3761</v>
      </c>
      <c r="BJ265" s="1" t="s">
        <v>3762</v>
      </c>
      <c r="BK265" s="1" t="s">
        <v>3763</v>
      </c>
      <c r="BL265" s="1" t="s">
        <v>120</v>
      </c>
      <c r="BM265" s="1" t="s">
        <v>3764</v>
      </c>
      <c r="BN265" s="1" t="s">
        <v>120</v>
      </c>
      <c r="BO265" s="1" t="s">
        <v>120</v>
      </c>
      <c r="BP265" s="1" t="s">
        <v>120</v>
      </c>
      <c r="BQ265" s="1" t="s">
        <v>120</v>
      </c>
      <c r="BR265" s="1" t="s">
        <v>120</v>
      </c>
      <c r="BS265" s="1" t="s">
        <v>120</v>
      </c>
      <c r="BT265" s="1" t="s">
        <v>120</v>
      </c>
      <c r="BU265" s="1" t="s">
        <v>120</v>
      </c>
      <c r="BV265" s="1" t="s">
        <v>120</v>
      </c>
      <c r="BW265" s="1" t="s">
        <v>120</v>
      </c>
      <c r="BX265" s="1" t="s">
        <v>120</v>
      </c>
      <c r="BY265" s="1" t="s">
        <v>120</v>
      </c>
      <c r="BZ265" s="1" t="s">
        <v>120</v>
      </c>
      <c r="CA265" s="1" t="s">
        <v>120</v>
      </c>
      <c r="CB265" s="1" t="s">
        <v>120</v>
      </c>
      <c r="CC265" s="1" t="s">
        <v>120</v>
      </c>
      <c r="CD265" s="1" t="s">
        <v>120</v>
      </c>
      <c r="CE265" s="1" t="s">
        <v>120</v>
      </c>
      <c r="CF265" s="1" t="s">
        <v>120</v>
      </c>
      <c r="CG265" s="1" t="s">
        <v>120</v>
      </c>
      <c r="CH265" s="1" t="s">
        <v>120</v>
      </c>
      <c r="CI265" s="1" t="s">
        <v>120</v>
      </c>
      <c r="CJ265" s="1" t="s">
        <v>120</v>
      </c>
      <c r="CK265" s="1" t="s">
        <v>120</v>
      </c>
      <c r="CL265" s="1" t="s">
        <v>120</v>
      </c>
      <c r="CM265" s="1" t="s">
        <v>120</v>
      </c>
      <c r="CN265" s="1" t="s">
        <v>120</v>
      </c>
      <c r="CO265" s="1" t="s">
        <v>120</v>
      </c>
      <c r="CP265" s="1" t="s">
        <v>120</v>
      </c>
      <c r="CQ265" s="1" t="s">
        <v>120</v>
      </c>
      <c r="CR265" s="1" t="s">
        <v>120</v>
      </c>
      <c r="CS265" s="1" t="s">
        <v>120</v>
      </c>
      <c r="CT265" s="1" t="s">
        <v>120</v>
      </c>
      <c r="CU265" s="1" t="s">
        <v>120</v>
      </c>
      <c r="CV265" s="1" t="s">
        <v>120</v>
      </c>
      <c r="CW265" s="1" t="s">
        <v>120</v>
      </c>
      <c r="CX265" s="1" t="s">
        <v>120</v>
      </c>
      <c r="CY265" s="1" t="s">
        <v>120</v>
      </c>
      <c r="CZ265" s="1" t="s">
        <v>120</v>
      </c>
      <c r="DA265" s="1" t="s">
        <v>120</v>
      </c>
      <c r="DB265" s="1" t="s">
        <v>120</v>
      </c>
      <c r="DC265" s="1" t="s">
        <v>120</v>
      </c>
      <c r="DD265" s="1" t="s">
        <v>120</v>
      </c>
      <c r="DE265" s="1" t="s">
        <v>120</v>
      </c>
      <c r="DF265" s="1" t="s">
        <v>120</v>
      </c>
      <c r="DG265" s="1" t="s">
        <v>120</v>
      </c>
    </row>
    <row r="266" spans="1:111" x14ac:dyDescent="0.3">
      <c r="A266" s="2">
        <v>264</v>
      </c>
      <c r="B266" s="1" t="s">
        <v>3768</v>
      </c>
      <c r="C266" s="1" t="s">
        <v>3769</v>
      </c>
      <c r="D266" s="1" t="s">
        <v>3770</v>
      </c>
      <c r="E266" s="1" t="s">
        <v>3771</v>
      </c>
      <c r="F266" s="1" t="s">
        <v>3772</v>
      </c>
      <c r="G266" s="1" t="s">
        <v>3773</v>
      </c>
      <c r="H266" s="1" t="s">
        <v>3774</v>
      </c>
      <c r="I266" s="1" t="s">
        <v>3775</v>
      </c>
      <c r="J266" s="1" t="s">
        <v>3773</v>
      </c>
      <c r="K266" s="1" t="s">
        <v>568</v>
      </c>
      <c r="L266" s="1" t="s">
        <v>3776</v>
      </c>
      <c r="M266" s="1" t="s">
        <v>120</v>
      </c>
      <c r="N266" s="1" t="s">
        <v>262</v>
      </c>
      <c r="O266" s="1" t="s">
        <v>923</v>
      </c>
      <c r="P266" s="1" t="s">
        <v>387</v>
      </c>
      <c r="Q266" s="1" t="s">
        <v>120</v>
      </c>
      <c r="R266" s="1" t="s">
        <v>120</v>
      </c>
      <c r="S266" s="1" t="s">
        <v>568</v>
      </c>
      <c r="T266" s="1" t="s">
        <v>120</v>
      </c>
      <c r="U266" s="1" t="s">
        <v>3777</v>
      </c>
      <c r="V266" s="1" t="s">
        <v>3778</v>
      </c>
      <c r="W266" s="1" t="s">
        <v>3779</v>
      </c>
      <c r="X266" s="1" t="s">
        <v>120</v>
      </c>
      <c r="Y266" s="1" t="s">
        <v>120</v>
      </c>
      <c r="Z266" s="1" t="s">
        <v>3780</v>
      </c>
      <c r="AA266" s="1" t="s">
        <v>3781</v>
      </c>
      <c r="AB266" s="1" t="s">
        <v>120</v>
      </c>
      <c r="AC266" s="1" t="s">
        <v>120</v>
      </c>
      <c r="AD266" s="1" t="s">
        <v>120</v>
      </c>
      <c r="AE266" s="1" t="s">
        <v>120</v>
      </c>
      <c r="AF266" s="1" t="s">
        <v>120</v>
      </c>
      <c r="AG266" s="1" t="s">
        <v>120</v>
      </c>
      <c r="AH266" s="1" t="s">
        <v>120</v>
      </c>
      <c r="AI266" s="1" t="s">
        <v>120</v>
      </c>
      <c r="AJ266" s="1" t="s">
        <v>3782</v>
      </c>
      <c r="AK266" s="1" t="s">
        <v>776</v>
      </c>
      <c r="AL266" s="1" t="s">
        <v>3780</v>
      </c>
      <c r="AM266" s="1" t="s">
        <v>120</v>
      </c>
      <c r="AN266" s="1" t="s">
        <v>120</v>
      </c>
      <c r="AO266" s="1" t="s">
        <v>120</v>
      </c>
      <c r="AP266" s="1" t="s">
        <v>120</v>
      </c>
      <c r="AQ266" s="1" t="s">
        <v>120</v>
      </c>
      <c r="AR266" s="1" t="s">
        <v>120</v>
      </c>
      <c r="AS266" s="1" t="s">
        <v>120</v>
      </c>
      <c r="AT266" s="1" t="s">
        <v>120</v>
      </c>
      <c r="AU266" s="1" t="s">
        <v>120</v>
      </c>
      <c r="AV266" s="1" t="s">
        <v>120</v>
      </c>
      <c r="AW266" s="1" t="s">
        <v>120</v>
      </c>
      <c r="AX266" s="1" t="s">
        <v>120</v>
      </c>
      <c r="AY266" s="1" t="s">
        <v>120</v>
      </c>
      <c r="AZ266" s="1" t="s">
        <v>120</v>
      </c>
      <c r="BA266" s="1" t="s">
        <v>262</v>
      </c>
      <c r="BB266" s="1" t="s">
        <v>923</v>
      </c>
      <c r="BC266" s="1" t="s">
        <v>387</v>
      </c>
      <c r="BD266" s="1" t="s">
        <v>120</v>
      </c>
      <c r="BE266" s="1" t="s">
        <v>120</v>
      </c>
      <c r="BF266" s="1" t="s">
        <v>568</v>
      </c>
      <c r="BG266" s="1" t="s">
        <v>120</v>
      </c>
      <c r="BH266" s="1" t="s">
        <v>3777</v>
      </c>
      <c r="BI266" s="1" t="s">
        <v>3778</v>
      </c>
      <c r="BJ266" s="1" t="s">
        <v>3779</v>
      </c>
      <c r="BK266" s="1" t="s">
        <v>120</v>
      </c>
      <c r="BL266" s="1" t="s">
        <v>120</v>
      </c>
      <c r="BM266" s="1" t="s">
        <v>3780</v>
      </c>
      <c r="BN266" s="1" t="s">
        <v>120</v>
      </c>
      <c r="BO266" s="1" t="s">
        <v>120</v>
      </c>
      <c r="BP266" s="1" t="s">
        <v>120</v>
      </c>
      <c r="BQ266" s="1" t="s">
        <v>120</v>
      </c>
      <c r="BR266" s="1" t="s">
        <v>120</v>
      </c>
      <c r="BS266" s="1" t="s">
        <v>120</v>
      </c>
      <c r="BT266" s="1" t="s">
        <v>120</v>
      </c>
      <c r="BU266" s="1" t="s">
        <v>120</v>
      </c>
      <c r="BV266" s="1" t="s">
        <v>120</v>
      </c>
      <c r="BW266" s="1" t="s">
        <v>120</v>
      </c>
      <c r="BX266" s="1" t="s">
        <v>120</v>
      </c>
      <c r="BY266" s="1" t="s">
        <v>120</v>
      </c>
      <c r="BZ266" s="1" t="s">
        <v>120</v>
      </c>
      <c r="CA266" s="1" t="s">
        <v>120</v>
      </c>
      <c r="CB266" s="1" t="s">
        <v>120</v>
      </c>
      <c r="CC266" s="1" t="s">
        <v>120</v>
      </c>
      <c r="CD266" s="1" t="s">
        <v>120</v>
      </c>
      <c r="CE266" s="1" t="s">
        <v>120</v>
      </c>
      <c r="CF266" s="1" t="s">
        <v>120</v>
      </c>
      <c r="CG266" s="1" t="s">
        <v>120</v>
      </c>
      <c r="CH266" s="1" t="s">
        <v>120</v>
      </c>
      <c r="CI266" s="1" t="s">
        <v>120</v>
      </c>
      <c r="CJ266" s="1" t="s">
        <v>120</v>
      </c>
      <c r="CK266" s="1" t="s">
        <v>120</v>
      </c>
      <c r="CL266" s="1" t="s">
        <v>120</v>
      </c>
      <c r="CM266" s="1" t="s">
        <v>120</v>
      </c>
      <c r="CN266" s="1" t="s">
        <v>120</v>
      </c>
      <c r="CO266" s="1" t="s">
        <v>120</v>
      </c>
      <c r="CP266" s="1" t="s">
        <v>120</v>
      </c>
      <c r="CQ266" s="1" t="s">
        <v>120</v>
      </c>
      <c r="CR266" s="1" t="s">
        <v>120</v>
      </c>
      <c r="CS266" s="1" t="s">
        <v>120</v>
      </c>
      <c r="CT266" s="1" t="s">
        <v>120</v>
      </c>
      <c r="CU266" s="1" t="s">
        <v>120</v>
      </c>
      <c r="CV266" s="1" t="s">
        <v>120</v>
      </c>
      <c r="CW266" s="1" t="s">
        <v>120</v>
      </c>
      <c r="CX266" s="1" t="s">
        <v>120</v>
      </c>
      <c r="CY266" s="1" t="s">
        <v>120</v>
      </c>
      <c r="CZ266" s="1" t="s">
        <v>120</v>
      </c>
      <c r="DA266" s="1" t="s">
        <v>120</v>
      </c>
      <c r="DB266" s="1" t="s">
        <v>120</v>
      </c>
      <c r="DC266" s="1" t="s">
        <v>120</v>
      </c>
      <c r="DD266" s="1" t="s">
        <v>120</v>
      </c>
      <c r="DE266" s="1" t="s">
        <v>120</v>
      </c>
      <c r="DF266" s="1" t="s">
        <v>120</v>
      </c>
      <c r="DG266" s="1" t="s">
        <v>120</v>
      </c>
    </row>
    <row r="267" spans="1:111" x14ac:dyDescent="0.3">
      <c r="A267" s="2">
        <v>265</v>
      </c>
      <c r="B267" s="1" t="s">
        <v>3783</v>
      </c>
      <c r="C267" s="1" t="s">
        <v>3784</v>
      </c>
      <c r="D267" s="1" t="s">
        <v>3785</v>
      </c>
      <c r="E267" s="1" t="s">
        <v>3786</v>
      </c>
      <c r="F267" s="1" t="s">
        <v>3787</v>
      </c>
      <c r="G267" s="1" t="s">
        <v>3788</v>
      </c>
      <c r="H267" s="1" t="s">
        <v>3789</v>
      </c>
      <c r="I267" s="1" t="s">
        <v>3790</v>
      </c>
      <c r="J267" s="1" t="s">
        <v>3788</v>
      </c>
      <c r="K267" s="1" t="s">
        <v>118</v>
      </c>
      <c r="L267" s="1" t="s">
        <v>3791</v>
      </c>
      <c r="M267" s="1" t="s">
        <v>120</v>
      </c>
      <c r="N267" s="1" t="s">
        <v>294</v>
      </c>
      <c r="O267" s="1" t="s">
        <v>801</v>
      </c>
      <c r="P267" s="1" t="s">
        <v>161</v>
      </c>
      <c r="Q267" s="1" t="s">
        <v>120</v>
      </c>
      <c r="R267" s="1" t="s">
        <v>120</v>
      </c>
      <c r="S267" s="1" t="s">
        <v>118</v>
      </c>
      <c r="T267" s="1" t="s">
        <v>120</v>
      </c>
      <c r="U267" s="1" t="s">
        <v>3792</v>
      </c>
      <c r="V267" s="1" t="s">
        <v>3793</v>
      </c>
      <c r="W267" s="1" t="s">
        <v>3794</v>
      </c>
      <c r="X267" s="1" t="s">
        <v>120</v>
      </c>
      <c r="Y267" s="1" t="s">
        <v>120</v>
      </c>
      <c r="Z267" s="1" t="s">
        <v>3795</v>
      </c>
      <c r="AA267" s="1" t="s">
        <v>3796</v>
      </c>
      <c r="AB267" s="1" t="s">
        <v>120</v>
      </c>
      <c r="AC267" s="1" t="s">
        <v>120</v>
      </c>
      <c r="AD267" s="1" t="s">
        <v>120</v>
      </c>
      <c r="AE267" s="1" t="s">
        <v>120</v>
      </c>
      <c r="AF267" s="1" t="s">
        <v>120</v>
      </c>
      <c r="AG267" s="1" t="s">
        <v>120</v>
      </c>
      <c r="AH267" s="1" t="s">
        <v>120</v>
      </c>
      <c r="AI267" s="1" t="s">
        <v>120</v>
      </c>
      <c r="AJ267" s="1" t="s">
        <v>120</v>
      </c>
      <c r="AK267" s="1" t="s">
        <v>3797</v>
      </c>
      <c r="AL267" s="1" t="s">
        <v>3795</v>
      </c>
      <c r="AM267" s="1" t="s">
        <v>120</v>
      </c>
      <c r="AN267" s="1" t="s">
        <v>120</v>
      </c>
      <c r="AO267" s="1" t="s">
        <v>120</v>
      </c>
      <c r="AP267" s="1" t="s">
        <v>120</v>
      </c>
      <c r="AQ267" s="1" t="s">
        <v>120</v>
      </c>
      <c r="AR267" s="1" t="s">
        <v>120</v>
      </c>
      <c r="AS267" s="1" t="s">
        <v>120</v>
      </c>
      <c r="AT267" s="1" t="s">
        <v>120</v>
      </c>
      <c r="AU267" s="1" t="s">
        <v>120</v>
      </c>
      <c r="AV267" s="1" t="s">
        <v>120</v>
      </c>
      <c r="AW267" s="1" t="s">
        <v>120</v>
      </c>
      <c r="AX267" s="1" t="s">
        <v>120</v>
      </c>
      <c r="AY267" s="1" t="s">
        <v>120</v>
      </c>
      <c r="AZ267" s="1" t="s">
        <v>120</v>
      </c>
      <c r="BA267" s="1" t="s">
        <v>294</v>
      </c>
      <c r="BB267" s="1" t="s">
        <v>801</v>
      </c>
      <c r="BC267" s="1" t="s">
        <v>161</v>
      </c>
      <c r="BD267" s="1" t="s">
        <v>120</v>
      </c>
      <c r="BE267" s="1" t="s">
        <v>120</v>
      </c>
      <c r="BF267" s="1" t="s">
        <v>118</v>
      </c>
      <c r="BG267" s="1" t="s">
        <v>120</v>
      </c>
      <c r="BH267" s="1" t="s">
        <v>3792</v>
      </c>
      <c r="BI267" s="1" t="s">
        <v>3793</v>
      </c>
      <c r="BJ267" s="1" t="s">
        <v>3794</v>
      </c>
      <c r="BK267" s="1" t="s">
        <v>120</v>
      </c>
      <c r="BL267" s="1" t="s">
        <v>120</v>
      </c>
      <c r="BM267" s="1" t="s">
        <v>3795</v>
      </c>
      <c r="BN267" s="1" t="s">
        <v>120</v>
      </c>
      <c r="BO267" s="1" t="s">
        <v>120</v>
      </c>
      <c r="BP267" s="1" t="s">
        <v>120</v>
      </c>
      <c r="BQ267" s="1" t="s">
        <v>120</v>
      </c>
      <c r="BR267" s="1" t="s">
        <v>120</v>
      </c>
      <c r="BS267" s="1" t="s">
        <v>120</v>
      </c>
      <c r="BT267" s="1" t="s">
        <v>120</v>
      </c>
      <c r="BU267" s="1" t="s">
        <v>120</v>
      </c>
      <c r="BV267" s="1" t="s">
        <v>120</v>
      </c>
      <c r="BW267" s="1" t="s">
        <v>120</v>
      </c>
      <c r="BX267" s="1" t="s">
        <v>120</v>
      </c>
      <c r="BY267" s="1" t="s">
        <v>120</v>
      </c>
      <c r="BZ267" s="1" t="s">
        <v>120</v>
      </c>
      <c r="CA267" s="1" t="s">
        <v>120</v>
      </c>
      <c r="CB267" s="1" t="s">
        <v>120</v>
      </c>
      <c r="CC267" s="1" t="s">
        <v>120</v>
      </c>
      <c r="CD267" s="1" t="s">
        <v>120</v>
      </c>
      <c r="CE267" s="1" t="s">
        <v>120</v>
      </c>
      <c r="CF267" s="1" t="s">
        <v>120</v>
      </c>
      <c r="CG267" s="1" t="s">
        <v>120</v>
      </c>
      <c r="CH267" s="1" t="s">
        <v>120</v>
      </c>
      <c r="CI267" s="1" t="s">
        <v>120</v>
      </c>
      <c r="CJ267" s="1" t="s">
        <v>120</v>
      </c>
      <c r="CK267" s="1" t="s">
        <v>120</v>
      </c>
      <c r="CL267" s="1" t="s">
        <v>120</v>
      </c>
      <c r="CM267" s="1" t="s">
        <v>120</v>
      </c>
      <c r="CN267" s="1" t="s">
        <v>120</v>
      </c>
      <c r="CO267" s="1" t="s">
        <v>120</v>
      </c>
      <c r="CP267" s="1" t="s">
        <v>120</v>
      </c>
      <c r="CQ267" s="1" t="s">
        <v>120</v>
      </c>
      <c r="CR267" s="1" t="s">
        <v>120</v>
      </c>
      <c r="CS267" s="1" t="s">
        <v>120</v>
      </c>
      <c r="CT267" s="1" t="s">
        <v>120</v>
      </c>
      <c r="CU267" s="1" t="s">
        <v>120</v>
      </c>
      <c r="CV267" s="1" t="s">
        <v>120</v>
      </c>
      <c r="CW267" s="1" t="s">
        <v>120</v>
      </c>
      <c r="CX267" s="1" t="s">
        <v>120</v>
      </c>
      <c r="CY267" s="1" t="s">
        <v>120</v>
      </c>
      <c r="CZ267" s="1" t="s">
        <v>120</v>
      </c>
      <c r="DA267" s="1" t="s">
        <v>120</v>
      </c>
      <c r="DB267" s="1" t="s">
        <v>120</v>
      </c>
      <c r="DC267" s="1" t="s">
        <v>120</v>
      </c>
      <c r="DD267" s="1" t="s">
        <v>120</v>
      </c>
      <c r="DE267" s="1" t="s">
        <v>120</v>
      </c>
      <c r="DF267" s="1" t="s">
        <v>120</v>
      </c>
      <c r="DG267" s="1" t="s">
        <v>120</v>
      </c>
    </row>
    <row r="268" spans="1:111" x14ac:dyDescent="0.3">
      <c r="A268" s="2">
        <v>266</v>
      </c>
      <c r="B268" s="1" t="s">
        <v>3798</v>
      </c>
      <c r="C268" s="1" t="s">
        <v>3799</v>
      </c>
      <c r="D268" s="1" t="s">
        <v>3800</v>
      </c>
      <c r="E268" s="1" t="s">
        <v>3801</v>
      </c>
      <c r="F268" s="1" t="s">
        <v>3802</v>
      </c>
      <c r="G268" s="1" t="s">
        <v>3803</v>
      </c>
      <c r="H268" s="1" t="s">
        <v>3804</v>
      </c>
      <c r="I268" s="1" t="s">
        <v>3805</v>
      </c>
      <c r="J268" s="1" t="s">
        <v>3803</v>
      </c>
      <c r="K268" s="1" t="s">
        <v>120</v>
      </c>
      <c r="L268" s="1" t="s">
        <v>311</v>
      </c>
      <c r="M268" s="1" t="s">
        <v>120</v>
      </c>
      <c r="N268" s="1" t="s">
        <v>120</v>
      </c>
      <c r="O268" s="1" t="s">
        <v>120</v>
      </c>
      <c r="P268" s="1" t="s">
        <v>120</v>
      </c>
      <c r="Q268" s="1" t="s">
        <v>120</v>
      </c>
      <c r="R268" s="1" t="s">
        <v>120</v>
      </c>
      <c r="S268" s="1" t="s">
        <v>120</v>
      </c>
      <c r="T268" s="1" t="s">
        <v>120</v>
      </c>
      <c r="U268" s="1" t="s">
        <v>120</v>
      </c>
      <c r="V268" s="1" t="s">
        <v>120</v>
      </c>
      <c r="W268" s="1" t="s">
        <v>120</v>
      </c>
      <c r="X268" s="1" t="s">
        <v>120</v>
      </c>
      <c r="Y268" s="1" t="s">
        <v>120</v>
      </c>
      <c r="Z268" s="1" t="s">
        <v>120</v>
      </c>
      <c r="AA268" s="1" t="s">
        <v>120</v>
      </c>
      <c r="AB268" s="1" t="s">
        <v>120</v>
      </c>
      <c r="AC268" s="1" t="s">
        <v>120</v>
      </c>
      <c r="AD268" s="1" t="s">
        <v>120</v>
      </c>
      <c r="AE268" s="1" t="s">
        <v>120</v>
      </c>
      <c r="AF268" s="1" t="s">
        <v>120</v>
      </c>
      <c r="AG268" s="1" t="s">
        <v>120</v>
      </c>
      <c r="AH268" s="1" t="s">
        <v>120</v>
      </c>
      <c r="AI268" s="1" t="s">
        <v>120</v>
      </c>
      <c r="AJ268" s="1" t="s">
        <v>120</v>
      </c>
      <c r="AK268" s="1" t="s">
        <v>120</v>
      </c>
      <c r="AL268" s="1" t="s">
        <v>120</v>
      </c>
      <c r="AM268" s="1" t="s">
        <v>120</v>
      </c>
      <c r="AN268" s="1" t="s">
        <v>120</v>
      </c>
      <c r="AO268" s="1" t="s">
        <v>120</v>
      </c>
      <c r="AP268" s="1" t="s">
        <v>120</v>
      </c>
      <c r="AQ268" s="1" t="s">
        <v>120</v>
      </c>
      <c r="AR268" s="1" t="s">
        <v>120</v>
      </c>
      <c r="AS268" s="1" t="s">
        <v>120</v>
      </c>
      <c r="AT268" s="1" t="s">
        <v>120</v>
      </c>
      <c r="AU268" s="1" t="s">
        <v>120</v>
      </c>
      <c r="AV268" s="1" t="s">
        <v>120</v>
      </c>
      <c r="AW268" s="1" t="s">
        <v>120</v>
      </c>
      <c r="AX268" s="1" t="s">
        <v>120</v>
      </c>
      <c r="AY268" s="1" t="s">
        <v>120</v>
      </c>
      <c r="AZ268" s="1" t="s">
        <v>120</v>
      </c>
      <c r="BA268" s="1" t="s">
        <v>120</v>
      </c>
      <c r="BB268" s="1" t="s">
        <v>120</v>
      </c>
      <c r="BC268" s="1" t="s">
        <v>120</v>
      </c>
      <c r="BD268" s="1" t="s">
        <v>120</v>
      </c>
      <c r="BE268" s="1" t="s">
        <v>120</v>
      </c>
      <c r="BF268" s="1" t="s">
        <v>120</v>
      </c>
      <c r="BG268" s="1" t="s">
        <v>120</v>
      </c>
      <c r="BH268" s="1" t="s">
        <v>120</v>
      </c>
      <c r="BI268" s="1" t="s">
        <v>120</v>
      </c>
      <c r="BJ268" s="1" t="s">
        <v>120</v>
      </c>
      <c r="BK268" s="1" t="s">
        <v>120</v>
      </c>
      <c r="BL268" s="1" t="s">
        <v>120</v>
      </c>
      <c r="BM268" s="1" t="s">
        <v>120</v>
      </c>
      <c r="BN268" s="1" t="s">
        <v>120</v>
      </c>
      <c r="BO268" s="1" t="s">
        <v>120</v>
      </c>
      <c r="BP268" s="1" t="s">
        <v>120</v>
      </c>
      <c r="BQ268" s="1" t="s">
        <v>120</v>
      </c>
      <c r="BR268" s="1" t="s">
        <v>120</v>
      </c>
      <c r="BS268" s="1" t="s">
        <v>120</v>
      </c>
      <c r="BT268" s="1" t="s">
        <v>120</v>
      </c>
      <c r="BU268" s="1" t="s">
        <v>120</v>
      </c>
      <c r="BV268" s="1" t="s">
        <v>120</v>
      </c>
      <c r="BW268" s="1" t="s">
        <v>120</v>
      </c>
      <c r="BX268" s="1" t="s">
        <v>120</v>
      </c>
      <c r="BY268" s="1" t="s">
        <v>120</v>
      </c>
      <c r="BZ268" s="1" t="s">
        <v>120</v>
      </c>
      <c r="CA268" s="1" t="s">
        <v>120</v>
      </c>
      <c r="CB268" s="1" t="s">
        <v>120</v>
      </c>
      <c r="CC268" s="1" t="s">
        <v>120</v>
      </c>
      <c r="CD268" s="1" t="s">
        <v>120</v>
      </c>
      <c r="CE268" s="1" t="s">
        <v>120</v>
      </c>
      <c r="CF268" s="1" t="s">
        <v>120</v>
      </c>
      <c r="CG268" s="1" t="s">
        <v>120</v>
      </c>
      <c r="CH268" s="1" t="s">
        <v>120</v>
      </c>
      <c r="CI268" s="1" t="s">
        <v>120</v>
      </c>
      <c r="CJ268" s="1" t="s">
        <v>120</v>
      </c>
      <c r="CK268" s="1" t="s">
        <v>120</v>
      </c>
      <c r="CL268" s="1" t="s">
        <v>120</v>
      </c>
      <c r="CM268" s="1" t="s">
        <v>120</v>
      </c>
      <c r="CN268" s="1" t="s">
        <v>120</v>
      </c>
      <c r="CO268" s="1" t="s">
        <v>120</v>
      </c>
      <c r="CP268" s="1" t="s">
        <v>120</v>
      </c>
      <c r="CQ268" s="1" t="s">
        <v>120</v>
      </c>
      <c r="CR268" s="1" t="s">
        <v>120</v>
      </c>
      <c r="CS268" s="1" t="s">
        <v>120</v>
      </c>
      <c r="CT268" s="1" t="s">
        <v>120</v>
      </c>
      <c r="CU268" s="1" t="s">
        <v>120</v>
      </c>
      <c r="CV268" s="1" t="s">
        <v>120</v>
      </c>
      <c r="CW268" s="1" t="s">
        <v>120</v>
      </c>
      <c r="CX268" s="1" t="s">
        <v>120</v>
      </c>
      <c r="CY268" s="1" t="s">
        <v>120</v>
      </c>
      <c r="CZ268" s="1" t="s">
        <v>120</v>
      </c>
      <c r="DA268" s="1" t="s">
        <v>120</v>
      </c>
      <c r="DB268" s="1" t="s">
        <v>120</v>
      </c>
      <c r="DC268" s="1" t="s">
        <v>120</v>
      </c>
      <c r="DD268" s="1" t="s">
        <v>120</v>
      </c>
      <c r="DE268" s="1" t="s">
        <v>120</v>
      </c>
      <c r="DF268" s="1" t="s">
        <v>120</v>
      </c>
      <c r="DG268" s="1" t="s">
        <v>120</v>
      </c>
    </row>
    <row r="269" spans="1:111" x14ac:dyDescent="0.3">
      <c r="A269" s="2">
        <v>267</v>
      </c>
      <c r="B269" s="1" t="s">
        <v>3806</v>
      </c>
      <c r="C269" s="1" t="s">
        <v>3807</v>
      </c>
      <c r="D269" s="1" t="s">
        <v>112</v>
      </c>
      <c r="E269" s="1" t="s">
        <v>3808</v>
      </c>
      <c r="F269" s="1" t="s">
        <v>3809</v>
      </c>
      <c r="G269" s="1" t="s">
        <v>3810</v>
      </c>
      <c r="H269" s="1" t="s">
        <v>3811</v>
      </c>
      <c r="I269" s="1" t="s">
        <v>3812</v>
      </c>
      <c r="J269" s="1" t="s">
        <v>3810</v>
      </c>
      <c r="K269" s="1" t="s">
        <v>466</v>
      </c>
      <c r="L269" s="1" t="s">
        <v>3813</v>
      </c>
      <c r="M269" s="1" t="s">
        <v>120</v>
      </c>
      <c r="N269" s="1" t="s">
        <v>161</v>
      </c>
      <c r="O269" s="1" t="s">
        <v>891</v>
      </c>
      <c r="P269" s="1" t="s">
        <v>120</v>
      </c>
      <c r="Q269" s="1" t="s">
        <v>120</v>
      </c>
      <c r="R269" s="1" t="s">
        <v>120</v>
      </c>
      <c r="S269" s="1" t="s">
        <v>466</v>
      </c>
      <c r="T269" s="1" t="s">
        <v>120</v>
      </c>
      <c r="U269" s="1" t="s">
        <v>3814</v>
      </c>
      <c r="V269" s="1" t="s">
        <v>3815</v>
      </c>
      <c r="W269" s="1" t="s">
        <v>120</v>
      </c>
      <c r="X269" s="1" t="s">
        <v>120</v>
      </c>
      <c r="Y269" s="1" t="s">
        <v>120</v>
      </c>
      <c r="Z269" s="1" t="s">
        <v>3816</v>
      </c>
      <c r="AA269" s="1" t="s">
        <v>1528</v>
      </c>
      <c r="AB269" s="1" t="s">
        <v>3817</v>
      </c>
      <c r="AC269" s="1" t="s">
        <v>120</v>
      </c>
      <c r="AD269" s="1" t="s">
        <v>120</v>
      </c>
      <c r="AE269" s="1" t="s">
        <v>120</v>
      </c>
      <c r="AF269" s="1" t="s">
        <v>120</v>
      </c>
      <c r="AG269" s="1" t="s">
        <v>120</v>
      </c>
      <c r="AH269" s="1" t="s">
        <v>120</v>
      </c>
      <c r="AI269" s="1" t="s">
        <v>120</v>
      </c>
      <c r="AJ269" s="1" t="s">
        <v>3818</v>
      </c>
      <c r="AK269" s="1" t="s">
        <v>3819</v>
      </c>
      <c r="AL269" s="1" t="s">
        <v>3816</v>
      </c>
      <c r="AM269" s="1" t="s">
        <v>120</v>
      </c>
      <c r="AN269" s="1" t="s">
        <v>120</v>
      </c>
      <c r="AO269" s="1" t="s">
        <v>120</v>
      </c>
      <c r="AP269" s="1" t="s">
        <v>120</v>
      </c>
      <c r="AQ269" s="1" t="s">
        <v>120</v>
      </c>
      <c r="AR269" s="1" t="s">
        <v>120</v>
      </c>
      <c r="AS269" s="1" t="s">
        <v>120</v>
      </c>
      <c r="AT269" s="1" t="s">
        <v>120</v>
      </c>
      <c r="AU269" s="1" t="s">
        <v>120</v>
      </c>
      <c r="AV269" s="1" t="s">
        <v>120</v>
      </c>
      <c r="AW269" s="1" t="s">
        <v>120</v>
      </c>
      <c r="AX269" s="1" t="s">
        <v>120</v>
      </c>
      <c r="AY269" s="1" t="s">
        <v>120</v>
      </c>
      <c r="AZ269" s="1" t="s">
        <v>120</v>
      </c>
      <c r="BA269" s="1" t="s">
        <v>161</v>
      </c>
      <c r="BB269" s="1" t="s">
        <v>891</v>
      </c>
      <c r="BC269" s="1" t="s">
        <v>120</v>
      </c>
      <c r="BD269" s="1" t="s">
        <v>120</v>
      </c>
      <c r="BE269" s="1" t="s">
        <v>120</v>
      </c>
      <c r="BF269" s="1" t="s">
        <v>466</v>
      </c>
      <c r="BG269" s="1" t="s">
        <v>120</v>
      </c>
      <c r="BH269" s="1" t="s">
        <v>3814</v>
      </c>
      <c r="BI269" s="1" t="s">
        <v>3815</v>
      </c>
      <c r="BJ269" s="1" t="s">
        <v>120</v>
      </c>
      <c r="BK269" s="1" t="s">
        <v>120</v>
      </c>
      <c r="BL269" s="1" t="s">
        <v>120</v>
      </c>
      <c r="BM269" s="1" t="s">
        <v>3816</v>
      </c>
      <c r="BN269" s="1" t="s">
        <v>120</v>
      </c>
      <c r="BO269" s="1" t="s">
        <v>120</v>
      </c>
      <c r="BP269" s="1" t="s">
        <v>120</v>
      </c>
      <c r="BQ269" s="1" t="s">
        <v>120</v>
      </c>
      <c r="BR269" s="1" t="s">
        <v>120</v>
      </c>
      <c r="BS269" s="1" t="s">
        <v>120</v>
      </c>
      <c r="BT269" s="1" t="s">
        <v>120</v>
      </c>
      <c r="BU269" s="1" t="s">
        <v>120</v>
      </c>
      <c r="BV269" s="1" t="s">
        <v>120</v>
      </c>
      <c r="BW269" s="1" t="s">
        <v>120</v>
      </c>
      <c r="BX269" s="1" t="s">
        <v>120</v>
      </c>
      <c r="BY269" s="1" t="s">
        <v>120</v>
      </c>
      <c r="BZ269" s="1" t="s">
        <v>120</v>
      </c>
      <c r="CA269" s="1" t="s">
        <v>120</v>
      </c>
      <c r="CB269" s="1" t="s">
        <v>120</v>
      </c>
      <c r="CC269" s="1" t="s">
        <v>120</v>
      </c>
      <c r="CD269" s="1" t="s">
        <v>120</v>
      </c>
      <c r="CE269" s="1" t="s">
        <v>120</v>
      </c>
      <c r="CF269" s="1" t="s">
        <v>120</v>
      </c>
      <c r="CG269" s="1" t="s">
        <v>120</v>
      </c>
      <c r="CH269" s="1" t="s">
        <v>120</v>
      </c>
      <c r="CI269" s="1" t="s">
        <v>120</v>
      </c>
      <c r="CJ269" s="1" t="s">
        <v>120</v>
      </c>
      <c r="CK269" s="1" t="s">
        <v>120</v>
      </c>
      <c r="CL269" s="1" t="s">
        <v>120</v>
      </c>
      <c r="CM269" s="1" t="s">
        <v>120</v>
      </c>
      <c r="CN269" s="1" t="s">
        <v>120</v>
      </c>
      <c r="CO269" s="1" t="s">
        <v>120</v>
      </c>
      <c r="CP269" s="1" t="s">
        <v>120</v>
      </c>
      <c r="CQ269" s="1" t="s">
        <v>120</v>
      </c>
      <c r="CR269" s="1" t="s">
        <v>120</v>
      </c>
      <c r="CS269" s="1" t="s">
        <v>120</v>
      </c>
      <c r="CT269" s="1" t="s">
        <v>120</v>
      </c>
      <c r="CU269" s="1" t="s">
        <v>120</v>
      </c>
      <c r="CV269" s="1" t="s">
        <v>120</v>
      </c>
      <c r="CW269" s="1" t="s">
        <v>120</v>
      </c>
      <c r="CX269" s="1" t="s">
        <v>120</v>
      </c>
      <c r="CY269" s="1" t="s">
        <v>120</v>
      </c>
      <c r="CZ269" s="1" t="s">
        <v>120</v>
      </c>
      <c r="DA269" s="1" t="s">
        <v>120</v>
      </c>
      <c r="DB269" s="1" t="s">
        <v>120</v>
      </c>
      <c r="DC269" s="1" t="s">
        <v>120</v>
      </c>
      <c r="DD269" s="1" t="s">
        <v>120</v>
      </c>
      <c r="DE269" s="1" t="s">
        <v>120</v>
      </c>
      <c r="DF269" s="1" t="s">
        <v>120</v>
      </c>
      <c r="DG269" s="1" t="s">
        <v>120</v>
      </c>
    </row>
    <row r="270" spans="1:111" x14ac:dyDescent="0.3">
      <c r="A270" s="2">
        <v>268</v>
      </c>
      <c r="B270" s="1" t="s">
        <v>3820</v>
      </c>
      <c r="C270" s="1" t="s">
        <v>3821</v>
      </c>
      <c r="D270" s="1" t="s">
        <v>3822</v>
      </c>
      <c r="E270" s="1" t="s">
        <v>3823</v>
      </c>
      <c r="F270" s="1" t="s">
        <v>3824</v>
      </c>
      <c r="G270" s="1" t="s">
        <v>3825</v>
      </c>
      <c r="H270" s="1" t="s">
        <v>3826</v>
      </c>
      <c r="I270" s="1" t="s">
        <v>3827</v>
      </c>
      <c r="J270" s="1" t="s">
        <v>3828</v>
      </c>
      <c r="K270" s="1" t="s">
        <v>123</v>
      </c>
      <c r="L270" s="1" t="s">
        <v>3829</v>
      </c>
      <c r="M270" s="1" t="s">
        <v>120</v>
      </c>
      <c r="N270" s="1" t="s">
        <v>120</v>
      </c>
      <c r="O270" s="1" t="s">
        <v>123</v>
      </c>
      <c r="P270" s="1" t="s">
        <v>120</v>
      </c>
      <c r="Q270" s="1" t="s">
        <v>120</v>
      </c>
      <c r="R270" s="1" t="s">
        <v>120</v>
      </c>
      <c r="S270" s="1" t="s">
        <v>123</v>
      </c>
      <c r="T270" s="1" t="s">
        <v>120</v>
      </c>
      <c r="U270" s="1" t="s">
        <v>120</v>
      </c>
      <c r="V270" s="1" t="s">
        <v>3830</v>
      </c>
      <c r="W270" s="1" t="s">
        <v>120</v>
      </c>
      <c r="X270" s="1" t="s">
        <v>120</v>
      </c>
      <c r="Y270" s="1" t="s">
        <v>120</v>
      </c>
      <c r="Z270" s="1" t="s">
        <v>3830</v>
      </c>
      <c r="AA270" s="1" t="s">
        <v>120</v>
      </c>
      <c r="AB270" s="1" t="s">
        <v>120</v>
      </c>
      <c r="AC270" s="1" t="s">
        <v>120</v>
      </c>
      <c r="AD270" s="1" t="s">
        <v>120</v>
      </c>
      <c r="AE270" s="1" t="s">
        <v>120</v>
      </c>
      <c r="AF270" s="1" t="s">
        <v>120</v>
      </c>
      <c r="AG270" s="1" t="s">
        <v>120</v>
      </c>
      <c r="AH270" s="1" t="s">
        <v>120</v>
      </c>
      <c r="AI270" s="1" t="s">
        <v>120</v>
      </c>
      <c r="AJ270" s="1" t="s">
        <v>120</v>
      </c>
      <c r="AK270" s="1" t="s">
        <v>120</v>
      </c>
      <c r="AL270" s="1" t="s">
        <v>120</v>
      </c>
      <c r="AM270" s="1" t="s">
        <v>120</v>
      </c>
      <c r="AN270" s="1" t="s">
        <v>120</v>
      </c>
      <c r="AO270" s="1" t="s">
        <v>120</v>
      </c>
      <c r="AP270" s="1" t="s">
        <v>120</v>
      </c>
      <c r="AQ270" s="1" t="s">
        <v>120</v>
      </c>
      <c r="AR270" s="1" t="s">
        <v>120</v>
      </c>
      <c r="AS270" s="1" t="s">
        <v>120</v>
      </c>
      <c r="AT270" s="1" t="s">
        <v>120</v>
      </c>
      <c r="AU270" s="1" t="s">
        <v>120</v>
      </c>
      <c r="AV270" s="1" t="s">
        <v>120</v>
      </c>
      <c r="AW270" s="1" t="s">
        <v>120</v>
      </c>
      <c r="AX270" s="1" t="s">
        <v>120</v>
      </c>
      <c r="AY270" s="1" t="s">
        <v>3830</v>
      </c>
      <c r="AZ270" s="1" t="s">
        <v>120</v>
      </c>
      <c r="BA270" s="1" t="s">
        <v>120</v>
      </c>
      <c r="BB270" s="1" t="s">
        <v>120</v>
      </c>
      <c r="BC270" s="1" t="s">
        <v>120</v>
      </c>
      <c r="BD270" s="1" t="s">
        <v>120</v>
      </c>
      <c r="BE270" s="1" t="s">
        <v>120</v>
      </c>
      <c r="BF270" s="1" t="s">
        <v>120</v>
      </c>
      <c r="BG270" s="1" t="s">
        <v>120</v>
      </c>
      <c r="BH270" s="1" t="s">
        <v>120</v>
      </c>
      <c r="BI270" s="1" t="s">
        <v>120</v>
      </c>
      <c r="BJ270" s="1" t="s">
        <v>120</v>
      </c>
      <c r="BK270" s="1" t="s">
        <v>120</v>
      </c>
      <c r="BL270" s="1" t="s">
        <v>120</v>
      </c>
      <c r="BM270" s="1" t="s">
        <v>120</v>
      </c>
      <c r="BN270" s="1" t="s">
        <v>120</v>
      </c>
      <c r="BO270" s="1" t="s">
        <v>120</v>
      </c>
      <c r="BP270" s="1" t="s">
        <v>120</v>
      </c>
      <c r="BQ270" s="1" t="s">
        <v>120</v>
      </c>
      <c r="BR270" s="1" t="s">
        <v>120</v>
      </c>
      <c r="BS270" s="1" t="s">
        <v>120</v>
      </c>
      <c r="BT270" s="1" t="s">
        <v>120</v>
      </c>
      <c r="BU270" s="1" t="s">
        <v>120</v>
      </c>
      <c r="BV270" s="1" t="s">
        <v>120</v>
      </c>
      <c r="BW270" s="1" t="s">
        <v>120</v>
      </c>
      <c r="BX270" s="1" t="s">
        <v>120</v>
      </c>
      <c r="BY270" s="1" t="s">
        <v>120</v>
      </c>
      <c r="BZ270" s="1" t="s">
        <v>120</v>
      </c>
      <c r="CA270" s="1" t="s">
        <v>120</v>
      </c>
      <c r="CB270" s="1" t="s">
        <v>120</v>
      </c>
      <c r="CC270" s="1" t="s">
        <v>120</v>
      </c>
      <c r="CD270" s="1" t="s">
        <v>120</v>
      </c>
      <c r="CE270" s="1" t="s">
        <v>120</v>
      </c>
      <c r="CF270" s="1" t="s">
        <v>120</v>
      </c>
      <c r="CG270" s="1" t="s">
        <v>120</v>
      </c>
      <c r="CH270" s="1" t="s">
        <v>120</v>
      </c>
      <c r="CI270" s="1" t="s">
        <v>120</v>
      </c>
      <c r="CJ270" s="1" t="s">
        <v>120</v>
      </c>
      <c r="CK270" s="1" t="s">
        <v>120</v>
      </c>
      <c r="CL270" s="1" t="s">
        <v>120</v>
      </c>
      <c r="CM270" s="1" t="s">
        <v>120</v>
      </c>
      <c r="CN270" s="1" t="s">
        <v>120</v>
      </c>
      <c r="CO270" s="1" t="s">
        <v>120</v>
      </c>
      <c r="CP270" s="1" t="s">
        <v>120</v>
      </c>
      <c r="CQ270" s="1" t="s">
        <v>120</v>
      </c>
      <c r="CR270" s="1" t="s">
        <v>120</v>
      </c>
      <c r="CS270" s="1" t="s">
        <v>120</v>
      </c>
      <c r="CT270" s="1" t="s">
        <v>120</v>
      </c>
      <c r="CU270" s="1" t="s">
        <v>120</v>
      </c>
      <c r="CV270" s="1" t="s">
        <v>123</v>
      </c>
      <c r="CW270" s="1" t="s">
        <v>120</v>
      </c>
      <c r="CX270" s="1" t="s">
        <v>120</v>
      </c>
      <c r="CY270" s="1" t="s">
        <v>120</v>
      </c>
      <c r="CZ270" s="1" t="s">
        <v>123</v>
      </c>
      <c r="DA270" s="1" t="s">
        <v>120</v>
      </c>
      <c r="DB270" s="1" t="s">
        <v>120</v>
      </c>
      <c r="DC270" s="1" t="s">
        <v>3830</v>
      </c>
      <c r="DD270" s="1" t="s">
        <v>120</v>
      </c>
      <c r="DE270" s="1" t="s">
        <v>120</v>
      </c>
      <c r="DF270" s="1" t="s">
        <v>120</v>
      </c>
      <c r="DG270" s="1" t="s">
        <v>3830</v>
      </c>
    </row>
    <row r="271" spans="1:111" x14ac:dyDescent="0.3">
      <c r="A271" s="2">
        <v>269</v>
      </c>
      <c r="B271" s="1" t="s">
        <v>3831</v>
      </c>
      <c r="C271" s="1" t="s">
        <v>3832</v>
      </c>
      <c r="D271" s="1" t="s">
        <v>2499</v>
      </c>
      <c r="E271" s="1" t="s">
        <v>3833</v>
      </c>
      <c r="F271" s="1" t="s">
        <v>3834</v>
      </c>
      <c r="G271" s="1" t="s">
        <v>3835</v>
      </c>
      <c r="H271" s="1" t="s">
        <v>3836</v>
      </c>
      <c r="I271" s="1" t="s">
        <v>3834</v>
      </c>
      <c r="J271" s="1" t="s">
        <v>3835</v>
      </c>
      <c r="K271" s="1" t="s">
        <v>120</v>
      </c>
      <c r="L271" s="1" t="s">
        <v>311</v>
      </c>
      <c r="M271" s="1" t="s">
        <v>120</v>
      </c>
      <c r="N271" s="1" t="s">
        <v>120</v>
      </c>
      <c r="O271" s="1" t="s">
        <v>120</v>
      </c>
      <c r="P271" s="1" t="s">
        <v>120</v>
      </c>
      <c r="Q271" s="1" t="s">
        <v>120</v>
      </c>
      <c r="R271" s="1" t="s">
        <v>120</v>
      </c>
      <c r="S271" s="1" t="s">
        <v>120</v>
      </c>
      <c r="T271" s="1" t="s">
        <v>120</v>
      </c>
      <c r="U271" s="1" t="s">
        <v>120</v>
      </c>
      <c r="V271" s="1" t="s">
        <v>120</v>
      </c>
      <c r="W271" s="1" t="s">
        <v>120</v>
      </c>
      <c r="X271" s="1" t="s">
        <v>120</v>
      </c>
      <c r="Y271" s="1" t="s">
        <v>120</v>
      </c>
      <c r="Z271" s="1" t="s">
        <v>120</v>
      </c>
      <c r="AA271" s="1" t="s">
        <v>120</v>
      </c>
      <c r="AB271" s="1" t="s">
        <v>120</v>
      </c>
      <c r="AC271" s="1" t="s">
        <v>120</v>
      </c>
      <c r="AD271" s="1" t="s">
        <v>120</v>
      </c>
      <c r="AE271" s="1" t="s">
        <v>120</v>
      </c>
      <c r="AF271" s="1" t="s">
        <v>120</v>
      </c>
      <c r="AG271" s="1" t="s">
        <v>120</v>
      </c>
      <c r="AH271" s="1" t="s">
        <v>120</v>
      </c>
      <c r="AI271" s="1" t="s">
        <v>120</v>
      </c>
      <c r="AJ271" s="1" t="s">
        <v>120</v>
      </c>
      <c r="AK271" s="1" t="s">
        <v>120</v>
      </c>
      <c r="AL271" s="1" t="s">
        <v>120</v>
      </c>
      <c r="AM271" s="1" t="s">
        <v>120</v>
      </c>
      <c r="AN271" s="1" t="s">
        <v>120</v>
      </c>
      <c r="AO271" s="1" t="s">
        <v>120</v>
      </c>
      <c r="AP271" s="1" t="s">
        <v>120</v>
      </c>
      <c r="AQ271" s="1" t="s">
        <v>120</v>
      </c>
      <c r="AR271" s="1" t="s">
        <v>120</v>
      </c>
      <c r="AS271" s="1" t="s">
        <v>120</v>
      </c>
      <c r="AT271" s="1" t="s">
        <v>120</v>
      </c>
      <c r="AU271" s="1" t="s">
        <v>120</v>
      </c>
      <c r="AV271" s="1" t="s">
        <v>120</v>
      </c>
      <c r="AW271" s="1" t="s">
        <v>120</v>
      </c>
      <c r="AX271" s="1" t="s">
        <v>120</v>
      </c>
      <c r="AY271" s="1" t="s">
        <v>120</v>
      </c>
      <c r="AZ271" s="1" t="s">
        <v>120</v>
      </c>
      <c r="BA271" s="1" t="s">
        <v>120</v>
      </c>
      <c r="BB271" s="1" t="s">
        <v>120</v>
      </c>
      <c r="BC271" s="1" t="s">
        <v>120</v>
      </c>
      <c r="BD271" s="1" t="s">
        <v>120</v>
      </c>
      <c r="BE271" s="1" t="s">
        <v>120</v>
      </c>
      <c r="BF271" s="1" t="s">
        <v>120</v>
      </c>
      <c r="BG271" s="1" t="s">
        <v>120</v>
      </c>
      <c r="BH271" s="1" t="s">
        <v>120</v>
      </c>
      <c r="BI271" s="1" t="s">
        <v>120</v>
      </c>
      <c r="BJ271" s="1" t="s">
        <v>120</v>
      </c>
      <c r="BK271" s="1" t="s">
        <v>120</v>
      </c>
      <c r="BL271" s="1" t="s">
        <v>120</v>
      </c>
      <c r="BM271" s="1" t="s">
        <v>120</v>
      </c>
      <c r="BN271" s="1" t="s">
        <v>120</v>
      </c>
      <c r="BO271" s="1" t="s">
        <v>120</v>
      </c>
      <c r="BP271" s="1" t="s">
        <v>120</v>
      </c>
      <c r="BQ271" s="1" t="s">
        <v>120</v>
      </c>
      <c r="BR271" s="1" t="s">
        <v>120</v>
      </c>
      <c r="BS271" s="1" t="s">
        <v>120</v>
      </c>
      <c r="BT271" s="1" t="s">
        <v>120</v>
      </c>
      <c r="BU271" s="1" t="s">
        <v>120</v>
      </c>
      <c r="BV271" s="1" t="s">
        <v>120</v>
      </c>
      <c r="BW271" s="1" t="s">
        <v>120</v>
      </c>
      <c r="BX271" s="1" t="s">
        <v>120</v>
      </c>
      <c r="BY271" s="1" t="s">
        <v>120</v>
      </c>
      <c r="BZ271" s="1" t="s">
        <v>120</v>
      </c>
      <c r="CA271" s="1" t="s">
        <v>120</v>
      </c>
      <c r="CB271" s="1" t="s">
        <v>120</v>
      </c>
      <c r="CC271" s="1" t="s">
        <v>120</v>
      </c>
      <c r="CD271" s="1" t="s">
        <v>120</v>
      </c>
      <c r="CE271" s="1" t="s">
        <v>120</v>
      </c>
      <c r="CF271" s="1" t="s">
        <v>120</v>
      </c>
      <c r="CG271" s="1" t="s">
        <v>120</v>
      </c>
      <c r="CH271" s="1" t="s">
        <v>120</v>
      </c>
      <c r="CI271" s="1" t="s">
        <v>120</v>
      </c>
      <c r="CJ271" s="1" t="s">
        <v>120</v>
      </c>
      <c r="CK271" s="1" t="s">
        <v>120</v>
      </c>
      <c r="CL271" s="1" t="s">
        <v>120</v>
      </c>
      <c r="CM271" s="1" t="s">
        <v>120</v>
      </c>
      <c r="CN271" s="1" t="s">
        <v>120</v>
      </c>
      <c r="CO271" s="1" t="s">
        <v>120</v>
      </c>
      <c r="CP271" s="1" t="s">
        <v>120</v>
      </c>
      <c r="CQ271" s="1" t="s">
        <v>120</v>
      </c>
      <c r="CR271" s="1" t="s">
        <v>120</v>
      </c>
      <c r="CS271" s="1" t="s">
        <v>120</v>
      </c>
      <c r="CT271" s="1" t="s">
        <v>120</v>
      </c>
      <c r="CU271" s="1" t="s">
        <v>120</v>
      </c>
      <c r="CV271" s="1" t="s">
        <v>120</v>
      </c>
      <c r="CW271" s="1" t="s">
        <v>120</v>
      </c>
      <c r="CX271" s="1" t="s">
        <v>120</v>
      </c>
      <c r="CY271" s="1" t="s">
        <v>120</v>
      </c>
      <c r="CZ271" s="1" t="s">
        <v>120</v>
      </c>
      <c r="DA271" s="1" t="s">
        <v>120</v>
      </c>
      <c r="DB271" s="1" t="s">
        <v>120</v>
      </c>
      <c r="DC271" s="1" t="s">
        <v>120</v>
      </c>
      <c r="DD271" s="1" t="s">
        <v>120</v>
      </c>
      <c r="DE271" s="1" t="s">
        <v>120</v>
      </c>
      <c r="DF271" s="1" t="s">
        <v>120</v>
      </c>
      <c r="DG271" s="1" t="s">
        <v>120</v>
      </c>
    </row>
    <row r="272" spans="1:111" hidden="1" x14ac:dyDescent="0.3">
      <c r="A272" s="2">
        <v>270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</row>
    <row r="273" spans="1:111" x14ac:dyDescent="0.3">
      <c r="A273" s="2">
        <v>271</v>
      </c>
      <c r="B273" s="1" t="s">
        <v>3837</v>
      </c>
      <c r="C273" s="1" t="s">
        <v>3838</v>
      </c>
      <c r="D273" s="1" t="s">
        <v>3839</v>
      </c>
      <c r="E273" s="1" t="s">
        <v>3840</v>
      </c>
      <c r="F273" s="1" t="s">
        <v>3841</v>
      </c>
      <c r="G273" s="1" t="s">
        <v>3842</v>
      </c>
      <c r="H273" s="1" t="s">
        <v>3843</v>
      </c>
      <c r="I273" s="1" t="s">
        <v>3844</v>
      </c>
      <c r="J273" s="1" t="s">
        <v>3842</v>
      </c>
      <c r="K273" s="1" t="s">
        <v>547</v>
      </c>
      <c r="L273" s="1" t="s">
        <v>3845</v>
      </c>
      <c r="M273" s="1" t="s">
        <v>120</v>
      </c>
      <c r="N273" s="1" t="s">
        <v>512</v>
      </c>
      <c r="O273" s="1" t="s">
        <v>3846</v>
      </c>
      <c r="P273" s="1" t="s">
        <v>773</v>
      </c>
      <c r="Q273" s="1" t="s">
        <v>120</v>
      </c>
      <c r="R273" s="1" t="s">
        <v>120</v>
      </c>
      <c r="S273" s="1" t="s">
        <v>547</v>
      </c>
      <c r="T273" s="1" t="s">
        <v>120</v>
      </c>
      <c r="U273" s="1" t="s">
        <v>3847</v>
      </c>
      <c r="V273" s="1" t="s">
        <v>3848</v>
      </c>
      <c r="W273" s="1" t="s">
        <v>3849</v>
      </c>
      <c r="X273" s="1" t="s">
        <v>120</v>
      </c>
      <c r="Y273" s="1" t="s">
        <v>120</v>
      </c>
      <c r="Z273" s="1" t="s">
        <v>3850</v>
      </c>
      <c r="AA273" s="1" t="s">
        <v>3851</v>
      </c>
      <c r="AB273" s="1" t="s">
        <v>120</v>
      </c>
      <c r="AC273" s="1" t="s">
        <v>3852</v>
      </c>
      <c r="AD273" s="1" t="s">
        <v>120</v>
      </c>
      <c r="AE273" s="1" t="s">
        <v>120</v>
      </c>
      <c r="AF273" s="1" t="s">
        <v>120</v>
      </c>
      <c r="AG273" s="1" t="s">
        <v>120</v>
      </c>
      <c r="AH273" s="1" t="s">
        <v>120</v>
      </c>
      <c r="AI273" s="1" t="s">
        <v>120</v>
      </c>
      <c r="AJ273" s="1" t="s">
        <v>291</v>
      </c>
      <c r="AK273" s="1" t="s">
        <v>3853</v>
      </c>
      <c r="AL273" s="1" t="s">
        <v>3854</v>
      </c>
      <c r="AM273" s="1" t="s">
        <v>3855</v>
      </c>
      <c r="AN273" s="1" t="s">
        <v>120</v>
      </c>
      <c r="AO273" s="1" t="s">
        <v>1770</v>
      </c>
      <c r="AP273" s="1" t="s">
        <v>120</v>
      </c>
      <c r="AQ273" s="1" t="s">
        <v>120</v>
      </c>
      <c r="AR273" s="1" t="s">
        <v>120</v>
      </c>
      <c r="AS273" s="1" t="s">
        <v>120</v>
      </c>
      <c r="AT273" s="1" t="s">
        <v>120</v>
      </c>
      <c r="AU273" s="1" t="s">
        <v>120</v>
      </c>
      <c r="AV273" s="1" t="s">
        <v>3856</v>
      </c>
      <c r="AW273" s="1" t="s">
        <v>3857</v>
      </c>
      <c r="AX273" s="1" t="s">
        <v>3858</v>
      </c>
      <c r="AY273" s="1" t="s">
        <v>3859</v>
      </c>
      <c r="AZ273" s="1" t="s">
        <v>120</v>
      </c>
      <c r="BA273" s="1" t="s">
        <v>849</v>
      </c>
      <c r="BB273" s="1" t="s">
        <v>231</v>
      </c>
      <c r="BC273" s="1" t="s">
        <v>847</v>
      </c>
      <c r="BD273" s="1" t="s">
        <v>120</v>
      </c>
      <c r="BE273" s="1" t="s">
        <v>120</v>
      </c>
      <c r="BF273" s="1" t="s">
        <v>1058</v>
      </c>
      <c r="BG273" s="1" t="s">
        <v>120</v>
      </c>
      <c r="BH273" s="1" t="s">
        <v>3860</v>
      </c>
      <c r="BI273" s="1" t="s">
        <v>577</v>
      </c>
      <c r="BJ273" s="1" t="s">
        <v>3861</v>
      </c>
      <c r="BK273" s="1" t="s">
        <v>120</v>
      </c>
      <c r="BL273" s="1" t="s">
        <v>120</v>
      </c>
      <c r="BM273" s="1" t="s">
        <v>3854</v>
      </c>
      <c r="BN273" s="1" t="s">
        <v>120</v>
      </c>
      <c r="BO273" s="1" t="s">
        <v>280</v>
      </c>
      <c r="BP273" s="1" t="s">
        <v>1820</v>
      </c>
      <c r="BQ273" s="1" t="s">
        <v>121</v>
      </c>
      <c r="BR273" s="1" t="s">
        <v>120</v>
      </c>
      <c r="BS273" s="1" t="s">
        <v>120</v>
      </c>
      <c r="BT273" s="1" t="s">
        <v>2346</v>
      </c>
      <c r="BU273" s="1" t="s">
        <v>120</v>
      </c>
      <c r="BV273" s="1" t="s">
        <v>3862</v>
      </c>
      <c r="BW273" s="1" t="s">
        <v>3863</v>
      </c>
      <c r="BX273" s="1" t="s">
        <v>3864</v>
      </c>
      <c r="BY273" s="1" t="s">
        <v>120</v>
      </c>
      <c r="BZ273" s="1" t="s">
        <v>120</v>
      </c>
      <c r="CA273" s="1" t="s">
        <v>3858</v>
      </c>
      <c r="CB273" s="1" t="s">
        <v>3855</v>
      </c>
      <c r="CC273" s="1" t="s">
        <v>120</v>
      </c>
      <c r="CD273" s="1" t="s">
        <v>1770</v>
      </c>
      <c r="CE273" s="1" t="s">
        <v>120</v>
      </c>
      <c r="CF273" s="1" t="s">
        <v>120</v>
      </c>
      <c r="CG273" s="1" t="s">
        <v>120</v>
      </c>
      <c r="CH273" s="1" t="s">
        <v>120</v>
      </c>
      <c r="CI273" s="1" t="s">
        <v>120</v>
      </c>
      <c r="CJ273" s="1" t="s">
        <v>120</v>
      </c>
      <c r="CK273" s="1" t="s">
        <v>3856</v>
      </c>
      <c r="CL273" s="1" t="s">
        <v>3857</v>
      </c>
      <c r="CM273" s="1" t="s">
        <v>3858</v>
      </c>
      <c r="CN273" s="1" t="s">
        <v>3865</v>
      </c>
      <c r="CO273" s="1" t="s">
        <v>3866</v>
      </c>
      <c r="CP273" s="1" t="s">
        <v>3867</v>
      </c>
      <c r="CQ273" s="1" t="s">
        <v>3868</v>
      </c>
      <c r="CR273" s="1" t="s">
        <v>3869</v>
      </c>
      <c r="CS273" s="1" t="s">
        <v>3870</v>
      </c>
      <c r="CT273" s="1" t="s">
        <v>120</v>
      </c>
      <c r="CU273" s="1" t="s">
        <v>123</v>
      </c>
      <c r="CV273" s="1" t="s">
        <v>120</v>
      </c>
      <c r="CW273" s="1" t="s">
        <v>120</v>
      </c>
      <c r="CX273" s="1" t="s">
        <v>120</v>
      </c>
      <c r="CY273" s="1" t="s">
        <v>120</v>
      </c>
      <c r="CZ273" s="1" t="s">
        <v>123</v>
      </c>
      <c r="DA273" s="1" t="s">
        <v>120</v>
      </c>
      <c r="DB273" s="1" t="s">
        <v>3859</v>
      </c>
      <c r="DC273" s="1" t="s">
        <v>120</v>
      </c>
      <c r="DD273" s="1" t="s">
        <v>120</v>
      </c>
      <c r="DE273" s="1" t="s">
        <v>120</v>
      </c>
      <c r="DF273" s="1" t="s">
        <v>120</v>
      </c>
      <c r="DG273" s="1" t="s">
        <v>3859</v>
      </c>
    </row>
    <row r="274" spans="1:111" hidden="1" x14ac:dyDescent="0.3">
      <c r="A274" s="2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</row>
    <row r="275" spans="1:111" x14ac:dyDescent="0.3">
      <c r="A275" s="2">
        <v>273</v>
      </c>
      <c r="B275" s="1" t="s">
        <v>3871</v>
      </c>
      <c r="C275" s="1" t="s">
        <v>3872</v>
      </c>
      <c r="D275" s="1" t="s">
        <v>112</v>
      </c>
      <c r="E275" s="1" t="s">
        <v>3873</v>
      </c>
      <c r="F275" s="1" t="s">
        <v>3874</v>
      </c>
      <c r="G275" s="1" t="s">
        <v>3875</v>
      </c>
      <c r="H275" s="1" t="s">
        <v>3876</v>
      </c>
      <c r="I275" s="1" t="s">
        <v>3877</v>
      </c>
      <c r="J275" s="1" t="s">
        <v>3875</v>
      </c>
      <c r="K275" s="1" t="s">
        <v>161</v>
      </c>
      <c r="L275" s="1" t="s">
        <v>3878</v>
      </c>
      <c r="M275" s="1" t="s">
        <v>120</v>
      </c>
      <c r="N275" s="1" t="s">
        <v>123</v>
      </c>
      <c r="O275" s="1" t="s">
        <v>123</v>
      </c>
      <c r="P275" s="1" t="s">
        <v>120</v>
      </c>
      <c r="Q275" s="1" t="s">
        <v>120</v>
      </c>
      <c r="R275" s="1" t="s">
        <v>120</v>
      </c>
      <c r="S275" s="1" t="s">
        <v>161</v>
      </c>
      <c r="T275" s="1" t="s">
        <v>120</v>
      </c>
      <c r="U275" s="1" t="s">
        <v>1902</v>
      </c>
      <c r="V275" s="1" t="s">
        <v>2781</v>
      </c>
      <c r="W275" s="1" t="s">
        <v>120</v>
      </c>
      <c r="X275" s="1" t="s">
        <v>120</v>
      </c>
      <c r="Y275" s="1" t="s">
        <v>120</v>
      </c>
      <c r="Z275" s="1" t="s">
        <v>3879</v>
      </c>
      <c r="AA275" s="1" t="s">
        <v>2487</v>
      </c>
      <c r="AB275" s="1" t="s">
        <v>120</v>
      </c>
      <c r="AC275" s="1" t="s">
        <v>120</v>
      </c>
      <c r="AD275" s="1" t="s">
        <v>120</v>
      </c>
      <c r="AE275" s="1" t="s">
        <v>120</v>
      </c>
      <c r="AF275" s="1" t="s">
        <v>120</v>
      </c>
      <c r="AG275" s="1" t="s">
        <v>120</v>
      </c>
      <c r="AH275" s="1" t="s">
        <v>120</v>
      </c>
      <c r="AI275" s="1" t="s">
        <v>120</v>
      </c>
      <c r="AJ275" s="1" t="s">
        <v>299</v>
      </c>
      <c r="AK275" s="1" t="s">
        <v>462</v>
      </c>
      <c r="AL275" s="1" t="s">
        <v>3879</v>
      </c>
      <c r="AM275" s="1" t="s">
        <v>120</v>
      </c>
      <c r="AN275" s="1" t="s">
        <v>120</v>
      </c>
      <c r="AO275" s="1" t="s">
        <v>120</v>
      </c>
      <c r="AP275" s="1" t="s">
        <v>120</v>
      </c>
      <c r="AQ275" s="1" t="s">
        <v>120</v>
      </c>
      <c r="AR275" s="1" t="s">
        <v>120</v>
      </c>
      <c r="AS275" s="1" t="s">
        <v>120</v>
      </c>
      <c r="AT275" s="1" t="s">
        <v>120</v>
      </c>
      <c r="AU275" s="1" t="s">
        <v>120</v>
      </c>
      <c r="AV275" s="1" t="s">
        <v>120</v>
      </c>
      <c r="AW275" s="1" t="s">
        <v>120</v>
      </c>
      <c r="AX275" s="1" t="s">
        <v>120</v>
      </c>
      <c r="AY275" s="1" t="s">
        <v>120</v>
      </c>
      <c r="AZ275" s="1" t="s">
        <v>120</v>
      </c>
      <c r="BA275" s="1" t="s">
        <v>123</v>
      </c>
      <c r="BB275" s="1" t="s">
        <v>123</v>
      </c>
      <c r="BC275" s="1" t="s">
        <v>120</v>
      </c>
      <c r="BD275" s="1" t="s">
        <v>120</v>
      </c>
      <c r="BE275" s="1" t="s">
        <v>120</v>
      </c>
      <c r="BF275" s="1" t="s">
        <v>161</v>
      </c>
      <c r="BG275" s="1" t="s">
        <v>120</v>
      </c>
      <c r="BH275" s="1" t="s">
        <v>1902</v>
      </c>
      <c r="BI275" s="1" t="s">
        <v>2781</v>
      </c>
      <c r="BJ275" s="1" t="s">
        <v>120</v>
      </c>
      <c r="BK275" s="1" t="s">
        <v>120</v>
      </c>
      <c r="BL275" s="1" t="s">
        <v>120</v>
      </c>
      <c r="BM275" s="1" t="s">
        <v>3879</v>
      </c>
      <c r="BN275" s="1" t="s">
        <v>120</v>
      </c>
      <c r="BO275" s="1" t="s">
        <v>120</v>
      </c>
      <c r="BP275" s="1" t="s">
        <v>120</v>
      </c>
      <c r="BQ275" s="1" t="s">
        <v>120</v>
      </c>
      <c r="BR275" s="1" t="s">
        <v>120</v>
      </c>
      <c r="BS275" s="1" t="s">
        <v>120</v>
      </c>
      <c r="BT275" s="1" t="s">
        <v>120</v>
      </c>
      <c r="BU275" s="1" t="s">
        <v>120</v>
      </c>
      <c r="BV275" s="1" t="s">
        <v>120</v>
      </c>
      <c r="BW275" s="1" t="s">
        <v>120</v>
      </c>
      <c r="BX275" s="1" t="s">
        <v>120</v>
      </c>
      <c r="BY275" s="1" t="s">
        <v>120</v>
      </c>
      <c r="BZ275" s="1" t="s">
        <v>120</v>
      </c>
      <c r="CA275" s="1" t="s">
        <v>120</v>
      </c>
      <c r="CB275" s="1" t="s">
        <v>120</v>
      </c>
      <c r="CC275" s="1" t="s">
        <v>120</v>
      </c>
      <c r="CD275" s="1" t="s">
        <v>120</v>
      </c>
      <c r="CE275" s="1" t="s">
        <v>120</v>
      </c>
      <c r="CF275" s="1" t="s">
        <v>120</v>
      </c>
      <c r="CG275" s="1" t="s">
        <v>120</v>
      </c>
      <c r="CH275" s="1" t="s">
        <v>120</v>
      </c>
      <c r="CI275" s="1" t="s">
        <v>120</v>
      </c>
      <c r="CJ275" s="1" t="s">
        <v>120</v>
      </c>
      <c r="CK275" s="1" t="s">
        <v>120</v>
      </c>
      <c r="CL275" s="1" t="s">
        <v>120</v>
      </c>
      <c r="CM275" s="1" t="s">
        <v>120</v>
      </c>
      <c r="CN275" s="1" t="s">
        <v>120</v>
      </c>
      <c r="CO275" s="1" t="s">
        <v>120</v>
      </c>
      <c r="CP275" s="1" t="s">
        <v>120</v>
      </c>
      <c r="CQ275" s="1" t="s">
        <v>120</v>
      </c>
      <c r="CR275" s="1" t="s">
        <v>120</v>
      </c>
      <c r="CS275" s="1" t="s">
        <v>120</v>
      </c>
      <c r="CT275" s="1" t="s">
        <v>120</v>
      </c>
      <c r="CU275" s="1" t="s">
        <v>120</v>
      </c>
      <c r="CV275" s="1" t="s">
        <v>120</v>
      </c>
      <c r="CW275" s="1" t="s">
        <v>120</v>
      </c>
      <c r="CX275" s="1" t="s">
        <v>120</v>
      </c>
      <c r="CY275" s="1" t="s">
        <v>120</v>
      </c>
      <c r="CZ275" s="1" t="s">
        <v>120</v>
      </c>
      <c r="DA275" s="1" t="s">
        <v>120</v>
      </c>
      <c r="DB275" s="1" t="s">
        <v>120</v>
      </c>
      <c r="DC275" s="1" t="s">
        <v>120</v>
      </c>
      <c r="DD275" s="1" t="s">
        <v>120</v>
      </c>
      <c r="DE275" s="1" t="s">
        <v>120</v>
      </c>
      <c r="DF275" s="1" t="s">
        <v>120</v>
      </c>
      <c r="DG275" s="1" t="s">
        <v>120</v>
      </c>
    </row>
    <row r="276" spans="1:111" hidden="1" x14ac:dyDescent="0.3">
      <c r="A276" s="2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</row>
    <row r="277" spans="1:111" x14ac:dyDescent="0.3">
      <c r="A277" s="2">
        <v>275</v>
      </c>
      <c r="B277" s="1" t="s">
        <v>3880</v>
      </c>
      <c r="C277" s="1" t="s">
        <v>3881</v>
      </c>
      <c r="D277" s="1" t="s">
        <v>1633</v>
      </c>
      <c r="E277" s="1" t="s">
        <v>3882</v>
      </c>
      <c r="F277" s="1" t="s">
        <v>3883</v>
      </c>
      <c r="G277" s="1" t="s">
        <v>3884</v>
      </c>
      <c r="H277" s="1" t="s">
        <v>3885</v>
      </c>
      <c r="I277" s="1" t="s">
        <v>3886</v>
      </c>
      <c r="J277" s="1" t="s">
        <v>3887</v>
      </c>
      <c r="K277" s="1" t="s">
        <v>190</v>
      </c>
      <c r="L277" s="1" t="s">
        <v>3888</v>
      </c>
      <c r="M277" s="1" t="s">
        <v>120</v>
      </c>
      <c r="N277" s="1" t="s">
        <v>120</v>
      </c>
      <c r="O277" s="1" t="s">
        <v>190</v>
      </c>
      <c r="P277" s="1" t="s">
        <v>120</v>
      </c>
      <c r="Q277" s="1" t="s">
        <v>120</v>
      </c>
      <c r="R277" s="1" t="s">
        <v>120</v>
      </c>
      <c r="S277" s="1" t="s">
        <v>190</v>
      </c>
      <c r="T277" s="1" t="s">
        <v>120</v>
      </c>
      <c r="U277" s="1" t="s">
        <v>120</v>
      </c>
      <c r="V277" s="1" t="s">
        <v>3889</v>
      </c>
      <c r="W277" s="1" t="s">
        <v>120</v>
      </c>
      <c r="X277" s="1" t="s">
        <v>120</v>
      </c>
      <c r="Y277" s="1" t="s">
        <v>120</v>
      </c>
      <c r="Z277" s="1" t="s">
        <v>3889</v>
      </c>
      <c r="AA277" s="1" t="s">
        <v>120</v>
      </c>
      <c r="AB277" s="1" t="s">
        <v>120</v>
      </c>
      <c r="AC277" s="1" t="s">
        <v>120</v>
      </c>
      <c r="AD277" s="1" t="s">
        <v>120</v>
      </c>
      <c r="AE277" s="1" t="s">
        <v>120</v>
      </c>
      <c r="AF277" s="1" t="s">
        <v>120</v>
      </c>
      <c r="AG277" s="1" t="s">
        <v>120</v>
      </c>
      <c r="AH277" s="1" t="s">
        <v>120</v>
      </c>
      <c r="AI277" s="1" t="s">
        <v>120</v>
      </c>
      <c r="AJ277" s="1" t="s">
        <v>120</v>
      </c>
      <c r="AK277" s="1" t="s">
        <v>120</v>
      </c>
      <c r="AL277" s="1" t="s">
        <v>120</v>
      </c>
      <c r="AM277" s="1" t="s">
        <v>120</v>
      </c>
      <c r="AN277" s="1" t="s">
        <v>120</v>
      </c>
      <c r="AO277" s="1" t="s">
        <v>120</v>
      </c>
      <c r="AP277" s="1" t="s">
        <v>120</v>
      </c>
      <c r="AQ277" s="1" t="s">
        <v>120</v>
      </c>
      <c r="AR277" s="1" t="s">
        <v>120</v>
      </c>
      <c r="AS277" s="1" t="s">
        <v>120</v>
      </c>
      <c r="AT277" s="1" t="s">
        <v>120</v>
      </c>
      <c r="AU277" s="1" t="s">
        <v>120</v>
      </c>
      <c r="AV277" s="1" t="s">
        <v>120</v>
      </c>
      <c r="AW277" s="1" t="s">
        <v>120</v>
      </c>
      <c r="AX277" s="1" t="s">
        <v>120</v>
      </c>
      <c r="AY277" s="1" t="s">
        <v>120</v>
      </c>
      <c r="AZ277" s="1" t="s">
        <v>120</v>
      </c>
      <c r="BA277" s="1" t="s">
        <v>120</v>
      </c>
      <c r="BB277" s="1" t="s">
        <v>120</v>
      </c>
      <c r="BC277" s="1" t="s">
        <v>120</v>
      </c>
      <c r="BD277" s="1" t="s">
        <v>120</v>
      </c>
      <c r="BE277" s="1" t="s">
        <v>120</v>
      </c>
      <c r="BF277" s="1" t="s">
        <v>120</v>
      </c>
      <c r="BG277" s="1" t="s">
        <v>120</v>
      </c>
      <c r="BH277" s="1" t="s">
        <v>120</v>
      </c>
      <c r="BI277" s="1" t="s">
        <v>120</v>
      </c>
      <c r="BJ277" s="1" t="s">
        <v>120</v>
      </c>
      <c r="BK277" s="1" t="s">
        <v>120</v>
      </c>
      <c r="BL277" s="1" t="s">
        <v>120</v>
      </c>
      <c r="BM277" s="1" t="s">
        <v>120</v>
      </c>
      <c r="BN277" s="1" t="s">
        <v>120</v>
      </c>
      <c r="BO277" s="1" t="s">
        <v>120</v>
      </c>
      <c r="BP277" s="1" t="s">
        <v>120</v>
      </c>
      <c r="BQ277" s="1" t="s">
        <v>120</v>
      </c>
      <c r="BR277" s="1" t="s">
        <v>120</v>
      </c>
      <c r="BS277" s="1" t="s">
        <v>120</v>
      </c>
      <c r="BT277" s="1" t="s">
        <v>120</v>
      </c>
      <c r="BU277" s="1" t="s">
        <v>120</v>
      </c>
      <c r="BV277" s="1" t="s">
        <v>120</v>
      </c>
      <c r="BW277" s="1" t="s">
        <v>120</v>
      </c>
      <c r="BX277" s="1" t="s">
        <v>120</v>
      </c>
      <c r="BY277" s="1" t="s">
        <v>120</v>
      </c>
      <c r="BZ277" s="1" t="s">
        <v>120</v>
      </c>
      <c r="CA277" s="1" t="s">
        <v>120</v>
      </c>
      <c r="CB277" s="1" t="s">
        <v>120</v>
      </c>
      <c r="CC277" s="1" t="s">
        <v>120</v>
      </c>
      <c r="CD277" s="1" t="s">
        <v>120</v>
      </c>
      <c r="CE277" s="1" t="s">
        <v>120</v>
      </c>
      <c r="CF277" s="1" t="s">
        <v>120</v>
      </c>
      <c r="CG277" s="1" t="s">
        <v>120</v>
      </c>
      <c r="CH277" s="1" t="s">
        <v>120</v>
      </c>
      <c r="CI277" s="1" t="s">
        <v>120</v>
      </c>
      <c r="CJ277" s="1" t="s">
        <v>120</v>
      </c>
      <c r="CK277" s="1" t="s">
        <v>120</v>
      </c>
      <c r="CL277" s="1" t="s">
        <v>120</v>
      </c>
      <c r="CM277" s="1" t="s">
        <v>120</v>
      </c>
      <c r="CN277" s="1" t="s">
        <v>120</v>
      </c>
      <c r="CO277" s="1" t="s">
        <v>120</v>
      </c>
      <c r="CP277" s="1" t="s">
        <v>120</v>
      </c>
      <c r="CQ277" s="1" t="s">
        <v>120</v>
      </c>
      <c r="CR277" s="1" t="s">
        <v>120</v>
      </c>
      <c r="CS277" s="1" t="s">
        <v>120</v>
      </c>
      <c r="CT277" s="1" t="s">
        <v>120</v>
      </c>
      <c r="CU277" s="1" t="s">
        <v>120</v>
      </c>
      <c r="CV277" s="1" t="s">
        <v>120</v>
      </c>
      <c r="CW277" s="1" t="s">
        <v>120</v>
      </c>
      <c r="CX277" s="1" t="s">
        <v>120</v>
      </c>
      <c r="CY277" s="1" t="s">
        <v>120</v>
      </c>
      <c r="CZ277" s="1" t="s">
        <v>120</v>
      </c>
      <c r="DA277" s="1" t="s">
        <v>120</v>
      </c>
      <c r="DB277" s="1" t="s">
        <v>120</v>
      </c>
      <c r="DC277" s="1" t="s">
        <v>120</v>
      </c>
      <c r="DD277" s="1" t="s">
        <v>120</v>
      </c>
      <c r="DE277" s="1" t="s">
        <v>120</v>
      </c>
      <c r="DF277" s="1" t="s">
        <v>120</v>
      </c>
      <c r="DG277" s="1" t="s">
        <v>120</v>
      </c>
    </row>
    <row r="278" spans="1:111" x14ac:dyDescent="0.3">
      <c r="A278" s="2">
        <v>276</v>
      </c>
      <c r="B278" s="1" t="s">
        <v>3890</v>
      </c>
      <c r="C278" s="1" t="s">
        <v>3891</v>
      </c>
      <c r="D278" s="1" t="s">
        <v>3892</v>
      </c>
      <c r="E278" s="1" t="s">
        <v>3893</v>
      </c>
      <c r="F278" s="1"/>
      <c r="G278" s="1"/>
      <c r="H278" s="1"/>
      <c r="I278" s="1"/>
      <c r="J278" s="1"/>
      <c r="K278" s="1" t="s">
        <v>120</v>
      </c>
      <c r="L278" s="1" t="s">
        <v>311</v>
      </c>
      <c r="M278" s="1" t="s">
        <v>120</v>
      </c>
      <c r="N278" s="1" t="s">
        <v>120</v>
      </c>
      <c r="O278" s="1" t="s">
        <v>120</v>
      </c>
      <c r="P278" s="1" t="s">
        <v>120</v>
      </c>
      <c r="Q278" s="1" t="s">
        <v>120</v>
      </c>
      <c r="R278" s="1" t="s">
        <v>120</v>
      </c>
      <c r="S278" s="1" t="s">
        <v>120</v>
      </c>
      <c r="T278" s="1" t="s">
        <v>120</v>
      </c>
      <c r="U278" s="1" t="s">
        <v>120</v>
      </c>
      <c r="V278" s="1" t="s">
        <v>120</v>
      </c>
      <c r="W278" s="1" t="s">
        <v>120</v>
      </c>
      <c r="X278" s="1" t="s">
        <v>120</v>
      </c>
      <c r="Y278" s="1" t="s">
        <v>120</v>
      </c>
      <c r="Z278" s="1" t="s">
        <v>120</v>
      </c>
      <c r="AA278" s="1" t="s">
        <v>120</v>
      </c>
      <c r="AB278" s="1" t="s">
        <v>120</v>
      </c>
      <c r="AC278" s="1" t="s">
        <v>120</v>
      </c>
      <c r="AD278" s="1" t="s">
        <v>120</v>
      </c>
      <c r="AE278" s="1" t="s">
        <v>120</v>
      </c>
      <c r="AF278" s="1" t="s">
        <v>120</v>
      </c>
      <c r="AG278" s="1" t="s">
        <v>120</v>
      </c>
      <c r="AH278" s="1" t="s">
        <v>120</v>
      </c>
      <c r="AI278" s="1" t="s">
        <v>120</v>
      </c>
      <c r="AJ278" s="1" t="s">
        <v>120</v>
      </c>
      <c r="AK278" s="1" t="s">
        <v>120</v>
      </c>
      <c r="AL278" s="1" t="s">
        <v>120</v>
      </c>
      <c r="AM278" s="1" t="s">
        <v>120</v>
      </c>
      <c r="AN278" s="1" t="s">
        <v>120</v>
      </c>
      <c r="AO278" s="1" t="s">
        <v>120</v>
      </c>
      <c r="AP278" s="1" t="s">
        <v>120</v>
      </c>
      <c r="AQ278" s="1" t="s">
        <v>120</v>
      </c>
      <c r="AR278" s="1" t="s">
        <v>120</v>
      </c>
      <c r="AS278" s="1" t="s">
        <v>120</v>
      </c>
      <c r="AT278" s="1" t="s">
        <v>120</v>
      </c>
      <c r="AU278" s="1" t="s">
        <v>120</v>
      </c>
      <c r="AV278" s="1" t="s">
        <v>120</v>
      </c>
      <c r="AW278" s="1" t="s">
        <v>120</v>
      </c>
      <c r="AX278" s="1" t="s">
        <v>120</v>
      </c>
      <c r="AY278" s="1" t="s">
        <v>120</v>
      </c>
      <c r="AZ278" s="1" t="s">
        <v>120</v>
      </c>
      <c r="BA278" s="1" t="s">
        <v>120</v>
      </c>
      <c r="BB278" s="1" t="s">
        <v>120</v>
      </c>
      <c r="BC278" s="1" t="s">
        <v>120</v>
      </c>
      <c r="BD278" s="1" t="s">
        <v>120</v>
      </c>
      <c r="BE278" s="1" t="s">
        <v>120</v>
      </c>
      <c r="BF278" s="1" t="s">
        <v>120</v>
      </c>
      <c r="BG278" s="1" t="s">
        <v>120</v>
      </c>
      <c r="BH278" s="1" t="s">
        <v>120</v>
      </c>
      <c r="BI278" s="1" t="s">
        <v>120</v>
      </c>
      <c r="BJ278" s="1" t="s">
        <v>120</v>
      </c>
      <c r="BK278" s="1" t="s">
        <v>120</v>
      </c>
      <c r="BL278" s="1" t="s">
        <v>120</v>
      </c>
      <c r="BM278" s="1" t="s">
        <v>120</v>
      </c>
      <c r="BN278" s="1" t="s">
        <v>120</v>
      </c>
      <c r="BO278" s="1" t="s">
        <v>120</v>
      </c>
      <c r="BP278" s="1" t="s">
        <v>120</v>
      </c>
      <c r="BQ278" s="1" t="s">
        <v>120</v>
      </c>
      <c r="BR278" s="1" t="s">
        <v>120</v>
      </c>
      <c r="BS278" s="1" t="s">
        <v>120</v>
      </c>
      <c r="BT278" s="1" t="s">
        <v>120</v>
      </c>
      <c r="BU278" s="1" t="s">
        <v>120</v>
      </c>
      <c r="BV278" s="1" t="s">
        <v>120</v>
      </c>
      <c r="BW278" s="1" t="s">
        <v>120</v>
      </c>
      <c r="BX278" s="1" t="s">
        <v>120</v>
      </c>
      <c r="BY278" s="1" t="s">
        <v>120</v>
      </c>
      <c r="BZ278" s="1" t="s">
        <v>120</v>
      </c>
      <c r="CA278" s="1" t="s">
        <v>120</v>
      </c>
      <c r="CB278" s="1" t="s">
        <v>120</v>
      </c>
      <c r="CC278" s="1" t="s">
        <v>120</v>
      </c>
      <c r="CD278" s="1" t="s">
        <v>120</v>
      </c>
      <c r="CE278" s="1" t="s">
        <v>120</v>
      </c>
      <c r="CF278" s="1" t="s">
        <v>120</v>
      </c>
      <c r="CG278" s="1" t="s">
        <v>120</v>
      </c>
      <c r="CH278" s="1" t="s">
        <v>120</v>
      </c>
      <c r="CI278" s="1" t="s">
        <v>120</v>
      </c>
      <c r="CJ278" s="1" t="s">
        <v>120</v>
      </c>
      <c r="CK278" s="1" t="s">
        <v>120</v>
      </c>
      <c r="CL278" s="1" t="s">
        <v>120</v>
      </c>
      <c r="CM278" s="1" t="s">
        <v>120</v>
      </c>
      <c r="CN278" s="1" t="s">
        <v>120</v>
      </c>
      <c r="CO278" s="1" t="s">
        <v>120</v>
      </c>
      <c r="CP278" s="1" t="s">
        <v>120</v>
      </c>
      <c r="CQ278" s="1" t="s">
        <v>120</v>
      </c>
      <c r="CR278" s="1" t="s">
        <v>120</v>
      </c>
      <c r="CS278" s="1" t="s">
        <v>120</v>
      </c>
      <c r="CT278" s="1" t="s">
        <v>120</v>
      </c>
      <c r="CU278" s="1" t="s">
        <v>120</v>
      </c>
      <c r="CV278" s="1" t="s">
        <v>120</v>
      </c>
      <c r="CW278" s="1" t="s">
        <v>120</v>
      </c>
      <c r="CX278" s="1" t="s">
        <v>120</v>
      </c>
      <c r="CY278" s="1" t="s">
        <v>120</v>
      </c>
      <c r="CZ278" s="1" t="s">
        <v>120</v>
      </c>
      <c r="DA278" s="1" t="s">
        <v>120</v>
      </c>
      <c r="DB278" s="1" t="s">
        <v>120</v>
      </c>
      <c r="DC278" s="1" t="s">
        <v>120</v>
      </c>
      <c r="DD278" s="1" t="s">
        <v>120</v>
      </c>
      <c r="DE278" s="1" t="s">
        <v>120</v>
      </c>
      <c r="DF278" s="1" t="s">
        <v>120</v>
      </c>
      <c r="DG278" s="1" t="s">
        <v>120</v>
      </c>
    </row>
    <row r="279" spans="1:111" hidden="1" x14ac:dyDescent="0.3">
      <c r="A279" s="2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</row>
    <row r="280" spans="1:111" hidden="1" x14ac:dyDescent="0.3">
      <c r="A280" s="2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</row>
    <row r="281" spans="1:111" x14ac:dyDescent="0.3">
      <c r="A281" s="2">
        <v>279</v>
      </c>
      <c r="B281" s="1" t="s">
        <v>3894</v>
      </c>
      <c r="C281" s="1" t="s">
        <v>3895</v>
      </c>
      <c r="D281" s="1" t="s">
        <v>3896</v>
      </c>
      <c r="E281" s="1" t="s">
        <v>3897</v>
      </c>
      <c r="F281" s="1" t="s">
        <v>3898</v>
      </c>
      <c r="G281" s="1" t="s">
        <v>3899</v>
      </c>
      <c r="H281" s="1" t="s">
        <v>3900</v>
      </c>
      <c r="I281" s="1" t="s">
        <v>3901</v>
      </c>
      <c r="J281" s="1" t="s">
        <v>3902</v>
      </c>
      <c r="K281" s="1" t="s">
        <v>120</v>
      </c>
      <c r="L281" s="1" t="s">
        <v>311</v>
      </c>
      <c r="M281" s="1" t="s">
        <v>120</v>
      </c>
      <c r="N281" s="1" t="s">
        <v>120</v>
      </c>
      <c r="O281" s="1" t="s">
        <v>120</v>
      </c>
      <c r="P281" s="1" t="s">
        <v>120</v>
      </c>
      <c r="Q281" s="1" t="s">
        <v>120</v>
      </c>
      <c r="R281" s="1" t="s">
        <v>120</v>
      </c>
      <c r="S281" s="1" t="s">
        <v>120</v>
      </c>
      <c r="T281" s="1" t="s">
        <v>120</v>
      </c>
      <c r="U281" s="1" t="s">
        <v>120</v>
      </c>
      <c r="V281" s="1" t="s">
        <v>120</v>
      </c>
      <c r="W281" s="1" t="s">
        <v>120</v>
      </c>
      <c r="X281" s="1" t="s">
        <v>120</v>
      </c>
      <c r="Y281" s="1" t="s">
        <v>120</v>
      </c>
      <c r="Z281" s="1" t="s">
        <v>120</v>
      </c>
      <c r="AA281" s="1" t="s">
        <v>120</v>
      </c>
      <c r="AB281" s="1" t="s">
        <v>120</v>
      </c>
      <c r="AC281" s="1" t="s">
        <v>120</v>
      </c>
      <c r="AD281" s="1" t="s">
        <v>120</v>
      </c>
      <c r="AE281" s="1" t="s">
        <v>120</v>
      </c>
      <c r="AF281" s="1" t="s">
        <v>120</v>
      </c>
      <c r="AG281" s="1" t="s">
        <v>120</v>
      </c>
      <c r="AH281" s="1" t="s">
        <v>120</v>
      </c>
      <c r="AI281" s="1" t="s">
        <v>120</v>
      </c>
      <c r="AJ281" s="1" t="s">
        <v>120</v>
      </c>
      <c r="AK281" s="1" t="s">
        <v>120</v>
      </c>
      <c r="AL281" s="1" t="s">
        <v>120</v>
      </c>
      <c r="AM281" s="1" t="s">
        <v>120</v>
      </c>
      <c r="AN281" s="1" t="s">
        <v>120</v>
      </c>
      <c r="AO281" s="1" t="s">
        <v>120</v>
      </c>
      <c r="AP281" s="1" t="s">
        <v>120</v>
      </c>
      <c r="AQ281" s="1" t="s">
        <v>120</v>
      </c>
      <c r="AR281" s="1" t="s">
        <v>120</v>
      </c>
      <c r="AS281" s="1" t="s">
        <v>120</v>
      </c>
      <c r="AT281" s="1" t="s">
        <v>120</v>
      </c>
      <c r="AU281" s="1" t="s">
        <v>120</v>
      </c>
      <c r="AV281" s="1" t="s">
        <v>120</v>
      </c>
      <c r="AW281" s="1" t="s">
        <v>120</v>
      </c>
      <c r="AX281" s="1" t="s">
        <v>120</v>
      </c>
      <c r="AY281" s="1" t="s">
        <v>120</v>
      </c>
      <c r="AZ281" s="1" t="s">
        <v>120</v>
      </c>
      <c r="BA281" s="1" t="s">
        <v>120</v>
      </c>
      <c r="BB281" s="1" t="s">
        <v>120</v>
      </c>
      <c r="BC281" s="1" t="s">
        <v>120</v>
      </c>
      <c r="BD281" s="1" t="s">
        <v>120</v>
      </c>
      <c r="BE281" s="1" t="s">
        <v>120</v>
      </c>
      <c r="BF281" s="1" t="s">
        <v>120</v>
      </c>
      <c r="BG281" s="1" t="s">
        <v>120</v>
      </c>
      <c r="BH281" s="1" t="s">
        <v>120</v>
      </c>
      <c r="BI281" s="1" t="s">
        <v>120</v>
      </c>
      <c r="BJ281" s="1" t="s">
        <v>120</v>
      </c>
      <c r="BK281" s="1" t="s">
        <v>120</v>
      </c>
      <c r="BL281" s="1" t="s">
        <v>120</v>
      </c>
      <c r="BM281" s="1" t="s">
        <v>120</v>
      </c>
      <c r="BN281" s="1" t="s">
        <v>120</v>
      </c>
      <c r="BO281" s="1" t="s">
        <v>120</v>
      </c>
      <c r="BP281" s="1" t="s">
        <v>120</v>
      </c>
      <c r="BQ281" s="1" t="s">
        <v>120</v>
      </c>
      <c r="BR281" s="1" t="s">
        <v>120</v>
      </c>
      <c r="BS281" s="1" t="s">
        <v>120</v>
      </c>
      <c r="BT281" s="1" t="s">
        <v>120</v>
      </c>
      <c r="BU281" s="1" t="s">
        <v>120</v>
      </c>
      <c r="BV281" s="1" t="s">
        <v>120</v>
      </c>
      <c r="BW281" s="1" t="s">
        <v>120</v>
      </c>
      <c r="BX281" s="1" t="s">
        <v>120</v>
      </c>
      <c r="BY281" s="1" t="s">
        <v>120</v>
      </c>
      <c r="BZ281" s="1" t="s">
        <v>120</v>
      </c>
      <c r="CA281" s="1" t="s">
        <v>120</v>
      </c>
      <c r="CB281" s="1" t="s">
        <v>120</v>
      </c>
      <c r="CC281" s="1" t="s">
        <v>120</v>
      </c>
      <c r="CD281" s="1" t="s">
        <v>120</v>
      </c>
      <c r="CE281" s="1" t="s">
        <v>120</v>
      </c>
      <c r="CF281" s="1" t="s">
        <v>120</v>
      </c>
      <c r="CG281" s="1" t="s">
        <v>120</v>
      </c>
      <c r="CH281" s="1" t="s">
        <v>120</v>
      </c>
      <c r="CI281" s="1" t="s">
        <v>120</v>
      </c>
      <c r="CJ281" s="1" t="s">
        <v>120</v>
      </c>
      <c r="CK281" s="1" t="s">
        <v>120</v>
      </c>
      <c r="CL281" s="1" t="s">
        <v>120</v>
      </c>
      <c r="CM281" s="1" t="s">
        <v>120</v>
      </c>
      <c r="CN281" s="1" t="s">
        <v>120</v>
      </c>
      <c r="CO281" s="1" t="s">
        <v>120</v>
      </c>
      <c r="CP281" s="1" t="s">
        <v>120</v>
      </c>
      <c r="CQ281" s="1" t="s">
        <v>120</v>
      </c>
      <c r="CR281" s="1" t="s">
        <v>120</v>
      </c>
      <c r="CS281" s="1" t="s">
        <v>120</v>
      </c>
      <c r="CT281" s="1" t="s">
        <v>120</v>
      </c>
      <c r="CU281" s="1" t="s">
        <v>120</v>
      </c>
      <c r="CV281" s="1" t="s">
        <v>120</v>
      </c>
      <c r="CW281" s="1" t="s">
        <v>120</v>
      </c>
      <c r="CX281" s="1" t="s">
        <v>120</v>
      </c>
      <c r="CY281" s="1" t="s">
        <v>120</v>
      </c>
      <c r="CZ281" s="1" t="s">
        <v>120</v>
      </c>
      <c r="DA281" s="1" t="s">
        <v>120</v>
      </c>
      <c r="DB281" s="1" t="s">
        <v>120</v>
      </c>
      <c r="DC281" s="1" t="s">
        <v>120</v>
      </c>
      <c r="DD281" s="1" t="s">
        <v>120</v>
      </c>
      <c r="DE281" s="1" t="s">
        <v>120</v>
      </c>
      <c r="DF281" s="1" t="s">
        <v>120</v>
      </c>
      <c r="DG281" s="1" t="s">
        <v>120</v>
      </c>
    </row>
    <row r="282" spans="1:111" x14ac:dyDescent="0.3">
      <c r="A282" s="2">
        <v>280</v>
      </c>
      <c r="B282" s="1" t="s">
        <v>3903</v>
      </c>
      <c r="C282" s="1" t="s">
        <v>3904</v>
      </c>
      <c r="D282" s="1" t="s">
        <v>3905</v>
      </c>
      <c r="E282" s="1" t="s">
        <v>3906</v>
      </c>
      <c r="F282" s="1" t="s">
        <v>3907</v>
      </c>
      <c r="G282" s="1" t="s">
        <v>3908</v>
      </c>
      <c r="H282" s="1" t="s">
        <v>3909</v>
      </c>
      <c r="I282" s="1" t="s">
        <v>3910</v>
      </c>
      <c r="J282" s="1" t="s">
        <v>3911</v>
      </c>
      <c r="K282" s="1" t="s">
        <v>848</v>
      </c>
      <c r="L282" s="1" t="s">
        <v>3912</v>
      </c>
      <c r="M282" s="1" t="s">
        <v>120</v>
      </c>
      <c r="N282" s="1" t="s">
        <v>161</v>
      </c>
      <c r="O282" s="1" t="s">
        <v>280</v>
      </c>
      <c r="P282" s="1" t="s">
        <v>161</v>
      </c>
      <c r="Q282" s="1" t="s">
        <v>120</v>
      </c>
      <c r="R282" s="1" t="s">
        <v>120</v>
      </c>
      <c r="S282" s="1" t="s">
        <v>848</v>
      </c>
      <c r="T282" s="1" t="s">
        <v>120</v>
      </c>
      <c r="U282" s="1" t="s">
        <v>3913</v>
      </c>
      <c r="V282" s="1" t="s">
        <v>3914</v>
      </c>
      <c r="W282" s="1" t="s">
        <v>3915</v>
      </c>
      <c r="X282" s="1" t="s">
        <v>120</v>
      </c>
      <c r="Y282" s="1" t="s">
        <v>120</v>
      </c>
      <c r="Z282" s="1" t="s">
        <v>3916</v>
      </c>
      <c r="AA282" s="1" t="s">
        <v>3917</v>
      </c>
      <c r="AB282" s="1" t="s">
        <v>120</v>
      </c>
      <c r="AC282" s="1" t="s">
        <v>120</v>
      </c>
      <c r="AD282" s="1" t="s">
        <v>120</v>
      </c>
      <c r="AE282" s="1" t="s">
        <v>120</v>
      </c>
      <c r="AF282" s="1" t="s">
        <v>120</v>
      </c>
      <c r="AG282" s="1" t="s">
        <v>120</v>
      </c>
      <c r="AH282" s="1" t="s">
        <v>120</v>
      </c>
      <c r="AI282" s="1" t="s">
        <v>120</v>
      </c>
      <c r="AJ282" s="1" t="s">
        <v>120</v>
      </c>
      <c r="AK282" s="1" t="s">
        <v>3918</v>
      </c>
      <c r="AL282" s="1" t="s">
        <v>3916</v>
      </c>
      <c r="AM282" s="1" t="s">
        <v>120</v>
      </c>
      <c r="AN282" s="1" t="s">
        <v>120</v>
      </c>
      <c r="AO282" s="1" t="s">
        <v>120</v>
      </c>
      <c r="AP282" s="1" t="s">
        <v>120</v>
      </c>
      <c r="AQ282" s="1" t="s">
        <v>120</v>
      </c>
      <c r="AR282" s="1" t="s">
        <v>120</v>
      </c>
      <c r="AS282" s="1" t="s">
        <v>120</v>
      </c>
      <c r="AT282" s="1" t="s">
        <v>120</v>
      </c>
      <c r="AU282" s="1" t="s">
        <v>120</v>
      </c>
      <c r="AV282" s="1" t="s">
        <v>120</v>
      </c>
      <c r="AW282" s="1" t="s">
        <v>120</v>
      </c>
      <c r="AX282" s="1" t="s">
        <v>120</v>
      </c>
      <c r="AY282" s="1" t="s">
        <v>120</v>
      </c>
      <c r="AZ282" s="1" t="s">
        <v>120</v>
      </c>
      <c r="BA282" s="1" t="s">
        <v>161</v>
      </c>
      <c r="BB282" s="1" t="s">
        <v>280</v>
      </c>
      <c r="BC282" s="1" t="s">
        <v>161</v>
      </c>
      <c r="BD282" s="1" t="s">
        <v>120</v>
      </c>
      <c r="BE282" s="1" t="s">
        <v>120</v>
      </c>
      <c r="BF282" s="1" t="s">
        <v>848</v>
      </c>
      <c r="BG282" s="1" t="s">
        <v>120</v>
      </c>
      <c r="BH282" s="1" t="s">
        <v>3913</v>
      </c>
      <c r="BI282" s="1" t="s">
        <v>3914</v>
      </c>
      <c r="BJ282" s="1" t="s">
        <v>3915</v>
      </c>
      <c r="BK282" s="1" t="s">
        <v>120</v>
      </c>
      <c r="BL282" s="1" t="s">
        <v>120</v>
      </c>
      <c r="BM282" s="1" t="s">
        <v>3916</v>
      </c>
      <c r="BN282" s="1" t="s">
        <v>120</v>
      </c>
      <c r="BO282" s="1" t="s">
        <v>120</v>
      </c>
      <c r="BP282" s="1" t="s">
        <v>120</v>
      </c>
      <c r="BQ282" s="1" t="s">
        <v>120</v>
      </c>
      <c r="BR282" s="1" t="s">
        <v>120</v>
      </c>
      <c r="BS282" s="1" t="s">
        <v>120</v>
      </c>
      <c r="BT282" s="1" t="s">
        <v>120</v>
      </c>
      <c r="BU282" s="1" t="s">
        <v>120</v>
      </c>
      <c r="BV282" s="1" t="s">
        <v>120</v>
      </c>
      <c r="BW282" s="1" t="s">
        <v>120</v>
      </c>
      <c r="BX282" s="1" t="s">
        <v>120</v>
      </c>
      <c r="BY282" s="1" t="s">
        <v>120</v>
      </c>
      <c r="BZ282" s="1" t="s">
        <v>120</v>
      </c>
      <c r="CA282" s="1" t="s">
        <v>120</v>
      </c>
      <c r="CB282" s="1" t="s">
        <v>120</v>
      </c>
      <c r="CC282" s="1" t="s">
        <v>120</v>
      </c>
      <c r="CD282" s="1" t="s">
        <v>120</v>
      </c>
      <c r="CE282" s="1" t="s">
        <v>120</v>
      </c>
      <c r="CF282" s="1" t="s">
        <v>120</v>
      </c>
      <c r="CG282" s="1" t="s">
        <v>120</v>
      </c>
      <c r="CH282" s="1" t="s">
        <v>120</v>
      </c>
      <c r="CI282" s="1" t="s">
        <v>120</v>
      </c>
      <c r="CJ282" s="1" t="s">
        <v>120</v>
      </c>
      <c r="CK282" s="1" t="s">
        <v>120</v>
      </c>
      <c r="CL282" s="1" t="s">
        <v>120</v>
      </c>
      <c r="CM282" s="1" t="s">
        <v>120</v>
      </c>
      <c r="CN282" s="1" t="s">
        <v>120</v>
      </c>
      <c r="CO282" s="1" t="s">
        <v>120</v>
      </c>
      <c r="CP282" s="1" t="s">
        <v>120</v>
      </c>
      <c r="CQ282" s="1" t="s">
        <v>120</v>
      </c>
      <c r="CR282" s="1" t="s">
        <v>120</v>
      </c>
      <c r="CS282" s="1" t="s">
        <v>120</v>
      </c>
      <c r="CT282" s="1" t="s">
        <v>120</v>
      </c>
      <c r="CU282" s="1" t="s">
        <v>120</v>
      </c>
      <c r="CV282" s="1" t="s">
        <v>120</v>
      </c>
      <c r="CW282" s="1" t="s">
        <v>120</v>
      </c>
      <c r="CX282" s="1" t="s">
        <v>120</v>
      </c>
      <c r="CY282" s="1" t="s">
        <v>120</v>
      </c>
      <c r="CZ282" s="1" t="s">
        <v>120</v>
      </c>
      <c r="DA282" s="1" t="s">
        <v>120</v>
      </c>
      <c r="DB282" s="1" t="s">
        <v>120</v>
      </c>
      <c r="DC282" s="1" t="s">
        <v>120</v>
      </c>
      <c r="DD282" s="1" t="s">
        <v>120</v>
      </c>
      <c r="DE282" s="1" t="s">
        <v>120</v>
      </c>
      <c r="DF282" s="1" t="s">
        <v>120</v>
      </c>
      <c r="DG282" s="1" t="s">
        <v>120</v>
      </c>
    </row>
    <row r="283" spans="1:111" hidden="1" x14ac:dyDescent="0.3">
      <c r="A283" s="2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</row>
    <row r="284" spans="1:111" x14ac:dyDescent="0.3">
      <c r="A284" s="2">
        <v>282</v>
      </c>
      <c r="B284" s="1" t="s">
        <v>3919</v>
      </c>
      <c r="C284" s="1" t="s">
        <v>3920</v>
      </c>
      <c r="D284" s="1" t="s">
        <v>1077</v>
      </c>
      <c r="E284" s="1" t="s">
        <v>3921</v>
      </c>
      <c r="F284" s="1" t="s">
        <v>3922</v>
      </c>
      <c r="G284" s="1" t="s">
        <v>3923</v>
      </c>
      <c r="H284" s="1" t="s">
        <v>3924</v>
      </c>
      <c r="I284" s="1" t="s">
        <v>3925</v>
      </c>
      <c r="J284" s="1" t="s">
        <v>3923</v>
      </c>
      <c r="K284" s="1" t="s">
        <v>201</v>
      </c>
      <c r="L284" s="1" t="s">
        <v>3926</v>
      </c>
      <c r="M284" s="1" t="s">
        <v>120</v>
      </c>
      <c r="N284" s="1" t="s">
        <v>176</v>
      </c>
      <c r="O284" s="1" t="s">
        <v>352</v>
      </c>
      <c r="P284" s="1" t="s">
        <v>123</v>
      </c>
      <c r="Q284" s="1" t="s">
        <v>120</v>
      </c>
      <c r="R284" s="1" t="s">
        <v>120</v>
      </c>
      <c r="S284" s="1" t="s">
        <v>201</v>
      </c>
      <c r="T284" s="1" t="s">
        <v>120</v>
      </c>
      <c r="U284" s="1" t="s">
        <v>1225</v>
      </c>
      <c r="V284" s="1" t="s">
        <v>3927</v>
      </c>
      <c r="W284" s="1" t="s">
        <v>852</v>
      </c>
      <c r="X284" s="1" t="s">
        <v>120</v>
      </c>
      <c r="Y284" s="1" t="s">
        <v>120</v>
      </c>
      <c r="Z284" s="1" t="s">
        <v>3928</v>
      </c>
      <c r="AA284" s="1" t="s">
        <v>3929</v>
      </c>
      <c r="AB284" s="1" t="s">
        <v>120</v>
      </c>
      <c r="AC284" s="1" t="s">
        <v>120</v>
      </c>
      <c r="AD284" s="1" t="s">
        <v>120</v>
      </c>
      <c r="AE284" s="1" t="s">
        <v>120</v>
      </c>
      <c r="AF284" s="1" t="s">
        <v>120</v>
      </c>
      <c r="AG284" s="1" t="s">
        <v>120</v>
      </c>
      <c r="AH284" s="1" t="s">
        <v>120</v>
      </c>
      <c r="AI284" s="1" t="s">
        <v>120</v>
      </c>
      <c r="AJ284" s="1" t="s">
        <v>120</v>
      </c>
      <c r="AK284" s="1" t="s">
        <v>3930</v>
      </c>
      <c r="AL284" s="1" t="s">
        <v>3928</v>
      </c>
      <c r="AM284" s="1" t="s">
        <v>120</v>
      </c>
      <c r="AN284" s="1" t="s">
        <v>120</v>
      </c>
      <c r="AO284" s="1" t="s">
        <v>120</v>
      </c>
      <c r="AP284" s="1" t="s">
        <v>120</v>
      </c>
      <c r="AQ284" s="1" t="s">
        <v>120</v>
      </c>
      <c r="AR284" s="1" t="s">
        <v>120</v>
      </c>
      <c r="AS284" s="1" t="s">
        <v>120</v>
      </c>
      <c r="AT284" s="1" t="s">
        <v>120</v>
      </c>
      <c r="AU284" s="1" t="s">
        <v>120</v>
      </c>
      <c r="AV284" s="1" t="s">
        <v>120</v>
      </c>
      <c r="AW284" s="1" t="s">
        <v>120</v>
      </c>
      <c r="AX284" s="1" t="s">
        <v>120</v>
      </c>
      <c r="AY284" s="1" t="s">
        <v>120</v>
      </c>
      <c r="AZ284" s="1" t="s">
        <v>120</v>
      </c>
      <c r="BA284" s="1" t="s">
        <v>190</v>
      </c>
      <c r="BB284" s="1" t="s">
        <v>352</v>
      </c>
      <c r="BC284" s="1" t="s">
        <v>123</v>
      </c>
      <c r="BD284" s="1" t="s">
        <v>120</v>
      </c>
      <c r="BE284" s="1" t="s">
        <v>120</v>
      </c>
      <c r="BF284" s="1" t="s">
        <v>1058</v>
      </c>
      <c r="BG284" s="1" t="s">
        <v>120</v>
      </c>
      <c r="BH284" s="1" t="s">
        <v>1225</v>
      </c>
      <c r="BI284" s="1" t="s">
        <v>3927</v>
      </c>
      <c r="BJ284" s="1" t="s">
        <v>852</v>
      </c>
      <c r="BK284" s="1" t="s">
        <v>120</v>
      </c>
      <c r="BL284" s="1" t="s">
        <v>120</v>
      </c>
      <c r="BM284" s="1" t="s">
        <v>3928</v>
      </c>
      <c r="BN284" s="1" t="s">
        <v>120</v>
      </c>
      <c r="BO284" s="1" t="s">
        <v>120</v>
      </c>
      <c r="BP284" s="1" t="s">
        <v>120</v>
      </c>
      <c r="BQ284" s="1" t="s">
        <v>120</v>
      </c>
      <c r="BR284" s="1" t="s">
        <v>120</v>
      </c>
      <c r="BS284" s="1" t="s">
        <v>120</v>
      </c>
      <c r="BT284" s="1" t="s">
        <v>120</v>
      </c>
      <c r="BU284" s="1" t="s">
        <v>120</v>
      </c>
      <c r="BV284" s="1" t="s">
        <v>120</v>
      </c>
      <c r="BW284" s="1" t="s">
        <v>120</v>
      </c>
      <c r="BX284" s="1" t="s">
        <v>120</v>
      </c>
      <c r="BY284" s="1" t="s">
        <v>120</v>
      </c>
      <c r="BZ284" s="1" t="s">
        <v>120</v>
      </c>
      <c r="CA284" s="1" t="s">
        <v>120</v>
      </c>
      <c r="CB284" s="1" t="s">
        <v>120</v>
      </c>
      <c r="CC284" s="1" t="s">
        <v>120</v>
      </c>
      <c r="CD284" s="1" t="s">
        <v>120</v>
      </c>
      <c r="CE284" s="1" t="s">
        <v>120</v>
      </c>
      <c r="CF284" s="1" t="s">
        <v>120</v>
      </c>
      <c r="CG284" s="1" t="s">
        <v>120</v>
      </c>
      <c r="CH284" s="1" t="s">
        <v>120</v>
      </c>
      <c r="CI284" s="1" t="s">
        <v>120</v>
      </c>
      <c r="CJ284" s="1" t="s">
        <v>120</v>
      </c>
      <c r="CK284" s="1" t="s">
        <v>120</v>
      </c>
      <c r="CL284" s="1" t="s">
        <v>120</v>
      </c>
      <c r="CM284" s="1" t="s">
        <v>120</v>
      </c>
      <c r="CN284" s="1" t="s">
        <v>120</v>
      </c>
      <c r="CO284" s="1" t="s">
        <v>120</v>
      </c>
      <c r="CP284" s="1" t="s">
        <v>120</v>
      </c>
      <c r="CQ284" s="1" t="s">
        <v>120</v>
      </c>
      <c r="CR284" s="1" t="s">
        <v>120</v>
      </c>
      <c r="CS284" s="1" t="s">
        <v>120</v>
      </c>
      <c r="CT284" s="1" t="s">
        <v>120</v>
      </c>
      <c r="CU284" s="1" t="s">
        <v>123</v>
      </c>
      <c r="CV284" s="1" t="s">
        <v>120</v>
      </c>
      <c r="CW284" s="1" t="s">
        <v>120</v>
      </c>
      <c r="CX284" s="1" t="s">
        <v>120</v>
      </c>
      <c r="CY284" s="1" t="s">
        <v>120</v>
      </c>
      <c r="CZ284" s="1" t="s">
        <v>123</v>
      </c>
      <c r="DA284" s="1" t="s">
        <v>120</v>
      </c>
      <c r="DB284" s="1" t="s">
        <v>120</v>
      </c>
      <c r="DC284" s="1" t="s">
        <v>120</v>
      </c>
      <c r="DD284" s="1" t="s">
        <v>120</v>
      </c>
      <c r="DE284" s="1" t="s">
        <v>120</v>
      </c>
      <c r="DF284" s="1" t="s">
        <v>120</v>
      </c>
      <c r="DG284" s="1" t="s">
        <v>120</v>
      </c>
    </row>
    <row r="285" spans="1:111" x14ac:dyDescent="0.3">
      <c r="A285" s="2">
        <v>283</v>
      </c>
      <c r="B285" s="1" t="s">
        <v>3931</v>
      </c>
      <c r="C285" s="1" t="s">
        <v>3932</v>
      </c>
      <c r="D285" s="1" t="s">
        <v>3933</v>
      </c>
      <c r="E285" s="1" t="s">
        <v>3934</v>
      </c>
      <c r="F285" s="1" t="s">
        <v>3935</v>
      </c>
      <c r="G285" s="1" t="s">
        <v>3936</v>
      </c>
      <c r="H285" s="1" t="s">
        <v>3937</v>
      </c>
      <c r="I285" s="1" t="s">
        <v>3935</v>
      </c>
      <c r="J285" s="1" t="s">
        <v>3936</v>
      </c>
      <c r="K285" s="1" t="s">
        <v>3938</v>
      </c>
      <c r="L285" s="1" t="s">
        <v>3939</v>
      </c>
      <c r="M285" s="1" t="s">
        <v>120</v>
      </c>
      <c r="N285" s="1" t="s">
        <v>456</v>
      </c>
      <c r="O285" s="1" t="s">
        <v>3940</v>
      </c>
      <c r="P285" s="1" t="s">
        <v>514</v>
      </c>
      <c r="Q285" s="1" t="s">
        <v>120</v>
      </c>
      <c r="R285" s="1" t="s">
        <v>120</v>
      </c>
      <c r="S285" s="1" t="s">
        <v>3938</v>
      </c>
      <c r="T285" s="1" t="s">
        <v>120</v>
      </c>
      <c r="U285" s="1" t="s">
        <v>3941</v>
      </c>
      <c r="V285" s="1" t="s">
        <v>3942</v>
      </c>
      <c r="W285" s="1" t="s">
        <v>3943</v>
      </c>
      <c r="X285" s="1" t="s">
        <v>120</v>
      </c>
      <c r="Y285" s="1" t="s">
        <v>120</v>
      </c>
      <c r="Z285" s="1" t="s">
        <v>3944</v>
      </c>
      <c r="AA285" s="1" t="s">
        <v>3945</v>
      </c>
      <c r="AB285" s="1" t="s">
        <v>120</v>
      </c>
      <c r="AC285" s="1" t="s">
        <v>120</v>
      </c>
      <c r="AD285" s="1" t="s">
        <v>120</v>
      </c>
      <c r="AE285" s="1" t="s">
        <v>120</v>
      </c>
      <c r="AF285" s="1" t="s">
        <v>120</v>
      </c>
      <c r="AG285" s="1" t="s">
        <v>120</v>
      </c>
      <c r="AH285" s="1" t="s">
        <v>120</v>
      </c>
      <c r="AI285" s="1" t="s">
        <v>120</v>
      </c>
      <c r="AJ285" s="1" t="s">
        <v>3946</v>
      </c>
      <c r="AK285" s="1" t="s">
        <v>3947</v>
      </c>
      <c r="AL285" s="1" t="s">
        <v>3948</v>
      </c>
      <c r="AM285" s="1" t="s">
        <v>120</v>
      </c>
      <c r="AN285" s="1" t="s">
        <v>120</v>
      </c>
      <c r="AO285" s="1" t="s">
        <v>120</v>
      </c>
      <c r="AP285" s="1" t="s">
        <v>120</v>
      </c>
      <c r="AQ285" s="1" t="s">
        <v>120</v>
      </c>
      <c r="AR285" s="1" t="s">
        <v>120</v>
      </c>
      <c r="AS285" s="1" t="s">
        <v>120</v>
      </c>
      <c r="AT285" s="1" t="s">
        <v>120</v>
      </c>
      <c r="AU285" s="1" t="s">
        <v>120</v>
      </c>
      <c r="AV285" s="1" t="s">
        <v>120</v>
      </c>
      <c r="AW285" s="1" t="s">
        <v>120</v>
      </c>
      <c r="AX285" s="1" t="s">
        <v>120</v>
      </c>
      <c r="AY285" s="1" t="s">
        <v>3949</v>
      </c>
      <c r="AZ285" s="1" t="s">
        <v>120</v>
      </c>
      <c r="BA285" s="1" t="s">
        <v>247</v>
      </c>
      <c r="BB285" s="1" t="s">
        <v>3940</v>
      </c>
      <c r="BC285" s="1" t="s">
        <v>514</v>
      </c>
      <c r="BD285" s="1" t="s">
        <v>120</v>
      </c>
      <c r="BE285" s="1" t="s">
        <v>120</v>
      </c>
      <c r="BF285" s="1" t="s">
        <v>3950</v>
      </c>
      <c r="BG285" s="1" t="s">
        <v>120</v>
      </c>
      <c r="BH285" s="1" t="s">
        <v>3951</v>
      </c>
      <c r="BI285" s="1" t="s">
        <v>3942</v>
      </c>
      <c r="BJ285" s="1" t="s">
        <v>3943</v>
      </c>
      <c r="BK285" s="1" t="s">
        <v>120</v>
      </c>
      <c r="BL285" s="1" t="s">
        <v>120</v>
      </c>
      <c r="BM285" s="1" t="s">
        <v>3948</v>
      </c>
      <c r="BN285" s="1" t="s">
        <v>120</v>
      </c>
      <c r="BO285" s="1" t="s">
        <v>120</v>
      </c>
      <c r="BP285" s="1" t="s">
        <v>120</v>
      </c>
      <c r="BQ285" s="1" t="s">
        <v>120</v>
      </c>
      <c r="BR285" s="1" t="s">
        <v>120</v>
      </c>
      <c r="BS285" s="1" t="s">
        <v>120</v>
      </c>
      <c r="BT285" s="1" t="s">
        <v>120</v>
      </c>
      <c r="BU285" s="1" t="s">
        <v>120</v>
      </c>
      <c r="BV285" s="1" t="s">
        <v>120</v>
      </c>
      <c r="BW285" s="1" t="s">
        <v>120</v>
      </c>
      <c r="BX285" s="1" t="s">
        <v>120</v>
      </c>
      <c r="BY285" s="1" t="s">
        <v>120</v>
      </c>
      <c r="BZ285" s="1" t="s">
        <v>120</v>
      </c>
      <c r="CA285" s="1" t="s">
        <v>120</v>
      </c>
      <c r="CB285" s="1" t="s">
        <v>120</v>
      </c>
      <c r="CC285" s="1" t="s">
        <v>120</v>
      </c>
      <c r="CD285" s="1" t="s">
        <v>120</v>
      </c>
      <c r="CE285" s="1" t="s">
        <v>120</v>
      </c>
      <c r="CF285" s="1" t="s">
        <v>120</v>
      </c>
      <c r="CG285" s="1" t="s">
        <v>120</v>
      </c>
      <c r="CH285" s="1" t="s">
        <v>120</v>
      </c>
      <c r="CI285" s="1" t="s">
        <v>120</v>
      </c>
      <c r="CJ285" s="1" t="s">
        <v>120</v>
      </c>
      <c r="CK285" s="1" t="s">
        <v>120</v>
      </c>
      <c r="CL285" s="1" t="s">
        <v>120</v>
      </c>
      <c r="CM285" s="1" t="s">
        <v>120</v>
      </c>
      <c r="CN285" s="1" t="s">
        <v>120</v>
      </c>
      <c r="CO285" s="1" t="s">
        <v>120</v>
      </c>
      <c r="CP285" s="1" t="s">
        <v>120</v>
      </c>
      <c r="CQ285" s="1" t="s">
        <v>120</v>
      </c>
      <c r="CR285" s="1" t="s">
        <v>120</v>
      </c>
      <c r="CS285" s="1" t="s">
        <v>120</v>
      </c>
      <c r="CT285" s="1" t="s">
        <v>120</v>
      </c>
      <c r="CU285" s="1" t="s">
        <v>123</v>
      </c>
      <c r="CV285" s="1" t="s">
        <v>120</v>
      </c>
      <c r="CW285" s="1" t="s">
        <v>120</v>
      </c>
      <c r="CX285" s="1" t="s">
        <v>120</v>
      </c>
      <c r="CY285" s="1" t="s">
        <v>120</v>
      </c>
      <c r="CZ285" s="1" t="s">
        <v>123</v>
      </c>
      <c r="DA285" s="1" t="s">
        <v>120</v>
      </c>
      <c r="DB285" s="1" t="s">
        <v>3949</v>
      </c>
      <c r="DC285" s="1" t="s">
        <v>120</v>
      </c>
      <c r="DD285" s="1" t="s">
        <v>120</v>
      </c>
      <c r="DE285" s="1" t="s">
        <v>120</v>
      </c>
      <c r="DF285" s="1" t="s">
        <v>120</v>
      </c>
      <c r="DG285" s="1" t="s">
        <v>3949</v>
      </c>
    </row>
    <row r="286" spans="1:111" x14ac:dyDescent="0.3">
      <c r="A286" s="2">
        <v>284</v>
      </c>
      <c r="B286" s="1" t="s">
        <v>3952</v>
      </c>
      <c r="C286" s="1" t="s">
        <v>3953</v>
      </c>
      <c r="D286" s="1" t="s">
        <v>3954</v>
      </c>
      <c r="E286" s="1" t="s">
        <v>196</v>
      </c>
      <c r="F286" s="1"/>
      <c r="G286" s="1"/>
      <c r="H286" s="1"/>
      <c r="I286" s="1"/>
      <c r="J286" s="1"/>
      <c r="K286" s="1" t="s">
        <v>3955</v>
      </c>
      <c r="L286" s="1" t="s">
        <v>3956</v>
      </c>
      <c r="M286" s="1" t="s">
        <v>120</v>
      </c>
      <c r="N286" s="1" t="s">
        <v>2248</v>
      </c>
      <c r="O286" s="1" t="s">
        <v>3957</v>
      </c>
      <c r="P286" s="1" t="s">
        <v>3958</v>
      </c>
      <c r="Q286" s="1" t="s">
        <v>161</v>
      </c>
      <c r="R286" s="1" t="s">
        <v>161</v>
      </c>
      <c r="S286" s="1" t="s">
        <v>3955</v>
      </c>
      <c r="T286" s="1" t="s">
        <v>120</v>
      </c>
      <c r="U286" s="1" t="s">
        <v>3959</v>
      </c>
      <c r="V286" s="1" t="s">
        <v>3960</v>
      </c>
      <c r="W286" s="1" t="s">
        <v>3961</v>
      </c>
      <c r="X286" s="1" t="s">
        <v>3962</v>
      </c>
      <c r="Y286" s="1" t="s">
        <v>3963</v>
      </c>
      <c r="Z286" s="1" t="s">
        <v>3964</v>
      </c>
      <c r="AA286" s="1" t="s">
        <v>3965</v>
      </c>
      <c r="AB286" s="1" t="s">
        <v>120</v>
      </c>
      <c r="AC286" s="1" t="s">
        <v>120</v>
      </c>
      <c r="AD286" s="1" t="s">
        <v>120</v>
      </c>
      <c r="AE286" s="1" t="s">
        <v>120</v>
      </c>
      <c r="AF286" s="1" t="s">
        <v>120</v>
      </c>
      <c r="AG286" s="1" t="s">
        <v>120</v>
      </c>
      <c r="AH286" s="1" t="s">
        <v>120</v>
      </c>
      <c r="AI286" s="1" t="s">
        <v>120</v>
      </c>
      <c r="AJ286" s="1" t="s">
        <v>3966</v>
      </c>
      <c r="AK286" s="1" t="s">
        <v>3967</v>
      </c>
      <c r="AL286" s="1" t="s">
        <v>3968</v>
      </c>
      <c r="AM286" s="1" t="s">
        <v>3969</v>
      </c>
      <c r="AN286" s="1" t="s">
        <v>120</v>
      </c>
      <c r="AO286" s="1" t="s">
        <v>120</v>
      </c>
      <c r="AP286" s="1" t="s">
        <v>120</v>
      </c>
      <c r="AQ286" s="1" t="s">
        <v>120</v>
      </c>
      <c r="AR286" s="1" t="s">
        <v>120</v>
      </c>
      <c r="AS286" s="1" t="s">
        <v>120</v>
      </c>
      <c r="AT286" s="1" t="s">
        <v>120</v>
      </c>
      <c r="AU286" s="1" t="s">
        <v>120</v>
      </c>
      <c r="AV286" s="1" t="s">
        <v>120</v>
      </c>
      <c r="AW286" s="1" t="s">
        <v>3970</v>
      </c>
      <c r="AX286" s="1" t="s">
        <v>3971</v>
      </c>
      <c r="AY286" s="1" t="s">
        <v>3972</v>
      </c>
      <c r="AZ286" s="1" t="s">
        <v>120</v>
      </c>
      <c r="BA286" s="1" t="s">
        <v>3973</v>
      </c>
      <c r="BB286" s="1" t="s">
        <v>3974</v>
      </c>
      <c r="BC286" s="1" t="s">
        <v>3975</v>
      </c>
      <c r="BD286" s="1" t="s">
        <v>161</v>
      </c>
      <c r="BE286" s="1" t="s">
        <v>120</v>
      </c>
      <c r="BF286" s="1" t="s">
        <v>3976</v>
      </c>
      <c r="BG286" s="1" t="s">
        <v>120</v>
      </c>
      <c r="BH286" s="1" t="s">
        <v>3977</v>
      </c>
      <c r="BI286" s="1" t="s">
        <v>3978</v>
      </c>
      <c r="BJ286" s="1" t="s">
        <v>3979</v>
      </c>
      <c r="BK286" s="1" t="s">
        <v>3962</v>
      </c>
      <c r="BL286" s="1" t="s">
        <v>120</v>
      </c>
      <c r="BM286" s="1" t="s">
        <v>3968</v>
      </c>
      <c r="BN286" s="1" t="s">
        <v>120</v>
      </c>
      <c r="BO286" s="1" t="s">
        <v>120</v>
      </c>
      <c r="BP286" s="1" t="s">
        <v>843</v>
      </c>
      <c r="BQ286" s="1" t="s">
        <v>161</v>
      </c>
      <c r="BR286" s="1" t="s">
        <v>120</v>
      </c>
      <c r="BS286" s="1" t="s">
        <v>120</v>
      </c>
      <c r="BT286" s="1" t="s">
        <v>387</v>
      </c>
      <c r="BU286" s="1" t="s">
        <v>120</v>
      </c>
      <c r="BV286" s="1" t="s">
        <v>120</v>
      </c>
      <c r="BW286" s="1" t="s">
        <v>3980</v>
      </c>
      <c r="BX286" s="1" t="s">
        <v>3483</v>
      </c>
      <c r="BY286" s="1" t="s">
        <v>120</v>
      </c>
      <c r="BZ286" s="1" t="s">
        <v>120</v>
      </c>
      <c r="CA286" s="1" t="s">
        <v>3971</v>
      </c>
      <c r="CB286" s="1" t="s">
        <v>3969</v>
      </c>
      <c r="CC286" s="1" t="s">
        <v>120</v>
      </c>
      <c r="CD286" s="1" t="s">
        <v>120</v>
      </c>
      <c r="CE286" s="1" t="s">
        <v>120</v>
      </c>
      <c r="CF286" s="1" t="s">
        <v>120</v>
      </c>
      <c r="CG286" s="1" t="s">
        <v>120</v>
      </c>
      <c r="CH286" s="1" t="s">
        <v>120</v>
      </c>
      <c r="CI286" s="1" t="s">
        <v>120</v>
      </c>
      <c r="CJ286" s="1" t="s">
        <v>120</v>
      </c>
      <c r="CK286" s="1" t="s">
        <v>120</v>
      </c>
      <c r="CL286" s="1" t="s">
        <v>3970</v>
      </c>
      <c r="CM286" s="1" t="s">
        <v>3971</v>
      </c>
      <c r="CN286" s="1" t="s">
        <v>130</v>
      </c>
      <c r="CO286" s="1" t="s">
        <v>2678</v>
      </c>
      <c r="CP286" s="1" t="s">
        <v>3981</v>
      </c>
      <c r="CQ286" s="1" t="s">
        <v>3982</v>
      </c>
      <c r="CR286" s="1" t="s">
        <v>3983</v>
      </c>
      <c r="CS286" s="1" t="s">
        <v>3984</v>
      </c>
      <c r="CT286" s="1" t="s">
        <v>120</v>
      </c>
      <c r="CU286" s="1" t="s">
        <v>123</v>
      </c>
      <c r="CV286" s="1" t="s">
        <v>120</v>
      </c>
      <c r="CW286" s="1" t="s">
        <v>120</v>
      </c>
      <c r="CX286" s="1" t="s">
        <v>120</v>
      </c>
      <c r="CY286" s="1" t="s">
        <v>161</v>
      </c>
      <c r="CZ286" s="1" t="s">
        <v>121</v>
      </c>
      <c r="DA286" s="1" t="s">
        <v>120</v>
      </c>
      <c r="DB286" s="1" t="s">
        <v>3985</v>
      </c>
      <c r="DC286" s="1" t="s">
        <v>120</v>
      </c>
      <c r="DD286" s="1" t="s">
        <v>120</v>
      </c>
      <c r="DE286" s="1" t="s">
        <v>120</v>
      </c>
      <c r="DF286" s="1" t="s">
        <v>3963</v>
      </c>
      <c r="DG286" s="1" t="s">
        <v>3972</v>
      </c>
    </row>
    <row r="287" spans="1:111" x14ac:dyDescent="0.3">
      <c r="A287" s="2">
        <v>285</v>
      </c>
      <c r="B287" s="1" t="s">
        <v>3986</v>
      </c>
      <c r="C287" s="1" t="s">
        <v>3987</v>
      </c>
      <c r="D287" s="1" t="s">
        <v>3988</v>
      </c>
      <c r="E287" s="1" t="s">
        <v>196</v>
      </c>
      <c r="F287" s="1"/>
      <c r="G287" s="1"/>
      <c r="H287" s="1"/>
      <c r="I287" s="1"/>
      <c r="J287" s="1"/>
      <c r="K287" s="1" t="s">
        <v>2171</v>
      </c>
      <c r="L287" s="1" t="s">
        <v>3989</v>
      </c>
      <c r="M287" s="1" t="s">
        <v>120</v>
      </c>
      <c r="N287" s="1" t="s">
        <v>190</v>
      </c>
      <c r="O287" s="1" t="s">
        <v>370</v>
      </c>
      <c r="P287" s="1" t="s">
        <v>161</v>
      </c>
      <c r="Q287" s="1" t="s">
        <v>120</v>
      </c>
      <c r="R287" s="1" t="s">
        <v>120</v>
      </c>
      <c r="S287" s="1" t="s">
        <v>2171</v>
      </c>
      <c r="T287" s="1" t="s">
        <v>120</v>
      </c>
      <c r="U287" s="1" t="s">
        <v>3990</v>
      </c>
      <c r="V287" s="1" t="s">
        <v>3991</v>
      </c>
      <c r="W287" s="1" t="s">
        <v>3383</v>
      </c>
      <c r="X287" s="1" t="s">
        <v>120</v>
      </c>
      <c r="Y287" s="1" t="s">
        <v>120</v>
      </c>
      <c r="Z287" s="1" t="s">
        <v>3992</v>
      </c>
      <c r="AA287" s="1" t="s">
        <v>3993</v>
      </c>
      <c r="AB287" s="1" t="s">
        <v>120</v>
      </c>
      <c r="AC287" s="1" t="s">
        <v>120</v>
      </c>
      <c r="AD287" s="1" t="s">
        <v>120</v>
      </c>
      <c r="AE287" s="1" t="s">
        <v>120</v>
      </c>
      <c r="AF287" s="1" t="s">
        <v>120</v>
      </c>
      <c r="AG287" s="1" t="s">
        <v>120</v>
      </c>
      <c r="AH287" s="1" t="s">
        <v>120</v>
      </c>
      <c r="AI287" s="1" t="s">
        <v>120</v>
      </c>
      <c r="AJ287" s="1" t="s">
        <v>3994</v>
      </c>
      <c r="AK287" s="1" t="s">
        <v>120</v>
      </c>
      <c r="AL287" s="1" t="s">
        <v>3992</v>
      </c>
      <c r="AM287" s="1" t="s">
        <v>120</v>
      </c>
      <c r="AN287" s="1" t="s">
        <v>120</v>
      </c>
      <c r="AO287" s="1" t="s">
        <v>120</v>
      </c>
      <c r="AP287" s="1" t="s">
        <v>120</v>
      </c>
      <c r="AQ287" s="1" t="s">
        <v>120</v>
      </c>
      <c r="AR287" s="1" t="s">
        <v>120</v>
      </c>
      <c r="AS287" s="1" t="s">
        <v>120</v>
      </c>
      <c r="AT287" s="1" t="s">
        <v>120</v>
      </c>
      <c r="AU287" s="1" t="s">
        <v>120</v>
      </c>
      <c r="AV287" s="1" t="s">
        <v>120</v>
      </c>
      <c r="AW287" s="1" t="s">
        <v>120</v>
      </c>
      <c r="AX287" s="1" t="s">
        <v>120</v>
      </c>
      <c r="AY287" s="1" t="s">
        <v>120</v>
      </c>
      <c r="AZ287" s="1" t="s">
        <v>120</v>
      </c>
      <c r="BA287" s="1" t="s">
        <v>190</v>
      </c>
      <c r="BB287" s="1" t="s">
        <v>370</v>
      </c>
      <c r="BC287" s="1" t="s">
        <v>161</v>
      </c>
      <c r="BD287" s="1" t="s">
        <v>120</v>
      </c>
      <c r="BE287" s="1" t="s">
        <v>120</v>
      </c>
      <c r="BF287" s="1" t="s">
        <v>2171</v>
      </c>
      <c r="BG287" s="1" t="s">
        <v>120</v>
      </c>
      <c r="BH287" s="1" t="s">
        <v>3990</v>
      </c>
      <c r="BI287" s="1" t="s">
        <v>3991</v>
      </c>
      <c r="BJ287" s="1" t="s">
        <v>3383</v>
      </c>
      <c r="BK287" s="1" t="s">
        <v>120</v>
      </c>
      <c r="BL287" s="1" t="s">
        <v>120</v>
      </c>
      <c r="BM287" s="1" t="s">
        <v>3992</v>
      </c>
      <c r="BN287" s="1" t="s">
        <v>120</v>
      </c>
      <c r="BO287" s="1" t="s">
        <v>120</v>
      </c>
      <c r="BP287" s="1" t="s">
        <v>120</v>
      </c>
      <c r="BQ287" s="1" t="s">
        <v>120</v>
      </c>
      <c r="BR287" s="1" t="s">
        <v>120</v>
      </c>
      <c r="BS287" s="1" t="s">
        <v>120</v>
      </c>
      <c r="BT287" s="1" t="s">
        <v>120</v>
      </c>
      <c r="BU287" s="1" t="s">
        <v>120</v>
      </c>
      <c r="BV287" s="1" t="s">
        <v>120</v>
      </c>
      <c r="BW287" s="1" t="s">
        <v>120</v>
      </c>
      <c r="BX287" s="1" t="s">
        <v>120</v>
      </c>
      <c r="BY287" s="1" t="s">
        <v>120</v>
      </c>
      <c r="BZ287" s="1" t="s">
        <v>120</v>
      </c>
      <c r="CA287" s="1" t="s">
        <v>120</v>
      </c>
      <c r="CB287" s="1" t="s">
        <v>120</v>
      </c>
      <c r="CC287" s="1" t="s">
        <v>120</v>
      </c>
      <c r="CD287" s="1" t="s">
        <v>120</v>
      </c>
      <c r="CE287" s="1" t="s">
        <v>120</v>
      </c>
      <c r="CF287" s="1" t="s">
        <v>120</v>
      </c>
      <c r="CG287" s="1" t="s">
        <v>120</v>
      </c>
      <c r="CH287" s="1" t="s">
        <v>120</v>
      </c>
      <c r="CI287" s="1" t="s">
        <v>120</v>
      </c>
      <c r="CJ287" s="1" t="s">
        <v>120</v>
      </c>
      <c r="CK287" s="1" t="s">
        <v>120</v>
      </c>
      <c r="CL287" s="1" t="s">
        <v>120</v>
      </c>
      <c r="CM287" s="1" t="s">
        <v>120</v>
      </c>
      <c r="CN287" s="1" t="s">
        <v>120</v>
      </c>
      <c r="CO287" s="1" t="s">
        <v>120</v>
      </c>
      <c r="CP287" s="1" t="s">
        <v>120</v>
      </c>
      <c r="CQ287" s="1" t="s">
        <v>120</v>
      </c>
      <c r="CR287" s="1" t="s">
        <v>120</v>
      </c>
      <c r="CS287" s="1" t="s">
        <v>120</v>
      </c>
      <c r="CT287" s="1" t="s">
        <v>120</v>
      </c>
      <c r="CU287" s="1" t="s">
        <v>120</v>
      </c>
      <c r="CV287" s="1" t="s">
        <v>120</v>
      </c>
      <c r="CW287" s="1" t="s">
        <v>120</v>
      </c>
      <c r="CX287" s="1" t="s">
        <v>120</v>
      </c>
      <c r="CY287" s="1" t="s">
        <v>120</v>
      </c>
      <c r="CZ287" s="1" t="s">
        <v>120</v>
      </c>
      <c r="DA287" s="1" t="s">
        <v>120</v>
      </c>
      <c r="DB287" s="1" t="s">
        <v>120</v>
      </c>
      <c r="DC287" s="1" t="s">
        <v>120</v>
      </c>
      <c r="DD287" s="1" t="s">
        <v>120</v>
      </c>
      <c r="DE287" s="1" t="s">
        <v>120</v>
      </c>
      <c r="DF287" s="1" t="s">
        <v>120</v>
      </c>
      <c r="DG287" s="1" t="s">
        <v>120</v>
      </c>
    </row>
    <row r="288" spans="1:111" x14ac:dyDescent="0.3">
      <c r="A288" s="2">
        <v>286</v>
      </c>
      <c r="B288" s="1" t="s">
        <v>3995</v>
      </c>
      <c r="C288" s="1" t="s">
        <v>3996</v>
      </c>
      <c r="D288" s="1" t="s">
        <v>2667</v>
      </c>
      <c r="E288" s="1" t="s">
        <v>3997</v>
      </c>
      <c r="F288" s="1" t="s">
        <v>3998</v>
      </c>
      <c r="G288" s="1"/>
      <c r="H288" s="1" t="s">
        <v>3999</v>
      </c>
      <c r="I288" s="1" t="s">
        <v>4000</v>
      </c>
      <c r="J288" s="1"/>
      <c r="K288" s="1" t="s">
        <v>4001</v>
      </c>
      <c r="L288" s="1" t="s">
        <v>4002</v>
      </c>
      <c r="M288" s="1" t="s">
        <v>120</v>
      </c>
      <c r="N288" s="1" t="s">
        <v>1193</v>
      </c>
      <c r="O288" s="1" t="s">
        <v>4003</v>
      </c>
      <c r="P288" s="1" t="s">
        <v>456</v>
      </c>
      <c r="Q288" s="1" t="s">
        <v>120</v>
      </c>
      <c r="R288" s="1" t="s">
        <v>120</v>
      </c>
      <c r="S288" s="1" t="s">
        <v>4001</v>
      </c>
      <c r="T288" s="1" t="s">
        <v>120</v>
      </c>
      <c r="U288" s="1" t="s">
        <v>4004</v>
      </c>
      <c r="V288" s="1" t="s">
        <v>4005</v>
      </c>
      <c r="W288" s="1" t="s">
        <v>4006</v>
      </c>
      <c r="X288" s="1" t="s">
        <v>120</v>
      </c>
      <c r="Y288" s="1" t="s">
        <v>120</v>
      </c>
      <c r="Z288" s="1" t="s">
        <v>4002</v>
      </c>
      <c r="AA288" s="1" t="s">
        <v>4007</v>
      </c>
      <c r="AB288" s="1" t="s">
        <v>120</v>
      </c>
      <c r="AC288" s="1" t="s">
        <v>120</v>
      </c>
      <c r="AD288" s="1" t="s">
        <v>4008</v>
      </c>
      <c r="AE288" s="1" t="s">
        <v>120</v>
      </c>
      <c r="AF288" s="1" t="s">
        <v>120</v>
      </c>
      <c r="AG288" s="1" t="s">
        <v>3369</v>
      </c>
      <c r="AH288" s="1" t="s">
        <v>120</v>
      </c>
      <c r="AI288" s="1" t="s">
        <v>1789</v>
      </c>
      <c r="AJ288" s="1" t="s">
        <v>4009</v>
      </c>
      <c r="AK288" s="1" t="s">
        <v>4010</v>
      </c>
      <c r="AL288" s="1" t="s">
        <v>4002</v>
      </c>
      <c r="AM288" s="1" t="s">
        <v>120</v>
      </c>
      <c r="AN288" s="1" t="s">
        <v>120</v>
      </c>
      <c r="AO288" s="1" t="s">
        <v>120</v>
      </c>
      <c r="AP288" s="1" t="s">
        <v>120</v>
      </c>
      <c r="AQ288" s="1" t="s">
        <v>120</v>
      </c>
      <c r="AR288" s="1" t="s">
        <v>120</v>
      </c>
      <c r="AS288" s="1" t="s">
        <v>120</v>
      </c>
      <c r="AT288" s="1" t="s">
        <v>120</v>
      </c>
      <c r="AU288" s="1" t="s">
        <v>120</v>
      </c>
      <c r="AV288" s="1" t="s">
        <v>120</v>
      </c>
      <c r="AW288" s="1" t="s">
        <v>120</v>
      </c>
      <c r="AX288" s="1" t="s">
        <v>120</v>
      </c>
      <c r="AY288" s="1" t="s">
        <v>120</v>
      </c>
      <c r="AZ288" s="1" t="s">
        <v>120</v>
      </c>
      <c r="BA288" s="1" t="s">
        <v>1193</v>
      </c>
      <c r="BB288" s="1" t="s">
        <v>4003</v>
      </c>
      <c r="BC288" s="1" t="s">
        <v>456</v>
      </c>
      <c r="BD288" s="1" t="s">
        <v>120</v>
      </c>
      <c r="BE288" s="1" t="s">
        <v>120</v>
      </c>
      <c r="BF288" s="1" t="s">
        <v>4001</v>
      </c>
      <c r="BG288" s="1" t="s">
        <v>120</v>
      </c>
      <c r="BH288" s="1" t="s">
        <v>4004</v>
      </c>
      <c r="BI288" s="1" t="s">
        <v>4005</v>
      </c>
      <c r="BJ288" s="1" t="s">
        <v>4006</v>
      </c>
      <c r="BK288" s="1" t="s">
        <v>120</v>
      </c>
      <c r="BL288" s="1" t="s">
        <v>120</v>
      </c>
      <c r="BM288" s="1" t="s">
        <v>4002</v>
      </c>
      <c r="BN288" s="1" t="s">
        <v>120</v>
      </c>
      <c r="BO288" s="1" t="s">
        <v>120</v>
      </c>
      <c r="BP288" s="1" t="s">
        <v>120</v>
      </c>
      <c r="BQ288" s="1" t="s">
        <v>120</v>
      </c>
      <c r="BR288" s="1" t="s">
        <v>120</v>
      </c>
      <c r="BS288" s="1" t="s">
        <v>120</v>
      </c>
      <c r="BT288" s="1" t="s">
        <v>120</v>
      </c>
      <c r="BU288" s="1" t="s">
        <v>120</v>
      </c>
      <c r="BV288" s="1" t="s">
        <v>120</v>
      </c>
      <c r="BW288" s="1" t="s">
        <v>120</v>
      </c>
      <c r="BX288" s="1" t="s">
        <v>120</v>
      </c>
      <c r="BY288" s="1" t="s">
        <v>120</v>
      </c>
      <c r="BZ288" s="1" t="s">
        <v>120</v>
      </c>
      <c r="CA288" s="1" t="s">
        <v>120</v>
      </c>
      <c r="CB288" s="1" t="s">
        <v>120</v>
      </c>
      <c r="CC288" s="1" t="s">
        <v>120</v>
      </c>
      <c r="CD288" s="1" t="s">
        <v>120</v>
      </c>
      <c r="CE288" s="1" t="s">
        <v>120</v>
      </c>
      <c r="CF288" s="1" t="s">
        <v>120</v>
      </c>
      <c r="CG288" s="1" t="s">
        <v>120</v>
      </c>
      <c r="CH288" s="1" t="s">
        <v>120</v>
      </c>
      <c r="CI288" s="1" t="s">
        <v>120</v>
      </c>
      <c r="CJ288" s="1" t="s">
        <v>120</v>
      </c>
      <c r="CK288" s="1" t="s">
        <v>120</v>
      </c>
      <c r="CL288" s="1" t="s">
        <v>120</v>
      </c>
      <c r="CM288" s="1" t="s">
        <v>120</v>
      </c>
      <c r="CN288" s="1" t="s">
        <v>120</v>
      </c>
      <c r="CO288" s="1" t="s">
        <v>120</v>
      </c>
      <c r="CP288" s="1" t="s">
        <v>120</v>
      </c>
      <c r="CQ288" s="1" t="s">
        <v>120</v>
      </c>
      <c r="CR288" s="1" t="s">
        <v>120</v>
      </c>
      <c r="CS288" s="1" t="s">
        <v>120</v>
      </c>
      <c r="CT288" s="1" t="s">
        <v>120</v>
      </c>
      <c r="CU288" s="1" t="s">
        <v>120</v>
      </c>
      <c r="CV288" s="1" t="s">
        <v>120</v>
      </c>
      <c r="CW288" s="1" t="s">
        <v>120</v>
      </c>
      <c r="CX288" s="1" t="s">
        <v>120</v>
      </c>
      <c r="CY288" s="1" t="s">
        <v>120</v>
      </c>
      <c r="CZ288" s="1" t="s">
        <v>120</v>
      </c>
      <c r="DA288" s="1" t="s">
        <v>120</v>
      </c>
      <c r="DB288" s="1" t="s">
        <v>120</v>
      </c>
      <c r="DC288" s="1" t="s">
        <v>120</v>
      </c>
      <c r="DD288" s="1" t="s">
        <v>120</v>
      </c>
      <c r="DE288" s="1" t="s">
        <v>120</v>
      </c>
      <c r="DF288" s="1" t="s">
        <v>120</v>
      </c>
      <c r="DG288" s="1" t="s">
        <v>120</v>
      </c>
    </row>
    <row r="289" spans="1:111" x14ac:dyDescent="0.3">
      <c r="A289" s="2">
        <v>287</v>
      </c>
      <c r="B289" s="1" t="s">
        <v>4011</v>
      </c>
      <c r="C289" s="1" t="s">
        <v>4012</v>
      </c>
      <c r="D289" s="1" t="s">
        <v>4013</v>
      </c>
      <c r="E289" s="1" t="s">
        <v>4014</v>
      </c>
      <c r="F289" s="1" t="s">
        <v>4015</v>
      </c>
      <c r="G289" s="1" t="s">
        <v>4016</v>
      </c>
      <c r="H289" s="1" t="s">
        <v>4017</v>
      </c>
      <c r="I289" s="1" t="s">
        <v>4018</v>
      </c>
      <c r="J289" s="1" t="s">
        <v>4019</v>
      </c>
      <c r="K289" s="1" t="s">
        <v>1953</v>
      </c>
      <c r="L289" s="1" t="s">
        <v>4020</v>
      </c>
      <c r="M289" s="1" t="s">
        <v>120</v>
      </c>
      <c r="N289" s="1" t="s">
        <v>123</v>
      </c>
      <c r="O289" s="1" t="s">
        <v>583</v>
      </c>
      <c r="P289" s="1" t="s">
        <v>843</v>
      </c>
      <c r="Q289" s="1" t="s">
        <v>120</v>
      </c>
      <c r="R289" s="1" t="s">
        <v>120</v>
      </c>
      <c r="S289" s="1" t="s">
        <v>1953</v>
      </c>
      <c r="T289" s="1" t="s">
        <v>120</v>
      </c>
      <c r="U289" s="1" t="s">
        <v>4021</v>
      </c>
      <c r="V289" s="1" t="s">
        <v>4022</v>
      </c>
      <c r="W289" s="1" t="s">
        <v>4023</v>
      </c>
      <c r="X289" s="1" t="s">
        <v>120</v>
      </c>
      <c r="Y289" s="1" t="s">
        <v>120</v>
      </c>
      <c r="Z289" s="1" t="s">
        <v>4020</v>
      </c>
      <c r="AA289" s="1" t="s">
        <v>4024</v>
      </c>
      <c r="AB289" s="1" t="s">
        <v>120</v>
      </c>
      <c r="AC289" s="1" t="s">
        <v>4025</v>
      </c>
      <c r="AD289" s="1" t="s">
        <v>120</v>
      </c>
      <c r="AE289" s="1" t="s">
        <v>4026</v>
      </c>
      <c r="AF289" s="1" t="s">
        <v>120</v>
      </c>
      <c r="AG289" s="1" t="s">
        <v>120</v>
      </c>
      <c r="AH289" s="1" t="s">
        <v>120</v>
      </c>
      <c r="AI289" s="1" t="s">
        <v>120</v>
      </c>
      <c r="AJ289" s="1" t="s">
        <v>4027</v>
      </c>
      <c r="AK289" s="1" t="s">
        <v>4028</v>
      </c>
      <c r="AL289" s="1" t="s">
        <v>4029</v>
      </c>
      <c r="AM289" s="1" t="s">
        <v>120</v>
      </c>
      <c r="AN289" s="1" t="s">
        <v>120</v>
      </c>
      <c r="AO289" s="1" t="s">
        <v>120</v>
      </c>
      <c r="AP289" s="1" t="s">
        <v>120</v>
      </c>
      <c r="AQ289" s="1" t="s">
        <v>120</v>
      </c>
      <c r="AR289" s="1" t="s">
        <v>120</v>
      </c>
      <c r="AS289" s="1" t="s">
        <v>120</v>
      </c>
      <c r="AT289" s="1" t="s">
        <v>120</v>
      </c>
      <c r="AU289" s="1" t="s">
        <v>120</v>
      </c>
      <c r="AV289" s="1" t="s">
        <v>120</v>
      </c>
      <c r="AW289" s="1" t="s">
        <v>120</v>
      </c>
      <c r="AX289" s="1" t="s">
        <v>120</v>
      </c>
      <c r="AY289" s="1" t="s">
        <v>4030</v>
      </c>
      <c r="AZ289" s="1" t="s">
        <v>120</v>
      </c>
      <c r="BA289" s="1" t="s">
        <v>123</v>
      </c>
      <c r="BB289" s="1" t="s">
        <v>370</v>
      </c>
      <c r="BC289" s="1" t="s">
        <v>849</v>
      </c>
      <c r="BD289" s="1" t="s">
        <v>120</v>
      </c>
      <c r="BE289" s="1" t="s">
        <v>120</v>
      </c>
      <c r="BF289" s="1" t="s">
        <v>1820</v>
      </c>
      <c r="BG289" s="1" t="s">
        <v>120</v>
      </c>
      <c r="BH289" s="1" t="s">
        <v>4021</v>
      </c>
      <c r="BI289" s="1" t="s">
        <v>4031</v>
      </c>
      <c r="BJ289" s="1" t="s">
        <v>4032</v>
      </c>
      <c r="BK289" s="1" t="s">
        <v>120</v>
      </c>
      <c r="BL289" s="1" t="s">
        <v>120</v>
      </c>
      <c r="BM289" s="1" t="s">
        <v>4029</v>
      </c>
      <c r="BN289" s="1" t="s">
        <v>120</v>
      </c>
      <c r="BO289" s="1" t="s">
        <v>120</v>
      </c>
      <c r="BP289" s="1" t="s">
        <v>120</v>
      </c>
      <c r="BQ289" s="1" t="s">
        <v>120</v>
      </c>
      <c r="BR289" s="1" t="s">
        <v>120</v>
      </c>
      <c r="BS289" s="1" t="s">
        <v>120</v>
      </c>
      <c r="BT289" s="1" t="s">
        <v>120</v>
      </c>
      <c r="BU289" s="1" t="s">
        <v>120</v>
      </c>
      <c r="BV289" s="1" t="s">
        <v>120</v>
      </c>
      <c r="BW289" s="1" t="s">
        <v>120</v>
      </c>
      <c r="BX289" s="1" t="s">
        <v>120</v>
      </c>
      <c r="BY289" s="1" t="s">
        <v>120</v>
      </c>
      <c r="BZ289" s="1" t="s">
        <v>120</v>
      </c>
      <c r="CA289" s="1" t="s">
        <v>120</v>
      </c>
      <c r="CB289" s="1" t="s">
        <v>120</v>
      </c>
      <c r="CC289" s="1" t="s">
        <v>120</v>
      </c>
      <c r="CD289" s="1" t="s">
        <v>120</v>
      </c>
      <c r="CE289" s="1" t="s">
        <v>120</v>
      </c>
      <c r="CF289" s="1" t="s">
        <v>120</v>
      </c>
      <c r="CG289" s="1" t="s">
        <v>120</v>
      </c>
      <c r="CH289" s="1" t="s">
        <v>120</v>
      </c>
      <c r="CI289" s="1" t="s">
        <v>120</v>
      </c>
      <c r="CJ289" s="1" t="s">
        <v>120</v>
      </c>
      <c r="CK289" s="1" t="s">
        <v>120</v>
      </c>
      <c r="CL289" s="1" t="s">
        <v>120</v>
      </c>
      <c r="CM289" s="1" t="s">
        <v>120</v>
      </c>
      <c r="CN289" s="1" t="s">
        <v>120</v>
      </c>
      <c r="CO289" s="1" t="s">
        <v>120</v>
      </c>
      <c r="CP289" s="1" t="s">
        <v>120</v>
      </c>
      <c r="CQ289" s="1" t="s">
        <v>120</v>
      </c>
      <c r="CR289" s="1" t="s">
        <v>120</v>
      </c>
      <c r="CS289" s="1" t="s">
        <v>120</v>
      </c>
      <c r="CT289" s="1" t="s">
        <v>120</v>
      </c>
      <c r="CU289" s="1" t="s">
        <v>120</v>
      </c>
      <c r="CV289" s="1" t="s">
        <v>121</v>
      </c>
      <c r="CW289" s="1" t="s">
        <v>161</v>
      </c>
      <c r="CX289" s="1" t="s">
        <v>120</v>
      </c>
      <c r="CY289" s="1" t="s">
        <v>120</v>
      </c>
      <c r="CZ289" s="1" t="s">
        <v>190</v>
      </c>
      <c r="DA289" s="1" t="s">
        <v>120</v>
      </c>
      <c r="DB289" s="1" t="s">
        <v>120</v>
      </c>
      <c r="DC289" s="1" t="s">
        <v>3864</v>
      </c>
      <c r="DD289" s="1" t="s">
        <v>4033</v>
      </c>
      <c r="DE289" s="1" t="s">
        <v>120</v>
      </c>
      <c r="DF289" s="1" t="s">
        <v>120</v>
      </c>
      <c r="DG289" s="1" t="s">
        <v>4030</v>
      </c>
    </row>
    <row r="290" spans="1:111" x14ac:dyDescent="0.3">
      <c r="A290" s="2">
        <v>288</v>
      </c>
      <c r="B290" s="1" t="s">
        <v>4034</v>
      </c>
      <c r="C290" s="1" t="s">
        <v>4035</v>
      </c>
      <c r="D290" s="1" t="s">
        <v>4036</v>
      </c>
      <c r="E290" s="1" t="s">
        <v>4037</v>
      </c>
      <c r="F290" s="1" t="s">
        <v>4038</v>
      </c>
      <c r="G290" s="1" t="s">
        <v>4039</v>
      </c>
      <c r="H290" s="1" t="s">
        <v>4040</v>
      </c>
      <c r="I290" s="1" t="s">
        <v>4041</v>
      </c>
      <c r="J290" s="1" t="s">
        <v>4039</v>
      </c>
      <c r="K290" s="1" t="s">
        <v>1194</v>
      </c>
      <c r="L290" s="1" t="s">
        <v>4042</v>
      </c>
      <c r="M290" s="1" t="s">
        <v>120</v>
      </c>
      <c r="N290" s="1" t="s">
        <v>1189</v>
      </c>
      <c r="O290" s="1" t="s">
        <v>923</v>
      </c>
      <c r="P290" s="1" t="s">
        <v>123</v>
      </c>
      <c r="Q290" s="1" t="s">
        <v>120</v>
      </c>
      <c r="R290" s="1" t="s">
        <v>120</v>
      </c>
      <c r="S290" s="1" t="s">
        <v>1194</v>
      </c>
      <c r="T290" s="1" t="s">
        <v>120</v>
      </c>
      <c r="U290" s="1" t="s">
        <v>1528</v>
      </c>
      <c r="V290" s="1" t="s">
        <v>4043</v>
      </c>
      <c r="W290" s="1" t="s">
        <v>4044</v>
      </c>
      <c r="X290" s="1" t="s">
        <v>120</v>
      </c>
      <c r="Y290" s="1" t="s">
        <v>120</v>
      </c>
      <c r="Z290" s="1" t="s">
        <v>4045</v>
      </c>
      <c r="AA290" s="1" t="s">
        <v>4046</v>
      </c>
      <c r="AB290" s="1" t="s">
        <v>3095</v>
      </c>
      <c r="AC290" s="1" t="s">
        <v>120</v>
      </c>
      <c r="AD290" s="1" t="s">
        <v>120</v>
      </c>
      <c r="AE290" s="1" t="s">
        <v>120</v>
      </c>
      <c r="AF290" s="1" t="s">
        <v>120</v>
      </c>
      <c r="AG290" s="1" t="s">
        <v>120</v>
      </c>
      <c r="AH290" s="1" t="s">
        <v>120</v>
      </c>
      <c r="AI290" s="1" t="s">
        <v>120</v>
      </c>
      <c r="AJ290" s="1" t="s">
        <v>4047</v>
      </c>
      <c r="AK290" s="1" t="s">
        <v>4048</v>
      </c>
      <c r="AL290" s="1" t="s">
        <v>4049</v>
      </c>
      <c r="AM290" s="1" t="s">
        <v>120</v>
      </c>
      <c r="AN290" s="1" t="s">
        <v>120</v>
      </c>
      <c r="AO290" s="1" t="s">
        <v>120</v>
      </c>
      <c r="AP290" s="1" t="s">
        <v>120</v>
      </c>
      <c r="AQ290" s="1" t="s">
        <v>120</v>
      </c>
      <c r="AR290" s="1" t="s">
        <v>120</v>
      </c>
      <c r="AS290" s="1" t="s">
        <v>120</v>
      </c>
      <c r="AT290" s="1" t="s">
        <v>120</v>
      </c>
      <c r="AU290" s="1" t="s">
        <v>120</v>
      </c>
      <c r="AV290" s="1" t="s">
        <v>120</v>
      </c>
      <c r="AW290" s="1" t="s">
        <v>120</v>
      </c>
      <c r="AX290" s="1" t="s">
        <v>120</v>
      </c>
      <c r="AY290" s="1" t="s">
        <v>120</v>
      </c>
      <c r="AZ290" s="1" t="s">
        <v>120</v>
      </c>
      <c r="BA290" s="1" t="s">
        <v>1189</v>
      </c>
      <c r="BB290" s="1" t="s">
        <v>923</v>
      </c>
      <c r="BC290" s="1" t="s">
        <v>123</v>
      </c>
      <c r="BD290" s="1" t="s">
        <v>120</v>
      </c>
      <c r="BE290" s="1" t="s">
        <v>120</v>
      </c>
      <c r="BF290" s="1" t="s">
        <v>1194</v>
      </c>
      <c r="BG290" s="1" t="s">
        <v>120</v>
      </c>
      <c r="BH290" s="1" t="s">
        <v>1528</v>
      </c>
      <c r="BI290" s="1" t="s">
        <v>4043</v>
      </c>
      <c r="BJ290" s="1" t="s">
        <v>4044</v>
      </c>
      <c r="BK290" s="1" t="s">
        <v>120</v>
      </c>
      <c r="BL290" s="1" t="s">
        <v>120</v>
      </c>
      <c r="BM290" s="1" t="s">
        <v>4045</v>
      </c>
      <c r="BN290" s="1" t="s">
        <v>120</v>
      </c>
      <c r="BO290" s="1" t="s">
        <v>120</v>
      </c>
      <c r="BP290" s="1" t="s">
        <v>120</v>
      </c>
      <c r="BQ290" s="1" t="s">
        <v>120</v>
      </c>
      <c r="BR290" s="1" t="s">
        <v>120</v>
      </c>
      <c r="BS290" s="1" t="s">
        <v>120</v>
      </c>
      <c r="BT290" s="1" t="s">
        <v>120</v>
      </c>
      <c r="BU290" s="1" t="s">
        <v>120</v>
      </c>
      <c r="BV290" s="1" t="s">
        <v>120</v>
      </c>
      <c r="BW290" s="1" t="s">
        <v>120</v>
      </c>
      <c r="BX290" s="1" t="s">
        <v>120</v>
      </c>
      <c r="BY290" s="1" t="s">
        <v>120</v>
      </c>
      <c r="BZ290" s="1" t="s">
        <v>120</v>
      </c>
      <c r="CA290" s="1" t="s">
        <v>120</v>
      </c>
      <c r="CB290" s="1" t="s">
        <v>120</v>
      </c>
      <c r="CC290" s="1" t="s">
        <v>120</v>
      </c>
      <c r="CD290" s="1" t="s">
        <v>120</v>
      </c>
      <c r="CE290" s="1" t="s">
        <v>120</v>
      </c>
      <c r="CF290" s="1" t="s">
        <v>120</v>
      </c>
      <c r="CG290" s="1" t="s">
        <v>120</v>
      </c>
      <c r="CH290" s="1" t="s">
        <v>120</v>
      </c>
      <c r="CI290" s="1" t="s">
        <v>120</v>
      </c>
      <c r="CJ290" s="1" t="s">
        <v>120</v>
      </c>
      <c r="CK290" s="1" t="s">
        <v>120</v>
      </c>
      <c r="CL290" s="1" t="s">
        <v>120</v>
      </c>
      <c r="CM290" s="1" t="s">
        <v>120</v>
      </c>
      <c r="CN290" s="1" t="s">
        <v>120</v>
      </c>
      <c r="CO290" s="1" t="s">
        <v>120</v>
      </c>
      <c r="CP290" s="1" t="s">
        <v>120</v>
      </c>
      <c r="CQ290" s="1" t="s">
        <v>120</v>
      </c>
      <c r="CR290" s="1" t="s">
        <v>120</v>
      </c>
      <c r="CS290" s="1" t="s">
        <v>120</v>
      </c>
      <c r="CT290" s="1" t="s">
        <v>120</v>
      </c>
      <c r="CU290" s="1" t="s">
        <v>120</v>
      </c>
      <c r="CV290" s="1" t="s">
        <v>120</v>
      </c>
      <c r="CW290" s="1" t="s">
        <v>120</v>
      </c>
      <c r="CX290" s="1" t="s">
        <v>120</v>
      </c>
      <c r="CY290" s="1" t="s">
        <v>120</v>
      </c>
      <c r="CZ290" s="1" t="s">
        <v>120</v>
      </c>
      <c r="DA290" s="1" t="s">
        <v>120</v>
      </c>
      <c r="DB290" s="1" t="s">
        <v>120</v>
      </c>
      <c r="DC290" s="1" t="s">
        <v>120</v>
      </c>
      <c r="DD290" s="1" t="s">
        <v>120</v>
      </c>
      <c r="DE290" s="1" t="s">
        <v>120</v>
      </c>
      <c r="DF290" s="1" t="s">
        <v>120</v>
      </c>
      <c r="DG290" s="1" t="s">
        <v>120</v>
      </c>
    </row>
    <row r="291" spans="1:111" x14ac:dyDescent="0.3">
      <c r="A291" s="2">
        <v>289</v>
      </c>
      <c r="B291" s="1" t="s">
        <v>4050</v>
      </c>
      <c r="C291" s="1" t="s">
        <v>4051</v>
      </c>
      <c r="D291" s="1" t="s">
        <v>4052</v>
      </c>
      <c r="E291" s="1" t="s">
        <v>4053</v>
      </c>
      <c r="F291" s="1" t="s">
        <v>4054</v>
      </c>
      <c r="G291" s="1" t="s">
        <v>4055</v>
      </c>
      <c r="H291" s="1" t="s">
        <v>4056</v>
      </c>
      <c r="I291" s="1" t="s">
        <v>4057</v>
      </c>
      <c r="J291" s="1" t="s">
        <v>4058</v>
      </c>
      <c r="K291" s="1" t="s">
        <v>121</v>
      </c>
      <c r="L291" s="1" t="s">
        <v>4059</v>
      </c>
      <c r="M291" s="1" t="s">
        <v>120</v>
      </c>
      <c r="N291" s="1" t="s">
        <v>123</v>
      </c>
      <c r="O291" s="1" t="s">
        <v>161</v>
      </c>
      <c r="P291" s="1" t="s">
        <v>120</v>
      </c>
      <c r="Q291" s="1" t="s">
        <v>120</v>
      </c>
      <c r="R291" s="1" t="s">
        <v>120</v>
      </c>
      <c r="S291" s="1" t="s">
        <v>121</v>
      </c>
      <c r="T291" s="1" t="s">
        <v>120</v>
      </c>
      <c r="U291" s="1" t="s">
        <v>2926</v>
      </c>
      <c r="V291" s="1" t="s">
        <v>4060</v>
      </c>
      <c r="W291" s="1" t="s">
        <v>120</v>
      </c>
      <c r="X291" s="1" t="s">
        <v>120</v>
      </c>
      <c r="Y291" s="1" t="s">
        <v>120</v>
      </c>
      <c r="Z291" s="1" t="s">
        <v>2627</v>
      </c>
      <c r="AA291" s="1" t="s">
        <v>4061</v>
      </c>
      <c r="AB291" s="1" t="s">
        <v>120</v>
      </c>
      <c r="AC291" s="1" t="s">
        <v>678</v>
      </c>
      <c r="AD291" s="1" t="s">
        <v>120</v>
      </c>
      <c r="AE291" s="1" t="s">
        <v>120</v>
      </c>
      <c r="AF291" s="1" t="s">
        <v>120</v>
      </c>
      <c r="AG291" s="1" t="s">
        <v>120</v>
      </c>
      <c r="AH291" s="1" t="s">
        <v>120</v>
      </c>
      <c r="AI291" s="1" t="s">
        <v>120</v>
      </c>
      <c r="AJ291" s="1" t="s">
        <v>3368</v>
      </c>
      <c r="AK291" s="1" t="s">
        <v>299</v>
      </c>
      <c r="AL291" s="1" t="s">
        <v>2627</v>
      </c>
      <c r="AM291" s="1" t="s">
        <v>120</v>
      </c>
      <c r="AN291" s="1" t="s">
        <v>120</v>
      </c>
      <c r="AO291" s="1" t="s">
        <v>120</v>
      </c>
      <c r="AP291" s="1" t="s">
        <v>120</v>
      </c>
      <c r="AQ291" s="1" t="s">
        <v>120</v>
      </c>
      <c r="AR291" s="1" t="s">
        <v>120</v>
      </c>
      <c r="AS291" s="1" t="s">
        <v>120</v>
      </c>
      <c r="AT291" s="1" t="s">
        <v>120</v>
      </c>
      <c r="AU291" s="1" t="s">
        <v>120</v>
      </c>
      <c r="AV291" s="1" t="s">
        <v>120</v>
      </c>
      <c r="AW291" s="1" t="s">
        <v>120</v>
      </c>
      <c r="AX291" s="1" t="s">
        <v>120</v>
      </c>
      <c r="AY291" s="1" t="s">
        <v>120</v>
      </c>
      <c r="AZ291" s="1" t="s">
        <v>120</v>
      </c>
      <c r="BA291" s="1" t="s">
        <v>123</v>
      </c>
      <c r="BB291" s="1" t="s">
        <v>161</v>
      </c>
      <c r="BC291" s="1" t="s">
        <v>120</v>
      </c>
      <c r="BD291" s="1" t="s">
        <v>120</v>
      </c>
      <c r="BE291" s="1" t="s">
        <v>120</v>
      </c>
      <c r="BF291" s="1" t="s">
        <v>121</v>
      </c>
      <c r="BG291" s="1" t="s">
        <v>120</v>
      </c>
      <c r="BH291" s="1" t="s">
        <v>2926</v>
      </c>
      <c r="BI291" s="1" t="s">
        <v>4060</v>
      </c>
      <c r="BJ291" s="1" t="s">
        <v>120</v>
      </c>
      <c r="BK291" s="1" t="s">
        <v>120</v>
      </c>
      <c r="BL291" s="1" t="s">
        <v>120</v>
      </c>
      <c r="BM291" s="1" t="s">
        <v>2627</v>
      </c>
      <c r="BN291" s="1" t="s">
        <v>120</v>
      </c>
      <c r="BO291" s="1" t="s">
        <v>120</v>
      </c>
      <c r="BP291" s="1" t="s">
        <v>120</v>
      </c>
      <c r="BQ291" s="1" t="s">
        <v>120</v>
      </c>
      <c r="BR291" s="1" t="s">
        <v>120</v>
      </c>
      <c r="BS291" s="1" t="s">
        <v>120</v>
      </c>
      <c r="BT291" s="1" t="s">
        <v>120</v>
      </c>
      <c r="BU291" s="1" t="s">
        <v>120</v>
      </c>
      <c r="BV291" s="1" t="s">
        <v>120</v>
      </c>
      <c r="BW291" s="1" t="s">
        <v>120</v>
      </c>
      <c r="BX291" s="1" t="s">
        <v>120</v>
      </c>
      <c r="BY291" s="1" t="s">
        <v>120</v>
      </c>
      <c r="BZ291" s="1" t="s">
        <v>120</v>
      </c>
      <c r="CA291" s="1" t="s">
        <v>120</v>
      </c>
      <c r="CB291" s="1" t="s">
        <v>120</v>
      </c>
      <c r="CC291" s="1" t="s">
        <v>120</v>
      </c>
      <c r="CD291" s="1" t="s">
        <v>120</v>
      </c>
      <c r="CE291" s="1" t="s">
        <v>120</v>
      </c>
      <c r="CF291" s="1" t="s">
        <v>120</v>
      </c>
      <c r="CG291" s="1" t="s">
        <v>120</v>
      </c>
      <c r="CH291" s="1" t="s">
        <v>120</v>
      </c>
      <c r="CI291" s="1" t="s">
        <v>120</v>
      </c>
      <c r="CJ291" s="1" t="s">
        <v>120</v>
      </c>
      <c r="CK291" s="1" t="s">
        <v>120</v>
      </c>
      <c r="CL291" s="1" t="s">
        <v>120</v>
      </c>
      <c r="CM291" s="1" t="s">
        <v>120</v>
      </c>
      <c r="CN291" s="1" t="s">
        <v>120</v>
      </c>
      <c r="CO291" s="1" t="s">
        <v>120</v>
      </c>
      <c r="CP291" s="1" t="s">
        <v>120</v>
      </c>
      <c r="CQ291" s="1" t="s">
        <v>120</v>
      </c>
      <c r="CR291" s="1" t="s">
        <v>120</v>
      </c>
      <c r="CS291" s="1" t="s">
        <v>120</v>
      </c>
      <c r="CT291" s="1" t="s">
        <v>120</v>
      </c>
      <c r="CU291" s="1" t="s">
        <v>120</v>
      </c>
      <c r="CV291" s="1" t="s">
        <v>120</v>
      </c>
      <c r="CW291" s="1" t="s">
        <v>120</v>
      </c>
      <c r="CX291" s="1" t="s">
        <v>120</v>
      </c>
      <c r="CY291" s="1" t="s">
        <v>120</v>
      </c>
      <c r="CZ291" s="1" t="s">
        <v>120</v>
      </c>
      <c r="DA291" s="1" t="s">
        <v>120</v>
      </c>
      <c r="DB291" s="1" t="s">
        <v>120</v>
      </c>
      <c r="DC291" s="1" t="s">
        <v>120</v>
      </c>
      <c r="DD291" s="1" t="s">
        <v>120</v>
      </c>
      <c r="DE291" s="1" t="s">
        <v>120</v>
      </c>
      <c r="DF291" s="1" t="s">
        <v>120</v>
      </c>
      <c r="DG291" s="1" t="s">
        <v>120</v>
      </c>
    </row>
    <row r="292" spans="1:111" x14ac:dyDescent="0.3">
      <c r="A292" s="2">
        <v>290</v>
      </c>
      <c r="B292" s="1" t="s">
        <v>4062</v>
      </c>
      <c r="C292" s="1" t="s">
        <v>4063</v>
      </c>
      <c r="D292" s="1" t="s">
        <v>4064</v>
      </c>
      <c r="E292" s="1" t="s">
        <v>4065</v>
      </c>
      <c r="F292" s="1" t="s">
        <v>4066</v>
      </c>
      <c r="G292" s="1" t="s">
        <v>4067</v>
      </c>
      <c r="H292" s="1" t="s">
        <v>4068</v>
      </c>
      <c r="I292" s="1" t="s">
        <v>4069</v>
      </c>
      <c r="J292" s="1" t="s">
        <v>4070</v>
      </c>
      <c r="K292" s="1" t="s">
        <v>176</v>
      </c>
      <c r="L292" s="1" t="s">
        <v>4071</v>
      </c>
      <c r="M292" s="1" t="s">
        <v>120</v>
      </c>
      <c r="N292" s="1" t="s">
        <v>262</v>
      </c>
      <c r="O292" s="1" t="s">
        <v>161</v>
      </c>
      <c r="P292" s="1" t="s">
        <v>120</v>
      </c>
      <c r="Q292" s="1" t="s">
        <v>120</v>
      </c>
      <c r="R292" s="1" t="s">
        <v>120</v>
      </c>
      <c r="S292" s="1" t="s">
        <v>176</v>
      </c>
      <c r="T292" s="1" t="s">
        <v>120</v>
      </c>
      <c r="U292" s="1" t="s">
        <v>4072</v>
      </c>
      <c r="V292" s="1" t="s">
        <v>4033</v>
      </c>
      <c r="W292" s="1" t="s">
        <v>120</v>
      </c>
      <c r="X292" s="1" t="s">
        <v>120</v>
      </c>
      <c r="Y292" s="1" t="s">
        <v>120</v>
      </c>
      <c r="Z292" s="1" t="s">
        <v>4073</v>
      </c>
      <c r="AA292" s="1" t="s">
        <v>4074</v>
      </c>
      <c r="AB292" s="1" t="s">
        <v>120</v>
      </c>
      <c r="AC292" s="1" t="s">
        <v>120</v>
      </c>
      <c r="AD292" s="1" t="s">
        <v>120</v>
      </c>
      <c r="AE292" s="1" t="s">
        <v>120</v>
      </c>
      <c r="AF292" s="1" t="s">
        <v>120</v>
      </c>
      <c r="AG292" s="1" t="s">
        <v>120</v>
      </c>
      <c r="AH292" s="1" t="s">
        <v>120</v>
      </c>
      <c r="AI292" s="1" t="s">
        <v>120</v>
      </c>
      <c r="AJ292" s="1" t="s">
        <v>120</v>
      </c>
      <c r="AK292" s="1" t="s">
        <v>2770</v>
      </c>
      <c r="AL292" s="1" t="s">
        <v>4073</v>
      </c>
      <c r="AM292" s="1" t="s">
        <v>120</v>
      </c>
      <c r="AN292" s="1" t="s">
        <v>120</v>
      </c>
      <c r="AO292" s="1" t="s">
        <v>120</v>
      </c>
      <c r="AP292" s="1" t="s">
        <v>120</v>
      </c>
      <c r="AQ292" s="1" t="s">
        <v>120</v>
      </c>
      <c r="AR292" s="1" t="s">
        <v>120</v>
      </c>
      <c r="AS292" s="1" t="s">
        <v>120</v>
      </c>
      <c r="AT292" s="1" t="s">
        <v>120</v>
      </c>
      <c r="AU292" s="1" t="s">
        <v>120</v>
      </c>
      <c r="AV292" s="1" t="s">
        <v>120</v>
      </c>
      <c r="AW292" s="1" t="s">
        <v>120</v>
      </c>
      <c r="AX292" s="1" t="s">
        <v>120</v>
      </c>
      <c r="AY292" s="1" t="s">
        <v>120</v>
      </c>
      <c r="AZ292" s="1" t="s">
        <v>120</v>
      </c>
      <c r="BA292" s="1" t="s">
        <v>262</v>
      </c>
      <c r="BB292" s="1" t="s">
        <v>161</v>
      </c>
      <c r="BC292" s="1" t="s">
        <v>120</v>
      </c>
      <c r="BD292" s="1" t="s">
        <v>120</v>
      </c>
      <c r="BE292" s="1" t="s">
        <v>120</v>
      </c>
      <c r="BF292" s="1" t="s">
        <v>176</v>
      </c>
      <c r="BG292" s="1" t="s">
        <v>120</v>
      </c>
      <c r="BH292" s="1" t="s">
        <v>4072</v>
      </c>
      <c r="BI292" s="1" t="s">
        <v>4033</v>
      </c>
      <c r="BJ292" s="1" t="s">
        <v>120</v>
      </c>
      <c r="BK292" s="1" t="s">
        <v>120</v>
      </c>
      <c r="BL292" s="1" t="s">
        <v>120</v>
      </c>
      <c r="BM292" s="1" t="s">
        <v>4073</v>
      </c>
      <c r="BN292" s="1" t="s">
        <v>120</v>
      </c>
      <c r="BO292" s="1" t="s">
        <v>120</v>
      </c>
      <c r="BP292" s="1" t="s">
        <v>120</v>
      </c>
      <c r="BQ292" s="1" t="s">
        <v>120</v>
      </c>
      <c r="BR292" s="1" t="s">
        <v>120</v>
      </c>
      <c r="BS292" s="1" t="s">
        <v>120</v>
      </c>
      <c r="BT292" s="1" t="s">
        <v>120</v>
      </c>
      <c r="BU292" s="1" t="s">
        <v>120</v>
      </c>
      <c r="BV292" s="1" t="s">
        <v>120</v>
      </c>
      <c r="BW292" s="1" t="s">
        <v>120</v>
      </c>
      <c r="BX292" s="1" t="s">
        <v>120</v>
      </c>
      <c r="BY292" s="1" t="s">
        <v>120</v>
      </c>
      <c r="BZ292" s="1" t="s">
        <v>120</v>
      </c>
      <c r="CA292" s="1" t="s">
        <v>120</v>
      </c>
      <c r="CB292" s="1" t="s">
        <v>120</v>
      </c>
      <c r="CC292" s="1" t="s">
        <v>120</v>
      </c>
      <c r="CD292" s="1" t="s">
        <v>120</v>
      </c>
      <c r="CE292" s="1" t="s">
        <v>120</v>
      </c>
      <c r="CF292" s="1" t="s">
        <v>120</v>
      </c>
      <c r="CG292" s="1" t="s">
        <v>120</v>
      </c>
      <c r="CH292" s="1" t="s">
        <v>120</v>
      </c>
      <c r="CI292" s="1" t="s">
        <v>120</v>
      </c>
      <c r="CJ292" s="1" t="s">
        <v>120</v>
      </c>
      <c r="CK292" s="1" t="s">
        <v>120</v>
      </c>
      <c r="CL292" s="1" t="s">
        <v>120</v>
      </c>
      <c r="CM292" s="1" t="s">
        <v>120</v>
      </c>
      <c r="CN292" s="1" t="s">
        <v>120</v>
      </c>
      <c r="CO292" s="1" t="s">
        <v>120</v>
      </c>
      <c r="CP292" s="1" t="s">
        <v>120</v>
      </c>
      <c r="CQ292" s="1" t="s">
        <v>120</v>
      </c>
      <c r="CR292" s="1" t="s">
        <v>120</v>
      </c>
      <c r="CS292" s="1" t="s">
        <v>120</v>
      </c>
      <c r="CT292" s="1" t="s">
        <v>120</v>
      </c>
      <c r="CU292" s="1" t="s">
        <v>120</v>
      </c>
      <c r="CV292" s="1" t="s">
        <v>120</v>
      </c>
      <c r="CW292" s="1" t="s">
        <v>120</v>
      </c>
      <c r="CX292" s="1" t="s">
        <v>120</v>
      </c>
      <c r="CY292" s="1" t="s">
        <v>120</v>
      </c>
      <c r="CZ292" s="1" t="s">
        <v>120</v>
      </c>
      <c r="DA292" s="1" t="s">
        <v>120</v>
      </c>
      <c r="DB292" s="1" t="s">
        <v>120</v>
      </c>
      <c r="DC292" s="1" t="s">
        <v>120</v>
      </c>
      <c r="DD292" s="1" t="s">
        <v>120</v>
      </c>
      <c r="DE292" s="1" t="s">
        <v>120</v>
      </c>
      <c r="DF292" s="1" t="s">
        <v>120</v>
      </c>
      <c r="DG292" s="1" t="s">
        <v>120</v>
      </c>
    </row>
    <row r="293" spans="1:111" x14ac:dyDescent="0.3">
      <c r="A293" s="2">
        <v>291</v>
      </c>
      <c r="B293" s="1" t="s">
        <v>4075</v>
      </c>
      <c r="C293" s="1" t="s">
        <v>4076</v>
      </c>
      <c r="D293" s="1" t="s">
        <v>3003</v>
      </c>
      <c r="E293" s="1" t="s">
        <v>4077</v>
      </c>
      <c r="F293" s="1" t="s">
        <v>4078</v>
      </c>
      <c r="G293" s="1"/>
      <c r="H293" s="1" t="s">
        <v>4079</v>
      </c>
      <c r="I293" s="1" t="s">
        <v>4080</v>
      </c>
      <c r="J293" s="1"/>
      <c r="K293" s="1" t="s">
        <v>466</v>
      </c>
      <c r="L293" s="1" t="s">
        <v>4081</v>
      </c>
      <c r="M293" s="1" t="s">
        <v>120</v>
      </c>
      <c r="N293" s="1" t="s">
        <v>120</v>
      </c>
      <c r="O293" s="1" t="s">
        <v>466</v>
      </c>
      <c r="P293" s="1" t="s">
        <v>120</v>
      </c>
      <c r="Q293" s="1" t="s">
        <v>120</v>
      </c>
      <c r="R293" s="1" t="s">
        <v>120</v>
      </c>
      <c r="S293" s="1" t="s">
        <v>466</v>
      </c>
      <c r="T293" s="1" t="s">
        <v>120</v>
      </c>
      <c r="U293" s="1" t="s">
        <v>120</v>
      </c>
      <c r="V293" s="1" t="s">
        <v>4082</v>
      </c>
      <c r="W293" s="1" t="s">
        <v>120</v>
      </c>
      <c r="X293" s="1" t="s">
        <v>120</v>
      </c>
      <c r="Y293" s="1" t="s">
        <v>120</v>
      </c>
      <c r="Z293" s="1" t="s">
        <v>4082</v>
      </c>
      <c r="AA293" s="1" t="s">
        <v>120</v>
      </c>
      <c r="AB293" s="1" t="s">
        <v>120</v>
      </c>
      <c r="AC293" s="1" t="s">
        <v>120</v>
      </c>
      <c r="AD293" s="1" t="s">
        <v>120</v>
      </c>
      <c r="AE293" s="1" t="s">
        <v>120</v>
      </c>
      <c r="AF293" s="1" t="s">
        <v>4082</v>
      </c>
      <c r="AG293" s="1" t="s">
        <v>120</v>
      </c>
      <c r="AH293" s="1" t="s">
        <v>120</v>
      </c>
      <c r="AI293" s="1" t="s">
        <v>120</v>
      </c>
      <c r="AJ293" s="1" t="s">
        <v>120</v>
      </c>
      <c r="AK293" s="1" t="s">
        <v>120</v>
      </c>
      <c r="AL293" s="1" t="s">
        <v>4082</v>
      </c>
      <c r="AM293" s="1" t="s">
        <v>120</v>
      </c>
      <c r="AN293" s="1" t="s">
        <v>120</v>
      </c>
      <c r="AO293" s="1" t="s">
        <v>120</v>
      </c>
      <c r="AP293" s="1" t="s">
        <v>120</v>
      </c>
      <c r="AQ293" s="1" t="s">
        <v>120</v>
      </c>
      <c r="AR293" s="1" t="s">
        <v>120</v>
      </c>
      <c r="AS293" s="1" t="s">
        <v>120</v>
      </c>
      <c r="AT293" s="1" t="s">
        <v>120</v>
      </c>
      <c r="AU293" s="1" t="s">
        <v>120</v>
      </c>
      <c r="AV293" s="1" t="s">
        <v>120</v>
      </c>
      <c r="AW293" s="1" t="s">
        <v>120</v>
      </c>
      <c r="AX293" s="1" t="s">
        <v>120</v>
      </c>
      <c r="AY293" s="1" t="s">
        <v>120</v>
      </c>
      <c r="AZ293" s="1" t="s">
        <v>120</v>
      </c>
      <c r="BA293" s="1" t="s">
        <v>120</v>
      </c>
      <c r="BB293" s="1" t="s">
        <v>466</v>
      </c>
      <c r="BC293" s="1" t="s">
        <v>120</v>
      </c>
      <c r="BD293" s="1" t="s">
        <v>120</v>
      </c>
      <c r="BE293" s="1" t="s">
        <v>120</v>
      </c>
      <c r="BF293" s="1" t="s">
        <v>466</v>
      </c>
      <c r="BG293" s="1" t="s">
        <v>120</v>
      </c>
      <c r="BH293" s="1" t="s">
        <v>120</v>
      </c>
      <c r="BI293" s="1" t="s">
        <v>4082</v>
      </c>
      <c r="BJ293" s="1" t="s">
        <v>120</v>
      </c>
      <c r="BK293" s="1" t="s">
        <v>120</v>
      </c>
      <c r="BL293" s="1" t="s">
        <v>120</v>
      </c>
      <c r="BM293" s="1" t="s">
        <v>4082</v>
      </c>
      <c r="BN293" s="1" t="s">
        <v>120</v>
      </c>
      <c r="BO293" s="1" t="s">
        <v>120</v>
      </c>
      <c r="BP293" s="1" t="s">
        <v>120</v>
      </c>
      <c r="BQ293" s="1" t="s">
        <v>120</v>
      </c>
      <c r="BR293" s="1" t="s">
        <v>120</v>
      </c>
      <c r="BS293" s="1" t="s">
        <v>120</v>
      </c>
      <c r="BT293" s="1" t="s">
        <v>120</v>
      </c>
      <c r="BU293" s="1" t="s">
        <v>120</v>
      </c>
      <c r="BV293" s="1" t="s">
        <v>120</v>
      </c>
      <c r="BW293" s="1" t="s">
        <v>120</v>
      </c>
      <c r="BX293" s="1" t="s">
        <v>120</v>
      </c>
      <c r="BY293" s="1" t="s">
        <v>120</v>
      </c>
      <c r="BZ293" s="1" t="s">
        <v>120</v>
      </c>
      <c r="CA293" s="1" t="s">
        <v>120</v>
      </c>
      <c r="CB293" s="1" t="s">
        <v>120</v>
      </c>
      <c r="CC293" s="1" t="s">
        <v>120</v>
      </c>
      <c r="CD293" s="1" t="s">
        <v>120</v>
      </c>
      <c r="CE293" s="1" t="s">
        <v>120</v>
      </c>
      <c r="CF293" s="1" t="s">
        <v>120</v>
      </c>
      <c r="CG293" s="1" t="s">
        <v>120</v>
      </c>
      <c r="CH293" s="1" t="s">
        <v>120</v>
      </c>
      <c r="CI293" s="1" t="s">
        <v>120</v>
      </c>
      <c r="CJ293" s="1" t="s">
        <v>120</v>
      </c>
      <c r="CK293" s="1" t="s">
        <v>120</v>
      </c>
      <c r="CL293" s="1" t="s">
        <v>120</v>
      </c>
      <c r="CM293" s="1" t="s">
        <v>120</v>
      </c>
      <c r="CN293" s="1" t="s">
        <v>120</v>
      </c>
      <c r="CO293" s="1" t="s">
        <v>120</v>
      </c>
      <c r="CP293" s="1" t="s">
        <v>120</v>
      </c>
      <c r="CQ293" s="1" t="s">
        <v>120</v>
      </c>
      <c r="CR293" s="1" t="s">
        <v>120</v>
      </c>
      <c r="CS293" s="1" t="s">
        <v>120</v>
      </c>
      <c r="CT293" s="1" t="s">
        <v>120</v>
      </c>
      <c r="CU293" s="1" t="s">
        <v>120</v>
      </c>
      <c r="CV293" s="1" t="s">
        <v>120</v>
      </c>
      <c r="CW293" s="1" t="s">
        <v>120</v>
      </c>
      <c r="CX293" s="1" t="s">
        <v>120</v>
      </c>
      <c r="CY293" s="1" t="s">
        <v>120</v>
      </c>
      <c r="CZ293" s="1" t="s">
        <v>120</v>
      </c>
      <c r="DA293" s="1" t="s">
        <v>120</v>
      </c>
      <c r="DB293" s="1" t="s">
        <v>120</v>
      </c>
      <c r="DC293" s="1" t="s">
        <v>120</v>
      </c>
      <c r="DD293" s="1" t="s">
        <v>120</v>
      </c>
      <c r="DE293" s="1" t="s">
        <v>120</v>
      </c>
      <c r="DF293" s="1" t="s">
        <v>120</v>
      </c>
      <c r="DG293" s="1" t="s">
        <v>120</v>
      </c>
    </row>
    <row r="294" spans="1:111" x14ac:dyDescent="0.3">
      <c r="A294" s="2">
        <v>292</v>
      </c>
      <c r="B294" s="1" t="s">
        <v>4083</v>
      </c>
      <c r="C294" s="1" t="s">
        <v>4084</v>
      </c>
      <c r="D294" s="1" t="s">
        <v>4085</v>
      </c>
      <c r="E294" s="1" t="s">
        <v>4086</v>
      </c>
      <c r="F294" s="1"/>
      <c r="G294" s="1"/>
      <c r="H294" s="1"/>
      <c r="I294" s="1" t="s">
        <v>4087</v>
      </c>
      <c r="J294" s="1"/>
      <c r="K294" s="1" t="s">
        <v>120</v>
      </c>
      <c r="L294" s="1" t="s">
        <v>311</v>
      </c>
      <c r="M294" s="1" t="s">
        <v>120</v>
      </c>
      <c r="N294" s="1" t="s">
        <v>120</v>
      </c>
      <c r="O294" s="1" t="s">
        <v>120</v>
      </c>
      <c r="P294" s="1" t="s">
        <v>120</v>
      </c>
      <c r="Q294" s="1" t="s">
        <v>120</v>
      </c>
      <c r="R294" s="1" t="s">
        <v>120</v>
      </c>
      <c r="S294" s="1" t="s">
        <v>120</v>
      </c>
      <c r="T294" s="1" t="s">
        <v>120</v>
      </c>
      <c r="U294" s="1" t="s">
        <v>120</v>
      </c>
      <c r="V294" s="1" t="s">
        <v>120</v>
      </c>
      <c r="W294" s="1" t="s">
        <v>120</v>
      </c>
      <c r="X294" s="1" t="s">
        <v>120</v>
      </c>
      <c r="Y294" s="1" t="s">
        <v>120</v>
      </c>
      <c r="Z294" s="1" t="s">
        <v>120</v>
      </c>
      <c r="AA294" s="1" t="s">
        <v>120</v>
      </c>
      <c r="AB294" s="1" t="s">
        <v>120</v>
      </c>
      <c r="AC294" s="1" t="s">
        <v>120</v>
      </c>
      <c r="AD294" s="1" t="s">
        <v>120</v>
      </c>
      <c r="AE294" s="1" t="s">
        <v>120</v>
      </c>
      <c r="AF294" s="1" t="s">
        <v>120</v>
      </c>
      <c r="AG294" s="1" t="s">
        <v>120</v>
      </c>
      <c r="AH294" s="1" t="s">
        <v>120</v>
      </c>
      <c r="AI294" s="1" t="s">
        <v>120</v>
      </c>
      <c r="AJ294" s="1" t="s">
        <v>120</v>
      </c>
      <c r="AK294" s="1" t="s">
        <v>120</v>
      </c>
      <c r="AL294" s="1" t="s">
        <v>120</v>
      </c>
      <c r="AM294" s="1" t="s">
        <v>120</v>
      </c>
      <c r="AN294" s="1" t="s">
        <v>120</v>
      </c>
      <c r="AO294" s="1" t="s">
        <v>120</v>
      </c>
      <c r="AP294" s="1" t="s">
        <v>120</v>
      </c>
      <c r="AQ294" s="1" t="s">
        <v>120</v>
      </c>
      <c r="AR294" s="1" t="s">
        <v>120</v>
      </c>
      <c r="AS294" s="1" t="s">
        <v>120</v>
      </c>
      <c r="AT294" s="1" t="s">
        <v>120</v>
      </c>
      <c r="AU294" s="1" t="s">
        <v>120</v>
      </c>
      <c r="AV294" s="1" t="s">
        <v>120</v>
      </c>
      <c r="AW294" s="1" t="s">
        <v>120</v>
      </c>
      <c r="AX294" s="1" t="s">
        <v>120</v>
      </c>
      <c r="AY294" s="1" t="s">
        <v>120</v>
      </c>
      <c r="AZ294" s="1" t="s">
        <v>120</v>
      </c>
      <c r="BA294" s="1" t="s">
        <v>120</v>
      </c>
      <c r="BB294" s="1" t="s">
        <v>120</v>
      </c>
      <c r="BC294" s="1" t="s">
        <v>120</v>
      </c>
      <c r="BD294" s="1" t="s">
        <v>120</v>
      </c>
      <c r="BE294" s="1" t="s">
        <v>120</v>
      </c>
      <c r="BF294" s="1" t="s">
        <v>120</v>
      </c>
      <c r="BG294" s="1" t="s">
        <v>120</v>
      </c>
      <c r="BH294" s="1" t="s">
        <v>120</v>
      </c>
      <c r="BI294" s="1" t="s">
        <v>120</v>
      </c>
      <c r="BJ294" s="1" t="s">
        <v>120</v>
      </c>
      <c r="BK294" s="1" t="s">
        <v>120</v>
      </c>
      <c r="BL294" s="1" t="s">
        <v>120</v>
      </c>
      <c r="BM294" s="1" t="s">
        <v>120</v>
      </c>
      <c r="BN294" s="1" t="s">
        <v>120</v>
      </c>
      <c r="BO294" s="1" t="s">
        <v>120</v>
      </c>
      <c r="BP294" s="1" t="s">
        <v>120</v>
      </c>
      <c r="BQ294" s="1" t="s">
        <v>120</v>
      </c>
      <c r="BR294" s="1" t="s">
        <v>120</v>
      </c>
      <c r="BS294" s="1" t="s">
        <v>120</v>
      </c>
      <c r="BT294" s="1" t="s">
        <v>120</v>
      </c>
      <c r="BU294" s="1" t="s">
        <v>120</v>
      </c>
      <c r="BV294" s="1" t="s">
        <v>120</v>
      </c>
      <c r="BW294" s="1" t="s">
        <v>120</v>
      </c>
      <c r="BX294" s="1" t="s">
        <v>120</v>
      </c>
      <c r="BY294" s="1" t="s">
        <v>120</v>
      </c>
      <c r="BZ294" s="1" t="s">
        <v>120</v>
      </c>
      <c r="CA294" s="1" t="s">
        <v>120</v>
      </c>
      <c r="CB294" s="1" t="s">
        <v>120</v>
      </c>
      <c r="CC294" s="1" t="s">
        <v>120</v>
      </c>
      <c r="CD294" s="1" t="s">
        <v>120</v>
      </c>
      <c r="CE294" s="1" t="s">
        <v>120</v>
      </c>
      <c r="CF294" s="1" t="s">
        <v>120</v>
      </c>
      <c r="CG294" s="1" t="s">
        <v>120</v>
      </c>
      <c r="CH294" s="1" t="s">
        <v>120</v>
      </c>
      <c r="CI294" s="1" t="s">
        <v>120</v>
      </c>
      <c r="CJ294" s="1" t="s">
        <v>120</v>
      </c>
      <c r="CK294" s="1" t="s">
        <v>120</v>
      </c>
      <c r="CL294" s="1" t="s">
        <v>120</v>
      </c>
      <c r="CM294" s="1" t="s">
        <v>120</v>
      </c>
      <c r="CN294" s="1" t="s">
        <v>120</v>
      </c>
      <c r="CO294" s="1" t="s">
        <v>120</v>
      </c>
      <c r="CP294" s="1" t="s">
        <v>120</v>
      </c>
      <c r="CQ294" s="1" t="s">
        <v>120</v>
      </c>
      <c r="CR294" s="1" t="s">
        <v>120</v>
      </c>
      <c r="CS294" s="1" t="s">
        <v>120</v>
      </c>
      <c r="CT294" s="1" t="s">
        <v>120</v>
      </c>
      <c r="CU294" s="1" t="s">
        <v>120</v>
      </c>
      <c r="CV294" s="1" t="s">
        <v>120</v>
      </c>
      <c r="CW294" s="1" t="s">
        <v>120</v>
      </c>
      <c r="CX294" s="1" t="s">
        <v>120</v>
      </c>
      <c r="CY294" s="1" t="s">
        <v>120</v>
      </c>
      <c r="CZ294" s="1" t="s">
        <v>120</v>
      </c>
      <c r="DA294" s="1" t="s">
        <v>120</v>
      </c>
      <c r="DB294" s="1" t="s">
        <v>120</v>
      </c>
      <c r="DC294" s="1" t="s">
        <v>120</v>
      </c>
      <c r="DD294" s="1" t="s">
        <v>120</v>
      </c>
      <c r="DE294" s="1" t="s">
        <v>120</v>
      </c>
      <c r="DF294" s="1" t="s">
        <v>120</v>
      </c>
      <c r="DG294" s="1" t="s">
        <v>120</v>
      </c>
    </row>
    <row r="295" spans="1:111" x14ac:dyDescent="0.3">
      <c r="A295" s="2">
        <v>293</v>
      </c>
      <c r="B295" s="1" t="s">
        <v>4088</v>
      </c>
      <c r="C295" s="1" t="s">
        <v>4089</v>
      </c>
      <c r="D295" s="1" t="s">
        <v>4090</v>
      </c>
      <c r="E295" s="1" t="s">
        <v>4091</v>
      </c>
      <c r="F295" s="1" t="s">
        <v>4092</v>
      </c>
      <c r="G295" s="1" t="s">
        <v>4093</v>
      </c>
      <c r="H295" s="1" t="s">
        <v>4094</v>
      </c>
      <c r="I295" s="1" t="s">
        <v>4095</v>
      </c>
      <c r="J295" s="1" t="s">
        <v>4093</v>
      </c>
      <c r="K295" s="1" t="s">
        <v>1193</v>
      </c>
      <c r="L295" s="1" t="s">
        <v>4096</v>
      </c>
      <c r="M295" s="1" t="s">
        <v>120</v>
      </c>
      <c r="N295" s="1" t="s">
        <v>161</v>
      </c>
      <c r="O295" s="1" t="s">
        <v>466</v>
      </c>
      <c r="P295" s="1" t="s">
        <v>120</v>
      </c>
      <c r="Q295" s="1" t="s">
        <v>120</v>
      </c>
      <c r="R295" s="1" t="s">
        <v>120</v>
      </c>
      <c r="S295" s="1" t="s">
        <v>1193</v>
      </c>
      <c r="T295" s="1" t="s">
        <v>120</v>
      </c>
      <c r="U295" s="1" t="s">
        <v>4097</v>
      </c>
      <c r="V295" s="1" t="s">
        <v>4098</v>
      </c>
      <c r="W295" s="1" t="s">
        <v>120</v>
      </c>
      <c r="X295" s="1" t="s">
        <v>120</v>
      </c>
      <c r="Y295" s="1" t="s">
        <v>120</v>
      </c>
      <c r="Z295" s="1" t="s">
        <v>4099</v>
      </c>
      <c r="AA295" s="1" t="s">
        <v>4100</v>
      </c>
      <c r="AB295" s="1" t="s">
        <v>2461</v>
      </c>
      <c r="AC295" s="1" t="s">
        <v>120</v>
      </c>
      <c r="AD295" s="1" t="s">
        <v>120</v>
      </c>
      <c r="AE295" s="1" t="s">
        <v>120</v>
      </c>
      <c r="AF295" s="1" t="s">
        <v>120</v>
      </c>
      <c r="AG295" s="1" t="s">
        <v>120</v>
      </c>
      <c r="AH295" s="1" t="s">
        <v>120</v>
      </c>
      <c r="AI295" s="1" t="s">
        <v>120</v>
      </c>
      <c r="AJ295" s="1" t="s">
        <v>3383</v>
      </c>
      <c r="AK295" s="1" t="s">
        <v>4101</v>
      </c>
      <c r="AL295" s="1" t="s">
        <v>4099</v>
      </c>
      <c r="AM295" s="1" t="s">
        <v>120</v>
      </c>
      <c r="AN295" s="1" t="s">
        <v>120</v>
      </c>
      <c r="AO295" s="1" t="s">
        <v>120</v>
      </c>
      <c r="AP295" s="1" t="s">
        <v>120</v>
      </c>
      <c r="AQ295" s="1" t="s">
        <v>120</v>
      </c>
      <c r="AR295" s="1" t="s">
        <v>120</v>
      </c>
      <c r="AS295" s="1" t="s">
        <v>120</v>
      </c>
      <c r="AT295" s="1" t="s">
        <v>120</v>
      </c>
      <c r="AU295" s="1" t="s">
        <v>120</v>
      </c>
      <c r="AV295" s="1" t="s">
        <v>120</v>
      </c>
      <c r="AW295" s="1" t="s">
        <v>120</v>
      </c>
      <c r="AX295" s="1" t="s">
        <v>120</v>
      </c>
      <c r="AY295" s="1" t="s">
        <v>120</v>
      </c>
      <c r="AZ295" s="1" t="s">
        <v>120</v>
      </c>
      <c r="BA295" s="1" t="s">
        <v>161</v>
      </c>
      <c r="BB295" s="1" t="s">
        <v>466</v>
      </c>
      <c r="BC295" s="1" t="s">
        <v>120</v>
      </c>
      <c r="BD295" s="1" t="s">
        <v>120</v>
      </c>
      <c r="BE295" s="1" t="s">
        <v>120</v>
      </c>
      <c r="BF295" s="1" t="s">
        <v>1193</v>
      </c>
      <c r="BG295" s="1" t="s">
        <v>120</v>
      </c>
      <c r="BH295" s="1" t="s">
        <v>4097</v>
      </c>
      <c r="BI295" s="1" t="s">
        <v>4098</v>
      </c>
      <c r="BJ295" s="1" t="s">
        <v>120</v>
      </c>
      <c r="BK295" s="1" t="s">
        <v>120</v>
      </c>
      <c r="BL295" s="1" t="s">
        <v>120</v>
      </c>
      <c r="BM295" s="1" t="s">
        <v>4099</v>
      </c>
      <c r="BN295" s="1" t="s">
        <v>120</v>
      </c>
      <c r="BO295" s="1" t="s">
        <v>120</v>
      </c>
      <c r="BP295" s="1" t="s">
        <v>120</v>
      </c>
      <c r="BQ295" s="1" t="s">
        <v>120</v>
      </c>
      <c r="BR295" s="1" t="s">
        <v>120</v>
      </c>
      <c r="BS295" s="1" t="s">
        <v>120</v>
      </c>
      <c r="BT295" s="1" t="s">
        <v>120</v>
      </c>
      <c r="BU295" s="1" t="s">
        <v>120</v>
      </c>
      <c r="BV295" s="1" t="s">
        <v>120</v>
      </c>
      <c r="BW295" s="1" t="s">
        <v>120</v>
      </c>
      <c r="BX295" s="1" t="s">
        <v>120</v>
      </c>
      <c r="BY295" s="1" t="s">
        <v>120</v>
      </c>
      <c r="BZ295" s="1" t="s">
        <v>120</v>
      </c>
      <c r="CA295" s="1" t="s">
        <v>120</v>
      </c>
      <c r="CB295" s="1" t="s">
        <v>120</v>
      </c>
      <c r="CC295" s="1" t="s">
        <v>120</v>
      </c>
      <c r="CD295" s="1" t="s">
        <v>120</v>
      </c>
      <c r="CE295" s="1" t="s">
        <v>120</v>
      </c>
      <c r="CF295" s="1" t="s">
        <v>120</v>
      </c>
      <c r="CG295" s="1" t="s">
        <v>120</v>
      </c>
      <c r="CH295" s="1" t="s">
        <v>120</v>
      </c>
      <c r="CI295" s="1" t="s">
        <v>120</v>
      </c>
      <c r="CJ295" s="1" t="s">
        <v>120</v>
      </c>
      <c r="CK295" s="1" t="s">
        <v>120</v>
      </c>
      <c r="CL295" s="1" t="s">
        <v>120</v>
      </c>
      <c r="CM295" s="1" t="s">
        <v>120</v>
      </c>
      <c r="CN295" s="1" t="s">
        <v>120</v>
      </c>
      <c r="CO295" s="1" t="s">
        <v>120</v>
      </c>
      <c r="CP295" s="1" t="s">
        <v>120</v>
      </c>
      <c r="CQ295" s="1" t="s">
        <v>120</v>
      </c>
      <c r="CR295" s="1" t="s">
        <v>120</v>
      </c>
      <c r="CS295" s="1" t="s">
        <v>120</v>
      </c>
      <c r="CT295" s="1" t="s">
        <v>120</v>
      </c>
      <c r="CU295" s="1" t="s">
        <v>120</v>
      </c>
      <c r="CV295" s="1" t="s">
        <v>120</v>
      </c>
      <c r="CW295" s="1" t="s">
        <v>120</v>
      </c>
      <c r="CX295" s="1" t="s">
        <v>120</v>
      </c>
      <c r="CY295" s="1" t="s">
        <v>120</v>
      </c>
      <c r="CZ295" s="1" t="s">
        <v>120</v>
      </c>
      <c r="DA295" s="1" t="s">
        <v>120</v>
      </c>
      <c r="DB295" s="1" t="s">
        <v>120</v>
      </c>
      <c r="DC295" s="1" t="s">
        <v>120</v>
      </c>
      <c r="DD295" s="1" t="s">
        <v>120</v>
      </c>
      <c r="DE295" s="1" t="s">
        <v>120</v>
      </c>
      <c r="DF295" s="1" t="s">
        <v>120</v>
      </c>
      <c r="DG295" s="1" t="s">
        <v>120</v>
      </c>
    </row>
    <row r="296" spans="1:111" x14ac:dyDescent="0.3">
      <c r="A296" s="2">
        <v>294</v>
      </c>
      <c r="B296" s="1" t="s">
        <v>4102</v>
      </c>
      <c r="C296" s="1" t="s">
        <v>4103</v>
      </c>
      <c r="D296" s="1" t="s">
        <v>3038</v>
      </c>
      <c r="E296" s="1" t="s">
        <v>4104</v>
      </c>
      <c r="F296" s="1"/>
      <c r="G296" s="1"/>
      <c r="H296" s="1"/>
      <c r="I296" s="1"/>
      <c r="J296" s="1"/>
      <c r="K296" s="1" t="s">
        <v>4105</v>
      </c>
      <c r="L296" s="1" t="s">
        <v>4106</v>
      </c>
      <c r="M296" s="1" t="s">
        <v>120</v>
      </c>
      <c r="N296" s="1" t="s">
        <v>247</v>
      </c>
      <c r="O296" s="1" t="s">
        <v>1657</v>
      </c>
      <c r="P296" s="1" t="s">
        <v>1865</v>
      </c>
      <c r="Q296" s="1" t="s">
        <v>120</v>
      </c>
      <c r="R296" s="1" t="s">
        <v>120</v>
      </c>
      <c r="S296" s="1" t="s">
        <v>4105</v>
      </c>
      <c r="T296" s="1" t="s">
        <v>120</v>
      </c>
      <c r="U296" s="1" t="s">
        <v>4107</v>
      </c>
      <c r="V296" s="1" t="s">
        <v>4108</v>
      </c>
      <c r="W296" s="1" t="s">
        <v>1737</v>
      </c>
      <c r="X296" s="1" t="s">
        <v>120</v>
      </c>
      <c r="Y296" s="1" t="s">
        <v>120</v>
      </c>
      <c r="Z296" s="1" t="s">
        <v>4109</v>
      </c>
      <c r="AA296" s="1" t="s">
        <v>4110</v>
      </c>
      <c r="AB296" s="1" t="s">
        <v>120</v>
      </c>
      <c r="AC296" s="1" t="s">
        <v>120</v>
      </c>
      <c r="AD296" s="1" t="s">
        <v>120</v>
      </c>
      <c r="AE296" s="1" t="s">
        <v>120</v>
      </c>
      <c r="AF296" s="1" t="s">
        <v>120</v>
      </c>
      <c r="AG296" s="1" t="s">
        <v>120</v>
      </c>
      <c r="AH296" s="1" t="s">
        <v>120</v>
      </c>
      <c r="AI296" s="1" t="s">
        <v>120</v>
      </c>
      <c r="AJ296" s="1" t="s">
        <v>120</v>
      </c>
      <c r="AK296" s="1" t="s">
        <v>4111</v>
      </c>
      <c r="AL296" s="1" t="s">
        <v>4109</v>
      </c>
      <c r="AM296" s="1" t="s">
        <v>120</v>
      </c>
      <c r="AN296" s="1" t="s">
        <v>120</v>
      </c>
      <c r="AO296" s="1" t="s">
        <v>120</v>
      </c>
      <c r="AP296" s="1" t="s">
        <v>120</v>
      </c>
      <c r="AQ296" s="1" t="s">
        <v>120</v>
      </c>
      <c r="AR296" s="1" t="s">
        <v>120</v>
      </c>
      <c r="AS296" s="1" t="s">
        <v>120</v>
      </c>
      <c r="AT296" s="1" t="s">
        <v>120</v>
      </c>
      <c r="AU296" s="1" t="s">
        <v>120</v>
      </c>
      <c r="AV296" s="1" t="s">
        <v>120</v>
      </c>
      <c r="AW296" s="1" t="s">
        <v>120</v>
      </c>
      <c r="AX296" s="1" t="s">
        <v>120</v>
      </c>
      <c r="AY296" s="1" t="s">
        <v>120</v>
      </c>
      <c r="AZ296" s="1" t="s">
        <v>120</v>
      </c>
      <c r="BA296" s="1" t="s">
        <v>247</v>
      </c>
      <c r="BB296" s="1" t="s">
        <v>1657</v>
      </c>
      <c r="BC296" s="1" t="s">
        <v>1865</v>
      </c>
      <c r="BD296" s="1" t="s">
        <v>120</v>
      </c>
      <c r="BE296" s="1" t="s">
        <v>120</v>
      </c>
      <c r="BF296" s="1" t="s">
        <v>4105</v>
      </c>
      <c r="BG296" s="1" t="s">
        <v>120</v>
      </c>
      <c r="BH296" s="1" t="s">
        <v>4107</v>
      </c>
      <c r="BI296" s="1" t="s">
        <v>4108</v>
      </c>
      <c r="BJ296" s="1" t="s">
        <v>1737</v>
      </c>
      <c r="BK296" s="1" t="s">
        <v>120</v>
      </c>
      <c r="BL296" s="1" t="s">
        <v>120</v>
      </c>
      <c r="BM296" s="1" t="s">
        <v>4109</v>
      </c>
      <c r="BN296" s="1" t="s">
        <v>120</v>
      </c>
      <c r="BO296" s="1" t="s">
        <v>120</v>
      </c>
      <c r="BP296" s="1" t="s">
        <v>120</v>
      </c>
      <c r="BQ296" s="1" t="s">
        <v>120</v>
      </c>
      <c r="BR296" s="1" t="s">
        <v>120</v>
      </c>
      <c r="BS296" s="1" t="s">
        <v>120</v>
      </c>
      <c r="BT296" s="1" t="s">
        <v>120</v>
      </c>
      <c r="BU296" s="1" t="s">
        <v>120</v>
      </c>
      <c r="BV296" s="1" t="s">
        <v>120</v>
      </c>
      <c r="BW296" s="1" t="s">
        <v>120</v>
      </c>
      <c r="BX296" s="1" t="s">
        <v>120</v>
      </c>
      <c r="BY296" s="1" t="s">
        <v>120</v>
      </c>
      <c r="BZ296" s="1" t="s">
        <v>120</v>
      </c>
      <c r="CA296" s="1" t="s">
        <v>120</v>
      </c>
      <c r="CB296" s="1" t="s">
        <v>120</v>
      </c>
      <c r="CC296" s="1" t="s">
        <v>120</v>
      </c>
      <c r="CD296" s="1" t="s">
        <v>120</v>
      </c>
      <c r="CE296" s="1" t="s">
        <v>120</v>
      </c>
      <c r="CF296" s="1" t="s">
        <v>120</v>
      </c>
      <c r="CG296" s="1" t="s">
        <v>120</v>
      </c>
      <c r="CH296" s="1" t="s">
        <v>120</v>
      </c>
      <c r="CI296" s="1" t="s">
        <v>120</v>
      </c>
      <c r="CJ296" s="1" t="s">
        <v>120</v>
      </c>
      <c r="CK296" s="1" t="s">
        <v>120</v>
      </c>
      <c r="CL296" s="1" t="s">
        <v>120</v>
      </c>
      <c r="CM296" s="1" t="s">
        <v>120</v>
      </c>
      <c r="CN296" s="1" t="s">
        <v>120</v>
      </c>
      <c r="CO296" s="1" t="s">
        <v>120</v>
      </c>
      <c r="CP296" s="1" t="s">
        <v>120</v>
      </c>
      <c r="CQ296" s="1" t="s">
        <v>120</v>
      </c>
      <c r="CR296" s="1" t="s">
        <v>120</v>
      </c>
      <c r="CS296" s="1" t="s">
        <v>120</v>
      </c>
      <c r="CT296" s="1" t="s">
        <v>120</v>
      </c>
      <c r="CU296" s="1" t="s">
        <v>120</v>
      </c>
      <c r="CV296" s="1" t="s">
        <v>120</v>
      </c>
      <c r="CW296" s="1" t="s">
        <v>120</v>
      </c>
      <c r="CX296" s="1" t="s">
        <v>120</v>
      </c>
      <c r="CY296" s="1" t="s">
        <v>120</v>
      </c>
      <c r="CZ296" s="1" t="s">
        <v>120</v>
      </c>
      <c r="DA296" s="1" t="s">
        <v>120</v>
      </c>
      <c r="DB296" s="1" t="s">
        <v>120</v>
      </c>
      <c r="DC296" s="1" t="s">
        <v>120</v>
      </c>
      <c r="DD296" s="1" t="s">
        <v>120</v>
      </c>
      <c r="DE296" s="1" t="s">
        <v>120</v>
      </c>
      <c r="DF296" s="1" t="s">
        <v>120</v>
      </c>
      <c r="DG296" s="1" t="s">
        <v>120</v>
      </c>
    </row>
    <row r="297" spans="1:111" x14ac:dyDescent="0.3">
      <c r="A297" s="2">
        <v>295</v>
      </c>
      <c r="B297" s="1" t="s">
        <v>4112</v>
      </c>
      <c r="C297" s="1" t="s">
        <v>4113</v>
      </c>
      <c r="D297" s="1" t="s">
        <v>4114</v>
      </c>
      <c r="E297" s="1" t="s">
        <v>4115</v>
      </c>
      <c r="F297" s="1" t="s">
        <v>4116</v>
      </c>
      <c r="G297" s="1"/>
      <c r="H297" s="1" t="s">
        <v>4117</v>
      </c>
      <c r="I297" s="1" t="s">
        <v>4118</v>
      </c>
      <c r="J297" s="1"/>
      <c r="K297" s="1" t="s">
        <v>387</v>
      </c>
      <c r="L297" s="1" t="s">
        <v>4119</v>
      </c>
      <c r="M297" s="1" t="s">
        <v>120</v>
      </c>
      <c r="N297" s="1" t="s">
        <v>121</v>
      </c>
      <c r="O297" s="1" t="s">
        <v>294</v>
      </c>
      <c r="P297" s="1" t="s">
        <v>120</v>
      </c>
      <c r="Q297" s="1" t="s">
        <v>120</v>
      </c>
      <c r="R297" s="1" t="s">
        <v>120</v>
      </c>
      <c r="S297" s="1" t="s">
        <v>387</v>
      </c>
      <c r="T297" s="1" t="s">
        <v>120</v>
      </c>
      <c r="U297" s="1" t="s">
        <v>4120</v>
      </c>
      <c r="V297" s="1" t="s">
        <v>4121</v>
      </c>
      <c r="W297" s="1" t="s">
        <v>120</v>
      </c>
      <c r="X297" s="1" t="s">
        <v>120</v>
      </c>
      <c r="Y297" s="1" t="s">
        <v>120</v>
      </c>
      <c r="Z297" s="1" t="s">
        <v>4122</v>
      </c>
      <c r="AA297" s="1" t="s">
        <v>120</v>
      </c>
      <c r="AB297" s="1" t="s">
        <v>4123</v>
      </c>
      <c r="AC297" s="1" t="s">
        <v>120</v>
      </c>
      <c r="AD297" s="1" t="s">
        <v>120</v>
      </c>
      <c r="AE297" s="1" t="s">
        <v>120</v>
      </c>
      <c r="AF297" s="1" t="s">
        <v>120</v>
      </c>
      <c r="AG297" s="1" t="s">
        <v>120</v>
      </c>
      <c r="AH297" s="1" t="s">
        <v>120</v>
      </c>
      <c r="AI297" s="1" t="s">
        <v>120</v>
      </c>
      <c r="AJ297" s="1" t="s">
        <v>120</v>
      </c>
      <c r="AK297" s="1" t="s">
        <v>120</v>
      </c>
      <c r="AL297" s="1" t="s">
        <v>4123</v>
      </c>
      <c r="AM297" s="1" t="s">
        <v>120</v>
      </c>
      <c r="AN297" s="1" t="s">
        <v>120</v>
      </c>
      <c r="AO297" s="1" t="s">
        <v>120</v>
      </c>
      <c r="AP297" s="1" t="s">
        <v>120</v>
      </c>
      <c r="AQ297" s="1" t="s">
        <v>120</v>
      </c>
      <c r="AR297" s="1" t="s">
        <v>120</v>
      </c>
      <c r="AS297" s="1" t="s">
        <v>120</v>
      </c>
      <c r="AT297" s="1" t="s">
        <v>120</v>
      </c>
      <c r="AU297" s="1" t="s">
        <v>120</v>
      </c>
      <c r="AV297" s="1" t="s">
        <v>120</v>
      </c>
      <c r="AW297" s="1" t="s">
        <v>120</v>
      </c>
      <c r="AX297" s="1" t="s">
        <v>120</v>
      </c>
      <c r="AY297" s="1" t="s">
        <v>120</v>
      </c>
      <c r="AZ297" s="1" t="s">
        <v>120</v>
      </c>
      <c r="BA297" s="1" t="s">
        <v>161</v>
      </c>
      <c r="BB297" s="1" t="s">
        <v>190</v>
      </c>
      <c r="BC297" s="1" t="s">
        <v>120</v>
      </c>
      <c r="BD297" s="1" t="s">
        <v>120</v>
      </c>
      <c r="BE297" s="1" t="s">
        <v>120</v>
      </c>
      <c r="BF297" s="1" t="s">
        <v>478</v>
      </c>
      <c r="BG297" s="1" t="s">
        <v>120</v>
      </c>
      <c r="BH297" s="1" t="s">
        <v>4124</v>
      </c>
      <c r="BI297" s="1" t="s">
        <v>4125</v>
      </c>
      <c r="BJ297" s="1" t="s">
        <v>120</v>
      </c>
      <c r="BK297" s="1" t="s">
        <v>120</v>
      </c>
      <c r="BL297" s="1" t="s">
        <v>120</v>
      </c>
      <c r="BM297" s="1" t="s">
        <v>4123</v>
      </c>
      <c r="BN297" s="1" t="s">
        <v>120</v>
      </c>
      <c r="BO297" s="1" t="s">
        <v>120</v>
      </c>
      <c r="BP297" s="1" t="s">
        <v>120</v>
      </c>
      <c r="BQ297" s="1" t="s">
        <v>120</v>
      </c>
      <c r="BR297" s="1" t="s">
        <v>120</v>
      </c>
      <c r="BS297" s="1" t="s">
        <v>120</v>
      </c>
      <c r="BT297" s="1" t="s">
        <v>120</v>
      </c>
      <c r="BU297" s="1" t="s">
        <v>120</v>
      </c>
      <c r="BV297" s="1" t="s">
        <v>120</v>
      </c>
      <c r="BW297" s="1" t="s">
        <v>120</v>
      </c>
      <c r="BX297" s="1" t="s">
        <v>120</v>
      </c>
      <c r="BY297" s="1" t="s">
        <v>120</v>
      </c>
      <c r="BZ297" s="1" t="s">
        <v>120</v>
      </c>
      <c r="CA297" s="1" t="s">
        <v>120</v>
      </c>
      <c r="CB297" s="1" t="s">
        <v>120</v>
      </c>
      <c r="CC297" s="1" t="s">
        <v>120</v>
      </c>
      <c r="CD297" s="1" t="s">
        <v>120</v>
      </c>
      <c r="CE297" s="1" t="s">
        <v>120</v>
      </c>
      <c r="CF297" s="1" t="s">
        <v>120</v>
      </c>
      <c r="CG297" s="1" t="s">
        <v>120</v>
      </c>
      <c r="CH297" s="1" t="s">
        <v>120</v>
      </c>
      <c r="CI297" s="1" t="s">
        <v>120</v>
      </c>
      <c r="CJ297" s="1" t="s">
        <v>120</v>
      </c>
      <c r="CK297" s="1" t="s">
        <v>120</v>
      </c>
      <c r="CL297" s="1" t="s">
        <v>120</v>
      </c>
      <c r="CM297" s="1" t="s">
        <v>120</v>
      </c>
      <c r="CN297" s="1" t="s">
        <v>120</v>
      </c>
      <c r="CO297" s="1" t="s">
        <v>120</v>
      </c>
      <c r="CP297" s="1" t="s">
        <v>120</v>
      </c>
      <c r="CQ297" s="1" t="s">
        <v>120</v>
      </c>
      <c r="CR297" s="1" t="s">
        <v>120</v>
      </c>
      <c r="CS297" s="1" t="s">
        <v>120</v>
      </c>
      <c r="CT297" s="1" t="s">
        <v>120</v>
      </c>
      <c r="CU297" s="1" t="s">
        <v>120</v>
      </c>
      <c r="CV297" s="1" t="s">
        <v>120</v>
      </c>
      <c r="CW297" s="1" t="s">
        <v>120</v>
      </c>
      <c r="CX297" s="1" t="s">
        <v>120</v>
      </c>
      <c r="CY297" s="1" t="s">
        <v>120</v>
      </c>
      <c r="CZ297" s="1" t="s">
        <v>120</v>
      </c>
      <c r="DA297" s="1" t="s">
        <v>120</v>
      </c>
      <c r="DB297" s="1" t="s">
        <v>120</v>
      </c>
      <c r="DC297" s="1" t="s">
        <v>120</v>
      </c>
      <c r="DD297" s="1" t="s">
        <v>120</v>
      </c>
      <c r="DE297" s="1" t="s">
        <v>120</v>
      </c>
      <c r="DF297" s="1" t="s">
        <v>120</v>
      </c>
      <c r="DG297" s="1" t="s">
        <v>120</v>
      </c>
    </row>
    <row r="298" spans="1:111" x14ac:dyDescent="0.3">
      <c r="A298" s="2">
        <v>296</v>
      </c>
      <c r="B298" s="1" t="s">
        <v>4126</v>
      </c>
      <c r="C298" s="1" t="s">
        <v>4127</v>
      </c>
      <c r="D298" s="1" t="s">
        <v>4128</v>
      </c>
      <c r="E298" s="1" t="s">
        <v>4129</v>
      </c>
      <c r="F298" s="1" t="s">
        <v>4130</v>
      </c>
      <c r="G298" s="1"/>
      <c r="H298" s="1" t="s">
        <v>4131</v>
      </c>
      <c r="I298" s="1" t="s">
        <v>4132</v>
      </c>
      <c r="J298" s="1"/>
      <c r="K298" s="1" t="s">
        <v>4133</v>
      </c>
      <c r="L298" s="1" t="s">
        <v>4134</v>
      </c>
      <c r="M298" s="1" t="s">
        <v>120</v>
      </c>
      <c r="N298" s="1" t="s">
        <v>190</v>
      </c>
      <c r="O298" s="1" t="s">
        <v>1755</v>
      </c>
      <c r="P298" s="1" t="s">
        <v>514</v>
      </c>
      <c r="Q298" s="1" t="s">
        <v>120</v>
      </c>
      <c r="R298" s="1" t="s">
        <v>120</v>
      </c>
      <c r="S298" s="1" t="s">
        <v>4133</v>
      </c>
      <c r="T298" s="1" t="s">
        <v>120</v>
      </c>
      <c r="U298" s="1" t="s">
        <v>4135</v>
      </c>
      <c r="V298" s="1" t="s">
        <v>2064</v>
      </c>
      <c r="W298" s="1" t="s">
        <v>4136</v>
      </c>
      <c r="X298" s="1" t="s">
        <v>120</v>
      </c>
      <c r="Y298" s="1" t="s">
        <v>120</v>
      </c>
      <c r="Z298" s="1" t="s">
        <v>4137</v>
      </c>
      <c r="AA298" s="1" t="s">
        <v>4138</v>
      </c>
      <c r="AB298" s="1" t="s">
        <v>524</v>
      </c>
      <c r="AC298" s="1" t="s">
        <v>1339</v>
      </c>
      <c r="AD298" s="1" t="s">
        <v>120</v>
      </c>
      <c r="AE298" s="1" t="s">
        <v>120</v>
      </c>
      <c r="AF298" s="1" t="s">
        <v>120</v>
      </c>
      <c r="AG298" s="1" t="s">
        <v>120</v>
      </c>
      <c r="AH298" s="1" t="s">
        <v>120</v>
      </c>
      <c r="AI298" s="1" t="s">
        <v>120</v>
      </c>
      <c r="AJ298" s="1" t="s">
        <v>4139</v>
      </c>
      <c r="AK298" s="1" t="s">
        <v>1523</v>
      </c>
      <c r="AL298" s="1" t="s">
        <v>4140</v>
      </c>
      <c r="AM298" s="1" t="s">
        <v>4141</v>
      </c>
      <c r="AN298" s="1" t="s">
        <v>120</v>
      </c>
      <c r="AO298" s="1" t="s">
        <v>120</v>
      </c>
      <c r="AP298" s="1" t="s">
        <v>120</v>
      </c>
      <c r="AQ298" s="1" t="s">
        <v>120</v>
      </c>
      <c r="AR298" s="1" t="s">
        <v>120</v>
      </c>
      <c r="AS298" s="1" t="s">
        <v>120</v>
      </c>
      <c r="AT298" s="1" t="s">
        <v>120</v>
      </c>
      <c r="AU298" s="1" t="s">
        <v>120</v>
      </c>
      <c r="AV298" s="1" t="s">
        <v>1149</v>
      </c>
      <c r="AW298" s="1" t="s">
        <v>377</v>
      </c>
      <c r="AX298" s="1" t="s">
        <v>4142</v>
      </c>
      <c r="AY298" s="1" t="s">
        <v>120</v>
      </c>
      <c r="AZ298" s="1" t="s">
        <v>120</v>
      </c>
      <c r="BA298" s="1" t="s">
        <v>190</v>
      </c>
      <c r="BB298" s="1" t="s">
        <v>158</v>
      </c>
      <c r="BC298" s="1" t="s">
        <v>514</v>
      </c>
      <c r="BD298" s="1" t="s">
        <v>120</v>
      </c>
      <c r="BE298" s="1" t="s">
        <v>120</v>
      </c>
      <c r="BF298" s="1" t="s">
        <v>2672</v>
      </c>
      <c r="BG298" s="1" t="s">
        <v>120</v>
      </c>
      <c r="BH298" s="1" t="s">
        <v>4135</v>
      </c>
      <c r="BI298" s="1" t="s">
        <v>4143</v>
      </c>
      <c r="BJ298" s="1" t="s">
        <v>4136</v>
      </c>
      <c r="BK298" s="1" t="s">
        <v>120</v>
      </c>
      <c r="BL298" s="1" t="s">
        <v>120</v>
      </c>
      <c r="BM298" s="1" t="s">
        <v>4140</v>
      </c>
      <c r="BN298" s="1" t="s">
        <v>120</v>
      </c>
      <c r="BO298" s="1" t="s">
        <v>120</v>
      </c>
      <c r="BP298" s="1" t="s">
        <v>161</v>
      </c>
      <c r="BQ298" s="1" t="s">
        <v>120</v>
      </c>
      <c r="BR298" s="1" t="s">
        <v>120</v>
      </c>
      <c r="BS298" s="1" t="s">
        <v>120</v>
      </c>
      <c r="BT298" s="1" t="s">
        <v>161</v>
      </c>
      <c r="BU298" s="1" t="s">
        <v>120</v>
      </c>
      <c r="BV298" s="1" t="s">
        <v>120</v>
      </c>
      <c r="BW298" s="1" t="s">
        <v>4142</v>
      </c>
      <c r="BX298" s="1" t="s">
        <v>120</v>
      </c>
      <c r="BY298" s="1" t="s">
        <v>120</v>
      </c>
      <c r="BZ298" s="1" t="s">
        <v>120</v>
      </c>
      <c r="CA298" s="1" t="s">
        <v>4142</v>
      </c>
      <c r="CB298" s="1" t="s">
        <v>4141</v>
      </c>
      <c r="CC298" s="1" t="s">
        <v>120</v>
      </c>
      <c r="CD298" s="1" t="s">
        <v>120</v>
      </c>
      <c r="CE298" s="1" t="s">
        <v>120</v>
      </c>
      <c r="CF298" s="1" t="s">
        <v>120</v>
      </c>
      <c r="CG298" s="1" t="s">
        <v>120</v>
      </c>
      <c r="CH298" s="1" t="s">
        <v>120</v>
      </c>
      <c r="CI298" s="1" t="s">
        <v>120</v>
      </c>
      <c r="CJ298" s="1" t="s">
        <v>120</v>
      </c>
      <c r="CK298" s="1" t="s">
        <v>1149</v>
      </c>
      <c r="CL298" s="1" t="s">
        <v>377</v>
      </c>
      <c r="CM298" s="1" t="s">
        <v>4142</v>
      </c>
      <c r="CN298" s="1" t="s">
        <v>120</v>
      </c>
      <c r="CO298" s="1" t="s">
        <v>120</v>
      </c>
      <c r="CP298" s="1" t="s">
        <v>120</v>
      </c>
      <c r="CQ298" s="1" t="s">
        <v>554</v>
      </c>
      <c r="CR298" s="1" t="s">
        <v>130</v>
      </c>
      <c r="CS298" s="1" t="s">
        <v>4144</v>
      </c>
      <c r="CT298" s="1" t="s">
        <v>120</v>
      </c>
      <c r="CU298" s="1" t="s">
        <v>120</v>
      </c>
      <c r="CV298" s="1" t="s">
        <v>120</v>
      </c>
      <c r="CW298" s="1" t="s">
        <v>120</v>
      </c>
      <c r="CX298" s="1" t="s">
        <v>120</v>
      </c>
      <c r="CY298" s="1" t="s">
        <v>120</v>
      </c>
      <c r="CZ298" s="1" t="s">
        <v>120</v>
      </c>
      <c r="DA298" s="1" t="s">
        <v>120</v>
      </c>
      <c r="DB298" s="1" t="s">
        <v>120</v>
      </c>
      <c r="DC298" s="1" t="s">
        <v>120</v>
      </c>
      <c r="DD298" s="1" t="s">
        <v>120</v>
      </c>
      <c r="DE298" s="1" t="s">
        <v>120</v>
      </c>
      <c r="DF298" s="1" t="s">
        <v>120</v>
      </c>
      <c r="DG298" s="1" t="s">
        <v>120</v>
      </c>
    </row>
    <row r="299" spans="1:111" x14ac:dyDescent="0.3">
      <c r="A299" s="2">
        <v>297</v>
      </c>
      <c r="B299" s="1" t="s">
        <v>4145</v>
      </c>
      <c r="C299" s="1" t="s">
        <v>4146</v>
      </c>
      <c r="D299" s="1" t="s">
        <v>4147</v>
      </c>
      <c r="E299" s="1" t="s">
        <v>4148</v>
      </c>
      <c r="F299" s="1" t="s">
        <v>4149</v>
      </c>
      <c r="G299" s="1" t="s">
        <v>4150</v>
      </c>
      <c r="H299" s="1" t="s">
        <v>4151</v>
      </c>
      <c r="I299" s="1" t="s">
        <v>4152</v>
      </c>
      <c r="J299" s="1" t="s">
        <v>4153</v>
      </c>
      <c r="K299" s="1" t="s">
        <v>4154</v>
      </c>
      <c r="L299" s="1" t="s">
        <v>4155</v>
      </c>
      <c r="M299" s="1" t="s">
        <v>120</v>
      </c>
      <c r="N299" s="1" t="s">
        <v>224</v>
      </c>
      <c r="O299" s="1" t="s">
        <v>4156</v>
      </c>
      <c r="P299" s="1" t="s">
        <v>626</v>
      </c>
      <c r="Q299" s="1" t="s">
        <v>120</v>
      </c>
      <c r="R299" s="1" t="s">
        <v>120</v>
      </c>
      <c r="S299" s="1" t="s">
        <v>4154</v>
      </c>
      <c r="T299" s="1" t="s">
        <v>120</v>
      </c>
      <c r="U299" s="1" t="s">
        <v>4157</v>
      </c>
      <c r="V299" s="1" t="s">
        <v>4158</v>
      </c>
      <c r="W299" s="1" t="s">
        <v>4159</v>
      </c>
      <c r="X299" s="1" t="s">
        <v>120</v>
      </c>
      <c r="Y299" s="1" t="s">
        <v>120</v>
      </c>
      <c r="Z299" s="1" t="s">
        <v>4160</v>
      </c>
      <c r="AA299" s="1" t="s">
        <v>4161</v>
      </c>
      <c r="AB299" s="1" t="s">
        <v>120</v>
      </c>
      <c r="AC299" s="1" t="s">
        <v>120</v>
      </c>
      <c r="AD299" s="1" t="s">
        <v>120</v>
      </c>
      <c r="AE299" s="1" t="s">
        <v>120</v>
      </c>
      <c r="AF299" s="1" t="s">
        <v>120</v>
      </c>
      <c r="AG299" s="1" t="s">
        <v>120</v>
      </c>
      <c r="AH299" s="1" t="s">
        <v>120</v>
      </c>
      <c r="AI299" s="1" t="s">
        <v>120</v>
      </c>
      <c r="AJ299" s="1" t="s">
        <v>120</v>
      </c>
      <c r="AK299" s="1" t="s">
        <v>4162</v>
      </c>
      <c r="AL299" s="1" t="s">
        <v>4160</v>
      </c>
      <c r="AM299" s="1" t="s">
        <v>120</v>
      </c>
      <c r="AN299" s="1" t="s">
        <v>120</v>
      </c>
      <c r="AO299" s="1" t="s">
        <v>120</v>
      </c>
      <c r="AP299" s="1" t="s">
        <v>120</v>
      </c>
      <c r="AQ299" s="1" t="s">
        <v>120</v>
      </c>
      <c r="AR299" s="1" t="s">
        <v>120</v>
      </c>
      <c r="AS299" s="1" t="s">
        <v>120</v>
      </c>
      <c r="AT299" s="1" t="s">
        <v>120</v>
      </c>
      <c r="AU299" s="1" t="s">
        <v>120</v>
      </c>
      <c r="AV299" s="1" t="s">
        <v>120</v>
      </c>
      <c r="AW299" s="1" t="s">
        <v>120</v>
      </c>
      <c r="AX299" s="1" t="s">
        <v>120</v>
      </c>
      <c r="AY299" s="1" t="s">
        <v>120</v>
      </c>
      <c r="AZ299" s="1" t="s">
        <v>120</v>
      </c>
      <c r="BA299" s="1" t="s">
        <v>224</v>
      </c>
      <c r="BB299" s="1" t="s">
        <v>4156</v>
      </c>
      <c r="BC299" s="1" t="s">
        <v>626</v>
      </c>
      <c r="BD299" s="1" t="s">
        <v>120</v>
      </c>
      <c r="BE299" s="1" t="s">
        <v>120</v>
      </c>
      <c r="BF299" s="1" t="s">
        <v>4154</v>
      </c>
      <c r="BG299" s="1" t="s">
        <v>120</v>
      </c>
      <c r="BH299" s="1" t="s">
        <v>4157</v>
      </c>
      <c r="BI299" s="1" t="s">
        <v>4158</v>
      </c>
      <c r="BJ299" s="1" t="s">
        <v>4159</v>
      </c>
      <c r="BK299" s="1" t="s">
        <v>120</v>
      </c>
      <c r="BL299" s="1" t="s">
        <v>120</v>
      </c>
      <c r="BM299" s="1" t="s">
        <v>4160</v>
      </c>
      <c r="BN299" s="1" t="s">
        <v>120</v>
      </c>
      <c r="BO299" s="1" t="s">
        <v>120</v>
      </c>
      <c r="BP299" s="1" t="s">
        <v>120</v>
      </c>
      <c r="BQ299" s="1" t="s">
        <v>120</v>
      </c>
      <c r="BR299" s="1" t="s">
        <v>120</v>
      </c>
      <c r="BS299" s="1" t="s">
        <v>120</v>
      </c>
      <c r="BT299" s="1" t="s">
        <v>120</v>
      </c>
      <c r="BU299" s="1" t="s">
        <v>120</v>
      </c>
      <c r="BV299" s="1" t="s">
        <v>120</v>
      </c>
      <c r="BW299" s="1" t="s">
        <v>120</v>
      </c>
      <c r="BX299" s="1" t="s">
        <v>120</v>
      </c>
      <c r="BY299" s="1" t="s">
        <v>120</v>
      </c>
      <c r="BZ299" s="1" t="s">
        <v>120</v>
      </c>
      <c r="CA299" s="1" t="s">
        <v>120</v>
      </c>
      <c r="CB299" s="1" t="s">
        <v>120</v>
      </c>
      <c r="CC299" s="1" t="s">
        <v>120</v>
      </c>
      <c r="CD299" s="1" t="s">
        <v>120</v>
      </c>
      <c r="CE299" s="1" t="s">
        <v>120</v>
      </c>
      <c r="CF299" s="1" t="s">
        <v>120</v>
      </c>
      <c r="CG299" s="1" t="s">
        <v>120</v>
      </c>
      <c r="CH299" s="1" t="s">
        <v>120</v>
      </c>
      <c r="CI299" s="1" t="s">
        <v>120</v>
      </c>
      <c r="CJ299" s="1" t="s">
        <v>120</v>
      </c>
      <c r="CK299" s="1" t="s">
        <v>120</v>
      </c>
      <c r="CL299" s="1" t="s">
        <v>120</v>
      </c>
      <c r="CM299" s="1" t="s">
        <v>120</v>
      </c>
      <c r="CN299" s="1" t="s">
        <v>120</v>
      </c>
      <c r="CO299" s="1" t="s">
        <v>120</v>
      </c>
      <c r="CP299" s="1" t="s">
        <v>120</v>
      </c>
      <c r="CQ299" s="1" t="s">
        <v>120</v>
      </c>
      <c r="CR299" s="1" t="s">
        <v>120</v>
      </c>
      <c r="CS299" s="1" t="s">
        <v>120</v>
      </c>
      <c r="CT299" s="1" t="s">
        <v>120</v>
      </c>
      <c r="CU299" s="1" t="s">
        <v>120</v>
      </c>
      <c r="CV299" s="1" t="s">
        <v>120</v>
      </c>
      <c r="CW299" s="1" t="s">
        <v>120</v>
      </c>
      <c r="CX299" s="1" t="s">
        <v>120</v>
      </c>
      <c r="CY299" s="1" t="s">
        <v>120</v>
      </c>
      <c r="CZ299" s="1" t="s">
        <v>120</v>
      </c>
      <c r="DA299" s="1" t="s">
        <v>120</v>
      </c>
      <c r="DB299" s="1" t="s">
        <v>120</v>
      </c>
      <c r="DC299" s="1" t="s">
        <v>120</v>
      </c>
      <c r="DD299" s="1" t="s">
        <v>120</v>
      </c>
      <c r="DE299" s="1" t="s">
        <v>120</v>
      </c>
      <c r="DF299" s="1" t="s">
        <v>120</v>
      </c>
      <c r="DG299" s="1" t="s">
        <v>120</v>
      </c>
    </row>
    <row r="300" spans="1:111" x14ac:dyDescent="0.3">
      <c r="A300" s="2">
        <v>298</v>
      </c>
      <c r="B300" s="1" t="s">
        <v>4163</v>
      </c>
      <c r="C300" s="1" t="s">
        <v>4164</v>
      </c>
      <c r="D300" s="1" t="s">
        <v>4165</v>
      </c>
      <c r="E300" s="1" t="s">
        <v>4166</v>
      </c>
      <c r="F300" s="1" t="s">
        <v>4167</v>
      </c>
      <c r="G300" s="1" t="s">
        <v>4168</v>
      </c>
      <c r="H300" s="1" t="s">
        <v>4169</v>
      </c>
      <c r="I300" s="1" t="s">
        <v>4170</v>
      </c>
      <c r="J300" s="1" t="s">
        <v>4171</v>
      </c>
      <c r="K300" s="1" t="s">
        <v>120</v>
      </c>
      <c r="L300" s="1" t="s">
        <v>311</v>
      </c>
      <c r="M300" s="1" t="s">
        <v>120</v>
      </c>
      <c r="N300" s="1" t="s">
        <v>120</v>
      </c>
      <c r="O300" s="1" t="s">
        <v>120</v>
      </c>
      <c r="P300" s="1" t="s">
        <v>120</v>
      </c>
      <c r="Q300" s="1" t="s">
        <v>120</v>
      </c>
      <c r="R300" s="1" t="s">
        <v>120</v>
      </c>
      <c r="S300" s="1" t="s">
        <v>120</v>
      </c>
      <c r="T300" s="1" t="s">
        <v>120</v>
      </c>
      <c r="U300" s="1" t="s">
        <v>120</v>
      </c>
      <c r="V300" s="1" t="s">
        <v>120</v>
      </c>
      <c r="W300" s="1" t="s">
        <v>120</v>
      </c>
      <c r="X300" s="1" t="s">
        <v>120</v>
      </c>
      <c r="Y300" s="1" t="s">
        <v>120</v>
      </c>
      <c r="Z300" s="1" t="s">
        <v>120</v>
      </c>
      <c r="AA300" s="1" t="s">
        <v>120</v>
      </c>
      <c r="AB300" s="1" t="s">
        <v>120</v>
      </c>
      <c r="AC300" s="1" t="s">
        <v>120</v>
      </c>
      <c r="AD300" s="1" t="s">
        <v>120</v>
      </c>
      <c r="AE300" s="1" t="s">
        <v>120</v>
      </c>
      <c r="AF300" s="1" t="s">
        <v>120</v>
      </c>
      <c r="AG300" s="1" t="s">
        <v>120</v>
      </c>
      <c r="AH300" s="1" t="s">
        <v>120</v>
      </c>
      <c r="AI300" s="1" t="s">
        <v>120</v>
      </c>
      <c r="AJ300" s="1" t="s">
        <v>120</v>
      </c>
      <c r="AK300" s="1" t="s">
        <v>120</v>
      </c>
      <c r="AL300" s="1" t="s">
        <v>120</v>
      </c>
      <c r="AM300" s="1" t="s">
        <v>120</v>
      </c>
      <c r="AN300" s="1" t="s">
        <v>120</v>
      </c>
      <c r="AO300" s="1" t="s">
        <v>120</v>
      </c>
      <c r="AP300" s="1" t="s">
        <v>120</v>
      </c>
      <c r="AQ300" s="1" t="s">
        <v>120</v>
      </c>
      <c r="AR300" s="1" t="s">
        <v>120</v>
      </c>
      <c r="AS300" s="1" t="s">
        <v>120</v>
      </c>
      <c r="AT300" s="1" t="s">
        <v>120</v>
      </c>
      <c r="AU300" s="1" t="s">
        <v>120</v>
      </c>
      <c r="AV300" s="1" t="s">
        <v>120</v>
      </c>
      <c r="AW300" s="1" t="s">
        <v>120</v>
      </c>
      <c r="AX300" s="1" t="s">
        <v>120</v>
      </c>
      <c r="AY300" s="1" t="s">
        <v>120</v>
      </c>
      <c r="AZ300" s="1" t="s">
        <v>120</v>
      </c>
      <c r="BA300" s="1" t="s">
        <v>120</v>
      </c>
      <c r="BB300" s="1" t="s">
        <v>120</v>
      </c>
      <c r="BC300" s="1" t="s">
        <v>120</v>
      </c>
      <c r="BD300" s="1" t="s">
        <v>120</v>
      </c>
      <c r="BE300" s="1" t="s">
        <v>120</v>
      </c>
      <c r="BF300" s="1" t="s">
        <v>120</v>
      </c>
      <c r="BG300" s="1" t="s">
        <v>120</v>
      </c>
      <c r="BH300" s="1" t="s">
        <v>120</v>
      </c>
      <c r="BI300" s="1" t="s">
        <v>120</v>
      </c>
      <c r="BJ300" s="1" t="s">
        <v>120</v>
      </c>
      <c r="BK300" s="1" t="s">
        <v>120</v>
      </c>
      <c r="BL300" s="1" t="s">
        <v>120</v>
      </c>
      <c r="BM300" s="1" t="s">
        <v>120</v>
      </c>
      <c r="BN300" s="1" t="s">
        <v>120</v>
      </c>
      <c r="BO300" s="1" t="s">
        <v>120</v>
      </c>
      <c r="BP300" s="1" t="s">
        <v>120</v>
      </c>
      <c r="BQ300" s="1" t="s">
        <v>120</v>
      </c>
      <c r="BR300" s="1" t="s">
        <v>120</v>
      </c>
      <c r="BS300" s="1" t="s">
        <v>120</v>
      </c>
      <c r="BT300" s="1" t="s">
        <v>120</v>
      </c>
      <c r="BU300" s="1" t="s">
        <v>120</v>
      </c>
      <c r="BV300" s="1" t="s">
        <v>120</v>
      </c>
      <c r="BW300" s="1" t="s">
        <v>120</v>
      </c>
      <c r="BX300" s="1" t="s">
        <v>120</v>
      </c>
      <c r="BY300" s="1" t="s">
        <v>120</v>
      </c>
      <c r="BZ300" s="1" t="s">
        <v>120</v>
      </c>
      <c r="CA300" s="1" t="s">
        <v>120</v>
      </c>
      <c r="CB300" s="1" t="s">
        <v>120</v>
      </c>
      <c r="CC300" s="1" t="s">
        <v>120</v>
      </c>
      <c r="CD300" s="1" t="s">
        <v>120</v>
      </c>
      <c r="CE300" s="1" t="s">
        <v>120</v>
      </c>
      <c r="CF300" s="1" t="s">
        <v>120</v>
      </c>
      <c r="CG300" s="1" t="s">
        <v>120</v>
      </c>
      <c r="CH300" s="1" t="s">
        <v>120</v>
      </c>
      <c r="CI300" s="1" t="s">
        <v>120</v>
      </c>
      <c r="CJ300" s="1" t="s">
        <v>120</v>
      </c>
      <c r="CK300" s="1" t="s">
        <v>120</v>
      </c>
      <c r="CL300" s="1" t="s">
        <v>120</v>
      </c>
      <c r="CM300" s="1" t="s">
        <v>120</v>
      </c>
      <c r="CN300" s="1" t="s">
        <v>120</v>
      </c>
      <c r="CO300" s="1" t="s">
        <v>120</v>
      </c>
      <c r="CP300" s="1" t="s">
        <v>120</v>
      </c>
      <c r="CQ300" s="1" t="s">
        <v>120</v>
      </c>
      <c r="CR300" s="1" t="s">
        <v>120</v>
      </c>
      <c r="CS300" s="1" t="s">
        <v>120</v>
      </c>
      <c r="CT300" s="1" t="s">
        <v>120</v>
      </c>
      <c r="CU300" s="1" t="s">
        <v>120</v>
      </c>
      <c r="CV300" s="1" t="s">
        <v>120</v>
      </c>
      <c r="CW300" s="1" t="s">
        <v>120</v>
      </c>
      <c r="CX300" s="1" t="s">
        <v>120</v>
      </c>
      <c r="CY300" s="1" t="s">
        <v>120</v>
      </c>
      <c r="CZ300" s="1" t="s">
        <v>120</v>
      </c>
      <c r="DA300" s="1" t="s">
        <v>120</v>
      </c>
      <c r="DB300" s="1" t="s">
        <v>120</v>
      </c>
      <c r="DC300" s="1" t="s">
        <v>120</v>
      </c>
      <c r="DD300" s="1" t="s">
        <v>120</v>
      </c>
      <c r="DE300" s="1" t="s">
        <v>120</v>
      </c>
      <c r="DF300" s="1" t="s">
        <v>120</v>
      </c>
      <c r="DG300" s="1" t="s">
        <v>120</v>
      </c>
    </row>
    <row r="301" spans="1:111" hidden="1" x14ac:dyDescent="0.3">
      <c r="A301" s="2">
        <v>299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</row>
    <row r="302" spans="1:111" hidden="1" x14ac:dyDescent="0.3">
      <c r="A302" s="2">
        <v>300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</row>
    <row r="303" spans="1:111" hidden="1" x14ac:dyDescent="0.3">
      <c r="A303" s="2">
        <v>301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</row>
    <row r="304" spans="1:111" hidden="1" x14ac:dyDescent="0.3">
      <c r="A304" s="2">
        <v>302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</row>
    <row r="305" spans="1:111" x14ac:dyDescent="0.3">
      <c r="A305" s="2">
        <v>303</v>
      </c>
      <c r="B305" s="1" t="s">
        <v>4172</v>
      </c>
      <c r="C305" s="1" t="s">
        <v>4173</v>
      </c>
      <c r="D305" s="1" t="s">
        <v>2961</v>
      </c>
      <c r="E305" s="1" t="s">
        <v>4174</v>
      </c>
      <c r="F305" s="1"/>
      <c r="G305" s="1"/>
      <c r="H305" s="1"/>
      <c r="I305" s="1"/>
      <c r="J305" s="1"/>
      <c r="K305" s="1" t="s">
        <v>4175</v>
      </c>
      <c r="L305" s="1" t="s">
        <v>4176</v>
      </c>
      <c r="M305" s="1" t="s">
        <v>120</v>
      </c>
      <c r="N305" s="1" t="s">
        <v>4177</v>
      </c>
      <c r="O305" s="1" t="s">
        <v>4178</v>
      </c>
      <c r="P305" s="1" t="s">
        <v>4179</v>
      </c>
      <c r="Q305" s="1" t="s">
        <v>120</v>
      </c>
      <c r="R305" s="1" t="s">
        <v>120</v>
      </c>
      <c r="S305" s="1" t="s">
        <v>4175</v>
      </c>
      <c r="T305" s="1" t="s">
        <v>120</v>
      </c>
      <c r="U305" s="1" t="s">
        <v>4180</v>
      </c>
      <c r="V305" s="1" t="s">
        <v>4181</v>
      </c>
      <c r="W305" s="1" t="s">
        <v>4182</v>
      </c>
      <c r="X305" s="1" t="s">
        <v>120</v>
      </c>
      <c r="Y305" s="1" t="s">
        <v>120</v>
      </c>
      <c r="Z305" s="1" t="s">
        <v>4176</v>
      </c>
      <c r="AA305" s="1" t="s">
        <v>4183</v>
      </c>
      <c r="AB305" s="1" t="s">
        <v>120</v>
      </c>
      <c r="AC305" s="1" t="s">
        <v>120</v>
      </c>
      <c r="AD305" s="1" t="s">
        <v>120</v>
      </c>
      <c r="AE305" s="1" t="s">
        <v>120</v>
      </c>
      <c r="AF305" s="1" t="s">
        <v>120</v>
      </c>
      <c r="AG305" s="1" t="s">
        <v>120</v>
      </c>
      <c r="AH305" s="1" t="s">
        <v>120</v>
      </c>
      <c r="AI305" s="1" t="s">
        <v>120</v>
      </c>
      <c r="AJ305" s="1" t="s">
        <v>4184</v>
      </c>
      <c r="AK305" s="1" t="s">
        <v>4185</v>
      </c>
      <c r="AL305" s="1" t="s">
        <v>4176</v>
      </c>
      <c r="AM305" s="1" t="s">
        <v>120</v>
      </c>
      <c r="AN305" s="1" t="s">
        <v>120</v>
      </c>
      <c r="AO305" s="1" t="s">
        <v>120</v>
      </c>
      <c r="AP305" s="1" t="s">
        <v>120</v>
      </c>
      <c r="AQ305" s="1" t="s">
        <v>120</v>
      </c>
      <c r="AR305" s="1" t="s">
        <v>120</v>
      </c>
      <c r="AS305" s="1" t="s">
        <v>120</v>
      </c>
      <c r="AT305" s="1" t="s">
        <v>120</v>
      </c>
      <c r="AU305" s="1" t="s">
        <v>120</v>
      </c>
      <c r="AV305" s="1" t="s">
        <v>120</v>
      </c>
      <c r="AW305" s="1" t="s">
        <v>120</v>
      </c>
      <c r="AX305" s="1" t="s">
        <v>120</v>
      </c>
      <c r="AY305" s="1" t="s">
        <v>120</v>
      </c>
      <c r="AZ305" s="1" t="s">
        <v>120</v>
      </c>
      <c r="BA305" s="1" t="s">
        <v>3100</v>
      </c>
      <c r="BB305" s="1" t="s">
        <v>4178</v>
      </c>
      <c r="BC305" s="1" t="s">
        <v>4179</v>
      </c>
      <c r="BD305" s="1" t="s">
        <v>120</v>
      </c>
      <c r="BE305" s="1" t="s">
        <v>120</v>
      </c>
      <c r="BF305" s="1" t="s">
        <v>4186</v>
      </c>
      <c r="BG305" s="1" t="s">
        <v>120</v>
      </c>
      <c r="BH305" s="1" t="s">
        <v>4180</v>
      </c>
      <c r="BI305" s="1" t="s">
        <v>4181</v>
      </c>
      <c r="BJ305" s="1" t="s">
        <v>4182</v>
      </c>
      <c r="BK305" s="1" t="s">
        <v>120</v>
      </c>
      <c r="BL305" s="1" t="s">
        <v>120</v>
      </c>
      <c r="BM305" s="1" t="s">
        <v>4176</v>
      </c>
      <c r="BN305" s="1" t="s">
        <v>120</v>
      </c>
      <c r="BO305" s="1" t="s">
        <v>120</v>
      </c>
      <c r="BP305" s="1" t="s">
        <v>120</v>
      </c>
      <c r="BQ305" s="1" t="s">
        <v>120</v>
      </c>
      <c r="BR305" s="1" t="s">
        <v>120</v>
      </c>
      <c r="BS305" s="1" t="s">
        <v>120</v>
      </c>
      <c r="BT305" s="1" t="s">
        <v>120</v>
      </c>
      <c r="BU305" s="1" t="s">
        <v>120</v>
      </c>
      <c r="BV305" s="1" t="s">
        <v>120</v>
      </c>
      <c r="BW305" s="1" t="s">
        <v>120</v>
      </c>
      <c r="BX305" s="1" t="s">
        <v>120</v>
      </c>
      <c r="BY305" s="1" t="s">
        <v>120</v>
      </c>
      <c r="BZ305" s="1" t="s">
        <v>120</v>
      </c>
      <c r="CA305" s="1" t="s">
        <v>120</v>
      </c>
      <c r="CB305" s="1" t="s">
        <v>120</v>
      </c>
      <c r="CC305" s="1" t="s">
        <v>120</v>
      </c>
      <c r="CD305" s="1" t="s">
        <v>120</v>
      </c>
      <c r="CE305" s="1" t="s">
        <v>120</v>
      </c>
      <c r="CF305" s="1" t="s">
        <v>120</v>
      </c>
      <c r="CG305" s="1" t="s">
        <v>120</v>
      </c>
      <c r="CH305" s="1" t="s">
        <v>120</v>
      </c>
      <c r="CI305" s="1" t="s">
        <v>120</v>
      </c>
      <c r="CJ305" s="1" t="s">
        <v>120</v>
      </c>
      <c r="CK305" s="1" t="s">
        <v>120</v>
      </c>
      <c r="CL305" s="1" t="s">
        <v>120</v>
      </c>
      <c r="CM305" s="1" t="s">
        <v>120</v>
      </c>
      <c r="CN305" s="1" t="s">
        <v>120</v>
      </c>
      <c r="CO305" s="1" t="s">
        <v>120</v>
      </c>
      <c r="CP305" s="1" t="s">
        <v>120</v>
      </c>
      <c r="CQ305" s="1" t="s">
        <v>120</v>
      </c>
      <c r="CR305" s="1" t="s">
        <v>120</v>
      </c>
      <c r="CS305" s="1" t="s">
        <v>120</v>
      </c>
      <c r="CT305" s="1" t="s">
        <v>120</v>
      </c>
      <c r="CU305" s="1" t="s">
        <v>123</v>
      </c>
      <c r="CV305" s="1" t="s">
        <v>120</v>
      </c>
      <c r="CW305" s="1" t="s">
        <v>120</v>
      </c>
      <c r="CX305" s="1" t="s">
        <v>120</v>
      </c>
      <c r="CY305" s="1" t="s">
        <v>120</v>
      </c>
      <c r="CZ305" s="1" t="s">
        <v>123</v>
      </c>
      <c r="DA305" s="1" t="s">
        <v>120</v>
      </c>
      <c r="DB305" s="1" t="s">
        <v>120</v>
      </c>
      <c r="DC305" s="1" t="s">
        <v>120</v>
      </c>
      <c r="DD305" s="1" t="s">
        <v>120</v>
      </c>
      <c r="DE305" s="1" t="s">
        <v>120</v>
      </c>
      <c r="DF305" s="1" t="s">
        <v>120</v>
      </c>
      <c r="DG305" s="1" t="s">
        <v>120</v>
      </c>
    </row>
    <row r="306" spans="1:111" x14ac:dyDescent="0.3">
      <c r="A306" s="2">
        <v>304</v>
      </c>
      <c r="B306" s="1" t="s">
        <v>4187</v>
      </c>
      <c r="C306" s="1" t="s">
        <v>4188</v>
      </c>
      <c r="D306" s="1" t="s">
        <v>4189</v>
      </c>
      <c r="E306" s="1" t="s">
        <v>4190</v>
      </c>
      <c r="F306" s="1" t="s">
        <v>4191</v>
      </c>
      <c r="G306" s="1" t="s">
        <v>4192</v>
      </c>
      <c r="H306" s="1" t="s">
        <v>4193</v>
      </c>
      <c r="I306" s="1" t="s">
        <v>4194</v>
      </c>
      <c r="J306" s="1" t="s">
        <v>4195</v>
      </c>
      <c r="K306" s="1" t="s">
        <v>123</v>
      </c>
      <c r="L306" s="1" t="s">
        <v>4196</v>
      </c>
      <c r="M306" s="1" t="s">
        <v>120</v>
      </c>
      <c r="N306" s="1" t="s">
        <v>120</v>
      </c>
      <c r="O306" s="1" t="s">
        <v>120</v>
      </c>
      <c r="P306" s="1" t="s">
        <v>120</v>
      </c>
      <c r="Q306" s="1" t="s">
        <v>123</v>
      </c>
      <c r="R306" s="1" t="s">
        <v>120</v>
      </c>
      <c r="S306" s="1" t="s">
        <v>123</v>
      </c>
      <c r="T306" s="1" t="s">
        <v>120</v>
      </c>
      <c r="U306" s="1" t="s">
        <v>120</v>
      </c>
      <c r="V306" s="1" t="s">
        <v>120</v>
      </c>
      <c r="W306" s="1" t="s">
        <v>120</v>
      </c>
      <c r="X306" s="1" t="s">
        <v>4197</v>
      </c>
      <c r="Y306" s="1" t="s">
        <v>120</v>
      </c>
      <c r="Z306" s="1" t="s">
        <v>4197</v>
      </c>
      <c r="AA306" s="1" t="s">
        <v>120</v>
      </c>
      <c r="AB306" s="1" t="s">
        <v>120</v>
      </c>
      <c r="AC306" s="1" t="s">
        <v>120</v>
      </c>
      <c r="AD306" s="1" t="s">
        <v>120</v>
      </c>
      <c r="AE306" s="1" t="s">
        <v>120</v>
      </c>
      <c r="AF306" s="1" t="s">
        <v>120</v>
      </c>
      <c r="AG306" s="1" t="s">
        <v>120</v>
      </c>
      <c r="AH306" s="1" t="s">
        <v>120</v>
      </c>
      <c r="AI306" s="1" t="s">
        <v>120</v>
      </c>
      <c r="AJ306" s="1" t="s">
        <v>120</v>
      </c>
      <c r="AK306" s="1" t="s">
        <v>120</v>
      </c>
      <c r="AL306" s="1" t="s">
        <v>120</v>
      </c>
      <c r="AM306" s="1" t="s">
        <v>120</v>
      </c>
      <c r="AN306" s="1" t="s">
        <v>120</v>
      </c>
      <c r="AO306" s="1" t="s">
        <v>120</v>
      </c>
      <c r="AP306" s="1" t="s">
        <v>120</v>
      </c>
      <c r="AQ306" s="1" t="s">
        <v>120</v>
      </c>
      <c r="AR306" s="1" t="s">
        <v>120</v>
      </c>
      <c r="AS306" s="1" t="s">
        <v>120</v>
      </c>
      <c r="AT306" s="1" t="s">
        <v>120</v>
      </c>
      <c r="AU306" s="1" t="s">
        <v>120</v>
      </c>
      <c r="AV306" s="1" t="s">
        <v>120</v>
      </c>
      <c r="AW306" s="1" t="s">
        <v>120</v>
      </c>
      <c r="AX306" s="1" t="s">
        <v>120</v>
      </c>
      <c r="AY306" s="1" t="s">
        <v>4197</v>
      </c>
      <c r="AZ306" s="1" t="s">
        <v>120</v>
      </c>
      <c r="BA306" s="1" t="s">
        <v>120</v>
      </c>
      <c r="BB306" s="1" t="s">
        <v>120</v>
      </c>
      <c r="BC306" s="1" t="s">
        <v>120</v>
      </c>
      <c r="BD306" s="1" t="s">
        <v>120</v>
      </c>
      <c r="BE306" s="1" t="s">
        <v>120</v>
      </c>
      <c r="BF306" s="1" t="s">
        <v>120</v>
      </c>
      <c r="BG306" s="1" t="s">
        <v>120</v>
      </c>
      <c r="BH306" s="1" t="s">
        <v>120</v>
      </c>
      <c r="BI306" s="1" t="s">
        <v>120</v>
      </c>
      <c r="BJ306" s="1" t="s">
        <v>120</v>
      </c>
      <c r="BK306" s="1" t="s">
        <v>120</v>
      </c>
      <c r="BL306" s="1" t="s">
        <v>120</v>
      </c>
      <c r="BM306" s="1" t="s">
        <v>120</v>
      </c>
      <c r="BN306" s="1" t="s">
        <v>120</v>
      </c>
      <c r="BO306" s="1" t="s">
        <v>120</v>
      </c>
      <c r="BP306" s="1" t="s">
        <v>120</v>
      </c>
      <c r="BQ306" s="1" t="s">
        <v>120</v>
      </c>
      <c r="BR306" s="1" t="s">
        <v>120</v>
      </c>
      <c r="BS306" s="1" t="s">
        <v>120</v>
      </c>
      <c r="BT306" s="1" t="s">
        <v>120</v>
      </c>
      <c r="BU306" s="1" t="s">
        <v>120</v>
      </c>
      <c r="BV306" s="1" t="s">
        <v>120</v>
      </c>
      <c r="BW306" s="1" t="s">
        <v>120</v>
      </c>
      <c r="BX306" s="1" t="s">
        <v>120</v>
      </c>
      <c r="BY306" s="1" t="s">
        <v>120</v>
      </c>
      <c r="BZ306" s="1" t="s">
        <v>120</v>
      </c>
      <c r="CA306" s="1" t="s">
        <v>120</v>
      </c>
      <c r="CB306" s="1" t="s">
        <v>120</v>
      </c>
      <c r="CC306" s="1" t="s">
        <v>120</v>
      </c>
      <c r="CD306" s="1" t="s">
        <v>120</v>
      </c>
      <c r="CE306" s="1" t="s">
        <v>120</v>
      </c>
      <c r="CF306" s="1" t="s">
        <v>120</v>
      </c>
      <c r="CG306" s="1" t="s">
        <v>120</v>
      </c>
      <c r="CH306" s="1" t="s">
        <v>120</v>
      </c>
      <c r="CI306" s="1" t="s">
        <v>120</v>
      </c>
      <c r="CJ306" s="1" t="s">
        <v>120</v>
      </c>
      <c r="CK306" s="1" t="s">
        <v>120</v>
      </c>
      <c r="CL306" s="1" t="s">
        <v>120</v>
      </c>
      <c r="CM306" s="1" t="s">
        <v>120</v>
      </c>
      <c r="CN306" s="1" t="s">
        <v>120</v>
      </c>
      <c r="CO306" s="1" t="s">
        <v>120</v>
      </c>
      <c r="CP306" s="1" t="s">
        <v>120</v>
      </c>
      <c r="CQ306" s="1" t="s">
        <v>120</v>
      </c>
      <c r="CR306" s="1" t="s">
        <v>120</v>
      </c>
      <c r="CS306" s="1" t="s">
        <v>120</v>
      </c>
      <c r="CT306" s="1" t="s">
        <v>120</v>
      </c>
      <c r="CU306" s="1" t="s">
        <v>120</v>
      </c>
      <c r="CV306" s="1" t="s">
        <v>120</v>
      </c>
      <c r="CW306" s="1" t="s">
        <v>120</v>
      </c>
      <c r="CX306" s="1" t="s">
        <v>123</v>
      </c>
      <c r="CY306" s="1" t="s">
        <v>120</v>
      </c>
      <c r="CZ306" s="1" t="s">
        <v>123</v>
      </c>
      <c r="DA306" s="1" t="s">
        <v>120</v>
      </c>
      <c r="DB306" s="1" t="s">
        <v>120</v>
      </c>
      <c r="DC306" s="1" t="s">
        <v>120</v>
      </c>
      <c r="DD306" s="1" t="s">
        <v>120</v>
      </c>
      <c r="DE306" s="1" t="s">
        <v>4197</v>
      </c>
      <c r="DF306" s="1" t="s">
        <v>120</v>
      </c>
      <c r="DG306" s="1" t="s">
        <v>4197</v>
      </c>
    </row>
    <row r="307" spans="1:111" hidden="1" x14ac:dyDescent="0.3">
      <c r="A307" s="2">
        <v>305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</row>
    <row r="308" spans="1:111" x14ac:dyDescent="0.3">
      <c r="A308" s="2">
        <v>306</v>
      </c>
      <c r="B308" s="1" t="s">
        <v>4198</v>
      </c>
      <c r="C308" s="1" t="s">
        <v>4199</v>
      </c>
      <c r="D308" s="1" t="s">
        <v>4200</v>
      </c>
      <c r="E308" s="1" t="s">
        <v>4201</v>
      </c>
      <c r="F308" s="1" t="s">
        <v>4202</v>
      </c>
      <c r="G308" s="1"/>
      <c r="H308" s="1" t="s">
        <v>4203</v>
      </c>
      <c r="I308" s="1" t="s">
        <v>4204</v>
      </c>
      <c r="J308" s="1"/>
      <c r="K308" s="1" t="s">
        <v>4205</v>
      </c>
      <c r="L308" s="1" t="s">
        <v>4206</v>
      </c>
      <c r="M308" s="1" t="s">
        <v>120</v>
      </c>
      <c r="N308" s="1" t="s">
        <v>1065</v>
      </c>
      <c r="O308" s="1" t="s">
        <v>4207</v>
      </c>
      <c r="P308" s="1" t="s">
        <v>843</v>
      </c>
      <c r="Q308" s="1" t="s">
        <v>120</v>
      </c>
      <c r="R308" s="1" t="s">
        <v>120</v>
      </c>
      <c r="S308" s="1" t="s">
        <v>4205</v>
      </c>
      <c r="T308" s="1" t="s">
        <v>120</v>
      </c>
      <c r="U308" s="1" t="s">
        <v>4208</v>
      </c>
      <c r="V308" s="1" t="s">
        <v>4209</v>
      </c>
      <c r="W308" s="1" t="s">
        <v>4210</v>
      </c>
      <c r="X308" s="1" t="s">
        <v>120</v>
      </c>
      <c r="Y308" s="1" t="s">
        <v>120</v>
      </c>
      <c r="Z308" s="1" t="s">
        <v>4211</v>
      </c>
      <c r="AA308" s="1" t="s">
        <v>120</v>
      </c>
      <c r="AB308" s="1" t="s">
        <v>120</v>
      </c>
      <c r="AC308" s="1" t="s">
        <v>120</v>
      </c>
      <c r="AD308" s="1" t="s">
        <v>120</v>
      </c>
      <c r="AE308" s="1" t="s">
        <v>4212</v>
      </c>
      <c r="AF308" s="1" t="s">
        <v>120</v>
      </c>
      <c r="AG308" s="1" t="s">
        <v>120</v>
      </c>
      <c r="AH308" s="1" t="s">
        <v>120</v>
      </c>
      <c r="AI308" s="1" t="s">
        <v>120</v>
      </c>
      <c r="AJ308" s="1" t="s">
        <v>4213</v>
      </c>
      <c r="AK308" s="1" t="s">
        <v>2629</v>
      </c>
      <c r="AL308" s="1" t="s">
        <v>4214</v>
      </c>
      <c r="AM308" s="1" t="s">
        <v>4215</v>
      </c>
      <c r="AN308" s="1" t="s">
        <v>120</v>
      </c>
      <c r="AO308" s="1" t="s">
        <v>2487</v>
      </c>
      <c r="AP308" s="1" t="s">
        <v>120</v>
      </c>
      <c r="AQ308" s="1" t="s">
        <v>120</v>
      </c>
      <c r="AR308" s="1" t="s">
        <v>120</v>
      </c>
      <c r="AS308" s="1" t="s">
        <v>120</v>
      </c>
      <c r="AT308" s="1" t="s">
        <v>120</v>
      </c>
      <c r="AU308" s="1" t="s">
        <v>120</v>
      </c>
      <c r="AV308" s="1" t="s">
        <v>4216</v>
      </c>
      <c r="AW308" s="1" t="s">
        <v>2752</v>
      </c>
      <c r="AX308" s="1" t="s">
        <v>4217</v>
      </c>
      <c r="AY308" s="1" t="s">
        <v>4218</v>
      </c>
      <c r="AZ308" s="1" t="s">
        <v>120</v>
      </c>
      <c r="BA308" s="1" t="s">
        <v>1822</v>
      </c>
      <c r="BB308" s="1" t="s">
        <v>3100</v>
      </c>
      <c r="BC308" s="1" t="s">
        <v>849</v>
      </c>
      <c r="BD308" s="1" t="s">
        <v>120</v>
      </c>
      <c r="BE308" s="1" t="s">
        <v>120</v>
      </c>
      <c r="BF308" s="1" t="s">
        <v>383</v>
      </c>
      <c r="BG308" s="1" t="s">
        <v>120</v>
      </c>
      <c r="BH308" s="1" t="s">
        <v>4219</v>
      </c>
      <c r="BI308" s="1" t="s">
        <v>4220</v>
      </c>
      <c r="BJ308" s="1" t="s">
        <v>4221</v>
      </c>
      <c r="BK308" s="1" t="s">
        <v>120</v>
      </c>
      <c r="BL308" s="1" t="s">
        <v>120</v>
      </c>
      <c r="BM308" s="1" t="s">
        <v>4214</v>
      </c>
      <c r="BN308" s="1" t="s">
        <v>120</v>
      </c>
      <c r="BO308" s="1" t="s">
        <v>1303</v>
      </c>
      <c r="BP308" s="1" t="s">
        <v>2084</v>
      </c>
      <c r="BQ308" s="1" t="s">
        <v>161</v>
      </c>
      <c r="BR308" s="1" t="s">
        <v>120</v>
      </c>
      <c r="BS308" s="1" t="s">
        <v>120</v>
      </c>
      <c r="BT308" s="1" t="s">
        <v>655</v>
      </c>
      <c r="BU308" s="1" t="s">
        <v>120</v>
      </c>
      <c r="BV308" s="1" t="s">
        <v>4222</v>
      </c>
      <c r="BW308" s="1" t="s">
        <v>4223</v>
      </c>
      <c r="BX308" s="1" t="s">
        <v>2923</v>
      </c>
      <c r="BY308" s="1" t="s">
        <v>120</v>
      </c>
      <c r="BZ308" s="1" t="s">
        <v>120</v>
      </c>
      <c r="CA308" s="1" t="s">
        <v>4217</v>
      </c>
      <c r="CB308" s="1" t="s">
        <v>4215</v>
      </c>
      <c r="CC308" s="1" t="s">
        <v>120</v>
      </c>
      <c r="CD308" s="1" t="s">
        <v>2487</v>
      </c>
      <c r="CE308" s="1" t="s">
        <v>120</v>
      </c>
      <c r="CF308" s="1" t="s">
        <v>120</v>
      </c>
      <c r="CG308" s="1" t="s">
        <v>120</v>
      </c>
      <c r="CH308" s="1" t="s">
        <v>120</v>
      </c>
      <c r="CI308" s="1" t="s">
        <v>120</v>
      </c>
      <c r="CJ308" s="1" t="s">
        <v>120</v>
      </c>
      <c r="CK308" s="1" t="s">
        <v>4216</v>
      </c>
      <c r="CL308" s="1" t="s">
        <v>2752</v>
      </c>
      <c r="CM308" s="1" t="s">
        <v>4217</v>
      </c>
      <c r="CN308" s="1" t="s">
        <v>4224</v>
      </c>
      <c r="CO308" s="1" t="s">
        <v>4225</v>
      </c>
      <c r="CP308" s="1" t="s">
        <v>4226</v>
      </c>
      <c r="CQ308" s="1" t="s">
        <v>4227</v>
      </c>
      <c r="CR308" s="1" t="s">
        <v>4228</v>
      </c>
      <c r="CS308" s="1" t="s">
        <v>4229</v>
      </c>
      <c r="CT308" s="1" t="s">
        <v>120</v>
      </c>
      <c r="CU308" s="1" t="s">
        <v>843</v>
      </c>
      <c r="CV308" s="1" t="s">
        <v>249</v>
      </c>
      <c r="CW308" s="1" t="s">
        <v>120</v>
      </c>
      <c r="CX308" s="1" t="s">
        <v>120</v>
      </c>
      <c r="CY308" s="1" t="s">
        <v>120</v>
      </c>
      <c r="CZ308" s="1" t="s">
        <v>1119</v>
      </c>
      <c r="DA308" s="1" t="s">
        <v>120</v>
      </c>
      <c r="DB308" s="1" t="s">
        <v>4230</v>
      </c>
      <c r="DC308" s="1" t="s">
        <v>4231</v>
      </c>
      <c r="DD308" s="1" t="s">
        <v>120</v>
      </c>
      <c r="DE308" s="1" t="s">
        <v>120</v>
      </c>
      <c r="DF308" s="1" t="s">
        <v>120</v>
      </c>
      <c r="DG308" s="1" t="s">
        <v>4218</v>
      </c>
    </row>
    <row r="309" spans="1:111" x14ac:dyDescent="0.3">
      <c r="A309" s="2">
        <v>307</v>
      </c>
      <c r="B309" s="1" t="s">
        <v>4232</v>
      </c>
      <c r="C309" s="1" t="s">
        <v>4233</v>
      </c>
      <c r="D309" s="1" t="s">
        <v>4234</v>
      </c>
      <c r="E309" s="1" t="s">
        <v>4235</v>
      </c>
      <c r="F309" s="1" t="s">
        <v>4236</v>
      </c>
      <c r="G309" s="1" t="s">
        <v>4237</v>
      </c>
      <c r="H309" s="1" t="s">
        <v>4238</v>
      </c>
      <c r="I309" s="1" t="s">
        <v>4239</v>
      </c>
      <c r="J309" s="1" t="s">
        <v>4240</v>
      </c>
      <c r="K309" s="1" t="s">
        <v>1781</v>
      </c>
      <c r="L309" s="1" t="s">
        <v>4241</v>
      </c>
      <c r="M309" s="1" t="s">
        <v>120</v>
      </c>
      <c r="N309" s="1" t="s">
        <v>120</v>
      </c>
      <c r="O309" s="1" t="s">
        <v>1119</v>
      </c>
      <c r="P309" s="1" t="s">
        <v>190</v>
      </c>
      <c r="Q309" s="1" t="s">
        <v>120</v>
      </c>
      <c r="R309" s="1" t="s">
        <v>120</v>
      </c>
      <c r="S309" s="1" t="s">
        <v>1781</v>
      </c>
      <c r="T309" s="1" t="s">
        <v>120</v>
      </c>
      <c r="U309" s="1" t="s">
        <v>120</v>
      </c>
      <c r="V309" s="1" t="s">
        <v>4242</v>
      </c>
      <c r="W309" s="1" t="s">
        <v>4243</v>
      </c>
      <c r="X309" s="1" t="s">
        <v>120</v>
      </c>
      <c r="Y309" s="1" t="s">
        <v>120</v>
      </c>
      <c r="Z309" s="1" t="s">
        <v>4241</v>
      </c>
      <c r="AA309" s="1" t="s">
        <v>4244</v>
      </c>
      <c r="AB309" s="1" t="s">
        <v>4245</v>
      </c>
      <c r="AC309" s="1" t="s">
        <v>4246</v>
      </c>
      <c r="AD309" s="1" t="s">
        <v>120</v>
      </c>
      <c r="AE309" s="1" t="s">
        <v>120</v>
      </c>
      <c r="AF309" s="1" t="s">
        <v>120</v>
      </c>
      <c r="AG309" s="1" t="s">
        <v>120</v>
      </c>
      <c r="AH309" s="1" t="s">
        <v>120</v>
      </c>
      <c r="AI309" s="1" t="s">
        <v>120</v>
      </c>
      <c r="AJ309" s="1" t="s">
        <v>4247</v>
      </c>
      <c r="AK309" s="1" t="s">
        <v>4248</v>
      </c>
      <c r="AL309" s="1" t="s">
        <v>4249</v>
      </c>
      <c r="AM309" s="1" t="s">
        <v>120</v>
      </c>
      <c r="AN309" s="1" t="s">
        <v>120</v>
      </c>
      <c r="AO309" s="1" t="s">
        <v>120</v>
      </c>
      <c r="AP309" s="1" t="s">
        <v>120</v>
      </c>
      <c r="AQ309" s="1" t="s">
        <v>120</v>
      </c>
      <c r="AR309" s="1" t="s">
        <v>120</v>
      </c>
      <c r="AS309" s="1" t="s">
        <v>120</v>
      </c>
      <c r="AT309" s="1" t="s">
        <v>120</v>
      </c>
      <c r="AU309" s="1" t="s">
        <v>120</v>
      </c>
      <c r="AV309" s="1" t="s">
        <v>120</v>
      </c>
      <c r="AW309" s="1" t="s">
        <v>120</v>
      </c>
      <c r="AX309" s="1" t="s">
        <v>120</v>
      </c>
      <c r="AY309" s="1" t="s">
        <v>526</v>
      </c>
      <c r="AZ309" s="1" t="s">
        <v>120</v>
      </c>
      <c r="BA309" s="1" t="s">
        <v>120</v>
      </c>
      <c r="BB309" s="1" t="s">
        <v>224</v>
      </c>
      <c r="BC309" s="1" t="s">
        <v>262</v>
      </c>
      <c r="BD309" s="1" t="s">
        <v>120</v>
      </c>
      <c r="BE309" s="1" t="s">
        <v>120</v>
      </c>
      <c r="BF309" s="1" t="s">
        <v>247</v>
      </c>
      <c r="BG309" s="1" t="s">
        <v>120</v>
      </c>
      <c r="BH309" s="1" t="s">
        <v>120</v>
      </c>
      <c r="BI309" s="1" t="s">
        <v>4250</v>
      </c>
      <c r="BJ309" s="1" t="s">
        <v>4251</v>
      </c>
      <c r="BK309" s="1" t="s">
        <v>120</v>
      </c>
      <c r="BL309" s="1" t="s">
        <v>120</v>
      </c>
      <c r="BM309" s="1" t="s">
        <v>4249</v>
      </c>
      <c r="BN309" s="1" t="s">
        <v>120</v>
      </c>
      <c r="BO309" s="1" t="s">
        <v>120</v>
      </c>
      <c r="BP309" s="1" t="s">
        <v>120</v>
      </c>
      <c r="BQ309" s="1" t="s">
        <v>120</v>
      </c>
      <c r="BR309" s="1" t="s">
        <v>120</v>
      </c>
      <c r="BS309" s="1" t="s">
        <v>120</v>
      </c>
      <c r="BT309" s="1" t="s">
        <v>120</v>
      </c>
      <c r="BU309" s="1" t="s">
        <v>120</v>
      </c>
      <c r="BV309" s="1" t="s">
        <v>120</v>
      </c>
      <c r="BW309" s="1" t="s">
        <v>120</v>
      </c>
      <c r="BX309" s="1" t="s">
        <v>120</v>
      </c>
      <c r="BY309" s="1" t="s">
        <v>120</v>
      </c>
      <c r="BZ309" s="1" t="s">
        <v>120</v>
      </c>
      <c r="CA309" s="1" t="s">
        <v>120</v>
      </c>
      <c r="CB309" s="1" t="s">
        <v>120</v>
      </c>
      <c r="CC309" s="1" t="s">
        <v>120</v>
      </c>
      <c r="CD309" s="1" t="s">
        <v>120</v>
      </c>
      <c r="CE309" s="1" t="s">
        <v>120</v>
      </c>
      <c r="CF309" s="1" t="s">
        <v>120</v>
      </c>
      <c r="CG309" s="1" t="s">
        <v>120</v>
      </c>
      <c r="CH309" s="1" t="s">
        <v>120</v>
      </c>
      <c r="CI309" s="1" t="s">
        <v>120</v>
      </c>
      <c r="CJ309" s="1" t="s">
        <v>120</v>
      </c>
      <c r="CK309" s="1" t="s">
        <v>120</v>
      </c>
      <c r="CL309" s="1" t="s">
        <v>120</v>
      </c>
      <c r="CM309" s="1" t="s">
        <v>120</v>
      </c>
      <c r="CN309" s="1" t="s">
        <v>120</v>
      </c>
      <c r="CO309" s="1" t="s">
        <v>120</v>
      </c>
      <c r="CP309" s="1" t="s">
        <v>120</v>
      </c>
      <c r="CQ309" s="1" t="s">
        <v>120</v>
      </c>
      <c r="CR309" s="1" t="s">
        <v>120</v>
      </c>
      <c r="CS309" s="1" t="s">
        <v>120</v>
      </c>
      <c r="CT309" s="1" t="s">
        <v>120</v>
      </c>
      <c r="CU309" s="1" t="s">
        <v>120</v>
      </c>
      <c r="CV309" s="1" t="s">
        <v>387</v>
      </c>
      <c r="CW309" s="1" t="s">
        <v>123</v>
      </c>
      <c r="CX309" s="1" t="s">
        <v>120</v>
      </c>
      <c r="CY309" s="1" t="s">
        <v>120</v>
      </c>
      <c r="CZ309" s="1" t="s">
        <v>847</v>
      </c>
      <c r="DA309" s="1" t="s">
        <v>120</v>
      </c>
      <c r="DB309" s="1" t="s">
        <v>120</v>
      </c>
      <c r="DC309" s="1" t="s">
        <v>2772</v>
      </c>
      <c r="DD309" s="1" t="s">
        <v>299</v>
      </c>
      <c r="DE309" s="1" t="s">
        <v>120</v>
      </c>
      <c r="DF309" s="1" t="s">
        <v>120</v>
      </c>
      <c r="DG309" s="1" t="s">
        <v>526</v>
      </c>
    </row>
    <row r="310" spans="1:111" x14ac:dyDescent="0.3">
      <c r="A310" s="2">
        <v>308</v>
      </c>
      <c r="B310" s="1" t="s">
        <v>4252</v>
      </c>
      <c r="C310" s="1" t="s">
        <v>4253</v>
      </c>
      <c r="D310" s="1" t="s">
        <v>4254</v>
      </c>
      <c r="E310" s="1" t="s">
        <v>4255</v>
      </c>
      <c r="F310" s="1" t="s">
        <v>4256</v>
      </c>
      <c r="G310" s="1"/>
      <c r="H310" s="1"/>
      <c r="I310" s="1" t="s">
        <v>4257</v>
      </c>
      <c r="J310" s="1"/>
      <c r="K310" s="1" t="s">
        <v>2249</v>
      </c>
      <c r="L310" s="1" t="s">
        <v>4258</v>
      </c>
      <c r="M310" s="1" t="s">
        <v>120</v>
      </c>
      <c r="N310" s="1" t="s">
        <v>466</v>
      </c>
      <c r="O310" s="1" t="s">
        <v>844</v>
      </c>
      <c r="P310" s="1" t="s">
        <v>1267</v>
      </c>
      <c r="Q310" s="1" t="s">
        <v>120</v>
      </c>
      <c r="R310" s="1" t="s">
        <v>120</v>
      </c>
      <c r="S310" s="1" t="s">
        <v>2249</v>
      </c>
      <c r="T310" s="1" t="s">
        <v>120</v>
      </c>
      <c r="U310" s="1" t="s">
        <v>4259</v>
      </c>
      <c r="V310" s="1" t="s">
        <v>4260</v>
      </c>
      <c r="W310" s="1" t="s">
        <v>4261</v>
      </c>
      <c r="X310" s="1" t="s">
        <v>120</v>
      </c>
      <c r="Y310" s="1" t="s">
        <v>120</v>
      </c>
      <c r="Z310" s="1" t="s">
        <v>4262</v>
      </c>
      <c r="AA310" s="1" t="s">
        <v>4263</v>
      </c>
      <c r="AB310" s="1" t="s">
        <v>2420</v>
      </c>
      <c r="AC310" s="1" t="s">
        <v>4264</v>
      </c>
      <c r="AD310" s="1" t="s">
        <v>120</v>
      </c>
      <c r="AE310" s="1" t="s">
        <v>120</v>
      </c>
      <c r="AF310" s="1" t="s">
        <v>120</v>
      </c>
      <c r="AG310" s="1" t="s">
        <v>120</v>
      </c>
      <c r="AH310" s="1" t="s">
        <v>120</v>
      </c>
      <c r="AI310" s="1" t="s">
        <v>120</v>
      </c>
      <c r="AJ310" s="1" t="s">
        <v>4265</v>
      </c>
      <c r="AK310" s="1" t="s">
        <v>4266</v>
      </c>
      <c r="AL310" s="1" t="s">
        <v>4267</v>
      </c>
      <c r="AM310" s="1" t="s">
        <v>4268</v>
      </c>
      <c r="AN310" s="1" t="s">
        <v>120</v>
      </c>
      <c r="AO310" s="1" t="s">
        <v>120</v>
      </c>
      <c r="AP310" s="1" t="s">
        <v>120</v>
      </c>
      <c r="AQ310" s="1" t="s">
        <v>120</v>
      </c>
      <c r="AR310" s="1" t="s">
        <v>120</v>
      </c>
      <c r="AS310" s="1" t="s">
        <v>120</v>
      </c>
      <c r="AT310" s="1" t="s">
        <v>120</v>
      </c>
      <c r="AU310" s="1" t="s">
        <v>120</v>
      </c>
      <c r="AV310" s="1" t="s">
        <v>190</v>
      </c>
      <c r="AW310" s="1" t="s">
        <v>4269</v>
      </c>
      <c r="AX310" s="1" t="s">
        <v>4270</v>
      </c>
      <c r="AY310" s="1" t="s">
        <v>120</v>
      </c>
      <c r="AZ310" s="1" t="s">
        <v>120</v>
      </c>
      <c r="BA310" s="1" t="s">
        <v>1463</v>
      </c>
      <c r="BB310" s="1" t="s">
        <v>2010</v>
      </c>
      <c r="BC310" s="1" t="s">
        <v>1303</v>
      </c>
      <c r="BD310" s="1" t="s">
        <v>120</v>
      </c>
      <c r="BE310" s="1" t="s">
        <v>120</v>
      </c>
      <c r="BF310" s="1" t="s">
        <v>3441</v>
      </c>
      <c r="BG310" s="1" t="s">
        <v>120</v>
      </c>
      <c r="BH310" s="1" t="s">
        <v>4271</v>
      </c>
      <c r="BI310" s="1" t="s">
        <v>4272</v>
      </c>
      <c r="BJ310" s="1" t="s">
        <v>4273</v>
      </c>
      <c r="BK310" s="1" t="s">
        <v>120</v>
      </c>
      <c r="BL310" s="1" t="s">
        <v>120</v>
      </c>
      <c r="BM310" s="1" t="s">
        <v>4267</v>
      </c>
      <c r="BN310" s="1" t="s">
        <v>120</v>
      </c>
      <c r="BO310" s="1" t="s">
        <v>123</v>
      </c>
      <c r="BP310" s="1" t="s">
        <v>121</v>
      </c>
      <c r="BQ310" s="1" t="s">
        <v>123</v>
      </c>
      <c r="BR310" s="1" t="s">
        <v>120</v>
      </c>
      <c r="BS310" s="1" t="s">
        <v>120</v>
      </c>
      <c r="BT310" s="1" t="s">
        <v>190</v>
      </c>
      <c r="BU310" s="1" t="s">
        <v>120</v>
      </c>
      <c r="BV310" s="1" t="s">
        <v>4274</v>
      </c>
      <c r="BW310" s="1" t="s">
        <v>4275</v>
      </c>
      <c r="BX310" s="1" t="s">
        <v>4276</v>
      </c>
      <c r="BY310" s="1" t="s">
        <v>120</v>
      </c>
      <c r="BZ310" s="1" t="s">
        <v>120</v>
      </c>
      <c r="CA310" s="1" t="s">
        <v>4270</v>
      </c>
      <c r="CB310" s="1" t="s">
        <v>4268</v>
      </c>
      <c r="CC310" s="1" t="s">
        <v>120</v>
      </c>
      <c r="CD310" s="1" t="s">
        <v>120</v>
      </c>
      <c r="CE310" s="1" t="s">
        <v>120</v>
      </c>
      <c r="CF310" s="1" t="s">
        <v>120</v>
      </c>
      <c r="CG310" s="1" t="s">
        <v>120</v>
      </c>
      <c r="CH310" s="1" t="s">
        <v>120</v>
      </c>
      <c r="CI310" s="1" t="s">
        <v>120</v>
      </c>
      <c r="CJ310" s="1" t="s">
        <v>120</v>
      </c>
      <c r="CK310" s="1" t="s">
        <v>190</v>
      </c>
      <c r="CL310" s="1" t="s">
        <v>4269</v>
      </c>
      <c r="CM310" s="1" t="s">
        <v>4270</v>
      </c>
      <c r="CN310" s="1" t="s">
        <v>120</v>
      </c>
      <c r="CO310" s="1" t="s">
        <v>377</v>
      </c>
      <c r="CP310" s="1" t="s">
        <v>4277</v>
      </c>
      <c r="CQ310" s="1" t="s">
        <v>4278</v>
      </c>
      <c r="CR310" s="1" t="s">
        <v>377</v>
      </c>
      <c r="CS310" s="1" t="s">
        <v>4279</v>
      </c>
      <c r="CT310" s="1" t="s">
        <v>120</v>
      </c>
      <c r="CU310" s="1" t="s">
        <v>120</v>
      </c>
      <c r="CV310" s="1" t="s">
        <v>120</v>
      </c>
      <c r="CW310" s="1" t="s">
        <v>120</v>
      </c>
      <c r="CX310" s="1" t="s">
        <v>120</v>
      </c>
      <c r="CY310" s="1" t="s">
        <v>120</v>
      </c>
      <c r="CZ310" s="1" t="s">
        <v>120</v>
      </c>
      <c r="DA310" s="1" t="s">
        <v>120</v>
      </c>
      <c r="DB310" s="1" t="s">
        <v>120</v>
      </c>
      <c r="DC310" s="1" t="s">
        <v>120</v>
      </c>
      <c r="DD310" s="1" t="s">
        <v>120</v>
      </c>
      <c r="DE310" s="1" t="s">
        <v>120</v>
      </c>
      <c r="DF310" s="1" t="s">
        <v>120</v>
      </c>
      <c r="DG310" s="1" t="s">
        <v>120</v>
      </c>
    </row>
    <row r="311" spans="1:111" x14ac:dyDescent="0.3">
      <c r="A311" s="2">
        <v>309</v>
      </c>
      <c r="B311" s="1" t="s">
        <v>4280</v>
      </c>
      <c r="C311" s="1" t="s">
        <v>4281</v>
      </c>
      <c r="D311" s="1" t="s">
        <v>4282</v>
      </c>
      <c r="E311" s="1" t="s">
        <v>4283</v>
      </c>
      <c r="F311" s="1" t="s">
        <v>4284</v>
      </c>
      <c r="G311" s="1" t="s">
        <v>4285</v>
      </c>
      <c r="H311" s="1" t="s">
        <v>4286</v>
      </c>
      <c r="I311" s="1" t="s">
        <v>4287</v>
      </c>
      <c r="J311" s="1" t="s">
        <v>4288</v>
      </c>
      <c r="K311" s="1" t="s">
        <v>121</v>
      </c>
      <c r="L311" s="1" t="s">
        <v>4289</v>
      </c>
      <c r="M311" s="1" t="s">
        <v>120</v>
      </c>
      <c r="N311" s="1" t="s">
        <v>161</v>
      </c>
      <c r="O311" s="1" t="s">
        <v>123</v>
      </c>
      <c r="P311" s="1" t="s">
        <v>120</v>
      </c>
      <c r="Q311" s="1" t="s">
        <v>120</v>
      </c>
      <c r="R311" s="1" t="s">
        <v>120</v>
      </c>
      <c r="S311" s="1" t="s">
        <v>121</v>
      </c>
      <c r="T311" s="1" t="s">
        <v>120</v>
      </c>
      <c r="U311" s="1" t="s">
        <v>4001</v>
      </c>
      <c r="V311" s="1" t="s">
        <v>142</v>
      </c>
      <c r="W311" s="1" t="s">
        <v>120</v>
      </c>
      <c r="X311" s="1" t="s">
        <v>120</v>
      </c>
      <c r="Y311" s="1" t="s">
        <v>120</v>
      </c>
      <c r="Z311" s="1" t="s">
        <v>4290</v>
      </c>
      <c r="AA311" s="1" t="s">
        <v>120</v>
      </c>
      <c r="AB311" s="1" t="s">
        <v>120</v>
      </c>
      <c r="AC311" s="1" t="s">
        <v>120</v>
      </c>
      <c r="AD311" s="1" t="s">
        <v>120</v>
      </c>
      <c r="AE311" s="1" t="s">
        <v>120</v>
      </c>
      <c r="AF311" s="1" t="s">
        <v>120</v>
      </c>
      <c r="AG311" s="1" t="s">
        <v>120</v>
      </c>
      <c r="AH311" s="1" t="s">
        <v>120</v>
      </c>
      <c r="AI311" s="1" t="s">
        <v>120</v>
      </c>
      <c r="AJ311" s="1" t="s">
        <v>120</v>
      </c>
      <c r="AK311" s="1" t="s">
        <v>120</v>
      </c>
      <c r="AL311" s="1" t="s">
        <v>120</v>
      </c>
      <c r="AM311" s="1" t="s">
        <v>120</v>
      </c>
      <c r="AN311" s="1" t="s">
        <v>120</v>
      </c>
      <c r="AO311" s="1" t="s">
        <v>120</v>
      </c>
      <c r="AP311" s="1" t="s">
        <v>120</v>
      </c>
      <c r="AQ311" s="1" t="s">
        <v>120</v>
      </c>
      <c r="AR311" s="1" t="s">
        <v>120</v>
      </c>
      <c r="AS311" s="1" t="s">
        <v>120</v>
      </c>
      <c r="AT311" s="1" t="s">
        <v>120</v>
      </c>
      <c r="AU311" s="1" t="s">
        <v>120</v>
      </c>
      <c r="AV311" s="1" t="s">
        <v>120</v>
      </c>
      <c r="AW311" s="1" t="s">
        <v>120</v>
      </c>
      <c r="AX311" s="1" t="s">
        <v>120</v>
      </c>
      <c r="AY311" s="1" t="s">
        <v>120</v>
      </c>
      <c r="AZ311" s="1" t="s">
        <v>120</v>
      </c>
      <c r="BA311" s="1" t="s">
        <v>120</v>
      </c>
      <c r="BB311" s="1" t="s">
        <v>120</v>
      </c>
      <c r="BC311" s="1" t="s">
        <v>120</v>
      </c>
      <c r="BD311" s="1" t="s">
        <v>120</v>
      </c>
      <c r="BE311" s="1" t="s">
        <v>120</v>
      </c>
      <c r="BF311" s="1" t="s">
        <v>120</v>
      </c>
      <c r="BG311" s="1" t="s">
        <v>120</v>
      </c>
      <c r="BH311" s="1" t="s">
        <v>120</v>
      </c>
      <c r="BI311" s="1" t="s">
        <v>120</v>
      </c>
      <c r="BJ311" s="1" t="s">
        <v>120</v>
      </c>
      <c r="BK311" s="1" t="s">
        <v>120</v>
      </c>
      <c r="BL311" s="1" t="s">
        <v>120</v>
      </c>
      <c r="BM311" s="1" t="s">
        <v>120</v>
      </c>
      <c r="BN311" s="1" t="s">
        <v>120</v>
      </c>
      <c r="BO311" s="1" t="s">
        <v>120</v>
      </c>
      <c r="BP311" s="1" t="s">
        <v>120</v>
      </c>
      <c r="BQ311" s="1" t="s">
        <v>120</v>
      </c>
      <c r="BR311" s="1" t="s">
        <v>120</v>
      </c>
      <c r="BS311" s="1" t="s">
        <v>120</v>
      </c>
      <c r="BT311" s="1" t="s">
        <v>120</v>
      </c>
      <c r="BU311" s="1" t="s">
        <v>120</v>
      </c>
      <c r="BV311" s="1" t="s">
        <v>120</v>
      </c>
      <c r="BW311" s="1" t="s">
        <v>120</v>
      </c>
      <c r="BX311" s="1" t="s">
        <v>120</v>
      </c>
      <c r="BY311" s="1" t="s">
        <v>120</v>
      </c>
      <c r="BZ311" s="1" t="s">
        <v>120</v>
      </c>
      <c r="CA311" s="1" t="s">
        <v>120</v>
      </c>
      <c r="CB311" s="1" t="s">
        <v>120</v>
      </c>
      <c r="CC311" s="1" t="s">
        <v>120</v>
      </c>
      <c r="CD311" s="1" t="s">
        <v>120</v>
      </c>
      <c r="CE311" s="1" t="s">
        <v>120</v>
      </c>
      <c r="CF311" s="1" t="s">
        <v>120</v>
      </c>
      <c r="CG311" s="1" t="s">
        <v>120</v>
      </c>
      <c r="CH311" s="1" t="s">
        <v>120</v>
      </c>
      <c r="CI311" s="1" t="s">
        <v>120</v>
      </c>
      <c r="CJ311" s="1" t="s">
        <v>120</v>
      </c>
      <c r="CK311" s="1" t="s">
        <v>120</v>
      </c>
      <c r="CL311" s="1" t="s">
        <v>120</v>
      </c>
      <c r="CM311" s="1" t="s">
        <v>120</v>
      </c>
      <c r="CN311" s="1" t="s">
        <v>120</v>
      </c>
      <c r="CO311" s="1" t="s">
        <v>120</v>
      </c>
      <c r="CP311" s="1" t="s">
        <v>120</v>
      </c>
      <c r="CQ311" s="1" t="s">
        <v>120</v>
      </c>
      <c r="CR311" s="1" t="s">
        <v>120</v>
      </c>
      <c r="CS311" s="1" t="s">
        <v>120</v>
      </c>
      <c r="CT311" s="1" t="s">
        <v>120</v>
      </c>
      <c r="CU311" s="1" t="s">
        <v>120</v>
      </c>
      <c r="CV311" s="1" t="s">
        <v>120</v>
      </c>
      <c r="CW311" s="1" t="s">
        <v>120</v>
      </c>
      <c r="CX311" s="1" t="s">
        <v>120</v>
      </c>
      <c r="CY311" s="1" t="s">
        <v>120</v>
      </c>
      <c r="CZ311" s="1" t="s">
        <v>120</v>
      </c>
      <c r="DA311" s="1" t="s">
        <v>120</v>
      </c>
      <c r="DB311" s="1" t="s">
        <v>120</v>
      </c>
      <c r="DC311" s="1" t="s">
        <v>120</v>
      </c>
      <c r="DD311" s="1" t="s">
        <v>120</v>
      </c>
      <c r="DE311" s="1" t="s">
        <v>120</v>
      </c>
      <c r="DF311" s="1" t="s">
        <v>120</v>
      </c>
      <c r="DG311" s="1" t="s">
        <v>120</v>
      </c>
    </row>
    <row r="312" spans="1:111" x14ac:dyDescent="0.3">
      <c r="A312" s="2">
        <v>310</v>
      </c>
      <c r="B312" s="1" t="s">
        <v>4291</v>
      </c>
      <c r="C312" s="1" t="s">
        <v>4292</v>
      </c>
      <c r="D312" s="1" t="s">
        <v>4293</v>
      </c>
      <c r="E312" s="1" t="s">
        <v>4294</v>
      </c>
      <c r="F312" s="1"/>
      <c r="G312" s="1"/>
      <c r="H312" s="1"/>
      <c r="I312" s="1" t="s">
        <v>4295</v>
      </c>
      <c r="J312" s="1"/>
      <c r="K312" s="1" t="s">
        <v>120</v>
      </c>
      <c r="L312" s="1" t="s">
        <v>311</v>
      </c>
      <c r="M312" s="1" t="s">
        <v>120</v>
      </c>
      <c r="N312" s="1" t="s">
        <v>120</v>
      </c>
      <c r="O312" s="1" t="s">
        <v>120</v>
      </c>
      <c r="P312" s="1" t="s">
        <v>120</v>
      </c>
      <c r="Q312" s="1" t="s">
        <v>120</v>
      </c>
      <c r="R312" s="1" t="s">
        <v>120</v>
      </c>
      <c r="S312" s="1" t="s">
        <v>120</v>
      </c>
      <c r="T312" s="1" t="s">
        <v>120</v>
      </c>
      <c r="U312" s="1" t="s">
        <v>120</v>
      </c>
      <c r="V312" s="1" t="s">
        <v>120</v>
      </c>
      <c r="W312" s="1" t="s">
        <v>120</v>
      </c>
      <c r="X312" s="1" t="s">
        <v>120</v>
      </c>
      <c r="Y312" s="1" t="s">
        <v>120</v>
      </c>
      <c r="Z312" s="1" t="s">
        <v>120</v>
      </c>
      <c r="AA312" s="1" t="s">
        <v>120</v>
      </c>
      <c r="AB312" s="1" t="s">
        <v>120</v>
      </c>
      <c r="AC312" s="1" t="s">
        <v>120</v>
      </c>
      <c r="AD312" s="1" t="s">
        <v>120</v>
      </c>
      <c r="AE312" s="1" t="s">
        <v>120</v>
      </c>
      <c r="AF312" s="1" t="s">
        <v>120</v>
      </c>
      <c r="AG312" s="1" t="s">
        <v>120</v>
      </c>
      <c r="AH312" s="1" t="s">
        <v>120</v>
      </c>
      <c r="AI312" s="1" t="s">
        <v>120</v>
      </c>
      <c r="AJ312" s="1" t="s">
        <v>120</v>
      </c>
      <c r="AK312" s="1" t="s">
        <v>120</v>
      </c>
      <c r="AL312" s="1" t="s">
        <v>120</v>
      </c>
      <c r="AM312" s="1" t="s">
        <v>120</v>
      </c>
      <c r="AN312" s="1" t="s">
        <v>120</v>
      </c>
      <c r="AO312" s="1" t="s">
        <v>120</v>
      </c>
      <c r="AP312" s="1" t="s">
        <v>120</v>
      </c>
      <c r="AQ312" s="1" t="s">
        <v>120</v>
      </c>
      <c r="AR312" s="1" t="s">
        <v>120</v>
      </c>
      <c r="AS312" s="1" t="s">
        <v>120</v>
      </c>
      <c r="AT312" s="1" t="s">
        <v>120</v>
      </c>
      <c r="AU312" s="1" t="s">
        <v>120</v>
      </c>
      <c r="AV312" s="1" t="s">
        <v>120</v>
      </c>
      <c r="AW312" s="1" t="s">
        <v>120</v>
      </c>
      <c r="AX312" s="1" t="s">
        <v>120</v>
      </c>
      <c r="AY312" s="1" t="s">
        <v>120</v>
      </c>
      <c r="AZ312" s="1" t="s">
        <v>120</v>
      </c>
      <c r="BA312" s="1" t="s">
        <v>120</v>
      </c>
      <c r="BB312" s="1" t="s">
        <v>120</v>
      </c>
      <c r="BC312" s="1" t="s">
        <v>120</v>
      </c>
      <c r="BD312" s="1" t="s">
        <v>120</v>
      </c>
      <c r="BE312" s="1" t="s">
        <v>120</v>
      </c>
      <c r="BF312" s="1" t="s">
        <v>120</v>
      </c>
      <c r="BG312" s="1" t="s">
        <v>120</v>
      </c>
      <c r="BH312" s="1" t="s">
        <v>120</v>
      </c>
      <c r="BI312" s="1" t="s">
        <v>120</v>
      </c>
      <c r="BJ312" s="1" t="s">
        <v>120</v>
      </c>
      <c r="BK312" s="1" t="s">
        <v>120</v>
      </c>
      <c r="BL312" s="1" t="s">
        <v>120</v>
      </c>
      <c r="BM312" s="1" t="s">
        <v>120</v>
      </c>
      <c r="BN312" s="1" t="s">
        <v>120</v>
      </c>
      <c r="BO312" s="1" t="s">
        <v>120</v>
      </c>
      <c r="BP312" s="1" t="s">
        <v>120</v>
      </c>
      <c r="BQ312" s="1" t="s">
        <v>120</v>
      </c>
      <c r="BR312" s="1" t="s">
        <v>120</v>
      </c>
      <c r="BS312" s="1" t="s">
        <v>120</v>
      </c>
      <c r="BT312" s="1" t="s">
        <v>120</v>
      </c>
      <c r="BU312" s="1" t="s">
        <v>120</v>
      </c>
      <c r="BV312" s="1" t="s">
        <v>120</v>
      </c>
      <c r="BW312" s="1" t="s">
        <v>120</v>
      </c>
      <c r="BX312" s="1" t="s">
        <v>120</v>
      </c>
      <c r="BY312" s="1" t="s">
        <v>120</v>
      </c>
      <c r="BZ312" s="1" t="s">
        <v>120</v>
      </c>
      <c r="CA312" s="1" t="s">
        <v>120</v>
      </c>
      <c r="CB312" s="1" t="s">
        <v>120</v>
      </c>
      <c r="CC312" s="1" t="s">
        <v>120</v>
      </c>
      <c r="CD312" s="1" t="s">
        <v>120</v>
      </c>
      <c r="CE312" s="1" t="s">
        <v>120</v>
      </c>
      <c r="CF312" s="1" t="s">
        <v>120</v>
      </c>
      <c r="CG312" s="1" t="s">
        <v>120</v>
      </c>
      <c r="CH312" s="1" t="s">
        <v>120</v>
      </c>
      <c r="CI312" s="1" t="s">
        <v>120</v>
      </c>
      <c r="CJ312" s="1" t="s">
        <v>120</v>
      </c>
      <c r="CK312" s="1" t="s">
        <v>120</v>
      </c>
      <c r="CL312" s="1" t="s">
        <v>120</v>
      </c>
      <c r="CM312" s="1" t="s">
        <v>120</v>
      </c>
      <c r="CN312" s="1" t="s">
        <v>120</v>
      </c>
      <c r="CO312" s="1" t="s">
        <v>120</v>
      </c>
      <c r="CP312" s="1" t="s">
        <v>120</v>
      </c>
      <c r="CQ312" s="1" t="s">
        <v>120</v>
      </c>
      <c r="CR312" s="1" t="s">
        <v>120</v>
      </c>
      <c r="CS312" s="1" t="s">
        <v>120</v>
      </c>
      <c r="CT312" s="1" t="s">
        <v>120</v>
      </c>
      <c r="CU312" s="1" t="s">
        <v>120</v>
      </c>
      <c r="CV312" s="1" t="s">
        <v>120</v>
      </c>
      <c r="CW312" s="1" t="s">
        <v>120</v>
      </c>
      <c r="CX312" s="1" t="s">
        <v>120</v>
      </c>
      <c r="CY312" s="1" t="s">
        <v>120</v>
      </c>
      <c r="CZ312" s="1" t="s">
        <v>120</v>
      </c>
      <c r="DA312" s="1" t="s">
        <v>120</v>
      </c>
      <c r="DB312" s="1" t="s">
        <v>120</v>
      </c>
      <c r="DC312" s="1" t="s">
        <v>120</v>
      </c>
      <c r="DD312" s="1" t="s">
        <v>120</v>
      </c>
      <c r="DE312" s="1" t="s">
        <v>120</v>
      </c>
      <c r="DF312" s="1" t="s">
        <v>120</v>
      </c>
      <c r="DG312" s="1" t="s">
        <v>120</v>
      </c>
    </row>
    <row r="313" spans="1:111" x14ac:dyDescent="0.3">
      <c r="A313" s="2">
        <v>311</v>
      </c>
      <c r="B313" s="1" t="s">
        <v>4296</v>
      </c>
      <c r="C313" s="1" t="s">
        <v>4297</v>
      </c>
      <c r="D313" s="1" t="s">
        <v>4298</v>
      </c>
      <c r="E313" s="1" t="s">
        <v>4299</v>
      </c>
      <c r="F313" s="1" t="s">
        <v>4300</v>
      </c>
      <c r="G313" s="1" t="s">
        <v>4301</v>
      </c>
      <c r="H313" s="1" t="s">
        <v>4302</v>
      </c>
      <c r="I313" s="1" t="s">
        <v>4303</v>
      </c>
      <c r="J313" s="1" t="s">
        <v>4304</v>
      </c>
      <c r="K313" s="1" t="s">
        <v>4305</v>
      </c>
      <c r="L313" s="1" t="s">
        <v>4306</v>
      </c>
      <c r="M313" s="1" t="s">
        <v>120</v>
      </c>
      <c r="N313" s="1" t="s">
        <v>355</v>
      </c>
      <c r="O313" s="1" t="s">
        <v>4133</v>
      </c>
      <c r="P313" s="1" t="s">
        <v>583</v>
      </c>
      <c r="Q313" s="1" t="s">
        <v>120</v>
      </c>
      <c r="R313" s="1" t="s">
        <v>120</v>
      </c>
      <c r="S313" s="1" t="s">
        <v>4305</v>
      </c>
      <c r="T313" s="1" t="s">
        <v>120</v>
      </c>
      <c r="U313" s="1" t="s">
        <v>4307</v>
      </c>
      <c r="V313" s="1" t="s">
        <v>4308</v>
      </c>
      <c r="W313" s="1" t="s">
        <v>4309</v>
      </c>
      <c r="X313" s="1" t="s">
        <v>120</v>
      </c>
      <c r="Y313" s="1" t="s">
        <v>120</v>
      </c>
      <c r="Z313" s="1" t="s">
        <v>4310</v>
      </c>
      <c r="AA313" s="1" t="s">
        <v>4311</v>
      </c>
      <c r="AB313" s="1" t="s">
        <v>120</v>
      </c>
      <c r="AC313" s="1" t="s">
        <v>120</v>
      </c>
      <c r="AD313" s="1" t="s">
        <v>120</v>
      </c>
      <c r="AE313" s="1" t="s">
        <v>120</v>
      </c>
      <c r="AF313" s="1" t="s">
        <v>120</v>
      </c>
      <c r="AG313" s="1" t="s">
        <v>120</v>
      </c>
      <c r="AH313" s="1" t="s">
        <v>120</v>
      </c>
      <c r="AI313" s="1" t="s">
        <v>120</v>
      </c>
      <c r="AJ313" s="1" t="s">
        <v>4312</v>
      </c>
      <c r="AK313" s="1" t="s">
        <v>4313</v>
      </c>
      <c r="AL313" s="1" t="s">
        <v>4314</v>
      </c>
      <c r="AM313" s="1" t="s">
        <v>120</v>
      </c>
      <c r="AN313" s="1" t="s">
        <v>120</v>
      </c>
      <c r="AO313" s="1" t="s">
        <v>120</v>
      </c>
      <c r="AP313" s="1" t="s">
        <v>120</v>
      </c>
      <c r="AQ313" s="1" t="s">
        <v>120</v>
      </c>
      <c r="AR313" s="1" t="s">
        <v>120</v>
      </c>
      <c r="AS313" s="1" t="s">
        <v>120</v>
      </c>
      <c r="AT313" s="1" t="s">
        <v>120</v>
      </c>
      <c r="AU313" s="1" t="s">
        <v>120</v>
      </c>
      <c r="AV313" s="1" t="s">
        <v>120</v>
      </c>
      <c r="AW313" s="1" t="s">
        <v>120</v>
      </c>
      <c r="AX313" s="1" t="s">
        <v>120</v>
      </c>
      <c r="AY313" s="1" t="s">
        <v>643</v>
      </c>
      <c r="AZ313" s="1" t="s">
        <v>120</v>
      </c>
      <c r="BA313" s="1" t="s">
        <v>708</v>
      </c>
      <c r="BB313" s="1" t="s">
        <v>4133</v>
      </c>
      <c r="BC313" s="1" t="s">
        <v>1103</v>
      </c>
      <c r="BD313" s="1" t="s">
        <v>120</v>
      </c>
      <c r="BE313" s="1" t="s">
        <v>120</v>
      </c>
      <c r="BF313" s="1" t="s">
        <v>4315</v>
      </c>
      <c r="BG313" s="1" t="s">
        <v>120</v>
      </c>
      <c r="BH313" s="1" t="s">
        <v>4316</v>
      </c>
      <c r="BI313" s="1" t="s">
        <v>4308</v>
      </c>
      <c r="BJ313" s="1" t="s">
        <v>4317</v>
      </c>
      <c r="BK313" s="1" t="s">
        <v>120</v>
      </c>
      <c r="BL313" s="1" t="s">
        <v>120</v>
      </c>
      <c r="BM313" s="1" t="s">
        <v>4314</v>
      </c>
      <c r="BN313" s="1" t="s">
        <v>120</v>
      </c>
      <c r="BO313" s="1" t="s">
        <v>120</v>
      </c>
      <c r="BP313" s="1" t="s">
        <v>120</v>
      </c>
      <c r="BQ313" s="1" t="s">
        <v>120</v>
      </c>
      <c r="BR313" s="1" t="s">
        <v>120</v>
      </c>
      <c r="BS313" s="1" t="s">
        <v>120</v>
      </c>
      <c r="BT313" s="1" t="s">
        <v>120</v>
      </c>
      <c r="BU313" s="1" t="s">
        <v>120</v>
      </c>
      <c r="BV313" s="1" t="s">
        <v>120</v>
      </c>
      <c r="BW313" s="1" t="s">
        <v>120</v>
      </c>
      <c r="BX313" s="1" t="s">
        <v>120</v>
      </c>
      <c r="BY313" s="1" t="s">
        <v>120</v>
      </c>
      <c r="BZ313" s="1" t="s">
        <v>120</v>
      </c>
      <c r="CA313" s="1" t="s">
        <v>120</v>
      </c>
      <c r="CB313" s="1" t="s">
        <v>120</v>
      </c>
      <c r="CC313" s="1" t="s">
        <v>120</v>
      </c>
      <c r="CD313" s="1" t="s">
        <v>120</v>
      </c>
      <c r="CE313" s="1" t="s">
        <v>120</v>
      </c>
      <c r="CF313" s="1" t="s">
        <v>120</v>
      </c>
      <c r="CG313" s="1" t="s">
        <v>120</v>
      </c>
      <c r="CH313" s="1" t="s">
        <v>120</v>
      </c>
      <c r="CI313" s="1" t="s">
        <v>120</v>
      </c>
      <c r="CJ313" s="1" t="s">
        <v>120</v>
      </c>
      <c r="CK313" s="1" t="s">
        <v>120</v>
      </c>
      <c r="CL313" s="1" t="s">
        <v>120</v>
      </c>
      <c r="CM313" s="1" t="s">
        <v>120</v>
      </c>
      <c r="CN313" s="1" t="s">
        <v>120</v>
      </c>
      <c r="CO313" s="1" t="s">
        <v>120</v>
      </c>
      <c r="CP313" s="1" t="s">
        <v>120</v>
      </c>
      <c r="CQ313" s="1" t="s">
        <v>120</v>
      </c>
      <c r="CR313" s="1" t="s">
        <v>120</v>
      </c>
      <c r="CS313" s="1" t="s">
        <v>120</v>
      </c>
      <c r="CT313" s="1" t="s">
        <v>120</v>
      </c>
      <c r="CU313" s="1" t="s">
        <v>123</v>
      </c>
      <c r="CV313" s="1" t="s">
        <v>120</v>
      </c>
      <c r="CW313" s="1" t="s">
        <v>123</v>
      </c>
      <c r="CX313" s="1" t="s">
        <v>120</v>
      </c>
      <c r="CY313" s="1" t="s">
        <v>120</v>
      </c>
      <c r="CZ313" s="1" t="s">
        <v>161</v>
      </c>
      <c r="DA313" s="1" t="s">
        <v>120</v>
      </c>
      <c r="DB313" s="1" t="s">
        <v>2780</v>
      </c>
      <c r="DC313" s="1" t="s">
        <v>120</v>
      </c>
      <c r="DD313" s="1" t="s">
        <v>4318</v>
      </c>
      <c r="DE313" s="1" t="s">
        <v>120</v>
      </c>
      <c r="DF313" s="1" t="s">
        <v>120</v>
      </c>
      <c r="DG313" s="1" t="s">
        <v>643</v>
      </c>
    </row>
    <row r="314" spans="1:111" x14ac:dyDescent="0.3">
      <c r="A314" s="2">
        <v>312</v>
      </c>
      <c r="B314" s="1" t="s">
        <v>4319</v>
      </c>
      <c r="C314" s="1" t="s">
        <v>4320</v>
      </c>
      <c r="D314" s="1" t="s">
        <v>4321</v>
      </c>
      <c r="E314" s="1" t="s">
        <v>4322</v>
      </c>
      <c r="F314" s="1" t="s">
        <v>4323</v>
      </c>
      <c r="G314" s="1" t="s">
        <v>4324</v>
      </c>
      <c r="H314" s="1" t="s">
        <v>4325</v>
      </c>
      <c r="I314" s="1" t="s">
        <v>4326</v>
      </c>
      <c r="J314" s="1" t="s">
        <v>4327</v>
      </c>
      <c r="K314" s="1" t="s">
        <v>984</v>
      </c>
      <c r="L314" s="1" t="s">
        <v>4328</v>
      </c>
      <c r="M314" s="1" t="s">
        <v>120</v>
      </c>
      <c r="N314" s="1" t="s">
        <v>1189</v>
      </c>
      <c r="O314" s="1" t="s">
        <v>3329</v>
      </c>
      <c r="P314" s="1" t="s">
        <v>847</v>
      </c>
      <c r="Q314" s="1" t="s">
        <v>123</v>
      </c>
      <c r="R314" s="1" t="s">
        <v>120</v>
      </c>
      <c r="S314" s="1" t="s">
        <v>984</v>
      </c>
      <c r="T314" s="1" t="s">
        <v>120</v>
      </c>
      <c r="U314" s="1" t="s">
        <v>4329</v>
      </c>
      <c r="V314" s="1" t="s">
        <v>4330</v>
      </c>
      <c r="W314" s="1" t="s">
        <v>4331</v>
      </c>
      <c r="X314" s="1" t="s">
        <v>4332</v>
      </c>
      <c r="Y314" s="1" t="s">
        <v>120</v>
      </c>
      <c r="Z314" s="1" t="s">
        <v>4333</v>
      </c>
      <c r="AA314" s="1" t="s">
        <v>4334</v>
      </c>
      <c r="AB314" s="1" t="s">
        <v>120</v>
      </c>
      <c r="AC314" s="1" t="s">
        <v>120</v>
      </c>
      <c r="AD314" s="1" t="s">
        <v>120</v>
      </c>
      <c r="AE314" s="1" t="s">
        <v>120</v>
      </c>
      <c r="AF314" s="1" t="s">
        <v>120</v>
      </c>
      <c r="AG314" s="1" t="s">
        <v>120</v>
      </c>
      <c r="AH314" s="1" t="s">
        <v>120</v>
      </c>
      <c r="AI314" s="1" t="s">
        <v>120</v>
      </c>
      <c r="AJ314" s="1" t="s">
        <v>4335</v>
      </c>
      <c r="AK314" s="1" t="s">
        <v>4336</v>
      </c>
      <c r="AL314" s="1" t="s">
        <v>4337</v>
      </c>
      <c r="AM314" s="1" t="s">
        <v>120</v>
      </c>
      <c r="AN314" s="1" t="s">
        <v>120</v>
      </c>
      <c r="AO314" s="1" t="s">
        <v>120</v>
      </c>
      <c r="AP314" s="1" t="s">
        <v>120</v>
      </c>
      <c r="AQ314" s="1" t="s">
        <v>120</v>
      </c>
      <c r="AR314" s="1" t="s">
        <v>120</v>
      </c>
      <c r="AS314" s="1" t="s">
        <v>120</v>
      </c>
      <c r="AT314" s="1" t="s">
        <v>120</v>
      </c>
      <c r="AU314" s="1" t="s">
        <v>120</v>
      </c>
      <c r="AV314" s="1" t="s">
        <v>120</v>
      </c>
      <c r="AW314" s="1" t="s">
        <v>120</v>
      </c>
      <c r="AX314" s="1" t="s">
        <v>120</v>
      </c>
      <c r="AY314" s="1" t="s">
        <v>4338</v>
      </c>
      <c r="AZ314" s="1" t="s">
        <v>120</v>
      </c>
      <c r="BA314" s="1" t="s">
        <v>387</v>
      </c>
      <c r="BB314" s="1" t="s">
        <v>4339</v>
      </c>
      <c r="BC314" s="1" t="s">
        <v>847</v>
      </c>
      <c r="BD314" s="1" t="s">
        <v>123</v>
      </c>
      <c r="BE314" s="1" t="s">
        <v>120</v>
      </c>
      <c r="BF314" s="1" t="s">
        <v>4340</v>
      </c>
      <c r="BG314" s="1" t="s">
        <v>120</v>
      </c>
      <c r="BH314" s="1" t="s">
        <v>4341</v>
      </c>
      <c r="BI314" s="1" t="s">
        <v>4342</v>
      </c>
      <c r="BJ314" s="1" t="s">
        <v>4331</v>
      </c>
      <c r="BK314" s="1" t="s">
        <v>4332</v>
      </c>
      <c r="BL314" s="1" t="s">
        <v>120</v>
      </c>
      <c r="BM314" s="1" t="s">
        <v>4337</v>
      </c>
      <c r="BN314" s="1" t="s">
        <v>120</v>
      </c>
      <c r="BO314" s="1" t="s">
        <v>120</v>
      </c>
      <c r="BP314" s="1" t="s">
        <v>120</v>
      </c>
      <c r="BQ314" s="1" t="s">
        <v>120</v>
      </c>
      <c r="BR314" s="1" t="s">
        <v>120</v>
      </c>
      <c r="BS314" s="1" t="s">
        <v>120</v>
      </c>
      <c r="BT314" s="1" t="s">
        <v>120</v>
      </c>
      <c r="BU314" s="1" t="s">
        <v>120</v>
      </c>
      <c r="BV314" s="1" t="s">
        <v>120</v>
      </c>
      <c r="BW314" s="1" t="s">
        <v>120</v>
      </c>
      <c r="BX314" s="1" t="s">
        <v>120</v>
      </c>
      <c r="BY314" s="1" t="s">
        <v>120</v>
      </c>
      <c r="BZ314" s="1" t="s">
        <v>120</v>
      </c>
      <c r="CA314" s="1" t="s">
        <v>120</v>
      </c>
      <c r="CB314" s="1" t="s">
        <v>120</v>
      </c>
      <c r="CC314" s="1" t="s">
        <v>120</v>
      </c>
      <c r="CD314" s="1" t="s">
        <v>120</v>
      </c>
      <c r="CE314" s="1" t="s">
        <v>120</v>
      </c>
      <c r="CF314" s="1" t="s">
        <v>120</v>
      </c>
      <c r="CG314" s="1" t="s">
        <v>120</v>
      </c>
      <c r="CH314" s="1" t="s">
        <v>120</v>
      </c>
      <c r="CI314" s="1" t="s">
        <v>120</v>
      </c>
      <c r="CJ314" s="1" t="s">
        <v>120</v>
      </c>
      <c r="CK314" s="1" t="s">
        <v>120</v>
      </c>
      <c r="CL314" s="1" t="s">
        <v>120</v>
      </c>
      <c r="CM314" s="1" t="s">
        <v>120</v>
      </c>
      <c r="CN314" s="1" t="s">
        <v>120</v>
      </c>
      <c r="CO314" s="1" t="s">
        <v>120</v>
      </c>
      <c r="CP314" s="1" t="s">
        <v>120</v>
      </c>
      <c r="CQ314" s="1" t="s">
        <v>120</v>
      </c>
      <c r="CR314" s="1" t="s">
        <v>120</v>
      </c>
      <c r="CS314" s="1" t="s">
        <v>120</v>
      </c>
      <c r="CT314" s="1" t="s">
        <v>120</v>
      </c>
      <c r="CU314" s="1" t="s">
        <v>161</v>
      </c>
      <c r="CV314" s="1" t="s">
        <v>262</v>
      </c>
      <c r="CW314" s="1" t="s">
        <v>120</v>
      </c>
      <c r="CX314" s="1" t="s">
        <v>120</v>
      </c>
      <c r="CY314" s="1" t="s">
        <v>120</v>
      </c>
      <c r="CZ314" s="1" t="s">
        <v>176</v>
      </c>
      <c r="DA314" s="1" t="s">
        <v>120</v>
      </c>
      <c r="DB314" s="1" t="s">
        <v>4343</v>
      </c>
      <c r="DC314" s="1" t="s">
        <v>4344</v>
      </c>
      <c r="DD314" s="1" t="s">
        <v>120</v>
      </c>
      <c r="DE314" s="1" t="s">
        <v>120</v>
      </c>
      <c r="DF314" s="1" t="s">
        <v>120</v>
      </c>
      <c r="DG314" s="1" t="s">
        <v>4338</v>
      </c>
    </row>
    <row r="315" spans="1:111" x14ac:dyDescent="0.3">
      <c r="A315" s="2">
        <v>313</v>
      </c>
      <c r="B315" s="1" t="s">
        <v>4345</v>
      </c>
      <c r="C315" s="1" t="s">
        <v>4346</v>
      </c>
      <c r="D315" s="1" t="s">
        <v>4347</v>
      </c>
      <c r="E315" s="1" t="s">
        <v>4348</v>
      </c>
      <c r="F315" s="1"/>
      <c r="G315" s="1"/>
      <c r="H315" s="1"/>
      <c r="I315" s="1"/>
      <c r="J315" s="1"/>
      <c r="K315" s="1" t="s">
        <v>4349</v>
      </c>
      <c r="L315" s="1" t="s">
        <v>4350</v>
      </c>
      <c r="M315" s="1" t="s">
        <v>120</v>
      </c>
      <c r="N315" s="1" t="s">
        <v>799</v>
      </c>
      <c r="O315" s="1" t="s">
        <v>4351</v>
      </c>
      <c r="P315" s="1" t="s">
        <v>4352</v>
      </c>
      <c r="Q315" s="1" t="s">
        <v>120</v>
      </c>
      <c r="R315" s="1" t="s">
        <v>120</v>
      </c>
      <c r="S315" s="1" t="s">
        <v>4349</v>
      </c>
      <c r="T315" s="1" t="s">
        <v>120</v>
      </c>
      <c r="U315" s="1" t="s">
        <v>4353</v>
      </c>
      <c r="V315" s="1" t="s">
        <v>4354</v>
      </c>
      <c r="W315" s="1" t="s">
        <v>4355</v>
      </c>
      <c r="X315" s="1" t="s">
        <v>120</v>
      </c>
      <c r="Y315" s="1" t="s">
        <v>120</v>
      </c>
      <c r="Z315" s="1" t="s">
        <v>4356</v>
      </c>
      <c r="AA315" s="1" t="s">
        <v>4357</v>
      </c>
      <c r="AB315" s="1" t="s">
        <v>120</v>
      </c>
      <c r="AC315" s="1" t="s">
        <v>120</v>
      </c>
      <c r="AD315" s="1" t="s">
        <v>120</v>
      </c>
      <c r="AE315" s="1" t="s">
        <v>120</v>
      </c>
      <c r="AF315" s="1" t="s">
        <v>120</v>
      </c>
      <c r="AG315" s="1" t="s">
        <v>120</v>
      </c>
      <c r="AH315" s="1" t="s">
        <v>120</v>
      </c>
      <c r="AI315" s="1" t="s">
        <v>120</v>
      </c>
      <c r="AJ315" s="1" t="s">
        <v>120</v>
      </c>
      <c r="AK315" s="1" t="s">
        <v>4358</v>
      </c>
      <c r="AL315" s="1" t="s">
        <v>4356</v>
      </c>
      <c r="AM315" s="1" t="s">
        <v>120</v>
      </c>
      <c r="AN315" s="1" t="s">
        <v>120</v>
      </c>
      <c r="AO315" s="1" t="s">
        <v>120</v>
      </c>
      <c r="AP315" s="1" t="s">
        <v>120</v>
      </c>
      <c r="AQ315" s="1" t="s">
        <v>120</v>
      </c>
      <c r="AR315" s="1" t="s">
        <v>120</v>
      </c>
      <c r="AS315" s="1" t="s">
        <v>120</v>
      </c>
      <c r="AT315" s="1" t="s">
        <v>120</v>
      </c>
      <c r="AU315" s="1" t="s">
        <v>120</v>
      </c>
      <c r="AV315" s="1" t="s">
        <v>120</v>
      </c>
      <c r="AW315" s="1" t="s">
        <v>120</v>
      </c>
      <c r="AX315" s="1" t="s">
        <v>120</v>
      </c>
      <c r="AY315" s="1" t="s">
        <v>120</v>
      </c>
      <c r="AZ315" s="1" t="s">
        <v>120</v>
      </c>
      <c r="BA315" s="1" t="s">
        <v>799</v>
      </c>
      <c r="BB315" s="1" t="s">
        <v>4351</v>
      </c>
      <c r="BC315" s="1" t="s">
        <v>4352</v>
      </c>
      <c r="BD315" s="1" t="s">
        <v>120</v>
      </c>
      <c r="BE315" s="1" t="s">
        <v>120</v>
      </c>
      <c r="BF315" s="1" t="s">
        <v>4349</v>
      </c>
      <c r="BG315" s="1" t="s">
        <v>120</v>
      </c>
      <c r="BH315" s="1" t="s">
        <v>4353</v>
      </c>
      <c r="BI315" s="1" t="s">
        <v>4354</v>
      </c>
      <c r="BJ315" s="1" t="s">
        <v>4355</v>
      </c>
      <c r="BK315" s="1" t="s">
        <v>120</v>
      </c>
      <c r="BL315" s="1" t="s">
        <v>120</v>
      </c>
      <c r="BM315" s="1" t="s">
        <v>4356</v>
      </c>
      <c r="BN315" s="1" t="s">
        <v>120</v>
      </c>
      <c r="BO315" s="1" t="s">
        <v>120</v>
      </c>
      <c r="BP315" s="1" t="s">
        <v>120</v>
      </c>
      <c r="BQ315" s="1" t="s">
        <v>120</v>
      </c>
      <c r="BR315" s="1" t="s">
        <v>120</v>
      </c>
      <c r="BS315" s="1" t="s">
        <v>120</v>
      </c>
      <c r="BT315" s="1" t="s">
        <v>120</v>
      </c>
      <c r="BU315" s="1" t="s">
        <v>120</v>
      </c>
      <c r="BV315" s="1" t="s">
        <v>120</v>
      </c>
      <c r="BW315" s="1" t="s">
        <v>120</v>
      </c>
      <c r="BX315" s="1" t="s">
        <v>120</v>
      </c>
      <c r="BY315" s="1" t="s">
        <v>120</v>
      </c>
      <c r="BZ315" s="1" t="s">
        <v>120</v>
      </c>
      <c r="CA315" s="1" t="s">
        <v>120</v>
      </c>
      <c r="CB315" s="1" t="s">
        <v>120</v>
      </c>
      <c r="CC315" s="1" t="s">
        <v>120</v>
      </c>
      <c r="CD315" s="1" t="s">
        <v>120</v>
      </c>
      <c r="CE315" s="1" t="s">
        <v>120</v>
      </c>
      <c r="CF315" s="1" t="s">
        <v>120</v>
      </c>
      <c r="CG315" s="1" t="s">
        <v>120</v>
      </c>
      <c r="CH315" s="1" t="s">
        <v>120</v>
      </c>
      <c r="CI315" s="1" t="s">
        <v>120</v>
      </c>
      <c r="CJ315" s="1" t="s">
        <v>120</v>
      </c>
      <c r="CK315" s="1" t="s">
        <v>120</v>
      </c>
      <c r="CL315" s="1" t="s">
        <v>120</v>
      </c>
      <c r="CM315" s="1" t="s">
        <v>120</v>
      </c>
      <c r="CN315" s="1" t="s">
        <v>120</v>
      </c>
      <c r="CO315" s="1" t="s">
        <v>120</v>
      </c>
      <c r="CP315" s="1" t="s">
        <v>120</v>
      </c>
      <c r="CQ315" s="1" t="s">
        <v>120</v>
      </c>
      <c r="CR315" s="1" t="s">
        <v>120</v>
      </c>
      <c r="CS315" s="1" t="s">
        <v>120</v>
      </c>
      <c r="CT315" s="1" t="s">
        <v>120</v>
      </c>
      <c r="CU315" s="1" t="s">
        <v>120</v>
      </c>
      <c r="CV315" s="1" t="s">
        <v>120</v>
      </c>
      <c r="CW315" s="1" t="s">
        <v>120</v>
      </c>
      <c r="CX315" s="1" t="s">
        <v>120</v>
      </c>
      <c r="CY315" s="1" t="s">
        <v>120</v>
      </c>
      <c r="CZ315" s="1" t="s">
        <v>120</v>
      </c>
      <c r="DA315" s="1" t="s">
        <v>120</v>
      </c>
      <c r="DB315" s="1" t="s">
        <v>120</v>
      </c>
      <c r="DC315" s="1" t="s">
        <v>120</v>
      </c>
      <c r="DD315" s="1" t="s">
        <v>120</v>
      </c>
      <c r="DE315" s="1" t="s">
        <v>120</v>
      </c>
      <c r="DF315" s="1" t="s">
        <v>120</v>
      </c>
      <c r="DG315" s="1" t="s">
        <v>120</v>
      </c>
    </row>
    <row r="316" spans="1:111" x14ac:dyDescent="0.3">
      <c r="A316" s="2">
        <v>314</v>
      </c>
      <c r="B316" s="1" t="s">
        <v>4359</v>
      </c>
      <c r="C316" s="1" t="s">
        <v>4360</v>
      </c>
      <c r="D316" s="1" t="s">
        <v>4361</v>
      </c>
      <c r="E316" s="1" t="s">
        <v>4362</v>
      </c>
      <c r="F316" s="1" t="s">
        <v>4363</v>
      </c>
      <c r="G316" s="1" t="s">
        <v>4364</v>
      </c>
      <c r="H316" s="1" t="s">
        <v>4365</v>
      </c>
      <c r="I316" s="1" t="s">
        <v>4366</v>
      </c>
      <c r="J316" s="1" t="s">
        <v>4364</v>
      </c>
      <c r="K316" s="1" t="s">
        <v>4367</v>
      </c>
      <c r="L316" s="1" t="s">
        <v>4368</v>
      </c>
      <c r="M316" s="1" t="s">
        <v>120</v>
      </c>
      <c r="N316" s="1" t="s">
        <v>456</v>
      </c>
      <c r="O316" s="1" t="s">
        <v>231</v>
      </c>
      <c r="P316" s="1" t="s">
        <v>121</v>
      </c>
      <c r="Q316" s="1" t="s">
        <v>120</v>
      </c>
      <c r="R316" s="1" t="s">
        <v>120</v>
      </c>
      <c r="S316" s="1" t="s">
        <v>4367</v>
      </c>
      <c r="T316" s="1" t="s">
        <v>120</v>
      </c>
      <c r="U316" s="1" t="s">
        <v>4369</v>
      </c>
      <c r="V316" s="1" t="s">
        <v>4370</v>
      </c>
      <c r="W316" s="1" t="s">
        <v>4371</v>
      </c>
      <c r="X316" s="1" t="s">
        <v>120</v>
      </c>
      <c r="Y316" s="1" t="s">
        <v>120</v>
      </c>
      <c r="Z316" s="1" t="s">
        <v>4372</v>
      </c>
      <c r="AA316" s="1" t="s">
        <v>4373</v>
      </c>
      <c r="AB316" s="1" t="s">
        <v>120</v>
      </c>
      <c r="AC316" s="1" t="s">
        <v>4374</v>
      </c>
      <c r="AD316" s="1" t="s">
        <v>120</v>
      </c>
      <c r="AE316" s="1" t="s">
        <v>120</v>
      </c>
      <c r="AF316" s="1" t="s">
        <v>120</v>
      </c>
      <c r="AG316" s="1" t="s">
        <v>4375</v>
      </c>
      <c r="AH316" s="1" t="s">
        <v>120</v>
      </c>
      <c r="AI316" s="1" t="s">
        <v>120</v>
      </c>
      <c r="AJ316" s="1" t="s">
        <v>4376</v>
      </c>
      <c r="AK316" s="1" t="s">
        <v>4377</v>
      </c>
      <c r="AL316" s="1" t="s">
        <v>4378</v>
      </c>
      <c r="AM316" s="1" t="s">
        <v>4379</v>
      </c>
      <c r="AN316" s="1" t="s">
        <v>286</v>
      </c>
      <c r="AO316" s="1" t="s">
        <v>4380</v>
      </c>
      <c r="AP316" s="1" t="s">
        <v>4381</v>
      </c>
      <c r="AQ316" s="1" t="s">
        <v>120</v>
      </c>
      <c r="AR316" s="1" t="s">
        <v>120</v>
      </c>
      <c r="AS316" s="1" t="s">
        <v>120</v>
      </c>
      <c r="AT316" s="1" t="s">
        <v>120</v>
      </c>
      <c r="AU316" s="1" t="s">
        <v>120</v>
      </c>
      <c r="AV316" s="1" t="s">
        <v>4382</v>
      </c>
      <c r="AW316" s="1" t="s">
        <v>4383</v>
      </c>
      <c r="AX316" s="1" t="s">
        <v>4384</v>
      </c>
      <c r="AY316" s="1" t="s">
        <v>4385</v>
      </c>
      <c r="AZ316" s="1" t="s">
        <v>120</v>
      </c>
      <c r="BA316" s="1" t="s">
        <v>626</v>
      </c>
      <c r="BB316" s="1" t="s">
        <v>1193</v>
      </c>
      <c r="BC316" s="1" t="s">
        <v>120</v>
      </c>
      <c r="BD316" s="1" t="s">
        <v>120</v>
      </c>
      <c r="BE316" s="1" t="s">
        <v>120</v>
      </c>
      <c r="BF316" s="1" t="s">
        <v>730</v>
      </c>
      <c r="BG316" s="1" t="s">
        <v>120</v>
      </c>
      <c r="BH316" s="1" t="s">
        <v>4386</v>
      </c>
      <c r="BI316" s="1" t="s">
        <v>4387</v>
      </c>
      <c r="BJ316" s="1" t="s">
        <v>120</v>
      </c>
      <c r="BK316" s="1" t="s">
        <v>120</v>
      </c>
      <c r="BL316" s="1" t="s">
        <v>120</v>
      </c>
      <c r="BM316" s="1" t="s">
        <v>4378</v>
      </c>
      <c r="BN316" s="1" t="s">
        <v>120</v>
      </c>
      <c r="BO316" s="1" t="s">
        <v>849</v>
      </c>
      <c r="BP316" s="1" t="s">
        <v>1897</v>
      </c>
      <c r="BQ316" s="1" t="s">
        <v>121</v>
      </c>
      <c r="BR316" s="1" t="s">
        <v>120</v>
      </c>
      <c r="BS316" s="1" t="s">
        <v>120</v>
      </c>
      <c r="BT316" s="1" t="s">
        <v>1160</v>
      </c>
      <c r="BU316" s="1" t="s">
        <v>120</v>
      </c>
      <c r="BV316" s="1" t="s">
        <v>4388</v>
      </c>
      <c r="BW316" s="1" t="s">
        <v>4389</v>
      </c>
      <c r="BX316" s="1" t="s">
        <v>4371</v>
      </c>
      <c r="BY316" s="1" t="s">
        <v>120</v>
      </c>
      <c r="BZ316" s="1" t="s">
        <v>120</v>
      </c>
      <c r="CA316" s="1" t="s">
        <v>4384</v>
      </c>
      <c r="CB316" s="1" t="s">
        <v>4379</v>
      </c>
      <c r="CC316" s="1" t="s">
        <v>286</v>
      </c>
      <c r="CD316" s="1" t="s">
        <v>4380</v>
      </c>
      <c r="CE316" s="1" t="s">
        <v>4381</v>
      </c>
      <c r="CF316" s="1" t="s">
        <v>120</v>
      </c>
      <c r="CG316" s="1" t="s">
        <v>120</v>
      </c>
      <c r="CH316" s="1" t="s">
        <v>120</v>
      </c>
      <c r="CI316" s="1" t="s">
        <v>120</v>
      </c>
      <c r="CJ316" s="1" t="s">
        <v>120</v>
      </c>
      <c r="CK316" s="1" t="s">
        <v>4382</v>
      </c>
      <c r="CL316" s="1" t="s">
        <v>4383</v>
      </c>
      <c r="CM316" s="1" t="s">
        <v>4384</v>
      </c>
      <c r="CN316" s="1" t="s">
        <v>4390</v>
      </c>
      <c r="CO316" s="1" t="s">
        <v>379</v>
      </c>
      <c r="CP316" s="1" t="s">
        <v>2863</v>
      </c>
      <c r="CQ316" s="1" t="s">
        <v>4391</v>
      </c>
      <c r="CR316" s="1" t="s">
        <v>4392</v>
      </c>
      <c r="CS316" s="1" t="s">
        <v>4393</v>
      </c>
      <c r="CT316" s="1" t="s">
        <v>120</v>
      </c>
      <c r="CU316" s="1" t="s">
        <v>123</v>
      </c>
      <c r="CV316" s="1" t="s">
        <v>123</v>
      </c>
      <c r="CW316" s="1" t="s">
        <v>120</v>
      </c>
      <c r="CX316" s="1" t="s">
        <v>120</v>
      </c>
      <c r="CY316" s="1" t="s">
        <v>120</v>
      </c>
      <c r="CZ316" s="1" t="s">
        <v>161</v>
      </c>
      <c r="DA316" s="1" t="s">
        <v>120</v>
      </c>
      <c r="DB316" s="1" t="s">
        <v>4394</v>
      </c>
      <c r="DC316" s="1" t="s">
        <v>294</v>
      </c>
      <c r="DD316" s="1" t="s">
        <v>120</v>
      </c>
      <c r="DE316" s="1" t="s">
        <v>120</v>
      </c>
      <c r="DF316" s="1" t="s">
        <v>120</v>
      </c>
      <c r="DG316" s="1" t="s">
        <v>4385</v>
      </c>
    </row>
    <row r="317" spans="1:111" x14ac:dyDescent="0.3">
      <c r="A317" s="2">
        <v>315</v>
      </c>
      <c r="B317" s="1" t="s">
        <v>4395</v>
      </c>
      <c r="C317" s="1" t="s">
        <v>4396</v>
      </c>
      <c r="D317" s="1" t="s">
        <v>4397</v>
      </c>
      <c r="E317" s="1" t="s">
        <v>4398</v>
      </c>
      <c r="F317" s="1" t="s">
        <v>4399</v>
      </c>
      <c r="G317" s="1" t="s">
        <v>4400</v>
      </c>
      <c r="H317" s="1" t="s">
        <v>4401</v>
      </c>
      <c r="I317" s="1" t="s">
        <v>4402</v>
      </c>
      <c r="J317" s="1" t="s">
        <v>4403</v>
      </c>
      <c r="K317" s="1" t="s">
        <v>120</v>
      </c>
      <c r="L317" s="1" t="s">
        <v>311</v>
      </c>
      <c r="M317" s="1" t="s">
        <v>120</v>
      </c>
      <c r="N317" s="1" t="s">
        <v>120</v>
      </c>
      <c r="O317" s="1" t="s">
        <v>120</v>
      </c>
      <c r="P317" s="1" t="s">
        <v>120</v>
      </c>
      <c r="Q317" s="1" t="s">
        <v>120</v>
      </c>
      <c r="R317" s="1" t="s">
        <v>120</v>
      </c>
      <c r="S317" s="1" t="s">
        <v>120</v>
      </c>
      <c r="T317" s="1" t="s">
        <v>120</v>
      </c>
      <c r="U317" s="1" t="s">
        <v>120</v>
      </c>
      <c r="V317" s="1" t="s">
        <v>120</v>
      </c>
      <c r="W317" s="1" t="s">
        <v>120</v>
      </c>
      <c r="X317" s="1" t="s">
        <v>120</v>
      </c>
      <c r="Y317" s="1" t="s">
        <v>120</v>
      </c>
      <c r="Z317" s="1" t="s">
        <v>120</v>
      </c>
      <c r="AA317" s="1" t="s">
        <v>120</v>
      </c>
      <c r="AB317" s="1" t="s">
        <v>120</v>
      </c>
      <c r="AC317" s="1" t="s">
        <v>120</v>
      </c>
      <c r="AD317" s="1" t="s">
        <v>120</v>
      </c>
      <c r="AE317" s="1" t="s">
        <v>120</v>
      </c>
      <c r="AF317" s="1" t="s">
        <v>120</v>
      </c>
      <c r="AG317" s="1" t="s">
        <v>120</v>
      </c>
      <c r="AH317" s="1" t="s">
        <v>120</v>
      </c>
      <c r="AI317" s="1" t="s">
        <v>120</v>
      </c>
      <c r="AJ317" s="1" t="s">
        <v>120</v>
      </c>
      <c r="AK317" s="1" t="s">
        <v>120</v>
      </c>
      <c r="AL317" s="1" t="s">
        <v>120</v>
      </c>
      <c r="AM317" s="1" t="s">
        <v>120</v>
      </c>
      <c r="AN317" s="1" t="s">
        <v>120</v>
      </c>
      <c r="AO317" s="1" t="s">
        <v>120</v>
      </c>
      <c r="AP317" s="1" t="s">
        <v>120</v>
      </c>
      <c r="AQ317" s="1" t="s">
        <v>120</v>
      </c>
      <c r="AR317" s="1" t="s">
        <v>120</v>
      </c>
      <c r="AS317" s="1" t="s">
        <v>120</v>
      </c>
      <c r="AT317" s="1" t="s">
        <v>120</v>
      </c>
      <c r="AU317" s="1" t="s">
        <v>120</v>
      </c>
      <c r="AV317" s="1" t="s">
        <v>120</v>
      </c>
      <c r="AW317" s="1" t="s">
        <v>120</v>
      </c>
      <c r="AX317" s="1" t="s">
        <v>120</v>
      </c>
      <c r="AY317" s="1" t="s">
        <v>120</v>
      </c>
      <c r="AZ317" s="1" t="s">
        <v>120</v>
      </c>
      <c r="BA317" s="1" t="s">
        <v>120</v>
      </c>
      <c r="BB317" s="1" t="s">
        <v>120</v>
      </c>
      <c r="BC317" s="1" t="s">
        <v>120</v>
      </c>
      <c r="BD317" s="1" t="s">
        <v>120</v>
      </c>
      <c r="BE317" s="1" t="s">
        <v>120</v>
      </c>
      <c r="BF317" s="1" t="s">
        <v>120</v>
      </c>
      <c r="BG317" s="1" t="s">
        <v>120</v>
      </c>
      <c r="BH317" s="1" t="s">
        <v>120</v>
      </c>
      <c r="BI317" s="1" t="s">
        <v>120</v>
      </c>
      <c r="BJ317" s="1" t="s">
        <v>120</v>
      </c>
      <c r="BK317" s="1" t="s">
        <v>120</v>
      </c>
      <c r="BL317" s="1" t="s">
        <v>120</v>
      </c>
      <c r="BM317" s="1" t="s">
        <v>120</v>
      </c>
      <c r="BN317" s="1" t="s">
        <v>120</v>
      </c>
      <c r="BO317" s="1" t="s">
        <v>120</v>
      </c>
      <c r="BP317" s="1" t="s">
        <v>120</v>
      </c>
      <c r="BQ317" s="1" t="s">
        <v>120</v>
      </c>
      <c r="BR317" s="1" t="s">
        <v>120</v>
      </c>
      <c r="BS317" s="1" t="s">
        <v>120</v>
      </c>
      <c r="BT317" s="1" t="s">
        <v>120</v>
      </c>
      <c r="BU317" s="1" t="s">
        <v>120</v>
      </c>
      <c r="BV317" s="1" t="s">
        <v>120</v>
      </c>
      <c r="BW317" s="1" t="s">
        <v>120</v>
      </c>
      <c r="BX317" s="1" t="s">
        <v>120</v>
      </c>
      <c r="BY317" s="1" t="s">
        <v>120</v>
      </c>
      <c r="BZ317" s="1" t="s">
        <v>120</v>
      </c>
      <c r="CA317" s="1" t="s">
        <v>120</v>
      </c>
      <c r="CB317" s="1" t="s">
        <v>120</v>
      </c>
      <c r="CC317" s="1" t="s">
        <v>120</v>
      </c>
      <c r="CD317" s="1" t="s">
        <v>120</v>
      </c>
      <c r="CE317" s="1" t="s">
        <v>120</v>
      </c>
      <c r="CF317" s="1" t="s">
        <v>120</v>
      </c>
      <c r="CG317" s="1" t="s">
        <v>120</v>
      </c>
      <c r="CH317" s="1" t="s">
        <v>120</v>
      </c>
      <c r="CI317" s="1" t="s">
        <v>120</v>
      </c>
      <c r="CJ317" s="1" t="s">
        <v>120</v>
      </c>
      <c r="CK317" s="1" t="s">
        <v>120</v>
      </c>
      <c r="CL317" s="1" t="s">
        <v>120</v>
      </c>
      <c r="CM317" s="1" t="s">
        <v>120</v>
      </c>
      <c r="CN317" s="1" t="s">
        <v>120</v>
      </c>
      <c r="CO317" s="1" t="s">
        <v>120</v>
      </c>
      <c r="CP317" s="1" t="s">
        <v>120</v>
      </c>
      <c r="CQ317" s="1" t="s">
        <v>120</v>
      </c>
      <c r="CR317" s="1" t="s">
        <v>120</v>
      </c>
      <c r="CS317" s="1" t="s">
        <v>120</v>
      </c>
      <c r="CT317" s="1" t="s">
        <v>120</v>
      </c>
      <c r="CU317" s="1" t="s">
        <v>120</v>
      </c>
      <c r="CV317" s="1" t="s">
        <v>120</v>
      </c>
      <c r="CW317" s="1" t="s">
        <v>120</v>
      </c>
      <c r="CX317" s="1" t="s">
        <v>120</v>
      </c>
      <c r="CY317" s="1" t="s">
        <v>120</v>
      </c>
      <c r="CZ317" s="1" t="s">
        <v>120</v>
      </c>
      <c r="DA317" s="1" t="s">
        <v>120</v>
      </c>
      <c r="DB317" s="1" t="s">
        <v>120</v>
      </c>
      <c r="DC317" s="1" t="s">
        <v>120</v>
      </c>
      <c r="DD317" s="1" t="s">
        <v>120</v>
      </c>
      <c r="DE317" s="1" t="s">
        <v>120</v>
      </c>
      <c r="DF317" s="1" t="s">
        <v>120</v>
      </c>
      <c r="DG317" s="1" t="s">
        <v>120</v>
      </c>
    </row>
    <row r="318" spans="1:111" x14ac:dyDescent="0.3">
      <c r="A318" s="2">
        <v>316</v>
      </c>
      <c r="B318" s="1" t="s">
        <v>4404</v>
      </c>
      <c r="C318" s="1" t="s">
        <v>4405</v>
      </c>
      <c r="D318" s="1" t="s">
        <v>942</v>
      </c>
      <c r="E318" s="1" t="s">
        <v>4406</v>
      </c>
      <c r="F318" s="1"/>
      <c r="G318" s="1"/>
      <c r="H318" s="1"/>
      <c r="I318" s="1"/>
      <c r="J318" s="1"/>
      <c r="K318" s="1" t="s">
        <v>843</v>
      </c>
      <c r="L318" s="1" t="s">
        <v>4407</v>
      </c>
      <c r="M318" s="1" t="s">
        <v>120</v>
      </c>
      <c r="N318" s="1" t="s">
        <v>121</v>
      </c>
      <c r="O318" s="1" t="s">
        <v>625</v>
      </c>
      <c r="P318" s="1" t="s">
        <v>120</v>
      </c>
      <c r="Q318" s="1" t="s">
        <v>120</v>
      </c>
      <c r="R318" s="1" t="s">
        <v>120</v>
      </c>
      <c r="S318" s="1" t="s">
        <v>843</v>
      </c>
      <c r="T318" s="1" t="s">
        <v>120</v>
      </c>
      <c r="U318" s="1" t="s">
        <v>4408</v>
      </c>
      <c r="V318" s="1" t="s">
        <v>4409</v>
      </c>
      <c r="W318" s="1" t="s">
        <v>120</v>
      </c>
      <c r="X318" s="1" t="s">
        <v>120</v>
      </c>
      <c r="Y318" s="1" t="s">
        <v>120</v>
      </c>
      <c r="Z318" s="1" t="s">
        <v>4030</v>
      </c>
      <c r="AA318" s="1" t="s">
        <v>4410</v>
      </c>
      <c r="AB318" s="1" t="s">
        <v>120</v>
      </c>
      <c r="AC318" s="1" t="s">
        <v>120</v>
      </c>
      <c r="AD318" s="1" t="s">
        <v>120</v>
      </c>
      <c r="AE318" s="1" t="s">
        <v>120</v>
      </c>
      <c r="AF318" s="1" t="s">
        <v>120</v>
      </c>
      <c r="AG318" s="1" t="s">
        <v>120</v>
      </c>
      <c r="AH318" s="1" t="s">
        <v>120</v>
      </c>
      <c r="AI318" s="1" t="s">
        <v>120</v>
      </c>
      <c r="AJ318" s="1" t="s">
        <v>120</v>
      </c>
      <c r="AK318" s="1" t="s">
        <v>129</v>
      </c>
      <c r="AL318" s="1" t="s">
        <v>4030</v>
      </c>
      <c r="AM318" s="1" t="s">
        <v>120</v>
      </c>
      <c r="AN318" s="1" t="s">
        <v>120</v>
      </c>
      <c r="AO318" s="1" t="s">
        <v>120</v>
      </c>
      <c r="AP318" s="1" t="s">
        <v>120</v>
      </c>
      <c r="AQ318" s="1" t="s">
        <v>120</v>
      </c>
      <c r="AR318" s="1" t="s">
        <v>120</v>
      </c>
      <c r="AS318" s="1" t="s">
        <v>120</v>
      </c>
      <c r="AT318" s="1" t="s">
        <v>120</v>
      </c>
      <c r="AU318" s="1" t="s">
        <v>120</v>
      </c>
      <c r="AV318" s="1" t="s">
        <v>120</v>
      </c>
      <c r="AW318" s="1" t="s">
        <v>120</v>
      </c>
      <c r="AX318" s="1" t="s">
        <v>120</v>
      </c>
      <c r="AY318" s="1" t="s">
        <v>120</v>
      </c>
      <c r="AZ318" s="1" t="s">
        <v>120</v>
      </c>
      <c r="BA318" s="1" t="s">
        <v>121</v>
      </c>
      <c r="BB318" s="1" t="s">
        <v>625</v>
      </c>
      <c r="BC318" s="1" t="s">
        <v>120</v>
      </c>
      <c r="BD318" s="1" t="s">
        <v>120</v>
      </c>
      <c r="BE318" s="1" t="s">
        <v>120</v>
      </c>
      <c r="BF318" s="1" t="s">
        <v>843</v>
      </c>
      <c r="BG318" s="1" t="s">
        <v>120</v>
      </c>
      <c r="BH318" s="1" t="s">
        <v>4408</v>
      </c>
      <c r="BI318" s="1" t="s">
        <v>4409</v>
      </c>
      <c r="BJ318" s="1" t="s">
        <v>120</v>
      </c>
      <c r="BK318" s="1" t="s">
        <v>120</v>
      </c>
      <c r="BL318" s="1" t="s">
        <v>120</v>
      </c>
      <c r="BM318" s="1" t="s">
        <v>4030</v>
      </c>
      <c r="BN318" s="1" t="s">
        <v>120</v>
      </c>
      <c r="BO318" s="1" t="s">
        <v>120</v>
      </c>
      <c r="BP318" s="1" t="s">
        <v>120</v>
      </c>
      <c r="BQ318" s="1" t="s">
        <v>120</v>
      </c>
      <c r="BR318" s="1" t="s">
        <v>120</v>
      </c>
      <c r="BS318" s="1" t="s">
        <v>120</v>
      </c>
      <c r="BT318" s="1" t="s">
        <v>120</v>
      </c>
      <c r="BU318" s="1" t="s">
        <v>120</v>
      </c>
      <c r="BV318" s="1" t="s">
        <v>120</v>
      </c>
      <c r="BW318" s="1" t="s">
        <v>120</v>
      </c>
      <c r="BX318" s="1" t="s">
        <v>120</v>
      </c>
      <c r="BY318" s="1" t="s">
        <v>120</v>
      </c>
      <c r="BZ318" s="1" t="s">
        <v>120</v>
      </c>
      <c r="CA318" s="1" t="s">
        <v>120</v>
      </c>
      <c r="CB318" s="1" t="s">
        <v>120</v>
      </c>
      <c r="CC318" s="1" t="s">
        <v>120</v>
      </c>
      <c r="CD318" s="1" t="s">
        <v>120</v>
      </c>
      <c r="CE318" s="1" t="s">
        <v>120</v>
      </c>
      <c r="CF318" s="1" t="s">
        <v>120</v>
      </c>
      <c r="CG318" s="1" t="s">
        <v>120</v>
      </c>
      <c r="CH318" s="1" t="s">
        <v>120</v>
      </c>
      <c r="CI318" s="1" t="s">
        <v>120</v>
      </c>
      <c r="CJ318" s="1" t="s">
        <v>120</v>
      </c>
      <c r="CK318" s="1" t="s">
        <v>120</v>
      </c>
      <c r="CL318" s="1" t="s">
        <v>120</v>
      </c>
      <c r="CM318" s="1" t="s">
        <v>120</v>
      </c>
      <c r="CN318" s="1" t="s">
        <v>120</v>
      </c>
      <c r="CO318" s="1" t="s">
        <v>120</v>
      </c>
      <c r="CP318" s="1" t="s">
        <v>120</v>
      </c>
      <c r="CQ318" s="1" t="s">
        <v>120</v>
      </c>
      <c r="CR318" s="1" t="s">
        <v>120</v>
      </c>
      <c r="CS318" s="1" t="s">
        <v>120</v>
      </c>
      <c r="CT318" s="1" t="s">
        <v>120</v>
      </c>
      <c r="CU318" s="1" t="s">
        <v>120</v>
      </c>
      <c r="CV318" s="1" t="s">
        <v>120</v>
      </c>
      <c r="CW318" s="1" t="s">
        <v>120</v>
      </c>
      <c r="CX318" s="1" t="s">
        <v>120</v>
      </c>
      <c r="CY318" s="1" t="s">
        <v>120</v>
      </c>
      <c r="CZ318" s="1" t="s">
        <v>120</v>
      </c>
      <c r="DA318" s="1" t="s">
        <v>120</v>
      </c>
      <c r="DB318" s="1" t="s">
        <v>120</v>
      </c>
      <c r="DC318" s="1" t="s">
        <v>120</v>
      </c>
      <c r="DD318" s="1" t="s">
        <v>120</v>
      </c>
      <c r="DE318" s="1" t="s">
        <v>120</v>
      </c>
      <c r="DF318" s="1" t="s">
        <v>120</v>
      </c>
      <c r="DG318" s="1" t="s">
        <v>120</v>
      </c>
    </row>
    <row r="319" spans="1:111" x14ac:dyDescent="0.3">
      <c r="A319" s="2">
        <v>317</v>
      </c>
      <c r="B319" s="1" t="s">
        <v>4411</v>
      </c>
      <c r="C319" s="1" t="s">
        <v>4412</v>
      </c>
      <c r="D319" s="1" t="s">
        <v>4413</v>
      </c>
      <c r="E319" s="1" t="s">
        <v>4414</v>
      </c>
      <c r="F319" s="1" t="s">
        <v>4415</v>
      </c>
      <c r="G319" s="1"/>
      <c r="H319" s="1" t="s">
        <v>4416</v>
      </c>
      <c r="I319" s="1" t="s">
        <v>4415</v>
      </c>
      <c r="J319" s="1"/>
      <c r="K319" s="1" t="s">
        <v>262</v>
      </c>
      <c r="L319" s="1" t="s">
        <v>4417</v>
      </c>
      <c r="M319" s="1" t="s">
        <v>120</v>
      </c>
      <c r="N319" s="1" t="s">
        <v>120</v>
      </c>
      <c r="O319" s="1" t="s">
        <v>262</v>
      </c>
      <c r="P319" s="1" t="s">
        <v>120</v>
      </c>
      <c r="Q319" s="1" t="s">
        <v>120</v>
      </c>
      <c r="R319" s="1" t="s">
        <v>120</v>
      </c>
      <c r="S319" s="1" t="s">
        <v>262</v>
      </c>
      <c r="T319" s="1" t="s">
        <v>120</v>
      </c>
      <c r="U319" s="1" t="s">
        <v>120</v>
      </c>
      <c r="V319" s="1" t="s">
        <v>4418</v>
      </c>
      <c r="W319" s="1" t="s">
        <v>120</v>
      </c>
      <c r="X319" s="1" t="s">
        <v>120</v>
      </c>
      <c r="Y319" s="1" t="s">
        <v>120</v>
      </c>
      <c r="Z319" s="1" t="s">
        <v>4418</v>
      </c>
      <c r="AA319" s="1" t="s">
        <v>4419</v>
      </c>
      <c r="AB319" s="1" t="s">
        <v>120</v>
      </c>
      <c r="AC319" s="1" t="s">
        <v>120</v>
      </c>
      <c r="AD319" s="1" t="s">
        <v>120</v>
      </c>
      <c r="AE319" s="1" t="s">
        <v>120</v>
      </c>
      <c r="AF319" s="1" t="s">
        <v>120</v>
      </c>
      <c r="AG319" s="1" t="s">
        <v>120</v>
      </c>
      <c r="AH319" s="1" t="s">
        <v>120</v>
      </c>
      <c r="AI319" s="1" t="s">
        <v>120</v>
      </c>
      <c r="AJ319" s="1" t="s">
        <v>120</v>
      </c>
      <c r="AK319" s="1" t="s">
        <v>2629</v>
      </c>
      <c r="AL319" s="1" t="s">
        <v>4418</v>
      </c>
      <c r="AM319" s="1" t="s">
        <v>120</v>
      </c>
      <c r="AN319" s="1" t="s">
        <v>120</v>
      </c>
      <c r="AO319" s="1" t="s">
        <v>120</v>
      </c>
      <c r="AP319" s="1" t="s">
        <v>120</v>
      </c>
      <c r="AQ319" s="1" t="s">
        <v>120</v>
      </c>
      <c r="AR319" s="1" t="s">
        <v>120</v>
      </c>
      <c r="AS319" s="1" t="s">
        <v>120</v>
      </c>
      <c r="AT319" s="1" t="s">
        <v>120</v>
      </c>
      <c r="AU319" s="1" t="s">
        <v>120</v>
      </c>
      <c r="AV319" s="1" t="s">
        <v>120</v>
      </c>
      <c r="AW319" s="1" t="s">
        <v>120</v>
      </c>
      <c r="AX319" s="1" t="s">
        <v>120</v>
      </c>
      <c r="AY319" s="1" t="s">
        <v>120</v>
      </c>
      <c r="AZ319" s="1" t="s">
        <v>120</v>
      </c>
      <c r="BA319" s="1" t="s">
        <v>120</v>
      </c>
      <c r="BB319" s="1" t="s">
        <v>262</v>
      </c>
      <c r="BC319" s="1" t="s">
        <v>120</v>
      </c>
      <c r="BD319" s="1" t="s">
        <v>120</v>
      </c>
      <c r="BE319" s="1" t="s">
        <v>120</v>
      </c>
      <c r="BF319" s="1" t="s">
        <v>262</v>
      </c>
      <c r="BG319" s="1" t="s">
        <v>120</v>
      </c>
      <c r="BH319" s="1" t="s">
        <v>120</v>
      </c>
      <c r="BI319" s="1" t="s">
        <v>4418</v>
      </c>
      <c r="BJ319" s="1" t="s">
        <v>120</v>
      </c>
      <c r="BK319" s="1" t="s">
        <v>120</v>
      </c>
      <c r="BL319" s="1" t="s">
        <v>120</v>
      </c>
      <c r="BM319" s="1" t="s">
        <v>4418</v>
      </c>
      <c r="BN319" s="1" t="s">
        <v>120</v>
      </c>
      <c r="BO319" s="1" t="s">
        <v>120</v>
      </c>
      <c r="BP319" s="1" t="s">
        <v>120</v>
      </c>
      <c r="BQ319" s="1" t="s">
        <v>120</v>
      </c>
      <c r="BR319" s="1" t="s">
        <v>120</v>
      </c>
      <c r="BS319" s="1" t="s">
        <v>120</v>
      </c>
      <c r="BT319" s="1" t="s">
        <v>120</v>
      </c>
      <c r="BU319" s="1" t="s">
        <v>120</v>
      </c>
      <c r="BV319" s="1" t="s">
        <v>120</v>
      </c>
      <c r="BW319" s="1" t="s">
        <v>120</v>
      </c>
      <c r="BX319" s="1" t="s">
        <v>120</v>
      </c>
      <c r="BY319" s="1" t="s">
        <v>120</v>
      </c>
      <c r="BZ319" s="1" t="s">
        <v>120</v>
      </c>
      <c r="CA319" s="1" t="s">
        <v>120</v>
      </c>
      <c r="CB319" s="1" t="s">
        <v>120</v>
      </c>
      <c r="CC319" s="1" t="s">
        <v>120</v>
      </c>
      <c r="CD319" s="1" t="s">
        <v>120</v>
      </c>
      <c r="CE319" s="1" t="s">
        <v>120</v>
      </c>
      <c r="CF319" s="1" t="s">
        <v>120</v>
      </c>
      <c r="CG319" s="1" t="s">
        <v>120</v>
      </c>
      <c r="CH319" s="1" t="s">
        <v>120</v>
      </c>
      <c r="CI319" s="1" t="s">
        <v>120</v>
      </c>
      <c r="CJ319" s="1" t="s">
        <v>120</v>
      </c>
      <c r="CK319" s="1" t="s">
        <v>120</v>
      </c>
      <c r="CL319" s="1" t="s">
        <v>120</v>
      </c>
      <c r="CM319" s="1" t="s">
        <v>120</v>
      </c>
      <c r="CN319" s="1" t="s">
        <v>120</v>
      </c>
      <c r="CO319" s="1" t="s">
        <v>120</v>
      </c>
      <c r="CP319" s="1" t="s">
        <v>120</v>
      </c>
      <c r="CQ319" s="1" t="s">
        <v>120</v>
      </c>
      <c r="CR319" s="1" t="s">
        <v>120</v>
      </c>
      <c r="CS319" s="1" t="s">
        <v>120</v>
      </c>
      <c r="CT319" s="1" t="s">
        <v>120</v>
      </c>
      <c r="CU319" s="1" t="s">
        <v>120</v>
      </c>
      <c r="CV319" s="1" t="s">
        <v>120</v>
      </c>
      <c r="CW319" s="1" t="s">
        <v>120</v>
      </c>
      <c r="CX319" s="1" t="s">
        <v>120</v>
      </c>
      <c r="CY319" s="1" t="s">
        <v>120</v>
      </c>
      <c r="CZ319" s="1" t="s">
        <v>120</v>
      </c>
      <c r="DA319" s="1" t="s">
        <v>120</v>
      </c>
      <c r="DB319" s="1" t="s">
        <v>120</v>
      </c>
      <c r="DC319" s="1" t="s">
        <v>120</v>
      </c>
      <c r="DD319" s="1" t="s">
        <v>120</v>
      </c>
      <c r="DE319" s="1" t="s">
        <v>120</v>
      </c>
      <c r="DF319" s="1" t="s">
        <v>120</v>
      </c>
      <c r="DG319" s="1" t="s">
        <v>120</v>
      </c>
    </row>
    <row r="320" spans="1:111" x14ac:dyDescent="0.3">
      <c r="A320" s="2">
        <v>318</v>
      </c>
      <c r="B320" s="1" t="s">
        <v>4420</v>
      </c>
      <c r="C320" s="1" t="s">
        <v>4421</v>
      </c>
      <c r="D320" s="1" t="s">
        <v>4422</v>
      </c>
      <c r="E320" s="1" t="s">
        <v>4423</v>
      </c>
      <c r="F320" s="1" t="s">
        <v>4424</v>
      </c>
      <c r="G320" s="1" t="s">
        <v>4425</v>
      </c>
      <c r="H320" s="1" t="s">
        <v>4426</v>
      </c>
      <c r="I320" s="1" t="s">
        <v>4427</v>
      </c>
      <c r="J320" s="1" t="s">
        <v>4425</v>
      </c>
      <c r="K320" s="1" t="s">
        <v>120</v>
      </c>
      <c r="L320" s="1" t="s">
        <v>311</v>
      </c>
      <c r="M320" s="1" t="s">
        <v>120</v>
      </c>
      <c r="N320" s="1" t="s">
        <v>120</v>
      </c>
      <c r="O320" s="1" t="s">
        <v>120</v>
      </c>
      <c r="P320" s="1" t="s">
        <v>120</v>
      </c>
      <c r="Q320" s="1" t="s">
        <v>120</v>
      </c>
      <c r="R320" s="1" t="s">
        <v>120</v>
      </c>
      <c r="S320" s="1" t="s">
        <v>120</v>
      </c>
      <c r="T320" s="1" t="s">
        <v>120</v>
      </c>
      <c r="U320" s="1" t="s">
        <v>120</v>
      </c>
      <c r="V320" s="1" t="s">
        <v>120</v>
      </c>
      <c r="W320" s="1" t="s">
        <v>120</v>
      </c>
      <c r="X320" s="1" t="s">
        <v>120</v>
      </c>
      <c r="Y320" s="1" t="s">
        <v>120</v>
      </c>
      <c r="Z320" s="1" t="s">
        <v>120</v>
      </c>
      <c r="AA320" s="1" t="s">
        <v>120</v>
      </c>
      <c r="AB320" s="1" t="s">
        <v>120</v>
      </c>
      <c r="AC320" s="1" t="s">
        <v>120</v>
      </c>
      <c r="AD320" s="1" t="s">
        <v>120</v>
      </c>
      <c r="AE320" s="1" t="s">
        <v>120</v>
      </c>
      <c r="AF320" s="1" t="s">
        <v>120</v>
      </c>
      <c r="AG320" s="1" t="s">
        <v>120</v>
      </c>
      <c r="AH320" s="1" t="s">
        <v>120</v>
      </c>
      <c r="AI320" s="1" t="s">
        <v>120</v>
      </c>
      <c r="AJ320" s="1" t="s">
        <v>120</v>
      </c>
      <c r="AK320" s="1" t="s">
        <v>120</v>
      </c>
      <c r="AL320" s="1" t="s">
        <v>120</v>
      </c>
      <c r="AM320" s="1" t="s">
        <v>120</v>
      </c>
      <c r="AN320" s="1" t="s">
        <v>120</v>
      </c>
      <c r="AO320" s="1" t="s">
        <v>120</v>
      </c>
      <c r="AP320" s="1" t="s">
        <v>120</v>
      </c>
      <c r="AQ320" s="1" t="s">
        <v>120</v>
      </c>
      <c r="AR320" s="1" t="s">
        <v>120</v>
      </c>
      <c r="AS320" s="1" t="s">
        <v>120</v>
      </c>
      <c r="AT320" s="1" t="s">
        <v>120</v>
      </c>
      <c r="AU320" s="1" t="s">
        <v>120</v>
      </c>
      <c r="AV320" s="1" t="s">
        <v>120</v>
      </c>
      <c r="AW320" s="1" t="s">
        <v>120</v>
      </c>
      <c r="AX320" s="1" t="s">
        <v>120</v>
      </c>
      <c r="AY320" s="1" t="s">
        <v>120</v>
      </c>
      <c r="AZ320" s="1" t="s">
        <v>120</v>
      </c>
      <c r="BA320" s="1" t="s">
        <v>120</v>
      </c>
      <c r="BB320" s="1" t="s">
        <v>120</v>
      </c>
      <c r="BC320" s="1" t="s">
        <v>120</v>
      </c>
      <c r="BD320" s="1" t="s">
        <v>120</v>
      </c>
      <c r="BE320" s="1" t="s">
        <v>120</v>
      </c>
      <c r="BF320" s="1" t="s">
        <v>120</v>
      </c>
      <c r="BG320" s="1" t="s">
        <v>120</v>
      </c>
      <c r="BH320" s="1" t="s">
        <v>120</v>
      </c>
      <c r="BI320" s="1" t="s">
        <v>120</v>
      </c>
      <c r="BJ320" s="1" t="s">
        <v>120</v>
      </c>
      <c r="BK320" s="1" t="s">
        <v>120</v>
      </c>
      <c r="BL320" s="1" t="s">
        <v>120</v>
      </c>
      <c r="BM320" s="1" t="s">
        <v>120</v>
      </c>
      <c r="BN320" s="1" t="s">
        <v>120</v>
      </c>
      <c r="BO320" s="1" t="s">
        <v>120</v>
      </c>
      <c r="BP320" s="1" t="s">
        <v>120</v>
      </c>
      <c r="BQ320" s="1" t="s">
        <v>120</v>
      </c>
      <c r="BR320" s="1" t="s">
        <v>120</v>
      </c>
      <c r="BS320" s="1" t="s">
        <v>120</v>
      </c>
      <c r="BT320" s="1" t="s">
        <v>120</v>
      </c>
      <c r="BU320" s="1" t="s">
        <v>120</v>
      </c>
      <c r="BV320" s="1" t="s">
        <v>120</v>
      </c>
      <c r="BW320" s="1" t="s">
        <v>120</v>
      </c>
      <c r="BX320" s="1" t="s">
        <v>120</v>
      </c>
      <c r="BY320" s="1" t="s">
        <v>120</v>
      </c>
      <c r="BZ320" s="1" t="s">
        <v>120</v>
      </c>
      <c r="CA320" s="1" t="s">
        <v>120</v>
      </c>
      <c r="CB320" s="1" t="s">
        <v>120</v>
      </c>
      <c r="CC320" s="1" t="s">
        <v>120</v>
      </c>
      <c r="CD320" s="1" t="s">
        <v>120</v>
      </c>
      <c r="CE320" s="1" t="s">
        <v>120</v>
      </c>
      <c r="CF320" s="1" t="s">
        <v>120</v>
      </c>
      <c r="CG320" s="1" t="s">
        <v>120</v>
      </c>
      <c r="CH320" s="1" t="s">
        <v>120</v>
      </c>
      <c r="CI320" s="1" t="s">
        <v>120</v>
      </c>
      <c r="CJ320" s="1" t="s">
        <v>120</v>
      </c>
      <c r="CK320" s="1" t="s">
        <v>120</v>
      </c>
      <c r="CL320" s="1" t="s">
        <v>120</v>
      </c>
      <c r="CM320" s="1" t="s">
        <v>120</v>
      </c>
      <c r="CN320" s="1" t="s">
        <v>120</v>
      </c>
      <c r="CO320" s="1" t="s">
        <v>120</v>
      </c>
      <c r="CP320" s="1" t="s">
        <v>120</v>
      </c>
      <c r="CQ320" s="1" t="s">
        <v>120</v>
      </c>
      <c r="CR320" s="1" t="s">
        <v>120</v>
      </c>
      <c r="CS320" s="1" t="s">
        <v>120</v>
      </c>
      <c r="CT320" s="1" t="s">
        <v>120</v>
      </c>
      <c r="CU320" s="1" t="s">
        <v>120</v>
      </c>
      <c r="CV320" s="1" t="s">
        <v>120</v>
      </c>
      <c r="CW320" s="1" t="s">
        <v>120</v>
      </c>
      <c r="CX320" s="1" t="s">
        <v>120</v>
      </c>
      <c r="CY320" s="1" t="s">
        <v>120</v>
      </c>
      <c r="CZ320" s="1" t="s">
        <v>120</v>
      </c>
      <c r="DA320" s="1" t="s">
        <v>120</v>
      </c>
      <c r="DB320" s="1" t="s">
        <v>120</v>
      </c>
      <c r="DC320" s="1" t="s">
        <v>120</v>
      </c>
      <c r="DD320" s="1" t="s">
        <v>120</v>
      </c>
      <c r="DE320" s="1" t="s">
        <v>120</v>
      </c>
      <c r="DF320" s="1" t="s">
        <v>120</v>
      </c>
      <c r="DG320" s="1" t="s">
        <v>120</v>
      </c>
    </row>
    <row r="321" spans="1:111" x14ac:dyDescent="0.3">
      <c r="A321" s="2">
        <v>319</v>
      </c>
      <c r="B321" s="1" t="s">
        <v>4428</v>
      </c>
      <c r="C321" s="1" t="s">
        <v>4429</v>
      </c>
      <c r="D321" s="1" t="s">
        <v>4430</v>
      </c>
      <c r="E321" s="1" t="s">
        <v>4431</v>
      </c>
      <c r="F321" s="1" t="s">
        <v>4432</v>
      </c>
      <c r="G321" s="1"/>
      <c r="H321" s="1"/>
      <c r="I321" s="1" t="s">
        <v>4433</v>
      </c>
      <c r="J321" s="1"/>
      <c r="K321" s="1" t="s">
        <v>4434</v>
      </c>
      <c r="L321" s="1" t="s">
        <v>4435</v>
      </c>
      <c r="M321" s="1" t="s">
        <v>120</v>
      </c>
      <c r="N321" s="1" t="s">
        <v>454</v>
      </c>
      <c r="O321" s="1" t="s">
        <v>4436</v>
      </c>
      <c r="P321" s="1" t="s">
        <v>1193</v>
      </c>
      <c r="Q321" s="1" t="s">
        <v>120</v>
      </c>
      <c r="R321" s="1" t="s">
        <v>120</v>
      </c>
      <c r="S321" s="1" t="s">
        <v>4434</v>
      </c>
      <c r="T321" s="1" t="s">
        <v>120</v>
      </c>
      <c r="U321" s="1" t="s">
        <v>4437</v>
      </c>
      <c r="V321" s="1" t="s">
        <v>4438</v>
      </c>
      <c r="W321" s="1" t="s">
        <v>4439</v>
      </c>
      <c r="X321" s="1" t="s">
        <v>120</v>
      </c>
      <c r="Y321" s="1" t="s">
        <v>120</v>
      </c>
      <c r="Z321" s="1" t="s">
        <v>4440</v>
      </c>
      <c r="AA321" s="1" t="s">
        <v>4441</v>
      </c>
      <c r="AB321" s="1" t="s">
        <v>120</v>
      </c>
      <c r="AC321" s="1" t="s">
        <v>120</v>
      </c>
      <c r="AD321" s="1" t="s">
        <v>120</v>
      </c>
      <c r="AE321" s="1" t="s">
        <v>120</v>
      </c>
      <c r="AF321" s="1" t="s">
        <v>120</v>
      </c>
      <c r="AG321" s="1" t="s">
        <v>120</v>
      </c>
      <c r="AH321" s="1" t="s">
        <v>120</v>
      </c>
      <c r="AI321" s="1" t="s">
        <v>120</v>
      </c>
      <c r="AJ321" s="1" t="s">
        <v>4442</v>
      </c>
      <c r="AK321" s="1" t="s">
        <v>4443</v>
      </c>
      <c r="AL321" s="1" t="s">
        <v>4440</v>
      </c>
      <c r="AM321" s="1" t="s">
        <v>120</v>
      </c>
      <c r="AN321" s="1" t="s">
        <v>120</v>
      </c>
      <c r="AO321" s="1" t="s">
        <v>120</v>
      </c>
      <c r="AP321" s="1" t="s">
        <v>120</v>
      </c>
      <c r="AQ321" s="1" t="s">
        <v>120</v>
      </c>
      <c r="AR321" s="1" t="s">
        <v>120</v>
      </c>
      <c r="AS321" s="1" t="s">
        <v>120</v>
      </c>
      <c r="AT321" s="1" t="s">
        <v>120</v>
      </c>
      <c r="AU321" s="1" t="s">
        <v>120</v>
      </c>
      <c r="AV321" s="1" t="s">
        <v>120</v>
      </c>
      <c r="AW321" s="1" t="s">
        <v>120</v>
      </c>
      <c r="AX321" s="1" t="s">
        <v>120</v>
      </c>
      <c r="AY321" s="1" t="s">
        <v>120</v>
      </c>
      <c r="AZ321" s="1" t="s">
        <v>120</v>
      </c>
      <c r="BA321" s="1" t="s">
        <v>454</v>
      </c>
      <c r="BB321" s="1" t="s">
        <v>4436</v>
      </c>
      <c r="BC321" s="1" t="s">
        <v>1193</v>
      </c>
      <c r="BD321" s="1" t="s">
        <v>120</v>
      </c>
      <c r="BE321" s="1" t="s">
        <v>120</v>
      </c>
      <c r="BF321" s="1" t="s">
        <v>4434</v>
      </c>
      <c r="BG321" s="1" t="s">
        <v>120</v>
      </c>
      <c r="BH321" s="1" t="s">
        <v>4437</v>
      </c>
      <c r="BI321" s="1" t="s">
        <v>4438</v>
      </c>
      <c r="BJ321" s="1" t="s">
        <v>4439</v>
      </c>
      <c r="BK321" s="1" t="s">
        <v>120</v>
      </c>
      <c r="BL321" s="1" t="s">
        <v>120</v>
      </c>
      <c r="BM321" s="1" t="s">
        <v>4440</v>
      </c>
      <c r="BN321" s="1" t="s">
        <v>120</v>
      </c>
      <c r="BO321" s="1" t="s">
        <v>120</v>
      </c>
      <c r="BP321" s="1" t="s">
        <v>120</v>
      </c>
      <c r="BQ321" s="1" t="s">
        <v>120</v>
      </c>
      <c r="BR321" s="1" t="s">
        <v>120</v>
      </c>
      <c r="BS321" s="1" t="s">
        <v>120</v>
      </c>
      <c r="BT321" s="1" t="s">
        <v>120</v>
      </c>
      <c r="BU321" s="1" t="s">
        <v>120</v>
      </c>
      <c r="BV321" s="1" t="s">
        <v>120</v>
      </c>
      <c r="BW321" s="1" t="s">
        <v>120</v>
      </c>
      <c r="BX321" s="1" t="s">
        <v>120</v>
      </c>
      <c r="BY321" s="1" t="s">
        <v>120</v>
      </c>
      <c r="BZ321" s="1" t="s">
        <v>120</v>
      </c>
      <c r="CA321" s="1" t="s">
        <v>120</v>
      </c>
      <c r="CB321" s="1" t="s">
        <v>120</v>
      </c>
      <c r="CC321" s="1" t="s">
        <v>120</v>
      </c>
      <c r="CD321" s="1" t="s">
        <v>120</v>
      </c>
      <c r="CE321" s="1" t="s">
        <v>120</v>
      </c>
      <c r="CF321" s="1" t="s">
        <v>120</v>
      </c>
      <c r="CG321" s="1" t="s">
        <v>120</v>
      </c>
      <c r="CH321" s="1" t="s">
        <v>120</v>
      </c>
      <c r="CI321" s="1" t="s">
        <v>120</v>
      </c>
      <c r="CJ321" s="1" t="s">
        <v>120</v>
      </c>
      <c r="CK321" s="1" t="s">
        <v>120</v>
      </c>
      <c r="CL321" s="1" t="s">
        <v>120</v>
      </c>
      <c r="CM321" s="1" t="s">
        <v>120</v>
      </c>
      <c r="CN321" s="1" t="s">
        <v>120</v>
      </c>
      <c r="CO321" s="1" t="s">
        <v>120</v>
      </c>
      <c r="CP321" s="1" t="s">
        <v>120</v>
      </c>
      <c r="CQ321" s="1" t="s">
        <v>120</v>
      </c>
      <c r="CR321" s="1" t="s">
        <v>120</v>
      </c>
      <c r="CS321" s="1" t="s">
        <v>120</v>
      </c>
      <c r="CT321" s="1" t="s">
        <v>120</v>
      </c>
      <c r="CU321" s="1" t="s">
        <v>120</v>
      </c>
      <c r="CV321" s="1" t="s">
        <v>120</v>
      </c>
      <c r="CW321" s="1" t="s">
        <v>120</v>
      </c>
      <c r="CX321" s="1" t="s">
        <v>120</v>
      </c>
      <c r="CY321" s="1" t="s">
        <v>120</v>
      </c>
      <c r="CZ321" s="1" t="s">
        <v>120</v>
      </c>
      <c r="DA321" s="1" t="s">
        <v>120</v>
      </c>
      <c r="DB321" s="1" t="s">
        <v>120</v>
      </c>
      <c r="DC321" s="1" t="s">
        <v>120</v>
      </c>
      <c r="DD321" s="1" t="s">
        <v>120</v>
      </c>
      <c r="DE321" s="1" t="s">
        <v>120</v>
      </c>
      <c r="DF321" s="1" t="s">
        <v>120</v>
      </c>
      <c r="DG321" s="1" t="s">
        <v>120</v>
      </c>
    </row>
    <row r="322" spans="1:111" x14ac:dyDescent="0.3">
      <c r="A322" s="2">
        <v>320</v>
      </c>
      <c r="B322" s="1" t="s">
        <v>4444</v>
      </c>
      <c r="C322" s="1" t="s">
        <v>4445</v>
      </c>
      <c r="D322" s="1" t="s">
        <v>4446</v>
      </c>
      <c r="E322" s="1" t="s">
        <v>4447</v>
      </c>
      <c r="F322" s="1" t="s">
        <v>4448</v>
      </c>
      <c r="G322" s="1" t="s">
        <v>4449</v>
      </c>
      <c r="H322" s="1" t="s">
        <v>4450</v>
      </c>
      <c r="I322" s="1" t="s">
        <v>4451</v>
      </c>
      <c r="J322" s="1" t="s">
        <v>4452</v>
      </c>
      <c r="K322" s="1" t="s">
        <v>120</v>
      </c>
      <c r="L322" s="1" t="s">
        <v>311</v>
      </c>
      <c r="M322" s="1" t="s">
        <v>120</v>
      </c>
      <c r="N322" s="1" t="s">
        <v>120</v>
      </c>
      <c r="O322" s="1" t="s">
        <v>120</v>
      </c>
      <c r="P322" s="1" t="s">
        <v>120</v>
      </c>
      <c r="Q322" s="1" t="s">
        <v>120</v>
      </c>
      <c r="R322" s="1" t="s">
        <v>120</v>
      </c>
      <c r="S322" s="1" t="s">
        <v>120</v>
      </c>
      <c r="T322" s="1" t="s">
        <v>120</v>
      </c>
      <c r="U322" s="1" t="s">
        <v>120</v>
      </c>
      <c r="V322" s="1" t="s">
        <v>120</v>
      </c>
      <c r="W322" s="1" t="s">
        <v>120</v>
      </c>
      <c r="X322" s="1" t="s">
        <v>120</v>
      </c>
      <c r="Y322" s="1" t="s">
        <v>120</v>
      </c>
      <c r="Z322" s="1" t="s">
        <v>120</v>
      </c>
      <c r="AA322" s="1" t="s">
        <v>120</v>
      </c>
      <c r="AB322" s="1" t="s">
        <v>120</v>
      </c>
      <c r="AC322" s="1" t="s">
        <v>120</v>
      </c>
      <c r="AD322" s="1" t="s">
        <v>120</v>
      </c>
      <c r="AE322" s="1" t="s">
        <v>120</v>
      </c>
      <c r="AF322" s="1" t="s">
        <v>120</v>
      </c>
      <c r="AG322" s="1" t="s">
        <v>120</v>
      </c>
      <c r="AH322" s="1" t="s">
        <v>120</v>
      </c>
      <c r="AI322" s="1" t="s">
        <v>120</v>
      </c>
      <c r="AJ322" s="1" t="s">
        <v>120</v>
      </c>
      <c r="AK322" s="1" t="s">
        <v>120</v>
      </c>
      <c r="AL322" s="1" t="s">
        <v>120</v>
      </c>
      <c r="AM322" s="1" t="s">
        <v>120</v>
      </c>
      <c r="AN322" s="1" t="s">
        <v>120</v>
      </c>
      <c r="AO322" s="1" t="s">
        <v>120</v>
      </c>
      <c r="AP322" s="1" t="s">
        <v>120</v>
      </c>
      <c r="AQ322" s="1" t="s">
        <v>120</v>
      </c>
      <c r="AR322" s="1" t="s">
        <v>120</v>
      </c>
      <c r="AS322" s="1" t="s">
        <v>120</v>
      </c>
      <c r="AT322" s="1" t="s">
        <v>120</v>
      </c>
      <c r="AU322" s="1" t="s">
        <v>120</v>
      </c>
      <c r="AV322" s="1" t="s">
        <v>120</v>
      </c>
      <c r="AW322" s="1" t="s">
        <v>120</v>
      </c>
      <c r="AX322" s="1" t="s">
        <v>120</v>
      </c>
      <c r="AY322" s="1" t="s">
        <v>120</v>
      </c>
      <c r="AZ322" s="1" t="s">
        <v>120</v>
      </c>
      <c r="BA322" s="1" t="s">
        <v>120</v>
      </c>
      <c r="BB322" s="1" t="s">
        <v>120</v>
      </c>
      <c r="BC322" s="1" t="s">
        <v>120</v>
      </c>
      <c r="BD322" s="1" t="s">
        <v>120</v>
      </c>
      <c r="BE322" s="1" t="s">
        <v>120</v>
      </c>
      <c r="BF322" s="1" t="s">
        <v>120</v>
      </c>
      <c r="BG322" s="1" t="s">
        <v>120</v>
      </c>
      <c r="BH322" s="1" t="s">
        <v>120</v>
      </c>
      <c r="BI322" s="1" t="s">
        <v>120</v>
      </c>
      <c r="BJ322" s="1" t="s">
        <v>120</v>
      </c>
      <c r="BK322" s="1" t="s">
        <v>120</v>
      </c>
      <c r="BL322" s="1" t="s">
        <v>120</v>
      </c>
      <c r="BM322" s="1" t="s">
        <v>120</v>
      </c>
      <c r="BN322" s="1" t="s">
        <v>120</v>
      </c>
      <c r="BO322" s="1" t="s">
        <v>120</v>
      </c>
      <c r="BP322" s="1" t="s">
        <v>120</v>
      </c>
      <c r="BQ322" s="1" t="s">
        <v>120</v>
      </c>
      <c r="BR322" s="1" t="s">
        <v>120</v>
      </c>
      <c r="BS322" s="1" t="s">
        <v>120</v>
      </c>
      <c r="BT322" s="1" t="s">
        <v>120</v>
      </c>
      <c r="BU322" s="1" t="s">
        <v>120</v>
      </c>
      <c r="BV322" s="1" t="s">
        <v>120</v>
      </c>
      <c r="BW322" s="1" t="s">
        <v>120</v>
      </c>
      <c r="BX322" s="1" t="s">
        <v>120</v>
      </c>
      <c r="BY322" s="1" t="s">
        <v>120</v>
      </c>
      <c r="BZ322" s="1" t="s">
        <v>120</v>
      </c>
      <c r="CA322" s="1" t="s">
        <v>120</v>
      </c>
      <c r="CB322" s="1" t="s">
        <v>120</v>
      </c>
      <c r="CC322" s="1" t="s">
        <v>120</v>
      </c>
      <c r="CD322" s="1" t="s">
        <v>120</v>
      </c>
      <c r="CE322" s="1" t="s">
        <v>120</v>
      </c>
      <c r="CF322" s="1" t="s">
        <v>120</v>
      </c>
      <c r="CG322" s="1" t="s">
        <v>120</v>
      </c>
      <c r="CH322" s="1" t="s">
        <v>120</v>
      </c>
      <c r="CI322" s="1" t="s">
        <v>120</v>
      </c>
      <c r="CJ322" s="1" t="s">
        <v>120</v>
      </c>
      <c r="CK322" s="1" t="s">
        <v>120</v>
      </c>
      <c r="CL322" s="1" t="s">
        <v>120</v>
      </c>
      <c r="CM322" s="1" t="s">
        <v>120</v>
      </c>
      <c r="CN322" s="1" t="s">
        <v>120</v>
      </c>
      <c r="CO322" s="1" t="s">
        <v>120</v>
      </c>
      <c r="CP322" s="1" t="s">
        <v>120</v>
      </c>
      <c r="CQ322" s="1" t="s">
        <v>120</v>
      </c>
      <c r="CR322" s="1" t="s">
        <v>120</v>
      </c>
      <c r="CS322" s="1" t="s">
        <v>120</v>
      </c>
      <c r="CT322" s="1" t="s">
        <v>120</v>
      </c>
      <c r="CU322" s="1" t="s">
        <v>120</v>
      </c>
      <c r="CV322" s="1" t="s">
        <v>120</v>
      </c>
      <c r="CW322" s="1" t="s">
        <v>120</v>
      </c>
      <c r="CX322" s="1" t="s">
        <v>120</v>
      </c>
      <c r="CY322" s="1" t="s">
        <v>120</v>
      </c>
      <c r="CZ322" s="1" t="s">
        <v>120</v>
      </c>
      <c r="DA322" s="1" t="s">
        <v>120</v>
      </c>
      <c r="DB322" s="1" t="s">
        <v>120</v>
      </c>
      <c r="DC322" s="1" t="s">
        <v>120</v>
      </c>
      <c r="DD322" s="1" t="s">
        <v>120</v>
      </c>
      <c r="DE322" s="1" t="s">
        <v>120</v>
      </c>
      <c r="DF322" s="1" t="s">
        <v>120</v>
      </c>
      <c r="DG322" s="1" t="s">
        <v>120</v>
      </c>
    </row>
    <row r="323" spans="1:111" x14ac:dyDescent="0.3">
      <c r="A323" s="2">
        <v>321</v>
      </c>
      <c r="B323" s="1" t="s">
        <v>4453</v>
      </c>
      <c r="C323" s="1" t="s">
        <v>4454</v>
      </c>
      <c r="D323" s="1" t="s">
        <v>2388</v>
      </c>
      <c r="E323" s="1" t="s">
        <v>4455</v>
      </c>
      <c r="F323" s="1" t="s">
        <v>4456</v>
      </c>
      <c r="G323" s="1" t="s">
        <v>4457</v>
      </c>
      <c r="H323" s="1" t="s">
        <v>4458</v>
      </c>
      <c r="I323" s="1" t="s">
        <v>4459</v>
      </c>
      <c r="J323" s="1" t="s">
        <v>4457</v>
      </c>
      <c r="K323" s="1" t="s">
        <v>2307</v>
      </c>
      <c r="L323" s="1" t="s">
        <v>4460</v>
      </c>
      <c r="M323" s="1" t="s">
        <v>120</v>
      </c>
      <c r="N323" s="1" t="s">
        <v>2010</v>
      </c>
      <c r="O323" s="1" t="s">
        <v>3214</v>
      </c>
      <c r="P323" s="1" t="s">
        <v>4461</v>
      </c>
      <c r="Q323" s="1" t="s">
        <v>120</v>
      </c>
      <c r="R323" s="1" t="s">
        <v>120</v>
      </c>
      <c r="S323" s="1" t="s">
        <v>2307</v>
      </c>
      <c r="T323" s="1" t="s">
        <v>120</v>
      </c>
      <c r="U323" s="1" t="s">
        <v>4462</v>
      </c>
      <c r="V323" s="1" t="s">
        <v>4463</v>
      </c>
      <c r="W323" s="1" t="s">
        <v>4464</v>
      </c>
      <c r="X323" s="1" t="s">
        <v>120</v>
      </c>
      <c r="Y323" s="1" t="s">
        <v>120</v>
      </c>
      <c r="Z323" s="1" t="s">
        <v>4465</v>
      </c>
      <c r="AA323" s="1" t="s">
        <v>4466</v>
      </c>
      <c r="AB323" s="1" t="s">
        <v>377</v>
      </c>
      <c r="AC323" s="1" t="s">
        <v>120</v>
      </c>
      <c r="AD323" s="1" t="s">
        <v>120</v>
      </c>
      <c r="AE323" s="1" t="s">
        <v>2863</v>
      </c>
      <c r="AF323" s="1" t="s">
        <v>4467</v>
      </c>
      <c r="AG323" s="1" t="s">
        <v>120</v>
      </c>
      <c r="AH323" s="1" t="s">
        <v>120</v>
      </c>
      <c r="AI323" s="1" t="s">
        <v>120</v>
      </c>
      <c r="AJ323" s="1" t="s">
        <v>4468</v>
      </c>
      <c r="AK323" s="1" t="s">
        <v>4469</v>
      </c>
      <c r="AL323" s="1" t="s">
        <v>4470</v>
      </c>
      <c r="AM323" s="1" t="s">
        <v>4471</v>
      </c>
      <c r="AN323" s="1" t="s">
        <v>120</v>
      </c>
      <c r="AO323" s="1" t="s">
        <v>4472</v>
      </c>
      <c r="AP323" s="1" t="s">
        <v>120</v>
      </c>
      <c r="AQ323" s="1" t="s">
        <v>120</v>
      </c>
      <c r="AR323" s="1" t="s">
        <v>120</v>
      </c>
      <c r="AS323" s="1" t="s">
        <v>120</v>
      </c>
      <c r="AT323" s="1" t="s">
        <v>120</v>
      </c>
      <c r="AU323" s="1" t="s">
        <v>120</v>
      </c>
      <c r="AV323" s="1" t="s">
        <v>120</v>
      </c>
      <c r="AW323" s="1" t="s">
        <v>4473</v>
      </c>
      <c r="AX323" s="1" t="s">
        <v>4474</v>
      </c>
      <c r="AY323" s="1" t="s">
        <v>4269</v>
      </c>
      <c r="AZ323" s="1" t="s">
        <v>120</v>
      </c>
      <c r="BA323" s="1" t="s">
        <v>4475</v>
      </c>
      <c r="BB323" s="1" t="s">
        <v>3214</v>
      </c>
      <c r="BC323" s="1" t="s">
        <v>4461</v>
      </c>
      <c r="BD323" s="1" t="s">
        <v>120</v>
      </c>
      <c r="BE323" s="1" t="s">
        <v>120</v>
      </c>
      <c r="BF323" s="1" t="s">
        <v>4476</v>
      </c>
      <c r="BG323" s="1" t="s">
        <v>120</v>
      </c>
      <c r="BH323" s="1" t="s">
        <v>4477</v>
      </c>
      <c r="BI323" s="1" t="s">
        <v>4463</v>
      </c>
      <c r="BJ323" s="1" t="s">
        <v>4464</v>
      </c>
      <c r="BK323" s="1" t="s">
        <v>120</v>
      </c>
      <c r="BL323" s="1" t="s">
        <v>120</v>
      </c>
      <c r="BM323" s="1" t="s">
        <v>4470</v>
      </c>
      <c r="BN323" s="1" t="s">
        <v>120</v>
      </c>
      <c r="BO323" s="1" t="s">
        <v>161</v>
      </c>
      <c r="BP323" s="1" t="s">
        <v>120</v>
      </c>
      <c r="BQ323" s="1" t="s">
        <v>120</v>
      </c>
      <c r="BR323" s="1" t="s">
        <v>120</v>
      </c>
      <c r="BS323" s="1" t="s">
        <v>120</v>
      </c>
      <c r="BT323" s="1" t="s">
        <v>161</v>
      </c>
      <c r="BU323" s="1" t="s">
        <v>120</v>
      </c>
      <c r="BV323" s="1" t="s">
        <v>4474</v>
      </c>
      <c r="BW323" s="1" t="s">
        <v>120</v>
      </c>
      <c r="BX323" s="1" t="s">
        <v>120</v>
      </c>
      <c r="BY323" s="1" t="s">
        <v>120</v>
      </c>
      <c r="BZ323" s="1" t="s">
        <v>120</v>
      </c>
      <c r="CA323" s="1" t="s">
        <v>4474</v>
      </c>
      <c r="CB323" s="1" t="s">
        <v>4471</v>
      </c>
      <c r="CC323" s="1" t="s">
        <v>120</v>
      </c>
      <c r="CD323" s="1" t="s">
        <v>4472</v>
      </c>
      <c r="CE323" s="1" t="s">
        <v>120</v>
      </c>
      <c r="CF323" s="1" t="s">
        <v>120</v>
      </c>
      <c r="CG323" s="1" t="s">
        <v>120</v>
      </c>
      <c r="CH323" s="1" t="s">
        <v>120</v>
      </c>
      <c r="CI323" s="1" t="s">
        <v>120</v>
      </c>
      <c r="CJ323" s="1" t="s">
        <v>120</v>
      </c>
      <c r="CK323" s="1" t="s">
        <v>120</v>
      </c>
      <c r="CL323" s="1" t="s">
        <v>4473</v>
      </c>
      <c r="CM323" s="1" t="s">
        <v>4474</v>
      </c>
      <c r="CN323" s="1" t="s">
        <v>4478</v>
      </c>
      <c r="CO323" s="1" t="s">
        <v>120</v>
      </c>
      <c r="CP323" s="1" t="s">
        <v>4478</v>
      </c>
      <c r="CQ323" s="1" t="s">
        <v>4479</v>
      </c>
      <c r="CR323" s="1" t="s">
        <v>120</v>
      </c>
      <c r="CS323" s="1" t="s">
        <v>4479</v>
      </c>
      <c r="CT323" s="1" t="s">
        <v>120</v>
      </c>
      <c r="CU323" s="1" t="s">
        <v>123</v>
      </c>
      <c r="CV323" s="1" t="s">
        <v>120</v>
      </c>
      <c r="CW323" s="1" t="s">
        <v>120</v>
      </c>
      <c r="CX323" s="1" t="s">
        <v>120</v>
      </c>
      <c r="CY323" s="1" t="s">
        <v>120</v>
      </c>
      <c r="CZ323" s="1" t="s">
        <v>123</v>
      </c>
      <c r="DA323" s="1" t="s">
        <v>120</v>
      </c>
      <c r="DB323" s="1" t="s">
        <v>4269</v>
      </c>
      <c r="DC323" s="1" t="s">
        <v>120</v>
      </c>
      <c r="DD323" s="1" t="s">
        <v>120</v>
      </c>
      <c r="DE323" s="1" t="s">
        <v>120</v>
      </c>
      <c r="DF323" s="1" t="s">
        <v>120</v>
      </c>
      <c r="DG323" s="1" t="s">
        <v>4269</v>
      </c>
    </row>
    <row r="324" spans="1:111" x14ac:dyDescent="0.3">
      <c r="A324" s="2">
        <v>322</v>
      </c>
      <c r="B324" s="1" t="s">
        <v>4480</v>
      </c>
      <c r="C324" s="1" t="s">
        <v>4481</v>
      </c>
      <c r="D324" s="1" t="s">
        <v>4482</v>
      </c>
      <c r="E324" s="1" t="s">
        <v>4483</v>
      </c>
      <c r="F324" s="1" t="s">
        <v>4484</v>
      </c>
      <c r="G324" s="1"/>
      <c r="H324" s="1" t="s">
        <v>4485</v>
      </c>
      <c r="I324" s="1" t="s">
        <v>4486</v>
      </c>
      <c r="J324" s="1"/>
      <c r="K324" s="1" t="s">
        <v>2358</v>
      </c>
      <c r="L324" s="1" t="s">
        <v>4487</v>
      </c>
      <c r="M324" s="1" t="s">
        <v>120</v>
      </c>
      <c r="N324" s="1" t="s">
        <v>161</v>
      </c>
      <c r="O324" s="1" t="s">
        <v>2171</v>
      </c>
      <c r="P324" s="1" t="s">
        <v>262</v>
      </c>
      <c r="Q324" s="1" t="s">
        <v>120</v>
      </c>
      <c r="R324" s="1" t="s">
        <v>120</v>
      </c>
      <c r="S324" s="1" t="s">
        <v>2358</v>
      </c>
      <c r="T324" s="1" t="s">
        <v>120</v>
      </c>
      <c r="U324" s="1" t="s">
        <v>4488</v>
      </c>
      <c r="V324" s="1" t="s">
        <v>4489</v>
      </c>
      <c r="W324" s="1" t="s">
        <v>3612</v>
      </c>
      <c r="X324" s="1" t="s">
        <v>120</v>
      </c>
      <c r="Y324" s="1" t="s">
        <v>120</v>
      </c>
      <c r="Z324" s="1" t="s">
        <v>4490</v>
      </c>
      <c r="AA324" s="1" t="s">
        <v>4491</v>
      </c>
      <c r="AB324" s="1" t="s">
        <v>120</v>
      </c>
      <c r="AC324" s="1" t="s">
        <v>120</v>
      </c>
      <c r="AD324" s="1" t="s">
        <v>120</v>
      </c>
      <c r="AE324" s="1" t="s">
        <v>120</v>
      </c>
      <c r="AF324" s="1" t="s">
        <v>120</v>
      </c>
      <c r="AG324" s="1" t="s">
        <v>120</v>
      </c>
      <c r="AH324" s="1" t="s">
        <v>120</v>
      </c>
      <c r="AI324" s="1" t="s">
        <v>120</v>
      </c>
      <c r="AJ324" s="1" t="s">
        <v>678</v>
      </c>
      <c r="AK324" s="1" t="s">
        <v>4492</v>
      </c>
      <c r="AL324" s="1" t="s">
        <v>4490</v>
      </c>
      <c r="AM324" s="1" t="s">
        <v>120</v>
      </c>
      <c r="AN324" s="1" t="s">
        <v>120</v>
      </c>
      <c r="AO324" s="1" t="s">
        <v>120</v>
      </c>
      <c r="AP324" s="1" t="s">
        <v>120</v>
      </c>
      <c r="AQ324" s="1" t="s">
        <v>120</v>
      </c>
      <c r="AR324" s="1" t="s">
        <v>120</v>
      </c>
      <c r="AS324" s="1" t="s">
        <v>120</v>
      </c>
      <c r="AT324" s="1" t="s">
        <v>120</v>
      </c>
      <c r="AU324" s="1" t="s">
        <v>120</v>
      </c>
      <c r="AV324" s="1" t="s">
        <v>120</v>
      </c>
      <c r="AW324" s="1" t="s">
        <v>120</v>
      </c>
      <c r="AX324" s="1" t="s">
        <v>120</v>
      </c>
      <c r="AY324" s="1" t="s">
        <v>120</v>
      </c>
      <c r="AZ324" s="1" t="s">
        <v>120</v>
      </c>
      <c r="BA324" s="1" t="s">
        <v>161</v>
      </c>
      <c r="BB324" s="1" t="s">
        <v>2171</v>
      </c>
      <c r="BC324" s="1" t="s">
        <v>262</v>
      </c>
      <c r="BD324" s="1" t="s">
        <v>120</v>
      </c>
      <c r="BE324" s="1" t="s">
        <v>120</v>
      </c>
      <c r="BF324" s="1" t="s">
        <v>2358</v>
      </c>
      <c r="BG324" s="1" t="s">
        <v>120</v>
      </c>
      <c r="BH324" s="1" t="s">
        <v>4488</v>
      </c>
      <c r="BI324" s="1" t="s">
        <v>4489</v>
      </c>
      <c r="BJ324" s="1" t="s">
        <v>3612</v>
      </c>
      <c r="BK324" s="1" t="s">
        <v>120</v>
      </c>
      <c r="BL324" s="1" t="s">
        <v>120</v>
      </c>
      <c r="BM324" s="1" t="s">
        <v>4490</v>
      </c>
      <c r="BN324" s="1" t="s">
        <v>120</v>
      </c>
      <c r="BO324" s="1" t="s">
        <v>120</v>
      </c>
      <c r="BP324" s="1" t="s">
        <v>120</v>
      </c>
      <c r="BQ324" s="1" t="s">
        <v>120</v>
      </c>
      <c r="BR324" s="1" t="s">
        <v>120</v>
      </c>
      <c r="BS324" s="1" t="s">
        <v>120</v>
      </c>
      <c r="BT324" s="1" t="s">
        <v>120</v>
      </c>
      <c r="BU324" s="1" t="s">
        <v>120</v>
      </c>
      <c r="BV324" s="1" t="s">
        <v>120</v>
      </c>
      <c r="BW324" s="1" t="s">
        <v>120</v>
      </c>
      <c r="BX324" s="1" t="s">
        <v>120</v>
      </c>
      <c r="BY324" s="1" t="s">
        <v>120</v>
      </c>
      <c r="BZ324" s="1" t="s">
        <v>120</v>
      </c>
      <c r="CA324" s="1" t="s">
        <v>120</v>
      </c>
      <c r="CB324" s="1" t="s">
        <v>120</v>
      </c>
      <c r="CC324" s="1" t="s">
        <v>120</v>
      </c>
      <c r="CD324" s="1" t="s">
        <v>120</v>
      </c>
      <c r="CE324" s="1" t="s">
        <v>120</v>
      </c>
      <c r="CF324" s="1" t="s">
        <v>120</v>
      </c>
      <c r="CG324" s="1" t="s">
        <v>120</v>
      </c>
      <c r="CH324" s="1" t="s">
        <v>120</v>
      </c>
      <c r="CI324" s="1" t="s">
        <v>120</v>
      </c>
      <c r="CJ324" s="1" t="s">
        <v>120</v>
      </c>
      <c r="CK324" s="1" t="s">
        <v>120</v>
      </c>
      <c r="CL324" s="1" t="s">
        <v>120</v>
      </c>
      <c r="CM324" s="1" t="s">
        <v>120</v>
      </c>
      <c r="CN324" s="1" t="s">
        <v>120</v>
      </c>
      <c r="CO324" s="1" t="s">
        <v>120</v>
      </c>
      <c r="CP324" s="1" t="s">
        <v>120</v>
      </c>
      <c r="CQ324" s="1" t="s">
        <v>120</v>
      </c>
      <c r="CR324" s="1" t="s">
        <v>120</v>
      </c>
      <c r="CS324" s="1" t="s">
        <v>120</v>
      </c>
      <c r="CT324" s="1" t="s">
        <v>120</v>
      </c>
      <c r="CU324" s="1" t="s">
        <v>120</v>
      </c>
      <c r="CV324" s="1" t="s">
        <v>120</v>
      </c>
      <c r="CW324" s="1" t="s">
        <v>120</v>
      </c>
      <c r="CX324" s="1" t="s">
        <v>120</v>
      </c>
      <c r="CY324" s="1" t="s">
        <v>120</v>
      </c>
      <c r="CZ324" s="1" t="s">
        <v>120</v>
      </c>
      <c r="DA324" s="1" t="s">
        <v>120</v>
      </c>
      <c r="DB324" s="1" t="s">
        <v>120</v>
      </c>
      <c r="DC324" s="1" t="s">
        <v>120</v>
      </c>
      <c r="DD324" s="1" t="s">
        <v>120</v>
      </c>
      <c r="DE324" s="1" t="s">
        <v>120</v>
      </c>
      <c r="DF324" s="1" t="s">
        <v>120</v>
      </c>
      <c r="DG324" s="1" t="s">
        <v>120</v>
      </c>
    </row>
    <row r="325" spans="1:111" x14ac:dyDescent="0.3">
      <c r="A325" s="2">
        <v>323</v>
      </c>
      <c r="B325" s="1" t="s">
        <v>4493</v>
      </c>
      <c r="C325" s="1" t="s">
        <v>4494</v>
      </c>
      <c r="D325" s="1" t="s">
        <v>4495</v>
      </c>
      <c r="E325" s="1" t="s">
        <v>4496</v>
      </c>
      <c r="F325" s="1" t="s">
        <v>4497</v>
      </c>
      <c r="G325" s="1"/>
      <c r="H325" s="1" t="s">
        <v>4498</v>
      </c>
      <c r="I325" s="1" t="s">
        <v>4499</v>
      </c>
      <c r="J325" s="1"/>
      <c r="K325" s="1" t="s">
        <v>4500</v>
      </c>
      <c r="L325" s="1" t="s">
        <v>4501</v>
      </c>
      <c r="M325" s="1" t="s">
        <v>120</v>
      </c>
      <c r="N325" s="1" t="s">
        <v>1267</v>
      </c>
      <c r="O325" s="1" t="s">
        <v>4502</v>
      </c>
      <c r="P325" s="1" t="s">
        <v>923</v>
      </c>
      <c r="Q325" s="1" t="s">
        <v>120</v>
      </c>
      <c r="R325" s="1" t="s">
        <v>120</v>
      </c>
      <c r="S325" s="1" t="s">
        <v>4500</v>
      </c>
      <c r="T325" s="1" t="s">
        <v>120</v>
      </c>
      <c r="U325" s="1" t="s">
        <v>4503</v>
      </c>
      <c r="V325" s="1" t="s">
        <v>4504</v>
      </c>
      <c r="W325" s="1" t="s">
        <v>4505</v>
      </c>
      <c r="X325" s="1" t="s">
        <v>120</v>
      </c>
      <c r="Y325" s="1" t="s">
        <v>120</v>
      </c>
      <c r="Z325" s="1" t="s">
        <v>4506</v>
      </c>
      <c r="AA325" s="1" t="s">
        <v>4507</v>
      </c>
      <c r="AB325" s="1" t="s">
        <v>120</v>
      </c>
      <c r="AC325" s="1" t="s">
        <v>120</v>
      </c>
      <c r="AD325" s="1" t="s">
        <v>120</v>
      </c>
      <c r="AE325" s="1" t="s">
        <v>120</v>
      </c>
      <c r="AF325" s="1" t="s">
        <v>120</v>
      </c>
      <c r="AG325" s="1" t="s">
        <v>120</v>
      </c>
      <c r="AH325" s="1" t="s">
        <v>120</v>
      </c>
      <c r="AI325" s="1" t="s">
        <v>120</v>
      </c>
      <c r="AJ325" s="1" t="s">
        <v>4508</v>
      </c>
      <c r="AK325" s="1" t="s">
        <v>4509</v>
      </c>
      <c r="AL325" s="1" t="s">
        <v>4510</v>
      </c>
      <c r="AM325" s="1" t="s">
        <v>120</v>
      </c>
      <c r="AN325" s="1" t="s">
        <v>120</v>
      </c>
      <c r="AO325" s="1" t="s">
        <v>120</v>
      </c>
      <c r="AP325" s="1" t="s">
        <v>120</v>
      </c>
      <c r="AQ325" s="1" t="s">
        <v>120</v>
      </c>
      <c r="AR325" s="1" t="s">
        <v>120</v>
      </c>
      <c r="AS325" s="1" t="s">
        <v>120</v>
      </c>
      <c r="AT325" s="1" t="s">
        <v>120</v>
      </c>
      <c r="AU325" s="1" t="s">
        <v>120</v>
      </c>
      <c r="AV325" s="1" t="s">
        <v>4511</v>
      </c>
      <c r="AW325" s="1" t="s">
        <v>120</v>
      </c>
      <c r="AX325" s="1" t="s">
        <v>4511</v>
      </c>
      <c r="AY325" s="1" t="s">
        <v>120</v>
      </c>
      <c r="AZ325" s="1" t="s">
        <v>120</v>
      </c>
      <c r="BA325" s="1" t="s">
        <v>1267</v>
      </c>
      <c r="BB325" s="1" t="s">
        <v>4512</v>
      </c>
      <c r="BC325" s="1" t="s">
        <v>923</v>
      </c>
      <c r="BD325" s="1" t="s">
        <v>120</v>
      </c>
      <c r="BE325" s="1" t="s">
        <v>120</v>
      </c>
      <c r="BF325" s="1" t="s">
        <v>4513</v>
      </c>
      <c r="BG325" s="1" t="s">
        <v>120</v>
      </c>
      <c r="BH325" s="1" t="s">
        <v>4503</v>
      </c>
      <c r="BI325" s="1" t="s">
        <v>4514</v>
      </c>
      <c r="BJ325" s="1" t="s">
        <v>4505</v>
      </c>
      <c r="BK325" s="1" t="s">
        <v>120</v>
      </c>
      <c r="BL325" s="1" t="s">
        <v>120</v>
      </c>
      <c r="BM325" s="1" t="s">
        <v>4510</v>
      </c>
      <c r="BN325" s="1" t="s">
        <v>120</v>
      </c>
      <c r="BO325" s="1" t="s">
        <v>120</v>
      </c>
      <c r="BP325" s="1" t="s">
        <v>161</v>
      </c>
      <c r="BQ325" s="1" t="s">
        <v>120</v>
      </c>
      <c r="BR325" s="1" t="s">
        <v>120</v>
      </c>
      <c r="BS325" s="1" t="s">
        <v>120</v>
      </c>
      <c r="BT325" s="1" t="s">
        <v>161</v>
      </c>
      <c r="BU325" s="1" t="s">
        <v>120</v>
      </c>
      <c r="BV325" s="1" t="s">
        <v>120</v>
      </c>
      <c r="BW325" s="1" t="s">
        <v>4515</v>
      </c>
      <c r="BX325" s="1" t="s">
        <v>120</v>
      </c>
      <c r="BY325" s="1" t="s">
        <v>120</v>
      </c>
      <c r="BZ325" s="1" t="s">
        <v>120</v>
      </c>
      <c r="CA325" s="1" t="s">
        <v>4515</v>
      </c>
      <c r="CB325" s="1" t="s">
        <v>120</v>
      </c>
      <c r="CC325" s="1" t="s">
        <v>120</v>
      </c>
      <c r="CD325" s="1" t="s">
        <v>120</v>
      </c>
      <c r="CE325" s="1" t="s">
        <v>120</v>
      </c>
      <c r="CF325" s="1" t="s">
        <v>120</v>
      </c>
      <c r="CG325" s="1" t="s">
        <v>120</v>
      </c>
      <c r="CH325" s="1" t="s">
        <v>120</v>
      </c>
      <c r="CI325" s="1" t="s">
        <v>120</v>
      </c>
      <c r="CJ325" s="1" t="s">
        <v>120</v>
      </c>
      <c r="CK325" s="1" t="s">
        <v>4511</v>
      </c>
      <c r="CL325" s="1" t="s">
        <v>120</v>
      </c>
      <c r="CM325" s="1" t="s">
        <v>4511</v>
      </c>
      <c r="CN325" s="1" t="s">
        <v>4516</v>
      </c>
      <c r="CO325" s="1" t="s">
        <v>120</v>
      </c>
      <c r="CP325" s="1" t="s">
        <v>4516</v>
      </c>
      <c r="CQ325" s="1" t="s">
        <v>4517</v>
      </c>
      <c r="CR325" s="1" t="s">
        <v>120</v>
      </c>
      <c r="CS325" s="1" t="s">
        <v>4517</v>
      </c>
      <c r="CT325" s="1" t="s">
        <v>120</v>
      </c>
      <c r="CU325" s="1" t="s">
        <v>120</v>
      </c>
      <c r="CV325" s="1" t="s">
        <v>120</v>
      </c>
      <c r="CW325" s="1" t="s">
        <v>120</v>
      </c>
      <c r="CX325" s="1" t="s">
        <v>120</v>
      </c>
      <c r="CY325" s="1" t="s">
        <v>120</v>
      </c>
      <c r="CZ325" s="1" t="s">
        <v>120</v>
      </c>
      <c r="DA325" s="1" t="s">
        <v>120</v>
      </c>
      <c r="DB325" s="1" t="s">
        <v>120</v>
      </c>
      <c r="DC325" s="1" t="s">
        <v>120</v>
      </c>
      <c r="DD325" s="1" t="s">
        <v>120</v>
      </c>
      <c r="DE325" s="1" t="s">
        <v>120</v>
      </c>
      <c r="DF325" s="1" t="s">
        <v>120</v>
      </c>
      <c r="DG325" s="1" t="s">
        <v>120</v>
      </c>
    </row>
    <row r="326" spans="1:111" x14ac:dyDescent="0.3">
      <c r="A326" s="2">
        <v>324</v>
      </c>
      <c r="B326" s="1" t="s">
        <v>4518</v>
      </c>
      <c r="C326" s="1" t="s">
        <v>4519</v>
      </c>
      <c r="D326" s="1" t="s">
        <v>4520</v>
      </c>
      <c r="E326" s="1" t="s">
        <v>4521</v>
      </c>
      <c r="F326" s="1" t="s">
        <v>4522</v>
      </c>
      <c r="G326" s="1" t="s">
        <v>4523</v>
      </c>
      <c r="H326" s="1" t="s">
        <v>4524</v>
      </c>
      <c r="I326" s="1" t="s">
        <v>4525</v>
      </c>
      <c r="J326" s="1" t="s">
        <v>4526</v>
      </c>
      <c r="K326" s="1" t="s">
        <v>843</v>
      </c>
      <c r="L326" s="1" t="s">
        <v>4527</v>
      </c>
      <c r="M326" s="1" t="s">
        <v>120</v>
      </c>
      <c r="N326" s="1" t="s">
        <v>123</v>
      </c>
      <c r="O326" s="1" t="s">
        <v>294</v>
      </c>
      <c r="P326" s="1" t="s">
        <v>120</v>
      </c>
      <c r="Q326" s="1" t="s">
        <v>120</v>
      </c>
      <c r="R326" s="1" t="s">
        <v>120</v>
      </c>
      <c r="S326" s="1" t="s">
        <v>843</v>
      </c>
      <c r="T326" s="1" t="s">
        <v>120</v>
      </c>
      <c r="U326" s="1" t="s">
        <v>120</v>
      </c>
      <c r="V326" s="1" t="s">
        <v>4528</v>
      </c>
      <c r="W326" s="1" t="s">
        <v>120</v>
      </c>
      <c r="X326" s="1" t="s">
        <v>120</v>
      </c>
      <c r="Y326" s="1" t="s">
        <v>120</v>
      </c>
      <c r="Z326" s="1" t="s">
        <v>4528</v>
      </c>
      <c r="AA326" s="1" t="s">
        <v>1093</v>
      </c>
      <c r="AB326" s="1" t="s">
        <v>120</v>
      </c>
      <c r="AC326" s="1" t="s">
        <v>120</v>
      </c>
      <c r="AD326" s="1" t="s">
        <v>120</v>
      </c>
      <c r="AE326" s="1" t="s">
        <v>120</v>
      </c>
      <c r="AF326" s="1" t="s">
        <v>120</v>
      </c>
      <c r="AG326" s="1" t="s">
        <v>120</v>
      </c>
      <c r="AH326" s="1" t="s">
        <v>120</v>
      </c>
      <c r="AI326" s="1" t="s">
        <v>120</v>
      </c>
      <c r="AJ326" s="1" t="s">
        <v>120</v>
      </c>
      <c r="AK326" s="1" t="s">
        <v>3814</v>
      </c>
      <c r="AL326" s="1" t="s">
        <v>4528</v>
      </c>
      <c r="AM326" s="1" t="s">
        <v>120</v>
      </c>
      <c r="AN326" s="1" t="s">
        <v>120</v>
      </c>
      <c r="AO326" s="1" t="s">
        <v>120</v>
      </c>
      <c r="AP326" s="1" t="s">
        <v>120</v>
      </c>
      <c r="AQ326" s="1" t="s">
        <v>120</v>
      </c>
      <c r="AR326" s="1" t="s">
        <v>120</v>
      </c>
      <c r="AS326" s="1" t="s">
        <v>120</v>
      </c>
      <c r="AT326" s="1" t="s">
        <v>120</v>
      </c>
      <c r="AU326" s="1" t="s">
        <v>120</v>
      </c>
      <c r="AV326" s="1" t="s">
        <v>120</v>
      </c>
      <c r="AW326" s="1" t="s">
        <v>120</v>
      </c>
      <c r="AX326" s="1" t="s">
        <v>120</v>
      </c>
      <c r="AY326" s="1" t="s">
        <v>120</v>
      </c>
      <c r="AZ326" s="1" t="s">
        <v>120</v>
      </c>
      <c r="BA326" s="1" t="s">
        <v>123</v>
      </c>
      <c r="BB326" s="1" t="s">
        <v>294</v>
      </c>
      <c r="BC326" s="1" t="s">
        <v>120</v>
      </c>
      <c r="BD326" s="1" t="s">
        <v>120</v>
      </c>
      <c r="BE326" s="1" t="s">
        <v>120</v>
      </c>
      <c r="BF326" s="1" t="s">
        <v>843</v>
      </c>
      <c r="BG326" s="1" t="s">
        <v>120</v>
      </c>
      <c r="BH326" s="1" t="s">
        <v>120</v>
      </c>
      <c r="BI326" s="1" t="s">
        <v>4528</v>
      </c>
      <c r="BJ326" s="1" t="s">
        <v>120</v>
      </c>
      <c r="BK326" s="1" t="s">
        <v>120</v>
      </c>
      <c r="BL326" s="1" t="s">
        <v>120</v>
      </c>
      <c r="BM326" s="1" t="s">
        <v>4528</v>
      </c>
      <c r="BN326" s="1" t="s">
        <v>120</v>
      </c>
      <c r="BO326" s="1" t="s">
        <v>120</v>
      </c>
      <c r="BP326" s="1" t="s">
        <v>120</v>
      </c>
      <c r="BQ326" s="1" t="s">
        <v>120</v>
      </c>
      <c r="BR326" s="1" t="s">
        <v>120</v>
      </c>
      <c r="BS326" s="1" t="s">
        <v>120</v>
      </c>
      <c r="BT326" s="1" t="s">
        <v>120</v>
      </c>
      <c r="BU326" s="1" t="s">
        <v>120</v>
      </c>
      <c r="BV326" s="1" t="s">
        <v>120</v>
      </c>
      <c r="BW326" s="1" t="s">
        <v>120</v>
      </c>
      <c r="BX326" s="1" t="s">
        <v>120</v>
      </c>
      <c r="BY326" s="1" t="s">
        <v>120</v>
      </c>
      <c r="BZ326" s="1" t="s">
        <v>120</v>
      </c>
      <c r="CA326" s="1" t="s">
        <v>120</v>
      </c>
      <c r="CB326" s="1" t="s">
        <v>120</v>
      </c>
      <c r="CC326" s="1" t="s">
        <v>120</v>
      </c>
      <c r="CD326" s="1" t="s">
        <v>120</v>
      </c>
      <c r="CE326" s="1" t="s">
        <v>120</v>
      </c>
      <c r="CF326" s="1" t="s">
        <v>120</v>
      </c>
      <c r="CG326" s="1" t="s">
        <v>120</v>
      </c>
      <c r="CH326" s="1" t="s">
        <v>120</v>
      </c>
      <c r="CI326" s="1" t="s">
        <v>120</v>
      </c>
      <c r="CJ326" s="1" t="s">
        <v>120</v>
      </c>
      <c r="CK326" s="1" t="s">
        <v>120</v>
      </c>
      <c r="CL326" s="1" t="s">
        <v>120</v>
      </c>
      <c r="CM326" s="1" t="s">
        <v>120</v>
      </c>
      <c r="CN326" s="1" t="s">
        <v>120</v>
      </c>
      <c r="CO326" s="1" t="s">
        <v>120</v>
      </c>
      <c r="CP326" s="1" t="s">
        <v>120</v>
      </c>
      <c r="CQ326" s="1" t="s">
        <v>120</v>
      </c>
      <c r="CR326" s="1" t="s">
        <v>120</v>
      </c>
      <c r="CS326" s="1" t="s">
        <v>120</v>
      </c>
      <c r="CT326" s="1" t="s">
        <v>120</v>
      </c>
      <c r="CU326" s="1" t="s">
        <v>120</v>
      </c>
      <c r="CV326" s="1" t="s">
        <v>120</v>
      </c>
      <c r="CW326" s="1" t="s">
        <v>120</v>
      </c>
      <c r="CX326" s="1" t="s">
        <v>120</v>
      </c>
      <c r="CY326" s="1" t="s">
        <v>120</v>
      </c>
      <c r="CZ326" s="1" t="s">
        <v>120</v>
      </c>
      <c r="DA326" s="1" t="s">
        <v>120</v>
      </c>
      <c r="DB326" s="1" t="s">
        <v>120</v>
      </c>
      <c r="DC326" s="1" t="s">
        <v>120</v>
      </c>
      <c r="DD326" s="1" t="s">
        <v>120</v>
      </c>
      <c r="DE326" s="1" t="s">
        <v>120</v>
      </c>
      <c r="DF326" s="1" t="s">
        <v>120</v>
      </c>
      <c r="DG326" s="1" t="s">
        <v>120</v>
      </c>
    </row>
    <row r="327" spans="1:111" x14ac:dyDescent="0.3">
      <c r="A327" s="2">
        <v>325</v>
      </c>
      <c r="B327" s="1" t="s">
        <v>4529</v>
      </c>
      <c r="C327" s="1" t="s">
        <v>4530</v>
      </c>
      <c r="D327" s="1" t="s">
        <v>4531</v>
      </c>
      <c r="E327" s="1" t="s">
        <v>4532</v>
      </c>
      <c r="F327" s="1" t="s">
        <v>4533</v>
      </c>
      <c r="G327" s="1" t="s">
        <v>4534</v>
      </c>
      <c r="H327" s="1" t="s">
        <v>4535</v>
      </c>
      <c r="I327" s="1" t="s">
        <v>4536</v>
      </c>
      <c r="J327" s="1" t="s">
        <v>4534</v>
      </c>
      <c r="K327" s="1" t="s">
        <v>1160</v>
      </c>
      <c r="L327" s="1" t="s">
        <v>4537</v>
      </c>
      <c r="M327" s="1" t="s">
        <v>120</v>
      </c>
      <c r="N327" s="1" t="s">
        <v>224</v>
      </c>
      <c r="O327" s="1" t="s">
        <v>1267</v>
      </c>
      <c r="P327" s="1" t="s">
        <v>120</v>
      </c>
      <c r="Q327" s="1" t="s">
        <v>120</v>
      </c>
      <c r="R327" s="1" t="s">
        <v>120</v>
      </c>
      <c r="S327" s="1" t="s">
        <v>1160</v>
      </c>
      <c r="T327" s="1" t="s">
        <v>120</v>
      </c>
      <c r="U327" s="1" t="s">
        <v>4538</v>
      </c>
      <c r="V327" s="1" t="s">
        <v>4539</v>
      </c>
      <c r="W327" s="1" t="s">
        <v>120</v>
      </c>
      <c r="X327" s="1" t="s">
        <v>120</v>
      </c>
      <c r="Y327" s="1" t="s">
        <v>120</v>
      </c>
      <c r="Z327" s="1" t="s">
        <v>4537</v>
      </c>
      <c r="AA327" s="1" t="s">
        <v>120</v>
      </c>
      <c r="AB327" s="1" t="s">
        <v>120</v>
      </c>
      <c r="AC327" s="1" t="s">
        <v>4540</v>
      </c>
      <c r="AD327" s="1" t="s">
        <v>120</v>
      </c>
      <c r="AE327" s="1" t="s">
        <v>120</v>
      </c>
      <c r="AF327" s="1" t="s">
        <v>120</v>
      </c>
      <c r="AG327" s="1" t="s">
        <v>120</v>
      </c>
      <c r="AH327" s="1" t="s">
        <v>120</v>
      </c>
      <c r="AI327" s="1" t="s">
        <v>120</v>
      </c>
      <c r="AJ327" s="1" t="s">
        <v>4541</v>
      </c>
      <c r="AK327" s="1" t="s">
        <v>4542</v>
      </c>
      <c r="AL327" s="1" t="s">
        <v>4543</v>
      </c>
      <c r="AM327" s="1" t="s">
        <v>120</v>
      </c>
      <c r="AN327" s="1" t="s">
        <v>120</v>
      </c>
      <c r="AO327" s="1" t="s">
        <v>4544</v>
      </c>
      <c r="AP327" s="1" t="s">
        <v>4545</v>
      </c>
      <c r="AQ327" s="1" t="s">
        <v>120</v>
      </c>
      <c r="AR327" s="1" t="s">
        <v>120</v>
      </c>
      <c r="AS327" s="1" t="s">
        <v>120</v>
      </c>
      <c r="AT327" s="1" t="s">
        <v>120</v>
      </c>
      <c r="AU327" s="1" t="s">
        <v>120</v>
      </c>
      <c r="AV327" s="1" t="s">
        <v>4546</v>
      </c>
      <c r="AW327" s="1" t="s">
        <v>4547</v>
      </c>
      <c r="AX327" s="1" t="s">
        <v>4548</v>
      </c>
      <c r="AY327" s="1" t="s">
        <v>120</v>
      </c>
      <c r="AZ327" s="1" t="s">
        <v>120</v>
      </c>
      <c r="BA327" s="1" t="s">
        <v>773</v>
      </c>
      <c r="BB327" s="1" t="s">
        <v>1267</v>
      </c>
      <c r="BC327" s="1" t="s">
        <v>120</v>
      </c>
      <c r="BD327" s="1" t="s">
        <v>120</v>
      </c>
      <c r="BE327" s="1" t="s">
        <v>120</v>
      </c>
      <c r="BF327" s="1" t="s">
        <v>122</v>
      </c>
      <c r="BG327" s="1" t="s">
        <v>120</v>
      </c>
      <c r="BH327" s="1" t="s">
        <v>4549</v>
      </c>
      <c r="BI327" s="1" t="s">
        <v>4539</v>
      </c>
      <c r="BJ327" s="1" t="s">
        <v>120</v>
      </c>
      <c r="BK327" s="1" t="s">
        <v>120</v>
      </c>
      <c r="BL327" s="1" t="s">
        <v>120</v>
      </c>
      <c r="BM327" s="1" t="s">
        <v>4543</v>
      </c>
      <c r="BN327" s="1" t="s">
        <v>120</v>
      </c>
      <c r="BO327" s="1" t="s">
        <v>478</v>
      </c>
      <c r="BP327" s="1" t="s">
        <v>120</v>
      </c>
      <c r="BQ327" s="1" t="s">
        <v>120</v>
      </c>
      <c r="BR327" s="1" t="s">
        <v>120</v>
      </c>
      <c r="BS327" s="1" t="s">
        <v>120</v>
      </c>
      <c r="BT327" s="1" t="s">
        <v>478</v>
      </c>
      <c r="BU327" s="1" t="s">
        <v>120</v>
      </c>
      <c r="BV327" s="1" t="s">
        <v>4548</v>
      </c>
      <c r="BW327" s="1" t="s">
        <v>120</v>
      </c>
      <c r="BX327" s="1" t="s">
        <v>120</v>
      </c>
      <c r="BY327" s="1" t="s">
        <v>120</v>
      </c>
      <c r="BZ327" s="1" t="s">
        <v>120</v>
      </c>
      <c r="CA327" s="1" t="s">
        <v>4548</v>
      </c>
      <c r="CB327" s="1" t="s">
        <v>120</v>
      </c>
      <c r="CC327" s="1" t="s">
        <v>120</v>
      </c>
      <c r="CD327" s="1" t="s">
        <v>4544</v>
      </c>
      <c r="CE327" s="1" t="s">
        <v>4545</v>
      </c>
      <c r="CF327" s="1" t="s">
        <v>120</v>
      </c>
      <c r="CG327" s="1" t="s">
        <v>120</v>
      </c>
      <c r="CH327" s="1" t="s">
        <v>120</v>
      </c>
      <c r="CI327" s="1" t="s">
        <v>120</v>
      </c>
      <c r="CJ327" s="1" t="s">
        <v>120</v>
      </c>
      <c r="CK327" s="1" t="s">
        <v>4546</v>
      </c>
      <c r="CL327" s="1" t="s">
        <v>4547</v>
      </c>
      <c r="CM327" s="1" t="s">
        <v>4548</v>
      </c>
      <c r="CN327" s="1" t="s">
        <v>120</v>
      </c>
      <c r="CO327" s="1" t="s">
        <v>4550</v>
      </c>
      <c r="CP327" s="1" t="s">
        <v>4551</v>
      </c>
      <c r="CQ327" s="1" t="s">
        <v>4552</v>
      </c>
      <c r="CR327" s="1" t="s">
        <v>4553</v>
      </c>
      <c r="CS327" s="1" t="s">
        <v>4554</v>
      </c>
      <c r="CT327" s="1" t="s">
        <v>120</v>
      </c>
      <c r="CU327" s="1" t="s">
        <v>120</v>
      </c>
      <c r="CV327" s="1" t="s">
        <v>120</v>
      </c>
      <c r="CW327" s="1" t="s">
        <v>120</v>
      </c>
      <c r="CX327" s="1" t="s">
        <v>120</v>
      </c>
      <c r="CY327" s="1" t="s">
        <v>120</v>
      </c>
      <c r="CZ327" s="1" t="s">
        <v>120</v>
      </c>
      <c r="DA327" s="1" t="s">
        <v>120</v>
      </c>
      <c r="DB327" s="1" t="s">
        <v>120</v>
      </c>
      <c r="DC327" s="1" t="s">
        <v>120</v>
      </c>
      <c r="DD327" s="1" t="s">
        <v>120</v>
      </c>
      <c r="DE327" s="1" t="s">
        <v>120</v>
      </c>
      <c r="DF327" s="1" t="s">
        <v>120</v>
      </c>
      <c r="DG327" s="1" t="s">
        <v>120</v>
      </c>
    </row>
    <row r="328" spans="1:111" x14ac:dyDescent="0.3">
      <c r="A328" s="2">
        <v>326</v>
      </c>
      <c r="B328" s="1" t="s">
        <v>4555</v>
      </c>
      <c r="C328" s="1" t="s">
        <v>4556</v>
      </c>
      <c r="D328" s="1" t="s">
        <v>4557</v>
      </c>
      <c r="E328" s="1" t="s">
        <v>4558</v>
      </c>
      <c r="F328" s="1" t="s">
        <v>4559</v>
      </c>
      <c r="G328" s="1" t="s">
        <v>4560</v>
      </c>
      <c r="H328" s="1" t="s">
        <v>4561</v>
      </c>
      <c r="I328" s="1" t="s">
        <v>4562</v>
      </c>
      <c r="J328" s="1" t="s">
        <v>4560</v>
      </c>
      <c r="K328" s="1" t="s">
        <v>4563</v>
      </c>
      <c r="L328" s="1" t="s">
        <v>4564</v>
      </c>
      <c r="M328" s="1" t="s">
        <v>120</v>
      </c>
      <c r="N328" s="1" t="s">
        <v>1174</v>
      </c>
      <c r="O328" s="1" t="s">
        <v>4565</v>
      </c>
      <c r="P328" s="1" t="s">
        <v>294</v>
      </c>
      <c r="Q328" s="1" t="s">
        <v>120</v>
      </c>
      <c r="R328" s="1" t="s">
        <v>120</v>
      </c>
      <c r="S328" s="1" t="s">
        <v>4563</v>
      </c>
      <c r="T328" s="1" t="s">
        <v>120</v>
      </c>
      <c r="U328" s="1" t="s">
        <v>4566</v>
      </c>
      <c r="V328" s="1" t="s">
        <v>4567</v>
      </c>
      <c r="W328" s="1" t="s">
        <v>4568</v>
      </c>
      <c r="X328" s="1" t="s">
        <v>120</v>
      </c>
      <c r="Y328" s="1" t="s">
        <v>120</v>
      </c>
      <c r="Z328" s="1" t="s">
        <v>4569</v>
      </c>
      <c r="AA328" s="1" t="s">
        <v>4570</v>
      </c>
      <c r="AB328" s="1" t="s">
        <v>120</v>
      </c>
      <c r="AC328" s="1" t="s">
        <v>4571</v>
      </c>
      <c r="AD328" s="1" t="s">
        <v>120</v>
      </c>
      <c r="AE328" s="1" t="s">
        <v>4572</v>
      </c>
      <c r="AF328" s="1" t="s">
        <v>120</v>
      </c>
      <c r="AG328" s="1" t="s">
        <v>292</v>
      </c>
      <c r="AH328" s="1" t="s">
        <v>4573</v>
      </c>
      <c r="AI328" s="1" t="s">
        <v>120</v>
      </c>
      <c r="AJ328" s="1" t="s">
        <v>4574</v>
      </c>
      <c r="AK328" s="1" t="s">
        <v>4575</v>
      </c>
      <c r="AL328" s="1" t="s">
        <v>4576</v>
      </c>
      <c r="AM328" s="1" t="s">
        <v>4577</v>
      </c>
      <c r="AN328" s="1" t="s">
        <v>120</v>
      </c>
      <c r="AO328" s="1" t="s">
        <v>4578</v>
      </c>
      <c r="AP328" s="1" t="s">
        <v>4579</v>
      </c>
      <c r="AQ328" s="1" t="s">
        <v>4580</v>
      </c>
      <c r="AR328" s="1" t="s">
        <v>120</v>
      </c>
      <c r="AS328" s="1" t="s">
        <v>120</v>
      </c>
      <c r="AT328" s="1" t="s">
        <v>120</v>
      </c>
      <c r="AU328" s="1" t="s">
        <v>120</v>
      </c>
      <c r="AV328" s="1" t="s">
        <v>4581</v>
      </c>
      <c r="AW328" s="1" t="s">
        <v>4582</v>
      </c>
      <c r="AX328" s="1" t="s">
        <v>4583</v>
      </c>
      <c r="AY328" s="1" t="s">
        <v>2356</v>
      </c>
      <c r="AZ328" s="1" t="s">
        <v>120</v>
      </c>
      <c r="BA328" s="1" t="s">
        <v>2832</v>
      </c>
      <c r="BB328" s="1" t="s">
        <v>4584</v>
      </c>
      <c r="BC328" s="1" t="s">
        <v>294</v>
      </c>
      <c r="BD328" s="1" t="s">
        <v>120</v>
      </c>
      <c r="BE328" s="1" t="s">
        <v>120</v>
      </c>
      <c r="BF328" s="1" t="s">
        <v>4585</v>
      </c>
      <c r="BG328" s="1" t="s">
        <v>120</v>
      </c>
      <c r="BH328" s="1" t="s">
        <v>4586</v>
      </c>
      <c r="BI328" s="1" t="s">
        <v>4587</v>
      </c>
      <c r="BJ328" s="1" t="s">
        <v>4568</v>
      </c>
      <c r="BK328" s="1" t="s">
        <v>120</v>
      </c>
      <c r="BL328" s="1" t="s">
        <v>120</v>
      </c>
      <c r="BM328" s="1" t="s">
        <v>4576</v>
      </c>
      <c r="BN328" s="1" t="s">
        <v>120</v>
      </c>
      <c r="BO328" s="1" t="s">
        <v>466</v>
      </c>
      <c r="BP328" s="1" t="s">
        <v>1103</v>
      </c>
      <c r="BQ328" s="1" t="s">
        <v>120</v>
      </c>
      <c r="BR328" s="1" t="s">
        <v>120</v>
      </c>
      <c r="BS328" s="1" t="s">
        <v>120</v>
      </c>
      <c r="BT328" s="1" t="s">
        <v>231</v>
      </c>
      <c r="BU328" s="1" t="s">
        <v>120</v>
      </c>
      <c r="BV328" s="1" t="s">
        <v>4588</v>
      </c>
      <c r="BW328" s="1" t="s">
        <v>4589</v>
      </c>
      <c r="BX328" s="1" t="s">
        <v>120</v>
      </c>
      <c r="BY328" s="1" t="s">
        <v>120</v>
      </c>
      <c r="BZ328" s="1" t="s">
        <v>120</v>
      </c>
      <c r="CA328" s="1" t="s">
        <v>4583</v>
      </c>
      <c r="CB328" s="1" t="s">
        <v>4577</v>
      </c>
      <c r="CC328" s="1" t="s">
        <v>120</v>
      </c>
      <c r="CD328" s="1" t="s">
        <v>4578</v>
      </c>
      <c r="CE328" s="1" t="s">
        <v>4579</v>
      </c>
      <c r="CF328" s="1" t="s">
        <v>4580</v>
      </c>
      <c r="CG328" s="1" t="s">
        <v>120</v>
      </c>
      <c r="CH328" s="1" t="s">
        <v>120</v>
      </c>
      <c r="CI328" s="1" t="s">
        <v>120</v>
      </c>
      <c r="CJ328" s="1" t="s">
        <v>120</v>
      </c>
      <c r="CK328" s="1" t="s">
        <v>4581</v>
      </c>
      <c r="CL328" s="1" t="s">
        <v>4582</v>
      </c>
      <c r="CM328" s="1" t="s">
        <v>4583</v>
      </c>
      <c r="CN328" s="1" t="s">
        <v>4590</v>
      </c>
      <c r="CO328" s="1" t="s">
        <v>4591</v>
      </c>
      <c r="CP328" s="1" t="s">
        <v>4592</v>
      </c>
      <c r="CQ328" s="1" t="s">
        <v>4593</v>
      </c>
      <c r="CR328" s="1" t="s">
        <v>4594</v>
      </c>
      <c r="CS328" s="1" t="s">
        <v>4595</v>
      </c>
      <c r="CT328" s="1" t="s">
        <v>120</v>
      </c>
      <c r="CU328" s="1" t="s">
        <v>123</v>
      </c>
      <c r="CV328" s="1" t="s">
        <v>120</v>
      </c>
      <c r="CW328" s="1" t="s">
        <v>120</v>
      </c>
      <c r="CX328" s="1" t="s">
        <v>120</v>
      </c>
      <c r="CY328" s="1" t="s">
        <v>120</v>
      </c>
      <c r="CZ328" s="1" t="s">
        <v>123</v>
      </c>
      <c r="DA328" s="1" t="s">
        <v>120</v>
      </c>
      <c r="DB328" s="1" t="s">
        <v>2356</v>
      </c>
      <c r="DC328" s="1" t="s">
        <v>120</v>
      </c>
      <c r="DD328" s="1" t="s">
        <v>120</v>
      </c>
      <c r="DE328" s="1" t="s">
        <v>120</v>
      </c>
      <c r="DF328" s="1" t="s">
        <v>120</v>
      </c>
      <c r="DG328" s="1" t="s">
        <v>2356</v>
      </c>
    </row>
    <row r="329" spans="1:111" x14ac:dyDescent="0.3">
      <c r="A329" s="2">
        <v>327</v>
      </c>
      <c r="B329" s="1" t="s">
        <v>4596</v>
      </c>
      <c r="C329" s="1" t="s">
        <v>4597</v>
      </c>
      <c r="D329" s="1" t="s">
        <v>112</v>
      </c>
      <c r="E329" s="1" t="s">
        <v>4598</v>
      </c>
      <c r="F329" s="1" t="s">
        <v>4599</v>
      </c>
      <c r="G329" s="1" t="s">
        <v>4600</v>
      </c>
      <c r="H329" s="1" t="s">
        <v>4601</v>
      </c>
      <c r="I329" s="1" t="s">
        <v>4602</v>
      </c>
      <c r="J329" s="1" t="s">
        <v>4600</v>
      </c>
      <c r="K329" s="1" t="s">
        <v>120</v>
      </c>
      <c r="L329" s="1" t="s">
        <v>311</v>
      </c>
      <c r="M329" s="1" t="s">
        <v>120</v>
      </c>
      <c r="N329" s="1" t="s">
        <v>120</v>
      </c>
      <c r="O329" s="1" t="s">
        <v>120</v>
      </c>
      <c r="P329" s="1" t="s">
        <v>120</v>
      </c>
      <c r="Q329" s="1" t="s">
        <v>120</v>
      </c>
      <c r="R329" s="1" t="s">
        <v>120</v>
      </c>
      <c r="S329" s="1" t="s">
        <v>120</v>
      </c>
      <c r="T329" s="1" t="s">
        <v>120</v>
      </c>
      <c r="U329" s="1" t="s">
        <v>120</v>
      </c>
      <c r="V329" s="1" t="s">
        <v>120</v>
      </c>
      <c r="W329" s="1" t="s">
        <v>120</v>
      </c>
      <c r="X329" s="1" t="s">
        <v>120</v>
      </c>
      <c r="Y329" s="1" t="s">
        <v>120</v>
      </c>
      <c r="Z329" s="1" t="s">
        <v>120</v>
      </c>
      <c r="AA329" s="1" t="s">
        <v>120</v>
      </c>
      <c r="AB329" s="1" t="s">
        <v>120</v>
      </c>
      <c r="AC329" s="1" t="s">
        <v>120</v>
      </c>
      <c r="AD329" s="1" t="s">
        <v>120</v>
      </c>
      <c r="AE329" s="1" t="s">
        <v>120</v>
      </c>
      <c r="AF329" s="1" t="s">
        <v>120</v>
      </c>
      <c r="AG329" s="1" t="s">
        <v>120</v>
      </c>
      <c r="AH329" s="1" t="s">
        <v>120</v>
      </c>
      <c r="AI329" s="1" t="s">
        <v>120</v>
      </c>
      <c r="AJ329" s="1" t="s">
        <v>120</v>
      </c>
      <c r="AK329" s="1" t="s">
        <v>120</v>
      </c>
      <c r="AL329" s="1" t="s">
        <v>120</v>
      </c>
      <c r="AM329" s="1" t="s">
        <v>120</v>
      </c>
      <c r="AN329" s="1" t="s">
        <v>120</v>
      </c>
      <c r="AO329" s="1" t="s">
        <v>120</v>
      </c>
      <c r="AP329" s="1" t="s">
        <v>120</v>
      </c>
      <c r="AQ329" s="1" t="s">
        <v>120</v>
      </c>
      <c r="AR329" s="1" t="s">
        <v>120</v>
      </c>
      <c r="AS329" s="1" t="s">
        <v>120</v>
      </c>
      <c r="AT329" s="1" t="s">
        <v>120</v>
      </c>
      <c r="AU329" s="1" t="s">
        <v>120</v>
      </c>
      <c r="AV329" s="1" t="s">
        <v>120</v>
      </c>
      <c r="AW329" s="1" t="s">
        <v>120</v>
      </c>
      <c r="AX329" s="1" t="s">
        <v>120</v>
      </c>
      <c r="AY329" s="1" t="s">
        <v>120</v>
      </c>
      <c r="AZ329" s="1" t="s">
        <v>120</v>
      </c>
      <c r="BA329" s="1" t="s">
        <v>120</v>
      </c>
      <c r="BB329" s="1" t="s">
        <v>120</v>
      </c>
      <c r="BC329" s="1" t="s">
        <v>120</v>
      </c>
      <c r="BD329" s="1" t="s">
        <v>120</v>
      </c>
      <c r="BE329" s="1" t="s">
        <v>120</v>
      </c>
      <c r="BF329" s="1" t="s">
        <v>120</v>
      </c>
      <c r="BG329" s="1" t="s">
        <v>120</v>
      </c>
      <c r="BH329" s="1" t="s">
        <v>120</v>
      </c>
      <c r="BI329" s="1" t="s">
        <v>120</v>
      </c>
      <c r="BJ329" s="1" t="s">
        <v>120</v>
      </c>
      <c r="BK329" s="1" t="s">
        <v>120</v>
      </c>
      <c r="BL329" s="1" t="s">
        <v>120</v>
      </c>
      <c r="BM329" s="1" t="s">
        <v>120</v>
      </c>
      <c r="BN329" s="1" t="s">
        <v>120</v>
      </c>
      <c r="BO329" s="1" t="s">
        <v>120</v>
      </c>
      <c r="BP329" s="1" t="s">
        <v>120</v>
      </c>
      <c r="BQ329" s="1" t="s">
        <v>120</v>
      </c>
      <c r="BR329" s="1" t="s">
        <v>120</v>
      </c>
      <c r="BS329" s="1" t="s">
        <v>120</v>
      </c>
      <c r="BT329" s="1" t="s">
        <v>120</v>
      </c>
      <c r="BU329" s="1" t="s">
        <v>120</v>
      </c>
      <c r="BV329" s="1" t="s">
        <v>120</v>
      </c>
      <c r="BW329" s="1" t="s">
        <v>120</v>
      </c>
      <c r="BX329" s="1" t="s">
        <v>120</v>
      </c>
      <c r="BY329" s="1" t="s">
        <v>120</v>
      </c>
      <c r="BZ329" s="1" t="s">
        <v>120</v>
      </c>
      <c r="CA329" s="1" t="s">
        <v>120</v>
      </c>
      <c r="CB329" s="1" t="s">
        <v>120</v>
      </c>
      <c r="CC329" s="1" t="s">
        <v>120</v>
      </c>
      <c r="CD329" s="1" t="s">
        <v>120</v>
      </c>
      <c r="CE329" s="1" t="s">
        <v>120</v>
      </c>
      <c r="CF329" s="1" t="s">
        <v>120</v>
      </c>
      <c r="CG329" s="1" t="s">
        <v>120</v>
      </c>
      <c r="CH329" s="1" t="s">
        <v>120</v>
      </c>
      <c r="CI329" s="1" t="s">
        <v>120</v>
      </c>
      <c r="CJ329" s="1" t="s">
        <v>120</v>
      </c>
      <c r="CK329" s="1" t="s">
        <v>120</v>
      </c>
      <c r="CL329" s="1" t="s">
        <v>120</v>
      </c>
      <c r="CM329" s="1" t="s">
        <v>120</v>
      </c>
      <c r="CN329" s="1" t="s">
        <v>120</v>
      </c>
      <c r="CO329" s="1" t="s">
        <v>120</v>
      </c>
      <c r="CP329" s="1" t="s">
        <v>120</v>
      </c>
      <c r="CQ329" s="1" t="s">
        <v>120</v>
      </c>
      <c r="CR329" s="1" t="s">
        <v>120</v>
      </c>
      <c r="CS329" s="1" t="s">
        <v>120</v>
      </c>
      <c r="CT329" s="1" t="s">
        <v>120</v>
      </c>
      <c r="CU329" s="1" t="s">
        <v>120</v>
      </c>
      <c r="CV329" s="1" t="s">
        <v>120</v>
      </c>
      <c r="CW329" s="1" t="s">
        <v>120</v>
      </c>
      <c r="CX329" s="1" t="s">
        <v>120</v>
      </c>
      <c r="CY329" s="1" t="s">
        <v>120</v>
      </c>
      <c r="CZ329" s="1" t="s">
        <v>120</v>
      </c>
      <c r="DA329" s="1" t="s">
        <v>120</v>
      </c>
      <c r="DB329" s="1" t="s">
        <v>120</v>
      </c>
      <c r="DC329" s="1" t="s">
        <v>120</v>
      </c>
      <c r="DD329" s="1" t="s">
        <v>120</v>
      </c>
      <c r="DE329" s="1" t="s">
        <v>120</v>
      </c>
      <c r="DF329" s="1" t="s">
        <v>120</v>
      </c>
      <c r="DG329" s="1" t="s">
        <v>120</v>
      </c>
    </row>
    <row r="330" spans="1:111" x14ac:dyDescent="0.3">
      <c r="A330" s="2">
        <v>328</v>
      </c>
      <c r="B330" s="1" t="s">
        <v>4603</v>
      </c>
      <c r="C330" s="1" t="s">
        <v>4604</v>
      </c>
      <c r="D330" s="1" t="s">
        <v>4605</v>
      </c>
      <c r="E330" s="1" t="s">
        <v>4606</v>
      </c>
      <c r="F330" s="1"/>
      <c r="G330" s="1"/>
      <c r="H330" s="1"/>
      <c r="I330" s="1"/>
      <c r="J330" s="1"/>
      <c r="K330" s="1" t="s">
        <v>4607</v>
      </c>
      <c r="L330" s="1" t="s">
        <v>4608</v>
      </c>
      <c r="M330" s="1" t="s">
        <v>120</v>
      </c>
      <c r="N330" s="1" t="s">
        <v>730</v>
      </c>
      <c r="O330" s="1" t="s">
        <v>1668</v>
      </c>
      <c r="P330" s="1" t="s">
        <v>1463</v>
      </c>
      <c r="Q330" s="1" t="s">
        <v>120</v>
      </c>
      <c r="R330" s="1" t="s">
        <v>120</v>
      </c>
      <c r="S330" s="1" t="s">
        <v>4607</v>
      </c>
      <c r="T330" s="1" t="s">
        <v>120</v>
      </c>
      <c r="U330" s="1" t="s">
        <v>4609</v>
      </c>
      <c r="V330" s="1" t="s">
        <v>4610</v>
      </c>
      <c r="W330" s="1" t="s">
        <v>4611</v>
      </c>
      <c r="X330" s="1" t="s">
        <v>120</v>
      </c>
      <c r="Y330" s="1" t="s">
        <v>120</v>
      </c>
      <c r="Z330" s="1" t="s">
        <v>4612</v>
      </c>
      <c r="AA330" s="1" t="s">
        <v>4613</v>
      </c>
      <c r="AB330" s="1" t="s">
        <v>120</v>
      </c>
      <c r="AC330" s="1" t="s">
        <v>130</v>
      </c>
      <c r="AD330" s="1" t="s">
        <v>4614</v>
      </c>
      <c r="AE330" s="1" t="s">
        <v>120</v>
      </c>
      <c r="AF330" s="1" t="s">
        <v>120</v>
      </c>
      <c r="AG330" s="1" t="s">
        <v>120</v>
      </c>
      <c r="AH330" s="1" t="s">
        <v>120</v>
      </c>
      <c r="AI330" s="1" t="s">
        <v>120</v>
      </c>
      <c r="AJ330" s="1" t="s">
        <v>4615</v>
      </c>
      <c r="AK330" s="1" t="s">
        <v>4616</v>
      </c>
      <c r="AL330" s="1" t="s">
        <v>4617</v>
      </c>
      <c r="AM330" s="1" t="s">
        <v>4618</v>
      </c>
      <c r="AN330" s="1" t="s">
        <v>120</v>
      </c>
      <c r="AO330" s="1" t="s">
        <v>120</v>
      </c>
      <c r="AP330" s="1" t="s">
        <v>4619</v>
      </c>
      <c r="AQ330" s="1" t="s">
        <v>120</v>
      </c>
      <c r="AR330" s="1" t="s">
        <v>120</v>
      </c>
      <c r="AS330" s="1" t="s">
        <v>120</v>
      </c>
      <c r="AT330" s="1" t="s">
        <v>120</v>
      </c>
      <c r="AU330" s="1" t="s">
        <v>120</v>
      </c>
      <c r="AV330" s="1" t="s">
        <v>4620</v>
      </c>
      <c r="AW330" s="1" t="s">
        <v>4621</v>
      </c>
      <c r="AX330" s="1" t="s">
        <v>4622</v>
      </c>
      <c r="AY330" s="1" t="s">
        <v>4623</v>
      </c>
      <c r="AZ330" s="1" t="s">
        <v>120</v>
      </c>
      <c r="BA330" s="1" t="s">
        <v>1267</v>
      </c>
      <c r="BB330" s="1" t="s">
        <v>4624</v>
      </c>
      <c r="BC330" s="1" t="s">
        <v>891</v>
      </c>
      <c r="BD330" s="1" t="s">
        <v>120</v>
      </c>
      <c r="BE330" s="1" t="s">
        <v>120</v>
      </c>
      <c r="BF330" s="1" t="s">
        <v>1283</v>
      </c>
      <c r="BG330" s="1" t="s">
        <v>120</v>
      </c>
      <c r="BH330" s="1" t="s">
        <v>4625</v>
      </c>
      <c r="BI330" s="1" t="s">
        <v>4626</v>
      </c>
      <c r="BJ330" s="1" t="s">
        <v>4627</v>
      </c>
      <c r="BK330" s="1" t="s">
        <v>120</v>
      </c>
      <c r="BL330" s="1" t="s">
        <v>120</v>
      </c>
      <c r="BM330" s="1" t="s">
        <v>4617</v>
      </c>
      <c r="BN330" s="1" t="s">
        <v>120</v>
      </c>
      <c r="BO330" s="1" t="s">
        <v>387</v>
      </c>
      <c r="BP330" s="1" t="s">
        <v>512</v>
      </c>
      <c r="BQ330" s="1" t="s">
        <v>123</v>
      </c>
      <c r="BR330" s="1" t="s">
        <v>120</v>
      </c>
      <c r="BS330" s="1" t="s">
        <v>120</v>
      </c>
      <c r="BT330" s="1" t="s">
        <v>414</v>
      </c>
      <c r="BU330" s="1" t="s">
        <v>120</v>
      </c>
      <c r="BV330" s="1" t="s">
        <v>4628</v>
      </c>
      <c r="BW330" s="1" t="s">
        <v>4629</v>
      </c>
      <c r="BX330" s="1" t="s">
        <v>1689</v>
      </c>
      <c r="BY330" s="1" t="s">
        <v>120</v>
      </c>
      <c r="BZ330" s="1" t="s">
        <v>120</v>
      </c>
      <c r="CA330" s="1" t="s">
        <v>4622</v>
      </c>
      <c r="CB330" s="1" t="s">
        <v>4618</v>
      </c>
      <c r="CC330" s="1" t="s">
        <v>120</v>
      </c>
      <c r="CD330" s="1" t="s">
        <v>120</v>
      </c>
      <c r="CE330" s="1" t="s">
        <v>4619</v>
      </c>
      <c r="CF330" s="1" t="s">
        <v>120</v>
      </c>
      <c r="CG330" s="1" t="s">
        <v>120</v>
      </c>
      <c r="CH330" s="1" t="s">
        <v>120</v>
      </c>
      <c r="CI330" s="1" t="s">
        <v>120</v>
      </c>
      <c r="CJ330" s="1" t="s">
        <v>120</v>
      </c>
      <c r="CK330" s="1" t="s">
        <v>4620</v>
      </c>
      <c r="CL330" s="1" t="s">
        <v>4621</v>
      </c>
      <c r="CM330" s="1" t="s">
        <v>4622</v>
      </c>
      <c r="CN330" s="1" t="s">
        <v>4630</v>
      </c>
      <c r="CO330" s="1" t="s">
        <v>4631</v>
      </c>
      <c r="CP330" s="1" t="s">
        <v>4632</v>
      </c>
      <c r="CQ330" s="1" t="s">
        <v>4633</v>
      </c>
      <c r="CR330" s="1" t="s">
        <v>4634</v>
      </c>
      <c r="CS330" s="1" t="s">
        <v>4635</v>
      </c>
      <c r="CT330" s="1" t="s">
        <v>120</v>
      </c>
      <c r="CU330" s="1" t="s">
        <v>123</v>
      </c>
      <c r="CV330" s="1" t="s">
        <v>294</v>
      </c>
      <c r="CW330" s="1" t="s">
        <v>120</v>
      </c>
      <c r="CX330" s="1" t="s">
        <v>120</v>
      </c>
      <c r="CY330" s="1" t="s">
        <v>120</v>
      </c>
      <c r="CZ330" s="1" t="s">
        <v>843</v>
      </c>
      <c r="DA330" s="1" t="s">
        <v>120</v>
      </c>
      <c r="DB330" s="1" t="s">
        <v>4636</v>
      </c>
      <c r="DC330" s="1" t="s">
        <v>4637</v>
      </c>
      <c r="DD330" s="1" t="s">
        <v>120</v>
      </c>
      <c r="DE330" s="1" t="s">
        <v>120</v>
      </c>
      <c r="DF330" s="1" t="s">
        <v>120</v>
      </c>
      <c r="DG330" s="1" t="s">
        <v>4623</v>
      </c>
    </row>
    <row r="331" spans="1:111" x14ac:dyDescent="0.3">
      <c r="A331" s="2">
        <v>329</v>
      </c>
      <c r="B331" s="1" t="s">
        <v>4638</v>
      </c>
      <c r="C331" s="1" t="s">
        <v>4639</v>
      </c>
      <c r="D331" s="1" t="s">
        <v>4640</v>
      </c>
      <c r="E331" s="1" t="s">
        <v>4641</v>
      </c>
      <c r="F331" s="1" t="s">
        <v>4642</v>
      </c>
      <c r="G331" s="1" t="s">
        <v>4643</v>
      </c>
      <c r="H331" s="1" t="s">
        <v>4644</v>
      </c>
      <c r="I331" s="1" t="s">
        <v>4645</v>
      </c>
      <c r="J331" s="1" t="s">
        <v>4646</v>
      </c>
      <c r="K331" s="1" t="s">
        <v>614</v>
      </c>
      <c r="L331" s="1" t="s">
        <v>4647</v>
      </c>
      <c r="M331" s="1" t="s">
        <v>120</v>
      </c>
      <c r="N331" s="1" t="s">
        <v>514</v>
      </c>
      <c r="O331" s="1" t="s">
        <v>1897</v>
      </c>
      <c r="P331" s="1" t="s">
        <v>161</v>
      </c>
      <c r="Q331" s="1" t="s">
        <v>120</v>
      </c>
      <c r="R331" s="1" t="s">
        <v>120</v>
      </c>
      <c r="S331" s="1" t="s">
        <v>614</v>
      </c>
      <c r="T331" s="1" t="s">
        <v>120</v>
      </c>
      <c r="U331" s="1" t="s">
        <v>4648</v>
      </c>
      <c r="V331" s="1" t="s">
        <v>4649</v>
      </c>
      <c r="W331" s="1" t="s">
        <v>4650</v>
      </c>
      <c r="X331" s="1" t="s">
        <v>120</v>
      </c>
      <c r="Y331" s="1" t="s">
        <v>120</v>
      </c>
      <c r="Z331" s="1" t="s">
        <v>4651</v>
      </c>
      <c r="AA331" s="1" t="s">
        <v>4652</v>
      </c>
      <c r="AB331" s="1" t="s">
        <v>120</v>
      </c>
      <c r="AC331" s="1" t="s">
        <v>120</v>
      </c>
      <c r="AD331" s="1" t="s">
        <v>120</v>
      </c>
      <c r="AE331" s="1" t="s">
        <v>120</v>
      </c>
      <c r="AF331" s="1" t="s">
        <v>120</v>
      </c>
      <c r="AG331" s="1" t="s">
        <v>120</v>
      </c>
      <c r="AH331" s="1" t="s">
        <v>120</v>
      </c>
      <c r="AI331" s="1" t="s">
        <v>120</v>
      </c>
      <c r="AJ331" s="1" t="s">
        <v>4653</v>
      </c>
      <c r="AK331" s="1" t="s">
        <v>4654</v>
      </c>
      <c r="AL331" s="1" t="s">
        <v>4655</v>
      </c>
      <c r="AM331" s="1" t="s">
        <v>120</v>
      </c>
      <c r="AN331" s="1" t="s">
        <v>120</v>
      </c>
      <c r="AO331" s="1" t="s">
        <v>120</v>
      </c>
      <c r="AP331" s="1" t="s">
        <v>120</v>
      </c>
      <c r="AQ331" s="1" t="s">
        <v>120</v>
      </c>
      <c r="AR331" s="1" t="s">
        <v>120</v>
      </c>
      <c r="AS331" s="1" t="s">
        <v>120</v>
      </c>
      <c r="AT331" s="1" t="s">
        <v>120</v>
      </c>
      <c r="AU331" s="1" t="s">
        <v>120</v>
      </c>
      <c r="AV331" s="1" t="s">
        <v>120</v>
      </c>
      <c r="AW331" s="1" t="s">
        <v>120</v>
      </c>
      <c r="AX331" s="1" t="s">
        <v>120</v>
      </c>
      <c r="AY331" s="1" t="s">
        <v>4656</v>
      </c>
      <c r="AZ331" s="1" t="s">
        <v>120</v>
      </c>
      <c r="BA331" s="1" t="s">
        <v>280</v>
      </c>
      <c r="BB331" s="1" t="s">
        <v>1119</v>
      </c>
      <c r="BC331" s="1" t="s">
        <v>123</v>
      </c>
      <c r="BD331" s="1" t="s">
        <v>120</v>
      </c>
      <c r="BE331" s="1" t="s">
        <v>120</v>
      </c>
      <c r="BF331" s="1" t="s">
        <v>142</v>
      </c>
      <c r="BG331" s="1" t="s">
        <v>120</v>
      </c>
      <c r="BH331" s="1" t="s">
        <v>4657</v>
      </c>
      <c r="BI331" s="1" t="s">
        <v>4658</v>
      </c>
      <c r="BJ331" s="1" t="s">
        <v>4659</v>
      </c>
      <c r="BK331" s="1" t="s">
        <v>120</v>
      </c>
      <c r="BL331" s="1" t="s">
        <v>120</v>
      </c>
      <c r="BM331" s="1" t="s">
        <v>4655</v>
      </c>
      <c r="BN331" s="1" t="s">
        <v>120</v>
      </c>
      <c r="BO331" s="1" t="s">
        <v>120</v>
      </c>
      <c r="BP331" s="1" t="s">
        <v>120</v>
      </c>
      <c r="BQ331" s="1" t="s">
        <v>120</v>
      </c>
      <c r="BR331" s="1" t="s">
        <v>120</v>
      </c>
      <c r="BS331" s="1" t="s">
        <v>120</v>
      </c>
      <c r="BT331" s="1" t="s">
        <v>120</v>
      </c>
      <c r="BU331" s="1" t="s">
        <v>120</v>
      </c>
      <c r="BV331" s="1" t="s">
        <v>120</v>
      </c>
      <c r="BW331" s="1" t="s">
        <v>120</v>
      </c>
      <c r="BX331" s="1" t="s">
        <v>120</v>
      </c>
      <c r="BY331" s="1" t="s">
        <v>120</v>
      </c>
      <c r="BZ331" s="1" t="s">
        <v>120</v>
      </c>
      <c r="CA331" s="1" t="s">
        <v>120</v>
      </c>
      <c r="CB331" s="1" t="s">
        <v>120</v>
      </c>
      <c r="CC331" s="1" t="s">
        <v>120</v>
      </c>
      <c r="CD331" s="1" t="s">
        <v>120</v>
      </c>
      <c r="CE331" s="1" t="s">
        <v>120</v>
      </c>
      <c r="CF331" s="1" t="s">
        <v>120</v>
      </c>
      <c r="CG331" s="1" t="s">
        <v>120</v>
      </c>
      <c r="CH331" s="1" t="s">
        <v>120</v>
      </c>
      <c r="CI331" s="1" t="s">
        <v>120</v>
      </c>
      <c r="CJ331" s="1" t="s">
        <v>120</v>
      </c>
      <c r="CK331" s="1" t="s">
        <v>120</v>
      </c>
      <c r="CL331" s="1" t="s">
        <v>120</v>
      </c>
      <c r="CM331" s="1" t="s">
        <v>120</v>
      </c>
      <c r="CN331" s="1" t="s">
        <v>120</v>
      </c>
      <c r="CO331" s="1" t="s">
        <v>120</v>
      </c>
      <c r="CP331" s="1" t="s">
        <v>120</v>
      </c>
      <c r="CQ331" s="1" t="s">
        <v>120</v>
      </c>
      <c r="CR331" s="1" t="s">
        <v>120</v>
      </c>
      <c r="CS331" s="1" t="s">
        <v>120</v>
      </c>
      <c r="CT331" s="1" t="s">
        <v>120</v>
      </c>
      <c r="CU331" s="1" t="s">
        <v>176</v>
      </c>
      <c r="CV331" s="1" t="s">
        <v>847</v>
      </c>
      <c r="CW331" s="1" t="s">
        <v>123</v>
      </c>
      <c r="CX331" s="1" t="s">
        <v>120</v>
      </c>
      <c r="CY331" s="1" t="s">
        <v>120</v>
      </c>
      <c r="CZ331" s="1" t="s">
        <v>355</v>
      </c>
      <c r="DA331" s="1" t="s">
        <v>120</v>
      </c>
      <c r="DB331" s="1" t="s">
        <v>4660</v>
      </c>
      <c r="DC331" s="1" t="s">
        <v>4661</v>
      </c>
      <c r="DD331" s="1" t="s">
        <v>4662</v>
      </c>
      <c r="DE331" s="1" t="s">
        <v>120</v>
      </c>
      <c r="DF331" s="1" t="s">
        <v>120</v>
      </c>
      <c r="DG331" s="1" t="s">
        <v>4656</v>
      </c>
    </row>
    <row r="332" spans="1:111" x14ac:dyDescent="0.3">
      <c r="A332" s="2">
        <v>330</v>
      </c>
      <c r="B332" s="1" t="s">
        <v>4663</v>
      </c>
      <c r="C332" s="1" t="s">
        <v>4664</v>
      </c>
      <c r="D332" s="1" t="s">
        <v>4665</v>
      </c>
      <c r="E332" s="1" t="s">
        <v>4666</v>
      </c>
      <c r="F332" s="1" t="s">
        <v>4667</v>
      </c>
      <c r="G332" s="1"/>
      <c r="H332" s="1" t="s">
        <v>4668</v>
      </c>
      <c r="I332" s="1" t="s">
        <v>4669</v>
      </c>
      <c r="J332" s="1"/>
      <c r="K332" s="1" t="s">
        <v>513</v>
      </c>
      <c r="L332" s="1" t="s">
        <v>4670</v>
      </c>
      <c r="M332" s="1" t="s">
        <v>120</v>
      </c>
      <c r="N332" s="1" t="s">
        <v>1176</v>
      </c>
      <c r="O332" s="1" t="s">
        <v>1219</v>
      </c>
      <c r="P332" s="1" t="s">
        <v>280</v>
      </c>
      <c r="Q332" s="1" t="s">
        <v>120</v>
      </c>
      <c r="R332" s="1" t="s">
        <v>123</v>
      </c>
      <c r="S332" s="1" t="s">
        <v>513</v>
      </c>
      <c r="T332" s="1" t="s">
        <v>120</v>
      </c>
      <c r="U332" s="1" t="s">
        <v>4671</v>
      </c>
      <c r="V332" s="1" t="s">
        <v>4672</v>
      </c>
      <c r="W332" s="1" t="s">
        <v>4673</v>
      </c>
      <c r="X332" s="1" t="s">
        <v>120</v>
      </c>
      <c r="Y332" s="1" t="s">
        <v>120</v>
      </c>
      <c r="Z332" s="1" t="s">
        <v>4674</v>
      </c>
      <c r="AA332" s="1" t="s">
        <v>4675</v>
      </c>
      <c r="AB332" s="1" t="s">
        <v>4676</v>
      </c>
      <c r="AC332" s="1" t="s">
        <v>4677</v>
      </c>
      <c r="AD332" s="1" t="s">
        <v>120</v>
      </c>
      <c r="AE332" s="1" t="s">
        <v>120</v>
      </c>
      <c r="AF332" s="1" t="s">
        <v>120</v>
      </c>
      <c r="AG332" s="1" t="s">
        <v>120</v>
      </c>
      <c r="AH332" s="1" t="s">
        <v>120</v>
      </c>
      <c r="AI332" s="1" t="s">
        <v>120</v>
      </c>
      <c r="AJ332" s="1" t="s">
        <v>4678</v>
      </c>
      <c r="AK332" s="1" t="s">
        <v>4679</v>
      </c>
      <c r="AL332" s="1" t="s">
        <v>4680</v>
      </c>
      <c r="AM332" s="1" t="s">
        <v>120</v>
      </c>
      <c r="AN332" s="1" t="s">
        <v>120</v>
      </c>
      <c r="AO332" s="1" t="s">
        <v>120</v>
      </c>
      <c r="AP332" s="1" t="s">
        <v>120</v>
      </c>
      <c r="AQ332" s="1" t="s">
        <v>120</v>
      </c>
      <c r="AR332" s="1" t="s">
        <v>120</v>
      </c>
      <c r="AS332" s="1" t="s">
        <v>120</v>
      </c>
      <c r="AT332" s="1" t="s">
        <v>120</v>
      </c>
      <c r="AU332" s="1" t="s">
        <v>120</v>
      </c>
      <c r="AV332" s="1" t="s">
        <v>120</v>
      </c>
      <c r="AW332" s="1" t="s">
        <v>120</v>
      </c>
      <c r="AX332" s="1" t="s">
        <v>120</v>
      </c>
      <c r="AY332" s="1" t="s">
        <v>120</v>
      </c>
      <c r="AZ332" s="1" t="s">
        <v>120</v>
      </c>
      <c r="BA332" s="1" t="s">
        <v>4681</v>
      </c>
      <c r="BB332" s="1" t="s">
        <v>4682</v>
      </c>
      <c r="BC332" s="1" t="s">
        <v>280</v>
      </c>
      <c r="BD332" s="1" t="s">
        <v>120</v>
      </c>
      <c r="BE332" s="1" t="s">
        <v>120</v>
      </c>
      <c r="BF332" s="1" t="s">
        <v>1657</v>
      </c>
      <c r="BG332" s="1" t="s">
        <v>120</v>
      </c>
      <c r="BH332" s="1" t="s">
        <v>4683</v>
      </c>
      <c r="BI332" s="1" t="s">
        <v>4684</v>
      </c>
      <c r="BJ332" s="1" t="s">
        <v>4673</v>
      </c>
      <c r="BK332" s="1" t="s">
        <v>120</v>
      </c>
      <c r="BL332" s="1" t="s">
        <v>120</v>
      </c>
      <c r="BM332" s="1" t="s">
        <v>4680</v>
      </c>
      <c r="BN332" s="1" t="s">
        <v>120</v>
      </c>
      <c r="BO332" s="1" t="s">
        <v>120</v>
      </c>
      <c r="BP332" s="1" t="s">
        <v>120</v>
      </c>
      <c r="BQ332" s="1" t="s">
        <v>120</v>
      </c>
      <c r="BR332" s="1" t="s">
        <v>120</v>
      </c>
      <c r="BS332" s="1" t="s">
        <v>120</v>
      </c>
      <c r="BT332" s="1" t="s">
        <v>120</v>
      </c>
      <c r="BU332" s="1" t="s">
        <v>120</v>
      </c>
      <c r="BV332" s="1" t="s">
        <v>120</v>
      </c>
      <c r="BW332" s="1" t="s">
        <v>120</v>
      </c>
      <c r="BX332" s="1" t="s">
        <v>120</v>
      </c>
      <c r="BY332" s="1" t="s">
        <v>120</v>
      </c>
      <c r="BZ332" s="1" t="s">
        <v>120</v>
      </c>
      <c r="CA332" s="1" t="s">
        <v>120</v>
      </c>
      <c r="CB332" s="1" t="s">
        <v>120</v>
      </c>
      <c r="CC332" s="1" t="s">
        <v>120</v>
      </c>
      <c r="CD332" s="1" t="s">
        <v>120</v>
      </c>
      <c r="CE332" s="1" t="s">
        <v>120</v>
      </c>
      <c r="CF332" s="1" t="s">
        <v>120</v>
      </c>
      <c r="CG332" s="1" t="s">
        <v>120</v>
      </c>
      <c r="CH332" s="1" t="s">
        <v>120</v>
      </c>
      <c r="CI332" s="1" t="s">
        <v>120</v>
      </c>
      <c r="CJ332" s="1" t="s">
        <v>120</v>
      </c>
      <c r="CK332" s="1" t="s">
        <v>120</v>
      </c>
      <c r="CL332" s="1" t="s">
        <v>120</v>
      </c>
      <c r="CM332" s="1" t="s">
        <v>120</v>
      </c>
      <c r="CN332" s="1" t="s">
        <v>120</v>
      </c>
      <c r="CO332" s="1" t="s">
        <v>120</v>
      </c>
      <c r="CP332" s="1" t="s">
        <v>120</v>
      </c>
      <c r="CQ332" s="1" t="s">
        <v>120</v>
      </c>
      <c r="CR332" s="1" t="s">
        <v>120</v>
      </c>
      <c r="CS332" s="1" t="s">
        <v>120</v>
      </c>
      <c r="CT332" s="1" t="s">
        <v>120</v>
      </c>
      <c r="CU332" s="1" t="s">
        <v>123</v>
      </c>
      <c r="CV332" s="1" t="s">
        <v>161</v>
      </c>
      <c r="CW332" s="1" t="s">
        <v>120</v>
      </c>
      <c r="CX332" s="1" t="s">
        <v>120</v>
      </c>
      <c r="CY332" s="1" t="s">
        <v>123</v>
      </c>
      <c r="CZ332" s="1" t="s">
        <v>262</v>
      </c>
      <c r="DA332" s="1" t="s">
        <v>120</v>
      </c>
      <c r="DB332" s="1" t="s">
        <v>120</v>
      </c>
      <c r="DC332" s="1" t="s">
        <v>120</v>
      </c>
      <c r="DD332" s="1" t="s">
        <v>120</v>
      </c>
      <c r="DE332" s="1" t="s">
        <v>120</v>
      </c>
      <c r="DF332" s="1" t="s">
        <v>120</v>
      </c>
      <c r="DG332" s="1" t="s">
        <v>120</v>
      </c>
    </row>
    <row r="333" spans="1:111" x14ac:dyDescent="0.3">
      <c r="A333" s="2">
        <v>331</v>
      </c>
      <c r="B333" s="1" t="s">
        <v>4685</v>
      </c>
      <c r="C333" s="1" t="s">
        <v>4686</v>
      </c>
      <c r="D333" s="1" t="s">
        <v>3954</v>
      </c>
      <c r="E333" s="1" t="s">
        <v>4687</v>
      </c>
      <c r="F333" s="1" t="s">
        <v>4688</v>
      </c>
      <c r="G333" s="1" t="s">
        <v>4689</v>
      </c>
      <c r="H333" s="1" t="s">
        <v>4690</v>
      </c>
      <c r="I333" s="1" t="s">
        <v>4691</v>
      </c>
      <c r="J333" s="1" t="s">
        <v>4689</v>
      </c>
      <c r="K333" s="1" t="s">
        <v>4692</v>
      </c>
      <c r="L333" s="1" t="s">
        <v>4693</v>
      </c>
      <c r="M333" s="1" t="s">
        <v>120</v>
      </c>
      <c r="N333" s="1" t="s">
        <v>512</v>
      </c>
      <c r="O333" s="1" t="s">
        <v>489</v>
      </c>
      <c r="P333" s="1" t="s">
        <v>708</v>
      </c>
      <c r="Q333" s="1" t="s">
        <v>120</v>
      </c>
      <c r="R333" s="1" t="s">
        <v>120</v>
      </c>
      <c r="S333" s="1" t="s">
        <v>4692</v>
      </c>
      <c r="T333" s="1" t="s">
        <v>120</v>
      </c>
      <c r="U333" s="1" t="s">
        <v>4694</v>
      </c>
      <c r="V333" s="1" t="s">
        <v>4695</v>
      </c>
      <c r="W333" s="1" t="s">
        <v>4696</v>
      </c>
      <c r="X333" s="1" t="s">
        <v>120</v>
      </c>
      <c r="Y333" s="1" t="s">
        <v>120</v>
      </c>
      <c r="Z333" s="1" t="s">
        <v>4697</v>
      </c>
      <c r="AA333" s="1" t="s">
        <v>4698</v>
      </c>
      <c r="AB333" s="1" t="s">
        <v>120</v>
      </c>
      <c r="AC333" s="1" t="s">
        <v>120</v>
      </c>
      <c r="AD333" s="1" t="s">
        <v>120</v>
      </c>
      <c r="AE333" s="1" t="s">
        <v>120</v>
      </c>
      <c r="AF333" s="1" t="s">
        <v>120</v>
      </c>
      <c r="AG333" s="1" t="s">
        <v>120</v>
      </c>
      <c r="AH333" s="1" t="s">
        <v>120</v>
      </c>
      <c r="AI333" s="1" t="s">
        <v>120</v>
      </c>
      <c r="AJ333" s="1" t="s">
        <v>4699</v>
      </c>
      <c r="AK333" s="1" t="s">
        <v>4700</v>
      </c>
      <c r="AL333" s="1" t="s">
        <v>4701</v>
      </c>
      <c r="AM333" s="1" t="s">
        <v>120</v>
      </c>
      <c r="AN333" s="1" t="s">
        <v>120</v>
      </c>
      <c r="AO333" s="1" t="s">
        <v>120</v>
      </c>
      <c r="AP333" s="1" t="s">
        <v>120</v>
      </c>
      <c r="AQ333" s="1" t="s">
        <v>120</v>
      </c>
      <c r="AR333" s="1" t="s">
        <v>120</v>
      </c>
      <c r="AS333" s="1" t="s">
        <v>120</v>
      </c>
      <c r="AT333" s="1" t="s">
        <v>120</v>
      </c>
      <c r="AU333" s="1" t="s">
        <v>120</v>
      </c>
      <c r="AV333" s="1" t="s">
        <v>120</v>
      </c>
      <c r="AW333" s="1" t="s">
        <v>120</v>
      </c>
      <c r="AX333" s="1" t="s">
        <v>120</v>
      </c>
      <c r="AY333" s="1" t="s">
        <v>4702</v>
      </c>
      <c r="AZ333" s="1" t="s">
        <v>120</v>
      </c>
      <c r="BA333" s="1" t="s">
        <v>355</v>
      </c>
      <c r="BB333" s="1" t="s">
        <v>489</v>
      </c>
      <c r="BC333" s="1" t="s">
        <v>708</v>
      </c>
      <c r="BD333" s="1" t="s">
        <v>120</v>
      </c>
      <c r="BE333" s="1" t="s">
        <v>120</v>
      </c>
      <c r="BF333" s="1" t="s">
        <v>4703</v>
      </c>
      <c r="BG333" s="1" t="s">
        <v>120</v>
      </c>
      <c r="BH333" s="1" t="s">
        <v>4704</v>
      </c>
      <c r="BI333" s="1" t="s">
        <v>4695</v>
      </c>
      <c r="BJ333" s="1" t="s">
        <v>4696</v>
      </c>
      <c r="BK333" s="1" t="s">
        <v>120</v>
      </c>
      <c r="BL333" s="1" t="s">
        <v>120</v>
      </c>
      <c r="BM333" s="1" t="s">
        <v>4701</v>
      </c>
      <c r="BN333" s="1" t="s">
        <v>120</v>
      </c>
      <c r="BO333" s="1" t="s">
        <v>120</v>
      </c>
      <c r="BP333" s="1" t="s">
        <v>120</v>
      </c>
      <c r="BQ333" s="1" t="s">
        <v>120</v>
      </c>
      <c r="BR333" s="1" t="s">
        <v>120</v>
      </c>
      <c r="BS333" s="1" t="s">
        <v>120</v>
      </c>
      <c r="BT333" s="1" t="s">
        <v>120</v>
      </c>
      <c r="BU333" s="1" t="s">
        <v>120</v>
      </c>
      <c r="BV333" s="1" t="s">
        <v>120</v>
      </c>
      <c r="BW333" s="1" t="s">
        <v>120</v>
      </c>
      <c r="BX333" s="1" t="s">
        <v>120</v>
      </c>
      <c r="BY333" s="1" t="s">
        <v>120</v>
      </c>
      <c r="BZ333" s="1" t="s">
        <v>120</v>
      </c>
      <c r="CA333" s="1" t="s">
        <v>120</v>
      </c>
      <c r="CB333" s="1" t="s">
        <v>120</v>
      </c>
      <c r="CC333" s="1" t="s">
        <v>120</v>
      </c>
      <c r="CD333" s="1" t="s">
        <v>120</v>
      </c>
      <c r="CE333" s="1" t="s">
        <v>120</v>
      </c>
      <c r="CF333" s="1" t="s">
        <v>120</v>
      </c>
      <c r="CG333" s="1" t="s">
        <v>120</v>
      </c>
      <c r="CH333" s="1" t="s">
        <v>120</v>
      </c>
      <c r="CI333" s="1" t="s">
        <v>120</v>
      </c>
      <c r="CJ333" s="1" t="s">
        <v>120</v>
      </c>
      <c r="CK333" s="1" t="s">
        <v>120</v>
      </c>
      <c r="CL333" s="1" t="s">
        <v>120</v>
      </c>
      <c r="CM333" s="1" t="s">
        <v>120</v>
      </c>
      <c r="CN333" s="1" t="s">
        <v>120</v>
      </c>
      <c r="CO333" s="1" t="s">
        <v>120</v>
      </c>
      <c r="CP333" s="1" t="s">
        <v>120</v>
      </c>
      <c r="CQ333" s="1" t="s">
        <v>120</v>
      </c>
      <c r="CR333" s="1" t="s">
        <v>120</v>
      </c>
      <c r="CS333" s="1" t="s">
        <v>120</v>
      </c>
      <c r="CT333" s="1" t="s">
        <v>120</v>
      </c>
      <c r="CU333" s="1" t="s">
        <v>123</v>
      </c>
      <c r="CV333" s="1" t="s">
        <v>120</v>
      </c>
      <c r="CW333" s="1" t="s">
        <v>120</v>
      </c>
      <c r="CX333" s="1" t="s">
        <v>120</v>
      </c>
      <c r="CY333" s="1" t="s">
        <v>120</v>
      </c>
      <c r="CZ333" s="1" t="s">
        <v>123</v>
      </c>
      <c r="DA333" s="1" t="s">
        <v>120</v>
      </c>
      <c r="DB333" s="1" t="s">
        <v>4702</v>
      </c>
      <c r="DC333" s="1" t="s">
        <v>120</v>
      </c>
      <c r="DD333" s="1" t="s">
        <v>120</v>
      </c>
      <c r="DE333" s="1" t="s">
        <v>120</v>
      </c>
      <c r="DF333" s="1" t="s">
        <v>120</v>
      </c>
      <c r="DG333" s="1" t="s">
        <v>4702</v>
      </c>
    </row>
    <row r="334" spans="1:111" x14ac:dyDescent="0.3">
      <c r="A334" s="2">
        <v>332</v>
      </c>
      <c r="B334" s="1" t="s">
        <v>4705</v>
      </c>
      <c r="C334" s="1" t="s">
        <v>4706</v>
      </c>
      <c r="D334" s="1" t="s">
        <v>3038</v>
      </c>
      <c r="E334" s="1" t="s">
        <v>4707</v>
      </c>
      <c r="F334" s="1" t="s">
        <v>4708</v>
      </c>
      <c r="G334" s="1"/>
      <c r="H334" s="1" t="s">
        <v>4709</v>
      </c>
      <c r="I334" s="1" t="s">
        <v>4710</v>
      </c>
      <c r="J334" s="1"/>
      <c r="K334" s="1" t="s">
        <v>478</v>
      </c>
      <c r="L334" s="1" t="s">
        <v>4711</v>
      </c>
      <c r="M334" s="1" t="s">
        <v>120</v>
      </c>
      <c r="N334" s="1" t="s">
        <v>120</v>
      </c>
      <c r="O334" s="1" t="s">
        <v>478</v>
      </c>
      <c r="P334" s="1" t="s">
        <v>120</v>
      </c>
      <c r="Q334" s="1" t="s">
        <v>120</v>
      </c>
      <c r="R334" s="1" t="s">
        <v>120</v>
      </c>
      <c r="S334" s="1" t="s">
        <v>478</v>
      </c>
      <c r="T334" s="1" t="s">
        <v>120</v>
      </c>
      <c r="U334" s="1" t="s">
        <v>120</v>
      </c>
      <c r="V334" s="1" t="s">
        <v>4711</v>
      </c>
      <c r="W334" s="1" t="s">
        <v>120</v>
      </c>
      <c r="X334" s="1" t="s">
        <v>120</v>
      </c>
      <c r="Y334" s="1" t="s">
        <v>120</v>
      </c>
      <c r="Z334" s="1" t="s">
        <v>4711</v>
      </c>
      <c r="AA334" s="1" t="s">
        <v>4712</v>
      </c>
      <c r="AB334" s="1" t="s">
        <v>120</v>
      </c>
      <c r="AC334" s="1" t="s">
        <v>120</v>
      </c>
      <c r="AD334" s="1" t="s">
        <v>120</v>
      </c>
      <c r="AE334" s="1" t="s">
        <v>120</v>
      </c>
      <c r="AF334" s="1" t="s">
        <v>120</v>
      </c>
      <c r="AG334" s="1" t="s">
        <v>120</v>
      </c>
      <c r="AH334" s="1" t="s">
        <v>120</v>
      </c>
      <c r="AI334" s="1" t="s">
        <v>120</v>
      </c>
      <c r="AJ334" s="1" t="s">
        <v>120</v>
      </c>
      <c r="AK334" s="1" t="s">
        <v>4713</v>
      </c>
      <c r="AL334" s="1" t="s">
        <v>4711</v>
      </c>
      <c r="AM334" s="1" t="s">
        <v>120</v>
      </c>
      <c r="AN334" s="1" t="s">
        <v>120</v>
      </c>
      <c r="AO334" s="1" t="s">
        <v>120</v>
      </c>
      <c r="AP334" s="1" t="s">
        <v>120</v>
      </c>
      <c r="AQ334" s="1" t="s">
        <v>120</v>
      </c>
      <c r="AR334" s="1" t="s">
        <v>120</v>
      </c>
      <c r="AS334" s="1" t="s">
        <v>120</v>
      </c>
      <c r="AT334" s="1" t="s">
        <v>120</v>
      </c>
      <c r="AU334" s="1" t="s">
        <v>120</v>
      </c>
      <c r="AV334" s="1" t="s">
        <v>120</v>
      </c>
      <c r="AW334" s="1" t="s">
        <v>120</v>
      </c>
      <c r="AX334" s="1" t="s">
        <v>120</v>
      </c>
      <c r="AY334" s="1" t="s">
        <v>120</v>
      </c>
      <c r="AZ334" s="1" t="s">
        <v>120</v>
      </c>
      <c r="BA334" s="1" t="s">
        <v>120</v>
      </c>
      <c r="BB334" s="1" t="s">
        <v>478</v>
      </c>
      <c r="BC334" s="1" t="s">
        <v>120</v>
      </c>
      <c r="BD334" s="1" t="s">
        <v>120</v>
      </c>
      <c r="BE334" s="1" t="s">
        <v>120</v>
      </c>
      <c r="BF334" s="1" t="s">
        <v>478</v>
      </c>
      <c r="BG334" s="1" t="s">
        <v>120</v>
      </c>
      <c r="BH334" s="1" t="s">
        <v>120</v>
      </c>
      <c r="BI334" s="1" t="s">
        <v>4711</v>
      </c>
      <c r="BJ334" s="1" t="s">
        <v>120</v>
      </c>
      <c r="BK334" s="1" t="s">
        <v>120</v>
      </c>
      <c r="BL334" s="1" t="s">
        <v>120</v>
      </c>
      <c r="BM334" s="1" t="s">
        <v>4711</v>
      </c>
      <c r="BN334" s="1" t="s">
        <v>120</v>
      </c>
      <c r="BO334" s="1" t="s">
        <v>120</v>
      </c>
      <c r="BP334" s="1" t="s">
        <v>120</v>
      </c>
      <c r="BQ334" s="1" t="s">
        <v>120</v>
      </c>
      <c r="BR334" s="1" t="s">
        <v>120</v>
      </c>
      <c r="BS334" s="1" t="s">
        <v>120</v>
      </c>
      <c r="BT334" s="1" t="s">
        <v>120</v>
      </c>
      <c r="BU334" s="1" t="s">
        <v>120</v>
      </c>
      <c r="BV334" s="1" t="s">
        <v>120</v>
      </c>
      <c r="BW334" s="1" t="s">
        <v>120</v>
      </c>
      <c r="BX334" s="1" t="s">
        <v>120</v>
      </c>
      <c r="BY334" s="1" t="s">
        <v>120</v>
      </c>
      <c r="BZ334" s="1" t="s">
        <v>120</v>
      </c>
      <c r="CA334" s="1" t="s">
        <v>120</v>
      </c>
      <c r="CB334" s="1" t="s">
        <v>120</v>
      </c>
      <c r="CC334" s="1" t="s">
        <v>120</v>
      </c>
      <c r="CD334" s="1" t="s">
        <v>120</v>
      </c>
      <c r="CE334" s="1" t="s">
        <v>120</v>
      </c>
      <c r="CF334" s="1" t="s">
        <v>120</v>
      </c>
      <c r="CG334" s="1" t="s">
        <v>120</v>
      </c>
      <c r="CH334" s="1" t="s">
        <v>120</v>
      </c>
      <c r="CI334" s="1" t="s">
        <v>120</v>
      </c>
      <c r="CJ334" s="1" t="s">
        <v>120</v>
      </c>
      <c r="CK334" s="1" t="s">
        <v>120</v>
      </c>
      <c r="CL334" s="1" t="s">
        <v>120</v>
      </c>
      <c r="CM334" s="1" t="s">
        <v>120</v>
      </c>
      <c r="CN334" s="1" t="s">
        <v>120</v>
      </c>
      <c r="CO334" s="1" t="s">
        <v>120</v>
      </c>
      <c r="CP334" s="1" t="s">
        <v>120</v>
      </c>
      <c r="CQ334" s="1" t="s">
        <v>120</v>
      </c>
      <c r="CR334" s="1" t="s">
        <v>120</v>
      </c>
      <c r="CS334" s="1" t="s">
        <v>120</v>
      </c>
      <c r="CT334" s="1" t="s">
        <v>120</v>
      </c>
      <c r="CU334" s="1" t="s">
        <v>120</v>
      </c>
      <c r="CV334" s="1" t="s">
        <v>120</v>
      </c>
      <c r="CW334" s="1" t="s">
        <v>120</v>
      </c>
      <c r="CX334" s="1" t="s">
        <v>120</v>
      </c>
      <c r="CY334" s="1" t="s">
        <v>120</v>
      </c>
      <c r="CZ334" s="1" t="s">
        <v>120</v>
      </c>
      <c r="DA334" s="1" t="s">
        <v>120</v>
      </c>
      <c r="DB334" s="1" t="s">
        <v>120</v>
      </c>
      <c r="DC334" s="1" t="s">
        <v>120</v>
      </c>
      <c r="DD334" s="1" t="s">
        <v>120</v>
      </c>
      <c r="DE334" s="1" t="s">
        <v>120</v>
      </c>
      <c r="DF334" s="1" t="s">
        <v>120</v>
      </c>
      <c r="DG334" s="1" t="s">
        <v>120</v>
      </c>
    </row>
    <row r="335" spans="1:111" x14ac:dyDescent="0.3">
      <c r="A335" s="2">
        <v>333</v>
      </c>
      <c r="B335" s="1" t="s">
        <v>4714</v>
      </c>
      <c r="C335" s="1" t="s">
        <v>4715</v>
      </c>
      <c r="D335" s="1" t="s">
        <v>4716</v>
      </c>
      <c r="E335" s="1" t="s">
        <v>4717</v>
      </c>
      <c r="F335" s="1" t="s">
        <v>4718</v>
      </c>
      <c r="G335" s="1"/>
      <c r="H335" s="1" t="s">
        <v>4719</v>
      </c>
      <c r="I335" s="1" t="s">
        <v>4720</v>
      </c>
      <c r="J335" s="1"/>
      <c r="K335" s="1" t="s">
        <v>4721</v>
      </c>
      <c r="L335" s="1" t="s">
        <v>4722</v>
      </c>
      <c r="M335" s="1" t="s">
        <v>120</v>
      </c>
      <c r="N335" s="1" t="s">
        <v>1103</v>
      </c>
      <c r="O335" s="1" t="s">
        <v>2686</v>
      </c>
      <c r="P335" s="1" t="s">
        <v>190</v>
      </c>
      <c r="Q335" s="1" t="s">
        <v>161</v>
      </c>
      <c r="R335" s="1" t="s">
        <v>120</v>
      </c>
      <c r="S335" s="1" t="s">
        <v>4721</v>
      </c>
      <c r="T335" s="1" t="s">
        <v>120</v>
      </c>
      <c r="U335" s="1" t="s">
        <v>4723</v>
      </c>
      <c r="V335" s="1" t="s">
        <v>4724</v>
      </c>
      <c r="W335" s="1" t="s">
        <v>4047</v>
      </c>
      <c r="X335" s="1" t="s">
        <v>4725</v>
      </c>
      <c r="Y335" s="1" t="s">
        <v>120</v>
      </c>
      <c r="Z335" s="1" t="s">
        <v>4726</v>
      </c>
      <c r="AA335" s="1" t="s">
        <v>4727</v>
      </c>
      <c r="AB335" s="1" t="s">
        <v>120</v>
      </c>
      <c r="AC335" s="1" t="s">
        <v>120</v>
      </c>
      <c r="AD335" s="1" t="s">
        <v>120</v>
      </c>
      <c r="AE335" s="1" t="s">
        <v>120</v>
      </c>
      <c r="AF335" s="1" t="s">
        <v>120</v>
      </c>
      <c r="AG335" s="1" t="s">
        <v>120</v>
      </c>
      <c r="AH335" s="1" t="s">
        <v>120</v>
      </c>
      <c r="AI335" s="1" t="s">
        <v>120</v>
      </c>
      <c r="AJ335" s="1" t="s">
        <v>4728</v>
      </c>
      <c r="AK335" s="1" t="s">
        <v>4729</v>
      </c>
      <c r="AL335" s="1" t="s">
        <v>4730</v>
      </c>
      <c r="AM335" s="1" t="s">
        <v>120</v>
      </c>
      <c r="AN335" s="1" t="s">
        <v>120</v>
      </c>
      <c r="AO335" s="1" t="s">
        <v>120</v>
      </c>
      <c r="AP335" s="1" t="s">
        <v>120</v>
      </c>
      <c r="AQ335" s="1" t="s">
        <v>120</v>
      </c>
      <c r="AR335" s="1" t="s">
        <v>120</v>
      </c>
      <c r="AS335" s="1" t="s">
        <v>120</v>
      </c>
      <c r="AT335" s="1" t="s">
        <v>120</v>
      </c>
      <c r="AU335" s="1" t="s">
        <v>120</v>
      </c>
      <c r="AV335" s="1" t="s">
        <v>120</v>
      </c>
      <c r="AW335" s="1" t="s">
        <v>120</v>
      </c>
      <c r="AX335" s="1" t="s">
        <v>120</v>
      </c>
      <c r="AY335" s="1" t="s">
        <v>4725</v>
      </c>
      <c r="AZ335" s="1" t="s">
        <v>120</v>
      </c>
      <c r="BA335" s="1" t="s">
        <v>1103</v>
      </c>
      <c r="BB335" s="1" t="s">
        <v>2686</v>
      </c>
      <c r="BC335" s="1" t="s">
        <v>190</v>
      </c>
      <c r="BD335" s="1" t="s">
        <v>120</v>
      </c>
      <c r="BE335" s="1" t="s">
        <v>120</v>
      </c>
      <c r="BF335" s="1" t="s">
        <v>1250</v>
      </c>
      <c r="BG335" s="1" t="s">
        <v>120</v>
      </c>
      <c r="BH335" s="1" t="s">
        <v>4723</v>
      </c>
      <c r="BI335" s="1" t="s">
        <v>4724</v>
      </c>
      <c r="BJ335" s="1" t="s">
        <v>4047</v>
      </c>
      <c r="BK335" s="1" t="s">
        <v>120</v>
      </c>
      <c r="BL335" s="1" t="s">
        <v>120</v>
      </c>
      <c r="BM335" s="1" t="s">
        <v>4730</v>
      </c>
      <c r="BN335" s="1" t="s">
        <v>120</v>
      </c>
      <c r="BO335" s="1" t="s">
        <v>120</v>
      </c>
      <c r="BP335" s="1" t="s">
        <v>120</v>
      </c>
      <c r="BQ335" s="1" t="s">
        <v>120</v>
      </c>
      <c r="BR335" s="1" t="s">
        <v>120</v>
      </c>
      <c r="BS335" s="1" t="s">
        <v>120</v>
      </c>
      <c r="BT335" s="1" t="s">
        <v>120</v>
      </c>
      <c r="BU335" s="1" t="s">
        <v>120</v>
      </c>
      <c r="BV335" s="1" t="s">
        <v>120</v>
      </c>
      <c r="BW335" s="1" t="s">
        <v>120</v>
      </c>
      <c r="BX335" s="1" t="s">
        <v>120</v>
      </c>
      <c r="BY335" s="1" t="s">
        <v>120</v>
      </c>
      <c r="BZ335" s="1" t="s">
        <v>120</v>
      </c>
      <c r="CA335" s="1" t="s">
        <v>120</v>
      </c>
      <c r="CB335" s="1" t="s">
        <v>120</v>
      </c>
      <c r="CC335" s="1" t="s">
        <v>120</v>
      </c>
      <c r="CD335" s="1" t="s">
        <v>120</v>
      </c>
      <c r="CE335" s="1" t="s">
        <v>120</v>
      </c>
      <c r="CF335" s="1" t="s">
        <v>120</v>
      </c>
      <c r="CG335" s="1" t="s">
        <v>120</v>
      </c>
      <c r="CH335" s="1" t="s">
        <v>120</v>
      </c>
      <c r="CI335" s="1" t="s">
        <v>120</v>
      </c>
      <c r="CJ335" s="1" t="s">
        <v>120</v>
      </c>
      <c r="CK335" s="1" t="s">
        <v>120</v>
      </c>
      <c r="CL335" s="1" t="s">
        <v>120</v>
      </c>
      <c r="CM335" s="1" t="s">
        <v>120</v>
      </c>
      <c r="CN335" s="1" t="s">
        <v>120</v>
      </c>
      <c r="CO335" s="1" t="s">
        <v>120</v>
      </c>
      <c r="CP335" s="1" t="s">
        <v>120</v>
      </c>
      <c r="CQ335" s="1" t="s">
        <v>120</v>
      </c>
      <c r="CR335" s="1" t="s">
        <v>120</v>
      </c>
      <c r="CS335" s="1" t="s">
        <v>120</v>
      </c>
      <c r="CT335" s="1" t="s">
        <v>120</v>
      </c>
      <c r="CU335" s="1" t="s">
        <v>120</v>
      </c>
      <c r="CV335" s="1" t="s">
        <v>120</v>
      </c>
      <c r="CW335" s="1" t="s">
        <v>120</v>
      </c>
      <c r="CX335" s="1" t="s">
        <v>161</v>
      </c>
      <c r="CY335" s="1" t="s">
        <v>120</v>
      </c>
      <c r="CZ335" s="1" t="s">
        <v>161</v>
      </c>
      <c r="DA335" s="1" t="s">
        <v>120</v>
      </c>
      <c r="DB335" s="1" t="s">
        <v>120</v>
      </c>
      <c r="DC335" s="1" t="s">
        <v>120</v>
      </c>
      <c r="DD335" s="1" t="s">
        <v>120</v>
      </c>
      <c r="DE335" s="1" t="s">
        <v>4725</v>
      </c>
      <c r="DF335" s="1" t="s">
        <v>120</v>
      </c>
      <c r="DG335" s="1" t="s">
        <v>4725</v>
      </c>
    </row>
    <row r="336" spans="1:111" hidden="1" x14ac:dyDescent="0.3">
      <c r="A336" s="2">
        <v>334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</row>
    <row r="337" spans="1:111" hidden="1" x14ac:dyDescent="0.3">
      <c r="A337" s="2">
        <v>335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</row>
    <row r="338" spans="1:111" x14ac:dyDescent="0.3">
      <c r="A338" s="2">
        <v>336</v>
      </c>
      <c r="B338" s="1" t="s">
        <v>4731</v>
      </c>
      <c r="C338" s="1" t="s">
        <v>4732</v>
      </c>
      <c r="D338" s="1" t="s">
        <v>4733</v>
      </c>
      <c r="E338" s="1" t="s">
        <v>4734</v>
      </c>
      <c r="F338" s="1"/>
      <c r="G338" s="1"/>
      <c r="H338" s="1"/>
      <c r="I338" s="1"/>
      <c r="J338" s="1"/>
      <c r="K338" s="1" t="s">
        <v>387</v>
      </c>
      <c r="L338" s="1" t="s">
        <v>4735</v>
      </c>
      <c r="M338" s="1" t="s">
        <v>120</v>
      </c>
      <c r="N338" s="1" t="s">
        <v>123</v>
      </c>
      <c r="O338" s="1" t="s">
        <v>280</v>
      </c>
      <c r="P338" s="1" t="s">
        <v>120</v>
      </c>
      <c r="Q338" s="1" t="s">
        <v>120</v>
      </c>
      <c r="R338" s="1" t="s">
        <v>120</v>
      </c>
      <c r="S338" s="1" t="s">
        <v>387</v>
      </c>
      <c r="T338" s="1" t="s">
        <v>120</v>
      </c>
      <c r="U338" s="1" t="s">
        <v>4736</v>
      </c>
      <c r="V338" s="1" t="s">
        <v>4737</v>
      </c>
      <c r="W338" s="1" t="s">
        <v>120</v>
      </c>
      <c r="X338" s="1" t="s">
        <v>120</v>
      </c>
      <c r="Y338" s="1" t="s">
        <v>120</v>
      </c>
      <c r="Z338" s="1" t="s">
        <v>4738</v>
      </c>
      <c r="AA338" s="1" t="s">
        <v>4739</v>
      </c>
      <c r="AB338" s="1" t="s">
        <v>120</v>
      </c>
      <c r="AC338" s="1" t="s">
        <v>120</v>
      </c>
      <c r="AD338" s="1" t="s">
        <v>120</v>
      </c>
      <c r="AE338" s="1" t="s">
        <v>120</v>
      </c>
      <c r="AF338" s="1" t="s">
        <v>120</v>
      </c>
      <c r="AG338" s="1" t="s">
        <v>120</v>
      </c>
      <c r="AH338" s="1" t="s">
        <v>120</v>
      </c>
      <c r="AI338" s="1" t="s">
        <v>120</v>
      </c>
      <c r="AJ338" s="1" t="s">
        <v>120</v>
      </c>
      <c r="AK338" s="1" t="s">
        <v>3610</v>
      </c>
      <c r="AL338" s="1" t="s">
        <v>4740</v>
      </c>
      <c r="AM338" s="1" t="s">
        <v>120</v>
      </c>
      <c r="AN338" s="1" t="s">
        <v>120</v>
      </c>
      <c r="AO338" s="1" t="s">
        <v>120</v>
      </c>
      <c r="AP338" s="1" t="s">
        <v>120</v>
      </c>
      <c r="AQ338" s="1" t="s">
        <v>120</v>
      </c>
      <c r="AR338" s="1" t="s">
        <v>120</v>
      </c>
      <c r="AS338" s="1" t="s">
        <v>120</v>
      </c>
      <c r="AT338" s="1" t="s">
        <v>120</v>
      </c>
      <c r="AU338" s="1" t="s">
        <v>120</v>
      </c>
      <c r="AV338" s="1" t="s">
        <v>120</v>
      </c>
      <c r="AW338" s="1" t="s">
        <v>120</v>
      </c>
      <c r="AX338" s="1" t="s">
        <v>120</v>
      </c>
      <c r="AY338" s="1" t="s">
        <v>120</v>
      </c>
      <c r="AZ338" s="1" t="s">
        <v>120</v>
      </c>
      <c r="BA338" s="1" t="s">
        <v>123</v>
      </c>
      <c r="BB338" s="1" t="s">
        <v>280</v>
      </c>
      <c r="BC338" s="1" t="s">
        <v>120</v>
      </c>
      <c r="BD338" s="1" t="s">
        <v>120</v>
      </c>
      <c r="BE338" s="1" t="s">
        <v>120</v>
      </c>
      <c r="BF338" s="1" t="s">
        <v>387</v>
      </c>
      <c r="BG338" s="1" t="s">
        <v>120</v>
      </c>
      <c r="BH338" s="1" t="s">
        <v>4736</v>
      </c>
      <c r="BI338" s="1" t="s">
        <v>4737</v>
      </c>
      <c r="BJ338" s="1" t="s">
        <v>120</v>
      </c>
      <c r="BK338" s="1" t="s">
        <v>120</v>
      </c>
      <c r="BL338" s="1" t="s">
        <v>120</v>
      </c>
      <c r="BM338" s="1" t="s">
        <v>4738</v>
      </c>
      <c r="BN338" s="1" t="s">
        <v>120</v>
      </c>
      <c r="BO338" s="1" t="s">
        <v>120</v>
      </c>
      <c r="BP338" s="1" t="s">
        <v>120</v>
      </c>
      <c r="BQ338" s="1" t="s">
        <v>120</v>
      </c>
      <c r="BR338" s="1" t="s">
        <v>120</v>
      </c>
      <c r="BS338" s="1" t="s">
        <v>120</v>
      </c>
      <c r="BT338" s="1" t="s">
        <v>120</v>
      </c>
      <c r="BU338" s="1" t="s">
        <v>120</v>
      </c>
      <c r="BV338" s="1" t="s">
        <v>120</v>
      </c>
      <c r="BW338" s="1" t="s">
        <v>120</v>
      </c>
      <c r="BX338" s="1" t="s">
        <v>120</v>
      </c>
      <c r="BY338" s="1" t="s">
        <v>120</v>
      </c>
      <c r="BZ338" s="1" t="s">
        <v>120</v>
      </c>
      <c r="CA338" s="1" t="s">
        <v>120</v>
      </c>
      <c r="CB338" s="1" t="s">
        <v>120</v>
      </c>
      <c r="CC338" s="1" t="s">
        <v>120</v>
      </c>
      <c r="CD338" s="1" t="s">
        <v>120</v>
      </c>
      <c r="CE338" s="1" t="s">
        <v>120</v>
      </c>
      <c r="CF338" s="1" t="s">
        <v>120</v>
      </c>
      <c r="CG338" s="1" t="s">
        <v>120</v>
      </c>
      <c r="CH338" s="1" t="s">
        <v>120</v>
      </c>
      <c r="CI338" s="1" t="s">
        <v>120</v>
      </c>
      <c r="CJ338" s="1" t="s">
        <v>120</v>
      </c>
      <c r="CK338" s="1" t="s">
        <v>120</v>
      </c>
      <c r="CL338" s="1" t="s">
        <v>120</v>
      </c>
      <c r="CM338" s="1" t="s">
        <v>120</v>
      </c>
      <c r="CN338" s="1" t="s">
        <v>120</v>
      </c>
      <c r="CO338" s="1" t="s">
        <v>120</v>
      </c>
      <c r="CP338" s="1" t="s">
        <v>120</v>
      </c>
      <c r="CQ338" s="1" t="s">
        <v>120</v>
      </c>
      <c r="CR338" s="1" t="s">
        <v>120</v>
      </c>
      <c r="CS338" s="1" t="s">
        <v>120</v>
      </c>
      <c r="CT338" s="1" t="s">
        <v>120</v>
      </c>
      <c r="CU338" s="1" t="s">
        <v>120</v>
      </c>
      <c r="CV338" s="1" t="s">
        <v>120</v>
      </c>
      <c r="CW338" s="1" t="s">
        <v>120</v>
      </c>
      <c r="CX338" s="1" t="s">
        <v>120</v>
      </c>
      <c r="CY338" s="1" t="s">
        <v>120</v>
      </c>
      <c r="CZ338" s="1" t="s">
        <v>120</v>
      </c>
      <c r="DA338" s="1" t="s">
        <v>120</v>
      </c>
      <c r="DB338" s="1" t="s">
        <v>120</v>
      </c>
      <c r="DC338" s="1" t="s">
        <v>120</v>
      </c>
      <c r="DD338" s="1" t="s">
        <v>120</v>
      </c>
      <c r="DE338" s="1" t="s">
        <v>120</v>
      </c>
      <c r="DF338" s="1" t="s">
        <v>120</v>
      </c>
      <c r="DG338" s="1" t="s">
        <v>120</v>
      </c>
    </row>
    <row r="339" spans="1:111" x14ac:dyDescent="0.3">
      <c r="A339" s="2">
        <v>337</v>
      </c>
      <c r="B339" s="1" t="s">
        <v>4741</v>
      </c>
      <c r="C339" s="1" t="s">
        <v>4742</v>
      </c>
      <c r="D339" s="1" t="s">
        <v>4743</v>
      </c>
      <c r="E339" s="1" t="s">
        <v>4744</v>
      </c>
      <c r="F339" s="1" t="s">
        <v>4745</v>
      </c>
      <c r="G339" s="1" t="s">
        <v>4746</v>
      </c>
      <c r="H339" s="1" t="s">
        <v>4747</v>
      </c>
      <c r="I339" s="1" t="s">
        <v>4748</v>
      </c>
      <c r="J339" s="1" t="s">
        <v>4746</v>
      </c>
      <c r="K339" s="1" t="s">
        <v>1304</v>
      </c>
      <c r="L339" s="1" t="s">
        <v>4749</v>
      </c>
      <c r="M339" s="1" t="s">
        <v>120</v>
      </c>
      <c r="N339" s="1" t="s">
        <v>849</v>
      </c>
      <c r="O339" s="1" t="s">
        <v>263</v>
      </c>
      <c r="P339" s="1" t="s">
        <v>121</v>
      </c>
      <c r="Q339" s="1" t="s">
        <v>120</v>
      </c>
      <c r="R339" s="1" t="s">
        <v>120</v>
      </c>
      <c r="S339" s="1" t="s">
        <v>1304</v>
      </c>
      <c r="T339" s="1" t="s">
        <v>120</v>
      </c>
      <c r="U339" s="1" t="s">
        <v>4750</v>
      </c>
      <c r="V339" s="1" t="s">
        <v>4751</v>
      </c>
      <c r="W339" s="1" t="s">
        <v>4752</v>
      </c>
      <c r="X339" s="1" t="s">
        <v>120</v>
      </c>
      <c r="Y339" s="1" t="s">
        <v>120</v>
      </c>
      <c r="Z339" s="1" t="s">
        <v>4753</v>
      </c>
      <c r="AA339" s="1" t="s">
        <v>4754</v>
      </c>
      <c r="AB339" s="1" t="s">
        <v>120</v>
      </c>
      <c r="AC339" s="1" t="s">
        <v>4755</v>
      </c>
      <c r="AD339" s="1" t="s">
        <v>120</v>
      </c>
      <c r="AE339" s="1" t="s">
        <v>120</v>
      </c>
      <c r="AF339" s="1" t="s">
        <v>120</v>
      </c>
      <c r="AG339" s="1" t="s">
        <v>120</v>
      </c>
      <c r="AH339" s="1" t="s">
        <v>120</v>
      </c>
      <c r="AI339" s="1" t="s">
        <v>120</v>
      </c>
      <c r="AJ339" s="1" t="s">
        <v>4756</v>
      </c>
      <c r="AK339" s="1" t="s">
        <v>4757</v>
      </c>
      <c r="AL339" s="1" t="s">
        <v>4753</v>
      </c>
      <c r="AM339" s="1" t="s">
        <v>120</v>
      </c>
      <c r="AN339" s="1" t="s">
        <v>120</v>
      </c>
      <c r="AO339" s="1" t="s">
        <v>120</v>
      </c>
      <c r="AP339" s="1" t="s">
        <v>120</v>
      </c>
      <c r="AQ339" s="1" t="s">
        <v>120</v>
      </c>
      <c r="AR339" s="1" t="s">
        <v>120</v>
      </c>
      <c r="AS339" s="1" t="s">
        <v>120</v>
      </c>
      <c r="AT339" s="1" t="s">
        <v>120</v>
      </c>
      <c r="AU339" s="1" t="s">
        <v>120</v>
      </c>
      <c r="AV339" s="1" t="s">
        <v>120</v>
      </c>
      <c r="AW339" s="1" t="s">
        <v>120</v>
      </c>
      <c r="AX339" s="1" t="s">
        <v>120</v>
      </c>
      <c r="AY339" s="1" t="s">
        <v>120</v>
      </c>
      <c r="AZ339" s="1" t="s">
        <v>120</v>
      </c>
      <c r="BA339" s="1" t="s">
        <v>849</v>
      </c>
      <c r="BB339" s="1" t="s">
        <v>263</v>
      </c>
      <c r="BC339" s="1" t="s">
        <v>121</v>
      </c>
      <c r="BD339" s="1" t="s">
        <v>120</v>
      </c>
      <c r="BE339" s="1" t="s">
        <v>120</v>
      </c>
      <c r="BF339" s="1" t="s">
        <v>1304</v>
      </c>
      <c r="BG339" s="1" t="s">
        <v>120</v>
      </c>
      <c r="BH339" s="1" t="s">
        <v>4750</v>
      </c>
      <c r="BI339" s="1" t="s">
        <v>4751</v>
      </c>
      <c r="BJ339" s="1" t="s">
        <v>4752</v>
      </c>
      <c r="BK339" s="1" t="s">
        <v>120</v>
      </c>
      <c r="BL339" s="1" t="s">
        <v>120</v>
      </c>
      <c r="BM339" s="1" t="s">
        <v>4753</v>
      </c>
      <c r="BN339" s="1" t="s">
        <v>120</v>
      </c>
      <c r="BO339" s="1" t="s">
        <v>120</v>
      </c>
      <c r="BP339" s="1" t="s">
        <v>120</v>
      </c>
      <c r="BQ339" s="1" t="s">
        <v>120</v>
      </c>
      <c r="BR339" s="1" t="s">
        <v>120</v>
      </c>
      <c r="BS339" s="1" t="s">
        <v>120</v>
      </c>
      <c r="BT339" s="1" t="s">
        <v>120</v>
      </c>
      <c r="BU339" s="1" t="s">
        <v>120</v>
      </c>
      <c r="BV339" s="1" t="s">
        <v>120</v>
      </c>
      <c r="BW339" s="1" t="s">
        <v>120</v>
      </c>
      <c r="BX339" s="1" t="s">
        <v>120</v>
      </c>
      <c r="BY339" s="1" t="s">
        <v>120</v>
      </c>
      <c r="BZ339" s="1" t="s">
        <v>120</v>
      </c>
      <c r="CA339" s="1" t="s">
        <v>120</v>
      </c>
      <c r="CB339" s="1" t="s">
        <v>120</v>
      </c>
      <c r="CC339" s="1" t="s">
        <v>120</v>
      </c>
      <c r="CD339" s="1" t="s">
        <v>120</v>
      </c>
      <c r="CE339" s="1" t="s">
        <v>120</v>
      </c>
      <c r="CF339" s="1" t="s">
        <v>120</v>
      </c>
      <c r="CG339" s="1" t="s">
        <v>120</v>
      </c>
      <c r="CH339" s="1" t="s">
        <v>120</v>
      </c>
      <c r="CI339" s="1" t="s">
        <v>120</v>
      </c>
      <c r="CJ339" s="1" t="s">
        <v>120</v>
      </c>
      <c r="CK339" s="1" t="s">
        <v>120</v>
      </c>
      <c r="CL339" s="1" t="s">
        <v>120</v>
      </c>
      <c r="CM339" s="1" t="s">
        <v>120</v>
      </c>
      <c r="CN339" s="1" t="s">
        <v>120</v>
      </c>
      <c r="CO339" s="1" t="s">
        <v>120</v>
      </c>
      <c r="CP339" s="1" t="s">
        <v>120</v>
      </c>
      <c r="CQ339" s="1" t="s">
        <v>120</v>
      </c>
      <c r="CR339" s="1" t="s">
        <v>120</v>
      </c>
      <c r="CS339" s="1" t="s">
        <v>120</v>
      </c>
      <c r="CT339" s="1" t="s">
        <v>120</v>
      </c>
      <c r="CU339" s="1" t="s">
        <v>120</v>
      </c>
      <c r="CV339" s="1" t="s">
        <v>120</v>
      </c>
      <c r="CW339" s="1" t="s">
        <v>120</v>
      </c>
      <c r="CX339" s="1" t="s">
        <v>120</v>
      </c>
      <c r="CY339" s="1" t="s">
        <v>120</v>
      </c>
      <c r="CZ339" s="1" t="s">
        <v>120</v>
      </c>
      <c r="DA339" s="1" t="s">
        <v>120</v>
      </c>
      <c r="DB339" s="1" t="s">
        <v>120</v>
      </c>
      <c r="DC339" s="1" t="s">
        <v>120</v>
      </c>
      <c r="DD339" s="1" t="s">
        <v>120</v>
      </c>
      <c r="DE339" s="1" t="s">
        <v>120</v>
      </c>
      <c r="DF339" s="1" t="s">
        <v>120</v>
      </c>
      <c r="DG339" s="1" t="s">
        <v>120</v>
      </c>
    </row>
    <row r="340" spans="1:111" hidden="1" x14ac:dyDescent="0.3">
      <c r="A340" s="2">
        <v>338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</row>
    <row r="341" spans="1:111" x14ac:dyDescent="0.3">
      <c r="A341" s="2">
        <v>339</v>
      </c>
      <c r="B341" s="1" t="s">
        <v>4758</v>
      </c>
      <c r="C341" s="1" t="s">
        <v>4759</v>
      </c>
      <c r="D341" s="1" t="s">
        <v>2220</v>
      </c>
      <c r="E341" s="1" t="s">
        <v>4760</v>
      </c>
      <c r="F341" s="1" t="s">
        <v>4761</v>
      </c>
      <c r="G341" s="1"/>
      <c r="H341" s="1" t="s">
        <v>4762</v>
      </c>
      <c r="I341" s="1" t="s">
        <v>4763</v>
      </c>
      <c r="J341" s="1" t="s">
        <v>4764</v>
      </c>
      <c r="K341" s="1" t="s">
        <v>847</v>
      </c>
      <c r="L341" s="1" t="s">
        <v>4765</v>
      </c>
      <c r="M341" s="1" t="s">
        <v>120</v>
      </c>
      <c r="N341" s="1" t="s">
        <v>120</v>
      </c>
      <c r="O341" s="1" t="s">
        <v>123</v>
      </c>
      <c r="P341" s="1" t="s">
        <v>387</v>
      </c>
      <c r="Q341" s="1" t="s">
        <v>120</v>
      </c>
      <c r="R341" s="1" t="s">
        <v>120</v>
      </c>
      <c r="S341" s="1" t="s">
        <v>847</v>
      </c>
      <c r="T341" s="1" t="s">
        <v>120</v>
      </c>
      <c r="U341" s="1" t="s">
        <v>120</v>
      </c>
      <c r="V341" s="1" t="s">
        <v>2587</v>
      </c>
      <c r="W341" s="1" t="s">
        <v>4766</v>
      </c>
      <c r="X341" s="1" t="s">
        <v>120</v>
      </c>
      <c r="Y341" s="1" t="s">
        <v>120</v>
      </c>
      <c r="Z341" s="1" t="s">
        <v>4767</v>
      </c>
      <c r="AA341" s="1" t="s">
        <v>4768</v>
      </c>
      <c r="AB341" s="1" t="s">
        <v>120</v>
      </c>
      <c r="AC341" s="1" t="s">
        <v>120</v>
      </c>
      <c r="AD341" s="1" t="s">
        <v>120</v>
      </c>
      <c r="AE341" s="1" t="s">
        <v>120</v>
      </c>
      <c r="AF341" s="1" t="s">
        <v>120</v>
      </c>
      <c r="AG341" s="1" t="s">
        <v>120</v>
      </c>
      <c r="AH341" s="1" t="s">
        <v>120</v>
      </c>
      <c r="AI341" s="1" t="s">
        <v>120</v>
      </c>
      <c r="AJ341" s="1" t="s">
        <v>120</v>
      </c>
      <c r="AK341" s="1" t="s">
        <v>4769</v>
      </c>
      <c r="AL341" s="1" t="s">
        <v>2473</v>
      </c>
      <c r="AM341" s="1" t="s">
        <v>4770</v>
      </c>
      <c r="AN341" s="1" t="s">
        <v>120</v>
      </c>
      <c r="AO341" s="1" t="s">
        <v>120</v>
      </c>
      <c r="AP341" s="1" t="s">
        <v>120</v>
      </c>
      <c r="AQ341" s="1" t="s">
        <v>120</v>
      </c>
      <c r="AR341" s="1" t="s">
        <v>120</v>
      </c>
      <c r="AS341" s="1" t="s">
        <v>120</v>
      </c>
      <c r="AT341" s="1" t="s">
        <v>120</v>
      </c>
      <c r="AU341" s="1" t="s">
        <v>120</v>
      </c>
      <c r="AV341" s="1" t="s">
        <v>1530</v>
      </c>
      <c r="AW341" s="1" t="s">
        <v>554</v>
      </c>
      <c r="AX341" s="1" t="s">
        <v>4771</v>
      </c>
      <c r="AY341" s="1" t="s">
        <v>120</v>
      </c>
      <c r="AZ341" s="1" t="s">
        <v>120</v>
      </c>
      <c r="BA341" s="1" t="s">
        <v>120</v>
      </c>
      <c r="BB341" s="1" t="s">
        <v>120</v>
      </c>
      <c r="BC341" s="1" t="s">
        <v>294</v>
      </c>
      <c r="BD341" s="1" t="s">
        <v>120</v>
      </c>
      <c r="BE341" s="1" t="s">
        <v>120</v>
      </c>
      <c r="BF341" s="1" t="s">
        <v>294</v>
      </c>
      <c r="BG341" s="1" t="s">
        <v>120</v>
      </c>
      <c r="BH341" s="1" t="s">
        <v>120</v>
      </c>
      <c r="BI341" s="1" t="s">
        <v>120</v>
      </c>
      <c r="BJ341" s="1" t="s">
        <v>2473</v>
      </c>
      <c r="BK341" s="1" t="s">
        <v>120</v>
      </c>
      <c r="BL341" s="1" t="s">
        <v>120</v>
      </c>
      <c r="BM341" s="1" t="s">
        <v>2473</v>
      </c>
      <c r="BN341" s="1" t="s">
        <v>120</v>
      </c>
      <c r="BO341" s="1" t="s">
        <v>120</v>
      </c>
      <c r="BP341" s="1" t="s">
        <v>123</v>
      </c>
      <c r="BQ341" s="1" t="s">
        <v>121</v>
      </c>
      <c r="BR341" s="1" t="s">
        <v>120</v>
      </c>
      <c r="BS341" s="1" t="s">
        <v>120</v>
      </c>
      <c r="BT341" s="1" t="s">
        <v>262</v>
      </c>
      <c r="BU341" s="1" t="s">
        <v>120</v>
      </c>
      <c r="BV341" s="1" t="s">
        <v>120</v>
      </c>
      <c r="BW341" s="1" t="s">
        <v>2587</v>
      </c>
      <c r="BX341" s="1" t="s">
        <v>4136</v>
      </c>
      <c r="BY341" s="1" t="s">
        <v>120</v>
      </c>
      <c r="BZ341" s="1" t="s">
        <v>120</v>
      </c>
      <c r="CA341" s="1" t="s">
        <v>4771</v>
      </c>
      <c r="CB341" s="1" t="s">
        <v>4770</v>
      </c>
      <c r="CC341" s="1" t="s">
        <v>120</v>
      </c>
      <c r="CD341" s="1" t="s">
        <v>120</v>
      </c>
      <c r="CE341" s="1" t="s">
        <v>120</v>
      </c>
      <c r="CF341" s="1" t="s">
        <v>120</v>
      </c>
      <c r="CG341" s="1" t="s">
        <v>120</v>
      </c>
      <c r="CH341" s="1" t="s">
        <v>120</v>
      </c>
      <c r="CI341" s="1" t="s">
        <v>120</v>
      </c>
      <c r="CJ341" s="1" t="s">
        <v>120</v>
      </c>
      <c r="CK341" s="1" t="s">
        <v>1530</v>
      </c>
      <c r="CL341" s="1" t="s">
        <v>554</v>
      </c>
      <c r="CM341" s="1" t="s">
        <v>4771</v>
      </c>
      <c r="CN341" s="1" t="s">
        <v>130</v>
      </c>
      <c r="CO341" s="1" t="s">
        <v>4772</v>
      </c>
      <c r="CP341" s="1" t="s">
        <v>4773</v>
      </c>
      <c r="CQ341" s="1" t="s">
        <v>4774</v>
      </c>
      <c r="CR341" s="1" t="s">
        <v>4772</v>
      </c>
      <c r="CS341" s="1" t="s">
        <v>4144</v>
      </c>
      <c r="CT341" s="1" t="s">
        <v>120</v>
      </c>
      <c r="CU341" s="1" t="s">
        <v>120</v>
      </c>
      <c r="CV341" s="1" t="s">
        <v>120</v>
      </c>
      <c r="CW341" s="1" t="s">
        <v>120</v>
      </c>
      <c r="CX341" s="1" t="s">
        <v>120</v>
      </c>
      <c r="CY341" s="1" t="s">
        <v>120</v>
      </c>
      <c r="CZ341" s="1" t="s">
        <v>120</v>
      </c>
      <c r="DA341" s="1" t="s">
        <v>120</v>
      </c>
      <c r="DB341" s="1" t="s">
        <v>120</v>
      </c>
      <c r="DC341" s="1" t="s">
        <v>120</v>
      </c>
      <c r="DD341" s="1" t="s">
        <v>120</v>
      </c>
      <c r="DE341" s="1" t="s">
        <v>120</v>
      </c>
      <c r="DF341" s="1" t="s">
        <v>120</v>
      </c>
      <c r="DG341" s="1" t="s">
        <v>120</v>
      </c>
    </row>
    <row r="342" spans="1:111" x14ac:dyDescent="0.3">
      <c r="A342" s="2">
        <v>340</v>
      </c>
      <c r="B342" s="1" t="s">
        <v>4775</v>
      </c>
      <c r="C342" s="1" t="s">
        <v>4776</v>
      </c>
      <c r="D342" s="1" t="s">
        <v>4777</v>
      </c>
      <c r="E342" s="1" t="s">
        <v>4778</v>
      </c>
      <c r="F342" s="1"/>
      <c r="G342" s="1"/>
      <c r="H342" s="1"/>
      <c r="I342" s="1"/>
      <c r="J342" s="1"/>
      <c r="K342" s="1" t="s">
        <v>849</v>
      </c>
      <c r="L342" s="1" t="s">
        <v>4779</v>
      </c>
      <c r="M342" s="1" t="s">
        <v>120</v>
      </c>
      <c r="N342" s="1" t="s">
        <v>120</v>
      </c>
      <c r="O342" s="1" t="s">
        <v>625</v>
      </c>
      <c r="P342" s="1" t="s">
        <v>123</v>
      </c>
      <c r="Q342" s="1" t="s">
        <v>120</v>
      </c>
      <c r="R342" s="1" t="s">
        <v>120</v>
      </c>
      <c r="S342" s="1" t="s">
        <v>849</v>
      </c>
      <c r="T342" s="1" t="s">
        <v>120</v>
      </c>
      <c r="U342" s="1" t="s">
        <v>120</v>
      </c>
      <c r="V342" s="1" t="s">
        <v>1450</v>
      </c>
      <c r="W342" s="1" t="s">
        <v>4780</v>
      </c>
      <c r="X342" s="1" t="s">
        <v>120</v>
      </c>
      <c r="Y342" s="1" t="s">
        <v>120</v>
      </c>
      <c r="Z342" s="1" t="s">
        <v>4781</v>
      </c>
      <c r="AA342" s="1" t="s">
        <v>3431</v>
      </c>
      <c r="AB342" s="1" t="s">
        <v>120</v>
      </c>
      <c r="AC342" s="1" t="s">
        <v>4782</v>
      </c>
      <c r="AD342" s="1" t="s">
        <v>120</v>
      </c>
      <c r="AE342" s="1" t="s">
        <v>120</v>
      </c>
      <c r="AF342" s="1" t="s">
        <v>120</v>
      </c>
      <c r="AG342" s="1" t="s">
        <v>120</v>
      </c>
      <c r="AH342" s="1" t="s">
        <v>120</v>
      </c>
      <c r="AI342" s="1" t="s">
        <v>120</v>
      </c>
      <c r="AJ342" s="1" t="s">
        <v>817</v>
      </c>
      <c r="AK342" s="1" t="s">
        <v>4752</v>
      </c>
      <c r="AL342" s="1" t="s">
        <v>4781</v>
      </c>
      <c r="AM342" s="1" t="s">
        <v>120</v>
      </c>
      <c r="AN342" s="1" t="s">
        <v>120</v>
      </c>
      <c r="AO342" s="1" t="s">
        <v>120</v>
      </c>
      <c r="AP342" s="1" t="s">
        <v>120</v>
      </c>
      <c r="AQ342" s="1" t="s">
        <v>120</v>
      </c>
      <c r="AR342" s="1" t="s">
        <v>120</v>
      </c>
      <c r="AS342" s="1" t="s">
        <v>120</v>
      </c>
      <c r="AT342" s="1" t="s">
        <v>120</v>
      </c>
      <c r="AU342" s="1" t="s">
        <v>120</v>
      </c>
      <c r="AV342" s="1" t="s">
        <v>120</v>
      </c>
      <c r="AW342" s="1" t="s">
        <v>120</v>
      </c>
      <c r="AX342" s="1" t="s">
        <v>120</v>
      </c>
      <c r="AY342" s="1" t="s">
        <v>120</v>
      </c>
      <c r="AZ342" s="1" t="s">
        <v>120</v>
      </c>
      <c r="BA342" s="1" t="s">
        <v>120</v>
      </c>
      <c r="BB342" s="1" t="s">
        <v>625</v>
      </c>
      <c r="BC342" s="1" t="s">
        <v>123</v>
      </c>
      <c r="BD342" s="1" t="s">
        <v>120</v>
      </c>
      <c r="BE342" s="1" t="s">
        <v>120</v>
      </c>
      <c r="BF342" s="1" t="s">
        <v>849</v>
      </c>
      <c r="BG342" s="1" t="s">
        <v>120</v>
      </c>
      <c r="BH342" s="1" t="s">
        <v>120</v>
      </c>
      <c r="BI342" s="1" t="s">
        <v>1450</v>
      </c>
      <c r="BJ342" s="1" t="s">
        <v>4780</v>
      </c>
      <c r="BK342" s="1" t="s">
        <v>120</v>
      </c>
      <c r="BL342" s="1" t="s">
        <v>120</v>
      </c>
      <c r="BM342" s="1" t="s">
        <v>4781</v>
      </c>
      <c r="BN342" s="1" t="s">
        <v>120</v>
      </c>
      <c r="BO342" s="1" t="s">
        <v>120</v>
      </c>
      <c r="BP342" s="1" t="s">
        <v>120</v>
      </c>
      <c r="BQ342" s="1" t="s">
        <v>120</v>
      </c>
      <c r="BR342" s="1" t="s">
        <v>120</v>
      </c>
      <c r="BS342" s="1" t="s">
        <v>120</v>
      </c>
      <c r="BT342" s="1" t="s">
        <v>120</v>
      </c>
      <c r="BU342" s="1" t="s">
        <v>120</v>
      </c>
      <c r="BV342" s="1" t="s">
        <v>120</v>
      </c>
      <c r="BW342" s="1" t="s">
        <v>120</v>
      </c>
      <c r="BX342" s="1" t="s">
        <v>120</v>
      </c>
      <c r="BY342" s="1" t="s">
        <v>120</v>
      </c>
      <c r="BZ342" s="1" t="s">
        <v>120</v>
      </c>
      <c r="CA342" s="1" t="s">
        <v>120</v>
      </c>
      <c r="CB342" s="1" t="s">
        <v>120</v>
      </c>
      <c r="CC342" s="1" t="s">
        <v>120</v>
      </c>
      <c r="CD342" s="1" t="s">
        <v>120</v>
      </c>
      <c r="CE342" s="1" t="s">
        <v>120</v>
      </c>
      <c r="CF342" s="1" t="s">
        <v>120</v>
      </c>
      <c r="CG342" s="1" t="s">
        <v>120</v>
      </c>
      <c r="CH342" s="1" t="s">
        <v>120</v>
      </c>
      <c r="CI342" s="1" t="s">
        <v>120</v>
      </c>
      <c r="CJ342" s="1" t="s">
        <v>120</v>
      </c>
      <c r="CK342" s="1" t="s">
        <v>120</v>
      </c>
      <c r="CL342" s="1" t="s">
        <v>120</v>
      </c>
      <c r="CM342" s="1" t="s">
        <v>120</v>
      </c>
      <c r="CN342" s="1" t="s">
        <v>120</v>
      </c>
      <c r="CO342" s="1" t="s">
        <v>120</v>
      </c>
      <c r="CP342" s="1" t="s">
        <v>120</v>
      </c>
      <c r="CQ342" s="1" t="s">
        <v>120</v>
      </c>
      <c r="CR342" s="1" t="s">
        <v>120</v>
      </c>
      <c r="CS342" s="1" t="s">
        <v>120</v>
      </c>
      <c r="CT342" s="1" t="s">
        <v>120</v>
      </c>
      <c r="CU342" s="1" t="s">
        <v>120</v>
      </c>
      <c r="CV342" s="1" t="s">
        <v>120</v>
      </c>
      <c r="CW342" s="1" t="s">
        <v>120</v>
      </c>
      <c r="CX342" s="1" t="s">
        <v>120</v>
      </c>
      <c r="CY342" s="1" t="s">
        <v>120</v>
      </c>
      <c r="CZ342" s="1" t="s">
        <v>120</v>
      </c>
      <c r="DA342" s="1" t="s">
        <v>120</v>
      </c>
      <c r="DB342" s="1" t="s">
        <v>120</v>
      </c>
      <c r="DC342" s="1" t="s">
        <v>120</v>
      </c>
      <c r="DD342" s="1" t="s">
        <v>120</v>
      </c>
      <c r="DE342" s="1" t="s">
        <v>120</v>
      </c>
      <c r="DF342" s="1" t="s">
        <v>120</v>
      </c>
      <c r="DG342" s="1" t="s">
        <v>120</v>
      </c>
    </row>
    <row r="343" spans="1:111" x14ac:dyDescent="0.3">
      <c r="A343" s="2">
        <v>341</v>
      </c>
      <c r="B343" s="1" t="s">
        <v>4783</v>
      </c>
      <c r="C343" s="1" t="s">
        <v>4784</v>
      </c>
      <c r="D343" s="1" t="s">
        <v>4785</v>
      </c>
      <c r="E343" s="1" t="s">
        <v>4786</v>
      </c>
      <c r="F343" s="1" t="s">
        <v>4787</v>
      </c>
      <c r="G343" s="1" t="s">
        <v>4788</v>
      </c>
      <c r="H343" s="1" t="s">
        <v>4789</v>
      </c>
      <c r="I343" s="1" t="s">
        <v>4790</v>
      </c>
      <c r="J343" s="1" t="s">
        <v>4791</v>
      </c>
      <c r="K343" s="1" t="s">
        <v>120</v>
      </c>
      <c r="L343" s="1" t="s">
        <v>311</v>
      </c>
      <c r="M343" s="1" t="s">
        <v>120</v>
      </c>
      <c r="N343" s="1" t="s">
        <v>120</v>
      </c>
      <c r="O343" s="1" t="s">
        <v>120</v>
      </c>
      <c r="P343" s="1" t="s">
        <v>120</v>
      </c>
      <c r="Q343" s="1" t="s">
        <v>120</v>
      </c>
      <c r="R343" s="1" t="s">
        <v>120</v>
      </c>
      <c r="S343" s="1" t="s">
        <v>120</v>
      </c>
      <c r="T343" s="1" t="s">
        <v>120</v>
      </c>
      <c r="U343" s="1" t="s">
        <v>120</v>
      </c>
      <c r="V343" s="1" t="s">
        <v>120</v>
      </c>
      <c r="W343" s="1" t="s">
        <v>120</v>
      </c>
      <c r="X343" s="1" t="s">
        <v>120</v>
      </c>
      <c r="Y343" s="1" t="s">
        <v>120</v>
      </c>
      <c r="Z343" s="1" t="s">
        <v>120</v>
      </c>
      <c r="AA343" s="1" t="s">
        <v>120</v>
      </c>
      <c r="AB343" s="1" t="s">
        <v>120</v>
      </c>
      <c r="AC343" s="1" t="s">
        <v>120</v>
      </c>
      <c r="AD343" s="1" t="s">
        <v>120</v>
      </c>
      <c r="AE343" s="1" t="s">
        <v>120</v>
      </c>
      <c r="AF343" s="1" t="s">
        <v>120</v>
      </c>
      <c r="AG343" s="1" t="s">
        <v>120</v>
      </c>
      <c r="AH343" s="1" t="s">
        <v>120</v>
      </c>
      <c r="AI343" s="1" t="s">
        <v>120</v>
      </c>
      <c r="AJ343" s="1" t="s">
        <v>120</v>
      </c>
      <c r="AK343" s="1" t="s">
        <v>120</v>
      </c>
      <c r="AL343" s="1" t="s">
        <v>120</v>
      </c>
      <c r="AM343" s="1" t="s">
        <v>120</v>
      </c>
      <c r="AN343" s="1" t="s">
        <v>120</v>
      </c>
      <c r="AO343" s="1" t="s">
        <v>120</v>
      </c>
      <c r="AP343" s="1" t="s">
        <v>120</v>
      </c>
      <c r="AQ343" s="1" t="s">
        <v>120</v>
      </c>
      <c r="AR343" s="1" t="s">
        <v>120</v>
      </c>
      <c r="AS343" s="1" t="s">
        <v>120</v>
      </c>
      <c r="AT343" s="1" t="s">
        <v>120</v>
      </c>
      <c r="AU343" s="1" t="s">
        <v>120</v>
      </c>
      <c r="AV343" s="1" t="s">
        <v>120</v>
      </c>
      <c r="AW343" s="1" t="s">
        <v>120</v>
      </c>
      <c r="AX343" s="1" t="s">
        <v>120</v>
      </c>
      <c r="AY343" s="1" t="s">
        <v>120</v>
      </c>
      <c r="AZ343" s="1" t="s">
        <v>120</v>
      </c>
      <c r="BA343" s="1" t="s">
        <v>120</v>
      </c>
      <c r="BB343" s="1" t="s">
        <v>120</v>
      </c>
      <c r="BC343" s="1" t="s">
        <v>120</v>
      </c>
      <c r="BD343" s="1" t="s">
        <v>120</v>
      </c>
      <c r="BE343" s="1" t="s">
        <v>120</v>
      </c>
      <c r="BF343" s="1" t="s">
        <v>120</v>
      </c>
      <c r="BG343" s="1" t="s">
        <v>120</v>
      </c>
      <c r="BH343" s="1" t="s">
        <v>120</v>
      </c>
      <c r="BI343" s="1" t="s">
        <v>120</v>
      </c>
      <c r="BJ343" s="1" t="s">
        <v>120</v>
      </c>
      <c r="BK343" s="1" t="s">
        <v>120</v>
      </c>
      <c r="BL343" s="1" t="s">
        <v>120</v>
      </c>
      <c r="BM343" s="1" t="s">
        <v>120</v>
      </c>
      <c r="BN343" s="1" t="s">
        <v>120</v>
      </c>
      <c r="BO343" s="1" t="s">
        <v>120</v>
      </c>
      <c r="BP343" s="1" t="s">
        <v>120</v>
      </c>
      <c r="BQ343" s="1" t="s">
        <v>120</v>
      </c>
      <c r="BR343" s="1" t="s">
        <v>120</v>
      </c>
      <c r="BS343" s="1" t="s">
        <v>120</v>
      </c>
      <c r="BT343" s="1" t="s">
        <v>120</v>
      </c>
      <c r="BU343" s="1" t="s">
        <v>120</v>
      </c>
      <c r="BV343" s="1" t="s">
        <v>120</v>
      </c>
      <c r="BW343" s="1" t="s">
        <v>120</v>
      </c>
      <c r="BX343" s="1" t="s">
        <v>120</v>
      </c>
      <c r="BY343" s="1" t="s">
        <v>120</v>
      </c>
      <c r="BZ343" s="1" t="s">
        <v>120</v>
      </c>
      <c r="CA343" s="1" t="s">
        <v>120</v>
      </c>
      <c r="CB343" s="1" t="s">
        <v>120</v>
      </c>
      <c r="CC343" s="1" t="s">
        <v>120</v>
      </c>
      <c r="CD343" s="1" t="s">
        <v>120</v>
      </c>
      <c r="CE343" s="1" t="s">
        <v>120</v>
      </c>
      <c r="CF343" s="1" t="s">
        <v>120</v>
      </c>
      <c r="CG343" s="1" t="s">
        <v>120</v>
      </c>
      <c r="CH343" s="1" t="s">
        <v>120</v>
      </c>
      <c r="CI343" s="1" t="s">
        <v>120</v>
      </c>
      <c r="CJ343" s="1" t="s">
        <v>120</v>
      </c>
      <c r="CK343" s="1" t="s">
        <v>120</v>
      </c>
      <c r="CL343" s="1" t="s">
        <v>120</v>
      </c>
      <c r="CM343" s="1" t="s">
        <v>120</v>
      </c>
      <c r="CN343" s="1" t="s">
        <v>120</v>
      </c>
      <c r="CO343" s="1" t="s">
        <v>120</v>
      </c>
      <c r="CP343" s="1" t="s">
        <v>120</v>
      </c>
      <c r="CQ343" s="1" t="s">
        <v>120</v>
      </c>
      <c r="CR343" s="1" t="s">
        <v>120</v>
      </c>
      <c r="CS343" s="1" t="s">
        <v>120</v>
      </c>
      <c r="CT343" s="1" t="s">
        <v>120</v>
      </c>
      <c r="CU343" s="1" t="s">
        <v>120</v>
      </c>
      <c r="CV343" s="1" t="s">
        <v>120</v>
      </c>
      <c r="CW343" s="1" t="s">
        <v>120</v>
      </c>
      <c r="CX343" s="1" t="s">
        <v>120</v>
      </c>
      <c r="CY343" s="1" t="s">
        <v>120</v>
      </c>
      <c r="CZ343" s="1" t="s">
        <v>120</v>
      </c>
      <c r="DA343" s="1" t="s">
        <v>120</v>
      </c>
      <c r="DB343" s="1" t="s">
        <v>120</v>
      </c>
      <c r="DC343" s="1" t="s">
        <v>120</v>
      </c>
      <c r="DD343" s="1" t="s">
        <v>120</v>
      </c>
      <c r="DE343" s="1" t="s">
        <v>120</v>
      </c>
      <c r="DF343" s="1" t="s">
        <v>120</v>
      </c>
      <c r="DG343" s="1" t="s">
        <v>120</v>
      </c>
    </row>
    <row r="344" spans="1:111" x14ac:dyDescent="0.3">
      <c r="A344" s="2">
        <v>342</v>
      </c>
      <c r="B344" s="1" t="s">
        <v>4792</v>
      </c>
      <c r="C344" s="1" t="s">
        <v>4793</v>
      </c>
      <c r="D344" s="1" t="s">
        <v>4794</v>
      </c>
      <c r="E344" s="1" t="s">
        <v>4795</v>
      </c>
      <c r="F344" s="1" t="s">
        <v>4796</v>
      </c>
      <c r="G344" s="1" t="s">
        <v>4797</v>
      </c>
      <c r="H344" s="1" t="s">
        <v>4798</v>
      </c>
      <c r="I344" s="1" t="s">
        <v>4796</v>
      </c>
      <c r="J344" s="1" t="s">
        <v>4797</v>
      </c>
      <c r="K344" s="1" t="s">
        <v>414</v>
      </c>
      <c r="L344" s="1" t="s">
        <v>4799</v>
      </c>
      <c r="M344" s="1" t="s">
        <v>120</v>
      </c>
      <c r="N344" s="1" t="s">
        <v>121</v>
      </c>
      <c r="O344" s="1" t="s">
        <v>454</v>
      </c>
      <c r="P344" s="1" t="s">
        <v>120</v>
      </c>
      <c r="Q344" s="1" t="s">
        <v>120</v>
      </c>
      <c r="R344" s="1" t="s">
        <v>120</v>
      </c>
      <c r="S344" s="1" t="s">
        <v>414</v>
      </c>
      <c r="T344" s="1" t="s">
        <v>120</v>
      </c>
      <c r="U344" s="1" t="s">
        <v>4800</v>
      </c>
      <c r="V344" s="1" t="s">
        <v>4801</v>
      </c>
      <c r="W344" s="1" t="s">
        <v>120</v>
      </c>
      <c r="X344" s="1" t="s">
        <v>120</v>
      </c>
      <c r="Y344" s="1" t="s">
        <v>120</v>
      </c>
      <c r="Z344" s="1" t="s">
        <v>4802</v>
      </c>
      <c r="AA344" s="1" t="s">
        <v>4803</v>
      </c>
      <c r="AB344" s="1" t="s">
        <v>120</v>
      </c>
      <c r="AC344" s="1" t="s">
        <v>120</v>
      </c>
      <c r="AD344" s="1" t="s">
        <v>120</v>
      </c>
      <c r="AE344" s="1" t="s">
        <v>120</v>
      </c>
      <c r="AF344" s="1" t="s">
        <v>120</v>
      </c>
      <c r="AG344" s="1" t="s">
        <v>120</v>
      </c>
      <c r="AH344" s="1" t="s">
        <v>120</v>
      </c>
      <c r="AI344" s="1" t="s">
        <v>120</v>
      </c>
      <c r="AJ344" s="1" t="s">
        <v>4804</v>
      </c>
      <c r="AK344" s="1" t="s">
        <v>4805</v>
      </c>
      <c r="AL344" s="1" t="s">
        <v>4806</v>
      </c>
      <c r="AM344" s="1" t="s">
        <v>4677</v>
      </c>
      <c r="AN344" s="1" t="s">
        <v>120</v>
      </c>
      <c r="AO344" s="1" t="s">
        <v>120</v>
      </c>
      <c r="AP344" s="1" t="s">
        <v>120</v>
      </c>
      <c r="AQ344" s="1" t="s">
        <v>120</v>
      </c>
      <c r="AR344" s="1" t="s">
        <v>120</v>
      </c>
      <c r="AS344" s="1" t="s">
        <v>120</v>
      </c>
      <c r="AT344" s="1" t="s">
        <v>120</v>
      </c>
      <c r="AU344" s="1" t="s">
        <v>120</v>
      </c>
      <c r="AV344" s="1" t="s">
        <v>120</v>
      </c>
      <c r="AW344" s="1" t="s">
        <v>462</v>
      </c>
      <c r="AX344" s="1" t="s">
        <v>4807</v>
      </c>
      <c r="AY344" s="1" t="s">
        <v>4808</v>
      </c>
      <c r="AZ344" s="1" t="s">
        <v>120</v>
      </c>
      <c r="BA344" s="1" t="s">
        <v>121</v>
      </c>
      <c r="BB344" s="1" t="s">
        <v>488</v>
      </c>
      <c r="BC344" s="1" t="s">
        <v>120</v>
      </c>
      <c r="BD344" s="1" t="s">
        <v>120</v>
      </c>
      <c r="BE344" s="1" t="s">
        <v>120</v>
      </c>
      <c r="BF344" s="1" t="s">
        <v>891</v>
      </c>
      <c r="BG344" s="1" t="s">
        <v>120</v>
      </c>
      <c r="BH344" s="1" t="s">
        <v>4800</v>
      </c>
      <c r="BI344" s="1" t="s">
        <v>4809</v>
      </c>
      <c r="BJ344" s="1" t="s">
        <v>120</v>
      </c>
      <c r="BK344" s="1" t="s">
        <v>120</v>
      </c>
      <c r="BL344" s="1" t="s">
        <v>120</v>
      </c>
      <c r="BM344" s="1" t="s">
        <v>4806</v>
      </c>
      <c r="BN344" s="1" t="s">
        <v>120</v>
      </c>
      <c r="BO344" s="1" t="s">
        <v>120</v>
      </c>
      <c r="BP344" s="1" t="s">
        <v>123</v>
      </c>
      <c r="BQ344" s="1" t="s">
        <v>120</v>
      </c>
      <c r="BR344" s="1" t="s">
        <v>120</v>
      </c>
      <c r="BS344" s="1" t="s">
        <v>120</v>
      </c>
      <c r="BT344" s="1" t="s">
        <v>123</v>
      </c>
      <c r="BU344" s="1" t="s">
        <v>120</v>
      </c>
      <c r="BV344" s="1" t="s">
        <v>120</v>
      </c>
      <c r="BW344" s="1" t="s">
        <v>4807</v>
      </c>
      <c r="BX344" s="1" t="s">
        <v>120</v>
      </c>
      <c r="BY344" s="1" t="s">
        <v>120</v>
      </c>
      <c r="BZ344" s="1" t="s">
        <v>120</v>
      </c>
      <c r="CA344" s="1" t="s">
        <v>4807</v>
      </c>
      <c r="CB344" s="1" t="s">
        <v>4677</v>
      </c>
      <c r="CC344" s="1" t="s">
        <v>120</v>
      </c>
      <c r="CD344" s="1" t="s">
        <v>120</v>
      </c>
      <c r="CE344" s="1" t="s">
        <v>120</v>
      </c>
      <c r="CF344" s="1" t="s">
        <v>120</v>
      </c>
      <c r="CG344" s="1" t="s">
        <v>120</v>
      </c>
      <c r="CH344" s="1" t="s">
        <v>120</v>
      </c>
      <c r="CI344" s="1" t="s">
        <v>120</v>
      </c>
      <c r="CJ344" s="1" t="s">
        <v>120</v>
      </c>
      <c r="CK344" s="1" t="s">
        <v>120</v>
      </c>
      <c r="CL344" s="1" t="s">
        <v>462</v>
      </c>
      <c r="CM344" s="1" t="s">
        <v>4807</v>
      </c>
      <c r="CN344" s="1" t="s">
        <v>120</v>
      </c>
      <c r="CO344" s="1" t="s">
        <v>120</v>
      </c>
      <c r="CP344" s="1" t="s">
        <v>120</v>
      </c>
      <c r="CQ344" s="1" t="s">
        <v>524</v>
      </c>
      <c r="CR344" s="1" t="s">
        <v>524</v>
      </c>
      <c r="CS344" s="1" t="s">
        <v>120</v>
      </c>
      <c r="CT344" s="1" t="s">
        <v>120</v>
      </c>
      <c r="CU344" s="1" t="s">
        <v>120</v>
      </c>
      <c r="CV344" s="1" t="s">
        <v>190</v>
      </c>
      <c r="CW344" s="1" t="s">
        <v>120</v>
      </c>
      <c r="CX344" s="1" t="s">
        <v>120</v>
      </c>
      <c r="CY344" s="1" t="s">
        <v>120</v>
      </c>
      <c r="CZ344" s="1" t="s">
        <v>190</v>
      </c>
      <c r="DA344" s="1" t="s">
        <v>120</v>
      </c>
      <c r="DB344" s="1" t="s">
        <v>120</v>
      </c>
      <c r="DC344" s="1" t="s">
        <v>4808</v>
      </c>
      <c r="DD344" s="1" t="s">
        <v>120</v>
      </c>
      <c r="DE344" s="1" t="s">
        <v>120</v>
      </c>
      <c r="DF344" s="1" t="s">
        <v>120</v>
      </c>
      <c r="DG344" s="1" t="s">
        <v>4808</v>
      </c>
    </row>
    <row r="345" spans="1:111" hidden="1" x14ac:dyDescent="0.3">
      <c r="A345" s="2">
        <v>343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</row>
    <row r="346" spans="1:111" x14ac:dyDescent="0.3">
      <c r="A346" s="2">
        <v>344</v>
      </c>
      <c r="B346" s="1" t="s">
        <v>4810</v>
      </c>
      <c r="C346" s="1" t="s">
        <v>4811</v>
      </c>
      <c r="D346" s="1" t="s">
        <v>4812</v>
      </c>
      <c r="E346" s="1" t="s">
        <v>4813</v>
      </c>
      <c r="F346" s="1" t="s">
        <v>4814</v>
      </c>
      <c r="G346" s="1" t="s">
        <v>4815</v>
      </c>
      <c r="H346" s="1" t="s">
        <v>4816</v>
      </c>
      <c r="I346" s="1" t="s">
        <v>4817</v>
      </c>
      <c r="J346" s="1" t="s">
        <v>4818</v>
      </c>
      <c r="K346" s="1" t="s">
        <v>3101</v>
      </c>
      <c r="L346" s="1" t="s">
        <v>4819</v>
      </c>
      <c r="M346" s="1" t="s">
        <v>120</v>
      </c>
      <c r="N346" s="1" t="s">
        <v>626</v>
      </c>
      <c r="O346" s="1" t="s">
        <v>528</v>
      </c>
      <c r="P346" s="1" t="s">
        <v>626</v>
      </c>
      <c r="Q346" s="1" t="s">
        <v>120</v>
      </c>
      <c r="R346" s="1" t="s">
        <v>120</v>
      </c>
      <c r="S346" s="1" t="s">
        <v>3101</v>
      </c>
      <c r="T346" s="1" t="s">
        <v>120</v>
      </c>
      <c r="U346" s="1" t="s">
        <v>4820</v>
      </c>
      <c r="V346" s="1" t="s">
        <v>4821</v>
      </c>
      <c r="W346" s="1" t="s">
        <v>4822</v>
      </c>
      <c r="X346" s="1" t="s">
        <v>120</v>
      </c>
      <c r="Y346" s="1" t="s">
        <v>120</v>
      </c>
      <c r="Z346" s="1" t="s">
        <v>4823</v>
      </c>
      <c r="AA346" s="1" t="s">
        <v>4824</v>
      </c>
      <c r="AB346" s="1" t="s">
        <v>120</v>
      </c>
      <c r="AC346" s="1" t="s">
        <v>120</v>
      </c>
      <c r="AD346" s="1" t="s">
        <v>120</v>
      </c>
      <c r="AE346" s="1" t="s">
        <v>120</v>
      </c>
      <c r="AF346" s="1" t="s">
        <v>120</v>
      </c>
      <c r="AG346" s="1" t="s">
        <v>120</v>
      </c>
      <c r="AH346" s="1" t="s">
        <v>120</v>
      </c>
      <c r="AI346" s="1" t="s">
        <v>120</v>
      </c>
      <c r="AJ346" s="1" t="s">
        <v>4825</v>
      </c>
      <c r="AK346" s="1" t="s">
        <v>4826</v>
      </c>
      <c r="AL346" s="1" t="s">
        <v>4823</v>
      </c>
      <c r="AM346" s="1" t="s">
        <v>120</v>
      </c>
      <c r="AN346" s="1" t="s">
        <v>120</v>
      </c>
      <c r="AO346" s="1" t="s">
        <v>120</v>
      </c>
      <c r="AP346" s="1" t="s">
        <v>120</v>
      </c>
      <c r="AQ346" s="1" t="s">
        <v>120</v>
      </c>
      <c r="AR346" s="1" t="s">
        <v>120</v>
      </c>
      <c r="AS346" s="1" t="s">
        <v>120</v>
      </c>
      <c r="AT346" s="1" t="s">
        <v>120</v>
      </c>
      <c r="AU346" s="1" t="s">
        <v>120</v>
      </c>
      <c r="AV346" s="1" t="s">
        <v>120</v>
      </c>
      <c r="AW346" s="1" t="s">
        <v>120</v>
      </c>
      <c r="AX346" s="1" t="s">
        <v>120</v>
      </c>
      <c r="AY346" s="1" t="s">
        <v>120</v>
      </c>
      <c r="AZ346" s="1" t="s">
        <v>120</v>
      </c>
      <c r="BA346" s="1" t="s">
        <v>626</v>
      </c>
      <c r="BB346" s="1" t="s">
        <v>528</v>
      </c>
      <c r="BC346" s="1" t="s">
        <v>626</v>
      </c>
      <c r="BD346" s="1" t="s">
        <v>120</v>
      </c>
      <c r="BE346" s="1" t="s">
        <v>120</v>
      </c>
      <c r="BF346" s="1" t="s">
        <v>3101</v>
      </c>
      <c r="BG346" s="1" t="s">
        <v>120</v>
      </c>
      <c r="BH346" s="1" t="s">
        <v>4820</v>
      </c>
      <c r="BI346" s="1" t="s">
        <v>4821</v>
      </c>
      <c r="BJ346" s="1" t="s">
        <v>4822</v>
      </c>
      <c r="BK346" s="1" t="s">
        <v>120</v>
      </c>
      <c r="BL346" s="1" t="s">
        <v>120</v>
      </c>
      <c r="BM346" s="1" t="s">
        <v>4823</v>
      </c>
      <c r="BN346" s="1" t="s">
        <v>120</v>
      </c>
      <c r="BO346" s="1" t="s">
        <v>120</v>
      </c>
      <c r="BP346" s="1" t="s">
        <v>120</v>
      </c>
      <c r="BQ346" s="1" t="s">
        <v>120</v>
      </c>
      <c r="BR346" s="1" t="s">
        <v>120</v>
      </c>
      <c r="BS346" s="1" t="s">
        <v>120</v>
      </c>
      <c r="BT346" s="1" t="s">
        <v>120</v>
      </c>
      <c r="BU346" s="1" t="s">
        <v>120</v>
      </c>
      <c r="BV346" s="1" t="s">
        <v>120</v>
      </c>
      <c r="BW346" s="1" t="s">
        <v>120</v>
      </c>
      <c r="BX346" s="1" t="s">
        <v>120</v>
      </c>
      <c r="BY346" s="1" t="s">
        <v>120</v>
      </c>
      <c r="BZ346" s="1" t="s">
        <v>120</v>
      </c>
      <c r="CA346" s="1" t="s">
        <v>120</v>
      </c>
      <c r="CB346" s="1" t="s">
        <v>120</v>
      </c>
      <c r="CC346" s="1" t="s">
        <v>120</v>
      </c>
      <c r="CD346" s="1" t="s">
        <v>120</v>
      </c>
      <c r="CE346" s="1" t="s">
        <v>120</v>
      </c>
      <c r="CF346" s="1" t="s">
        <v>120</v>
      </c>
      <c r="CG346" s="1" t="s">
        <v>120</v>
      </c>
      <c r="CH346" s="1" t="s">
        <v>120</v>
      </c>
      <c r="CI346" s="1" t="s">
        <v>120</v>
      </c>
      <c r="CJ346" s="1" t="s">
        <v>120</v>
      </c>
      <c r="CK346" s="1" t="s">
        <v>120</v>
      </c>
      <c r="CL346" s="1" t="s">
        <v>120</v>
      </c>
      <c r="CM346" s="1" t="s">
        <v>120</v>
      </c>
      <c r="CN346" s="1" t="s">
        <v>120</v>
      </c>
      <c r="CO346" s="1" t="s">
        <v>120</v>
      </c>
      <c r="CP346" s="1" t="s">
        <v>120</v>
      </c>
      <c r="CQ346" s="1" t="s">
        <v>120</v>
      </c>
      <c r="CR346" s="1" t="s">
        <v>120</v>
      </c>
      <c r="CS346" s="1" t="s">
        <v>120</v>
      </c>
      <c r="CT346" s="1" t="s">
        <v>120</v>
      </c>
      <c r="CU346" s="1" t="s">
        <v>120</v>
      </c>
      <c r="CV346" s="1" t="s">
        <v>120</v>
      </c>
      <c r="CW346" s="1" t="s">
        <v>120</v>
      </c>
      <c r="CX346" s="1" t="s">
        <v>120</v>
      </c>
      <c r="CY346" s="1" t="s">
        <v>120</v>
      </c>
      <c r="CZ346" s="1" t="s">
        <v>120</v>
      </c>
      <c r="DA346" s="1" t="s">
        <v>120</v>
      </c>
      <c r="DB346" s="1" t="s">
        <v>120</v>
      </c>
      <c r="DC346" s="1" t="s">
        <v>120</v>
      </c>
      <c r="DD346" s="1" t="s">
        <v>120</v>
      </c>
      <c r="DE346" s="1" t="s">
        <v>120</v>
      </c>
      <c r="DF346" s="1" t="s">
        <v>120</v>
      </c>
      <c r="DG346" s="1" t="s">
        <v>120</v>
      </c>
    </row>
    <row r="347" spans="1:111" x14ac:dyDescent="0.3">
      <c r="A347" s="2">
        <v>345</v>
      </c>
      <c r="B347" s="1" t="s">
        <v>4827</v>
      </c>
      <c r="C347" s="1" t="s">
        <v>4828</v>
      </c>
      <c r="D347" s="1" t="s">
        <v>4829</v>
      </c>
      <c r="E347" s="1" t="s">
        <v>4830</v>
      </c>
      <c r="F347" s="1" t="s">
        <v>4831</v>
      </c>
      <c r="G347" s="1"/>
      <c r="H347" s="1" t="s">
        <v>4832</v>
      </c>
      <c r="I347" s="1" t="s">
        <v>4833</v>
      </c>
      <c r="J347" s="1"/>
      <c r="K347" s="1" t="s">
        <v>4001</v>
      </c>
      <c r="L347" s="1" t="s">
        <v>4834</v>
      </c>
      <c r="M347" s="1" t="s">
        <v>120</v>
      </c>
      <c r="N347" s="1" t="s">
        <v>454</v>
      </c>
      <c r="O347" s="1" t="s">
        <v>4835</v>
      </c>
      <c r="P347" s="1" t="s">
        <v>583</v>
      </c>
      <c r="Q347" s="1" t="s">
        <v>120</v>
      </c>
      <c r="R347" s="1" t="s">
        <v>120</v>
      </c>
      <c r="S347" s="1" t="s">
        <v>4001</v>
      </c>
      <c r="T347" s="1" t="s">
        <v>120</v>
      </c>
      <c r="U347" s="1" t="s">
        <v>4836</v>
      </c>
      <c r="V347" s="1" t="s">
        <v>4837</v>
      </c>
      <c r="W347" s="1" t="s">
        <v>4838</v>
      </c>
      <c r="X347" s="1" t="s">
        <v>120</v>
      </c>
      <c r="Y347" s="1" t="s">
        <v>120</v>
      </c>
      <c r="Z347" s="1" t="s">
        <v>4834</v>
      </c>
      <c r="AA347" s="1" t="s">
        <v>4839</v>
      </c>
      <c r="AB347" s="1" t="s">
        <v>120</v>
      </c>
      <c r="AC347" s="1" t="s">
        <v>4840</v>
      </c>
      <c r="AD347" s="1" t="s">
        <v>120</v>
      </c>
      <c r="AE347" s="1" t="s">
        <v>120</v>
      </c>
      <c r="AF347" s="1" t="s">
        <v>120</v>
      </c>
      <c r="AG347" s="1" t="s">
        <v>120</v>
      </c>
      <c r="AH347" s="1" t="s">
        <v>120</v>
      </c>
      <c r="AI347" s="1" t="s">
        <v>120</v>
      </c>
      <c r="AJ347" s="1" t="s">
        <v>4841</v>
      </c>
      <c r="AK347" s="1" t="s">
        <v>4842</v>
      </c>
      <c r="AL347" s="1" t="s">
        <v>4834</v>
      </c>
      <c r="AM347" s="1" t="s">
        <v>120</v>
      </c>
      <c r="AN347" s="1" t="s">
        <v>120</v>
      </c>
      <c r="AO347" s="1" t="s">
        <v>120</v>
      </c>
      <c r="AP347" s="1" t="s">
        <v>120</v>
      </c>
      <c r="AQ347" s="1" t="s">
        <v>120</v>
      </c>
      <c r="AR347" s="1" t="s">
        <v>120</v>
      </c>
      <c r="AS347" s="1" t="s">
        <v>120</v>
      </c>
      <c r="AT347" s="1" t="s">
        <v>120</v>
      </c>
      <c r="AU347" s="1" t="s">
        <v>120</v>
      </c>
      <c r="AV347" s="1" t="s">
        <v>120</v>
      </c>
      <c r="AW347" s="1" t="s">
        <v>120</v>
      </c>
      <c r="AX347" s="1" t="s">
        <v>120</v>
      </c>
      <c r="AY347" s="1" t="s">
        <v>120</v>
      </c>
      <c r="AZ347" s="1" t="s">
        <v>120</v>
      </c>
      <c r="BA347" s="1" t="s">
        <v>454</v>
      </c>
      <c r="BB347" s="1" t="s">
        <v>4835</v>
      </c>
      <c r="BC347" s="1" t="s">
        <v>583</v>
      </c>
      <c r="BD347" s="1" t="s">
        <v>120</v>
      </c>
      <c r="BE347" s="1" t="s">
        <v>120</v>
      </c>
      <c r="BF347" s="1" t="s">
        <v>4001</v>
      </c>
      <c r="BG347" s="1" t="s">
        <v>120</v>
      </c>
      <c r="BH347" s="1" t="s">
        <v>4836</v>
      </c>
      <c r="BI347" s="1" t="s">
        <v>4837</v>
      </c>
      <c r="BJ347" s="1" t="s">
        <v>4838</v>
      </c>
      <c r="BK347" s="1" t="s">
        <v>120</v>
      </c>
      <c r="BL347" s="1" t="s">
        <v>120</v>
      </c>
      <c r="BM347" s="1" t="s">
        <v>4834</v>
      </c>
      <c r="BN347" s="1" t="s">
        <v>120</v>
      </c>
      <c r="BO347" s="1" t="s">
        <v>120</v>
      </c>
      <c r="BP347" s="1" t="s">
        <v>120</v>
      </c>
      <c r="BQ347" s="1" t="s">
        <v>120</v>
      </c>
      <c r="BR347" s="1" t="s">
        <v>120</v>
      </c>
      <c r="BS347" s="1" t="s">
        <v>120</v>
      </c>
      <c r="BT347" s="1" t="s">
        <v>120</v>
      </c>
      <c r="BU347" s="1" t="s">
        <v>120</v>
      </c>
      <c r="BV347" s="1" t="s">
        <v>120</v>
      </c>
      <c r="BW347" s="1" t="s">
        <v>120</v>
      </c>
      <c r="BX347" s="1" t="s">
        <v>120</v>
      </c>
      <c r="BY347" s="1" t="s">
        <v>120</v>
      </c>
      <c r="BZ347" s="1" t="s">
        <v>120</v>
      </c>
      <c r="CA347" s="1" t="s">
        <v>120</v>
      </c>
      <c r="CB347" s="1" t="s">
        <v>120</v>
      </c>
      <c r="CC347" s="1" t="s">
        <v>120</v>
      </c>
      <c r="CD347" s="1" t="s">
        <v>120</v>
      </c>
      <c r="CE347" s="1" t="s">
        <v>120</v>
      </c>
      <c r="CF347" s="1" t="s">
        <v>120</v>
      </c>
      <c r="CG347" s="1" t="s">
        <v>120</v>
      </c>
      <c r="CH347" s="1" t="s">
        <v>120</v>
      </c>
      <c r="CI347" s="1" t="s">
        <v>120</v>
      </c>
      <c r="CJ347" s="1" t="s">
        <v>120</v>
      </c>
      <c r="CK347" s="1" t="s">
        <v>120</v>
      </c>
      <c r="CL347" s="1" t="s">
        <v>120</v>
      </c>
      <c r="CM347" s="1" t="s">
        <v>120</v>
      </c>
      <c r="CN347" s="1" t="s">
        <v>120</v>
      </c>
      <c r="CO347" s="1" t="s">
        <v>120</v>
      </c>
      <c r="CP347" s="1" t="s">
        <v>120</v>
      </c>
      <c r="CQ347" s="1" t="s">
        <v>120</v>
      </c>
      <c r="CR347" s="1" t="s">
        <v>120</v>
      </c>
      <c r="CS347" s="1" t="s">
        <v>120</v>
      </c>
      <c r="CT347" s="1" t="s">
        <v>120</v>
      </c>
      <c r="CU347" s="1" t="s">
        <v>120</v>
      </c>
      <c r="CV347" s="1" t="s">
        <v>120</v>
      </c>
      <c r="CW347" s="1" t="s">
        <v>120</v>
      </c>
      <c r="CX347" s="1" t="s">
        <v>120</v>
      </c>
      <c r="CY347" s="1" t="s">
        <v>120</v>
      </c>
      <c r="CZ347" s="1" t="s">
        <v>120</v>
      </c>
      <c r="DA347" s="1" t="s">
        <v>120</v>
      </c>
      <c r="DB347" s="1" t="s">
        <v>120</v>
      </c>
      <c r="DC347" s="1" t="s">
        <v>120</v>
      </c>
      <c r="DD347" s="1" t="s">
        <v>120</v>
      </c>
      <c r="DE347" s="1" t="s">
        <v>120</v>
      </c>
      <c r="DF347" s="1" t="s">
        <v>120</v>
      </c>
      <c r="DG347" s="1" t="s">
        <v>120</v>
      </c>
    </row>
    <row r="348" spans="1:111" x14ac:dyDescent="0.3">
      <c r="A348" s="2">
        <v>346</v>
      </c>
      <c r="B348" s="1" t="s">
        <v>4843</v>
      </c>
      <c r="C348" s="1" t="s">
        <v>4844</v>
      </c>
      <c r="D348" s="1" t="s">
        <v>4845</v>
      </c>
      <c r="E348" s="1" t="s">
        <v>4846</v>
      </c>
      <c r="F348" s="1" t="s">
        <v>4847</v>
      </c>
      <c r="G348" s="1" t="s">
        <v>4848</v>
      </c>
      <c r="H348" s="1" t="s">
        <v>4849</v>
      </c>
      <c r="I348" s="1" t="s">
        <v>4850</v>
      </c>
      <c r="J348" s="1" t="s">
        <v>4848</v>
      </c>
      <c r="K348" s="1" t="s">
        <v>616</v>
      </c>
      <c r="L348" s="1" t="s">
        <v>4851</v>
      </c>
      <c r="M348" s="1" t="s">
        <v>120</v>
      </c>
      <c r="N348" s="1" t="s">
        <v>843</v>
      </c>
      <c r="O348" s="1" t="s">
        <v>466</v>
      </c>
      <c r="P348" s="1" t="s">
        <v>120</v>
      </c>
      <c r="Q348" s="1" t="s">
        <v>120</v>
      </c>
      <c r="R348" s="1" t="s">
        <v>120</v>
      </c>
      <c r="S348" s="1" t="s">
        <v>616</v>
      </c>
      <c r="T348" s="1" t="s">
        <v>120</v>
      </c>
      <c r="U348" s="1" t="s">
        <v>4852</v>
      </c>
      <c r="V348" s="1" t="s">
        <v>4853</v>
      </c>
      <c r="W348" s="1" t="s">
        <v>120</v>
      </c>
      <c r="X348" s="1" t="s">
        <v>120</v>
      </c>
      <c r="Y348" s="1" t="s">
        <v>120</v>
      </c>
      <c r="Z348" s="1" t="s">
        <v>4854</v>
      </c>
      <c r="AA348" s="1" t="s">
        <v>4855</v>
      </c>
      <c r="AB348" s="1" t="s">
        <v>462</v>
      </c>
      <c r="AC348" s="1" t="s">
        <v>120</v>
      </c>
      <c r="AD348" s="1" t="s">
        <v>120</v>
      </c>
      <c r="AE348" s="1" t="s">
        <v>120</v>
      </c>
      <c r="AF348" s="1" t="s">
        <v>120</v>
      </c>
      <c r="AG348" s="1" t="s">
        <v>120</v>
      </c>
      <c r="AH348" s="1" t="s">
        <v>120</v>
      </c>
      <c r="AI348" s="1" t="s">
        <v>120</v>
      </c>
      <c r="AJ348" s="1" t="s">
        <v>4856</v>
      </c>
      <c r="AK348" s="1" t="s">
        <v>4857</v>
      </c>
      <c r="AL348" s="1" t="s">
        <v>4858</v>
      </c>
      <c r="AM348" s="1" t="s">
        <v>120</v>
      </c>
      <c r="AN348" s="1" t="s">
        <v>120</v>
      </c>
      <c r="AO348" s="1" t="s">
        <v>120</v>
      </c>
      <c r="AP348" s="1" t="s">
        <v>120</v>
      </c>
      <c r="AQ348" s="1" t="s">
        <v>120</v>
      </c>
      <c r="AR348" s="1" t="s">
        <v>120</v>
      </c>
      <c r="AS348" s="1" t="s">
        <v>120</v>
      </c>
      <c r="AT348" s="1" t="s">
        <v>120</v>
      </c>
      <c r="AU348" s="1" t="s">
        <v>120</v>
      </c>
      <c r="AV348" s="1" t="s">
        <v>4859</v>
      </c>
      <c r="AW348" s="1" t="s">
        <v>4860</v>
      </c>
      <c r="AX348" s="1" t="s">
        <v>4861</v>
      </c>
      <c r="AY348" s="1" t="s">
        <v>120</v>
      </c>
      <c r="AZ348" s="1" t="s">
        <v>120</v>
      </c>
      <c r="BA348" s="1" t="s">
        <v>190</v>
      </c>
      <c r="BB348" s="1" t="s">
        <v>247</v>
      </c>
      <c r="BC348" s="1" t="s">
        <v>120</v>
      </c>
      <c r="BD348" s="1" t="s">
        <v>120</v>
      </c>
      <c r="BE348" s="1" t="s">
        <v>120</v>
      </c>
      <c r="BF348" s="1" t="s">
        <v>454</v>
      </c>
      <c r="BG348" s="1" t="s">
        <v>120</v>
      </c>
      <c r="BH348" s="1" t="s">
        <v>4862</v>
      </c>
      <c r="BI348" s="1" t="s">
        <v>4863</v>
      </c>
      <c r="BJ348" s="1" t="s">
        <v>120</v>
      </c>
      <c r="BK348" s="1" t="s">
        <v>120</v>
      </c>
      <c r="BL348" s="1" t="s">
        <v>120</v>
      </c>
      <c r="BM348" s="1" t="s">
        <v>4858</v>
      </c>
      <c r="BN348" s="1" t="s">
        <v>120</v>
      </c>
      <c r="BO348" s="1" t="s">
        <v>176</v>
      </c>
      <c r="BP348" s="1" t="s">
        <v>262</v>
      </c>
      <c r="BQ348" s="1" t="s">
        <v>120</v>
      </c>
      <c r="BR348" s="1" t="s">
        <v>120</v>
      </c>
      <c r="BS348" s="1" t="s">
        <v>120</v>
      </c>
      <c r="BT348" s="1" t="s">
        <v>294</v>
      </c>
      <c r="BU348" s="1" t="s">
        <v>120</v>
      </c>
      <c r="BV348" s="1" t="s">
        <v>4864</v>
      </c>
      <c r="BW348" s="1" t="s">
        <v>4865</v>
      </c>
      <c r="BX348" s="1" t="s">
        <v>120</v>
      </c>
      <c r="BY348" s="1" t="s">
        <v>120</v>
      </c>
      <c r="BZ348" s="1" t="s">
        <v>120</v>
      </c>
      <c r="CA348" s="1" t="s">
        <v>4861</v>
      </c>
      <c r="CB348" s="1" t="s">
        <v>120</v>
      </c>
      <c r="CC348" s="1" t="s">
        <v>120</v>
      </c>
      <c r="CD348" s="1" t="s">
        <v>120</v>
      </c>
      <c r="CE348" s="1" t="s">
        <v>120</v>
      </c>
      <c r="CF348" s="1" t="s">
        <v>120</v>
      </c>
      <c r="CG348" s="1" t="s">
        <v>120</v>
      </c>
      <c r="CH348" s="1" t="s">
        <v>120</v>
      </c>
      <c r="CI348" s="1" t="s">
        <v>120</v>
      </c>
      <c r="CJ348" s="1" t="s">
        <v>120</v>
      </c>
      <c r="CK348" s="1" t="s">
        <v>4859</v>
      </c>
      <c r="CL348" s="1" t="s">
        <v>4860</v>
      </c>
      <c r="CM348" s="1" t="s">
        <v>4861</v>
      </c>
      <c r="CN348" s="1" t="s">
        <v>4866</v>
      </c>
      <c r="CO348" s="1" t="s">
        <v>4867</v>
      </c>
      <c r="CP348" s="1" t="s">
        <v>4868</v>
      </c>
      <c r="CQ348" s="1" t="s">
        <v>4869</v>
      </c>
      <c r="CR348" s="1" t="s">
        <v>4870</v>
      </c>
      <c r="CS348" s="1" t="s">
        <v>4871</v>
      </c>
      <c r="CT348" s="1" t="s">
        <v>120</v>
      </c>
      <c r="CU348" s="1" t="s">
        <v>120</v>
      </c>
      <c r="CV348" s="1" t="s">
        <v>120</v>
      </c>
      <c r="CW348" s="1" t="s">
        <v>120</v>
      </c>
      <c r="CX348" s="1" t="s">
        <v>120</v>
      </c>
      <c r="CY348" s="1" t="s">
        <v>120</v>
      </c>
      <c r="CZ348" s="1" t="s">
        <v>120</v>
      </c>
      <c r="DA348" s="1" t="s">
        <v>120</v>
      </c>
      <c r="DB348" s="1" t="s">
        <v>120</v>
      </c>
      <c r="DC348" s="1" t="s">
        <v>120</v>
      </c>
      <c r="DD348" s="1" t="s">
        <v>120</v>
      </c>
      <c r="DE348" s="1" t="s">
        <v>120</v>
      </c>
      <c r="DF348" s="1" t="s">
        <v>120</v>
      </c>
      <c r="DG348" s="1" t="s">
        <v>120</v>
      </c>
    </row>
    <row r="349" spans="1:111" hidden="1" x14ac:dyDescent="0.3">
      <c r="A349" s="2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</row>
    <row r="350" spans="1:111" x14ac:dyDescent="0.3">
      <c r="A350" s="2">
        <v>348</v>
      </c>
      <c r="B350" s="1" t="s">
        <v>4872</v>
      </c>
      <c r="C350" s="1" t="s">
        <v>4873</v>
      </c>
      <c r="D350" s="1" t="s">
        <v>4874</v>
      </c>
      <c r="E350" s="1" t="s">
        <v>4875</v>
      </c>
      <c r="F350" s="1" t="s">
        <v>4876</v>
      </c>
      <c r="G350" s="1" t="s">
        <v>4877</v>
      </c>
      <c r="H350" s="1" t="s">
        <v>4878</v>
      </c>
      <c r="I350" s="1" t="s">
        <v>4879</v>
      </c>
      <c r="J350" s="1" t="s">
        <v>4877</v>
      </c>
      <c r="K350" s="1" t="s">
        <v>190</v>
      </c>
      <c r="L350" s="1" t="s">
        <v>4880</v>
      </c>
      <c r="M350" s="1" t="s">
        <v>120</v>
      </c>
      <c r="N350" s="1" t="s">
        <v>123</v>
      </c>
      <c r="O350" s="1" t="s">
        <v>262</v>
      </c>
      <c r="P350" s="1" t="s">
        <v>120</v>
      </c>
      <c r="Q350" s="1" t="s">
        <v>120</v>
      </c>
      <c r="R350" s="1" t="s">
        <v>120</v>
      </c>
      <c r="S350" s="1" t="s">
        <v>190</v>
      </c>
      <c r="T350" s="1" t="s">
        <v>120</v>
      </c>
      <c r="U350" s="1" t="s">
        <v>4881</v>
      </c>
      <c r="V350" s="1" t="s">
        <v>4882</v>
      </c>
      <c r="W350" s="1" t="s">
        <v>120</v>
      </c>
      <c r="X350" s="1" t="s">
        <v>120</v>
      </c>
      <c r="Y350" s="1" t="s">
        <v>120</v>
      </c>
      <c r="Z350" s="1" t="s">
        <v>847</v>
      </c>
      <c r="AA350" s="1" t="s">
        <v>4883</v>
      </c>
      <c r="AB350" s="1" t="s">
        <v>120</v>
      </c>
      <c r="AC350" s="1" t="s">
        <v>120</v>
      </c>
      <c r="AD350" s="1" t="s">
        <v>120</v>
      </c>
      <c r="AE350" s="1" t="s">
        <v>120</v>
      </c>
      <c r="AF350" s="1" t="s">
        <v>120</v>
      </c>
      <c r="AG350" s="1" t="s">
        <v>120</v>
      </c>
      <c r="AH350" s="1" t="s">
        <v>120</v>
      </c>
      <c r="AI350" s="1" t="s">
        <v>120</v>
      </c>
      <c r="AJ350" s="1" t="s">
        <v>1072</v>
      </c>
      <c r="AK350" s="1" t="s">
        <v>4884</v>
      </c>
      <c r="AL350" s="1" t="s">
        <v>847</v>
      </c>
      <c r="AM350" s="1" t="s">
        <v>120</v>
      </c>
      <c r="AN350" s="1" t="s">
        <v>120</v>
      </c>
      <c r="AO350" s="1" t="s">
        <v>120</v>
      </c>
      <c r="AP350" s="1" t="s">
        <v>120</v>
      </c>
      <c r="AQ350" s="1" t="s">
        <v>120</v>
      </c>
      <c r="AR350" s="1" t="s">
        <v>120</v>
      </c>
      <c r="AS350" s="1" t="s">
        <v>120</v>
      </c>
      <c r="AT350" s="1" t="s">
        <v>120</v>
      </c>
      <c r="AU350" s="1" t="s">
        <v>120</v>
      </c>
      <c r="AV350" s="1" t="s">
        <v>120</v>
      </c>
      <c r="AW350" s="1" t="s">
        <v>120</v>
      </c>
      <c r="AX350" s="1" t="s">
        <v>120</v>
      </c>
      <c r="AY350" s="1" t="s">
        <v>120</v>
      </c>
      <c r="AZ350" s="1" t="s">
        <v>120</v>
      </c>
      <c r="BA350" s="1" t="s">
        <v>123</v>
      </c>
      <c r="BB350" s="1" t="s">
        <v>262</v>
      </c>
      <c r="BC350" s="1" t="s">
        <v>120</v>
      </c>
      <c r="BD350" s="1" t="s">
        <v>120</v>
      </c>
      <c r="BE350" s="1" t="s">
        <v>120</v>
      </c>
      <c r="BF350" s="1" t="s">
        <v>190</v>
      </c>
      <c r="BG350" s="1" t="s">
        <v>120</v>
      </c>
      <c r="BH350" s="1" t="s">
        <v>4881</v>
      </c>
      <c r="BI350" s="1" t="s">
        <v>4882</v>
      </c>
      <c r="BJ350" s="1" t="s">
        <v>120</v>
      </c>
      <c r="BK350" s="1" t="s">
        <v>120</v>
      </c>
      <c r="BL350" s="1" t="s">
        <v>120</v>
      </c>
      <c r="BM350" s="1" t="s">
        <v>847</v>
      </c>
      <c r="BN350" s="1" t="s">
        <v>120</v>
      </c>
      <c r="BO350" s="1" t="s">
        <v>120</v>
      </c>
      <c r="BP350" s="1" t="s">
        <v>120</v>
      </c>
      <c r="BQ350" s="1" t="s">
        <v>120</v>
      </c>
      <c r="BR350" s="1" t="s">
        <v>120</v>
      </c>
      <c r="BS350" s="1" t="s">
        <v>120</v>
      </c>
      <c r="BT350" s="1" t="s">
        <v>120</v>
      </c>
      <c r="BU350" s="1" t="s">
        <v>120</v>
      </c>
      <c r="BV350" s="1" t="s">
        <v>120</v>
      </c>
      <c r="BW350" s="1" t="s">
        <v>120</v>
      </c>
      <c r="BX350" s="1" t="s">
        <v>120</v>
      </c>
      <c r="BY350" s="1" t="s">
        <v>120</v>
      </c>
      <c r="BZ350" s="1" t="s">
        <v>120</v>
      </c>
      <c r="CA350" s="1" t="s">
        <v>120</v>
      </c>
      <c r="CB350" s="1" t="s">
        <v>120</v>
      </c>
      <c r="CC350" s="1" t="s">
        <v>120</v>
      </c>
      <c r="CD350" s="1" t="s">
        <v>120</v>
      </c>
      <c r="CE350" s="1" t="s">
        <v>120</v>
      </c>
      <c r="CF350" s="1" t="s">
        <v>120</v>
      </c>
      <c r="CG350" s="1" t="s">
        <v>120</v>
      </c>
      <c r="CH350" s="1" t="s">
        <v>120</v>
      </c>
      <c r="CI350" s="1" t="s">
        <v>120</v>
      </c>
      <c r="CJ350" s="1" t="s">
        <v>120</v>
      </c>
      <c r="CK350" s="1" t="s">
        <v>120</v>
      </c>
      <c r="CL350" s="1" t="s">
        <v>120</v>
      </c>
      <c r="CM350" s="1" t="s">
        <v>120</v>
      </c>
      <c r="CN350" s="1" t="s">
        <v>120</v>
      </c>
      <c r="CO350" s="1" t="s">
        <v>120</v>
      </c>
      <c r="CP350" s="1" t="s">
        <v>120</v>
      </c>
      <c r="CQ350" s="1" t="s">
        <v>120</v>
      </c>
      <c r="CR350" s="1" t="s">
        <v>120</v>
      </c>
      <c r="CS350" s="1" t="s">
        <v>120</v>
      </c>
      <c r="CT350" s="1" t="s">
        <v>120</v>
      </c>
      <c r="CU350" s="1" t="s">
        <v>120</v>
      </c>
      <c r="CV350" s="1" t="s">
        <v>120</v>
      </c>
      <c r="CW350" s="1" t="s">
        <v>120</v>
      </c>
      <c r="CX350" s="1" t="s">
        <v>120</v>
      </c>
      <c r="CY350" s="1" t="s">
        <v>120</v>
      </c>
      <c r="CZ350" s="1" t="s">
        <v>120</v>
      </c>
      <c r="DA350" s="1" t="s">
        <v>120</v>
      </c>
      <c r="DB350" s="1" t="s">
        <v>120</v>
      </c>
      <c r="DC350" s="1" t="s">
        <v>120</v>
      </c>
      <c r="DD350" s="1" t="s">
        <v>120</v>
      </c>
      <c r="DE350" s="1" t="s">
        <v>120</v>
      </c>
      <c r="DF350" s="1" t="s">
        <v>120</v>
      </c>
      <c r="DG350" s="1" t="s">
        <v>120</v>
      </c>
    </row>
    <row r="351" spans="1:111" x14ac:dyDescent="0.3">
      <c r="A351" s="2">
        <v>349</v>
      </c>
      <c r="B351" s="1" t="s">
        <v>4885</v>
      </c>
      <c r="C351" s="1" t="s">
        <v>4886</v>
      </c>
      <c r="D351" s="1" t="s">
        <v>4887</v>
      </c>
      <c r="E351" s="1" t="s">
        <v>4888</v>
      </c>
      <c r="F351" s="1" t="s">
        <v>4889</v>
      </c>
      <c r="G351" s="1" t="s">
        <v>4890</v>
      </c>
      <c r="H351" s="1" t="s">
        <v>4891</v>
      </c>
      <c r="I351" s="1" t="s">
        <v>4892</v>
      </c>
      <c r="J351" s="1" t="s">
        <v>4893</v>
      </c>
      <c r="K351" s="1" t="s">
        <v>4894</v>
      </c>
      <c r="L351" s="1" t="s">
        <v>4895</v>
      </c>
      <c r="M351" s="1" t="s">
        <v>120</v>
      </c>
      <c r="N351" s="1" t="s">
        <v>190</v>
      </c>
      <c r="O351" s="1" t="s">
        <v>4896</v>
      </c>
      <c r="P351" s="1" t="s">
        <v>387</v>
      </c>
      <c r="Q351" s="1" t="s">
        <v>123</v>
      </c>
      <c r="R351" s="1" t="s">
        <v>120</v>
      </c>
      <c r="S351" s="1" t="s">
        <v>4894</v>
      </c>
      <c r="T351" s="1" t="s">
        <v>120</v>
      </c>
      <c r="U351" s="1" t="s">
        <v>4897</v>
      </c>
      <c r="V351" s="1" t="s">
        <v>4898</v>
      </c>
      <c r="W351" s="1" t="s">
        <v>4899</v>
      </c>
      <c r="X351" s="1" t="s">
        <v>4900</v>
      </c>
      <c r="Y351" s="1" t="s">
        <v>120</v>
      </c>
      <c r="Z351" s="1" t="s">
        <v>4901</v>
      </c>
      <c r="AA351" s="1" t="s">
        <v>4902</v>
      </c>
      <c r="AB351" s="1" t="s">
        <v>120</v>
      </c>
      <c r="AC351" s="1" t="s">
        <v>120</v>
      </c>
      <c r="AD351" s="1" t="s">
        <v>120</v>
      </c>
      <c r="AE351" s="1" t="s">
        <v>120</v>
      </c>
      <c r="AF351" s="1" t="s">
        <v>120</v>
      </c>
      <c r="AG351" s="1" t="s">
        <v>120</v>
      </c>
      <c r="AH351" s="1" t="s">
        <v>120</v>
      </c>
      <c r="AI351" s="1" t="s">
        <v>120</v>
      </c>
      <c r="AJ351" s="1" t="s">
        <v>4903</v>
      </c>
      <c r="AK351" s="1" t="s">
        <v>4904</v>
      </c>
      <c r="AL351" s="1" t="s">
        <v>4905</v>
      </c>
      <c r="AM351" s="1" t="s">
        <v>120</v>
      </c>
      <c r="AN351" s="1" t="s">
        <v>120</v>
      </c>
      <c r="AO351" s="1" t="s">
        <v>120</v>
      </c>
      <c r="AP351" s="1" t="s">
        <v>120</v>
      </c>
      <c r="AQ351" s="1" t="s">
        <v>120</v>
      </c>
      <c r="AR351" s="1" t="s">
        <v>120</v>
      </c>
      <c r="AS351" s="1" t="s">
        <v>120</v>
      </c>
      <c r="AT351" s="1" t="s">
        <v>120</v>
      </c>
      <c r="AU351" s="1" t="s">
        <v>120</v>
      </c>
      <c r="AV351" s="1" t="s">
        <v>120</v>
      </c>
      <c r="AW351" s="1" t="s">
        <v>120</v>
      </c>
      <c r="AX351" s="1" t="s">
        <v>120</v>
      </c>
      <c r="AY351" s="1" t="s">
        <v>4906</v>
      </c>
      <c r="AZ351" s="1" t="s">
        <v>120</v>
      </c>
      <c r="BA351" s="1" t="s">
        <v>190</v>
      </c>
      <c r="BB351" s="1" t="s">
        <v>4339</v>
      </c>
      <c r="BC351" s="1" t="s">
        <v>280</v>
      </c>
      <c r="BD351" s="1" t="s">
        <v>120</v>
      </c>
      <c r="BE351" s="1" t="s">
        <v>120</v>
      </c>
      <c r="BF351" s="1" t="s">
        <v>3337</v>
      </c>
      <c r="BG351" s="1" t="s">
        <v>120</v>
      </c>
      <c r="BH351" s="1" t="s">
        <v>4897</v>
      </c>
      <c r="BI351" s="1" t="s">
        <v>4907</v>
      </c>
      <c r="BJ351" s="1" t="s">
        <v>4908</v>
      </c>
      <c r="BK351" s="1" t="s">
        <v>120</v>
      </c>
      <c r="BL351" s="1" t="s">
        <v>120</v>
      </c>
      <c r="BM351" s="1" t="s">
        <v>4905</v>
      </c>
      <c r="BN351" s="1" t="s">
        <v>120</v>
      </c>
      <c r="BO351" s="1" t="s">
        <v>120</v>
      </c>
      <c r="BP351" s="1" t="s">
        <v>120</v>
      </c>
      <c r="BQ351" s="1" t="s">
        <v>120</v>
      </c>
      <c r="BR351" s="1" t="s">
        <v>120</v>
      </c>
      <c r="BS351" s="1" t="s">
        <v>120</v>
      </c>
      <c r="BT351" s="1" t="s">
        <v>120</v>
      </c>
      <c r="BU351" s="1" t="s">
        <v>120</v>
      </c>
      <c r="BV351" s="1" t="s">
        <v>120</v>
      </c>
      <c r="BW351" s="1" t="s">
        <v>120</v>
      </c>
      <c r="BX351" s="1" t="s">
        <v>120</v>
      </c>
      <c r="BY351" s="1" t="s">
        <v>120</v>
      </c>
      <c r="BZ351" s="1" t="s">
        <v>120</v>
      </c>
      <c r="CA351" s="1" t="s">
        <v>120</v>
      </c>
      <c r="CB351" s="1" t="s">
        <v>120</v>
      </c>
      <c r="CC351" s="1" t="s">
        <v>120</v>
      </c>
      <c r="CD351" s="1" t="s">
        <v>120</v>
      </c>
      <c r="CE351" s="1" t="s">
        <v>120</v>
      </c>
      <c r="CF351" s="1" t="s">
        <v>120</v>
      </c>
      <c r="CG351" s="1" t="s">
        <v>120</v>
      </c>
      <c r="CH351" s="1" t="s">
        <v>120</v>
      </c>
      <c r="CI351" s="1" t="s">
        <v>120</v>
      </c>
      <c r="CJ351" s="1" t="s">
        <v>120</v>
      </c>
      <c r="CK351" s="1" t="s">
        <v>120</v>
      </c>
      <c r="CL351" s="1" t="s">
        <v>120</v>
      </c>
      <c r="CM351" s="1" t="s">
        <v>120</v>
      </c>
      <c r="CN351" s="1" t="s">
        <v>120</v>
      </c>
      <c r="CO351" s="1" t="s">
        <v>120</v>
      </c>
      <c r="CP351" s="1" t="s">
        <v>120</v>
      </c>
      <c r="CQ351" s="1" t="s">
        <v>120</v>
      </c>
      <c r="CR351" s="1" t="s">
        <v>120</v>
      </c>
      <c r="CS351" s="1" t="s">
        <v>120</v>
      </c>
      <c r="CT351" s="1" t="s">
        <v>120</v>
      </c>
      <c r="CU351" s="1" t="s">
        <v>120</v>
      </c>
      <c r="CV351" s="1" t="s">
        <v>929</v>
      </c>
      <c r="CW351" s="1" t="s">
        <v>123</v>
      </c>
      <c r="CX351" s="1" t="s">
        <v>123</v>
      </c>
      <c r="CY351" s="1" t="s">
        <v>120</v>
      </c>
      <c r="CZ351" s="1" t="s">
        <v>1735</v>
      </c>
      <c r="DA351" s="1" t="s">
        <v>120</v>
      </c>
      <c r="DB351" s="1" t="s">
        <v>120</v>
      </c>
      <c r="DC351" s="1" t="s">
        <v>4909</v>
      </c>
      <c r="DD351" s="1" t="s">
        <v>4910</v>
      </c>
      <c r="DE351" s="1" t="s">
        <v>4900</v>
      </c>
      <c r="DF351" s="1" t="s">
        <v>120</v>
      </c>
      <c r="DG351" s="1" t="s">
        <v>4906</v>
      </c>
    </row>
    <row r="352" spans="1:111" x14ac:dyDescent="0.3">
      <c r="A352" s="2">
        <v>350</v>
      </c>
      <c r="B352" s="1" t="s">
        <v>4911</v>
      </c>
      <c r="C352" s="1" t="s">
        <v>4912</v>
      </c>
      <c r="D352" s="1" t="s">
        <v>4913</v>
      </c>
      <c r="E352" s="1" t="s">
        <v>4914</v>
      </c>
      <c r="F352" s="1" t="s">
        <v>4915</v>
      </c>
      <c r="G352" s="1"/>
      <c r="H352" s="1" t="s">
        <v>4916</v>
      </c>
      <c r="I352" s="1" t="s">
        <v>4917</v>
      </c>
      <c r="J352" s="1" t="s">
        <v>4918</v>
      </c>
      <c r="K352" s="1" t="s">
        <v>120</v>
      </c>
      <c r="L352" s="1" t="s">
        <v>311</v>
      </c>
      <c r="M352" s="1" t="s">
        <v>120</v>
      </c>
      <c r="N352" s="1" t="s">
        <v>120</v>
      </c>
      <c r="O352" s="1" t="s">
        <v>120</v>
      </c>
      <c r="P352" s="1" t="s">
        <v>120</v>
      </c>
      <c r="Q352" s="1" t="s">
        <v>120</v>
      </c>
      <c r="R352" s="1" t="s">
        <v>120</v>
      </c>
      <c r="S352" s="1" t="s">
        <v>120</v>
      </c>
      <c r="T352" s="1" t="s">
        <v>120</v>
      </c>
      <c r="U352" s="1" t="s">
        <v>120</v>
      </c>
      <c r="V352" s="1" t="s">
        <v>120</v>
      </c>
      <c r="W352" s="1" t="s">
        <v>120</v>
      </c>
      <c r="X352" s="1" t="s">
        <v>120</v>
      </c>
      <c r="Y352" s="1" t="s">
        <v>120</v>
      </c>
      <c r="Z352" s="1" t="s">
        <v>120</v>
      </c>
      <c r="AA352" s="1" t="s">
        <v>120</v>
      </c>
      <c r="AB352" s="1" t="s">
        <v>120</v>
      </c>
      <c r="AC352" s="1" t="s">
        <v>120</v>
      </c>
      <c r="AD352" s="1" t="s">
        <v>120</v>
      </c>
      <c r="AE352" s="1" t="s">
        <v>120</v>
      </c>
      <c r="AF352" s="1" t="s">
        <v>120</v>
      </c>
      <c r="AG352" s="1" t="s">
        <v>120</v>
      </c>
      <c r="AH352" s="1" t="s">
        <v>120</v>
      </c>
      <c r="AI352" s="1" t="s">
        <v>120</v>
      </c>
      <c r="AJ352" s="1" t="s">
        <v>120</v>
      </c>
      <c r="AK352" s="1" t="s">
        <v>120</v>
      </c>
      <c r="AL352" s="1" t="s">
        <v>120</v>
      </c>
      <c r="AM352" s="1" t="s">
        <v>120</v>
      </c>
      <c r="AN352" s="1" t="s">
        <v>120</v>
      </c>
      <c r="AO352" s="1" t="s">
        <v>120</v>
      </c>
      <c r="AP352" s="1" t="s">
        <v>120</v>
      </c>
      <c r="AQ352" s="1" t="s">
        <v>120</v>
      </c>
      <c r="AR352" s="1" t="s">
        <v>120</v>
      </c>
      <c r="AS352" s="1" t="s">
        <v>120</v>
      </c>
      <c r="AT352" s="1" t="s">
        <v>120</v>
      </c>
      <c r="AU352" s="1" t="s">
        <v>120</v>
      </c>
      <c r="AV352" s="1" t="s">
        <v>120</v>
      </c>
      <c r="AW352" s="1" t="s">
        <v>120</v>
      </c>
      <c r="AX352" s="1" t="s">
        <v>120</v>
      </c>
      <c r="AY352" s="1" t="s">
        <v>120</v>
      </c>
      <c r="AZ352" s="1" t="s">
        <v>120</v>
      </c>
      <c r="BA352" s="1" t="s">
        <v>120</v>
      </c>
      <c r="BB352" s="1" t="s">
        <v>120</v>
      </c>
      <c r="BC352" s="1" t="s">
        <v>120</v>
      </c>
      <c r="BD352" s="1" t="s">
        <v>120</v>
      </c>
      <c r="BE352" s="1" t="s">
        <v>120</v>
      </c>
      <c r="BF352" s="1" t="s">
        <v>120</v>
      </c>
      <c r="BG352" s="1" t="s">
        <v>120</v>
      </c>
      <c r="BH352" s="1" t="s">
        <v>120</v>
      </c>
      <c r="BI352" s="1" t="s">
        <v>120</v>
      </c>
      <c r="BJ352" s="1" t="s">
        <v>120</v>
      </c>
      <c r="BK352" s="1" t="s">
        <v>120</v>
      </c>
      <c r="BL352" s="1" t="s">
        <v>120</v>
      </c>
      <c r="BM352" s="1" t="s">
        <v>120</v>
      </c>
      <c r="BN352" s="1" t="s">
        <v>120</v>
      </c>
      <c r="BO352" s="1" t="s">
        <v>120</v>
      </c>
      <c r="BP352" s="1" t="s">
        <v>120</v>
      </c>
      <c r="BQ352" s="1" t="s">
        <v>120</v>
      </c>
      <c r="BR352" s="1" t="s">
        <v>120</v>
      </c>
      <c r="BS352" s="1" t="s">
        <v>120</v>
      </c>
      <c r="BT352" s="1" t="s">
        <v>120</v>
      </c>
      <c r="BU352" s="1" t="s">
        <v>120</v>
      </c>
      <c r="BV352" s="1" t="s">
        <v>120</v>
      </c>
      <c r="BW352" s="1" t="s">
        <v>120</v>
      </c>
      <c r="BX352" s="1" t="s">
        <v>120</v>
      </c>
      <c r="BY352" s="1" t="s">
        <v>120</v>
      </c>
      <c r="BZ352" s="1" t="s">
        <v>120</v>
      </c>
      <c r="CA352" s="1" t="s">
        <v>120</v>
      </c>
      <c r="CB352" s="1" t="s">
        <v>120</v>
      </c>
      <c r="CC352" s="1" t="s">
        <v>120</v>
      </c>
      <c r="CD352" s="1" t="s">
        <v>120</v>
      </c>
      <c r="CE352" s="1" t="s">
        <v>120</v>
      </c>
      <c r="CF352" s="1" t="s">
        <v>120</v>
      </c>
      <c r="CG352" s="1" t="s">
        <v>120</v>
      </c>
      <c r="CH352" s="1" t="s">
        <v>120</v>
      </c>
      <c r="CI352" s="1" t="s">
        <v>120</v>
      </c>
      <c r="CJ352" s="1" t="s">
        <v>120</v>
      </c>
      <c r="CK352" s="1" t="s">
        <v>120</v>
      </c>
      <c r="CL352" s="1" t="s">
        <v>120</v>
      </c>
      <c r="CM352" s="1" t="s">
        <v>120</v>
      </c>
      <c r="CN352" s="1" t="s">
        <v>120</v>
      </c>
      <c r="CO352" s="1" t="s">
        <v>120</v>
      </c>
      <c r="CP352" s="1" t="s">
        <v>120</v>
      </c>
      <c r="CQ352" s="1" t="s">
        <v>120</v>
      </c>
      <c r="CR352" s="1" t="s">
        <v>120</v>
      </c>
      <c r="CS352" s="1" t="s">
        <v>120</v>
      </c>
      <c r="CT352" s="1" t="s">
        <v>120</v>
      </c>
      <c r="CU352" s="1" t="s">
        <v>120</v>
      </c>
      <c r="CV352" s="1" t="s">
        <v>120</v>
      </c>
      <c r="CW352" s="1" t="s">
        <v>120</v>
      </c>
      <c r="CX352" s="1" t="s">
        <v>120</v>
      </c>
      <c r="CY352" s="1" t="s">
        <v>120</v>
      </c>
      <c r="CZ352" s="1" t="s">
        <v>120</v>
      </c>
      <c r="DA352" s="1" t="s">
        <v>120</v>
      </c>
      <c r="DB352" s="1" t="s">
        <v>120</v>
      </c>
      <c r="DC352" s="1" t="s">
        <v>120</v>
      </c>
      <c r="DD352" s="1" t="s">
        <v>120</v>
      </c>
      <c r="DE352" s="1" t="s">
        <v>120</v>
      </c>
      <c r="DF352" s="1" t="s">
        <v>120</v>
      </c>
      <c r="DG352" s="1" t="s">
        <v>120</v>
      </c>
    </row>
    <row r="353" spans="1:111" x14ac:dyDescent="0.3">
      <c r="A353" s="2">
        <v>351</v>
      </c>
      <c r="B353" s="1" t="s">
        <v>4919</v>
      </c>
      <c r="C353" s="1" t="s">
        <v>4920</v>
      </c>
      <c r="D353" s="1" t="s">
        <v>4921</v>
      </c>
      <c r="E353" s="1" t="s">
        <v>4922</v>
      </c>
      <c r="F353" s="1" t="s">
        <v>4923</v>
      </c>
      <c r="G353" s="1" t="s">
        <v>4924</v>
      </c>
      <c r="H353" s="1" t="s">
        <v>4925</v>
      </c>
      <c r="I353" s="1" t="s">
        <v>4926</v>
      </c>
      <c r="J353" s="1" t="s">
        <v>4927</v>
      </c>
      <c r="K353" s="1" t="s">
        <v>4928</v>
      </c>
      <c r="L353" s="1" t="s">
        <v>4929</v>
      </c>
      <c r="M353" s="1" t="s">
        <v>120</v>
      </c>
      <c r="N353" s="1" t="s">
        <v>500</v>
      </c>
      <c r="O353" s="1" t="s">
        <v>2248</v>
      </c>
      <c r="P353" s="1" t="s">
        <v>1897</v>
      </c>
      <c r="Q353" s="1" t="s">
        <v>120</v>
      </c>
      <c r="R353" s="1" t="s">
        <v>120</v>
      </c>
      <c r="S353" s="1" t="s">
        <v>4928</v>
      </c>
      <c r="T353" s="1" t="s">
        <v>120</v>
      </c>
      <c r="U353" s="1" t="s">
        <v>4930</v>
      </c>
      <c r="V353" s="1" t="s">
        <v>4931</v>
      </c>
      <c r="W353" s="1" t="s">
        <v>4932</v>
      </c>
      <c r="X353" s="1" t="s">
        <v>120</v>
      </c>
      <c r="Y353" s="1" t="s">
        <v>120</v>
      </c>
      <c r="Z353" s="1" t="s">
        <v>4933</v>
      </c>
      <c r="AA353" s="1" t="s">
        <v>4934</v>
      </c>
      <c r="AB353" s="1" t="s">
        <v>120</v>
      </c>
      <c r="AC353" s="1" t="s">
        <v>120</v>
      </c>
      <c r="AD353" s="1" t="s">
        <v>120</v>
      </c>
      <c r="AE353" s="1" t="s">
        <v>120</v>
      </c>
      <c r="AF353" s="1" t="s">
        <v>120</v>
      </c>
      <c r="AG353" s="1" t="s">
        <v>120</v>
      </c>
      <c r="AH353" s="1" t="s">
        <v>120</v>
      </c>
      <c r="AI353" s="1" t="s">
        <v>120</v>
      </c>
      <c r="AJ353" s="1" t="s">
        <v>4935</v>
      </c>
      <c r="AK353" s="1" t="s">
        <v>4936</v>
      </c>
      <c r="AL353" s="1" t="s">
        <v>4937</v>
      </c>
      <c r="AM353" s="1" t="s">
        <v>4938</v>
      </c>
      <c r="AN353" s="1" t="s">
        <v>120</v>
      </c>
      <c r="AO353" s="1" t="s">
        <v>120</v>
      </c>
      <c r="AP353" s="1" t="s">
        <v>120</v>
      </c>
      <c r="AQ353" s="1" t="s">
        <v>120</v>
      </c>
      <c r="AR353" s="1" t="s">
        <v>120</v>
      </c>
      <c r="AS353" s="1" t="s">
        <v>120</v>
      </c>
      <c r="AT353" s="1" t="s">
        <v>120</v>
      </c>
      <c r="AU353" s="1" t="s">
        <v>120</v>
      </c>
      <c r="AV353" s="1" t="s">
        <v>120</v>
      </c>
      <c r="AW353" s="1" t="s">
        <v>4939</v>
      </c>
      <c r="AX353" s="1" t="s">
        <v>4940</v>
      </c>
      <c r="AY353" s="1" t="s">
        <v>120</v>
      </c>
      <c r="AZ353" s="1" t="s">
        <v>120</v>
      </c>
      <c r="BA353" s="1" t="s">
        <v>500</v>
      </c>
      <c r="BB353" s="1" t="s">
        <v>3156</v>
      </c>
      <c r="BC353" s="1" t="s">
        <v>1897</v>
      </c>
      <c r="BD353" s="1" t="s">
        <v>120</v>
      </c>
      <c r="BE353" s="1" t="s">
        <v>120</v>
      </c>
      <c r="BF353" s="1" t="s">
        <v>2720</v>
      </c>
      <c r="BG353" s="1" t="s">
        <v>120</v>
      </c>
      <c r="BH353" s="1" t="s">
        <v>4930</v>
      </c>
      <c r="BI353" s="1" t="s">
        <v>4941</v>
      </c>
      <c r="BJ353" s="1" t="s">
        <v>4932</v>
      </c>
      <c r="BK353" s="1" t="s">
        <v>120</v>
      </c>
      <c r="BL353" s="1" t="s">
        <v>120</v>
      </c>
      <c r="BM353" s="1" t="s">
        <v>4937</v>
      </c>
      <c r="BN353" s="1" t="s">
        <v>120</v>
      </c>
      <c r="BO353" s="1" t="s">
        <v>120</v>
      </c>
      <c r="BP353" s="1" t="s">
        <v>161</v>
      </c>
      <c r="BQ353" s="1" t="s">
        <v>120</v>
      </c>
      <c r="BR353" s="1" t="s">
        <v>120</v>
      </c>
      <c r="BS353" s="1" t="s">
        <v>120</v>
      </c>
      <c r="BT353" s="1" t="s">
        <v>161</v>
      </c>
      <c r="BU353" s="1" t="s">
        <v>120</v>
      </c>
      <c r="BV353" s="1" t="s">
        <v>120</v>
      </c>
      <c r="BW353" s="1" t="s">
        <v>4940</v>
      </c>
      <c r="BX353" s="1" t="s">
        <v>120</v>
      </c>
      <c r="BY353" s="1" t="s">
        <v>120</v>
      </c>
      <c r="BZ353" s="1" t="s">
        <v>120</v>
      </c>
      <c r="CA353" s="1" t="s">
        <v>4940</v>
      </c>
      <c r="CB353" s="1" t="s">
        <v>4938</v>
      </c>
      <c r="CC353" s="1" t="s">
        <v>120</v>
      </c>
      <c r="CD353" s="1" t="s">
        <v>120</v>
      </c>
      <c r="CE353" s="1" t="s">
        <v>120</v>
      </c>
      <c r="CF353" s="1" t="s">
        <v>120</v>
      </c>
      <c r="CG353" s="1" t="s">
        <v>120</v>
      </c>
      <c r="CH353" s="1" t="s">
        <v>120</v>
      </c>
      <c r="CI353" s="1" t="s">
        <v>120</v>
      </c>
      <c r="CJ353" s="1" t="s">
        <v>120</v>
      </c>
      <c r="CK353" s="1" t="s">
        <v>120</v>
      </c>
      <c r="CL353" s="1" t="s">
        <v>4939</v>
      </c>
      <c r="CM353" s="1" t="s">
        <v>4940</v>
      </c>
      <c r="CN353" s="1" t="s">
        <v>120</v>
      </c>
      <c r="CO353" s="1" t="s">
        <v>4942</v>
      </c>
      <c r="CP353" s="1" t="s">
        <v>4943</v>
      </c>
      <c r="CQ353" s="1" t="s">
        <v>120</v>
      </c>
      <c r="CR353" s="1" t="s">
        <v>4942</v>
      </c>
      <c r="CS353" s="1" t="s">
        <v>4943</v>
      </c>
      <c r="CT353" s="1" t="s">
        <v>120</v>
      </c>
      <c r="CU353" s="1" t="s">
        <v>120</v>
      </c>
      <c r="CV353" s="1" t="s">
        <v>120</v>
      </c>
      <c r="CW353" s="1" t="s">
        <v>120</v>
      </c>
      <c r="CX353" s="1" t="s">
        <v>120</v>
      </c>
      <c r="CY353" s="1" t="s">
        <v>120</v>
      </c>
      <c r="CZ353" s="1" t="s">
        <v>120</v>
      </c>
      <c r="DA353" s="1" t="s">
        <v>120</v>
      </c>
      <c r="DB353" s="1" t="s">
        <v>120</v>
      </c>
      <c r="DC353" s="1" t="s">
        <v>120</v>
      </c>
      <c r="DD353" s="1" t="s">
        <v>120</v>
      </c>
      <c r="DE353" s="1" t="s">
        <v>120</v>
      </c>
      <c r="DF353" s="1" t="s">
        <v>120</v>
      </c>
      <c r="DG353" s="1" t="s">
        <v>120</v>
      </c>
    </row>
    <row r="354" spans="1:111" hidden="1" x14ac:dyDescent="0.3">
      <c r="A354" s="2">
        <v>352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</row>
    <row r="355" spans="1:111" x14ac:dyDescent="0.3">
      <c r="A355" s="2">
        <v>353</v>
      </c>
      <c r="B355" s="1" t="s">
        <v>4944</v>
      </c>
      <c r="C355" s="1" t="s">
        <v>4945</v>
      </c>
      <c r="D355" s="1" t="s">
        <v>4946</v>
      </c>
      <c r="E355" s="1" t="s">
        <v>4947</v>
      </c>
      <c r="F355" s="1" t="s">
        <v>4948</v>
      </c>
      <c r="G355" s="1" t="s">
        <v>4949</v>
      </c>
      <c r="H355" s="1" t="s">
        <v>4950</v>
      </c>
      <c r="I355" s="1" t="s">
        <v>4951</v>
      </c>
      <c r="J355" s="1" t="s">
        <v>4952</v>
      </c>
      <c r="K355" s="1" t="s">
        <v>4953</v>
      </c>
      <c r="L355" s="1" t="s">
        <v>4954</v>
      </c>
      <c r="M355" s="1" t="s">
        <v>120</v>
      </c>
      <c r="N355" s="1" t="s">
        <v>262</v>
      </c>
      <c r="O355" s="1" t="s">
        <v>4955</v>
      </c>
      <c r="P355" s="1" t="s">
        <v>355</v>
      </c>
      <c r="Q355" s="1" t="s">
        <v>120</v>
      </c>
      <c r="R355" s="1" t="s">
        <v>120</v>
      </c>
      <c r="S355" s="1" t="s">
        <v>4953</v>
      </c>
      <c r="T355" s="1" t="s">
        <v>120</v>
      </c>
      <c r="U355" s="1" t="s">
        <v>4956</v>
      </c>
      <c r="V355" s="1" t="s">
        <v>4957</v>
      </c>
      <c r="W355" s="1" t="s">
        <v>4958</v>
      </c>
      <c r="X355" s="1" t="s">
        <v>120</v>
      </c>
      <c r="Y355" s="1" t="s">
        <v>120</v>
      </c>
      <c r="Z355" s="1" t="s">
        <v>4959</v>
      </c>
      <c r="AA355" s="1" t="s">
        <v>4960</v>
      </c>
      <c r="AB355" s="1" t="s">
        <v>120</v>
      </c>
      <c r="AC355" s="1" t="s">
        <v>120</v>
      </c>
      <c r="AD355" s="1" t="s">
        <v>120</v>
      </c>
      <c r="AE355" s="1" t="s">
        <v>120</v>
      </c>
      <c r="AF355" s="1" t="s">
        <v>120</v>
      </c>
      <c r="AG355" s="1" t="s">
        <v>120</v>
      </c>
      <c r="AH355" s="1" t="s">
        <v>120</v>
      </c>
      <c r="AI355" s="1" t="s">
        <v>120</v>
      </c>
      <c r="AJ355" s="1" t="s">
        <v>4961</v>
      </c>
      <c r="AK355" s="1" t="s">
        <v>4962</v>
      </c>
      <c r="AL355" s="1" t="s">
        <v>4963</v>
      </c>
      <c r="AM355" s="1" t="s">
        <v>120</v>
      </c>
      <c r="AN355" s="1" t="s">
        <v>120</v>
      </c>
      <c r="AO355" s="1" t="s">
        <v>120</v>
      </c>
      <c r="AP355" s="1" t="s">
        <v>120</v>
      </c>
      <c r="AQ355" s="1" t="s">
        <v>120</v>
      </c>
      <c r="AR355" s="1" t="s">
        <v>120</v>
      </c>
      <c r="AS355" s="1" t="s">
        <v>120</v>
      </c>
      <c r="AT355" s="1" t="s">
        <v>120</v>
      </c>
      <c r="AU355" s="1" t="s">
        <v>120</v>
      </c>
      <c r="AV355" s="1" t="s">
        <v>120</v>
      </c>
      <c r="AW355" s="1" t="s">
        <v>120</v>
      </c>
      <c r="AX355" s="1" t="s">
        <v>120</v>
      </c>
      <c r="AY355" s="1" t="s">
        <v>715</v>
      </c>
      <c r="AZ355" s="1" t="s">
        <v>120</v>
      </c>
      <c r="BA355" s="1" t="s">
        <v>262</v>
      </c>
      <c r="BB355" s="1" t="s">
        <v>2456</v>
      </c>
      <c r="BC355" s="1" t="s">
        <v>708</v>
      </c>
      <c r="BD355" s="1" t="s">
        <v>120</v>
      </c>
      <c r="BE355" s="1" t="s">
        <v>120</v>
      </c>
      <c r="BF355" s="1" t="s">
        <v>4964</v>
      </c>
      <c r="BG355" s="1" t="s">
        <v>120</v>
      </c>
      <c r="BH355" s="1" t="s">
        <v>4956</v>
      </c>
      <c r="BI355" s="1" t="s">
        <v>4965</v>
      </c>
      <c r="BJ355" s="1" t="s">
        <v>4966</v>
      </c>
      <c r="BK355" s="1" t="s">
        <v>120</v>
      </c>
      <c r="BL355" s="1" t="s">
        <v>120</v>
      </c>
      <c r="BM355" s="1" t="s">
        <v>4963</v>
      </c>
      <c r="BN355" s="1" t="s">
        <v>120</v>
      </c>
      <c r="BO355" s="1" t="s">
        <v>120</v>
      </c>
      <c r="BP355" s="1" t="s">
        <v>120</v>
      </c>
      <c r="BQ355" s="1" t="s">
        <v>120</v>
      </c>
      <c r="BR355" s="1" t="s">
        <v>120</v>
      </c>
      <c r="BS355" s="1" t="s">
        <v>120</v>
      </c>
      <c r="BT355" s="1" t="s">
        <v>120</v>
      </c>
      <c r="BU355" s="1" t="s">
        <v>120</v>
      </c>
      <c r="BV355" s="1" t="s">
        <v>120</v>
      </c>
      <c r="BW355" s="1" t="s">
        <v>120</v>
      </c>
      <c r="BX355" s="1" t="s">
        <v>120</v>
      </c>
      <c r="BY355" s="1" t="s">
        <v>120</v>
      </c>
      <c r="BZ355" s="1" t="s">
        <v>120</v>
      </c>
      <c r="CA355" s="1" t="s">
        <v>120</v>
      </c>
      <c r="CB355" s="1" t="s">
        <v>120</v>
      </c>
      <c r="CC355" s="1" t="s">
        <v>120</v>
      </c>
      <c r="CD355" s="1" t="s">
        <v>120</v>
      </c>
      <c r="CE355" s="1" t="s">
        <v>120</v>
      </c>
      <c r="CF355" s="1" t="s">
        <v>120</v>
      </c>
      <c r="CG355" s="1" t="s">
        <v>120</v>
      </c>
      <c r="CH355" s="1" t="s">
        <v>120</v>
      </c>
      <c r="CI355" s="1" t="s">
        <v>120</v>
      </c>
      <c r="CJ355" s="1" t="s">
        <v>120</v>
      </c>
      <c r="CK355" s="1" t="s">
        <v>120</v>
      </c>
      <c r="CL355" s="1" t="s">
        <v>120</v>
      </c>
      <c r="CM355" s="1" t="s">
        <v>120</v>
      </c>
      <c r="CN355" s="1" t="s">
        <v>120</v>
      </c>
      <c r="CO355" s="1" t="s">
        <v>120</v>
      </c>
      <c r="CP355" s="1" t="s">
        <v>120</v>
      </c>
      <c r="CQ355" s="1" t="s">
        <v>120</v>
      </c>
      <c r="CR355" s="1" t="s">
        <v>120</v>
      </c>
      <c r="CS355" s="1" t="s">
        <v>120</v>
      </c>
      <c r="CT355" s="1" t="s">
        <v>120</v>
      </c>
      <c r="CU355" s="1" t="s">
        <v>120</v>
      </c>
      <c r="CV355" s="1" t="s">
        <v>123</v>
      </c>
      <c r="CW355" s="1" t="s">
        <v>123</v>
      </c>
      <c r="CX355" s="1" t="s">
        <v>120</v>
      </c>
      <c r="CY355" s="1" t="s">
        <v>120</v>
      </c>
      <c r="CZ355" s="1" t="s">
        <v>161</v>
      </c>
      <c r="DA355" s="1" t="s">
        <v>120</v>
      </c>
      <c r="DB355" s="1" t="s">
        <v>120</v>
      </c>
      <c r="DC355" s="1" t="s">
        <v>1470</v>
      </c>
      <c r="DD355" s="1" t="s">
        <v>4967</v>
      </c>
      <c r="DE355" s="1" t="s">
        <v>120</v>
      </c>
      <c r="DF355" s="1" t="s">
        <v>120</v>
      </c>
      <c r="DG355" s="1" t="s">
        <v>715</v>
      </c>
    </row>
    <row r="356" spans="1:111" x14ac:dyDescent="0.3">
      <c r="A356" s="2">
        <v>354</v>
      </c>
      <c r="B356" s="1" t="s">
        <v>4944</v>
      </c>
      <c r="C356" s="1" t="s">
        <v>4945</v>
      </c>
      <c r="D356" s="1" t="s">
        <v>4946</v>
      </c>
      <c r="E356" s="1" t="s">
        <v>4947</v>
      </c>
      <c r="F356" s="1" t="s">
        <v>4948</v>
      </c>
      <c r="G356" s="1" t="s">
        <v>4949</v>
      </c>
      <c r="H356" s="1" t="s">
        <v>4950</v>
      </c>
      <c r="I356" s="1" t="s">
        <v>4951</v>
      </c>
      <c r="J356" s="1" t="s">
        <v>4952</v>
      </c>
      <c r="K356" s="1" t="s">
        <v>4953</v>
      </c>
      <c r="L356" s="1" t="s">
        <v>4954</v>
      </c>
      <c r="M356" s="1" t="s">
        <v>120</v>
      </c>
      <c r="N356" s="1" t="s">
        <v>262</v>
      </c>
      <c r="O356" s="1" t="s">
        <v>4955</v>
      </c>
      <c r="P356" s="1" t="s">
        <v>355</v>
      </c>
      <c r="Q356" s="1" t="s">
        <v>120</v>
      </c>
      <c r="R356" s="1" t="s">
        <v>120</v>
      </c>
      <c r="S356" s="1" t="s">
        <v>4953</v>
      </c>
      <c r="T356" s="1" t="s">
        <v>120</v>
      </c>
      <c r="U356" s="1" t="s">
        <v>4956</v>
      </c>
      <c r="V356" s="1" t="s">
        <v>4957</v>
      </c>
      <c r="W356" s="1" t="s">
        <v>4958</v>
      </c>
      <c r="X356" s="1" t="s">
        <v>120</v>
      </c>
      <c r="Y356" s="1" t="s">
        <v>120</v>
      </c>
      <c r="Z356" s="1" t="s">
        <v>4959</v>
      </c>
      <c r="AA356" s="1" t="s">
        <v>4960</v>
      </c>
      <c r="AB356" s="1" t="s">
        <v>120</v>
      </c>
      <c r="AC356" s="1" t="s">
        <v>120</v>
      </c>
      <c r="AD356" s="1" t="s">
        <v>120</v>
      </c>
      <c r="AE356" s="1" t="s">
        <v>120</v>
      </c>
      <c r="AF356" s="1" t="s">
        <v>120</v>
      </c>
      <c r="AG356" s="1" t="s">
        <v>120</v>
      </c>
      <c r="AH356" s="1" t="s">
        <v>120</v>
      </c>
      <c r="AI356" s="1" t="s">
        <v>120</v>
      </c>
      <c r="AJ356" s="1" t="s">
        <v>4961</v>
      </c>
      <c r="AK356" s="1" t="s">
        <v>4962</v>
      </c>
      <c r="AL356" s="1" t="s">
        <v>4963</v>
      </c>
      <c r="AM356" s="1" t="s">
        <v>120</v>
      </c>
      <c r="AN356" s="1" t="s">
        <v>120</v>
      </c>
      <c r="AO356" s="1" t="s">
        <v>120</v>
      </c>
      <c r="AP356" s="1" t="s">
        <v>120</v>
      </c>
      <c r="AQ356" s="1" t="s">
        <v>120</v>
      </c>
      <c r="AR356" s="1" t="s">
        <v>120</v>
      </c>
      <c r="AS356" s="1" t="s">
        <v>120</v>
      </c>
      <c r="AT356" s="1" t="s">
        <v>120</v>
      </c>
      <c r="AU356" s="1" t="s">
        <v>120</v>
      </c>
      <c r="AV356" s="1" t="s">
        <v>120</v>
      </c>
      <c r="AW356" s="1" t="s">
        <v>120</v>
      </c>
      <c r="AX356" s="1" t="s">
        <v>120</v>
      </c>
      <c r="AY356" s="1" t="s">
        <v>715</v>
      </c>
      <c r="AZ356" s="1" t="s">
        <v>120</v>
      </c>
      <c r="BA356" s="1" t="s">
        <v>262</v>
      </c>
      <c r="BB356" s="1" t="s">
        <v>2456</v>
      </c>
      <c r="BC356" s="1" t="s">
        <v>708</v>
      </c>
      <c r="BD356" s="1" t="s">
        <v>120</v>
      </c>
      <c r="BE356" s="1" t="s">
        <v>120</v>
      </c>
      <c r="BF356" s="1" t="s">
        <v>4964</v>
      </c>
      <c r="BG356" s="1" t="s">
        <v>120</v>
      </c>
      <c r="BH356" s="1" t="s">
        <v>4956</v>
      </c>
      <c r="BI356" s="1" t="s">
        <v>4965</v>
      </c>
      <c r="BJ356" s="1" t="s">
        <v>4966</v>
      </c>
      <c r="BK356" s="1" t="s">
        <v>120</v>
      </c>
      <c r="BL356" s="1" t="s">
        <v>120</v>
      </c>
      <c r="BM356" s="1" t="s">
        <v>4963</v>
      </c>
      <c r="BN356" s="1" t="s">
        <v>120</v>
      </c>
      <c r="BO356" s="1" t="s">
        <v>120</v>
      </c>
      <c r="BP356" s="1" t="s">
        <v>120</v>
      </c>
      <c r="BQ356" s="1" t="s">
        <v>120</v>
      </c>
      <c r="BR356" s="1" t="s">
        <v>120</v>
      </c>
      <c r="BS356" s="1" t="s">
        <v>120</v>
      </c>
      <c r="BT356" s="1" t="s">
        <v>120</v>
      </c>
      <c r="BU356" s="1" t="s">
        <v>120</v>
      </c>
      <c r="BV356" s="1" t="s">
        <v>120</v>
      </c>
      <c r="BW356" s="1" t="s">
        <v>120</v>
      </c>
      <c r="BX356" s="1" t="s">
        <v>120</v>
      </c>
      <c r="BY356" s="1" t="s">
        <v>120</v>
      </c>
      <c r="BZ356" s="1" t="s">
        <v>120</v>
      </c>
      <c r="CA356" s="1" t="s">
        <v>120</v>
      </c>
      <c r="CB356" s="1" t="s">
        <v>120</v>
      </c>
      <c r="CC356" s="1" t="s">
        <v>120</v>
      </c>
      <c r="CD356" s="1" t="s">
        <v>120</v>
      </c>
      <c r="CE356" s="1" t="s">
        <v>120</v>
      </c>
      <c r="CF356" s="1" t="s">
        <v>120</v>
      </c>
      <c r="CG356" s="1" t="s">
        <v>120</v>
      </c>
      <c r="CH356" s="1" t="s">
        <v>120</v>
      </c>
      <c r="CI356" s="1" t="s">
        <v>120</v>
      </c>
      <c r="CJ356" s="1" t="s">
        <v>120</v>
      </c>
      <c r="CK356" s="1" t="s">
        <v>120</v>
      </c>
      <c r="CL356" s="1" t="s">
        <v>120</v>
      </c>
      <c r="CM356" s="1" t="s">
        <v>120</v>
      </c>
      <c r="CN356" s="1" t="s">
        <v>120</v>
      </c>
      <c r="CO356" s="1" t="s">
        <v>120</v>
      </c>
      <c r="CP356" s="1" t="s">
        <v>120</v>
      </c>
      <c r="CQ356" s="1" t="s">
        <v>120</v>
      </c>
      <c r="CR356" s="1" t="s">
        <v>120</v>
      </c>
      <c r="CS356" s="1" t="s">
        <v>120</v>
      </c>
      <c r="CT356" s="1" t="s">
        <v>120</v>
      </c>
      <c r="CU356" s="1" t="s">
        <v>120</v>
      </c>
      <c r="CV356" s="1" t="s">
        <v>123</v>
      </c>
      <c r="CW356" s="1" t="s">
        <v>123</v>
      </c>
      <c r="CX356" s="1" t="s">
        <v>120</v>
      </c>
      <c r="CY356" s="1" t="s">
        <v>120</v>
      </c>
      <c r="CZ356" s="1" t="s">
        <v>161</v>
      </c>
      <c r="DA356" s="1" t="s">
        <v>120</v>
      </c>
      <c r="DB356" s="1" t="s">
        <v>120</v>
      </c>
      <c r="DC356" s="1" t="s">
        <v>1470</v>
      </c>
      <c r="DD356" s="1" t="s">
        <v>4967</v>
      </c>
      <c r="DE356" s="1" t="s">
        <v>120</v>
      </c>
      <c r="DF356" s="1" t="s">
        <v>120</v>
      </c>
      <c r="DG356" s="1" t="s">
        <v>715</v>
      </c>
    </row>
    <row r="357" spans="1:111" x14ac:dyDescent="0.3">
      <c r="A357" s="2">
        <v>355</v>
      </c>
      <c r="B357" s="1" t="s">
        <v>4944</v>
      </c>
      <c r="C357" s="1" t="s">
        <v>4945</v>
      </c>
      <c r="D357" s="1" t="s">
        <v>4946</v>
      </c>
      <c r="E357" s="1" t="s">
        <v>4947</v>
      </c>
      <c r="F357" s="1" t="s">
        <v>4948</v>
      </c>
      <c r="G357" s="1" t="s">
        <v>4949</v>
      </c>
      <c r="H357" s="1" t="s">
        <v>4950</v>
      </c>
      <c r="I357" s="1" t="s">
        <v>4951</v>
      </c>
      <c r="J357" s="1" t="s">
        <v>4952</v>
      </c>
      <c r="K357" s="1" t="s">
        <v>4953</v>
      </c>
      <c r="L357" s="1" t="s">
        <v>4954</v>
      </c>
      <c r="M357" s="1" t="s">
        <v>120</v>
      </c>
      <c r="N357" s="1" t="s">
        <v>262</v>
      </c>
      <c r="O357" s="1" t="s">
        <v>4955</v>
      </c>
      <c r="P357" s="1" t="s">
        <v>355</v>
      </c>
      <c r="Q357" s="1" t="s">
        <v>120</v>
      </c>
      <c r="R357" s="1" t="s">
        <v>120</v>
      </c>
      <c r="S357" s="1" t="s">
        <v>4953</v>
      </c>
      <c r="T357" s="1" t="s">
        <v>120</v>
      </c>
      <c r="U357" s="1" t="s">
        <v>4956</v>
      </c>
      <c r="V357" s="1" t="s">
        <v>4957</v>
      </c>
      <c r="W357" s="1" t="s">
        <v>4958</v>
      </c>
      <c r="X357" s="1" t="s">
        <v>120</v>
      </c>
      <c r="Y357" s="1" t="s">
        <v>120</v>
      </c>
      <c r="Z357" s="1" t="s">
        <v>4959</v>
      </c>
      <c r="AA357" s="1" t="s">
        <v>4960</v>
      </c>
      <c r="AB357" s="1" t="s">
        <v>120</v>
      </c>
      <c r="AC357" s="1" t="s">
        <v>120</v>
      </c>
      <c r="AD357" s="1" t="s">
        <v>120</v>
      </c>
      <c r="AE357" s="1" t="s">
        <v>120</v>
      </c>
      <c r="AF357" s="1" t="s">
        <v>120</v>
      </c>
      <c r="AG357" s="1" t="s">
        <v>120</v>
      </c>
      <c r="AH357" s="1" t="s">
        <v>120</v>
      </c>
      <c r="AI357" s="1" t="s">
        <v>120</v>
      </c>
      <c r="AJ357" s="1" t="s">
        <v>4961</v>
      </c>
      <c r="AK357" s="1" t="s">
        <v>4962</v>
      </c>
      <c r="AL357" s="1" t="s">
        <v>4963</v>
      </c>
      <c r="AM357" s="1" t="s">
        <v>120</v>
      </c>
      <c r="AN357" s="1" t="s">
        <v>120</v>
      </c>
      <c r="AO357" s="1" t="s">
        <v>120</v>
      </c>
      <c r="AP357" s="1" t="s">
        <v>120</v>
      </c>
      <c r="AQ357" s="1" t="s">
        <v>120</v>
      </c>
      <c r="AR357" s="1" t="s">
        <v>120</v>
      </c>
      <c r="AS357" s="1" t="s">
        <v>120</v>
      </c>
      <c r="AT357" s="1" t="s">
        <v>120</v>
      </c>
      <c r="AU357" s="1" t="s">
        <v>120</v>
      </c>
      <c r="AV357" s="1" t="s">
        <v>120</v>
      </c>
      <c r="AW357" s="1" t="s">
        <v>120</v>
      </c>
      <c r="AX357" s="1" t="s">
        <v>120</v>
      </c>
      <c r="AY357" s="1" t="s">
        <v>715</v>
      </c>
      <c r="AZ357" s="1" t="s">
        <v>120</v>
      </c>
      <c r="BA357" s="1" t="s">
        <v>262</v>
      </c>
      <c r="BB357" s="1" t="s">
        <v>2456</v>
      </c>
      <c r="BC357" s="1" t="s">
        <v>708</v>
      </c>
      <c r="BD357" s="1" t="s">
        <v>120</v>
      </c>
      <c r="BE357" s="1" t="s">
        <v>120</v>
      </c>
      <c r="BF357" s="1" t="s">
        <v>4964</v>
      </c>
      <c r="BG357" s="1" t="s">
        <v>120</v>
      </c>
      <c r="BH357" s="1" t="s">
        <v>4956</v>
      </c>
      <c r="BI357" s="1" t="s">
        <v>4965</v>
      </c>
      <c r="BJ357" s="1" t="s">
        <v>4966</v>
      </c>
      <c r="BK357" s="1" t="s">
        <v>120</v>
      </c>
      <c r="BL357" s="1" t="s">
        <v>120</v>
      </c>
      <c r="BM357" s="1" t="s">
        <v>4963</v>
      </c>
      <c r="BN357" s="1" t="s">
        <v>120</v>
      </c>
      <c r="BO357" s="1" t="s">
        <v>120</v>
      </c>
      <c r="BP357" s="1" t="s">
        <v>120</v>
      </c>
      <c r="BQ357" s="1" t="s">
        <v>120</v>
      </c>
      <c r="BR357" s="1" t="s">
        <v>120</v>
      </c>
      <c r="BS357" s="1" t="s">
        <v>120</v>
      </c>
      <c r="BT357" s="1" t="s">
        <v>120</v>
      </c>
      <c r="BU357" s="1" t="s">
        <v>120</v>
      </c>
      <c r="BV357" s="1" t="s">
        <v>120</v>
      </c>
      <c r="BW357" s="1" t="s">
        <v>120</v>
      </c>
      <c r="BX357" s="1" t="s">
        <v>120</v>
      </c>
      <c r="BY357" s="1" t="s">
        <v>120</v>
      </c>
      <c r="BZ357" s="1" t="s">
        <v>120</v>
      </c>
      <c r="CA357" s="1" t="s">
        <v>120</v>
      </c>
      <c r="CB357" s="1" t="s">
        <v>120</v>
      </c>
      <c r="CC357" s="1" t="s">
        <v>120</v>
      </c>
      <c r="CD357" s="1" t="s">
        <v>120</v>
      </c>
      <c r="CE357" s="1" t="s">
        <v>120</v>
      </c>
      <c r="CF357" s="1" t="s">
        <v>120</v>
      </c>
      <c r="CG357" s="1" t="s">
        <v>120</v>
      </c>
      <c r="CH357" s="1" t="s">
        <v>120</v>
      </c>
      <c r="CI357" s="1" t="s">
        <v>120</v>
      </c>
      <c r="CJ357" s="1" t="s">
        <v>120</v>
      </c>
      <c r="CK357" s="1" t="s">
        <v>120</v>
      </c>
      <c r="CL357" s="1" t="s">
        <v>120</v>
      </c>
      <c r="CM357" s="1" t="s">
        <v>120</v>
      </c>
      <c r="CN357" s="1" t="s">
        <v>120</v>
      </c>
      <c r="CO357" s="1" t="s">
        <v>120</v>
      </c>
      <c r="CP357" s="1" t="s">
        <v>120</v>
      </c>
      <c r="CQ357" s="1" t="s">
        <v>120</v>
      </c>
      <c r="CR357" s="1" t="s">
        <v>120</v>
      </c>
      <c r="CS357" s="1" t="s">
        <v>120</v>
      </c>
      <c r="CT357" s="1" t="s">
        <v>120</v>
      </c>
      <c r="CU357" s="1" t="s">
        <v>120</v>
      </c>
      <c r="CV357" s="1" t="s">
        <v>123</v>
      </c>
      <c r="CW357" s="1" t="s">
        <v>123</v>
      </c>
      <c r="CX357" s="1" t="s">
        <v>120</v>
      </c>
      <c r="CY357" s="1" t="s">
        <v>120</v>
      </c>
      <c r="CZ357" s="1" t="s">
        <v>161</v>
      </c>
      <c r="DA357" s="1" t="s">
        <v>120</v>
      </c>
      <c r="DB357" s="1" t="s">
        <v>120</v>
      </c>
      <c r="DC357" s="1" t="s">
        <v>1470</v>
      </c>
      <c r="DD357" s="1" t="s">
        <v>4967</v>
      </c>
      <c r="DE357" s="1" t="s">
        <v>120</v>
      </c>
      <c r="DF357" s="1" t="s">
        <v>120</v>
      </c>
      <c r="DG357" s="1" t="s">
        <v>715</v>
      </c>
    </row>
    <row r="358" spans="1:111" x14ac:dyDescent="0.3">
      <c r="A358" s="2">
        <v>356</v>
      </c>
      <c r="B358" s="1" t="s">
        <v>4944</v>
      </c>
      <c r="C358" s="1" t="s">
        <v>4945</v>
      </c>
      <c r="D358" s="1" t="s">
        <v>4946</v>
      </c>
      <c r="E358" s="1" t="s">
        <v>4947</v>
      </c>
      <c r="F358" s="1" t="s">
        <v>4948</v>
      </c>
      <c r="G358" s="1" t="s">
        <v>4949</v>
      </c>
      <c r="H358" s="1" t="s">
        <v>4950</v>
      </c>
      <c r="I358" s="1" t="s">
        <v>4951</v>
      </c>
      <c r="J358" s="1" t="s">
        <v>4952</v>
      </c>
      <c r="K358" s="1" t="s">
        <v>4953</v>
      </c>
      <c r="L358" s="1" t="s">
        <v>4954</v>
      </c>
      <c r="M358" s="1" t="s">
        <v>120</v>
      </c>
      <c r="N358" s="1" t="s">
        <v>262</v>
      </c>
      <c r="O358" s="1" t="s">
        <v>4955</v>
      </c>
      <c r="P358" s="1" t="s">
        <v>355</v>
      </c>
      <c r="Q358" s="1" t="s">
        <v>120</v>
      </c>
      <c r="R358" s="1" t="s">
        <v>120</v>
      </c>
      <c r="S358" s="1" t="s">
        <v>4953</v>
      </c>
      <c r="T358" s="1" t="s">
        <v>120</v>
      </c>
      <c r="U358" s="1" t="s">
        <v>4956</v>
      </c>
      <c r="V358" s="1" t="s">
        <v>4957</v>
      </c>
      <c r="W358" s="1" t="s">
        <v>4958</v>
      </c>
      <c r="X358" s="1" t="s">
        <v>120</v>
      </c>
      <c r="Y358" s="1" t="s">
        <v>120</v>
      </c>
      <c r="Z358" s="1" t="s">
        <v>4959</v>
      </c>
      <c r="AA358" s="1" t="s">
        <v>4960</v>
      </c>
      <c r="AB358" s="1" t="s">
        <v>120</v>
      </c>
      <c r="AC358" s="1" t="s">
        <v>120</v>
      </c>
      <c r="AD358" s="1" t="s">
        <v>120</v>
      </c>
      <c r="AE358" s="1" t="s">
        <v>120</v>
      </c>
      <c r="AF358" s="1" t="s">
        <v>120</v>
      </c>
      <c r="AG358" s="1" t="s">
        <v>120</v>
      </c>
      <c r="AH358" s="1" t="s">
        <v>120</v>
      </c>
      <c r="AI358" s="1" t="s">
        <v>120</v>
      </c>
      <c r="AJ358" s="1" t="s">
        <v>4961</v>
      </c>
      <c r="AK358" s="1" t="s">
        <v>4962</v>
      </c>
      <c r="AL358" s="1" t="s">
        <v>4963</v>
      </c>
      <c r="AM358" s="1" t="s">
        <v>120</v>
      </c>
      <c r="AN358" s="1" t="s">
        <v>120</v>
      </c>
      <c r="AO358" s="1" t="s">
        <v>120</v>
      </c>
      <c r="AP358" s="1" t="s">
        <v>120</v>
      </c>
      <c r="AQ358" s="1" t="s">
        <v>120</v>
      </c>
      <c r="AR358" s="1" t="s">
        <v>120</v>
      </c>
      <c r="AS358" s="1" t="s">
        <v>120</v>
      </c>
      <c r="AT358" s="1" t="s">
        <v>120</v>
      </c>
      <c r="AU358" s="1" t="s">
        <v>120</v>
      </c>
      <c r="AV358" s="1" t="s">
        <v>120</v>
      </c>
      <c r="AW358" s="1" t="s">
        <v>120</v>
      </c>
      <c r="AX358" s="1" t="s">
        <v>120</v>
      </c>
      <c r="AY358" s="1" t="s">
        <v>715</v>
      </c>
      <c r="AZ358" s="1" t="s">
        <v>120</v>
      </c>
      <c r="BA358" s="1" t="s">
        <v>262</v>
      </c>
      <c r="BB358" s="1" t="s">
        <v>2456</v>
      </c>
      <c r="BC358" s="1" t="s">
        <v>708</v>
      </c>
      <c r="BD358" s="1" t="s">
        <v>120</v>
      </c>
      <c r="BE358" s="1" t="s">
        <v>120</v>
      </c>
      <c r="BF358" s="1" t="s">
        <v>4964</v>
      </c>
      <c r="BG358" s="1" t="s">
        <v>120</v>
      </c>
      <c r="BH358" s="1" t="s">
        <v>4956</v>
      </c>
      <c r="BI358" s="1" t="s">
        <v>4965</v>
      </c>
      <c r="BJ358" s="1" t="s">
        <v>4966</v>
      </c>
      <c r="BK358" s="1" t="s">
        <v>120</v>
      </c>
      <c r="BL358" s="1" t="s">
        <v>120</v>
      </c>
      <c r="BM358" s="1" t="s">
        <v>4963</v>
      </c>
      <c r="BN358" s="1" t="s">
        <v>120</v>
      </c>
      <c r="BO358" s="1" t="s">
        <v>120</v>
      </c>
      <c r="BP358" s="1" t="s">
        <v>120</v>
      </c>
      <c r="BQ358" s="1" t="s">
        <v>120</v>
      </c>
      <c r="BR358" s="1" t="s">
        <v>120</v>
      </c>
      <c r="BS358" s="1" t="s">
        <v>120</v>
      </c>
      <c r="BT358" s="1" t="s">
        <v>120</v>
      </c>
      <c r="BU358" s="1" t="s">
        <v>120</v>
      </c>
      <c r="BV358" s="1" t="s">
        <v>120</v>
      </c>
      <c r="BW358" s="1" t="s">
        <v>120</v>
      </c>
      <c r="BX358" s="1" t="s">
        <v>120</v>
      </c>
      <c r="BY358" s="1" t="s">
        <v>120</v>
      </c>
      <c r="BZ358" s="1" t="s">
        <v>120</v>
      </c>
      <c r="CA358" s="1" t="s">
        <v>120</v>
      </c>
      <c r="CB358" s="1" t="s">
        <v>120</v>
      </c>
      <c r="CC358" s="1" t="s">
        <v>120</v>
      </c>
      <c r="CD358" s="1" t="s">
        <v>120</v>
      </c>
      <c r="CE358" s="1" t="s">
        <v>120</v>
      </c>
      <c r="CF358" s="1" t="s">
        <v>120</v>
      </c>
      <c r="CG358" s="1" t="s">
        <v>120</v>
      </c>
      <c r="CH358" s="1" t="s">
        <v>120</v>
      </c>
      <c r="CI358" s="1" t="s">
        <v>120</v>
      </c>
      <c r="CJ358" s="1" t="s">
        <v>120</v>
      </c>
      <c r="CK358" s="1" t="s">
        <v>120</v>
      </c>
      <c r="CL358" s="1" t="s">
        <v>120</v>
      </c>
      <c r="CM358" s="1" t="s">
        <v>120</v>
      </c>
      <c r="CN358" s="1" t="s">
        <v>120</v>
      </c>
      <c r="CO358" s="1" t="s">
        <v>120</v>
      </c>
      <c r="CP358" s="1" t="s">
        <v>120</v>
      </c>
      <c r="CQ358" s="1" t="s">
        <v>120</v>
      </c>
      <c r="CR358" s="1" t="s">
        <v>120</v>
      </c>
      <c r="CS358" s="1" t="s">
        <v>120</v>
      </c>
      <c r="CT358" s="1" t="s">
        <v>120</v>
      </c>
      <c r="CU358" s="1" t="s">
        <v>120</v>
      </c>
      <c r="CV358" s="1" t="s">
        <v>123</v>
      </c>
      <c r="CW358" s="1" t="s">
        <v>123</v>
      </c>
      <c r="CX358" s="1" t="s">
        <v>120</v>
      </c>
      <c r="CY358" s="1" t="s">
        <v>120</v>
      </c>
      <c r="CZ358" s="1" t="s">
        <v>161</v>
      </c>
      <c r="DA358" s="1" t="s">
        <v>120</v>
      </c>
      <c r="DB358" s="1" t="s">
        <v>120</v>
      </c>
      <c r="DC358" s="1" t="s">
        <v>1470</v>
      </c>
      <c r="DD358" s="1" t="s">
        <v>4967</v>
      </c>
      <c r="DE358" s="1" t="s">
        <v>120</v>
      </c>
      <c r="DF358" s="1" t="s">
        <v>120</v>
      </c>
      <c r="DG358" s="1" t="s">
        <v>715</v>
      </c>
    </row>
    <row r="359" spans="1:111" x14ac:dyDescent="0.3">
      <c r="A359" s="2">
        <v>357</v>
      </c>
      <c r="B359" s="1" t="s">
        <v>4944</v>
      </c>
      <c r="C359" s="1" t="s">
        <v>4945</v>
      </c>
      <c r="D359" s="1" t="s">
        <v>4946</v>
      </c>
      <c r="E359" s="1" t="s">
        <v>4947</v>
      </c>
      <c r="F359" s="1" t="s">
        <v>4948</v>
      </c>
      <c r="G359" s="1" t="s">
        <v>4949</v>
      </c>
      <c r="H359" s="1" t="s">
        <v>4950</v>
      </c>
      <c r="I359" s="1" t="s">
        <v>4951</v>
      </c>
      <c r="J359" s="1" t="s">
        <v>4952</v>
      </c>
      <c r="K359" s="1" t="s">
        <v>4953</v>
      </c>
      <c r="L359" s="1" t="s">
        <v>4954</v>
      </c>
      <c r="M359" s="1" t="s">
        <v>120</v>
      </c>
      <c r="N359" s="1" t="s">
        <v>262</v>
      </c>
      <c r="O359" s="1" t="s">
        <v>4955</v>
      </c>
      <c r="P359" s="1" t="s">
        <v>355</v>
      </c>
      <c r="Q359" s="1" t="s">
        <v>120</v>
      </c>
      <c r="R359" s="1" t="s">
        <v>120</v>
      </c>
      <c r="S359" s="1" t="s">
        <v>4953</v>
      </c>
      <c r="T359" s="1" t="s">
        <v>120</v>
      </c>
      <c r="U359" s="1" t="s">
        <v>4956</v>
      </c>
      <c r="V359" s="1" t="s">
        <v>4957</v>
      </c>
      <c r="W359" s="1" t="s">
        <v>4958</v>
      </c>
      <c r="X359" s="1" t="s">
        <v>120</v>
      </c>
      <c r="Y359" s="1" t="s">
        <v>120</v>
      </c>
      <c r="Z359" s="1" t="s">
        <v>4959</v>
      </c>
      <c r="AA359" s="1" t="s">
        <v>4960</v>
      </c>
      <c r="AB359" s="1" t="s">
        <v>120</v>
      </c>
      <c r="AC359" s="1" t="s">
        <v>120</v>
      </c>
      <c r="AD359" s="1" t="s">
        <v>120</v>
      </c>
      <c r="AE359" s="1" t="s">
        <v>120</v>
      </c>
      <c r="AF359" s="1" t="s">
        <v>120</v>
      </c>
      <c r="AG359" s="1" t="s">
        <v>120</v>
      </c>
      <c r="AH359" s="1" t="s">
        <v>120</v>
      </c>
      <c r="AI359" s="1" t="s">
        <v>120</v>
      </c>
      <c r="AJ359" s="1" t="s">
        <v>4961</v>
      </c>
      <c r="AK359" s="1" t="s">
        <v>4962</v>
      </c>
      <c r="AL359" s="1" t="s">
        <v>4963</v>
      </c>
      <c r="AM359" s="1" t="s">
        <v>120</v>
      </c>
      <c r="AN359" s="1" t="s">
        <v>120</v>
      </c>
      <c r="AO359" s="1" t="s">
        <v>120</v>
      </c>
      <c r="AP359" s="1" t="s">
        <v>120</v>
      </c>
      <c r="AQ359" s="1" t="s">
        <v>120</v>
      </c>
      <c r="AR359" s="1" t="s">
        <v>120</v>
      </c>
      <c r="AS359" s="1" t="s">
        <v>120</v>
      </c>
      <c r="AT359" s="1" t="s">
        <v>120</v>
      </c>
      <c r="AU359" s="1" t="s">
        <v>120</v>
      </c>
      <c r="AV359" s="1" t="s">
        <v>120</v>
      </c>
      <c r="AW359" s="1" t="s">
        <v>120</v>
      </c>
      <c r="AX359" s="1" t="s">
        <v>120</v>
      </c>
      <c r="AY359" s="1" t="s">
        <v>715</v>
      </c>
      <c r="AZ359" s="1" t="s">
        <v>120</v>
      </c>
      <c r="BA359" s="1" t="s">
        <v>262</v>
      </c>
      <c r="BB359" s="1" t="s">
        <v>2456</v>
      </c>
      <c r="BC359" s="1" t="s">
        <v>708</v>
      </c>
      <c r="BD359" s="1" t="s">
        <v>120</v>
      </c>
      <c r="BE359" s="1" t="s">
        <v>120</v>
      </c>
      <c r="BF359" s="1" t="s">
        <v>4964</v>
      </c>
      <c r="BG359" s="1" t="s">
        <v>120</v>
      </c>
      <c r="BH359" s="1" t="s">
        <v>4956</v>
      </c>
      <c r="BI359" s="1" t="s">
        <v>4965</v>
      </c>
      <c r="BJ359" s="1" t="s">
        <v>4966</v>
      </c>
      <c r="BK359" s="1" t="s">
        <v>120</v>
      </c>
      <c r="BL359" s="1" t="s">
        <v>120</v>
      </c>
      <c r="BM359" s="1" t="s">
        <v>4963</v>
      </c>
      <c r="BN359" s="1" t="s">
        <v>120</v>
      </c>
      <c r="BO359" s="1" t="s">
        <v>120</v>
      </c>
      <c r="BP359" s="1" t="s">
        <v>120</v>
      </c>
      <c r="BQ359" s="1" t="s">
        <v>120</v>
      </c>
      <c r="BR359" s="1" t="s">
        <v>120</v>
      </c>
      <c r="BS359" s="1" t="s">
        <v>120</v>
      </c>
      <c r="BT359" s="1" t="s">
        <v>120</v>
      </c>
      <c r="BU359" s="1" t="s">
        <v>120</v>
      </c>
      <c r="BV359" s="1" t="s">
        <v>120</v>
      </c>
      <c r="BW359" s="1" t="s">
        <v>120</v>
      </c>
      <c r="BX359" s="1" t="s">
        <v>120</v>
      </c>
      <c r="BY359" s="1" t="s">
        <v>120</v>
      </c>
      <c r="BZ359" s="1" t="s">
        <v>120</v>
      </c>
      <c r="CA359" s="1" t="s">
        <v>120</v>
      </c>
      <c r="CB359" s="1" t="s">
        <v>120</v>
      </c>
      <c r="CC359" s="1" t="s">
        <v>120</v>
      </c>
      <c r="CD359" s="1" t="s">
        <v>120</v>
      </c>
      <c r="CE359" s="1" t="s">
        <v>120</v>
      </c>
      <c r="CF359" s="1" t="s">
        <v>120</v>
      </c>
      <c r="CG359" s="1" t="s">
        <v>120</v>
      </c>
      <c r="CH359" s="1" t="s">
        <v>120</v>
      </c>
      <c r="CI359" s="1" t="s">
        <v>120</v>
      </c>
      <c r="CJ359" s="1" t="s">
        <v>120</v>
      </c>
      <c r="CK359" s="1" t="s">
        <v>120</v>
      </c>
      <c r="CL359" s="1" t="s">
        <v>120</v>
      </c>
      <c r="CM359" s="1" t="s">
        <v>120</v>
      </c>
      <c r="CN359" s="1" t="s">
        <v>120</v>
      </c>
      <c r="CO359" s="1" t="s">
        <v>120</v>
      </c>
      <c r="CP359" s="1" t="s">
        <v>120</v>
      </c>
      <c r="CQ359" s="1" t="s">
        <v>120</v>
      </c>
      <c r="CR359" s="1" t="s">
        <v>120</v>
      </c>
      <c r="CS359" s="1" t="s">
        <v>120</v>
      </c>
      <c r="CT359" s="1" t="s">
        <v>120</v>
      </c>
      <c r="CU359" s="1" t="s">
        <v>120</v>
      </c>
      <c r="CV359" s="1" t="s">
        <v>123</v>
      </c>
      <c r="CW359" s="1" t="s">
        <v>123</v>
      </c>
      <c r="CX359" s="1" t="s">
        <v>120</v>
      </c>
      <c r="CY359" s="1" t="s">
        <v>120</v>
      </c>
      <c r="CZ359" s="1" t="s">
        <v>161</v>
      </c>
      <c r="DA359" s="1" t="s">
        <v>120</v>
      </c>
      <c r="DB359" s="1" t="s">
        <v>120</v>
      </c>
      <c r="DC359" s="1" t="s">
        <v>1470</v>
      </c>
      <c r="DD359" s="1" t="s">
        <v>4967</v>
      </c>
      <c r="DE359" s="1" t="s">
        <v>120</v>
      </c>
      <c r="DF359" s="1" t="s">
        <v>120</v>
      </c>
      <c r="DG359" s="1" t="s">
        <v>715</v>
      </c>
    </row>
    <row r="360" spans="1:111" hidden="1" x14ac:dyDescent="0.3">
      <c r="A360" s="2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</row>
    <row r="361" spans="1:111" x14ac:dyDescent="0.3">
      <c r="A361" s="2">
        <v>359</v>
      </c>
      <c r="B361" s="1" t="s">
        <v>4968</v>
      </c>
      <c r="C361" s="1" t="s">
        <v>4969</v>
      </c>
      <c r="D361" s="1" t="s">
        <v>4970</v>
      </c>
      <c r="E361" s="1" t="s">
        <v>4971</v>
      </c>
      <c r="F361" s="1"/>
      <c r="G361" s="1"/>
      <c r="H361" s="1"/>
      <c r="I361" s="1"/>
      <c r="J361" s="1"/>
      <c r="K361" s="1" t="s">
        <v>1304</v>
      </c>
      <c r="L361" s="1" t="s">
        <v>4972</v>
      </c>
      <c r="M361" s="1" t="s">
        <v>120</v>
      </c>
      <c r="N361" s="1" t="s">
        <v>120</v>
      </c>
      <c r="O361" s="1" t="s">
        <v>1304</v>
      </c>
      <c r="P361" s="1" t="s">
        <v>120</v>
      </c>
      <c r="Q361" s="1" t="s">
        <v>120</v>
      </c>
      <c r="R361" s="1" t="s">
        <v>120</v>
      </c>
      <c r="S361" s="1" t="s">
        <v>1304</v>
      </c>
      <c r="T361" s="1" t="s">
        <v>120</v>
      </c>
      <c r="U361" s="1" t="s">
        <v>120</v>
      </c>
      <c r="V361" s="1" t="s">
        <v>4973</v>
      </c>
      <c r="W361" s="1" t="s">
        <v>120</v>
      </c>
      <c r="X361" s="1" t="s">
        <v>120</v>
      </c>
      <c r="Y361" s="1" t="s">
        <v>120</v>
      </c>
      <c r="Z361" s="1" t="s">
        <v>4973</v>
      </c>
      <c r="AA361" s="1" t="s">
        <v>4974</v>
      </c>
      <c r="AB361" s="1" t="s">
        <v>120</v>
      </c>
      <c r="AC361" s="1" t="s">
        <v>120</v>
      </c>
      <c r="AD361" s="1" t="s">
        <v>120</v>
      </c>
      <c r="AE361" s="1" t="s">
        <v>120</v>
      </c>
      <c r="AF361" s="1" t="s">
        <v>120</v>
      </c>
      <c r="AG361" s="1" t="s">
        <v>120</v>
      </c>
      <c r="AH361" s="1" t="s">
        <v>120</v>
      </c>
      <c r="AI361" s="1" t="s">
        <v>120</v>
      </c>
      <c r="AJ361" s="1" t="s">
        <v>120</v>
      </c>
      <c r="AK361" s="1" t="s">
        <v>4975</v>
      </c>
      <c r="AL361" s="1" t="s">
        <v>4973</v>
      </c>
      <c r="AM361" s="1" t="s">
        <v>120</v>
      </c>
      <c r="AN361" s="1" t="s">
        <v>120</v>
      </c>
      <c r="AO361" s="1" t="s">
        <v>120</v>
      </c>
      <c r="AP361" s="1" t="s">
        <v>120</v>
      </c>
      <c r="AQ361" s="1" t="s">
        <v>120</v>
      </c>
      <c r="AR361" s="1" t="s">
        <v>120</v>
      </c>
      <c r="AS361" s="1" t="s">
        <v>120</v>
      </c>
      <c r="AT361" s="1" t="s">
        <v>120</v>
      </c>
      <c r="AU361" s="1" t="s">
        <v>120</v>
      </c>
      <c r="AV361" s="1" t="s">
        <v>120</v>
      </c>
      <c r="AW361" s="1" t="s">
        <v>120</v>
      </c>
      <c r="AX361" s="1" t="s">
        <v>120</v>
      </c>
      <c r="AY361" s="1" t="s">
        <v>120</v>
      </c>
      <c r="AZ361" s="1" t="s">
        <v>120</v>
      </c>
      <c r="BA361" s="1" t="s">
        <v>120</v>
      </c>
      <c r="BB361" s="1" t="s">
        <v>1304</v>
      </c>
      <c r="BC361" s="1" t="s">
        <v>120</v>
      </c>
      <c r="BD361" s="1" t="s">
        <v>120</v>
      </c>
      <c r="BE361" s="1" t="s">
        <v>120</v>
      </c>
      <c r="BF361" s="1" t="s">
        <v>1304</v>
      </c>
      <c r="BG361" s="1" t="s">
        <v>120</v>
      </c>
      <c r="BH361" s="1" t="s">
        <v>120</v>
      </c>
      <c r="BI361" s="1" t="s">
        <v>4973</v>
      </c>
      <c r="BJ361" s="1" t="s">
        <v>120</v>
      </c>
      <c r="BK361" s="1" t="s">
        <v>120</v>
      </c>
      <c r="BL361" s="1" t="s">
        <v>120</v>
      </c>
      <c r="BM361" s="1" t="s">
        <v>4973</v>
      </c>
      <c r="BN361" s="1" t="s">
        <v>120</v>
      </c>
      <c r="BO361" s="1" t="s">
        <v>120</v>
      </c>
      <c r="BP361" s="1" t="s">
        <v>120</v>
      </c>
      <c r="BQ361" s="1" t="s">
        <v>120</v>
      </c>
      <c r="BR361" s="1" t="s">
        <v>120</v>
      </c>
      <c r="BS361" s="1" t="s">
        <v>120</v>
      </c>
      <c r="BT361" s="1" t="s">
        <v>120</v>
      </c>
      <c r="BU361" s="1" t="s">
        <v>120</v>
      </c>
      <c r="BV361" s="1" t="s">
        <v>120</v>
      </c>
      <c r="BW361" s="1" t="s">
        <v>120</v>
      </c>
      <c r="BX361" s="1" t="s">
        <v>120</v>
      </c>
      <c r="BY361" s="1" t="s">
        <v>120</v>
      </c>
      <c r="BZ361" s="1" t="s">
        <v>120</v>
      </c>
      <c r="CA361" s="1" t="s">
        <v>120</v>
      </c>
      <c r="CB361" s="1" t="s">
        <v>120</v>
      </c>
      <c r="CC361" s="1" t="s">
        <v>120</v>
      </c>
      <c r="CD361" s="1" t="s">
        <v>120</v>
      </c>
      <c r="CE361" s="1" t="s">
        <v>120</v>
      </c>
      <c r="CF361" s="1" t="s">
        <v>120</v>
      </c>
      <c r="CG361" s="1" t="s">
        <v>120</v>
      </c>
      <c r="CH361" s="1" t="s">
        <v>120</v>
      </c>
      <c r="CI361" s="1" t="s">
        <v>120</v>
      </c>
      <c r="CJ361" s="1" t="s">
        <v>120</v>
      </c>
      <c r="CK361" s="1" t="s">
        <v>120</v>
      </c>
      <c r="CL361" s="1" t="s">
        <v>120</v>
      </c>
      <c r="CM361" s="1" t="s">
        <v>120</v>
      </c>
      <c r="CN361" s="1" t="s">
        <v>120</v>
      </c>
      <c r="CO361" s="1" t="s">
        <v>120</v>
      </c>
      <c r="CP361" s="1" t="s">
        <v>120</v>
      </c>
      <c r="CQ361" s="1" t="s">
        <v>120</v>
      </c>
      <c r="CR361" s="1" t="s">
        <v>120</v>
      </c>
      <c r="CS361" s="1" t="s">
        <v>120</v>
      </c>
      <c r="CT361" s="1" t="s">
        <v>120</v>
      </c>
      <c r="CU361" s="1" t="s">
        <v>120</v>
      </c>
      <c r="CV361" s="1" t="s">
        <v>120</v>
      </c>
      <c r="CW361" s="1" t="s">
        <v>120</v>
      </c>
      <c r="CX361" s="1" t="s">
        <v>120</v>
      </c>
      <c r="CY361" s="1" t="s">
        <v>120</v>
      </c>
      <c r="CZ361" s="1" t="s">
        <v>120</v>
      </c>
      <c r="DA361" s="1" t="s">
        <v>120</v>
      </c>
      <c r="DB361" s="1" t="s">
        <v>120</v>
      </c>
      <c r="DC361" s="1" t="s">
        <v>120</v>
      </c>
      <c r="DD361" s="1" t="s">
        <v>120</v>
      </c>
      <c r="DE361" s="1" t="s">
        <v>120</v>
      </c>
      <c r="DF361" s="1" t="s">
        <v>120</v>
      </c>
      <c r="DG361" s="1" t="s">
        <v>120</v>
      </c>
    </row>
    <row r="362" spans="1:111" x14ac:dyDescent="0.3">
      <c r="A362" s="2">
        <v>360</v>
      </c>
      <c r="B362" s="1" t="s">
        <v>4976</v>
      </c>
      <c r="C362" s="1" t="s">
        <v>4977</v>
      </c>
      <c r="D362" s="1" t="s">
        <v>4978</v>
      </c>
      <c r="E362" s="1" t="s">
        <v>4979</v>
      </c>
      <c r="F362" s="1" t="s">
        <v>4980</v>
      </c>
      <c r="G362" s="1" t="s">
        <v>4981</v>
      </c>
      <c r="H362" s="1" t="s">
        <v>4982</v>
      </c>
      <c r="I362" s="1" t="s">
        <v>4983</v>
      </c>
      <c r="J362" s="1" t="s">
        <v>4984</v>
      </c>
      <c r="K362" s="1" t="s">
        <v>161</v>
      </c>
      <c r="L362" s="1" t="s">
        <v>4985</v>
      </c>
      <c r="M362" s="1" t="s">
        <v>120</v>
      </c>
      <c r="N362" s="1" t="s">
        <v>123</v>
      </c>
      <c r="O362" s="1" t="s">
        <v>123</v>
      </c>
      <c r="P362" s="1" t="s">
        <v>120</v>
      </c>
      <c r="Q362" s="1" t="s">
        <v>120</v>
      </c>
      <c r="R362" s="1" t="s">
        <v>120</v>
      </c>
      <c r="S362" s="1" t="s">
        <v>161</v>
      </c>
      <c r="T362" s="1" t="s">
        <v>120</v>
      </c>
      <c r="U362" s="1" t="s">
        <v>4986</v>
      </c>
      <c r="V362" s="1" t="s">
        <v>1142</v>
      </c>
      <c r="W362" s="1" t="s">
        <v>120</v>
      </c>
      <c r="X362" s="1" t="s">
        <v>120</v>
      </c>
      <c r="Y362" s="1" t="s">
        <v>120</v>
      </c>
      <c r="Z362" s="1" t="s">
        <v>4780</v>
      </c>
      <c r="AA362" s="1" t="s">
        <v>3610</v>
      </c>
      <c r="AB362" s="1" t="s">
        <v>120</v>
      </c>
      <c r="AC362" s="1" t="s">
        <v>120</v>
      </c>
      <c r="AD362" s="1" t="s">
        <v>120</v>
      </c>
      <c r="AE362" s="1" t="s">
        <v>120</v>
      </c>
      <c r="AF362" s="1" t="s">
        <v>120</v>
      </c>
      <c r="AG362" s="1" t="s">
        <v>129</v>
      </c>
      <c r="AH362" s="1" t="s">
        <v>120</v>
      </c>
      <c r="AI362" s="1" t="s">
        <v>120</v>
      </c>
      <c r="AJ362" s="1" t="s">
        <v>120</v>
      </c>
      <c r="AK362" s="1" t="s">
        <v>129</v>
      </c>
      <c r="AL362" s="1" t="s">
        <v>4780</v>
      </c>
      <c r="AM362" s="1" t="s">
        <v>120</v>
      </c>
      <c r="AN362" s="1" t="s">
        <v>120</v>
      </c>
      <c r="AO362" s="1" t="s">
        <v>120</v>
      </c>
      <c r="AP362" s="1" t="s">
        <v>120</v>
      </c>
      <c r="AQ362" s="1" t="s">
        <v>120</v>
      </c>
      <c r="AR362" s="1" t="s">
        <v>120</v>
      </c>
      <c r="AS362" s="1" t="s">
        <v>120</v>
      </c>
      <c r="AT362" s="1" t="s">
        <v>120</v>
      </c>
      <c r="AU362" s="1" t="s">
        <v>120</v>
      </c>
      <c r="AV362" s="1" t="s">
        <v>120</v>
      </c>
      <c r="AW362" s="1" t="s">
        <v>120</v>
      </c>
      <c r="AX362" s="1" t="s">
        <v>120</v>
      </c>
      <c r="AY362" s="1" t="s">
        <v>120</v>
      </c>
      <c r="AZ362" s="1" t="s">
        <v>120</v>
      </c>
      <c r="BA362" s="1" t="s">
        <v>123</v>
      </c>
      <c r="BB362" s="1" t="s">
        <v>123</v>
      </c>
      <c r="BC362" s="1" t="s">
        <v>120</v>
      </c>
      <c r="BD362" s="1" t="s">
        <v>120</v>
      </c>
      <c r="BE362" s="1" t="s">
        <v>120</v>
      </c>
      <c r="BF362" s="1" t="s">
        <v>161</v>
      </c>
      <c r="BG362" s="1" t="s">
        <v>120</v>
      </c>
      <c r="BH362" s="1" t="s">
        <v>4986</v>
      </c>
      <c r="BI362" s="1" t="s">
        <v>1142</v>
      </c>
      <c r="BJ362" s="1" t="s">
        <v>120</v>
      </c>
      <c r="BK362" s="1" t="s">
        <v>120</v>
      </c>
      <c r="BL362" s="1" t="s">
        <v>120</v>
      </c>
      <c r="BM362" s="1" t="s">
        <v>4780</v>
      </c>
      <c r="BN362" s="1" t="s">
        <v>120</v>
      </c>
      <c r="BO362" s="1" t="s">
        <v>120</v>
      </c>
      <c r="BP362" s="1" t="s">
        <v>120</v>
      </c>
      <c r="BQ362" s="1" t="s">
        <v>120</v>
      </c>
      <c r="BR362" s="1" t="s">
        <v>120</v>
      </c>
      <c r="BS362" s="1" t="s">
        <v>120</v>
      </c>
      <c r="BT362" s="1" t="s">
        <v>120</v>
      </c>
      <c r="BU362" s="1" t="s">
        <v>120</v>
      </c>
      <c r="BV362" s="1" t="s">
        <v>120</v>
      </c>
      <c r="BW362" s="1" t="s">
        <v>120</v>
      </c>
      <c r="BX362" s="1" t="s">
        <v>120</v>
      </c>
      <c r="BY362" s="1" t="s">
        <v>120</v>
      </c>
      <c r="BZ362" s="1" t="s">
        <v>120</v>
      </c>
      <c r="CA362" s="1" t="s">
        <v>120</v>
      </c>
      <c r="CB362" s="1" t="s">
        <v>120</v>
      </c>
      <c r="CC362" s="1" t="s">
        <v>120</v>
      </c>
      <c r="CD362" s="1" t="s">
        <v>120</v>
      </c>
      <c r="CE362" s="1" t="s">
        <v>120</v>
      </c>
      <c r="CF362" s="1" t="s">
        <v>120</v>
      </c>
      <c r="CG362" s="1" t="s">
        <v>120</v>
      </c>
      <c r="CH362" s="1" t="s">
        <v>120</v>
      </c>
      <c r="CI362" s="1" t="s">
        <v>120</v>
      </c>
      <c r="CJ362" s="1" t="s">
        <v>120</v>
      </c>
      <c r="CK362" s="1" t="s">
        <v>120</v>
      </c>
      <c r="CL362" s="1" t="s">
        <v>120</v>
      </c>
      <c r="CM362" s="1" t="s">
        <v>120</v>
      </c>
      <c r="CN362" s="1" t="s">
        <v>120</v>
      </c>
      <c r="CO362" s="1" t="s">
        <v>120</v>
      </c>
      <c r="CP362" s="1" t="s">
        <v>120</v>
      </c>
      <c r="CQ362" s="1" t="s">
        <v>120</v>
      </c>
      <c r="CR362" s="1" t="s">
        <v>120</v>
      </c>
      <c r="CS362" s="1" t="s">
        <v>120</v>
      </c>
      <c r="CT362" s="1" t="s">
        <v>120</v>
      </c>
      <c r="CU362" s="1" t="s">
        <v>120</v>
      </c>
      <c r="CV362" s="1" t="s">
        <v>120</v>
      </c>
      <c r="CW362" s="1" t="s">
        <v>120</v>
      </c>
      <c r="CX362" s="1" t="s">
        <v>120</v>
      </c>
      <c r="CY362" s="1" t="s">
        <v>120</v>
      </c>
      <c r="CZ362" s="1" t="s">
        <v>120</v>
      </c>
      <c r="DA362" s="1" t="s">
        <v>120</v>
      </c>
      <c r="DB362" s="1" t="s">
        <v>120</v>
      </c>
      <c r="DC362" s="1" t="s">
        <v>120</v>
      </c>
      <c r="DD362" s="1" t="s">
        <v>120</v>
      </c>
      <c r="DE362" s="1" t="s">
        <v>120</v>
      </c>
      <c r="DF362" s="1" t="s">
        <v>120</v>
      </c>
      <c r="DG362" s="1" t="s">
        <v>120</v>
      </c>
    </row>
    <row r="363" spans="1:111" x14ac:dyDescent="0.3">
      <c r="A363" s="2">
        <v>361</v>
      </c>
      <c r="B363" s="1" t="s">
        <v>4987</v>
      </c>
      <c r="C363" s="1" t="s">
        <v>4988</v>
      </c>
      <c r="D363" s="1" t="s">
        <v>4989</v>
      </c>
      <c r="E363" s="1" t="s">
        <v>4990</v>
      </c>
      <c r="F363" s="1" t="s">
        <v>4991</v>
      </c>
      <c r="G363" s="1" t="s">
        <v>4992</v>
      </c>
      <c r="H363" s="1" t="s">
        <v>4993</v>
      </c>
      <c r="I363" s="1" t="s">
        <v>4994</v>
      </c>
      <c r="J363" s="1" t="s">
        <v>4992</v>
      </c>
      <c r="K363" s="1" t="s">
        <v>1329</v>
      </c>
      <c r="L363" s="1" t="s">
        <v>4995</v>
      </c>
      <c r="M363" s="1" t="s">
        <v>120</v>
      </c>
      <c r="N363" s="1" t="s">
        <v>626</v>
      </c>
      <c r="O363" s="1" t="s">
        <v>4996</v>
      </c>
      <c r="P363" s="1" t="s">
        <v>123</v>
      </c>
      <c r="Q363" s="1" t="s">
        <v>120</v>
      </c>
      <c r="R363" s="1" t="s">
        <v>120</v>
      </c>
      <c r="S363" s="1" t="s">
        <v>1329</v>
      </c>
      <c r="T363" s="1" t="s">
        <v>120</v>
      </c>
      <c r="U363" s="1" t="s">
        <v>4997</v>
      </c>
      <c r="V363" s="1" t="s">
        <v>4998</v>
      </c>
      <c r="W363" s="1" t="s">
        <v>4999</v>
      </c>
      <c r="X363" s="1" t="s">
        <v>120</v>
      </c>
      <c r="Y363" s="1" t="s">
        <v>120</v>
      </c>
      <c r="Z363" s="1" t="s">
        <v>5000</v>
      </c>
      <c r="AA363" s="1" t="s">
        <v>5001</v>
      </c>
      <c r="AB363" s="1" t="s">
        <v>120</v>
      </c>
      <c r="AC363" s="1" t="s">
        <v>130</v>
      </c>
      <c r="AD363" s="1" t="s">
        <v>5002</v>
      </c>
      <c r="AE363" s="1" t="s">
        <v>120</v>
      </c>
      <c r="AF363" s="1" t="s">
        <v>120</v>
      </c>
      <c r="AG363" s="1" t="s">
        <v>120</v>
      </c>
      <c r="AH363" s="1" t="s">
        <v>120</v>
      </c>
      <c r="AI363" s="1" t="s">
        <v>120</v>
      </c>
      <c r="AJ363" s="1" t="s">
        <v>5003</v>
      </c>
      <c r="AK363" s="1" t="s">
        <v>5004</v>
      </c>
      <c r="AL363" s="1" t="s">
        <v>5005</v>
      </c>
      <c r="AM363" s="1" t="s">
        <v>120</v>
      </c>
      <c r="AN363" s="1" t="s">
        <v>120</v>
      </c>
      <c r="AO363" s="1" t="s">
        <v>120</v>
      </c>
      <c r="AP363" s="1" t="s">
        <v>120</v>
      </c>
      <c r="AQ363" s="1" t="s">
        <v>120</v>
      </c>
      <c r="AR363" s="1" t="s">
        <v>120</v>
      </c>
      <c r="AS363" s="1" t="s">
        <v>120</v>
      </c>
      <c r="AT363" s="1" t="s">
        <v>120</v>
      </c>
      <c r="AU363" s="1" t="s">
        <v>120</v>
      </c>
      <c r="AV363" s="1" t="s">
        <v>120</v>
      </c>
      <c r="AW363" s="1" t="s">
        <v>120</v>
      </c>
      <c r="AX363" s="1" t="s">
        <v>120</v>
      </c>
      <c r="AY363" s="1" t="s">
        <v>120</v>
      </c>
      <c r="AZ363" s="1" t="s">
        <v>120</v>
      </c>
      <c r="BA363" s="1" t="s">
        <v>626</v>
      </c>
      <c r="BB363" s="1" t="s">
        <v>4996</v>
      </c>
      <c r="BC363" s="1" t="s">
        <v>123</v>
      </c>
      <c r="BD363" s="1" t="s">
        <v>120</v>
      </c>
      <c r="BE363" s="1" t="s">
        <v>120</v>
      </c>
      <c r="BF363" s="1" t="s">
        <v>1329</v>
      </c>
      <c r="BG363" s="1" t="s">
        <v>120</v>
      </c>
      <c r="BH363" s="1" t="s">
        <v>4997</v>
      </c>
      <c r="BI363" s="1" t="s">
        <v>4998</v>
      </c>
      <c r="BJ363" s="1" t="s">
        <v>4999</v>
      </c>
      <c r="BK363" s="1" t="s">
        <v>120</v>
      </c>
      <c r="BL363" s="1" t="s">
        <v>120</v>
      </c>
      <c r="BM363" s="1" t="s">
        <v>5000</v>
      </c>
      <c r="BN363" s="1" t="s">
        <v>120</v>
      </c>
      <c r="BO363" s="1" t="s">
        <v>120</v>
      </c>
      <c r="BP363" s="1" t="s">
        <v>120</v>
      </c>
      <c r="BQ363" s="1" t="s">
        <v>120</v>
      </c>
      <c r="BR363" s="1" t="s">
        <v>120</v>
      </c>
      <c r="BS363" s="1" t="s">
        <v>120</v>
      </c>
      <c r="BT363" s="1" t="s">
        <v>120</v>
      </c>
      <c r="BU363" s="1" t="s">
        <v>120</v>
      </c>
      <c r="BV363" s="1" t="s">
        <v>120</v>
      </c>
      <c r="BW363" s="1" t="s">
        <v>120</v>
      </c>
      <c r="BX363" s="1" t="s">
        <v>120</v>
      </c>
      <c r="BY363" s="1" t="s">
        <v>120</v>
      </c>
      <c r="BZ363" s="1" t="s">
        <v>120</v>
      </c>
      <c r="CA363" s="1" t="s">
        <v>120</v>
      </c>
      <c r="CB363" s="1" t="s">
        <v>120</v>
      </c>
      <c r="CC363" s="1" t="s">
        <v>120</v>
      </c>
      <c r="CD363" s="1" t="s">
        <v>120</v>
      </c>
      <c r="CE363" s="1" t="s">
        <v>120</v>
      </c>
      <c r="CF363" s="1" t="s">
        <v>120</v>
      </c>
      <c r="CG363" s="1" t="s">
        <v>120</v>
      </c>
      <c r="CH363" s="1" t="s">
        <v>120</v>
      </c>
      <c r="CI363" s="1" t="s">
        <v>120</v>
      </c>
      <c r="CJ363" s="1" t="s">
        <v>120</v>
      </c>
      <c r="CK363" s="1" t="s">
        <v>120</v>
      </c>
      <c r="CL363" s="1" t="s">
        <v>120</v>
      </c>
      <c r="CM363" s="1" t="s">
        <v>120</v>
      </c>
      <c r="CN363" s="1" t="s">
        <v>120</v>
      </c>
      <c r="CO363" s="1" t="s">
        <v>120</v>
      </c>
      <c r="CP363" s="1" t="s">
        <v>120</v>
      </c>
      <c r="CQ363" s="1" t="s">
        <v>120</v>
      </c>
      <c r="CR363" s="1" t="s">
        <v>120</v>
      </c>
      <c r="CS363" s="1" t="s">
        <v>120</v>
      </c>
      <c r="CT363" s="1" t="s">
        <v>120</v>
      </c>
      <c r="CU363" s="1" t="s">
        <v>120</v>
      </c>
      <c r="CV363" s="1" t="s">
        <v>120</v>
      </c>
      <c r="CW363" s="1" t="s">
        <v>120</v>
      </c>
      <c r="CX363" s="1" t="s">
        <v>120</v>
      </c>
      <c r="CY363" s="1" t="s">
        <v>120</v>
      </c>
      <c r="CZ363" s="1" t="s">
        <v>120</v>
      </c>
      <c r="DA363" s="1" t="s">
        <v>120</v>
      </c>
      <c r="DB363" s="1" t="s">
        <v>120</v>
      </c>
      <c r="DC363" s="1" t="s">
        <v>120</v>
      </c>
      <c r="DD363" s="1" t="s">
        <v>120</v>
      </c>
      <c r="DE363" s="1" t="s">
        <v>120</v>
      </c>
      <c r="DF363" s="1" t="s">
        <v>120</v>
      </c>
      <c r="DG363" s="1" t="s">
        <v>120</v>
      </c>
    </row>
    <row r="364" spans="1:111" x14ac:dyDescent="0.3">
      <c r="A364" s="2">
        <v>362</v>
      </c>
      <c r="B364" s="1" t="s">
        <v>5006</v>
      </c>
      <c r="C364" s="1" t="s">
        <v>5007</v>
      </c>
      <c r="D364" s="1" t="s">
        <v>5008</v>
      </c>
      <c r="E364" s="1" t="s">
        <v>5009</v>
      </c>
      <c r="F364" s="1" t="s">
        <v>5010</v>
      </c>
      <c r="G364" s="1" t="s">
        <v>5011</v>
      </c>
      <c r="H364" s="1" t="s">
        <v>5012</v>
      </c>
      <c r="I364" s="1" t="s">
        <v>5013</v>
      </c>
      <c r="J364" s="1" t="s">
        <v>5014</v>
      </c>
      <c r="K364" s="1" t="s">
        <v>224</v>
      </c>
      <c r="L364" s="1" t="s">
        <v>5015</v>
      </c>
      <c r="M364" s="1" t="s">
        <v>120</v>
      </c>
      <c r="N364" s="1" t="s">
        <v>849</v>
      </c>
      <c r="O364" s="1" t="s">
        <v>847</v>
      </c>
      <c r="P364" s="1" t="s">
        <v>123</v>
      </c>
      <c r="Q364" s="1" t="s">
        <v>120</v>
      </c>
      <c r="R364" s="1" t="s">
        <v>120</v>
      </c>
      <c r="S364" s="1" t="s">
        <v>224</v>
      </c>
      <c r="T364" s="1" t="s">
        <v>120</v>
      </c>
      <c r="U364" s="1" t="s">
        <v>5016</v>
      </c>
      <c r="V364" s="1" t="s">
        <v>5017</v>
      </c>
      <c r="W364" s="1" t="s">
        <v>5018</v>
      </c>
      <c r="X364" s="1" t="s">
        <v>120</v>
      </c>
      <c r="Y364" s="1" t="s">
        <v>120</v>
      </c>
      <c r="Z364" s="1" t="s">
        <v>5019</v>
      </c>
      <c r="AA364" s="1" t="s">
        <v>5020</v>
      </c>
      <c r="AB364" s="1" t="s">
        <v>120</v>
      </c>
      <c r="AC364" s="1" t="s">
        <v>120</v>
      </c>
      <c r="AD364" s="1" t="s">
        <v>1345</v>
      </c>
      <c r="AE364" s="1" t="s">
        <v>120</v>
      </c>
      <c r="AF364" s="1" t="s">
        <v>120</v>
      </c>
      <c r="AG364" s="1" t="s">
        <v>4614</v>
      </c>
      <c r="AH364" s="1" t="s">
        <v>120</v>
      </c>
      <c r="AI364" s="1" t="s">
        <v>120</v>
      </c>
      <c r="AJ364" s="1" t="s">
        <v>5021</v>
      </c>
      <c r="AK364" s="1" t="s">
        <v>702</v>
      </c>
      <c r="AL364" s="1" t="s">
        <v>5019</v>
      </c>
      <c r="AM364" s="1" t="s">
        <v>120</v>
      </c>
      <c r="AN364" s="1" t="s">
        <v>120</v>
      </c>
      <c r="AO364" s="1" t="s">
        <v>120</v>
      </c>
      <c r="AP364" s="1" t="s">
        <v>120</v>
      </c>
      <c r="AQ364" s="1" t="s">
        <v>120</v>
      </c>
      <c r="AR364" s="1" t="s">
        <v>120</v>
      </c>
      <c r="AS364" s="1" t="s">
        <v>120</v>
      </c>
      <c r="AT364" s="1" t="s">
        <v>120</v>
      </c>
      <c r="AU364" s="1" t="s">
        <v>120</v>
      </c>
      <c r="AV364" s="1" t="s">
        <v>120</v>
      </c>
      <c r="AW364" s="1" t="s">
        <v>120</v>
      </c>
      <c r="AX364" s="1" t="s">
        <v>120</v>
      </c>
      <c r="AY364" s="1" t="s">
        <v>120</v>
      </c>
      <c r="AZ364" s="1" t="s">
        <v>120</v>
      </c>
      <c r="BA364" s="1" t="s">
        <v>849</v>
      </c>
      <c r="BB364" s="1" t="s">
        <v>847</v>
      </c>
      <c r="BC364" s="1" t="s">
        <v>123</v>
      </c>
      <c r="BD364" s="1" t="s">
        <v>120</v>
      </c>
      <c r="BE364" s="1" t="s">
        <v>120</v>
      </c>
      <c r="BF364" s="1" t="s">
        <v>224</v>
      </c>
      <c r="BG364" s="1" t="s">
        <v>120</v>
      </c>
      <c r="BH364" s="1" t="s">
        <v>5016</v>
      </c>
      <c r="BI364" s="1" t="s">
        <v>5017</v>
      </c>
      <c r="BJ364" s="1" t="s">
        <v>5018</v>
      </c>
      <c r="BK364" s="1" t="s">
        <v>120</v>
      </c>
      <c r="BL364" s="1" t="s">
        <v>120</v>
      </c>
      <c r="BM364" s="1" t="s">
        <v>5019</v>
      </c>
      <c r="BN364" s="1" t="s">
        <v>120</v>
      </c>
      <c r="BO364" s="1" t="s">
        <v>120</v>
      </c>
      <c r="BP364" s="1" t="s">
        <v>120</v>
      </c>
      <c r="BQ364" s="1" t="s">
        <v>120</v>
      </c>
      <c r="BR364" s="1" t="s">
        <v>120</v>
      </c>
      <c r="BS364" s="1" t="s">
        <v>120</v>
      </c>
      <c r="BT364" s="1" t="s">
        <v>120</v>
      </c>
      <c r="BU364" s="1" t="s">
        <v>120</v>
      </c>
      <c r="BV364" s="1" t="s">
        <v>120</v>
      </c>
      <c r="BW364" s="1" t="s">
        <v>120</v>
      </c>
      <c r="BX364" s="1" t="s">
        <v>120</v>
      </c>
      <c r="BY364" s="1" t="s">
        <v>120</v>
      </c>
      <c r="BZ364" s="1" t="s">
        <v>120</v>
      </c>
      <c r="CA364" s="1" t="s">
        <v>120</v>
      </c>
      <c r="CB364" s="1" t="s">
        <v>120</v>
      </c>
      <c r="CC364" s="1" t="s">
        <v>120</v>
      </c>
      <c r="CD364" s="1" t="s">
        <v>120</v>
      </c>
      <c r="CE364" s="1" t="s">
        <v>120</v>
      </c>
      <c r="CF364" s="1" t="s">
        <v>120</v>
      </c>
      <c r="CG364" s="1" t="s">
        <v>120</v>
      </c>
      <c r="CH364" s="1" t="s">
        <v>120</v>
      </c>
      <c r="CI364" s="1" t="s">
        <v>120</v>
      </c>
      <c r="CJ364" s="1" t="s">
        <v>120</v>
      </c>
      <c r="CK364" s="1" t="s">
        <v>120</v>
      </c>
      <c r="CL364" s="1" t="s">
        <v>120</v>
      </c>
      <c r="CM364" s="1" t="s">
        <v>120</v>
      </c>
      <c r="CN364" s="1" t="s">
        <v>120</v>
      </c>
      <c r="CO364" s="1" t="s">
        <v>120</v>
      </c>
      <c r="CP364" s="1" t="s">
        <v>120</v>
      </c>
      <c r="CQ364" s="1" t="s">
        <v>120</v>
      </c>
      <c r="CR364" s="1" t="s">
        <v>120</v>
      </c>
      <c r="CS364" s="1" t="s">
        <v>120</v>
      </c>
      <c r="CT364" s="1" t="s">
        <v>120</v>
      </c>
      <c r="CU364" s="1" t="s">
        <v>120</v>
      </c>
      <c r="CV364" s="1" t="s">
        <v>120</v>
      </c>
      <c r="CW364" s="1" t="s">
        <v>120</v>
      </c>
      <c r="CX364" s="1" t="s">
        <v>120</v>
      </c>
      <c r="CY364" s="1" t="s">
        <v>120</v>
      </c>
      <c r="CZ364" s="1" t="s">
        <v>120</v>
      </c>
      <c r="DA364" s="1" t="s">
        <v>120</v>
      </c>
      <c r="DB364" s="1" t="s">
        <v>120</v>
      </c>
      <c r="DC364" s="1" t="s">
        <v>120</v>
      </c>
      <c r="DD364" s="1" t="s">
        <v>120</v>
      </c>
      <c r="DE364" s="1" t="s">
        <v>120</v>
      </c>
      <c r="DF364" s="1" t="s">
        <v>120</v>
      </c>
      <c r="DG364" s="1" t="s">
        <v>120</v>
      </c>
    </row>
    <row r="365" spans="1:111" x14ac:dyDescent="0.3">
      <c r="A365" s="2">
        <v>363</v>
      </c>
      <c r="B365" s="1" t="s">
        <v>5022</v>
      </c>
      <c r="C365" s="1" t="s">
        <v>5023</v>
      </c>
      <c r="D365" s="1" t="s">
        <v>5024</v>
      </c>
      <c r="E365" s="1" t="s">
        <v>5025</v>
      </c>
      <c r="F365" s="1" t="s">
        <v>5026</v>
      </c>
      <c r="G365" s="1" t="s">
        <v>5027</v>
      </c>
      <c r="H365" s="1" t="s">
        <v>5028</v>
      </c>
      <c r="I365" s="1" t="s">
        <v>5029</v>
      </c>
      <c r="J365" s="1" t="s">
        <v>5027</v>
      </c>
      <c r="K365" s="1" t="s">
        <v>5030</v>
      </c>
      <c r="L365" s="1" t="s">
        <v>5031</v>
      </c>
      <c r="M365" s="1" t="s">
        <v>120</v>
      </c>
      <c r="N365" s="1" t="s">
        <v>176</v>
      </c>
      <c r="O365" s="1" t="s">
        <v>510</v>
      </c>
      <c r="P365" s="1" t="s">
        <v>2084</v>
      </c>
      <c r="Q365" s="1" t="s">
        <v>120</v>
      </c>
      <c r="R365" s="1" t="s">
        <v>120</v>
      </c>
      <c r="S365" s="1" t="s">
        <v>5030</v>
      </c>
      <c r="T365" s="1" t="s">
        <v>120</v>
      </c>
      <c r="U365" s="1" t="s">
        <v>5032</v>
      </c>
      <c r="V365" s="1" t="s">
        <v>5033</v>
      </c>
      <c r="W365" s="1" t="s">
        <v>5034</v>
      </c>
      <c r="X365" s="1" t="s">
        <v>120</v>
      </c>
      <c r="Y365" s="1" t="s">
        <v>120</v>
      </c>
      <c r="Z365" s="1" t="s">
        <v>5035</v>
      </c>
      <c r="AA365" s="1" t="s">
        <v>120</v>
      </c>
      <c r="AB365" s="1" t="s">
        <v>120</v>
      </c>
      <c r="AC365" s="1" t="s">
        <v>120</v>
      </c>
      <c r="AD365" s="1" t="s">
        <v>120</v>
      </c>
      <c r="AE365" s="1" t="s">
        <v>120</v>
      </c>
      <c r="AF365" s="1" t="s">
        <v>120</v>
      </c>
      <c r="AG365" s="1" t="s">
        <v>120</v>
      </c>
      <c r="AH365" s="1" t="s">
        <v>120</v>
      </c>
      <c r="AI365" s="1" t="s">
        <v>120</v>
      </c>
      <c r="AJ365" s="1" t="s">
        <v>120</v>
      </c>
      <c r="AK365" s="1" t="s">
        <v>120</v>
      </c>
      <c r="AL365" s="1" t="s">
        <v>120</v>
      </c>
      <c r="AM365" s="1" t="s">
        <v>120</v>
      </c>
      <c r="AN365" s="1" t="s">
        <v>5036</v>
      </c>
      <c r="AO365" s="1" t="s">
        <v>120</v>
      </c>
      <c r="AP365" s="1" t="s">
        <v>120</v>
      </c>
      <c r="AQ365" s="1" t="s">
        <v>120</v>
      </c>
      <c r="AR365" s="1" t="s">
        <v>120</v>
      </c>
      <c r="AS365" s="1" t="s">
        <v>120</v>
      </c>
      <c r="AT365" s="1" t="s">
        <v>120</v>
      </c>
      <c r="AU365" s="1" t="s">
        <v>120</v>
      </c>
      <c r="AV365" s="1" t="s">
        <v>120</v>
      </c>
      <c r="AW365" s="1" t="s">
        <v>5037</v>
      </c>
      <c r="AX365" s="1" t="s">
        <v>5035</v>
      </c>
      <c r="AY365" s="1" t="s">
        <v>120</v>
      </c>
      <c r="AZ365" s="1" t="s">
        <v>120</v>
      </c>
      <c r="BA365" s="1" t="s">
        <v>120</v>
      </c>
      <c r="BB365" s="1" t="s">
        <v>120</v>
      </c>
      <c r="BC365" s="1" t="s">
        <v>120</v>
      </c>
      <c r="BD365" s="1" t="s">
        <v>120</v>
      </c>
      <c r="BE365" s="1" t="s">
        <v>120</v>
      </c>
      <c r="BF365" s="1" t="s">
        <v>120</v>
      </c>
      <c r="BG365" s="1" t="s">
        <v>120</v>
      </c>
      <c r="BH365" s="1" t="s">
        <v>120</v>
      </c>
      <c r="BI365" s="1" t="s">
        <v>120</v>
      </c>
      <c r="BJ365" s="1" t="s">
        <v>120</v>
      </c>
      <c r="BK365" s="1" t="s">
        <v>120</v>
      </c>
      <c r="BL365" s="1" t="s">
        <v>120</v>
      </c>
      <c r="BM365" s="1" t="s">
        <v>120</v>
      </c>
      <c r="BN365" s="1" t="s">
        <v>120</v>
      </c>
      <c r="BO365" s="1" t="s">
        <v>176</v>
      </c>
      <c r="BP365" s="1" t="s">
        <v>510</v>
      </c>
      <c r="BQ365" s="1" t="s">
        <v>2084</v>
      </c>
      <c r="BR365" s="1" t="s">
        <v>120</v>
      </c>
      <c r="BS365" s="1" t="s">
        <v>120</v>
      </c>
      <c r="BT365" s="1" t="s">
        <v>5030</v>
      </c>
      <c r="BU365" s="1" t="s">
        <v>120</v>
      </c>
      <c r="BV365" s="1" t="s">
        <v>5032</v>
      </c>
      <c r="BW365" s="1" t="s">
        <v>5033</v>
      </c>
      <c r="BX365" s="1" t="s">
        <v>5034</v>
      </c>
      <c r="BY365" s="1" t="s">
        <v>120</v>
      </c>
      <c r="BZ365" s="1" t="s">
        <v>120</v>
      </c>
      <c r="CA365" s="1" t="s">
        <v>5035</v>
      </c>
      <c r="CB365" s="1" t="s">
        <v>120</v>
      </c>
      <c r="CC365" s="1" t="s">
        <v>5036</v>
      </c>
      <c r="CD365" s="1" t="s">
        <v>120</v>
      </c>
      <c r="CE365" s="1" t="s">
        <v>120</v>
      </c>
      <c r="CF365" s="1" t="s">
        <v>120</v>
      </c>
      <c r="CG365" s="1" t="s">
        <v>120</v>
      </c>
      <c r="CH365" s="1" t="s">
        <v>120</v>
      </c>
      <c r="CI365" s="1" t="s">
        <v>120</v>
      </c>
      <c r="CJ365" s="1" t="s">
        <v>120</v>
      </c>
      <c r="CK365" s="1" t="s">
        <v>120</v>
      </c>
      <c r="CL365" s="1" t="s">
        <v>5037</v>
      </c>
      <c r="CM365" s="1" t="s">
        <v>5035</v>
      </c>
      <c r="CN365" s="1" t="s">
        <v>120</v>
      </c>
      <c r="CO365" s="1" t="s">
        <v>120</v>
      </c>
      <c r="CP365" s="1" t="s">
        <v>120</v>
      </c>
      <c r="CQ365" s="1" t="s">
        <v>120</v>
      </c>
      <c r="CR365" s="1" t="s">
        <v>5038</v>
      </c>
      <c r="CS365" s="1" t="s">
        <v>5039</v>
      </c>
      <c r="CT365" s="1" t="s">
        <v>120</v>
      </c>
      <c r="CU365" s="1" t="s">
        <v>120</v>
      </c>
      <c r="CV365" s="1" t="s">
        <v>120</v>
      </c>
      <c r="CW365" s="1" t="s">
        <v>120</v>
      </c>
      <c r="CX365" s="1" t="s">
        <v>120</v>
      </c>
      <c r="CY365" s="1" t="s">
        <v>120</v>
      </c>
      <c r="CZ365" s="1" t="s">
        <v>120</v>
      </c>
      <c r="DA365" s="1" t="s">
        <v>120</v>
      </c>
      <c r="DB365" s="1" t="s">
        <v>120</v>
      </c>
      <c r="DC365" s="1" t="s">
        <v>120</v>
      </c>
      <c r="DD365" s="1" t="s">
        <v>120</v>
      </c>
      <c r="DE365" s="1" t="s">
        <v>120</v>
      </c>
      <c r="DF365" s="1" t="s">
        <v>120</v>
      </c>
      <c r="DG365" s="1" t="s">
        <v>120</v>
      </c>
    </row>
    <row r="366" spans="1:111" x14ac:dyDescent="0.3">
      <c r="A366" s="2">
        <v>364</v>
      </c>
      <c r="B366" s="1" t="s">
        <v>5040</v>
      </c>
      <c r="C366" s="1" t="s">
        <v>5041</v>
      </c>
      <c r="D366" s="1" t="s">
        <v>2179</v>
      </c>
      <c r="E366" s="1" t="s">
        <v>5042</v>
      </c>
      <c r="F366" s="1" t="s">
        <v>5043</v>
      </c>
      <c r="G366" s="1" t="s">
        <v>5044</v>
      </c>
      <c r="H366" s="1" t="s">
        <v>5045</v>
      </c>
      <c r="I366" s="1" t="s">
        <v>5046</v>
      </c>
      <c r="J366" s="1" t="s">
        <v>5044</v>
      </c>
      <c r="K366" s="1" t="s">
        <v>891</v>
      </c>
      <c r="L366" s="1" t="s">
        <v>5047</v>
      </c>
      <c r="M366" s="1" t="s">
        <v>120</v>
      </c>
      <c r="N366" s="1" t="s">
        <v>847</v>
      </c>
      <c r="O366" s="1" t="s">
        <v>848</v>
      </c>
      <c r="P366" s="1" t="s">
        <v>120</v>
      </c>
      <c r="Q366" s="1" t="s">
        <v>120</v>
      </c>
      <c r="R366" s="1" t="s">
        <v>120</v>
      </c>
      <c r="S366" s="1" t="s">
        <v>891</v>
      </c>
      <c r="T366" s="1" t="s">
        <v>120</v>
      </c>
      <c r="U366" s="1" t="s">
        <v>5048</v>
      </c>
      <c r="V366" s="1" t="s">
        <v>5049</v>
      </c>
      <c r="W366" s="1" t="s">
        <v>120</v>
      </c>
      <c r="X366" s="1" t="s">
        <v>120</v>
      </c>
      <c r="Y366" s="1" t="s">
        <v>120</v>
      </c>
      <c r="Z366" s="1" t="s">
        <v>5047</v>
      </c>
      <c r="AA366" s="1" t="s">
        <v>5050</v>
      </c>
      <c r="AB366" s="1" t="s">
        <v>120</v>
      </c>
      <c r="AC366" s="1" t="s">
        <v>120</v>
      </c>
      <c r="AD366" s="1" t="s">
        <v>120</v>
      </c>
      <c r="AE366" s="1" t="s">
        <v>120</v>
      </c>
      <c r="AF366" s="1" t="s">
        <v>120</v>
      </c>
      <c r="AG366" s="1" t="s">
        <v>5051</v>
      </c>
      <c r="AH366" s="1" t="s">
        <v>120</v>
      </c>
      <c r="AI366" s="1" t="s">
        <v>5052</v>
      </c>
      <c r="AJ366" s="1" t="s">
        <v>5053</v>
      </c>
      <c r="AK366" s="1" t="s">
        <v>5054</v>
      </c>
      <c r="AL366" s="1" t="s">
        <v>5047</v>
      </c>
      <c r="AM366" s="1" t="s">
        <v>120</v>
      </c>
      <c r="AN366" s="1" t="s">
        <v>120</v>
      </c>
      <c r="AO366" s="1" t="s">
        <v>120</v>
      </c>
      <c r="AP366" s="1" t="s">
        <v>120</v>
      </c>
      <c r="AQ366" s="1" t="s">
        <v>120</v>
      </c>
      <c r="AR366" s="1" t="s">
        <v>120</v>
      </c>
      <c r="AS366" s="1" t="s">
        <v>120</v>
      </c>
      <c r="AT366" s="1" t="s">
        <v>120</v>
      </c>
      <c r="AU366" s="1" t="s">
        <v>120</v>
      </c>
      <c r="AV366" s="1" t="s">
        <v>120</v>
      </c>
      <c r="AW366" s="1" t="s">
        <v>120</v>
      </c>
      <c r="AX366" s="1" t="s">
        <v>120</v>
      </c>
      <c r="AY366" s="1" t="s">
        <v>120</v>
      </c>
      <c r="AZ366" s="1" t="s">
        <v>120</v>
      </c>
      <c r="BA366" s="1" t="s">
        <v>847</v>
      </c>
      <c r="BB366" s="1" t="s">
        <v>848</v>
      </c>
      <c r="BC366" s="1" t="s">
        <v>120</v>
      </c>
      <c r="BD366" s="1" t="s">
        <v>120</v>
      </c>
      <c r="BE366" s="1" t="s">
        <v>120</v>
      </c>
      <c r="BF366" s="1" t="s">
        <v>891</v>
      </c>
      <c r="BG366" s="1" t="s">
        <v>120</v>
      </c>
      <c r="BH366" s="1" t="s">
        <v>5048</v>
      </c>
      <c r="BI366" s="1" t="s">
        <v>5049</v>
      </c>
      <c r="BJ366" s="1" t="s">
        <v>120</v>
      </c>
      <c r="BK366" s="1" t="s">
        <v>120</v>
      </c>
      <c r="BL366" s="1" t="s">
        <v>120</v>
      </c>
      <c r="BM366" s="1" t="s">
        <v>5047</v>
      </c>
      <c r="BN366" s="1" t="s">
        <v>120</v>
      </c>
      <c r="BO366" s="1" t="s">
        <v>120</v>
      </c>
      <c r="BP366" s="1" t="s">
        <v>120</v>
      </c>
      <c r="BQ366" s="1" t="s">
        <v>120</v>
      </c>
      <c r="BR366" s="1" t="s">
        <v>120</v>
      </c>
      <c r="BS366" s="1" t="s">
        <v>120</v>
      </c>
      <c r="BT366" s="1" t="s">
        <v>120</v>
      </c>
      <c r="BU366" s="1" t="s">
        <v>120</v>
      </c>
      <c r="BV366" s="1" t="s">
        <v>120</v>
      </c>
      <c r="BW366" s="1" t="s">
        <v>120</v>
      </c>
      <c r="BX366" s="1" t="s">
        <v>120</v>
      </c>
      <c r="BY366" s="1" t="s">
        <v>120</v>
      </c>
      <c r="BZ366" s="1" t="s">
        <v>120</v>
      </c>
      <c r="CA366" s="1" t="s">
        <v>120</v>
      </c>
      <c r="CB366" s="1" t="s">
        <v>120</v>
      </c>
      <c r="CC366" s="1" t="s">
        <v>120</v>
      </c>
      <c r="CD366" s="1" t="s">
        <v>120</v>
      </c>
      <c r="CE366" s="1" t="s">
        <v>120</v>
      </c>
      <c r="CF366" s="1" t="s">
        <v>120</v>
      </c>
      <c r="CG366" s="1" t="s">
        <v>120</v>
      </c>
      <c r="CH366" s="1" t="s">
        <v>120</v>
      </c>
      <c r="CI366" s="1" t="s">
        <v>120</v>
      </c>
      <c r="CJ366" s="1" t="s">
        <v>120</v>
      </c>
      <c r="CK366" s="1" t="s">
        <v>120</v>
      </c>
      <c r="CL366" s="1" t="s">
        <v>120</v>
      </c>
      <c r="CM366" s="1" t="s">
        <v>120</v>
      </c>
      <c r="CN366" s="1" t="s">
        <v>120</v>
      </c>
      <c r="CO366" s="1" t="s">
        <v>120</v>
      </c>
      <c r="CP366" s="1" t="s">
        <v>120</v>
      </c>
      <c r="CQ366" s="1" t="s">
        <v>120</v>
      </c>
      <c r="CR366" s="1" t="s">
        <v>120</v>
      </c>
      <c r="CS366" s="1" t="s">
        <v>120</v>
      </c>
      <c r="CT366" s="1" t="s">
        <v>120</v>
      </c>
      <c r="CU366" s="1" t="s">
        <v>120</v>
      </c>
      <c r="CV366" s="1" t="s">
        <v>120</v>
      </c>
      <c r="CW366" s="1" t="s">
        <v>120</v>
      </c>
      <c r="CX366" s="1" t="s">
        <v>120</v>
      </c>
      <c r="CY366" s="1" t="s">
        <v>120</v>
      </c>
      <c r="CZ366" s="1" t="s">
        <v>120</v>
      </c>
      <c r="DA366" s="1" t="s">
        <v>120</v>
      </c>
      <c r="DB366" s="1" t="s">
        <v>120</v>
      </c>
      <c r="DC366" s="1" t="s">
        <v>120</v>
      </c>
      <c r="DD366" s="1" t="s">
        <v>120</v>
      </c>
      <c r="DE366" s="1" t="s">
        <v>120</v>
      </c>
      <c r="DF366" s="1" t="s">
        <v>120</v>
      </c>
      <c r="DG366" s="1" t="s">
        <v>120</v>
      </c>
    </row>
    <row r="367" spans="1:111" x14ac:dyDescent="0.3">
      <c r="A367" s="2">
        <v>365</v>
      </c>
      <c r="B367" s="1" t="s">
        <v>5055</v>
      </c>
      <c r="C367" s="1" t="s">
        <v>5056</v>
      </c>
      <c r="D367" s="1" t="s">
        <v>5057</v>
      </c>
      <c r="E367" s="1" t="s">
        <v>5058</v>
      </c>
      <c r="F367" s="1" t="s">
        <v>5059</v>
      </c>
      <c r="G367" s="1" t="s">
        <v>5060</v>
      </c>
      <c r="H367" s="1" t="s">
        <v>5061</v>
      </c>
      <c r="I367" s="1" t="s">
        <v>5062</v>
      </c>
      <c r="J367" s="1" t="s">
        <v>5060</v>
      </c>
      <c r="K367" s="1" t="s">
        <v>120</v>
      </c>
      <c r="L367" s="1" t="s">
        <v>311</v>
      </c>
      <c r="M367" s="1" t="s">
        <v>120</v>
      </c>
      <c r="N367" s="1" t="s">
        <v>120</v>
      </c>
      <c r="O367" s="1" t="s">
        <v>120</v>
      </c>
      <c r="P367" s="1" t="s">
        <v>120</v>
      </c>
      <c r="Q367" s="1" t="s">
        <v>120</v>
      </c>
      <c r="R367" s="1" t="s">
        <v>120</v>
      </c>
      <c r="S367" s="1" t="s">
        <v>120</v>
      </c>
      <c r="T367" s="1" t="s">
        <v>120</v>
      </c>
      <c r="U367" s="1" t="s">
        <v>120</v>
      </c>
      <c r="V367" s="1" t="s">
        <v>120</v>
      </c>
      <c r="W367" s="1" t="s">
        <v>120</v>
      </c>
      <c r="X367" s="1" t="s">
        <v>120</v>
      </c>
      <c r="Y367" s="1" t="s">
        <v>120</v>
      </c>
      <c r="Z367" s="1" t="s">
        <v>120</v>
      </c>
      <c r="AA367" s="1" t="s">
        <v>120</v>
      </c>
      <c r="AB367" s="1" t="s">
        <v>120</v>
      </c>
      <c r="AC367" s="1" t="s">
        <v>120</v>
      </c>
      <c r="AD367" s="1" t="s">
        <v>120</v>
      </c>
      <c r="AE367" s="1" t="s">
        <v>120</v>
      </c>
      <c r="AF367" s="1" t="s">
        <v>120</v>
      </c>
      <c r="AG367" s="1" t="s">
        <v>120</v>
      </c>
      <c r="AH367" s="1" t="s">
        <v>120</v>
      </c>
      <c r="AI367" s="1" t="s">
        <v>120</v>
      </c>
      <c r="AJ367" s="1" t="s">
        <v>120</v>
      </c>
      <c r="AK367" s="1" t="s">
        <v>120</v>
      </c>
      <c r="AL367" s="1" t="s">
        <v>120</v>
      </c>
      <c r="AM367" s="1" t="s">
        <v>120</v>
      </c>
      <c r="AN367" s="1" t="s">
        <v>120</v>
      </c>
      <c r="AO367" s="1" t="s">
        <v>120</v>
      </c>
      <c r="AP367" s="1" t="s">
        <v>120</v>
      </c>
      <c r="AQ367" s="1" t="s">
        <v>120</v>
      </c>
      <c r="AR367" s="1" t="s">
        <v>120</v>
      </c>
      <c r="AS367" s="1" t="s">
        <v>120</v>
      </c>
      <c r="AT367" s="1" t="s">
        <v>120</v>
      </c>
      <c r="AU367" s="1" t="s">
        <v>120</v>
      </c>
      <c r="AV367" s="1" t="s">
        <v>120</v>
      </c>
      <c r="AW367" s="1" t="s">
        <v>120</v>
      </c>
      <c r="AX367" s="1" t="s">
        <v>120</v>
      </c>
      <c r="AY367" s="1" t="s">
        <v>120</v>
      </c>
      <c r="AZ367" s="1" t="s">
        <v>120</v>
      </c>
      <c r="BA367" s="1" t="s">
        <v>120</v>
      </c>
      <c r="BB367" s="1" t="s">
        <v>120</v>
      </c>
      <c r="BC367" s="1" t="s">
        <v>120</v>
      </c>
      <c r="BD367" s="1" t="s">
        <v>120</v>
      </c>
      <c r="BE367" s="1" t="s">
        <v>120</v>
      </c>
      <c r="BF367" s="1" t="s">
        <v>120</v>
      </c>
      <c r="BG367" s="1" t="s">
        <v>120</v>
      </c>
      <c r="BH367" s="1" t="s">
        <v>120</v>
      </c>
      <c r="BI367" s="1" t="s">
        <v>120</v>
      </c>
      <c r="BJ367" s="1" t="s">
        <v>120</v>
      </c>
      <c r="BK367" s="1" t="s">
        <v>120</v>
      </c>
      <c r="BL367" s="1" t="s">
        <v>120</v>
      </c>
      <c r="BM367" s="1" t="s">
        <v>120</v>
      </c>
      <c r="BN367" s="1" t="s">
        <v>120</v>
      </c>
      <c r="BO367" s="1" t="s">
        <v>120</v>
      </c>
      <c r="BP367" s="1" t="s">
        <v>120</v>
      </c>
      <c r="BQ367" s="1" t="s">
        <v>120</v>
      </c>
      <c r="BR367" s="1" t="s">
        <v>120</v>
      </c>
      <c r="BS367" s="1" t="s">
        <v>120</v>
      </c>
      <c r="BT367" s="1" t="s">
        <v>120</v>
      </c>
      <c r="BU367" s="1" t="s">
        <v>120</v>
      </c>
      <c r="BV367" s="1" t="s">
        <v>120</v>
      </c>
      <c r="BW367" s="1" t="s">
        <v>120</v>
      </c>
      <c r="BX367" s="1" t="s">
        <v>120</v>
      </c>
      <c r="BY367" s="1" t="s">
        <v>120</v>
      </c>
      <c r="BZ367" s="1" t="s">
        <v>120</v>
      </c>
      <c r="CA367" s="1" t="s">
        <v>120</v>
      </c>
      <c r="CB367" s="1" t="s">
        <v>120</v>
      </c>
      <c r="CC367" s="1" t="s">
        <v>120</v>
      </c>
      <c r="CD367" s="1" t="s">
        <v>120</v>
      </c>
      <c r="CE367" s="1" t="s">
        <v>120</v>
      </c>
      <c r="CF367" s="1" t="s">
        <v>120</v>
      </c>
      <c r="CG367" s="1" t="s">
        <v>120</v>
      </c>
      <c r="CH367" s="1" t="s">
        <v>120</v>
      </c>
      <c r="CI367" s="1" t="s">
        <v>120</v>
      </c>
      <c r="CJ367" s="1" t="s">
        <v>120</v>
      </c>
      <c r="CK367" s="1" t="s">
        <v>120</v>
      </c>
      <c r="CL367" s="1" t="s">
        <v>120</v>
      </c>
      <c r="CM367" s="1" t="s">
        <v>120</v>
      </c>
      <c r="CN367" s="1" t="s">
        <v>120</v>
      </c>
      <c r="CO367" s="1" t="s">
        <v>120</v>
      </c>
      <c r="CP367" s="1" t="s">
        <v>120</v>
      </c>
      <c r="CQ367" s="1" t="s">
        <v>120</v>
      </c>
      <c r="CR367" s="1" t="s">
        <v>120</v>
      </c>
      <c r="CS367" s="1" t="s">
        <v>120</v>
      </c>
      <c r="CT367" s="1" t="s">
        <v>120</v>
      </c>
      <c r="CU367" s="1" t="s">
        <v>120</v>
      </c>
      <c r="CV367" s="1" t="s">
        <v>120</v>
      </c>
      <c r="CW367" s="1" t="s">
        <v>120</v>
      </c>
      <c r="CX367" s="1" t="s">
        <v>120</v>
      </c>
      <c r="CY367" s="1" t="s">
        <v>120</v>
      </c>
      <c r="CZ367" s="1" t="s">
        <v>120</v>
      </c>
      <c r="DA367" s="1" t="s">
        <v>120</v>
      </c>
      <c r="DB367" s="1" t="s">
        <v>120</v>
      </c>
      <c r="DC367" s="1" t="s">
        <v>120</v>
      </c>
      <c r="DD367" s="1" t="s">
        <v>120</v>
      </c>
      <c r="DE367" s="1" t="s">
        <v>120</v>
      </c>
      <c r="DF367" s="1" t="s">
        <v>120</v>
      </c>
      <c r="DG367" s="1" t="s">
        <v>120</v>
      </c>
    </row>
    <row r="368" spans="1:111" x14ac:dyDescent="0.3">
      <c r="A368" s="2">
        <v>366</v>
      </c>
      <c r="B368" s="1" t="s">
        <v>5063</v>
      </c>
      <c r="C368" s="1" t="s">
        <v>5064</v>
      </c>
      <c r="D368" s="1" t="s">
        <v>5065</v>
      </c>
      <c r="E368" s="1" t="s">
        <v>5066</v>
      </c>
      <c r="F368" s="1" t="s">
        <v>5067</v>
      </c>
      <c r="G368" s="1" t="s">
        <v>5068</v>
      </c>
      <c r="H368" s="1" t="s">
        <v>5069</v>
      </c>
      <c r="I368" s="1" t="s">
        <v>5070</v>
      </c>
      <c r="J368" s="1" t="s">
        <v>5071</v>
      </c>
      <c r="K368" s="1" t="s">
        <v>121</v>
      </c>
      <c r="L368" s="1" t="s">
        <v>5072</v>
      </c>
      <c r="M368" s="1" t="s">
        <v>120</v>
      </c>
      <c r="N368" s="1" t="s">
        <v>123</v>
      </c>
      <c r="O368" s="1" t="s">
        <v>161</v>
      </c>
      <c r="P368" s="1" t="s">
        <v>120</v>
      </c>
      <c r="Q368" s="1" t="s">
        <v>120</v>
      </c>
      <c r="R368" s="1" t="s">
        <v>120</v>
      </c>
      <c r="S368" s="1" t="s">
        <v>121</v>
      </c>
      <c r="T368" s="1" t="s">
        <v>120</v>
      </c>
      <c r="U368" s="1" t="s">
        <v>5073</v>
      </c>
      <c r="V368" s="1" t="s">
        <v>5074</v>
      </c>
      <c r="W368" s="1" t="s">
        <v>120</v>
      </c>
      <c r="X368" s="1" t="s">
        <v>120</v>
      </c>
      <c r="Y368" s="1" t="s">
        <v>120</v>
      </c>
      <c r="Z368" s="1" t="s">
        <v>3161</v>
      </c>
      <c r="AA368" s="1" t="s">
        <v>5075</v>
      </c>
      <c r="AB368" s="1" t="s">
        <v>120</v>
      </c>
      <c r="AC368" s="1" t="s">
        <v>120</v>
      </c>
      <c r="AD368" s="1" t="s">
        <v>120</v>
      </c>
      <c r="AE368" s="1" t="s">
        <v>120</v>
      </c>
      <c r="AF368" s="1" t="s">
        <v>120</v>
      </c>
      <c r="AG368" s="1" t="s">
        <v>120</v>
      </c>
      <c r="AH368" s="1" t="s">
        <v>120</v>
      </c>
      <c r="AI368" s="1" t="s">
        <v>120</v>
      </c>
      <c r="AJ368" s="1" t="s">
        <v>4807</v>
      </c>
      <c r="AK368" s="1" t="s">
        <v>817</v>
      </c>
      <c r="AL368" s="1" t="s">
        <v>3161</v>
      </c>
      <c r="AM368" s="1" t="s">
        <v>120</v>
      </c>
      <c r="AN368" s="1" t="s">
        <v>120</v>
      </c>
      <c r="AO368" s="1" t="s">
        <v>120</v>
      </c>
      <c r="AP368" s="1" t="s">
        <v>120</v>
      </c>
      <c r="AQ368" s="1" t="s">
        <v>120</v>
      </c>
      <c r="AR368" s="1" t="s">
        <v>120</v>
      </c>
      <c r="AS368" s="1" t="s">
        <v>120</v>
      </c>
      <c r="AT368" s="1" t="s">
        <v>120</v>
      </c>
      <c r="AU368" s="1" t="s">
        <v>120</v>
      </c>
      <c r="AV368" s="1" t="s">
        <v>120</v>
      </c>
      <c r="AW368" s="1" t="s">
        <v>120</v>
      </c>
      <c r="AX368" s="1" t="s">
        <v>120</v>
      </c>
      <c r="AY368" s="1" t="s">
        <v>120</v>
      </c>
      <c r="AZ368" s="1" t="s">
        <v>120</v>
      </c>
      <c r="BA368" s="1" t="s">
        <v>123</v>
      </c>
      <c r="BB368" s="1" t="s">
        <v>161</v>
      </c>
      <c r="BC368" s="1" t="s">
        <v>120</v>
      </c>
      <c r="BD368" s="1" t="s">
        <v>120</v>
      </c>
      <c r="BE368" s="1" t="s">
        <v>120</v>
      </c>
      <c r="BF368" s="1" t="s">
        <v>121</v>
      </c>
      <c r="BG368" s="1" t="s">
        <v>120</v>
      </c>
      <c r="BH368" s="1" t="s">
        <v>5073</v>
      </c>
      <c r="BI368" s="1" t="s">
        <v>5074</v>
      </c>
      <c r="BJ368" s="1" t="s">
        <v>120</v>
      </c>
      <c r="BK368" s="1" t="s">
        <v>120</v>
      </c>
      <c r="BL368" s="1" t="s">
        <v>120</v>
      </c>
      <c r="BM368" s="1" t="s">
        <v>3161</v>
      </c>
      <c r="BN368" s="1" t="s">
        <v>120</v>
      </c>
      <c r="BO368" s="1" t="s">
        <v>120</v>
      </c>
      <c r="BP368" s="1" t="s">
        <v>120</v>
      </c>
      <c r="BQ368" s="1" t="s">
        <v>120</v>
      </c>
      <c r="BR368" s="1" t="s">
        <v>120</v>
      </c>
      <c r="BS368" s="1" t="s">
        <v>120</v>
      </c>
      <c r="BT368" s="1" t="s">
        <v>120</v>
      </c>
      <c r="BU368" s="1" t="s">
        <v>120</v>
      </c>
      <c r="BV368" s="1" t="s">
        <v>120</v>
      </c>
      <c r="BW368" s="1" t="s">
        <v>120</v>
      </c>
      <c r="BX368" s="1" t="s">
        <v>120</v>
      </c>
      <c r="BY368" s="1" t="s">
        <v>120</v>
      </c>
      <c r="BZ368" s="1" t="s">
        <v>120</v>
      </c>
      <c r="CA368" s="1" t="s">
        <v>120</v>
      </c>
      <c r="CB368" s="1" t="s">
        <v>120</v>
      </c>
      <c r="CC368" s="1" t="s">
        <v>120</v>
      </c>
      <c r="CD368" s="1" t="s">
        <v>120</v>
      </c>
      <c r="CE368" s="1" t="s">
        <v>120</v>
      </c>
      <c r="CF368" s="1" t="s">
        <v>120</v>
      </c>
      <c r="CG368" s="1" t="s">
        <v>120</v>
      </c>
      <c r="CH368" s="1" t="s">
        <v>120</v>
      </c>
      <c r="CI368" s="1" t="s">
        <v>120</v>
      </c>
      <c r="CJ368" s="1" t="s">
        <v>120</v>
      </c>
      <c r="CK368" s="1" t="s">
        <v>120</v>
      </c>
      <c r="CL368" s="1" t="s">
        <v>120</v>
      </c>
      <c r="CM368" s="1" t="s">
        <v>120</v>
      </c>
      <c r="CN368" s="1" t="s">
        <v>120</v>
      </c>
      <c r="CO368" s="1" t="s">
        <v>120</v>
      </c>
      <c r="CP368" s="1" t="s">
        <v>120</v>
      </c>
      <c r="CQ368" s="1" t="s">
        <v>120</v>
      </c>
      <c r="CR368" s="1" t="s">
        <v>120</v>
      </c>
      <c r="CS368" s="1" t="s">
        <v>120</v>
      </c>
      <c r="CT368" s="1" t="s">
        <v>120</v>
      </c>
      <c r="CU368" s="1" t="s">
        <v>120</v>
      </c>
      <c r="CV368" s="1" t="s">
        <v>120</v>
      </c>
      <c r="CW368" s="1" t="s">
        <v>120</v>
      </c>
      <c r="CX368" s="1" t="s">
        <v>120</v>
      </c>
      <c r="CY368" s="1" t="s">
        <v>120</v>
      </c>
      <c r="CZ368" s="1" t="s">
        <v>120</v>
      </c>
      <c r="DA368" s="1" t="s">
        <v>120</v>
      </c>
      <c r="DB368" s="1" t="s">
        <v>120</v>
      </c>
      <c r="DC368" s="1" t="s">
        <v>120</v>
      </c>
      <c r="DD368" s="1" t="s">
        <v>120</v>
      </c>
      <c r="DE368" s="1" t="s">
        <v>120</v>
      </c>
      <c r="DF368" s="1" t="s">
        <v>120</v>
      </c>
      <c r="DG368" s="1" t="s">
        <v>120</v>
      </c>
    </row>
    <row r="369" spans="1:111" hidden="1" x14ac:dyDescent="0.3">
      <c r="A369" s="2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</row>
    <row r="370" spans="1:111" x14ac:dyDescent="0.3">
      <c r="A370" s="2">
        <v>368</v>
      </c>
      <c r="B370" s="1" t="s">
        <v>5076</v>
      </c>
      <c r="C370" s="1" t="s">
        <v>5077</v>
      </c>
      <c r="D370" s="1" t="s">
        <v>5078</v>
      </c>
      <c r="E370" s="1" t="s">
        <v>5079</v>
      </c>
      <c r="F370" s="1" t="s">
        <v>5080</v>
      </c>
      <c r="G370" s="1" t="s">
        <v>5081</v>
      </c>
      <c r="H370" s="1" t="s">
        <v>5082</v>
      </c>
      <c r="I370" s="1" t="s">
        <v>5083</v>
      </c>
      <c r="J370" s="1" t="s">
        <v>5084</v>
      </c>
      <c r="K370" s="1" t="s">
        <v>120</v>
      </c>
      <c r="L370" s="1" t="s">
        <v>311</v>
      </c>
      <c r="M370" s="1" t="s">
        <v>120</v>
      </c>
      <c r="N370" s="1" t="s">
        <v>120</v>
      </c>
      <c r="O370" s="1" t="s">
        <v>120</v>
      </c>
      <c r="P370" s="1" t="s">
        <v>120</v>
      </c>
      <c r="Q370" s="1" t="s">
        <v>120</v>
      </c>
      <c r="R370" s="1" t="s">
        <v>120</v>
      </c>
      <c r="S370" s="1" t="s">
        <v>120</v>
      </c>
      <c r="T370" s="1" t="s">
        <v>120</v>
      </c>
      <c r="U370" s="1" t="s">
        <v>120</v>
      </c>
      <c r="V370" s="1" t="s">
        <v>120</v>
      </c>
      <c r="W370" s="1" t="s">
        <v>120</v>
      </c>
      <c r="X370" s="1" t="s">
        <v>120</v>
      </c>
      <c r="Y370" s="1" t="s">
        <v>120</v>
      </c>
      <c r="Z370" s="1" t="s">
        <v>120</v>
      </c>
      <c r="AA370" s="1" t="s">
        <v>120</v>
      </c>
      <c r="AB370" s="1" t="s">
        <v>120</v>
      </c>
      <c r="AC370" s="1" t="s">
        <v>120</v>
      </c>
      <c r="AD370" s="1" t="s">
        <v>120</v>
      </c>
      <c r="AE370" s="1" t="s">
        <v>120</v>
      </c>
      <c r="AF370" s="1" t="s">
        <v>120</v>
      </c>
      <c r="AG370" s="1" t="s">
        <v>120</v>
      </c>
      <c r="AH370" s="1" t="s">
        <v>120</v>
      </c>
      <c r="AI370" s="1" t="s">
        <v>120</v>
      </c>
      <c r="AJ370" s="1" t="s">
        <v>120</v>
      </c>
      <c r="AK370" s="1" t="s">
        <v>120</v>
      </c>
      <c r="AL370" s="1" t="s">
        <v>120</v>
      </c>
      <c r="AM370" s="1" t="s">
        <v>120</v>
      </c>
      <c r="AN370" s="1" t="s">
        <v>120</v>
      </c>
      <c r="AO370" s="1" t="s">
        <v>120</v>
      </c>
      <c r="AP370" s="1" t="s">
        <v>120</v>
      </c>
      <c r="AQ370" s="1" t="s">
        <v>120</v>
      </c>
      <c r="AR370" s="1" t="s">
        <v>120</v>
      </c>
      <c r="AS370" s="1" t="s">
        <v>120</v>
      </c>
      <c r="AT370" s="1" t="s">
        <v>120</v>
      </c>
      <c r="AU370" s="1" t="s">
        <v>120</v>
      </c>
      <c r="AV370" s="1" t="s">
        <v>120</v>
      </c>
      <c r="AW370" s="1" t="s">
        <v>120</v>
      </c>
      <c r="AX370" s="1" t="s">
        <v>120</v>
      </c>
      <c r="AY370" s="1" t="s">
        <v>120</v>
      </c>
      <c r="AZ370" s="1" t="s">
        <v>120</v>
      </c>
      <c r="BA370" s="1" t="s">
        <v>120</v>
      </c>
      <c r="BB370" s="1" t="s">
        <v>120</v>
      </c>
      <c r="BC370" s="1" t="s">
        <v>120</v>
      </c>
      <c r="BD370" s="1" t="s">
        <v>120</v>
      </c>
      <c r="BE370" s="1" t="s">
        <v>120</v>
      </c>
      <c r="BF370" s="1" t="s">
        <v>120</v>
      </c>
      <c r="BG370" s="1" t="s">
        <v>120</v>
      </c>
      <c r="BH370" s="1" t="s">
        <v>120</v>
      </c>
      <c r="BI370" s="1" t="s">
        <v>120</v>
      </c>
      <c r="BJ370" s="1" t="s">
        <v>120</v>
      </c>
      <c r="BK370" s="1" t="s">
        <v>120</v>
      </c>
      <c r="BL370" s="1" t="s">
        <v>120</v>
      </c>
      <c r="BM370" s="1" t="s">
        <v>120</v>
      </c>
      <c r="BN370" s="1" t="s">
        <v>120</v>
      </c>
      <c r="BO370" s="1" t="s">
        <v>120</v>
      </c>
      <c r="BP370" s="1" t="s">
        <v>120</v>
      </c>
      <c r="BQ370" s="1" t="s">
        <v>120</v>
      </c>
      <c r="BR370" s="1" t="s">
        <v>120</v>
      </c>
      <c r="BS370" s="1" t="s">
        <v>120</v>
      </c>
      <c r="BT370" s="1" t="s">
        <v>120</v>
      </c>
      <c r="BU370" s="1" t="s">
        <v>120</v>
      </c>
      <c r="BV370" s="1" t="s">
        <v>120</v>
      </c>
      <c r="BW370" s="1" t="s">
        <v>120</v>
      </c>
      <c r="BX370" s="1" t="s">
        <v>120</v>
      </c>
      <c r="BY370" s="1" t="s">
        <v>120</v>
      </c>
      <c r="BZ370" s="1" t="s">
        <v>120</v>
      </c>
      <c r="CA370" s="1" t="s">
        <v>120</v>
      </c>
      <c r="CB370" s="1" t="s">
        <v>120</v>
      </c>
      <c r="CC370" s="1" t="s">
        <v>120</v>
      </c>
      <c r="CD370" s="1" t="s">
        <v>120</v>
      </c>
      <c r="CE370" s="1" t="s">
        <v>120</v>
      </c>
      <c r="CF370" s="1" t="s">
        <v>120</v>
      </c>
      <c r="CG370" s="1" t="s">
        <v>120</v>
      </c>
      <c r="CH370" s="1" t="s">
        <v>120</v>
      </c>
      <c r="CI370" s="1" t="s">
        <v>120</v>
      </c>
      <c r="CJ370" s="1" t="s">
        <v>120</v>
      </c>
      <c r="CK370" s="1" t="s">
        <v>120</v>
      </c>
      <c r="CL370" s="1" t="s">
        <v>120</v>
      </c>
      <c r="CM370" s="1" t="s">
        <v>120</v>
      </c>
      <c r="CN370" s="1" t="s">
        <v>120</v>
      </c>
      <c r="CO370" s="1" t="s">
        <v>120</v>
      </c>
      <c r="CP370" s="1" t="s">
        <v>120</v>
      </c>
      <c r="CQ370" s="1" t="s">
        <v>120</v>
      </c>
      <c r="CR370" s="1" t="s">
        <v>120</v>
      </c>
      <c r="CS370" s="1" t="s">
        <v>120</v>
      </c>
      <c r="CT370" s="1" t="s">
        <v>120</v>
      </c>
      <c r="CU370" s="1" t="s">
        <v>120</v>
      </c>
      <c r="CV370" s="1" t="s">
        <v>120</v>
      </c>
      <c r="CW370" s="1" t="s">
        <v>120</v>
      </c>
      <c r="CX370" s="1" t="s">
        <v>120</v>
      </c>
      <c r="CY370" s="1" t="s">
        <v>120</v>
      </c>
      <c r="CZ370" s="1" t="s">
        <v>120</v>
      </c>
      <c r="DA370" s="1" t="s">
        <v>120</v>
      </c>
      <c r="DB370" s="1" t="s">
        <v>120</v>
      </c>
      <c r="DC370" s="1" t="s">
        <v>120</v>
      </c>
      <c r="DD370" s="1" t="s">
        <v>120</v>
      </c>
      <c r="DE370" s="1" t="s">
        <v>120</v>
      </c>
      <c r="DF370" s="1" t="s">
        <v>120</v>
      </c>
      <c r="DG370" s="1" t="s">
        <v>120</v>
      </c>
    </row>
    <row r="371" spans="1:111" x14ac:dyDescent="0.3">
      <c r="A371" s="2">
        <v>369</v>
      </c>
      <c r="B371" s="1" t="s">
        <v>5085</v>
      </c>
      <c r="C371" s="1" t="s">
        <v>5086</v>
      </c>
      <c r="D371" s="1" t="s">
        <v>5087</v>
      </c>
      <c r="E371" s="1" t="s">
        <v>5088</v>
      </c>
      <c r="F371" s="1" t="s">
        <v>5089</v>
      </c>
      <c r="G371" s="1" t="s">
        <v>5090</v>
      </c>
      <c r="H371" s="1" t="s">
        <v>5091</v>
      </c>
      <c r="I371" s="1" t="s">
        <v>5092</v>
      </c>
      <c r="J371" s="1" t="s">
        <v>5093</v>
      </c>
      <c r="K371" s="1" t="s">
        <v>122</v>
      </c>
      <c r="L371" s="1" t="s">
        <v>5094</v>
      </c>
      <c r="M371" s="1" t="s">
        <v>120</v>
      </c>
      <c r="N371" s="1" t="s">
        <v>849</v>
      </c>
      <c r="O371" s="1" t="s">
        <v>2767</v>
      </c>
      <c r="P371" s="1" t="s">
        <v>280</v>
      </c>
      <c r="Q371" s="1" t="s">
        <v>120</v>
      </c>
      <c r="R371" s="1" t="s">
        <v>120</v>
      </c>
      <c r="S371" s="1" t="s">
        <v>122</v>
      </c>
      <c r="T371" s="1" t="s">
        <v>120</v>
      </c>
      <c r="U371" s="1" t="s">
        <v>5095</v>
      </c>
      <c r="V371" s="1" t="s">
        <v>5096</v>
      </c>
      <c r="W371" s="1" t="s">
        <v>5097</v>
      </c>
      <c r="X371" s="1" t="s">
        <v>120</v>
      </c>
      <c r="Y371" s="1" t="s">
        <v>120</v>
      </c>
      <c r="Z371" s="1" t="s">
        <v>5094</v>
      </c>
      <c r="AA371" s="1" t="s">
        <v>5098</v>
      </c>
      <c r="AB371" s="1" t="s">
        <v>120</v>
      </c>
      <c r="AC371" s="1" t="s">
        <v>120</v>
      </c>
      <c r="AD371" s="1" t="s">
        <v>120</v>
      </c>
      <c r="AE371" s="1" t="s">
        <v>5099</v>
      </c>
      <c r="AF371" s="1" t="s">
        <v>120</v>
      </c>
      <c r="AG371" s="1" t="s">
        <v>120</v>
      </c>
      <c r="AH371" s="1" t="s">
        <v>120</v>
      </c>
      <c r="AI371" s="1" t="s">
        <v>120</v>
      </c>
      <c r="AJ371" s="1" t="s">
        <v>5100</v>
      </c>
      <c r="AK371" s="1" t="s">
        <v>5101</v>
      </c>
      <c r="AL371" s="1" t="s">
        <v>5102</v>
      </c>
      <c r="AM371" s="1" t="s">
        <v>5103</v>
      </c>
      <c r="AN371" s="1" t="s">
        <v>120</v>
      </c>
      <c r="AO371" s="1" t="s">
        <v>5104</v>
      </c>
      <c r="AP371" s="1" t="s">
        <v>120</v>
      </c>
      <c r="AQ371" s="1" t="s">
        <v>5105</v>
      </c>
      <c r="AR371" s="1" t="s">
        <v>120</v>
      </c>
      <c r="AS371" s="1" t="s">
        <v>120</v>
      </c>
      <c r="AT371" s="1" t="s">
        <v>120</v>
      </c>
      <c r="AU371" s="1" t="s">
        <v>120</v>
      </c>
      <c r="AV371" s="1" t="s">
        <v>5106</v>
      </c>
      <c r="AW371" s="1" t="s">
        <v>5107</v>
      </c>
      <c r="AX371" s="1" t="s">
        <v>5108</v>
      </c>
      <c r="AY371" s="1" t="s">
        <v>5109</v>
      </c>
      <c r="AZ371" s="1" t="s">
        <v>120</v>
      </c>
      <c r="BA371" s="1" t="s">
        <v>849</v>
      </c>
      <c r="BB371" s="1" t="s">
        <v>247</v>
      </c>
      <c r="BC371" s="1" t="s">
        <v>843</v>
      </c>
      <c r="BD371" s="1" t="s">
        <v>120</v>
      </c>
      <c r="BE371" s="1" t="s">
        <v>120</v>
      </c>
      <c r="BF371" s="1" t="s">
        <v>801</v>
      </c>
      <c r="BG371" s="1" t="s">
        <v>120</v>
      </c>
      <c r="BH371" s="1" t="s">
        <v>5095</v>
      </c>
      <c r="BI371" s="1" t="s">
        <v>5110</v>
      </c>
      <c r="BJ371" s="1" t="s">
        <v>5111</v>
      </c>
      <c r="BK371" s="1" t="s">
        <v>120</v>
      </c>
      <c r="BL371" s="1" t="s">
        <v>120</v>
      </c>
      <c r="BM371" s="1" t="s">
        <v>5102</v>
      </c>
      <c r="BN371" s="1" t="s">
        <v>120</v>
      </c>
      <c r="BO371" s="1" t="s">
        <v>120</v>
      </c>
      <c r="BP371" s="1" t="s">
        <v>478</v>
      </c>
      <c r="BQ371" s="1" t="s">
        <v>120</v>
      </c>
      <c r="BR371" s="1" t="s">
        <v>120</v>
      </c>
      <c r="BS371" s="1" t="s">
        <v>120</v>
      </c>
      <c r="BT371" s="1" t="s">
        <v>478</v>
      </c>
      <c r="BU371" s="1" t="s">
        <v>120</v>
      </c>
      <c r="BV371" s="1" t="s">
        <v>120</v>
      </c>
      <c r="BW371" s="1" t="s">
        <v>5108</v>
      </c>
      <c r="BX371" s="1" t="s">
        <v>120</v>
      </c>
      <c r="BY371" s="1" t="s">
        <v>120</v>
      </c>
      <c r="BZ371" s="1" t="s">
        <v>120</v>
      </c>
      <c r="CA371" s="1" t="s">
        <v>5108</v>
      </c>
      <c r="CB371" s="1" t="s">
        <v>5103</v>
      </c>
      <c r="CC371" s="1" t="s">
        <v>120</v>
      </c>
      <c r="CD371" s="1" t="s">
        <v>5104</v>
      </c>
      <c r="CE371" s="1" t="s">
        <v>120</v>
      </c>
      <c r="CF371" s="1" t="s">
        <v>5105</v>
      </c>
      <c r="CG371" s="1" t="s">
        <v>120</v>
      </c>
      <c r="CH371" s="1" t="s">
        <v>120</v>
      </c>
      <c r="CI371" s="1" t="s">
        <v>120</v>
      </c>
      <c r="CJ371" s="1" t="s">
        <v>120</v>
      </c>
      <c r="CK371" s="1" t="s">
        <v>5106</v>
      </c>
      <c r="CL371" s="1" t="s">
        <v>5107</v>
      </c>
      <c r="CM371" s="1" t="s">
        <v>5108</v>
      </c>
      <c r="CN371" s="1" t="s">
        <v>5112</v>
      </c>
      <c r="CO371" s="1" t="s">
        <v>5113</v>
      </c>
      <c r="CP371" s="1" t="s">
        <v>5114</v>
      </c>
      <c r="CQ371" s="1" t="s">
        <v>5115</v>
      </c>
      <c r="CR371" s="1" t="s">
        <v>5116</v>
      </c>
      <c r="CS371" s="1" t="s">
        <v>5117</v>
      </c>
      <c r="CT371" s="1" t="s">
        <v>120</v>
      </c>
      <c r="CU371" s="1" t="s">
        <v>120</v>
      </c>
      <c r="CV371" s="1" t="s">
        <v>120</v>
      </c>
      <c r="CW371" s="1" t="s">
        <v>123</v>
      </c>
      <c r="CX371" s="1" t="s">
        <v>120</v>
      </c>
      <c r="CY371" s="1" t="s">
        <v>120</v>
      </c>
      <c r="CZ371" s="1" t="s">
        <v>123</v>
      </c>
      <c r="DA371" s="1" t="s">
        <v>120</v>
      </c>
      <c r="DB371" s="1" t="s">
        <v>120</v>
      </c>
      <c r="DC371" s="1" t="s">
        <v>120</v>
      </c>
      <c r="DD371" s="1" t="s">
        <v>5109</v>
      </c>
      <c r="DE371" s="1" t="s">
        <v>120</v>
      </c>
      <c r="DF371" s="1" t="s">
        <v>120</v>
      </c>
      <c r="DG371" s="1" t="s">
        <v>5109</v>
      </c>
    </row>
    <row r="372" spans="1:111" x14ac:dyDescent="0.3">
      <c r="A372" s="2">
        <v>370</v>
      </c>
      <c r="B372" s="1" t="s">
        <v>5118</v>
      </c>
      <c r="C372" s="1" t="s">
        <v>5119</v>
      </c>
      <c r="D372" s="1" t="s">
        <v>5120</v>
      </c>
      <c r="E372" s="1" t="s">
        <v>5121</v>
      </c>
      <c r="F372" s="1" t="s">
        <v>5122</v>
      </c>
      <c r="G372" s="1" t="s">
        <v>5123</v>
      </c>
      <c r="H372" s="1" t="s">
        <v>5124</v>
      </c>
      <c r="I372" s="1" t="s">
        <v>5125</v>
      </c>
      <c r="J372" s="1" t="s">
        <v>5126</v>
      </c>
      <c r="K372" s="1" t="s">
        <v>5127</v>
      </c>
      <c r="L372" s="1" t="s">
        <v>5128</v>
      </c>
      <c r="M372" s="1" t="s">
        <v>120</v>
      </c>
      <c r="N372" s="1" t="s">
        <v>1820</v>
      </c>
      <c r="O372" s="1" t="s">
        <v>5129</v>
      </c>
      <c r="P372" s="1" t="s">
        <v>1767</v>
      </c>
      <c r="Q372" s="1" t="s">
        <v>120</v>
      </c>
      <c r="R372" s="1" t="s">
        <v>120</v>
      </c>
      <c r="S372" s="1" t="s">
        <v>5127</v>
      </c>
      <c r="T372" s="1" t="s">
        <v>120</v>
      </c>
      <c r="U372" s="1" t="s">
        <v>5130</v>
      </c>
      <c r="V372" s="1" t="s">
        <v>5131</v>
      </c>
      <c r="W372" s="1" t="s">
        <v>5132</v>
      </c>
      <c r="X372" s="1" t="s">
        <v>120</v>
      </c>
      <c r="Y372" s="1" t="s">
        <v>120</v>
      </c>
      <c r="Z372" s="1" t="s">
        <v>5133</v>
      </c>
      <c r="AA372" s="1" t="s">
        <v>5134</v>
      </c>
      <c r="AB372" s="1" t="s">
        <v>120</v>
      </c>
      <c r="AC372" s="1" t="s">
        <v>120</v>
      </c>
      <c r="AD372" s="1" t="s">
        <v>120</v>
      </c>
      <c r="AE372" s="1" t="s">
        <v>120</v>
      </c>
      <c r="AF372" s="1" t="s">
        <v>120</v>
      </c>
      <c r="AG372" s="1" t="s">
        <v>120</v>
      </c>
      <c r="AH372" s="1" t="s">
        <v>120</v>
      </c>
      <c r="AI372" s="1" t="s">
        <v>120</v>
      </c>
      <c r="AJ372" s="1" t="s">
        <v>5135</v>
      </c>
      <c r="AK372" s="1" t="s">
        <v>5136</v>
      </c>
      <c r="AL372" s="1" t="s">
        <v>5133</v>
      </c>
      <c r="AM372" s="1" t="s">
        <v>120</v>
      </c>
      <c r="AN372" s="1" t="s">
        <v>120</v>
      </c>
      <c r="AO372" s="1" t="s">
        <v>120</v>
      </c>
      <c r="AP372" s="1" t="s">
        <v>120</v>
      </c>
      <c r="AQ372" s="1" t="s">
        <v>120</v>
      </c>
      <c r="AR372" s="1" t="s">
        <v>120</v>
      </c>
      <c r="AS372" s="1" t="s">
        <v>120</v>
      </c>
      <c r="AT372" s="1" t="s">
        <v>120</v>
      </c>
      <c r="AU372" s="1" t="s">
        <v>120</v>
      </c>
      <c r="AV372" s="1" t="s">
        <v>120</v>
      </c>
      <c r="AW372" s="1" t="s">
        <v>120</v>
      </c>
      <c r="AX372" s="1" t="s">
        <v>120</v>
      </c>
      <c r="AY372" s="1" t="s">
        <v>120</v>
      </c>
      <c r="AZ372" s="1" t="s">
        <v>120</v>
      </c>
      <c r="BA372" s="1" t="s">
        <v>1820</v>
      </c>
      <c r="BB372" s="1" t="s">
        <v>5129</v>
      </c>
      <c r="BC372" s="1" t="s">
        <v>1767</v>
      </c>
      <c r="BD372" s="1" t="s">
        <v>120</v>
      </c>
      <c r="BE372" s="1" t="s">
        <v>120</v>
      </c>
      <c r="BF372" s="1" t="s">
        <v>5127</v>
      </c>
      <c r="BG372" s="1" t="s">
        <v>120</v>
      </c>
      <c r="BH372" s="1" t="s">
        <v>5130</v>
      </c>
      <c r="BI372" s="1" t="s">
        <v>5131</v>
      </c>
      <c r="BJ372" s="1" t="s">
        <v>5132</v>
      </c>
      <c r="BK372" s="1" t="s">
        <v>120</v>
      </c>
      <c r="BL372" s="1" t="s">
        <v>120</v>
      </c>
      <c r="BM372" s="1" t="s">
        <v>5133</v>
      </c>
      <c r="BN372" s="1" t="s">
        <v>120</v>
      </c>
      <c r="BO372" s="1" t="s">
        <v>120</v>
      </c>
      <c r="BP372" s="1" t="s">
        <v>120</v>
      </c>
      <c r="BQ372" s="1" t="s">
        <v>120</v>
      </c>
      <c r="BR372" s="1" t="s">
        <v>120</v>
      </c>
      <c r="BS372" s="1" t="s">
        <v>120</v>
      </c>
      <c r="BT372" s="1" t="s">
        <v>120</v>
      </c>
      <c r="BU372" s="1" t="s">
        <v>120</v>
      </c>
      <c r="BV372" s="1" t="s">
        <v>120</v>
      </c>
      <c r="BW372" s="1" t="s">
        <v>120</v>
      </c>
      <c r="BX372" s="1" t="s">
        <v>120</v>
      </c>
      <c r="BY372" s="1" t="s">
        <v>120</v>
      </c>
      <c r="BZ372" s="1" t="s">
        <v>120</v>
      </c>
      <c r="CA372" s="1" t="s">
        <v>120</v>
      </c>
      <c r="CB372" s="1" t="s">
        <v>120</v>
      </c>
      <c r="CC372" s="1" t="s">
        <v>120</v>
      </c>
      <c r="CD372" s="1" t="s">
        <v>120</v>
      </c>
      <c r="CE372" s="1" t="s">
        <v>120</v>
      </c>
      <c r="CF372" s="1" t="s">
        <v>120</v>
      </c>
      <c r="CG372" s="1" t="s">
        <v>120</v>
      </c>
      <c r="CH372" s="1" t="s">
        <v>120</v>
      </c>
      <c r="CI372" s="1" t="s">
        <v>120</v>
      </c>
      <c r="CJ372" s="1" t="s">
        <v>120</v>
      </c>
      <c r="CK372" s="1" t="s">
        <v>120</v>
      </c>
      <c r="CL372" s="1" t="s">
        <v>120</v>
      </c>
      <c r="CM372" s="1" t="s">
        <v>120</v>
      </c>
      <c r="CN372" s="1" t="s">
        <v>120</v>
      </c>
      <c r="CO372" s="1" t="s">
        <v>120</v>
      </c>
      <c r="CP372" s="1" t="s">
        <v>120</v>
      </c>
      <c r="CQ372" s="1" t="s">
        <v>120</v>
      </c>
      <c r="CR372" s="1" t="s">
        <v>120</v>
      </c>
      <c r="CS372" s="1" t="s">
        <v>120</v>
      </c>
      <c r="CT372" s="1" t="s">
        <v>120</v>
      </c>
      <c r="CU372" s="1" t="s">
        <v>120</v>
      </c>
      <c r="CV372" s="1" t="s">
        <v>120</v>
      </c>
      <c r="CW372" s="1" t="s">
        <v>120</v>
      </c>
      <c r="CX372" s="1" t="s">
        <v>120</v>
      </c>
      <c r="CY372" s="1" t="s">
        <v>120</v>
      </c>
      <c r="CZ372" s="1" t="s">
        <v>120</v>
      </c>
      <c r="DA372" s="1" t="s">
        <v>120</v>
      </c>
      <c r="DB372" s="1" t="s">
        <v>120</v>
      </c>
      <c r="DC372" s="1" t="s">
        <v>120</v>
      </c>
      <c r="DD372" s="1" t="s">
        <v>120</v>
      </c>
      <c r="DE372" s="1" t="s">
        <v>120</v>
      </c>
      <c r="DF372" s="1" t="s">
        <v>120</v>
      </c>
      <c r="DG372" s="1" t="s">
        <v>120</v>
      </c>
    </row>
    <row r="373" spans="1:111" x14ac:dyDescent="0.3">
      <c r="A373" s="2">
        <v>371</v>
      </c>
      <c r="B373" s="1" t="s">
        <v>5137</v>
      </c>
      <c r="C373" s="1" t="s">
        <v>5138</v>
      </c>
      <c r="D373" s="1" t="s">
        <v>5139</v>
      </c>
      <c r="E373" s="1" t="s">
        <v>5140</v>
      </c>
      <c r="F373" s="1" t="s">
        <v>5141</v>
      </c>
      <c r="G373" s="1"/>
      <c r="H373" s="1" t="s">
        <v>5142</v>
      </c>
      <c r="I373" s="1" t="s">
        <v>5143</v>
      </c>
      <c r="J373" s="1"/>
      <c r="K373" s="1" t="s">
        <v>514</v>
      </c>
      <c r="L373" s="1" t="s">
        <v>5144</v>
      </c>
      <c r="M373" s="1" t="s">
        <v>120</v>
      </c>
      <c r="N373" s="1" t="s">
        <v>120</v>
      </c>
      <c r="O373" s="1" t="s">
        <v>848</v>
      </c>
      <c r="P373" s="1" t="s">
        <v>161</v>
      </c>
      <c r="Q373" s="1" t="s">
        <v>120</v>
      </c>
      <c r="R373" s="1" t="s">
        <v>120</v>
      </c>
      <c r="S373" s="1" t="s">
        <v>514</v>
      </c>
      <c r="T373" s="1" t="s">
        <v>120</v>
      </c>
      <c r="U373" s="1" t="s">
        <v>120</v>
      </c>
      <c r="V373" s="1" t="s">
        <v>5145</v>
      </c>
      <c r="W373" s="1" t="s">
        <v>3514</v>
      </c>
      <c r="X373" s="1" t="s">
        <v>120</v>
      </c>
      <c r="Y373" s="1" t="s">
        <v>120</v>
      </c>
      <c r="Z373" s="1" t="s">
        <v>5146</v>
      </c>
      <c r="AA373" s="1" t="s">
        <v>216</v>
      </c>
      <c r="AB373" s="1" t="s">
        <v>120</v>
      </c>
      <c r="AC373" s="1" t="s">
        <v>120</v>
      </c>
      <c r="AD373" s="1" t="s">
        <v>120</v>
      </c>
      <c r="AE373" s="1" t="s">
        <v>120</v>
      </c>
      <c r="AF373" s="1" t="s">
        <v>120</v>
      </c>
      <c r="AG373" s="1" t="s">
        <v>120</v>
      </c>
      <c r="AH373" s="1" t="s">
        <v>120</v>
      </c>
      <c r="AI373" s="1" t="s">
        <v>120</v>
      </c>
      <c r="AJ373" s="1" t="s">
        <v>5147</v>
      </c>
      <c r="AK373" s="1" t="s">
        <v>795</v>
      </c>
      <c r="AL373" s="1" t="s">
        <v>5146</v>
      </c>
      <c r="AM373" s="1" t="s">
        <v>120</v>
      </c>
      <c r="AN373" s="1" t="s">
        <v>120</v>
      </c>
      <c r="AO373" s="1" t="s">
        <v>120</v>
      </c>
      <c r="AP373" s="1" t="s">
        <v>120</v>
      </c>
      <c r="AQ373" s="1" t="s">
        <v>120</v>
      </c>
      <c r="AR373" s="1" t="s">
        <v>120</v>
      </c>
      <c r="AS373" s="1" t="s">
        <v>120</v>
      </c>
      <c r="AT373" s="1" t="s">
        <v>120</v>
      </c>
      <c r="AU373" s="1" t="s">
        <v>120</v>
      </c>
      <c r="AV373" s="1" t="s">
        <v>120</v>
      </c>
      <c r="AW373" s="1" t="s">
        <v>120</v>
      </c>
      <c r="AX373" s="1" t="s">
        <v>120</v>
      </c>
      <c r="AY373" s="1" t="s">
        <v>120</v>
      </c>
      <c r="AZ373" s="1" t="s">
        <v>120</v>
      </c>
      <c r="BA373" s="1" t="s">
        <v>120</v>
      </c>
      <c r="BB373" s="1" t="s">
        <v>848</v>
      </c>
      <c r="BC373" s="1" t="s">
        <v>161</v>
      </c>
      <c r="BD373" s="1" t="s">
        <v>120</v>
      </c>
      <c r="BE373" s="1" t="s">
        <v>120</v>
      </c>
      <c r="BF373" s="1" t="s">
        <v>514</v>
      </c>
      <c r="BG373" s="1" t="s">
        <v>120</v>
      </c>
      <c r="BH373" s="1" t="s">
        <v>120</v>
      </c>
      <c r="BI373" s="1" t="s">
        <v>5145</v>
      </c>
      <c r="BJ373" s="1" t="s">
        <v>3514</v>
      </c>
      <c r="BK373" s="1" t="s">
        <v>120</v>
      </c>
      <c r="BL373" s="1" t="s">
        <v>120</v>
      </c>
      <c r="BM373" s="1" t="s">
        <v>5146</v>
      </c>
      <c r="BN373" s="1" t="s">
        <v>120</v>
      </c>
      <c r="BO373" s="1" t="s">
        <v>120</v>
      </c>
      <c r="BP373" s="1" t="s">
        <v>120</v>
      </c>
      <c r="BQ373" s="1" t="s">
        <v>120</v>
      </c>
      <c r="BR373" s="1" t="s">
        <v>120</v>
      </c>
      <c r="BS373" s="1" t="s">
        <v>120</v>
      </c>
      <c r="BT373" s="1" t="s">
        <v>120</v>
      </c>
      <c r="BU373" s="1" t="s">
        <v>120</v>
      </c>
      <c r="BV373" s="1" t="s">
        <v>120</v>
      </c>
      <c r="BW373" s="1" t="s">
        <v>120</v>
      </c>
      <c r="BX373" s="1" t="s">
        <v>120</v>
      </c>
      <c r="BY373" s="1" t="s">
        <v>120</v>
      </c>
      <c r="BZ373" s="1" t="s">
        <v>120</v>
      </c>
      <c r="CA373" s="1" t="s">
        <v>120</v>
      </c>
      <c r="CB373" s="1" t="s">
        <v>120</v>
      </c>
      <c r="CC373" s="1" t="s">
        <v>120</v>
      </c>
      <c r="CD373" s="1" t="s">
        <v>120</v>
      </c>
      <c r="CE373" s="1" t="s">
        <v>120</v>
      </c>
      <c r="CF373" s="1" t="s">
        <v>120</v>
      </c>
      <c r="CG373" s="1" t="s">
        <v>120</v>
      </c>
      <c r="CH373" s="1" t="s">
        <v>120</v>
      </c>
      <c r="CI373" s="1" t="s">
        <v>120</v>
      </c>
      <c r="CJ373" s="1" t="s">
        <v>120</v>
      </c>
      <c r="CK373" s="1" t="s">
        <v>120</v>
      </c>
      <c r="CL373" s="1" t="s">
        <v>120</v>
      </c>
      <c r="CM373" s="1" t="s">
        <v>120</v>
      </c>
      <c r="CN373" s="1" t="s">
        <v>120</v>
      </c>
      <c r="CO373" s="1" t="s">
        <v>120</v>
      </c>
      <c r="CP373" s="1" t="s">
        <v>120</v>
      </c>
      <c r="CQ373" s="1" t="s">
        <v>120</v>
      </c>
      <c r="CR373" s="1" t="s">
        <v>120</v>
      </c>
      <c r="CS373" s="1" t="s">
        <v>120</v>
      </c>
      <c r="CT373" s="1" t="s">
        <v>120</v>
      </c>
      <c r="CU373" s="1" t="s">
        <v>120</v>
      </c>
      <c r="CV373" s="1" t="s">
        <v>120</v>
      </c>
      <c r="CW373" s="1" t="s">
        <v>120</v>
      </c>
      <c r="CX373" s="1" t="s">
        <v>120</v>
      </c>
      <c r="CY373" s="1" t="s">
        <v>120</v>
      </c>
      <c r="CZ373" s="1" t="s">
        <v>120</v>
      </c>
      <c r="DA373" s="1" t="s">
        <v>120</v>
      </c>
      <c r="DB373" s="1" t="s">
        <v>120</v>
      </c>
      <c r="DC373" s="1" t="s">
        <v>120</v>
      </c>
      <c r="DD373" s="1" t="s">
        <v>120</v>
      </c>
      <c r="DE373" s="1" t="s">
        <v>120</v>
      </c>
      <c r="DF373" s="1" t="s">
        <v>120</v>
      </c>
      <c r="DG373" s="1" t="s">
        <v>120</v>
      </c>
    </row>
    <row r="374" spans="1:111" x14ac:dyDescent="0.3">
      <c r="A374" s="2">
        <v>372</v>
      </c>
      <c r="B374" s="1" t="s">
        <v>5148</v>
      </c>
      <c r="C374" s="1" t="s">
        <v>5149</v>
      </c>
      <c r="D374" s="1" t="s">
        <v>5150</v>
      </c>
      <c r="E374" s="1" t="s">
        <v>5151</v>
      </c>
      <c r="F374" s="1" t="s">
        <v>5152</v>
      </c>
      <c r="G374" s="1" t="s">
        <v>5153</v>
      </c>
      <c r="H374" s="1" t="s">
        <v>5154</v>
      </c>
      <c r="I374" s="1" t="s">
        <v>5155</v>
      </c>
      <c r="J374" s="1" t="s">
        <v>5156</v>
      </c>
      <c r="K374" s="1" t="s">
        <v>799</v>
      </c>
      <c r="L374" s="1" t="s">
        <v>5157</v>
      </c>
      <c r="M374" s="1" t="s">
        <v>120</v>
      </c>
      <c r="N374" s="1" t="s">
        <v>176</v>
      </c>
      <c r="O374" s="1" t="s">
        <v>1193</v>
      </c>
      <c r="P374" s="1" t="s">
        <v>262</v>
      </c>
      <c r="Q374" s="1" t="s">
        <v>120</v>
      </c>
      <c r="R374" s="1" t="s">
        <v>120</v>
      </c>
      <c r="S374" s="1" t="s">
        <v>799</v>
      </c>
      <c r="T374" s="1" t="s">
        <v>120</v>
      </c>
      <c r="U374" s="1" t="s">
        <v>5158</v>
      </c>
      <c r="V374" s="1" t="s">
        <v>5159</v>
      </c>
      <c r="W374" s="1" t="s">
        <v>5160</v>
      </c>
      <c r="X374" s="1" t="s">
        <v>120</v>
      </c>
      <c r="Y374" s="1" t="s">
        <v>120</v>
      </c>
      <c r="Z374" s="1" t="s">
        <v>5161</v>
      </c>
      <c r="AA374" s="1" t="s">
        <v>5162</v>
      </c>
      <c r="AB374" s="1" t="s">
        <v>120</v>
      </c>
      <c r="AC374" s="1" t="s">
        <v>120</v>
      </c>
      <c r="AD374" s="1" t="s">
        <v>120</v>
      </c>
      <c r="AE374" s="1" t="s">
        <v>120</v>
      </c>
      <c r="AF374" s="1" t="s">
        <v>120</v>
      </c>
      <c r="AG374" s="1" t="s">
        <v>120</v>
      </c>
      <c r="AH374" s="1" t="s">
        <v>120</v>
      </c>
      <c r="AI374" s="1" t="s">
        <v>120</v>
      </c>
      <c r="AJ374" s="1" t="s">
        <v>120</v>
      </c>
      <c r="AK374" s="1" t="s">
        <v>2361</v>
      </c>
      <c r="AL374" s="1" t="s">
        <v>5163</v>
      </c>
      <c r="AM374" s="1" t="s">
        <v>120</v>
      </c>
      <c r="AN374" s="1" t="s">
        <v>120</v>
      </c>
      <c r="AO374" s="1" t="s">
        <v>120</v>
      </c>
      <c r="AP374" s="1" t="s">
        <v>120</v>
      </c>
      <c r="AQ374" s="1" t="s">
        <v>120</v>
      </c>
      <c r="AR374" s="1" t="s">
        <v>120</v>
      </c>
      <c r="AS374" s="1" t="s">
        <v>120</v>
      </c>
      <c r="AT374" s="1" t="s">
        <v>120</v>
      </c>
      <c r="AU374" s="1" t="s">
        <v>120</v>
      </c>
      <c r="AV374" s="1" t="s">
        <v>120</v>
      </c>
      <c r="AW374" s="1" t="s">
        <v>120</v>
      </c>
      <c r="AX374" s="1" t="s">
        <v>120</v>
      </c>
      <c r="AY374" s="1" t="s">
        <v>5164</v>
      </c>
      <c r="AZ374" s="1" t="s">
        <v>120</v>
      </c>
      <c r="BA374" s="1" t="s">
        <v>262</v>
      </c>
      <c r="BB374" s="1" t="s">
        <v>454</v>
      </c>
      <c r="BC374" s="1" t="s">
        <v>262</v>
      </c>
      <c r="BD374" s="1" t="s">
        <v>120</v>
      </c>
      <c r="BE374" s="1" t="s">
        <v>120</v>
      </c>
      <c r="BF374" s="1" t="s">
        <v>1865</v>
      </c>
      <c r="BG374" s="1" t="s">
        <v>120</v>
      </c>
      <c r="BH374" s="1" t="s">
        <v>5165</v>
      </c>
      <c r="BI374" s="1" t="s">
        <v>5166</v>
      </c>
      <c r="BJ374" s="1" t="s">
        <v>5160</v>
      </c>
      <c r="BK374" s="1" t="s">
        <v>120</v>
      </c>
      <c r="BL374" s="1" t="s">
        <v>120</v>
      </c>
      <c r="BM374" s="1" t="s">
        <v>5163</v>
      </c>
      <c r="BN374" s="1" t="s">
        <v>120</v>
      </c>
      <c r="BO374" s="1" t="s">
        <v>120</v>
      </c>
      <c r="BP374" s="1" t="s">
        <v>120</v>
      </c>
      <c r="BQ374" s="1" t="s">
        <v>120</v>
      </c>
      <c r="BR374" s="1" t="s">
        <v>120</v>
      </c>
      <c r="BS374" s="1" t="s">
        <v>120</v>
      </c>
      <c r="BT374" s="1" t="s">
        <v>120</v>
      </c>
      <c r="BU374" s="1" t="s">
        <v>120</v>
      </c>
      <c r="BV374" s="1" t="s">
        <v>120</v>
      </c>
      <c r="BW374" s="1" t="s">
        <v>120</v>
      </c>
      <c r="BX374" s="1" t="s">
        <v>120</v>
      </c>
      <c r="BY374" s="1" t="s">
        <v>120</v>
      </c>
      <c r="BZ374" s="1" t="s">
        <v>120</v>
      </c>
      <c r="CA374" s="1" t="s">
        <v>120</v>
      </c>
      <c r="CB374" s="1" t="s">
        <v>120</v>
      </c>
      <c r="CC374" s="1" t="s">
        <v>120</v>
      </c>
      <c r="CD374" s="1" t="s">
        <v>120</v>
      </c>
      <c r="CE374" s="1" t="s">
        <v>120</v>
      </c>
      <c r="CF374" s="1" t="s">
        <v>120</v>
      </c>
      <c r="CG374" s="1" t="s">
        <v>120</v>
      </c>
      <c r="CH374" s="1" t="s">
        <v>120</v>
      </c>
      <c r="CI374" s="1" t="s">
        <v>120</v>
      </c>
      <c r="CJ374" s="1" t="s">
        <v>120</v>
      </c>
      <c r="CK374" s="1" t="s">
        <v>120</v>
      </c>
      <c r="CL374" s="1" t="s">
        <v>120</v>
      </c>
      <c r="CM374" s="1" t="s">
        <v>120</v>
      </c>
      <c r="CN374" s="1" t="s">
        <v>120</v>
      </c>
      <c r="CO374" s="1" t="s">
        <v>120</v>
      </c>
      <c r="CP374" s="1" t="s">
        <v>120</v>
      </c>
      <c r="CQ374" s="1" t="s">
        <v>120</v>
      </c>
      <c r="CR374" s="1" t="s">
        <v>120</v>
      </c>
      <c r="CS374" s="1" t="s">
        <v>120</v>
      </c>
      <c r="CT374" s="1" t="s">
        <v>120</v>
      </c>
      <c r="CU374" s="1" t="s">
        <v>161</v>
      </c>
      <c r="CV374" s="1" t="s">
        <v>123</v>
      </c>
      <c r="CW374" s="1" t="s">
        <v>120</v>
      </c>
      <c r="CX374" s="1" t="s">
        <v>120</v>
      </c>
      <c r="CY374" s="1" t="s">
        <v>120</v>
      </c>
      <c r="CZ374" s="1" t="s">
        <v>121</v>
      </c>
      <c r="DA374" s="1" t="s">
        <v>120</v>
      </c>
      <c r="DB374" s="1" t="s">
        <v>3423</v>
      </c>
      <c r="DC374" s="1" t="s">
        <v>5167</v>
      </c>
      <c r="DD374" s="1" t="s">
        <v>120</v>
      </c>
      <c r="DE374" s="1" t="s">
        <v>120</v>
      </c>
      <c r="DF374" s="1" t="s">
        <v>120</v>
      </c>
      <c r="DG374" s="1" t="s">
        <v>5164</v>
      </c>
    </row>
    <row r="375" spans="1:111" x14ac:dyDescent="0.3">
      <c r="A375" s="2">
        <v>373</v>
      </c>
      <c r="B375" s="1" t="s">
        <v>5168</v>
      </c>
      <c r="C375" s="1" t="s">
        <v>5169</v>
      </c>
      <c r="D375" s="1" t="s">
        <v>5170</v>
      </c>
      <c r="E375" s="1" t="s">
        <v>5171</v>
      </c>
      <c r="F375" s="1" t="s">
        <v>5172</v>
      </c>
      <c r="G375" s="1"/>
      <c r="H375" s="1" t="s">
        <v>5173</v>
      </c>
      <c r="I375" s="1" t="s">
        <v>5174</v>
      </c>
      <c r="J375" s="1"/>
      <c r="K375" s="1" t="s">
        <v>120</v>
      </c>
      <c r="L375" s="1" t="s">
        <v>311</v>
      </c>
      <c r="M375" s="1" t="s">
        <v>120</v>
      </c>
      <c r="N375" s="1" t="s">
        <v>120</v>
      </c>
      <c r="O375" s="1" t="s">
        <v>120</v>
      </c>
      <c r="P375" s="1" t="s">
        <v>120</v>
      </c>
      <c r="Q375" s="1" t="s">
        <v>120</v>
      </c>
      <c r="R375" s="1" t="s">
        <v>120</v>
      </c>
      <c r="S375" s="1" t="s">
        <v>120</v>
      </c>
      <c r="T375" s="1" t="s">
        <v>120</v>
      </c>
      <c r="U375" s="1" t="s">
        <v>120</v>
      </c>
      <c r="V375" s="1" t="s">
        <v>120</v>
      </c>
      <c r="W375" s="1" t="s">
        <v>120</v>
      </c>
      <c r="X375" s="1" t="s">
        <v>120</v>
      </c>
      <c r="Y375" s="1" t="s">
        <v>120</v>
      </c>
      <c r="Z375" s="1" t="s">
        <v>120</v>
      </c>
      <c r="AA375" s="1" t="s">
        <v>120</v>
      </c>
      <c r="AB375" s="1" t="s">
        <v>120</v>
      </c>
      <c r="AC375" s="1" t="s">
        <v>120</v>
      </c>
      <c r="AD375" s="1" t="s">
        <v>120</v>
      </c>
      <c r="AE375" s="1" t="s">
        <v>120</v>
      </c>
      <c r="AF375" s="1" t="s">
        <v>120</v>
      </c>
      <c r="AG375" s="1" t="s">
        <v>120</v>
      </c>
      <c r="AH375" s="1" t="s">
        <v>120</v>
      </c>
      <c r="AI375" s="1" t="s">
        <v>120</v>
      </c>
      <c r="AJ375" s="1" t="s">
        <v>120</v>
      </c>
      <c r="AK375" s="1" t="s">
        <v>120</v>
      </c>
      <c r="AL375" s="1" t="s">
        <v>120</v>
      </c>
      <c r="AM375" s="1" t="s">
        <v>120</v>
      </c>
      <c r="AN375" s="1" t="s">
        <v>120</v>
      </c>
      <c r="AO375" s="1" t="s">
        <v>120</v>
      </c>
      <c r="AP375" s="1" t="s">
        <v>120</v>
      </c>
      <c r="AQ375" s="1" t="s">
        <v>120</v>
      </c>
      <c r="AR375" s="1" t="s">
        <v>120</v>
      </c>
      <c r="AS375" s="1" t="s">
        <v>120</v>
      </c>
      <c r="AT375" s="1" t="s">
        <v>120</v>
      </c>
      <c r="AU375" s="1" t="s">
        <v>120</v>
      </c>
      <c r="AV375" s="1" t="s">
        <v>120</v>
      </c>
      <c r="AW375" s="1" t="s">
        <v>120</v>
      </c>
      <c r="AX375" s="1" t="s">
        <v>120</v>
      </c>
      <c r="AY375" s="1" t="s">
        <v>120</v>
      </c>
      <c r="AZ375" s="1" t="s">
        <v>120</v>
      </c>
      <c r="BA375" s="1" t="s">
        <v>120</v>
      </c>
      <c r="BB375" s="1" t="s">
        <v>120</v>
      </c>
      <c r="BC375" s="1" t="s">
        <v>120</v>
      </c>
      <c r="BD375" s="1" t="s">
        <v>120</v>
      </c>
      <c r="BE375" s="1" t="s">
        <v>120</v>
      </c>
      <c r="BF375" s="1" t="s">
        <v>120</v>
      </c>
      <c r="BG375" s="1" t="s">
        <v>120</v>
      </c>
      <c r="BH375" s="1" t="s">
        <v>120</v>
      </c>
      <c r="BI375" s="1" t="s">
        <v>120</v>
      </c>
      <c r="BJ375" s="1" t="s">
        <v>120</v>
      </c>
      <c r="BK375" s="1" t="s">
        <v>120</v>
      </c>
      <c r="BL375" s="1" t="s">
        <v>120</v>
      </c>
      <c r="BM375" s="1" t="s">
        <v>120</v>
      </c>
      <c r="BN375" s="1" t="s">
        <v>120</v>
      </c>
      <c r="BO375" s="1" t="s">
        <v>120</v>
      </c>
      <c r="BP375" s="1" t="s">
        <v>120</v>
      </c>
      <c r="BQ375" s="1" t="s">
        <v>120</v>
      </c>
      <c r="BR375" s="1" t="s">
        <v>120</v>
      </c>
      <c r="BS375" s="1" t="s">
        <v>120</v>
      </c>
      <c r="BT375" s="1" t="s">
        <v>120</v>
      </c>
      <c r="BU375" s="1" t="s">
        <v>120</v>
      </c>
      <c r="BV375" s="1" t="s">
        <v>120</v>
      </c>
      <c r="BW375" s="1" t="s">
        <v>120</v>
      </c>
      <c r="BX375" s="1" t="s">
        <v>120</v>
      </c>
      <c r="BY375" s="1" t="s">
        <v>120</v>
      </c>
      <c r="BZ375" s="1" t="s">
        <v>120</v>
      </c>
      <c r="CA375" s="1" t="s">
        <v>120</v>
      </c>
      <c r="CB375" s="1" t="s">
        <v>120</v>
      </c>
      <c r="CC375" s="1" t="s">
        <v>120</v>
      </c>
      <c r="CD375" s="1" t="s">
        <v>120</v>
      </c>
      <c r="CE375" s="1" t="s">
        <v>120</v>
      </c>
      <c r="CF375" s="1" t="s">
        <v>120</v>
      </c>
      <c r="CG375" s="1" t="s">
        <v>120</v>
      </c>
      <c r="CH375" s="1" t="s">
        <v>120</v>
      </c>
      <c r="CI375" s="1" t="s">
        <v>120</v>
      </c>
      <c r="CJ375" s="1" t="s">
        <v>120</v>
      </c>
      <c r="CK375" s="1" t="s">
        <v>120</v>
      </c>
      <c r="CL375" s="1" t="s">
        <v>120</v>
      </c>
      <c r="CM375" s="1" t="s">
        <v>120</v>
      </c>
      <c r="CN375" s="1" t="s">
        <v>120</v>
      </c>
      <c r="CO375" s="1" t="s">
        <v>120</v>
      </c>
      <c r="CP375" s="1" t="s">
        <v>120</v>
      </c>
      <c r="CQ375" s="1" t="s">
        <v>120</v>
      </c>
      <c r="CR375" s="1" t="s">
        <v>120</v>
      </c>
      <c r="CS375" s="1" t="s">
        <v>120</v>
      </c>
      <c r="CT375" s="1" t="s">
        <v>120</v>
      </c>
      <c r="CU375" s="1" t="s">
        <v>120</v>
      </c>
      <c r="CV375" s="1" t="s">
        <v>120</v>
      </c>
      <c r="CW375" s="1" t="s">
        <v>120</v>
      </c>
      <c r="CX375" s="1" t="s">
        <v>120</v>
      </c>
      <c r="CY375" s="1" t="s">
        <v>120</v>
      </c>
      <c r="CZ375" s="1" t="s">
        <v>120</v>
      </c>
      <c r="DA375" s="1" t="s">
        <v>120</v>
      </c>
      <c r="DB375" s="1" t="s">
        <v>120</v>
      </c>
      <c r="DC375" s="1" t="s">
        <v>120</v>
      </c>
      <c r="DD375" s="1" t="s">
        <v>120</v>
      </c>
      <c r="DE375" s="1" t="s">
        <v>120</v>
      </c>
      <c r="DF375" s="1" t="s">
        <v>120</v>
      </c>
      <c r="DG375" s="1" t="s">
        <v>120</v>
      </c>
    </row>
    <row r="376" spans="1:111" x14ac:dyDescent="0.3">
      <c r="A376" s="2">
        <v>374</v>
      </c>
      <c r="B376" s="1" t="s">
        <v>5175</v>
      </c>
      <c r="C376" s="1" t="s">
        <v>5176</v>
      </c>
      <c r="D376" s="1" t="s">
        <v>2977</v>
      </c>
      <c r="E376" s="1" t="s">
        <v>5177</v>
      </c>
      <c r="F376" s="1" t="s">
        <v>5178</v>
      </c>
      <c r="G376" s="1"/>
      <c r="H376" s="1" t="s">
        <v>5179</v>
      </c>
      <c r="I376" s="1" t="s">
        <v>5180</v>
      </c>
      <c r="J376" s="1"/>
      <c r="K376" s="1" t="s">
        <v>176</v>
      </c>
      <c r="L376" s="1" t="s">
        <v>5181</v>
      </c>
      <c r="M376" s="1" t="s">
        <v>120</v>
      </c>
      <c r="N376" s="1" t="s">
        <v>123</v>
      </c>
      <c r="O376" s="1" t="s">
        <v>161</v>
      </c>
      <c r="P376" s="1" t="s">
        <v>123</v>
      </c>
      <c r="Q376" s="1" t="s">
        <v>161</v>
      </c>
      <c r="R376" s="1" t="s">
        <v>120</v>
      </c>
      <c r="S376" s="1" t="s">
        <v>176</v>
      </c>
      <c r="T376" s="1" t="s">
        <v>120</v>
      </c>
      <c r="U376" s="1" t="s">
        <v>5182</v>
      </c>
      <c r="V376" s="1" t="s">
        <v>5183</v>
      </c>
      <c r="W376" s="1" t="s">
        <v>5184</v>
      </c>
      <c r="X376" s="1" t="s">
        <v>5185</v>
      </c>
      <c r="Y376" s="1" t="s">
        <v>120</v>
      </c>
      <c r="Z376" s="1" t="s">
        <v>5186</v>
      </c>
      <c r="AA376" s="1" t="s">
        <v>5187</v>
      </c>
      <c r="AB376" s="1" t="s">
        <v>120</v>
      </c>
      <c r="AC376" s="1" t="s">
        <v>5188</v>
      </c>
      <c r="AD376" s="1" t="s">
        <v>120</v>
      </c>
      <c r="AE376" s="1" t="s">
        <v>120</v>
      </c>
      <c r="AF376" s="1" t="s">
        <v>120</v>
      </c>
      <c r="AG376" s="1" t="s">
        <v>120</v>
      </c>
      <c r="AH376" s="1" t="s">
        <v>120</v>
      </c>
      <c r="AI376" s="1" t="s">
        <v>120</v>
      </c>
      <c r="AJ376" s="1" t="s">
        <v>120</v>
      </c>
      <c r="AK376" s="1" t="s">
        <v>5189</v>
      </c>
      <c r="AL376" s="1" t="s">
        <v>5190</v>
      </c>
      <c r="AM376" s="1" t="s">
        <v>120</v>
      </c>
      <c r="AN376" s="1" t="s">
        <v>120</v>
      </c>
      <c r="AO376" s="1" t="s">
        <v>120</v>
      </c>
      <c r="AP376" s="1" t="s">
        <v>120</v>
      </c>
      <c r="AQ376" s="1" t="s">
        <v>120</v>
      </c>
      <c r="AR376" s="1" t="s">
        <v>120</v>
      </c>
      <c r="AS376" s="1" t="s">
        <v>120</v>
      </c>
      <c r="AT376" s="1" t="s">
        <v>120</v>
      </c>
      <c r="AU376" s="1" t="s">
        <v>120</v>
      </c>
      <c r="AV376" s="1" t="s">
        <v>120</v>
      </c>
      <c r="AW376" s="1" t="s">
        <v>120</v>
      </c>
      <c r="AX376" s="1" t="s">
        <v>120</v>
      </c>
      <c r="AY376" s="1" t="s">
        <v>5191</v>
      </c>
      <c r="AZ376" s="1" t="s">
        <v>120</v>
      </c>
      <c r="BA376" s="1" t="s">
        <v>123</v>
      </c>
      <c r="BB376" s="1" t="s">
        <v>161</v>
      </c>
      <c r="BC376" s="1" t="s">
        <v>123</v>
      </c>
      <c r="BD376" s="1" t="s">
        <v>123</v>
      </c>
      <c r="BE376" s="1" t="s">
        <v>120</v>
      </c>
      <c r="BF376" s="1" t="s">
        <v>190</v>
      </c>
      <c r="BG376" s="1" t="s">
        <v>120</v>
      </c>
      <c r="BH376" s="1" t="s">
        <v>5182</v>
      </c>
      <c r="BI376" s="1" t="s">
        <v>5183</v>
      </c>
      <c r="BJ376" s="1" t="s">
        <v>5184</v>
      </c>
      <c r="BK376" s="1" t="s">
        <v>5192</v>
      </c>
      <c r="BL376" s="1" t="s">
        <v>120</v>
      </c>
      <c r="BM376" s="1" t="s">
        <v>5190</v>
      </c>
      <c r="BN376" s="1" t="s">
        <v>120</v>
      </c>
      <c r="BO376" s="1" t="s">
        <v>120</v>
      </c>
      <c r="BP376" s="1" t="s">
        <v>120</v>
      </c>
      <c r="BQ376" s="1" t="s">
        <v>120</v>
      </c>
      <c r="BR376" s="1" t="s">
        <v>120</v>
      </c>
      <c r="BS376" s="1" t="s">
        <v>120</v>
      </c>
      <c r="BT376" s="1" t="s">
        <v>120</v>
      </c>
      <c r="BU376" s="1" t="s">
        <v>120</v>
      </c>
      <c r="BV376" s="1" t="s">
        <v>120</v>
      </c>
      <c r="BW376" s="1" t="s">
        <v>120</v>
      </c>
      <c r="BX376" s="1" t="s">
        <v>120</v>
      </c>
      <c r="BY376" s="1" t="s">
        <v>120</v>
      </c>
      <c r="BZ376" s="1" t="s">
        <v>120</v>
      </c>
      <c r="CA376" s="1" t="s">
        <v>120</v>
      </c>
      <c r="CB376" s="1" t="s">
        <v>120</v>
      </c>
      <c r="CC376" s="1" t="s">
        <v>120</v>
      </c>
      <c r="CD376" s="1" t="s">
        <v>120</v>
      </c>
      <c r="CE376" s="1" t="s">
        <v>120</v>
      </c>
      <c r="CF376" s="1" t="s">
        <v>120</v>
      </c>
      <c r="CG376" s="1" t="s">
        <v>120</v>
      </c>
      <c r="CH376" s="1" t="s">
        <v>120</v>
      </c>
      <c r="CI376" s="1" t="s">
        <v>120</v>
      </c>
      <c r="CJ376" s="1" t="s">
        <v>120</v>
      </c>
      <c r="CK376" s="1" t="s">
        <v>120</v>
      </c>
      <c r="CL376" s="1" t="s">
        <v>120</v>
      </c>
      <c r="CM376" s="1" t="s">
        <v>120</v>
      </c>
      <c r="CN376" s="1" t="s">
        <v>120</v>
      </c>
      <c r="CO376" s="1" t="s">
        <v>120</v>
      </c>
      <c r="CP376" s="1" t="s">
        <v>120</v>
      </c>
      <c r="CQ376" s="1" t="s">
        <v>120</v>
      </c>
      <c r="CR376" s="1" t="s">
        <v>120</v>
      </c>
      <c r="CS376" s="1" t="s">
        <v>120</v>
      </c>
      <c r="CT376" s="1" t="s">
        <v>120</v>
      </c>
      <c r="CU376" s="1" t="s">
        <v>120</v>
      </c>
      <c r="CV376" s="1" t="s">
        <v>120</v>
      </c>
      <c r="CW376" s="1" t="s">
        <v>120</v>
      </c>
      <c r="CX376" s="1" t="s">
        <v>123</v>
      </c>
      <c r="CY376" s="1" t="s">
        <v>120</v>
      </c>
      <c r="CZ376" s="1" t="s">
        <v>123</v>
      </c>
      <c r="DA376" s="1" t="s">
        <v>120</v>
      </c>
      <c r="DB376" s="1" t="s">
        <v>120</v>
      </c>
      <c r="DC376" s="1" t="s">
        <v>120</v>
      </c>
      <c r="DD376" s="1" t="s">
        <v>120</v>
      </c>
      <c r="DE376" s="1" t="s">
        <v>5191</v>
      </c>
      <c r="DF376" s="1" t="s">
        <v>120</v>
      </c>
      <c r="DG376" s="1" t="s">
        <v>5191</v>
      </c>
    </row>
    <row r="377" spans="1:111" x14ac:dyDescent="0.3">
      <c r="A377" s="2">
        <v>375</v>
      </c>
      <c r="B377" s="1" t="s">
        <v>5193</v>
      </c>
      <c r="C377" s="1" t="s">
        <v>5194</v>
      </c>
      <c r="D377" s="1" t="s">
        <v>3038</v>
      </c>
      <c r="E377" s="1" t="s">
        <v>196</v>
      </c>
      <c r="F377" s="1"/>
      <c r="G377" s="1"/>
      <c r="H377" s="1"/>
      <c r="I377" s="1"/>
      <c r="J377" s="1"/>
      <c r="K377" s="1" t="s">
        <v>5195</v>
      </c>
      <c r="L377" s="1" t="s">
        <v>5196</v>
      </c>
      <c r="M377" s="1" t="s">
        <v>120</v>
      </c>
      <c r="N377" s="1" t="s">
        <v>1344</v>
      </c>
      <c r="O377" s="1" t="s">
        <v>4585</v>
      </c>
      <c r="P377" s="1" t="s">
        <v>2171</v>
      </c>
      <c r="Q377" s="1" t="s">
        <v>123</v>
      </c>
      <c r="R377" s="1" t="s">
        <v>120</v>
      </c>
      <c r="S377" s="1" t="s">
        <v>5195</v>
      </c>
      <c r="T377" s="1" t="s">
        <v>120</v>
      </c>
      <c r="U377" s="1" t="s">
        <v>5197</v>
      </c>
      <c r="V377" s="1" t="s">
        <v>5198</v>
      </c>
      <c r="W377" s="1" t="s">
        <v>5199</v>
      </c>
      <c r="X377" s="1" t="s">
        <v>5200</v>
      </c>
      <c r="Y377" s="1" t="s">
        <v>120</v>
      </c>
      <c r="Z377" s="1" t="s">
        <v>5196</v>
      </c>
      <c r="AA377" s="1" t="s">
        <v>5201</v>
      </c>
      <c r="AB377" s="1" t="s">
        <v>120</v>
      </c>
      <c r="AC377" s="1" t="s">
        <v>120</v>
      </c>
      <c r="AD377" s="1" t="s">
        <v>120</v>
      </c>
      <c r="AE377" s="1" t="s">
        <v>120</v>
      </c>
      <c r="AF377" s="1" t="s">
        <v>120</v>
      </c>
      <c r="AG377" s="1" t="s">
        <v>120</v>
      </c>
      <c r="AH377" s="1" t="s">
        <v>120</v>
      </c>
      <c r="AI377" s="1" t="s">
        <v>120</v>
      </c>
      <c r="AJ377" s="1" t="s">
        <v>5202</v>
      </c>
      <c r="AK377" s="1" t="s">
        <v>5203</v>
      </c>
      <c r="AL377" s="1" t="s">
        <v>5204</v>
      </c>
      <c r="AM377" s="1" t="s">
        <v>120</v>
      </c>
      <c r="AN377" s="1" t="s">
        <v>120</v>
      </c>
      <c r="AO377" s="1" t="s">
        <v>120</v>
      </c>
      <c r="AP377" s="1" t="s">
        <v>120</v>
      </c>
      <c r="AQ377" s="1" t="s">
        <v>120</v>
      </c>
      <c r="AR377" s="1" t="s">
        <v>120</v>
      </c>
      <c r="AS377" s="1" t="s">
        <v>120</v>
      </c>
      <c r="AT377" s="1" t="s">
        <v>120</v>
      </c>
      <c r="AU377" s="1" t="s">
        <v>120</v>
      </c>
      <c r="AV377" s="1" t="s">
        <v>120</v>
      </c>
      <c r="AW377" s="1" t="s">
        <v>120</v>
      </c>
      <c r="AX377" s="1" t="s">
        <v>120</v>
      </c>
      <c r="AY377" s="1" t="s">
        <v>5200</v>
      </c>
      <c r="AZ377" s="1" t="s">
        <v>120</v>
      </c>
      <c r="BA377" s="1" t="s">
        <v>1344</v>
      </c>
      <c r="BB377" s="1" t="s">
        <v>4585</v>
      </c>
      <c r="BC377" s="1" t="s">
        <v>2171</v>
      </c>
      <c r="BD377" s="1" t="s">
        <v>120</v>
      </c>
      <c r="BE377" s="1" t="s">
        <v>120</v>
      </c>
      <c r="BF377" s="1" t="s">
        <v>5205</v>
      </c>
      <c r="BG377" s="1" t="s">
        <v>120</v>
      </c>
      <c r="BH377" s="1" t="s">
        <v>5197</v>
      </c>
      <c r="BI377" s="1" t="s">
        <v>5198</v>
      </c>
      <c r="BJ377" s="1" t="s">
        <v>5199</v>
      </c>
      <c r="BK377" s="1" t="s">
        <v>120</v>
      </c>
      <c r="BL377" s="1" t="s">
        <v>120</v>
      </c>
      <c r="BM377" s="1" t="s">
        <v>5204</v>
      </c>
      <c r="BN377" s="1" t="s">
        <v>120</v>
      </c>
      <c r="BO377" s="1" t="s">
        <v>120</v>
      </c>
      <c r="BP377" s="1" t="s">
        <v>120</v>
      </c>
      <c r="BQ377" s="1" t="s">
        <v>120</v>
      </c>
      <c r="BR377" s="1" t="s">
        <v>120</v>
      </c>
      <c r="BS377" s="1" t="s">
        <v>120</v>
      </c>
      <c r="BT377" s="1" t="s">
        <v>120</v>
      </c>
      <c r="BU377" s="1" t="s">
        <v>120</v>
      </c>
      <c r="BV377" s="1" t="s">
        <v>120</v>
      </c>
      <c r="BW377" s="1" t="s">
        <v>120</v>
      </c>
      <c r="BX377" s="1" t="s">
        <v>120</v>
      </c>
      <c r="BY377" s="1" t="s">
        <v>120</v>
      </c>
      <c r="BZ377" s="1" t="s">
        <v>120</v>
      </c>
      <c r="CA377" s="1" t="s">
        <v>120</v>
      </c>
      <c r="CB377" s="1" t="s">
        <v>120</v>
      </c>
      <c r="CC377" s="1" t="s">
        <v>120</v>
      </c>
      <c r="CD377" s="1" t="s">
        <v>120</v>
      </c>
      <c r="CE377" s="1" t="s">
        <v>120</v>
      </c>
      <c r="CF377" s="1" t="s">
        <v>120</v>
      </c>
      <c r="CG377" s="1" t="s">
        <v>120</v>
      </c>
      <c r="CH377" s="1" t="s">
        <v>120</v>
      </c>
      <c r="CI377" s="1" t="s">
        <v>120</v>
      </c>
      <c r="CJ377" s="1" t="s">
        <v>120</v>
      </c>
      <c r="CK377" s="1" t="s">
        <v>120</v>
      </c>
      <c r="CL377" s="1" t="s">
        <v>120</v>
      </c>
      <c r="CM377" s="1" t="s">
        <v>120</v>
      </c>
      <c r="CN377" s="1" t="s">
        <v>120</v>
      </c>
      <c r="CO377" s="1" t="s">
        <v>120</v>
      </c>
      <c r="CP377" s="1" t="s">
        <v>120</v>
      </c>
      <c r="CQ377" s="1" t="s">
        <v>120</v>
      </c>
      <c r="CR377" s="1" t="s">
        <v>120</v>
      </c>
      <c r="CS377" s="1" t="s">
        <v>120</v>
      </c>
      <c r="CT377" s="1" t="s">
        <v>120</v>
      </c>
      <c r="CU377" s="1" t="s">
        <v>120</v>
      </c>
      <c r="CV377" s="1" t="s">
        <v>120</v>
      </c>
      <c r="CW377" s="1" t="s">
        <v>120</v>
      </c>
      <c r="CX377" s="1" t="s">
        <v>123</v>
      </c>
      <c r="CY377" s="1" t="s">
        <v>120</v>
      </c>
      <c r="CZ377" s="1" t="s">
        <v>123</v>
      </c>
      <c r="DA377" s="1" t="s">
        <v>120</v>
      </c>
      <c r="DB377" s="1" t="s">
        <v>120</v>
      </c>
      <c r="DC377" s="1" t="s">
        <v>120</v>
      </c>
      <c r="DD377" s="1" t="s">
        <v>120</v>
      </c>
      <c r="DE377" s="1" t="s">
        <v>5200</v>
      </c>
      <c r="DF377" s="1" t="s">
        <v>120</v>
      </c>
      <c r="DG377" s="1" t="s">
        <v>5200</v>
      </c>
    </row>
    <row r="378" spans="1:111" x14ac:dyDescent="0.3">
      <c r="A378" s="2">
        <v>376</v>
      </c>
      <c r="B378" s="1" t="s">
        <v>5206</v>
      </c>
      <c r="C378" s="1" t="s">
        <v>5207</v>
      </c>
      <c r="D378" s="1" t="s">
        <v>3691</v>
      </c>
      <c r="E378" s="1" t="s">
        <v>5208</v>
      </c>
      <c r="F378" s="1"/>
      <c r="G378" s="1"/>
      <c r="H378" s="1"/>
      <c r="I378" s="1"/>
      <c r="J378" s="1"/>
      <c r="K378" s="1" t="s">
        <v>354</v>
      </c>
      <c r="L378" s="1" t="s">
        <v>5209</v>
      </c>
      <c r="M378" s="1" t="s">
        <v>120</v>
      </c>
      <c r="N378" s="1" t="s">
        <v>120</v>
      </c>
      <c r="O378" s="1" t="s">
        <v>293</v>
      </c>
      <c r="P378" s="1" t="s">
        <v>161</v>
      </c>
      <c r="Q378" s="1" t="s">
        <v>120</v>
      </c>
      <c r="R378" s="1" t="s">
        <v>120</v>
      </c>
      <c r="S378" s="1" t="s">
        <v>354</v>
      </c>
      <c r="T378" s="1" t="s">
        <v>120</v>
      </c>
      <c r="U378" s="1" t="s">
        <v>120</v>
      </c>
      <c r="V378" s="1" t="s">
        <v>5210</v>
      </c>
      <c r="W378" s="1" t="s">
        <v>5211</v>
      </c>
      <c r="X378" s="1" t="s">
        <v>120</v>
      </c>
      <c r="Y378" s="1" t="s">
        <v>120</v>
      </c>
      <c r="Z378" s="1" t="s">
        <v>5212</v>
      </c>
      <c r="AA378" s="1" t="s">
        <v>5213</v>
      </c>
      <c r="AB378" s="1" t="s">
        <v>120</v>
      </c>
      <c r="AC378" s="1" t="s">
        <v>120</v>
      </c>
      <c r="AD378" s="1" t="s">
        <v>120</v>
      </c>
      <c r="AE378" s="1" t="s">
        <v>120</v>
      </c>
      <c r="AF378" s="1" t="s">
        <v>120</v>
      </c>
      <c r="AG378" s="1" t="s">
        <v>120</v>
      </c>
      <c r="AH378" s="1" t="s">
        <v>120</v>
      </c>
      <c r="AI378" s="1" t="s">
        <v>120</v>
      </c>
      <c r="AJ378" s="1" t="s">
        <v>5214</v>
      </c>
      <c r="AK378" s="1" t="s">
        <v>5215</v>
      </c>
      <c r="AL378" s="1" t="s">
        <v>5212</v>
      </c>
      <c r="AM378" s="1" t="s">
        <v>120</v>
      </c>
      <c r="AN378" s="1" t="s">
        <v>120</v>
      </c>
      <c r="AO378" s="1" t="s">
        <v>120</v>
      </c>
      <c r="AP378" s="1" t="s">
        <v>120</v>
      </c>
      <c r="AQ378" s="1" t="s">
        <v>120</v>
      </c>
      <c r="AR378" s="1" t="s">
        <v>120</v>
      </c>
      <c r="AS378" s="1" t="s">
        <v>120</v>
      </c>
      <c r="AT378" s="1" t="s">
        <v>120</v>
      </c>
      <c r="AU378" s="1" t="s">
        <v>120</v>
      </c>
      <c r="AV378" s="1" t="s">
        <v>120</v>
      </c>
      <c r="AW378" s="1" t="s">
        <v>120</v>
      </c>
      <c r="AX378" s="1" t="s">
        <v>120</v>
      </c>
      <c r="AY378" s="1" t="s">
        <v>120</v>
      </c>
      <c r="AZ378" s="1" t="s">
        <v>120</v>
      </c>
      <c r="BA378" s="1" t="s">
        <v>120</v>
      </c>
      <c r="BB378" s="1" t="s">
        <v>293</v>
      </c>
      <c r="BC378" s="1" t="s">
        <v>161</v>
      </c>
      <c r="BD378" s="1" t="s">
        <v>120</v>
      </c>
      <c r="BE378" s="1" t="s">
        <v>120</v>
      </c>
      <c r="BF378" s="1" t="s">
        <v>354</v>
      </c>
      <c r="BG378" s="1" t="s">
        <v>120</v>
      </c>
      <c r="BH378" s="1" t="s">
        <v>120</v>
      </c>
      <c r="BI378" s="1" t="s">
        <v>5210</v>
      </c>
      <c r="BJ378" s="1" t="s">
        <v>5211</v>
      </c>
      <c r="BK378" s="1" t="s">
        <v>120</v>
      </c>
      <c r="BL378" s="1" t="s">
        <v>120</v>
      </c>
      <c r="BM378" s="1" t="s">
        <v>5212</v>
      </c>
      <c r="BN378" s="1" t="s">
        <v>120</v>
      </c>
      <c r="BO378" s="1" t="s">
        <v>120</v>
      </c>
      <c r="BP378" s="1" t="s">
        <v>120</v>
      </c>
      <c r="BQ378" s="1" t="s">
        <v>120</v>
      </c>
      <c r="BR378" s="1" t="s">
        <v>120</v>
      </c>
      <c r="BS378" s="1" t="s">
        <v>120</v>
      </c>
      <c r="BT378" s="1" t="s">
        <v>120</v>
      </c>
      <c r="BU378" s="1" t="s">
        <v>120</v>
      </c>
      <c r="BV378" s="1" t="s">
        <v>120</v>
      </c>
      <c r="BW378" s="1" t="s">
        <v>120</v>
      </c>
      <c r="BX378" s="1" t="s">
        <v>120</v>
      </c>
      <c r="BY378" s="1" t="s">
        <v>120</v>
      </c>
      <c r="BZ378" s="1" t="s">
        <v>120</v>
      </c>
      <c r="CA378" s="1" t="s">
        <v>120</v>
      </c>
      <c r="CB378" s="1" t="s">
        <v>120</v>
      </c>
      <c r="CC378" s="1" t="s">
        <v>120</v>
      </c>
      <c r="CD378" s="1" t="s">
        <v>120</v>
      </c>
      <c r="CE378" s="1" t="s">
        <v>120</v>
      </c>
      <c r="CF378" s="1" t="s">
        <v>120</v>
      </c>
      <c r="CG378" s="1" t="s">
        <v>120</v>
      </c>
      <c r="CH378" s="1" t="s">
        <v>120</v>
      </c>
      <c r="CI378" s="1" t="s">
        <v>120</v>
      </c>
      <c r="CJ378" s="1" t="s">
        <v>120</v>
      </c>
      <c r="CK378" s="1" t="s">
        <v>120</v>
      </c>
      <c r="CL378" s="1" t="s">
        <v>120</v>
      </c>
      <c r="CM378" s="1" t="s">
        <v>120</v>
      </c>
      <c r="CN378" s="1" t="s">
        <v>120</v>
      </c>
      <c r="CO378" s="1" t="s">
        <v>120</v>
      </c>
      <c r="CP378" s="1" t="s">
        <v>120</v>
      </c>
      <c r="CQ378" s="1" t="s">
        <v>120</v>
      </c>
      <c r="CR378" s="1" t="s">
        <v>120</v>
      </c>
      <c r="CS378" s="1" t="s">
        <v>120</v>
      </c>
      <c r="CT378" s="1" t="s">
        <v>120</v>
      </c>
      <c r="CU378" s="1" t="s">
        <v>120</v>
      </c>
      <c r="CV378" s="1" t="s">
        <v>120</v>
      </c>
      <c r="CW378" s="1" t="s">
        <v>120</v>
      </c>
      <c r="CX378" s="1" t="s">
        <v>120</v>
      </c>
      <c r="CY378" s="1" t="s">
        <v>120</v>
      </c>
      <c r="CZ378" s="1" t="s">
        <v>120</v>
      </c>
      <c r="DA378" s="1" t="s">
        <v>120</v>
      </c>
      <c r="DB378" s="1" t="s">
        <v>120</v>
      </c>
      <c r="DC378" s="1" t="s">
        <v>120</v>
      </c>
      <c r="DD378" s="1" t="s">
        <v>120</v>
      </c>
      <c r="DE378" s="1" t="s">
        <v>120</v>
      </c>
      <c r="DF378" s="1" t="s">
        <v>120</v>
      </c>
      <c r="DG378" s="1" t="s">
        <v>120</v>
      </c>
    </row>
    <row r="379" spans="1:111" x14ac:dyDescent="0.3">
      <c r="A379" s="2">
        <v>377</v>
      </c>
      <c r="B379" s="1" t="s">
        <v>5216</v>
      </c>
      <c r="C379" s="1" t="s">
        <v>5217</v>
      </c>
      <c r="D379" s="1" t="s">
        <v>1315</v>
      </c>
      <c r="E379" s="1" t="s">
        <v>5218</v>
      </c>
      <c r="F379" s="1" t="s">
        <v>5219</v>
      </c>
      <c r="G379" s="1" t="s">
        <v>5220</v>
      </c>
      <c r="H379" s="1" t="s">
        <v>5221</v>
      </c>
      <c r="I379" s="1" t="s">
        <v>5222</v>
      </c>
      <c r="J379" s="1" t="s">
        <v>5223</v>
      </c>
      <c r="K379" s="1" t="s">
        <v>849</v>
      </c>
      <c r="L379" s="1" t="s">
        <v>5224</v>
      </c>
      <c r="M379" s="1" t="s">
        <v>120</v>
      </c>
      <c r="N379" s="1" t="s">
        <v>120</v>
      </c>
      <c r="O379" s="1" t="s">
        <v>625</v>
      </c>
      <c r="P379" s="1" t="s">
        <v>123</v>
      </c>
      <c r="Q379" s="1" t="s">
        <v>120</v>
      </c>
      <c r="R379" s="1" t="s">
        <v>120</v>
      </c>
      <c r="S379" s="1" t="s">
        <v>849</v>
      </c>
      <c r="T379" s="1" t="s">
        <v>120</v>
      </c>
      <c r="U379" s="1" t="s">
        <v>120</v>
      </c>
      <c r="V379" s="1" t="s">
        <v>5225</v>
      </c>
      <c r="W379" s="1" t="s">
        <v>2781</v>
      </c>
      <c r="X379" s="1" t="s">
        <v>120</v>
      </c>
      <c r="Y379" s="1" t="s">
        <v>120</v>
      </c>
      <c r="Z379" s="1" t="s">
        <v>5226</v>
      </c>
      <c r="AA379" s="1" t="s">
        <v>3864</v>
      </c>
      <c r="AB379" s="1" t="s">
        <v>120</v>
      </c>
      <c r="AC379" s="1" t="s">
        <v>120</v>
      </c>
      <c r="AD379" s="1" t="s">
        <v>120</v>
      </c>
      <c r="AE379" s="1" t="s">
        <v>120</v>
      </c>
      <c r="AF379" s="1" t="s">
        <v>120</v>
      </c>
      <c r="AG379" s="1" t="s">
        <v>120</v>
      </c>
      <c r="AH379" s="1" t="s">
        <v>120</v>
      </c>
      <c r="AI379" s="1" t="s">
        <v>120</v>
      </c>
      <c r="AJ379" s="1" t="s">
        <v>1347</v>
      </c>
      <c r="AK379" s="1" t="s">
        <v>4772</v>
      </c>
      <c r="AL379" s="1" t="s">
        <v>5226</v>
      </c>
      <c r="AM379" s="1" t="s">
        <v>120</v>
      </c>
      <c r="AN379" s="1" t="s">
        <v>120</v>
      </c>
      <c r="AO379" s="1" t="s">
        <v>120</v>
      </c>
      <c r="AP379" s="1" t="s">
        <v>120</v>
      </c>
      <c r="AQ379" s="1" t="s">
        <v>120</v>
      </c>
      <c r="AR379" s="1" t="s">
        <v>120</v>
      </c>
      <c r="AS379" s="1" t="s">
        <v>120</v>
      </c>
      <c r="AT379" s="1" t="s">
        <v>120</v>
      </c>
      <c r="AU379" s="1" t="s">
        <v>120</v>
      </c>
      <c r="AV379" s="1" t="s">
        <v>120</v>
      </c>
      <c r="AW379" s="1" t="s">
        <v>120</v>
      </c>
      <c r="AX379" s="1" t="s">
        <v>120</v>
      </c>
      <c r="AY379" s="1" t="s">
        <v>120</v>
      </c>
      <c r="AZ379" s="1" t="s">
        <v>120</v>
      </c>
      <c r="BA379" s="1" t="s">
        <v>120</v>
      </c>
      <c r="BB379" s="1" t="s">
        <v>625</v>
      </c>
      <c r="BC379" s="1" t="s">
        <v>123</v>
      </c>
      <c r="BD379" s="1" t="s">
        <v>120</v>
      </c>
      <c r="BE379" s="1" t="s">
        <v>120</v>
      </c>
      <c r="BF379" s="1" t="s">
        <v>849</v>
      </c>
      <c r="BG379" s="1" t="s">
        <v>120</v>
      </c>
      <c r="BH379" s="1" t="s">
        <v>120</v>
      </c>
      <c r="BI379" s="1" t="s">
        <v>5225</v>
      </c>
      <c r="BJ379" s="1" t="s">
        <v>2781</v>
      </c>
      <c r="BK379" s="1" t="s">
        <v>120</v>
      </c>
      <c r="BL379" s="1" t="s">
        <v>120</v>
      </c>
      <c r="BM379" s="1" t="s">
        <v>5226</v>
      </c>
      <c r="BN379" s="1" t="s">
        <v>120</v>
      </c>
      <c r="BO379" s="1" t="s">
        <v>120</v>
      </c>
      <c r="BP379" s="1" t="s">
        <v>120</v>
      </c>
      <c r="BQ379" s="1" t="s">
        <v>120</v>
      </c>
      <c r="BR379" s="1" t="s">
        <v>120</v>
      </c>
      <c r="BS379" s="1" t="s">
        <v>120</v>
      </c>
      <c r="BT379" s="1" t="s">
        <v>120</v>
      </c>
      <c r="BU379" s="1" t="s">
        <v>120</v>
      </c>
      <c r="BV379" s="1" t="s">
        <v>120</v>
      </c>
      <c r="BW379" s="1" t="s">
        <v>120</v>
      </c>
      <c r="BX379" s="1" t="s">
        <v>120</v>
      </c>
      <c r="BY379" s="1" t="s">
        <v>120</v>
      </c>
      <c r="BZ379" s="1" t="s">
        <v>120</v>
      </c>
      <c r="CA379" s="1" t="s">
        <v>120</v>
      </c>
      <c r="CB379" s="1" t="s">
        <v>120</v>
      </c>
      <c r="CC379" s="1" t="s">
        <v>120</v>
      </c>
      <c r="CD379" s="1" t="s">
        <v>120</v>
      </c>
      <c r="CE379" s="1" t="s">
        <v>120</v>
      </c>
      <c r="CF379" s="1" t="s">
        <v>120</v>
      </c>
      <c r="CG379" s="1" t="s">
        <v>120</v>
      </c>
      <c r="CH379" s="1" t="s">
        <v>120</v>
      </c>
      <c r="CI379" s="1" t="s">
        <v>120</v>
      </c>
      <c r="CJ379" s="1" t="s">
        <v>120</v>
      </c>
      <c r="CK379" s="1" t="s">
        <v>120</v>
      </c>
      <c r="CL379" s="1" t="s">
        <v>120</v>
      </c>
      <c r="CM379" s="1" t="s">
        <v>120</v>
      </c>
      <c r="CN379" s="1" t="s">
        <v>120</v>
      </c>
      <c r="CO379" s="1" t="s">
        <v>120</v>
      </c>
      <c r="CP379" s="1" t="s">
        <v>120</v>
      </c>
      <c r="CQ379" s="1" t="s">
        <v>120</v>
      </c>
      <c r="CR379" s="1" t="s">
        <v>120</v>
      </c>
      <c r="CS379" s="1" t="s">
        <v>120</v>
      </c>
      <c r="CT379" s="1" t="s">
        <v>120</v>
      </c>
      <c r="CU379" s="1" t="s">
        <v>120</v>
      </c>
      <c r="CV379" s="1" t="s">
        <v>120</v>
      </c>
      <c r="CW379" s="1" t="s">
        <v>120</v>
      </c>
      <c r="CX379" s="1" t="s">
        <v>120</v>
      </c>
      <c r="CY379" s="1" t="s">
        <v>120</v>
      </c>
      <c r="CZ379" s="1" t="s">
        <v>120</v>
      </c>
      <c r="DA379" s="1" t="s">
        <v>120</v>
      </c>
      <c r="DB379" s="1" t="s">
        <v>120</v>
      </c>
      <c r="DC379" s="1" t="s">
        <v>120</v>
      </c>
      <c r="DD379" s="1" t="s">
        <v>120</v>
      </c>
      <c r="DE379" s="1" t="s">
        <v>120</v>
      </c>
      <c r="DF379" s="1" t="s">
        <v>120</v>
      </c>
      <c r="DG379" s="1" t="s">
        <v>120</v>
      </c>
    </row>
    <row r="380" spans="1:111" hidden="1" x14ac:dyDescent="0.3">
      <c r="A380" s="2">
        <v>378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</row>
    <row r="381" spans="1:111" x14ac:dyDescent="0.3">
      <c r="A381" s="2">
        <v>379</v>
      </c>
      <c r="B381" s="1" t="s">
        <v>5227</v>
      </c>
      <c r="C381" s="1" t="s">
        <v>5228</v>
      </c>
      <c r="D381" s="1" t="s">
        <v>5229</v>
      </c>
      <c r="E381" s="1" t="s">
        <v>5230</v>
      </c>
      <c r="F381" s="1" t="s">
        <v>5231</v>
      </c>
      <c r="G381" s="1" t="s">
        <v>5232</v>
      </c>
      <c r="H381" s="1" t="s">
        <v>5233</v>
      </c>
      <c r="I381" s="1" t="s">
        <v>5234</v>
      </c>
      <c r="J381" s="1" t="s">
        <v>5232</v>
      </c>
      <c r="K381" s="1" t="s">
        <v>1362</v>
      </c>
      <c r="L381" s="1" t="s">
        <v>5235</v>
      </c>
      <c r="M381" s="1" t="s">
        <v>120</v>
      </c>
      <c r="N381" s="1" t="s">
        <v>263</v>
      </c>
      <c r="O381" s="1" t="s">
        <v>5236</v>
      </c>
      <c r="P381" s="1" t="s">
        <v>799</v>
      </c>
      <c r="Q381" s="1" t="s">
        <v>120</v>
      </c>
      <c r="R381" s="1" t="s">
        <v>120</v>
      </c>
      <c r="S381" s="1" t="s">
        <v>1362</v>
      </c>
      <c r="T381" s="1" t="s">
        <v>120</v>
      </c>
      <c r="U381" s="1" t="s">
        <v>5237</v>
      </c>
      <c r="V381" s="1" t="s">
        <v>5238</v>
      </c>
      <c r="W381" s="1" t="s">
        <v>5239</v>
      </c>
      <c r="X381" s="1" t="s">
        <v>120</v>
      </c>
      <c r="Y381" s="1" t="s">
        <v>120</v>
      </c>
      <c r="Z381" s="1" t="s">
        <v>5240</v>
      </c>
      <c r="AA381" s="1" t="s">
        <v>5241</v>
      </c>
      <c r="AB381" s="1" t="s">
        <v>5242</v>
      </c>
      <c r="AC381" s="1" t="s">
        <v>120</v>
      </c>
      <c r="AD381" s="1" t="s">
        <v>120</v>
      </c>
      <c r="AE381" s="1" t="s">
        <v>120</v>
      </c>
      <c r="AF381" s="1" t="s">
        <v>120</v>
      </c>
      <c r="AG381" s="1" t="s">
        <v>120</v>
      </c>
      <c r="AH381" s="1" t="s">
        <v>120</v>
      </c>
      <c r="AI381" s="1" t="s">
        <v>120</v>
      </c>
      <c r="AJ381" s="1" t="s">
        <v>5243</v>
      </c>
      <c r="AK381" s="1" t="s">
        <v>5244</v>
      </c>
      <c r="AL381" s="1" t="s">
        <v>5240</v>
      </c>
      <c r="AM381" s="1" t="s">
        <v>120</v>
      </c>
      <c r="AN381" s="1" t="s">
        <v>120</v>
      </c>
      <c r="AO381" s="1" t="s">
        <v>120</v>
      </c>
      <c r="AP381" s="1" t="s">
        <v>120</v>
      </c>
      <c r="AQ381" s="1" t="s">
        <v>120</v>
      </c>
      <c r="AR381" s="1" t="s">
        <v>120</v>
      </c>
      <c r="AS381" s="1" t="s">
        <v>120</v>
      </c>
      <c r="AT381" s="1" t="s">
        <v>120</v>
      </c>
      <c r="AU381" s="1" t="s">
        <v>120</v>
      </c>
      <c r="AV381" s="1" t="s">
        <v>120</v>
      </c>
      <c r="AW381" s="1" t="s">
        <v>120</v>
      </c>
      <c r="AX381" s="1" t="s">
        <v>120</v>
      </c>
      <c r="AY381" s="1" t="s">
        <v>120</v>
      </c>
      <c r="AZ381" s="1" t="s">
        <v>120</v>
      </c>
      <c r="BA381" s="1" t="s">
        <v>263</v>
      </c>
      <c r="BB381" s="1" t="s">
        <v>5236</v>
      </c>
      <c r="BC381" s="1" t="s">
        <v>799</v>
      </c>
      <c r="BD381" s="1" t="s">
        <v>120</v>
      </c>
      <c r="BE381" s="1" t="s">
        <v>120</v>
      </c>
      <c r="BF381" s="1" t="s">
        <v>1362</v>
      </c>
      <c r="BG381" s="1" t="s">
        <v>120</v>
      </c>
      <c r="BH381" s="1" t="s">
        <v>5237</v>
      </c>
      <c r="BI381" s="1" t="s">
        <v>5238</v>
      </c>
      <c r="BJ381" s="1" t="s">
        <v>5239</v>
      </c>
      <c r="BK381" s="1" t="s">
        <v>120</v>
      </c>
      <c r="BL381" s="1" t="s">
        <v>120</v>
      </c>
      <c r="BM381" s="1" t="s">
        <v>5240</v>
      </c>
      <c r="BN381" s="1" t="s">
        <v>120</v>
      </c>
      <c r="BO381" s="1" t="s">
        <v>120</v>
      </c>
      <c r="BP381" s="1" t="s">
        <v>120</v>
      </c>
      <c r="BQ381" s="1" t="s">
        <v>120</v>
      </c>
      <c r="BR381" s="1" t="s">
        <v>120</v>
      </c>
      <c r="BS381" s="1" t="s">
        <v>120</v>
      </c>
      <c r="BT381" s="1" t="s">
        <v>120</v>
      </c>
      <c r="BU381" s="1" t="s">
        <v>120</v>
      </c>
      <c r="BV381" s="1" t="s">
        <v>120</v>
      </c>
      <c r="BW381" s="1" t="s">
        <v>120</v>
      </c>
      <c r="BX381" s="1" t="s">
        <v>120</v>
      </c>
      <c r="BY381" s="1" t="s">
        <v>120</v>
      </c>
      <c r="BZ381" s="1" t="s">
        <v>120</v>
      </c>
      <c r="CA381" s="1" t="s">
        <v>120</v>
      </c>
      <c r="CB381" s="1" t="s">
        <v>120</v>
      </c>
      <c r="CC381" s="1" t="s">
        <v>120</v>
      </c>
      <c r="CD381" s="1" t="s">
        <v>120</v>
      </c>
      <c r="CE381" s="1" t="s">
        <v>120</v>
      </c>
      <c r="CF381" s="1" t="s">
        <v>120</v>
      </c>
      <c r="CG381" s="1" t="s">
        <v>120</v>
      </c>
      <c r="CH381" s="1" t="s">
        <v>120</v>
      </c>
      <c r="CI381" s="1" t="s">
        <v>120</v>
      </c>
      <c r="CJ381" s="1" t="s">
        <v>120</v>
      </c>
      <c r="CK381" s="1" t="s">
        <v>120</v>
      </c>
      <c r="CL381" s="1" t="s">
        <v>120</v>
      </c>
      <c r="CM381" s="1" t="s">
        <v>120</v>
      </c>
      <c r="CN381" s="1" t="s">
        <v>120</v>
      </c>
      <c r="CO381" s="1" t="s">
        <v>120</v>
      </c>
      <c r="CP381" s="1" t="s">
        <v>120</v>
      </c>
      <c r="CQ381" s="1" t="s">
        <v>120</v>
      </c>
      <c r="CR381" s="1" t="s">
        <v>120</v>
      </c>
      <c r="CS381" s="1" t="s">
        <v>120</v>
      </c>
      <c r="CT381" s="1" t="s">
        <v>120</v>
      </c>
      <c r="CU381" s="1" t="s">
        <v>120</v>
      </c>
      <c r="CV381" s="1" t="s">
        <v>120</v>
      </c>
      <c r="CW381" s="1" t="s">
        <v>120</v>
      </c>
      <c r="CX381" s="1" t="s">
        <v>120</v>
      </c>
      <c r="CY381" s="1" t="s">
        <v>120</v>
      </c>
      <c r="CZ381" s="1" t="s">
        <v>120</v>
      </c>
      <c r="DA381" s="1" t="s">
        <v>120</v>
      </c>
      <c r="DB381" s="1" t="s">
        <v>120</v>
      </c>
      <c r="DC381" s="1" t="s">
        <v>120</v>
      </c>
      <c r="DD381" s="1" t="s">
        <v>120</v>
      </c>
      <c r="DE381" s="1" t="s">
        <v>120</v>
      </c>
      <c r="DF381" s="1" t="s">
        <v>120</v>
      </c>
      <c r="DG381" s="1" t="s">
        <v>120</v>
      </c>
    </row>
    <row r="382" spans="1:111" x14ac:dyDescent="0.3">
      <c r="A382" s="2">
        <v>380</v>
      </c>
      <c r="B382" s="1" t="s">
        <v>5245</v>
      </c>
      <c r="C382" s="1" t="s">
        <v>5246</v>
      </c>
      <c r="D382" s="1" t="s">
        <v>5247</v>
      </c>
      <c r="E382" s="1" t="s">
        <v>5248</v>
      </c>
      <c r="F382" s="1" t="s">
        <v>5249</v>
      </c>
      <c r="G382" s="1"/>
      <c r="H382" s="1" t="s">
        <v>5250</v>
      </c>
      <c r="I382" s="1" t="s">
        <v>5249</v>
      </c>
      <c r="J382" s="1"/>
      <c r="K382" s="1" t="s">
        <v>1160</v>
      </c>
      <c r="L382" s="1" t="s">
        <v>5251</v>
      </c>
      <c r="M382" s="1" t="s">
        <v>120</v>
      </c>
      <c r="N382" s="1" t="s">
        <v>121</v>
      </c>
      <c r="O382" s="1" t="s">
        <v>431</v>
      </c>
      <c r="P382" s="1" t="s">
        <v>121</v>
      </c>
      <c r="Q382" s="1" t="s">
        <v>120</v>
      </c>
      <c r="R382" s="1" t="s">
        <v>120</v>
      </c>
      <c r="S382" s="1" t="s">
        <v>1160</v>
      </c>
      <c r="T382" s="1" t="s">
        <v>120</v>
      </c>
      <c r="U382" s="1" t="s">
        <v>5252</v>
      </c>
      <c r="V382" s="1" t="s">
        <v>5253</v>
      </c>
      <c r="W382" s="1" t="s">
        <v>2360</v>
      </c>
      <c r="X382" s="1" t="s">
        <v>120</v>
      </c>
      <c r="Y382" s="1" t="s">
        <v>120</v>
      </c>
      <c r="Z382" s="1" t="s">
        <v>5254</v>
      </c>
      <c r="AA382" s="1" t="s">
        <v>5255</v>
      </c>
      <c r="AB382" s="1" t="s">
        <v>120</v>
      </c>
      <c r="AC382" s="1" t="s">
        <v>120</v>
      </c>
      <c r="AD382" s="1" t="s">
        <v>120</v>
      </c>
      <c r="AE382" s="1" t="s">
        <v>120</v>
      </c>
      <c r="AF382" s="1" t="s">
        <v>120</v>
      </c>
      <c r="AG382" s="1" t="s">
        <v>120</v>
      </c>
      <c r="AH382" s="1" t="s">
        <v>120</v>
      </c>
      <c r="AI382" s="1" t="s">
        <v>120</v>
      </c>
      <c r="AJ382" s="1" t="s">
        <v>120</v>
      </c>
      <c r="AK382" s="1" t="s">
        <v>5256</v>
      </c>
      <c r="AL382" s="1" t="s">
        <v>5254</v>
      </c>
      <c r="AM382" s="1" t="s">
        <v>120</v>
      </c>
      <c r="AN382" s="1" t="s">
        <v>120</v>
      </c>
      <c r="AO382" s="1" t="s">
        <v>120</v>
      </c>
      <c r="AP382" s="1" t="s">
        <v>120</v>
      </c>
      <c r="AQ382" s="1" t="s">
        <v>120</v>
      </c>
      <c r="AR382" s="1" t="s">
        <v>120</v>
      </c>
      <c r="AS382" s="1" t="s">
        <v>120</v>
      </c>
      <c r="AT382" s="1" t="s">
        <v>120</v>
      </c>
      <c r="AU382" s="1" t="s">
        <v>120</v>
      </c>
      <c r="AV382" s="1" t="s">
        <v>120</v>
      </c>
      <c r="AW382" s="1" t="s">
        <v>120</v>
      </c>
      <c r="AX382" s="1" t="s">
        <v>120</v>
      </c>
      <c r="AY382" s="1" t="s">
        <v>120</v>
      </c>
      <c r="AZ382" s="1" t="s">
        <v>120</v>
      </c>
      <c r="BA382" s="1" t="s">
        <v>121</v>
      </c>
      <c r="BB382" s="1" t="s">
        <v>431</v>
      </c>
      <c r="BC382" s="1" t="s">
        <v>121</v>
      </c>
      <c r="BD382" s="1" t="s">
        <v>120</v>
      </c>
      <c r="BE382" s="1" t="s">
        <v>120</v>
      </c>
      <c r="BF382" s="1" t="s">
        <v>1160</v>
      </c>
      <c r="BG382" s="1" t="s">
        <v>120</v>
      </c>
      <c r="BH382" s="1" t="s">
        <v>5252</v>
      </c>
      <c r="BI382" s="1" t="s">
        <v>5253</v>
      </c>
      <c r="BJ382" s="1" t="s">
        <v>2360</v>
      </c>
      <c r="BK382" s="1" t="s">
        <v>120</v>
      </c>
      <c r="BL382" s="1" t="s">
        <v>120</v>
      </c>
      <c r="BM382" s="1" t="s">
        <v>5254</v>
      </c>
      <c r="BN382" s="1" t="s">
        <v>120</v>
      </c>
      <c r="BO382" s="1" t="s">
        <v>120</v>
      </c>
      <c r="BP382" s="1" t="s">
        <v>120</v>
      </c>
      <c r="BQ382" s="1" t="s">
        <v>120</v>
      </c>
      <c r="BR382" s="1" t="s">
        <v>120</v>
      </c>
      <c r="BS382" s="1" t="s">
        <v>120</v>
      </c>
      <c r="BT382" s="1" t="s">
        <v>120</v>
      </c>
      <c r="BU382" s="1" t="s">
        <v>120</v>
      </c>
      <c r="BV382" s="1" t="s">
        <v>120</v>
      </c>
      <c r="BW382" s="1" t="s">
        <v>120</v>
      </c>
      <c r="BX382" s="1" t="s">
        <v>120</v>
      </c>
      <c r="BY382" s="1" t="s">
        <v>120</v>
      </c>
      <c r="BZ382" s="1" t="s">
        <v>120</v>
      </c>
      <c r="CA382" s="1" t="s">
        <v>120</v>
      </c>
      <c r="CB382" s="1" t="s">
        <v>120</v>
      </c>
      <c r="CC382" s="1" t="s">
        <v>120</v>
      </c>
      <c r="CD382" s="1" t="s">
        <v>120</v>
      </c>
      <c r="CE382" s="1" t="s">
        <v>120</v>
      </c>
      <c r="CF382" s="1" t="s">
        <v>120</v>
      </c>
      <c r="CG382" s="1" t="s">
        <v>120</v>
      </c>
      <c r="CH382" s="1" t="s">
        <v>120</v>
      </c>
      <c r="CI382" s="1" t="s">
        <v>120</v>
      </c>
      <c r="CJ382" s="1" t="s">
        <v>120</v>
      </c>
      <c r="CK382" s="1" t="s">
        <v>120</v>
      </c>
      <c r="CL382" s="1" t="s">
        <v>120</v>
      </c>
      <c r="CM382" s="1" t="s">
        <v>120</v>
      </c>
      <c r="CN382" s="1" t="s">
        <v>120</v>
      </c>
      <c r="CO382" s="1" t="s">
        <v>120</v>
      </c>
      <c r="CP382" s="1" t="s">
        <v>120</v>
      </c>
      <c r="CQ382" s="1" t="s">
        <v>120</v>
      </c>
      <c r="CR382" s="1" t="s">
        <v>120</v>
      </c>
      <c r="CS382" s="1" t="s">
        <v>120</v>
      </c>
      <c r="CT382" s="1" t="s">
        <v>120</v>
      </c>
      <c r="CU382" s="1" t="s">
        <v>120</v>
      </c>
      <c r="CV382" s="1" t="s">
        <v>120</v>
      </c>
      <c r="CW382" s="1" t="s">
        <v>120</v>
      </c>
      <c r="CX382" s="1" t="s">
        <v>120</v>
      </c>
      <c r="CY382" s="1" t="s">
        <v>120</v>
      </c>
      <c r="CZ382" s="1" t="s">
        <v>120</v>
      </c>
      <c r="DA382" s="1" t="s">
        <v>120</v>
      </c>
      <c r="DB382" s="1" t="s">
        <v>120</v>
      </c>
      <c r="DC382" s="1" t="s">
        <v>120</v>
      </c>
      <c r="DD382" s="1" t="s">
        <v>120</v>
      </c>
      <c r="DE382" s="1" t="s">
        <v>120</v>
      </c>
      <c r="DF382" s="1" t="s">
        <v>120</v>
      </c>
      <c r="DG382" s="1" t="s">
        <v>120</v>
      </c>
    </row>
    <row r="383" spans="1:111" x14ac:dyDescent="0.3">
      <c r="A383" s="2">
        <v>381</v>
      </c>
      <c r="B383" s="1" t="s">
        <v>5257</v>
      </c>
      <c r="C383" s="1" t="s">
        <v>5258</v>
      </c>
      <c r="D383" s="1" t="s">
        <v>5259</v>
      </c>
      <c r="E383" s="1" t="s">
        <v>5260</v>
      </c>
      <c r="F383" s="1" t="s">
        <v>5261</v>
      </c>
      <c r="G383" s="1"/>
      <c r="H383" s="1" t="s">
        <v>5262</v>
      </c>
      <c r="I383" s="1" t="s">
        <v>5263</v>
      </c>
      <c r="J383" s="1"/>
      <c r="K383" s="1" t="s">
        <v>5264</v>
      </c>
      <c r="L383" s="1" t="s">
        <v>5265</v>
      </c>
      <c r="M383" s="1" t="s">
        <v>120</v>
      </c>
      <c r="N383" s="1" t="s">
        <v>626</v>
      </c>
      <c r="O383" s="1" t="s">
        <v>5266</v>
      </c>
      <c r="P383" s="1" t="s">
        <v>583</v>
      </c>
      <c r="Q383" s="1" t="s">
        <v>123</v>
      </c>
      <c r="R383" s="1" t="s">
        <v>120</v>
      </c>
      <c r="S383" s="1" t="s">
        <v>5264</v>
      </c>
      <c r="T383" s="1" t="s">
        <v>120</v>
      </c>
      <c r="U383" s="1" t="s">
        <v>5267</v>
      </c>
      <c r="V383" s="1" t="s">
        <v>5268</v>
      </c>
      <c r="W383" s="1" t="s">
        <v>5269</v>
      </c>
      <c r="X383" s="1" t="s">
        <v>5270</v>
      </c>
      <c r="Y383" s="1" t="s">
        <v>120</v>
      </c>
      <c r="Z383" s="1" t="s">
        <v>5265</v>
      </c>
      <c r="AA383" s="1" t="s">
        <v>5271</v>
      </c>
      <c r="AB383" s="1" t="s">
        <v>5272</v>
      </c>
      <c r="AC383" s="1" t="s">
        <v>5273</v>
      </c>
      <c r="AD383" s="1" t="s">
        <v>5274</v>
      </c>
      <c r="AE383" s="1" t="s">
        <v>120</v>
      </c>
      <c r="AF383" s="1" t="s">
        <v>120</v>
      </c>
      <c r="AG383" s="1" t="s">
        <v>120</v>
      </c>
      <c r="AH383" s="1" t="s">
        <v>120</v>
      </c>
      <c r="AI383" s="1" t="s">
        <v>120</v>
      </c>
      <c r="AJ383" s="1" t="s">
        <v>5275</v>
      </c>
      <c r="AK383" s="1" t="s">
        <v>5276</v>
      </c>
      <c r="AL383" s="1" t="s">
        <v>5277</v>
      </c>
      <c r="AM383" s="1" t="s">
        <v>120</v>
      </c>
      <c r="AN383" s="1" t="s">
        <v>120</v>
      </c>
      <c r="AO383" s="1" t="s">
        <v>120</v>
      </c>
      <c r="AP383" s="1" t="s">
        <v>120</v>
      </c>
      <c r="AQ383" s="1" t="s">
        <v>120</v>
      </c>
      <c r="AR383" s="1" t="s">
        <v>120</v>
      </c>
      <c r="AS383" s="1" t="s">
        <v>120</v>
      </c>
      <c r="AT383" s="1" t="s">
        <v>120</v>
      </c>
      <c r="AU383" s="1" t="s">
        <v>120</v>
      </c>
      <c r="AV383" s="1" t="s">
        <v>120</v>
      </c>
      <c r="AW383" s="1" t="s">
        <v>120</v>
      </c>
      <c r="AX383" s="1" t="s">
        <v>120</v>
      </c>
      <c r="AY383" s="1" t="s">
        <v>5278</v>
      </c>
      <c r="AZ383" s="1" t="s">
        <v>120</v>
      </c>
      <c r="BA383" s="1" t="s">
        <v>626</v>
      </c>
      <c r="BB383" s="1" t="s">
        <v>5279</v>
      </c>
      <c r="BC383" s="1" t="s">
        <v>583</v>
      </c>
      <c r="BD383" s="1" t="s">
        <v>120</v>
      </c>
      <c r="BE383" s="1" t="s">
        <v>120</v>
      </c>
      <c r="BF383" s="1" t="s">
        <v>5280</v>
      </c>
      <c r="BG383" s="1" t="s">
        <v>120</v>
      </c>
      <c r="BH383" s="1" t="s">
        <v>5267</v>
      </c>
      <c r="BI383" s="1" t="s">
        <v>5281</v>
      </c>
      <c r="BJ383" s="1" t="s">
        <v>5269</v>
      </c>
      <c r="BK383" s="1" t="s">
        <v>120</v>
      </c>
      <c r="BL383" s="1" t="s">
        <v>120</v>
      </c>
      <c r="BM383" s="1" t="s">
        <v>5277</v>
      </c>
      <c r="BN383" s="1" t="s">
        <v>120</v>
      </c>
      <c r="BO383" s="1" t="s">
        <v>120</v>
      </c>
      <c r="BP383" s="1" t="s">
        <v>120</v>
      </c>
      <c r="BQ383" s="1" t="s">
        <v>120</v>
      </c>
      <c r="BR383" s="1" t="s">
        <v>120</v>
      </c>
      <c r="BS383" s="1" t="s">
        <v>120</v>
      </c>
      <c r="BT383" s="1" t="s">
        <v>120</v>
      </c>
      <c r="BU383" s="1" t="s">
        <v>120</v>
      </c>
      <c r="BV383" s="1" t="s">
        <v>120</v>
      </c>
      <c r="BW383" s="1" t="s">
        <v>120</v>
      </c>
      <c r="BX383" s="1" t="s">
        <v>120</v>
      </c>
      <c r="BY383" s="1" t="s">
        <v>120</v>
      </c>
      <c r="BZ383" s="1" t="s">
        <v>120</v>
      </c>
      <c r="CA383" s="1" t="s">
        <v>120</v>
      </c>
      <c r="CB383" s="1" t="s">
        <v>120</v>
      </c>
      <c r="CC383" s="1" t="s">
        <v>120</v>
      </c>
      <c r="CD383" s="1" t="s">
        <v>120</v>
      </c>
      <c r="CE383" s="1" t="s">
        <v>120</v>
      </c>
      <c r="CF383" s="1" t="s">
        <v>120</v>
      </c>
      <c r="CG383" s="1" t="s">
        <v>120</v>
      </c>
      <c r="CH383" s="1" t="s">
        <v>120</v>
      </c>
      <c r="CI383" s="1" t="s">
        <v>120</v>
      </c>
      <c r="CJ383" s="1" t="s">
        <v>120</v>
      </c>
      <c r="CK383" s="1" t="s">
        <v>120</v>
      </c>
      <c r="CL383" s="1" t="s">
        <v>120</v>
      </c>
      <c r="CM383" s="1" t="s">
        <v>120</v>
      </c>
      <c r="CN383" s="1" t="s">
        <v>120</v>
      </c>
      <c r="CO383" s="1" t="s">
        <v>120</v>
      </c>
      <c r="CP383" s="1" t="s">
        <v>120</v>
      </c>
      <c r="CQ383" s="1" t="s">
        <v>120</v>
      </c>
      <c r="CR383" s="1" t="s">
        <v>120</v>
      </c>
      <c r="CS383" s="1" t="s">
        <v>120</v>
      </c>
      <c r="CT383" s="1" t="s">
        <v>120</v>
      </c>
      <c r="CU383" s="1" t="s">
        <v>120</v>
      </c>
      <c r="CV383" s="1" t="s">
        <v>514</v>
      </c>
      <c r="CW383" s="1" t="s">
        <v>120</v>
      </c>
      <c r="CX383" s="1" t="s">
        <v>123</v>
      </c>
      <c r="CY383" s="1" t="s">
        <v>120</v>
      </c>
      <c r="CZ383" s="1" t="s">
        <v>626</v>
      </c>
      <c r="DA383" s="1" t="s">
        <v>120</v>
      </c>
      <c r="DB383" s="1" t="s">
        <v>120</v>
      </c>
      <c r="DC383" s="1" t="s">
        <v>5282</v>
      </c>
      <c r="DD383" s="1" t="s">
        <v>120</v>
      </c>
      <c r="DE383" s="1" t="s">
        <v>5270</v>
      </c>
      <c r="DF383" s="1" t="s">
        <v>120</v>
      </c>
      <c r="DG383" s="1" t="s">
        <v>5278</v>
      </c>
    </row>
    <row r="384" spans="1:111" x14ac:dyDescent="0.3">
      <c r="A384" s="2">
        <v>382</v>
      </c>
      <c r="B384" s="1" t="s">
        <v>5283</v>
      </c>
      <c r="C384" s="1" t="s">
        <v>5284</v>
      </c>
      <c r="D384" s="1" t="s">
        <v>5285</v>
      </c>
      <c r="E384" s="1" t="s">
        <v>5286</v>
      </c>
      <c r="F384" s="1" t="s">
        <v>5287</v>
      </c>
      <c r="G384" s="1" t="s">
        <v>5288</v>
      </c>
      <c r="H384" s="1" t="s">
        <v>5289</v>
      </c>
      <c r="I384" s="1" t="s">
        <v>5290</v>
      </c>
      <c r="J384" s="1" t="s">
        <v>5291</v>
      </c>
      <c r="K384" s="1" t="s">
        <v>120</v>
      </c>
      <c r="L384" s="1" t="s">
        <v>311</v>
      </c>
      <c r="M384" s="1" t="s">
        <v>120</v>
      </c>
      <c r="N384" s="1" t="s">
        <v>120</v>
      </c>
      <c r="O384" s="1" t="s">
        <v>120</v>
      </c>
      <c r="P384" s="1" t="s">
        <v>120</v>
      </c>
      <c r="Q384" s="1" t="s">
        <v>120</v>
      </c>
      <c r="R384" s="1" t="s">
        <v>120</v>
      </c>
      <c r="S384" s="1" t="s">
        <v>120</v>
      </c>
      <c r="T384" s="1" t="s">
        <v>120</v>
      </c>
      <c r="U384" s="1" t="s">
        <v>120</v>
      </c>
      <c r="V384" s="1" t="s">
        <v>120</v>
      </c>
      <c r="W384" s="1" t="s">
        <v>120</v>
      </c>
      <c r="X384" s="1" t="s">
        <v>120</v>
      </c>
      <c r="Y384" s="1" t="s">
        <v>120</v>
      </c>
      <c r="Z384" s="1" t="s">
        <v>120</v>
      </c>
      <c r="AA384" s="1" t="s">
        <v>120</v>
      </c>
      <c r="AB384" s="1" t="s">
        <v>120</v>
      </c>
      <c r="AC384" s="1" t="s">
        <v>120</v>
      </c>
      <c r="AD384" s="1" t="s">
        <v>120</v>
      </c>
      <c r="AE384" s="1" t="s">
        <v>120</v>
      </c>
      <c r="AF384" s="1" t="s">
        <v>120</v>
      </c>
      <c r="AG384" s="1" t="s">
        <v>120</v>
      </c>
      <c r="AH384" s="1" t="s">
        <v>120</v>
      </c>
      <c r="AI384" s="1" t="s">
        <v>120</v>
      </c>
      <c r="AJ384" s="1" t="s">
        <v>120</v>
      </c>
      <c r="AK384" s="1" t="s">
        <v>120</v>
      </c>
      <c r="AL384" s="1" t="s">
        <v>120</v>
      </c>
      <c r="AM384" s="1" t="s">
        <v>120</v>
      </c>
      <c r="AN384" s="1" t="s">
        <v>120</v>
      </c>
      <c r="AO384" s="1" t="s">
        <v>120</v>
      </c>
      <c r="AP384" s="1" t="s">
        <v>120</v>
      </c>
      <c r="AQ384" s="1" t="s">
        <v>120</v>
      </c>
      <c r="AR384" s="1" t="s">
        <v>120</v>
      </c>
      <c r="AS384" s="1" t="s">
        <v>120</v>
      </c>
      <c r="AT384" s="1" t="s">
        <v>120</v>
      </c>
      <c r="AU384" s="1" t="s">
        <v>120</v>
      </c>
      <c r="AV384" s="1" t="s">
        <v>120</v>
      </c>
      <c r="AW384" s="1" t="s">
        <v>120</v>
      </c>
      <c r="AX384" s="1" t="s">
        <v>120</v>
      </c>
      <c r="AY384" s="1" t="s">
        <v>120</v>
      </c>
      <c r="AZ384" s="1" t="s">
        <v>120</v>
      </c>
      <c r="BA384" s="1" t="s">
        <v>120</v>
      </c>
      <c r="BB384" s="1" t="s">
        <v>120</v>
      </c>
      <c r="BC384" s="1" t="s">
        <v>120</v>
      </c>
      <c r="BD384" s="1" t="s">
        <v>120</v>
      </c>
      <c r="BE384" s="1" t="s">
        <v>120</v>
      </c>
      <c r="BF384" s="1" t="s">
        <v>120</v>
      </c>
      <c r="BG384" s="1" t="s">
        <v>120</v>
      </c>
      <c r="BH384" s="1" t="s">
        <v>120</v>
      </c>
      <c r="BI384" s="1" t="s">
        <v>120</v>
      </c>
      <c r="BJ384" s="1" t="s">
        <v>120</v>
      </c>
      <c r="BK384" s="1" t="s">
        <v>120</v>
      </c>
      <c r="BL384" s="1" t="s">
        <v>120</v>
      </c>
      <c r="BM384" s="1" t="s">
        <v>120</v>
      </c>
      <c r="BN384" s="1" t="s">
        <v>120</v>
      </c>
      <c r="BO384" s="1" t="s">
        <v>120</v>
      </c>
      <c r="BP384" s="1" t="s">
        <v>120</v>
      </c>
      <c r="BQ384" s="1" t="s">
        <v>120</v>
      </c>
      <c r="BR384" s="1" t="s">
        <v>120</v>
      </c>
      <c r="BS384" s="1" t="s">
        <v>120</v>
      </c>
      <c r="BT384" s="1" t="s">
        <v>120</v>
      </c>
      <c r="BU384" s="1" t="s">
        <v>120</v>
      </c>
      <c r="BV384" s="1" t="s">
        <v>120</v>
      </c>
      <c r="BW384" s="1" t="s">
        <v>120</v>
      </c>
      <c r="BX384" s="1" t="s">
        <v>120</v>
      </c>
      <c r="BY384" s="1" t="s">
        <v>120</v>
      </c>
      <c r="BZ384" s="1" t="s">
        <v>120</v>
      </c>
      <c r="CA384" s="1" t="s">
        <v>120</v>
      </c>
      <c r="CB384" s="1" t="s">
        <v>120</v>
      </c>
      <c r="CC384" s="1" t="s">
        <v>120</v>
      </c>
      <c r="CD384" s="1" t="s">
        <v>120</v>
      </c>
      <c r="CE384" s="1" t="s">
        <v>120</v>
      </c>
      <c r="CF384" s="1" t="s">
        <v>120</v>
      </c>
      <c r="CG384" s="1" t="s">
        <v>120</v>
      </c>
      <c r="CH384" s="1" t="s">
        <v>120</v>
      </c>
      <c r="CI384" s="1" t="s">
        <v>120</v>
      </c>
      <c r="CJ384" s="1" t="s">
        <v>120</v>
      </c>
      <c r="CK384" s="1" t="s">
        <v>120</v>
      </c>
      <c r="CL384" s="1" t="s">
        <v>120</v>
      </c>
      <c r="CM384" s="1" t="s">
        <v>120</v>
      </c>
      <c r="CN384" s="1" t="s">
        <v>120</v>
      </c>
      <c r="CO384" s="1" t="s">
        <v>120</v>
      </c>
      <c r="CP384" s="1" t="s">
        <v>120</v>
      </c>
      <c r="CQ384" s="1" t="s">
        <v>120</v>
      </c>
      <c r="CR384" s="1" t="s">
        <v>120</v>
      </c>
      <c r="CS384" s="1" t="s">
        <v>120</v>
      </c>
      <c r="CT384" s="1" t="s">
        <v>120</v>
      </c>
      <c r="CU384" s="1" t="s">
        <v>120</v>
      </c>
      <c r="CV384" s="1" t="s">
        <v>120</v>
      </c>
      <c r="CW384" s="1" t="s">
        <v>120</v>
      </c>
      <c r="CX384" s="1" t="s">
        <v>120</v>
      </c>
      <c r="CY384" s="1" t="s">
        <v>120</v>
      </c>
      <c r="CZ384" s="1" t="s">
        <v>120</v>
      </c>
      <c r="DA384" s="1" t="s">
        <v>120</v>
      </c>
      <c r="DB384" s="1" t="s">
        <v>120</v>
      </c>
      <c r="DC384" s="1" t="s">
        <v>120</v>
      </c>
      <c r="DD384" s="1" t="s">
        <v>120</v>
      </c>
      <c r="DE384" s="1" t="s">
        <v>120</v>
      </c>
      <c r="DF384" s="1" t="s">
        <v>120</v>
      </c>
      <c r="DG384" s="1" t="s">
        <v>120</v>
      </c>
    </row>
    <row r="385" spans="1:111" x14ac:dyDescent="0.3">
      <c r="A385" s="2">
        <v>383</v>
      </c>
      <c r="B385" s="1" t="s">
        <v>5292</v>
      </c>
      <c r="C385" s="1" t="s">
        <v>5293</v>
      </c>
      <c r="D385" s="1" t="s">
        <v>5294</v>
      </c>
      <c r="E385" s="1" t="s">
        <v>5295</v>
      </c>
      <c r="F385" s="1" t="s">
        <v>5296</v>
      </c>
      <c r="G385" s="1" t="s">
        <v>5297</v>
      </c>
      <c r="H385" s="1" t="s">
        <v>5298</v>
      </c>
      <c r="I385" s="1" t="s">
        <v>5299</v>
      </c>
      <c r="J385" s="1" t="s">
        <v>5297</v>
      </c>
      <c r="K385" s="1" t="s">
        <v>4367</v>
      </c>
      <c r="L385" s="1" t="s">
        <v>5300</v>
      </c>
      <c r="M385" s="1" t="s">
        <v>120</v>
      </c>
      <c r="N385" s="1" t="s">
        <v>849</v>
      </c>
      <c r="O385" s="1" t="s">
        <v>1065</v>
      </c>
      <c r="P385" s="1" t="s">
        <v>387</v>
      </c>
      <c r="Q385" s="1" t="s">
        <v>120</v>
      </c>
      <c r="R385" s="1" t="s">
        <v>120</v>
      </c>
      <c r="S385" s="1" t="s">
        <v>4367</v>
      </c>
      <c r="T385" s="1" t="s">
        <v>120</v>
      </c>
      <c r="U385" s="1" t="s">
        <v>5301</v>
      </c>
      <c r="V385" s="1" t="s">
        <v>5302</v>
      </c>
      <c r="W385" s="1" t="s">
        <v>5303</v>
      </c>
      <c r="X385" s="1" t="s">
        <v>120</v>
      </c>
      <c r="Y385" s="1" t="s">
        <v>120</v>
      </c>
      <c r="Z385" s="1" t="s">
        <v>5304</v>
      </c>
      <c r="AA385" s="1" t="s">
        <v>5305</v>
      </c>
      <c r="AB385" s="1" t="s">
        <v>120</v>
      </c>
      <c r="AC385" s="1" t="s">
        <v>120</v>
      </c>
      <c r="AD385" s="1" t="s">
        <v>120</v>
      </c>
      <c r="AE385" s="1" t="s">
        <v>120</v>
      </c>
      <c r="AF385" s="1" t="s">
        <v>120</v>
      </c>
      <c r="AG385" s="1" t="s">
        <v>120</v>
      </c>
      <c r="AH385" s="1" t="s">
        <v>120</v>
      </c>
      <c r="AI385" s="1" t="s">
        <v>120</v>
      </c>
      <c r="AJ385" s="1" t="s">
        <v>120</v>
      </c>
      <c r="AK385" s="1" t="s">
        <v>5306</v>
      </c>
      <c r="AL385" s="1" t="s">
        <v>5304</v>
      </c>
      <c r="AM385" s="1" t="s">
        <v>120</v>
      </c>
      <c r="AN385" s="1" t="s">
        <v>120</v>
      </c>
      <c r="AO385" s="1" t="s">
        <v>120</v>
      </c>
      <c r="AP385" s="1" t="s">
        <v>120</v>
      </c>
      <c r="AQ385" s="1" t="s">
        <v>120</v>
      </c>
      <c r="AR385" s="1" t="s">
        <v>120</v>
      </c>
      <c r="AS385" s="1" t="s">
        <v>120</v>
      </c>
      <c r="AT385" s="1" t="s">
        <v>120</v>
      </c>
      <c r="AU385" s="1" t="s">
        <v>120</v>
      </c>
      <c r="AV385" s="1" t="s">
        <v>120</v>
      </c>
      <c r="AW385" s="1" t="s">
        <v>120</v>
      </c>
      <c r="AX385" s="1" t="s">
        <v>120</v>
      </c>
      <c r="AY385" s="1" t="s">
        <v>120</v>
      </c>
      <c r="AZ385" s="1" t="s">
        <v>120</v>
      </c>
      <c r="BA385" s="1" t="s">
        <v>849</v>
      </c>
      <c r="BB385" s="1" t="s">
        <v>1065</v>
      </c>
      <c r="BC385" s="1" t="s">
        <v>387</v>
      </c>
      <c r="BD385" s="1" t="s">
        <v>120</v>
      </c>
      <c r="BE385" s="1" t="s">
        <v>120</v>
      </c>
      <c r="BF385" s="1" t="s">
        <v>4367</v>
      </c>
      <c r="BG385" s="1" t="s">
        <v>120</v>
      </c>
      <c r="BH385" s="1" t="s">
        <v>5301</v>
      </c>
      <c r="BI385" s="1" t="s">
        <v>5302</v>
      </c>
      <c r="BJ385" s="1" t="s">
        <v>5303</v>
      </c>
      <c r="BK385" s="1" t="s">
        <v>120</v>
      </c>
      <c r="BL385" s="1" t="s">
        <v>120</v>
      </c>
      <c r="BM385" s="1" t="s">
        <v>5304</v>
      </c>
      <c r="BN385" s="1" t="s">
        <v>120</v>
      </c>
      <c r="BO385" s="1" t="s">
        <v>120</v>
      </c>
      <c r="BP385" s="1" t="s">
        <v>120</v>
      </c>
      <c r="BQ385" s="1" t="s">
        <v>120</v>
      </c>
      <c r="BR385" s="1" t="s">
        <v>120</v>
      </c>
      <c r="BS385" s="1" t="s">
        <v>120</v>
      </c>
      <c r="BT385" s="1" t="s">
        <v>120</v>
      </c>
      <c r="BU385" s="1" t="s">
        <v>120</v>
      </c>
      <c r="BV385" s="1" t="s">
        <v>120</v>
      </c>
      <c r="BW385" s="1" t="s">
        <v>120</v>
      </c>
      <c r="BX385" s="1" t="s">
        <v>120</v>
      </c>
      <c r="BY385" s="1" t="s">
        <v>120</v>
      </c>
      <c r="BZ385" s="1" t="s">
        <v>120</v>
      </c>
      <c r="CA385" s="1" t="s">
        <v>120</v>
      </c>
      <c r="CB385" s="1" t="s">
        <v>120</v>
      </c>
      <c r="CC385" s="1" t="s">
        <v>120</v>
      </c>
      <c r="CD385" s="1" t="s">
        <v>120</v>
      </c>
      <c r="CE385" s="1" t="s">
        <v>120</v>
      </c>
      <c r="CF385" s="1" t="s">
        <v>120</v>
      </c>
      <c r="CG385" s="1" t="s">
        <v>120</v>
      </c>
      <c r="CH385" s="1" t="s">
        <v>120</v>
      </c>
      <c r="CI385" s="1" t="s">
        <v>120</v>
      </c>
      <c r="CJ385" s="1" t="s">
        <v>120</v>
      </c>
      <c r="CK385" s="1" t="s">
        <v>120</v>
      </c>
      <c r="CL385" s="1" t="s">
        <v>120</v>
      </c>
      <c r="CM385" s="1" t="s">
        <v>120</v>
      </c>
      <c r="CN385" s="1" t="s">
        <v>120</v>
      </c>
      <c r="CO385" s="1" t="s">
        <v>120</v>
      </c>
      <c r="CP385" s="1" t="s">
        <v>120</v>
      </c>
      <c r="CQ385" s="1" t="s">
        <v>120</v>
      </c>
      <c r="CR385" s="1" t="s">
        <v>120</v>
      </c>
      <c r="CS385" s="1" t="s">
        <v>120</v>
      </c>
      <c r="CT385" s="1" t="s">
        <v>120</v>
      </c>
      <c r="CU385" s="1" t="s">
        <v>120</v>
      </c>
      <c r="CV385" s="1" t="s">
        <v>120</v>
      </c>
      <c r="CW385" s="1" t="s">
        <v>120</v>
      </c>
      <c r="CX385" s="1" t="s">
        <v>120</v>
      </c>
      <c r="CY385" s="1" t="s">
        <v>120</v>
      </c>
      <c r="CZ385" s="1" t="s">
        <v>120</v>
      </c>
      <c r="DA385" s="1" t="s">
        <v>120</v>
      </c>
      <c r="DB385" s="1" t="s">
        <v>120</v>
      </c>
      <c r="DC385" s="1" t="s">
        <v>120</v>
      </c>
      <c r="DD385" s="1" t="s">
        <v>120</v>
      </c>
      <c r="DE385" s="1" t="s">
        <v>120</v>
      </c>
      <c r="DF385" s="1" t="s">
        <v>120</v>
      </c>
      <c r="DG385" s="1" t="s">
        <v>120</v>
      </c>
    </row>
    <row r="386" spans="1:111" hidden="1" x14ac:dyDescent="0.3">
      <c r="A386" s="2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</row>
    <row r="387" spans="1:111" x14ac:dyDescent="0.3">
      <c r="A387" s="2">
        <v>385</v>
      </c>
      <c r="B387" s="1" t="s">
        <v>5307</v>
      </c>
      <c r="C387" s="1" t="s">
        <v>5308</v>
      </c>
      <c r="D387" s="1" t="s">
        <v>5309</v>
      </c>
      <c r="E387" s="1" t="s">
        <v>5310</v>
      </c>
      <c r="F387" s="1" t="s">
        <v>5311</v>
      </c>
      <c r="G387" s="1" t="s">
        <v>5312</v>
      </c>
      <c r="H387" s="1" t="s">
        <v>5313</v>
      </c>
      <c r="I387" s="1" t="s">
        <v>5311</v>
      </c>
      <c r="J387" s="1" t="s">
        <v>5312</v>
      </c>
      <c r="K387" s="1" t="s">
        <v>161</v>
      </c>
      <c r="L387" s="1" t="s">
        <v>5314</v>
      </c>
      <c r="M387" s="1" t="s">
        <v>120</v>
      </c>
      <c r="N387" s="1" t="s">
        <v>123</v>
      </c>
      <c r="O387" s="1" t="s">
        <v>123</v>
      </c>
      <c r="P387" s="1" t="s">
        <v>120</v>
      </c>
      <c r="Q387" s="1" t="s">
        <v>120</v>
      </c>
      <c r="R387" s="1" t="s">
        <v>120</v>
      </c>
      <c r="S387" s="1" t="s">
        <v>161</v>
      </c>
      <c r="T387" s="1" t="s">
        <v>120</v>
      </c>
      <c r="U387" s="1" t="s">
        <v>123</v>
      </c>
      <c r="V387" s="1" t="s">
        <v>524</v>
      </c>
      <c r="W387" s="1" t="s">
        <v>120</v>
      </c>
      <c r="X387" s="1" t="s">
        <v>120</v>
      </c>
      <c r="Y387" s="1" t="s">
        <v>120</v>
      </c>
      <c r="Z387" s="1" t="s">
        <v>3782</v>
      </c>
      <c r="AA387" s="1" t="s">
        <v>120</v>
      </c>
      <c r="AB387" s="1" t="s">
        <v>120</v>
      </c>
      <c r="AC387" s="1" t="s">
        <v>120</v>
      </c>
      <c r="AD387" s="1" t="s">
        <v>120</v>
      </c>
      <c r="AE387" s="1" t="s">
        <v>120</v>
      </c>
      <c r="AF387" s="1" t="s">
        <v>120</v>
      </c>
      <c r="AG387" s="1" t="s">
        <v>120</v>
      </c>
      <c r="AH387" s="1" t="s">
        <v>120</v>
      </c>
      <c r="AI387" s="1" t="s">
        <v>120</v>
      </c>
      <c r="AJ387" s="1" t="s">
        <v>120</v>
      </c>
      <c r="AK387" s="1" t="s">
        <v>120</v>
      </c>
      <c r="AL387" s="1" t="s">
        <v>120</v>
      </c>
      <c r="AM387" s="1" t="s">
        <v>120</v>
      </c>
      <c r="AN387" s="1" t="s">
        <v>120</v>
      </c>
      <c r="AO387" s="1" t="s">
        <v>120</v>
      </c>
      <c r="AP387" s="1" t="s">
        <v>120</v>
      </c>
      <c r="AQ387" s="1" t="s">
        <v>120</v>
      </c>
      <c r="AR387" s="1" t="s">
        <v>120</v>
      </c>
      <c r="AS387" s="1" t="s">
        <v>120</v>
      </c>
      <c r="AT387" s="1" t="s">
        <v>120</v>
      </c>
      <c r="AU387" s="1" t="s">
        <v>120</v>
      </c>
      <c r="AV387" s="1" t="s">
        <v>120</v>
      </c>
      <c r="AW387" s="1" t="s">
        <v>120</v>
      </c>
      <c r="AX387" s="1" t="s">
        <v>120</v>
      </c>
      <c r="AY387" s="1" t="s">
        <v>120</v>
      </c>
      <c r="AZ387" s="1" t="s">
        <v>120</v>
      </c>
      <c r="BA387" s="1" t="s">
        <v>120</v>
      </c>
      <c r="BB387" s="1" t="s">
        <v>120</v>
      </c>
      <c r="BC387" s="1" t="s">
        <v>120</v>
      </c>
      <c r="BD387" s="1" t="s">
        <v>120</v>
      </c>
      <c r="BE387" s="1" t="s">
        <v>120</v>
      </c>
      <c r="BF387" s="1" t="s">
        <v>120</v>
      </c>
      <c r="BG387" s="1" t="s">
        <v>120</v>
      </c>
      <c r="BH387" s="1" t="s">
        <v>120</v>
      </c>
      <c r="BI387" s="1" t="s">
        <v>120</v>
      </c>
      <c r="BJ387" s="1" t="s">
        <v>120</v>
      </c>
      <c r="BK387" s="1" t="s">
        <v>120</v>
      </c>
      <c r="BL387" s="1" t="s">
        <v>120</v>
      </c>
      <c r="BM387" s="1" t="s">
        <v>120</v>
      </c>
      <c r="BN387" s="1" t="s">
        <v>120</v>
      </c>
      <c r="BO387" s="1" t="s">
        <v>120</v>
      </c>
      <c r="BP387" s="1" t="s">
        <v>120</v>
      </c>
      <c r="BQ387" s="1" t="s">
        <v>120</v>
      </c>
      <c r="BR387" s="1" t="s">
        <v>120</v>
      </c>
      <c r="BS387" s="1" t="s">
        <v>120</v>
      </c>
      <c r="BT387" s="1" t="s">
        <v>120</v>
      </c>
      <c r="BU387" s="1" t="s">
        <v>120</v>
      </c>
      <c r="BV387" s="1" t="s">
        <v>120</v>
      </c>
      <c r="BW387" s="1" t="s">
        <v>120</v>
      </c>
      <c r="BX387" s="1" t="s">
        <v>120</v>
      </c>
      <c r="BY387" s="1" t="s">
        <v>120</v>
      </c>
      <c r="BZ387" s="1" t="s">
        <v>120</v>
      </c>
      <c r="CA387" s="1" t="s">
        <v>120</v>
      </c>
      <c r="CB387" s="1" t="s">
        <v>120</v>
      </c>
      <c r="CC387" s="1" t="s">
        <v>120</v>
      </c>
      <c r="CD387" s="1" t="s">
        <v>120</v>
      </c>
      <c r="CE387" s="1" t="s">
        <v>120</v>
      </c>
      <c r="CF387" s="1" t="s">
        <v>120</v>
      </c>
      <c r="CG387" s="1" t="s">
        <v>120</v>
      </c>
      <c r="CH387" s="1" t="s">
        <v>120</v>
      </c>
      <c r="CI387" s="1" t="s">
        <v>120</v>
      </c>
      <c r="CJ387" s="1" t="s">
        <v>120</v>
      </c>
      <c r="CK387" s="1" t="s">
        <v>120</v>
      </c>
      <c r="CL387" s="1" t="s">
        <v>120</v>
      </c>
      <c r="CM387" s="1" t="s">
        <v>120</v>
      </c>
      <c r="CN387" s="1" t="s">
        <v>120</v>
      </c>
      <c r="CO387" s="1" t="s">
        <v>120</v>
      </c>
      <c r="CP387" s="1" t="s">
        <v>120</v>
      </c>
      <c r="CQ387" s="1" t="s">
        <v>120</v>
      </c>
      <c r="CR387" s="1" t="s">
        <v>120</v>
      </c>
      <c r="CS387" s="1" t="s">
        <v>120</v>
      </c>
      <c r="CT387" s="1" t="s">
        <v>120</v>
      </c>
      <c r="CU387" s="1" t="s">
        <v>120</v>
      </c>
      <c r="CV387" s="1" t="s">
        <v>120</v>
      </c>
      <c r="CW387" s="1" t="s">
        <v>120</v>
      </c>
      <c r="CX387" s="1" t="s">
        <v>120</v>
      </c>
      <c r="CY387" s="1" t="s">
        <v>120</v>
      </c>
      <c r="CZ387" s="1" t="s">
        <v>120</v>
      </c>
      <c r="DA387" s="1" t="s">
        <v>120</v>
      </c>
      <c r="DB387" s="1" t="s">
        <v>120</v>
      </c>
      <c r="DC387" s="1" t="s">
        <v>120</v>
      </c>
      <c r="DD387" s="1" t="s">
        <v>120</v>
      </c>
      <c r="DE387" s="1" t="s">
        <v>120</v>
      </c>
      <c r="DF387" s="1" t="s">
        <v>120</v>
      </c>
      <c r="DG387" s="1" t="s">
        <v>120</v>
      </c>
    </row>
    <row r="388" spans="1:111" x14ac:dyDescent="0.3">
      <c r="A388" s="2">
        <v>386</v>
      </c>
      <c r="B388" s="1" t="s">
        <v>5315</v>
      </c>
      <c r="C388" s="1" t="s">
        <v>5316</v>
      </c>
      <c r="D388" s="1" t="s">
        <v>5317</v>
      </c>
      <c r="E388" s="1" t="s">
        <v>5318</v>
      </c>
      <c r="F388" s="1" t="s">
        <v>5319</v>
      </c>
      <c r="G388" s="1" t="s">
        <v>5320</v>
      </c>
      <c r="H388" s="1" t="s">
        <v>5321</v>
      </c>
      <c r="I388" s="1" t="s">
        <v>5322</v>
      </c>
      <c r="J388" s="1" t="s">
        <v>5320</v>
      </c>
      <c r="K388" s="1" t="s">
        <v>5323</v>
      </c>
      <c r="L388" s="1" t="s">
        <v>5324</v>
      </c>
      <c r="M388" s="1" t="s">
        <v>120</v>
      </c>
      <c r="N388" s="1" t="s">
        <v>5325</v>
      </c>
      <c r="O388" s="1" t="s">
        <v>5326</v>
      </c>
      <c r="P388" s="1" t="s">
        <v>355</v>
      </c>
      <c r="Q388" s="1" t="s">
        <v>120</v>
      </c>
      <c r="R388" s="1" t="s">
        <v>120</v>
      </c>
      <c r="S388" s="1" t="s">
        <v>5323</v>
      </c>
      <c r="T388" s="1" t="s">
        <v>120</v>
      </c>
      <c r="U388" s="1" t="s">
        <v>5327</v>
      </c>
      <c r="V388" s="1" t="s">
        <v>5328</v>
      </c>
      <c r="W388" s="1" t="s">
        <v>5329</v>
      </c>
      <c r="X388" s="1" t="s">
        <v>120</v>
      </c>
      <c r="Y388" s="1" t="s">
        <v>120</v>
      </c>
      <c r="Z388" s="1" t="s">
        <v>5330</v>
      </c>
      <c r="AA388" s="1" t="s">
        <v>5331</v>
      </c>
      <c r="AB388" s="1" t="s">
        <v>120</v>
      </c>
      <c r="AC388" s="1" t="s">
        <v>120</v>
      </c>
      <c r="AD388" s="1" t="s">
        <v>120</v>
      </c>
      <c r="AE388" s="1" t="s">
        <v>120</v>
      </c>
      <c r="AF388" s="1" t="s">
        <v>120</v>
      </c>
      <c r="AG388" s="1" t="s">
        <v>120</v>
      </c>
      <c r="AH388" s="1" t="s">
        <v>120</v>
      </c>
      <c r="AI388" s="1" t="s">
        <v>120</v>
      </c>
      <c r="AJ388" s="1" t="s">
        <v>120</v>
      </c>
      <c r="AK388" s="1" t="s">
        <v>5332</v>
      </c>
      <c r="AL388" s="1" t="s">
        <v>5333</v>
      </c>
      <c r="AM388" s="1" t="s">
        <v>120</v>
      </c>
      <c r="AN388" s="1" t="s">
        <v>120</v>
      </c>
      <c r="AO388" s="1" t="s">
        <v>120</v>
      </c>
      <c r="AP388" s="1" t="s">
        <v>120</v>
      </c>
      <c r="AQ388" s="1" t="s">
        <v>120</v>
      </c>
      <c r="AR388" s="1" t="s">
        <v>120</v>
      </c>
      <c r="AS388" s="1" t="s">
        <v>120</v>
      </c>
      <c r="AT388" s="1" t="s">
        <v>120</v>
      </c>
      <c r="AU388" s="1" t="s">
        <v>120</v>
      </c>
      <c r="AV388" s="1" t="s">
        <v>120</v>
      </c>
      <c r="AW388" s="1" t="s">
        <v>120</v>
      </c>
      <c r="AX388" s="1" t="s">
        <v>120</v>
      </c>
      <c r="AY388" s="1" t="s">
        <v>5334</v>
      </c>
      <c r="AZ388" s="1" t="s">
        <v>120</v>
      </c>
      <c r="BA388" s="1" t="s">
        <v>5325</v>
      </c>
      <c r="BB388" s="1" t="s">
        <v>5335</v>
      </c>
      <c r="BC388" s="1" t="s">
        <v>355</v>
      </c>
      <c r="BD388" s="1" t="s">
        <v>120</v>
      </c>
      <c r="BE388" s="1" t="s">
        <v>120</v>
      </c>
      <c r="BF388" s="1" t="s">
        <v>5336</v>
      </c>
      <c r="BG388" s="1" t="s">
        <v>120</v>
      </c>
      <c r="BH388" s="1" t="s">
        <v>5327</v>
      </c>
      <c r="BI388" s="1" t="s">
        <v>5337</v>
      </c>
      <c r="BJ388" s="1" t="s">
        <v>5329</v>
      </c>
      <c r="BK388" s="1" t="s">
        <v>120</v>
      </c>
      <c r="BL388" s="1" t="s">
        <v>120</v>
      </c>
      <c r="BM388" s="1" t="s">
        <v>5333</v>
      </c>
      <c r="BN388" s="1" t="s">
        <v>120</v>
      </c>
      <c r="BO388" s="1" t="s">
        <v>120</v>
      </c>
      <c r="BP388" s="1" t="s">
        <v>120</v>
      </c>
      <c r="BQ388" s="1" t="s">
        <v>120</v>
      </c>
      <c r="BR388" s="1" t="s">
        <v>120</v>
      </c>
      <c r="BS388" s="1" t="s">
        <v>120</v>
      </c>
      <c r="BT388" s="1" t="s">
        <v>120</v>
      </c>
      <c r="BU388" s="1" t="s">
        <v>120</v>
      </c>
      <c r="BV388" s="1" t="s">
        <v>120</v>
      </c>
      <c r="BW388" s="1" t="s">
        <v>120</v>
      </c>
      <c r="BX388" s="1" t="s">
        <v>120</v>
      </c>
      <c r="BY388" s="1" t="s">
        <v>120</v>
      </c>
      <c r="BZ388" s="1" t="s">
        <v>120</v>
      </c>
      <c r="CA388" s="1" t="s">
        <v>120</v>
      </c>
      <c r="CB388" s="1" t="s">
        <v>120</v>
      </c>
      <c r="CC388" s="1" t="s">
        <v>120</v>
      </c>
      <c r="CD388" s="1" t="s">
        <v>120</v>
      </c>
      <c r="CE388" s="1" t="s">
        <v>120</v>
      </c>
      <c r="CF388" s="1" t="s">
        <v>120</v>
      </c>
      <c r="CG388" s="1" t="s">
        <v>120</v>
      </c>
      <c r="CH388" s="1" t="s">
        <v>120</v>
      </c>
      <c r="CI388" s="1" t="s">
        <v>120</v>
      </c>
      <c r="CJ388" s="1" t="s">
        <v>120</v>
      </c>
      <c r="CK388" s="1" t="s">
        <v>120</v>
      </c>
      <c r="CL388" s="1" t="s">
        <v>120</v>
      </c>
      <c r="CM388" s="1" t="s">
        <v>120</v>
      </c>
      <c r="CN388" s="1" t="s">
        <v>120</v>
      </c>
      <c r="CO388" s="1" t="s">
        <v>120</v>
      </c>
      <c r="CP388" s="1" t="s">
        <v>120</v>
      </c>
      <c r="CQ388" s="1" t="s">
        <v>120</v>
      </c>
      <c r="CR388" s="1" t="s">
        <v>120</v>
      </c>
      <c r="CS388" s="1" t="s">
        <v>120</v>
      </c>
      <c r="CT388" s="1" t="s">
        <v>120</v>
      </c>
      <c r="CU388" s="1" t="s">
        <v>120</v>
      </c>
      <c r="CV388" s="1" t="s">
        <v>161</v>
      </c>
      <c r="CW388" s="1" t="s">
        <v>120</v>
      </c>
      <c r="CX388" s="1" t="s">
        <v>120</v>
      </c>
      <c r="CY388" s="1" t="s">
        <v>120</v>
      </c>
      <c r="CZ388" s="1" t="s">
        <v>161</v>
      </c>
      <c r="DA388" s="1" t="s">
        <v>120</v>
      </c>
      <c r="DB388" s="1" t="s">
        <v>120</v>
      </c>
      <c r="DC388" s="1" t="s">
        <v>5334</v>
      </c>
      <c r="DD388" s="1" t="s">
        <v>120</v>
      </c>
      <c r="DE388" s="1" t="s">
        <v>120</v>
      </c>
      <c r="DF388" s="1" t="s">
        <v>120</v>
      </c>
      <c r="DG388" s="1" t="s">
        <v>5334</v>
      </c>
    </row>
    <row r="389" spans="1:111" x14ac:dyDescent="0.3">
      <c r="A389" s="2">
        <v>387</v>
      </c>
      <c r="B389" s="1" t="s">
        <v>5338</v>
      </c>
      <c r="C389" s="1" t="s">
        <v>5339</v>
      </c>
      <c r="D389" s="1" t="s">
        <v>5340</v>
      </c>
      <c r="E389" s="1" t="s">
        <v>5341</v>
      </c>
      <c r="F389" s="1" t="s">
        <v>5342</v>
      </c>
      <c r="G389" s="1" t="s">
        <v>5343</v>
      </c>
      <c r="H389" s="1" t="s">
        <v>5344</v>
      </c>
      <c r="I389" s="1" t="s">
        <v>5345</v>
      </c>
      <c r="J389" s="1" t="s">
        <v>5346</v>
      </c>
      <c r="K389" s="1" t="s">
        <v>478</v>
      </c>
      <c r="L389" s="1" t="s">
        <v>5347</v>
      </c>
      <c r="M389" s="1" t="s">
        <v>120</v>
      </c>
      <c r="N389" s="1" t="s">
        <v>123</v>
      </c>
      <c r="O389" s="1" t="s">
        <v>176</v>
      </c>
      <c r="P389" s="1" t="s">
        <v>120</v>
      </c>
      <c r="Q389" s="1" t="s">
        <v>120</v>
      </c>
      <c r="R389" s="1" t="s">
        <v>120</v>
      </c>
      <c r="S389" s="1" t="s">
        <v>478</v>
      </c>
      <c r="T389" s="1" t="s">
        <v>120</v>
      </c>
      <c r="U389" s="1" t="s">
        <v>5348</v>
      </c>
      <c r="V389" s="1" t="s">
        <v>5349</v>
      </c>
      <c r="W389" s="1" t="s">
        <v>120</v>
      </c>
      <c r="X389" s="1" t="s">
        <v>120</v>
      </c>
      <c r="Y389" s="1" t="s">
        <v>120</v>
      </c>
      <c r="Z389" s="1" t="s">
        <v>5350</v>
      </c>
      <c r="AA389" s="1" t="s">
        <v>5351</v>
      </c>
      <c r="AB389" s="1" t="s">
        <v>120</v>
      </c>
      <c r="AC389" s="1" t="s">
        <v>120</v>
      </c>
      <c r="AD389" s="1" t="s">
        <v>120</v>
      </c>
      <c r="AE389" s="1" t="s">
        <v>120</v>
      </c>
      <c r="AF389" s="1" t="s">
        <v>120</v>
      </c>
      <c r="AG389" s="1" t="s">
        <v>120</v>
      </c>
      <c r="AH389" s="1" t="s">
        <v>120</v>
      </c>
      <c r="AI389" s="1" t="s">
        <v>120</v>
      </c>
      <c r="AJ389" s="1" t="s">
        <v>120</v>
      </c>
      <c r="AK389" s="1" t="s">
        <v>2272</v>
      </c>
      <c r="AL389" s="1" t="s">
        <v>5350</v>
      </c>
      <c r="AM389" s="1" t="s">
        <v>120</v>
      </c>
      <c r="AN389" s="1" t="s">
        <v>120</v>
      </c>
      <c r="AO389" s="1" t="s">
        <v>120</v>
      </c>
      <c r="AP389" s="1" t="s">
        <v>120</v>
      </c>
      <c r="AQ389" s="1" t="s">
        <v>120</v>
      </c>
      <c r="AR389" s="1" t="s">
        <v>120</v>
      </c>
      <c r="AS389" s="1" t="s">
        <v>120</v>
      </c>
      <c r="AT389" s="1" t="s">
        <v>120</v>
      </c>
      <c r="AU389" s="1" t="s">
        <v>120</v>
      </c>
      <c r="AV389" s="1" t="s">
        <v>120</v>
      </c>
      <c r="AW389" s="1" t="s">
        <v>120</v>
      </c>
      <c r="AX389" s="1" t="s">
        <v>120</v>
      </c>
      <c r="AY389" s="1" t="s">
        <v>120</v>
      </c>
      <c r="AZ389" s="1" t="s">
        <v>120</v>
      </c>
      <c r="BA389" s="1" t="s">
        <v>123</v>
      </c>
      <c r="BB389" s="1" t="s">
        <v>176</v>
      </c>
      <c r="BC389" s="1" t="s">
        <v>120</v>
      </c>
      <c r="BD389" s="1" t="s">
        <v>120</v>
      </c>
      <c r="BE389" s="1" t="s">
        <v>120</v>
      </c>
      <c r="BF389" s="1" t="s">
        <v>478</v>
      </c>
      <c r="BG389" s="1" t="s">
        <v>120</v>
      </c>
      <c r="BH389" s="1" t="s">
        <v>5348</v>
      </c>
      <c r="BI389" s="1" t="s">
        <v>5349</v>
      </c>
      <c r="BJ389" s="1" t="s">
        <v>120</v>
      </c>
      <c r="BK389" s="1" t="s">
        <v>120</v>
      </c>
      <c r="BL389" s="1" t="s">
        <v>120</v>
      </c>
      <c r="BM389" s="1" t="s">
        <v>5350</v>
      </c>
      <c r="BN389" s="1" t="s">
        <v>120</v>
      </c>
      <c r="BO389" s="1" t="s">
        <v>120</v>
      </c>
      <c r="BP389" s="1" t="s">
        <v>120</v>
      </c>
      <c r="BQ389" s="1" t="s">
        <v>120</v>
      </c>
      <c r="BR389" s="1" t="s">
        <v>120</v>
      </c>
      <c r="BS389" s="1" t="s">
        <v>120</v>
      </c>
      <c r="BT389" s="1" t="s">
        <v>120</v>
      </c>
      <c r="BU389" s="1" t="s">
        <v>120</v>
      </c>
      <c r="BV389" s="1" t="s">
        <v>120</v>
      </c>
      <c r="BW389" s="1" t="s">
        <v>120</v>
      </c>
      <c r="BX389" s="1" t="s">
        <v>120</v>
      </c>
      <c r="BY389" s="1" t="s">
        <v>120</v>
      </c>
      <c r="BZ389" s="1" t="s">
        <v>120</v>
      </c>
      <c r="CA389" s="1" t="s">
        <v>120</v>
      </c>
      <c r="CB389" s="1" t="s">
        <v>120</v>
      </c>
      <c r="CC389" s="1" t="s">
        <v>120</v>
      </c>
      <c r="CD389" s="1" t="s">
        <v>120</v>
      </c>
      <c r="CE389" s="1" t="s">
        <v>120</v>
      </c>
      <c r="CF389" s="1" t="s">
        <v>120</v>
      </c>
      <c r="CG389" s="1" t="s">
        <v>120</v>
      </c>
      <c r="CH389" s="1" t="s">
        <v>120</v>
      </c>
      <c r="CI389" s="1" t="s">
        <v>120</v>
      </c>
      <c r="CJ389" s="1" t="s">
        <v>120</v>
      </c>
      <c r="CK389" s="1" t="s">
        <v>120</v>
      </c>
      <c r="CL389" s="1" t="s">
        <v>120</v>
      </c>
      <c r="CM389" s="1" t="s">
        <v>120</v>
      </c>
      <c r="CN389" s="1" t="s">
        <v>120</v>
      </c>
      <c r="CO389" s="1" t="s">
        <v>120</v>
      </c>
      <c r="CP389" s="1" t="s">
        <v>120</v>
      </c>
      <c r="CQ389" s="1" t="s">
        <v>120</v>
      </c>
      <c r="CR389" s="1" t="s">
        <v>120</v>
      </c>
      <c r="CS389" s="1" t="s">
        <v>120</v>
      </c>
      <c r="CT389" s="1" t="s">
        <v>120</v>
      </c>
      <c r="CU389" s="1" t="s">
        <v>120</v>
      </c>
      <c r="CV389" s="1" t="s">
        <v>120</v>
      </c>
      <c r="CW389" s="1" t="s">
        <v>120</v>
      </c>
      <c r="CX389" s="1" t="s">
        <v>120</v>
      </c>
      <c r="CY389" s="1" t="s">
        <v>120</v>
      </c>
      <c r="CZ389" s="1" t="s">
        <v>120</v>
      </c>
      <c r="DA389" s="1" t="s">
        <v>120</v>
      </c>
      <c r="DB389" s="1" t="s">
        <v>120</v>
      </c>
      <c r="DC389" s="1" t="s">
        <v>120</v>
      </c>
      <c r="DD389" s="1" t="s">
        <v>120</v>
      </c>
      <c r="DE389" s="1" t="s">
        <v>120</v>
      </c>
      <c r="DF389" s="1" t="s">
        <v>120</v>
      </c>
      <c r="DG389" s="1" t="s">
        <v>120</v>
      </c>
    </row>
    <row r="390" spans="1:111" x14ac:dyDescent="0.3">
      <c r="A390" s="2">
        <v>388</v>
      </c>
      <c r="B390" s="1" t="s">
        <v>5352</v>
      </c>
      <c r="C390" s="1" t="s">
        <v>5353</v>
      </c>
      <c r="D390" s="1" t="s">
        <v>5354</v>
      </c>
      <c r="E390" s="1" t="s">
        <v>5355</v>
      </c>
      <c r="F390" s="1" t="s">
        <v>5356</v>
      </c>
      <c r="G390" s="1" t="s">
        <v>5357</v>
      </c>
      <c r="H390" s="1" t="s">
        <v>5358</v>
      </c>
      <c r="I390" s="1" t="s">
        <v>5359</v>
      </c>
      <c r="J390" s="1" t="s">
        <v>5360</v>
      </c>
      <c r="K390" s="1" t="s">
        <v>5361</v>
      </c>
      <c r="L390" s="1" t="s">
        <v>5362</v>
      </c>
      <c r="M390" s="1" t="s">
        <v>120</v>
      </c>
      <c r="N390" s="1" t="s">
        <v>247</v>
      </c>
      <c r="O390" s="1" t="s">
        <v>5363</v>
      </c>
      <c r="P390" s="1" t="s">
        <v>160</v>
      </c>
      <c r="Q390" s="1" t="s">
        <v>120</v>
      </c>
      <c r="R390" s="1" t="s">
        <v>120</v>
      </c>
      <c r="S390" s="1" t="s">
        <v>5361</v>
      </c>
      <c r="T390" s="1" t="s">
        <v>120</v>
      </c>
      <c r="U390" s="1" t="s">
        <v>5364</v>
      </c>
      <c r="V390" s="1" t="s">
        <v>5365</v>
      </c>
      <c r="W390" s="1" t="s">
        <v>5366</v>
      </c>
      <c r="X390" s="1" t="s">
        <v>120</v>
      </c>
      <c r="Y390" s="1" t="s">
        <v>120</v>
      </c>
      <c r="Z390" s="1" t="s">
        <v>5362</v>
      </c>
      <c r="AA390" s="1" t="s">
        <v>5367</v>
      </c>
      <c r="AB390" s="1" t="s">
        <v>120</v>
      </c>
      <c r="AC390" s="1" t="s">
        <v>120</v>
      </c>
      <c r="AD390" s="1" t="s">
        <v>120</v>
      </c>
      <c r="AE390" s="1" t="s">
        <v>120</v>
      </c>
      <c r="AF390" s="1" t="s">
        <v>120</v>
      </c>
      <c r="AG390" s="1" t="s">
        <v>120</v>
      </c>
      <c r="AH390" s="1" t="s">
        <v>120</v>
      </c>
      <c r="AI390" s="1" t="s">
        <v>120</v>
      </c>
      <c r="AJ390" s="1" t="s">
        <v>5368</v>
      </c>
      <c r="AK390" s="1" t="s">
        <v>5369</v>
      </c>
      <c r="AL390" s="1" t="s">
        <v>5362</v>
      </c>
      <c r="AM390" s="1" t="s">
        <v>120</v>
      </c>
      <c r="AN390" s="1" t="s">
        <v>120</v>
      </c>
      <c r="AO390" s="1" t="s">
        <v>120</v>
      </c>
      <c r="AP390" s="1" t="s">
        <v>120</v>
      </c>
      <c r="AQ390" s="1" t="s">
        <v>120</v>
      </c>
      <c r="AR390" s="1" t="s">
        <v>120</v>
      </c>
      <c r="AS390" s="1" t="s">
        <v>120</v>
      </c>
      <c r="AT390" s="1" t="s">
        <v>120</v>
      </c>
      <c r="AU390" s="1" t="s">
        <v>120</v>
      </c>
      <c r="AV390" s="1" t="s">
        <v>120</v>
      </c>
      <c r="AW390" s="1" t="s">
        <v>120</v>
      </c>
      <c r="AX390" s="1" t="s">
        <v>120</v>
      </c>
      <c r="AY390" s="1" t="s">
        <v>120</v>
      </c>
      <c r="AZ390" s="1" t="s">
        <v>120</v>
      </c>
      <c r="BA390" s="1" t="s">
        <v>247</v>
      </c>
      <c r="BB390" s="1" t="s">
        <v>5363</v>
      </c>
      <c r="BC390" s="1" t="s">
        <v>160</v>
      </c>
      <c r="BD390" s="1" t="s">
        <v>120</v>
      </c>
      <c r="BE390" s="1" t="s">
        <v>120</v>
      </c>
      <c r="BF390" s="1" t="s">
        <v>5361</v>
      </c>
      <c r="BG390" s="1" t="s">
        <v>120</v>
      </c>
      <c r="BH390" s="1" t="s">
        <v>5364</v>
      </c>
      <c r="BI390" s="1" t="s">
        <v>5365</v>
      </c>
      <c r="BJ390" s="1" t="s">
        <v>5366</v>
      </c>
      <c r="BK390" s="1" t="s">
        <v>120</v>
      </c>
      <c r="BL390" s="1" t="s">
        <v>120</v>
      </c>
      <c r="BM390" s="1" t="s">
        <v>5362</v>
      </c>
      <c r="BN390" s="1" t="s">
        <v>120</v>
      </c>
      <c r="BO390" s="1" t="s">
        <v>120</v>
      </c>
      <c r="BP390" s="1" t="s">
        <v>120</v>
      </c>
      <c r="BQ390" s="1" t="s">
        <v>120</v>
      </c>
      <c r="BR390" s="1" t="s">
        <v>120</v>
      </c>
      <c r="BS390" s="1" t="s">
        <v>120</v>
      </c>
      <c r="BT390" s="1" t="s">
        <v>120</v>
      </c>
      <c r="BU390" s="1" t="s">
        <v>120</v>
      </c>
      <c r="BV390" s="1" t="s">
        <v>120</v>
      </c>
      <c r="BW390" s="1" t="s">
        <v>120</v>
      </c>
      <c r="BX390" s="1" t="s">
        <v>120</v>
      </c>
      <c r="BY390" s="1" t="s">
        <v>120</v>
      </c>
      <c r="BZ390" s="1" t="s">
        <v>120</v>
      </c>
      <c r="CA390" s="1" t="s">
        <v>120</v>
      </c>
      <c r="CB390" s="1" t="s">
        <v>120</v>
      </c>
      <c r="CC390" s="1" t="s">
        <v>120</v>
      </c>
      <c r="CD390" s="1" t="s">
        <v>120</v>
      </c>
      <c r="CE390" s="1" t="s">
        <v>120</v>
      </c>
      <c r="CF390" s="1" t="s">
        <v>120</v>
      </c>
      <c r="CG390" s="1" t="s">
        <v>120</v>
      </c>
      <c r="CH390" s="1" t="s">
        <v>120</v>
      </c>
      <c r="CI390" s="1" t="s">
        <v>120</v>
      </c>
      <c r="CJ390" s="1" t="s">
        <v>120</v>
      </c>
      <c r="CK390" s="1" t="s">
        <v>120</v>
      </c>
      <c r="CL390" s="1" t="s">
        <v>120</v>
      </c>
      <c r="CM390" s="1" t="s">
        <v>120</v>
      </c>
      <c r="CN390" s="1" t="s">
        <v>120</v>
      </c>
      <c r="CO390" s="1" t="s">
        <v>120</v>
      </c>
      <c r="CP390" s="1" t="s">
        <v>120</v>
      </c>
      <c r="CQ390" s="1" t="s">
        <v>120</v>
      </c>
      <c r="CR390" s="1" t="s">
        <v>120</v>
      </c>
      <c r="CS390" s="1" t="s">
        <v>120</v>
      </c>
      <c r="CT390" s="1" t="s">
        <v>120</v>
      </c>
      <c r="CU390" s="1" t="s">
        <v>120</v>
      </c>
      <c r="CV390" s="1" t="s">
        <v>120</v>
      </c>
      <c r="CW390" s="1" t="s">
        <v>120</v>
      </c>
      <c r="CX390" s="1" t="s">
        <v>120</v>
      </c>
      <c r="CY390" s="1" t="s">
        <v>120</v>
      </c>
      <c r="CZ390" s="1" t="s">
        <v>120</v>
      </c>
      <c r="DA390" s="1" t="s">
        <v>120</v>
      </c>
      <c r="DB390" s="1" t="s">
        <v>120</v>
      </c>
      <c r="DC390" s="1" t="s">
        <v>120</v>
      </c>
      <c r="DD390" s="1" t="s">
        <v>120</v>
      </c>
      <c r="DE390" s="1" t="s">
        <v>120</v>
      </c>
      <c r="DF390" s="1" t="s">
        <v>120</v>
      </c>
      <c r="DG390" s="1" t="s">
        <v>120</v>
      </c>
    </row>
    <row r="391" spans="1:111" x14ac:dyDescent="0.3">
      <c r="A391" s="2">
        <v>389</v>
      </c>
      <c r="B391" s="1" t="s">
        <v>5370</v>
      </c>
      <c r="C391" s="1" t="s">
        <v>5371</v>
      </c>
      <c r="D391" s="1" t="s">
        <v>5372</v>
      </c>
      <c r="E391" s="1" t="s">
        <v>5373</v>
      </c>
      <c r="F391" s="1" t="s">
        <v>5374</v>
      </c>
      <c r="G391" s="1" t="s">
        <v>5375</v>
      </c>
      <c r="H391" s="1" t="s">
        <v>5376</v>
      </c>
      <c r="I391" s="1" t="s">
        <v>5377</v>
      </c>
      <c r="J391" s="1" t="s">
        <v>5375</v>
      </c>
      <c r="K391" s="1" t="s">
        <v>4177</v>
      </c>
      <c r="L391" s="1" t="s">
        <v>5378</v>
      </c>
      <c r="M391" s="1" t="s">
        <v>120</v>
      </c>
      <c r="N391" s="1" t="s">
        <v>280</v>
      </c>
      <c r="O391" s="1" t="s">
        <v>5379</v>
      </c>
      <c r="P391" s="1" t="s">
        <v>1119</v>
      </c>
      <c r="Q391" s="1" t="s">
        <v>120</v>
      </c>
      <c r="R391" s="1" t="s">
        <v>120</v>
      </c>
      <c r="S391" s="1" t="s">
        <v>4177</v>
      </c>
      <c r="T391" s="1" t="s">
        <v>120</v>
      </c>
      <c r="U391" s="1" t="s">
        <v>4973</v>
      </c>
      <c r="V391" s="1" t="s">
        <v>5380</v>
      </c>
      <c r="W391" s="1" t="s">
        <v>5381</v>
      </c>
      <c r="X391" s="1" t="s">
        <v>120</v>
      </c>
      <c r="Y391" s="1" t="s">
        <v>120</v>
      </c>
      <c r="Z391" s="1" t="s">
        <v>5382</v>
      </c>
      <c r="AA391" s="1" t="s">
        <v>5383</v>
      </c>
      <c r="AB391" s="1" t="s">
        <v>5384</v>
      </c>
      <c r="AC391" s="1" t="s">
        <v>2940</v>
      </c>
      <c r="AD391" s="1" t="s">
        <v>120</v>
      </c>
      <c r="AE391" s="1" t="s">
        <v>120</v>
      </c>
      <c r="AF391" s="1" t="s">
        <v>120</v>
      </c>
      <c r="AG391" s="1" t="s">
        <v>120</v>
      </c>
      <c r="AH391" s="1" t="s">
        <v>120</v>
      </c>
      <c r="AI391" s="1" t="s">
        <v>120</v>
      </c>
      <c r="AJ391" s="1" t="s">
        <v>120</v>
      </c>
      <c r="AK391" s="1" t="s">
        <v>5385</v>
      </c>
      <c r="AL391" s="1" t="s">
        <v>5386</v>
      </c>
      <c r="AM391" s="1" t="s">
        <v>5387</v>
      </c>
      <c r="AN391" s="1" t="s">
        <v>120</v>
      </c>
      <c r="AO391" s="1" t="s">
        <v>120</v>
      </c>
      <c r="AP391" s="1" t="s">
        <v>5388</v>
      </c>
      <c r="AQ391" s="1" t="s">
        <v>120</v>
      </c>
      <c r="AR391" s="1" t="s">
        <v>120</v>
      </c>
      <c r="AS391" s="1" t="s">
        <v>120</v>
      </c>
      <c r="AT391" s="1" t="s">
        <v>120</v>
      </c>
      <c r="AU391" s="1" t="s">
        <v>120</v>
      </c>
      <c r="AV391" s="1" t="s">
        <v>120</v>
      </c>
      <c r="AW391" s="1" t="s">
        <v>623</v>
      </c>
      <c r="AX391" s="1" t="s">
        <v>5389</v>
      </c>
      <c r="AY391" s="1" t="s">
        <v>5390</v>
      </c>
      <c r="AZ391" s="1" t="s">
        <v>120</v>
      </c>
      <c r="BA391" s="1" t="s">
        <v>478</v>
      </c>
      <c r="BB391" s="1" t="s">
        <v>2281</v>
      </c>
      <c r="BC391" s="1" t="s">
        <v>1119</v>
      </c>
      <c r="BD391" s="1" t="s">
        <v>120</v>
      </c>
      <c r="BE391" s="1" t="s">
        <v>120</v>
      </c>
      <c r="BF391" s="1" t="s">
        <v>1084</v>
      </c>
      <c r="BG391" s="1" t="s">
        <v>120</v>
      </c>
      <c r="BH391" s="1" t="s">
        <v>1831</v>
      </c>
      <c r="BI391" s="1" t="s">
        <v>5391</v>
      </c>
      <c r="BJ391" s="1" t="s">
        <v>5381</v>
      </c>
      <c r="BK391" s="1" t="s">
        <v>120</v>
      </c>
      <c r="BL391" s="1" t="s">
        <v>120</v>
      </c>
      <c r="BM391" s="1" t="s">
        <v>5386</v>
      </c>
      <c r="BN391" s="1" t="s">
        <v>120</v>
      </c>
      <c r="BO391" s="1" t="s">
        <v>120</v>
      </c>
      <c r="BP391" s="1" t="s">
        <v>161</v>
      </c>
      <c r="BQ391" s="1" t="s">
        <v>120</v>
      </c>
      <c r="BR391" s="1" t="s">
        <v>120</v>
      </c>
      <c r="BS391" s="1" t="s">
        <v>120</v>
      </c>
      <c r="BT391" s="1" t="s">
        <v>161</v>
      </c>
      <c r="BU391" s="1" t="s">
        <v>120</v>
      </c>
      <c r="BV391" s="1" t="s">
        <v>120</v>
      </c>
      <c r="BW391" s="1" t="s">
        <v>5389</v>
      </c>
      <c r="BX391" s="1" t="s">
        <v>120</v>
      </c>
      <c r="BY391" s="1" t="s">
        <v>120</v>
      </c>
      <c r="BZ391" s="1" t="s">
        <v>120</v>
      </c>
      <c r="CA391" s="1" t="s">
        <v>5389</v>
      </c>
      <c r="CB391" s="1" t="s">
        <v>5387</v>
      </c>
      <c r="CC391" s="1" t="s">
        <v>120</v>
      </c>
      <c r="CD391" s="1" t="s">
        <v>120</v>
      </c>
      <c r="CE391" s="1" t="s">
        <v>5388</v>
      </c>
      <c r="CF391" s="1" t="s">
        <v>120</v>
      </c>
      <c r="CG391" s="1" t="s">
        <v>120</v>
      </c>
      <c r="CH391" s="1" t="s">
        <v>120</v>
      </c>
      <c r="CI391" s="1" t="s">
        <v>120</v>
      </c>
      <c r="CJ391" s="1" t="s">
        <v>120</v>
      </c>
      <c r="CK391" s="1" t="s">
        <v>120</v>
      </c>
      <c r="CL391" s="1" t="s">
        <v>623</v>
      </c>
      <c r="CM391" s="1" t="s">
        <v>5389</v>
      </c>
      <c r="CN391" s="1" t="s">
        <v>1606</v>
      </c>
      <c r="CO391" s="1" t="s">
        <v>2462</v>
      </c>
      <c r="CP391" s="1" t="s">
        <v>5392</v>
      </c>
      <c r="CQ391" s="1" t="s">
        <v>5393</v>
      </c>
      <c r="CR391" s="1" t="s">
        <v>2858</v>
      </c>
      <c r="CS391" s="1" t="s">
        <v>5392</v>
      </c>
      <c r="CT391" s="1" t="s">
        <v>120</v>
      </c>
      <c r="CU391" s="1" t="s">
        <v>190</v>
      </c>
      <c r="CV391" s="1" t="s">
        <v>176</v>
      </c>
      <c r="CW391" s="1" t="s">
        <v>120</v>
      </c>
      <c r="CX391" s="1" t="s">
        <v>120</v>
      </c>
      <c r="CY391" s="1" t="s">
        <v>120</v>
      </c>
      <c r="CZ391" s="1" t="s">
        <v>843</v>
      </c>
      <c r="DA391" s="1" t="s">
        <v>120</v>
      </c>
      <c r="DB391" s="1" t="s">
        <v>5394</v>
      </c>
      <c r="DC391" s="1" t="s">
        <v>5395</v>
      </c>
      <c r="DD391" s="1" t="s">
        <v>120</v>
      </c>
      <c r="DE391" s="1" t="s">
        <v>120</v>
      </c>
      <c r="DF391" s="1" t="s">
        <v>120</v>
      </c>
      <c r="DG391" s="1" t="s">
        <v>5390</v>
      </c>
    </row>
    <row r="392" spans="1:111" x14ac:dyDescent="0.3">
      <c r="A392" s="2">
        <v>390</v>
      </c>
      <c r="B392" s="1" t="s">
        <v>5396</v>
      </c>
      <c r="C392" s="1" t="s">
        <v>5397</v>
      </c>
      <c r="D392" s="1" t="s">
        <v>5398</v>
      </c>
      <c r="E392" s="1" t="s">
        <v>5399</v>
      </c>
      <c r="F392" s="1" t="s">
        <v>5400</v>
      </c>
      <c r="G392" s="1"/>
      <c r="H392" s="1"/>
      <c r="I392" s="1" t="s">
        <v>5401</v>
      </c>
      <c r="J392" s="1"/>
      <c r="K392" s="1" t="s">
        <v>1396</v>
      </c>
      <c r="L392" s="1" t="s">
        <v>5402</v>
      </c>
      <c r="M392" s="1" t="s">
        <v>120</v>
      </c>
      <c r="N392" s="1" t="s">
        <v>1267</v>
      </c>
      <c r="O392" s="1" t="s">
        <v>4996</v>
      </c>
      <c r="P392" s="1" t="s">
        <v>294</v>
      </c>
      <c r="Q392" s="1" t="s">
        <v>120</v>
      </c>
      <c r="R392" s="1" t="s">
        <v>120</v>
      </c>
      <c r="S392" s="1" t="s">
        <v>1396</v>
      </c>
      <c r="T392" s="1" t="s">
        <v>120</v>
      </c>
      <c r="U392" s="1" t="s">
        <v>5403</v>
      </c>
      <c r="V392" s="1" t="s">
        <v>5404</v>
      </c>
      <c r="W392" s="1" t="s">
        <v>5405</v>
      </c>
      <c r="X392" s="1" t="s">
        <v>120</v>
      </c>
      <c r="Y392" s="1" t="s">
        <v>120</v>
      </c>
      <c r="Z392" s="1" t="s">
        <v>5406</v>
      </c>
      <c r="AA392" s="1" t="s">
        <v>5407</v>
      </c>
      <c r="AB392" s="1" t="s">
        <v>3797</v>
      </c>
      <c r="AC392" s="1" t="s">
        <v>120</v>
      </c>
      <c r="AD392" s="1" t="s">
        <v>120</v>
      </c>
      <c r="AE392" s="1" t="s">
        <v>120</v>
      </c>
      <c r="AF392" s="1" t="s">
        <v>120</v>
      </c>
      <c r="AG392" s="1" t="s">
        <v>120</v>
      </c>
      <c r="AH392" s="1" t="s">
        <v>120</v>
      </c>
      <c r="AI392" s="1" t="s">
        <v>120</v>
      </c>
      <c r="AJ392" s="1" t="s">
        <v>5408</v>
      </c>
      <c r="AK392" s="1" t="s">
        <v>5409</v>
      </c>
      <c r="AL392" s="1" t="s">
        <v>5410</v>
      </c>
      <c r="AM392" s="1" t="s">
        <v>5411</v>
      </c>
      <c r="AN392" s="1" t="s">
        <v>120</v>
      </c>
      <c r="AO392" s="1" t="s">
        <v>120</v>
      </c>
      <c r="AP392" s="1" t="s">
        <v>120</v>
      </c>
      <c r="AQ392" s="1" t="s">
        <v>120</v>
      </c>
      <c r="AR392" s="1" t="s">
        <v>120</v>
      </c>
      <c r="AS392" s="1" t="s">
        <v>120</v>
      </c>
      <c r="AT392" s="1" t="s">
        <v>120</v>
      </c>
      <c r="AU392" s="1" t="s">
        <v>120</v>
      </c>
      <c r="AV392" s="1" t="s">
        <v>1927</v>
      </c>
      <c r="AW392" s="1" t="s">
        <v>5412</v>
      </c>
      <c r="AX392" s="1" t="s">
        <v>5413</v>
      </c>
      <c r="AY392" s="1" t="s">
        <v>120</v>
      </c>
      <c r="AZ392" s="1" t="s">
        <v>120</v>
      </c>
      <c r="BA392" s="1" t="s">
        <v>414</v>
      </c>
      <c r="BB392" s="1" t="s">
        <v>5325</v>
      </c>
      <c r="BC392" s="1" t="s">
        <v>625</v>
      </c>
      <c r="BD392" s="1" t="s">
        <v>120</v>
      </c>
      <c r="BE392" s="1" t="s">
        <v>120</v>
      </c>
      <c r="BF392" s="1" t="s">
        <v>3393</v>
      </c>
      <c r="BG392" s="1" t="s">
        <v>120</v>
      </c>
      <c r="BH392" s="1" t="s">
        <v>5414</v>
      </c>
      <c r="BI392" s="1" t="s">
        <v>5415</v>
      </c>
      <c r="BJ392" s="1" t="s">
        <v>5416</v>
      </c>
      <c r="BK392" s="1" t="s">
        <v>120</v>
      </c>
      <c r="BL392" s="1" t="s">
        <v>120</v>
      </c>
      <c r="BM392" s="1" t="s">
        <v>5410</v>
      </c>
      <c r="BN392" s="1" t="s">
        <v>120</v>
      </c>
      <c r="BO392" s="1" t="s">
        <v>121</v>
      </c>
      <c r="BP392" s="1" t="s">
        <v>387</v>
      </c>
      <c r="BQ392" s="1" t="s">
        <v>161</v>
      </c>
      <c r="BR392" s="1" t="s">
        <v>120</v>
      </c>
      <c r="BS392" s="1" t="s">
        <v>120</v>
      </c>
      <c r="BT392" s="1" t="s">
        <v>514</v>
      </c>
      <c r="BU392" s="1" t="s">
        <v>120</v>
      </c>
      <c r="BV392" s="1" t="s">
        <v>161</v>
      </c>
      <c r="BW392" s="1" t="s">
        <v>5417</v>
      </c>
      <c r="BX392" s="1" t="s">
        <v>2353</v>
      </c>
      <c r="BY392" s="1" t="s">
        <v>120</v>
      </c>
      <c r="BZ392" s="1" t="s">
        <v>120</v>
      </c>
      <c r="CA392" s="1" t="s">
        <v>5418</v>
      </c>
      <c r="CB392" s="1" t="s">
        <v>5411</v>
      </c>
      <c r="CC392" s="1" t="s">
        <v>120</v>
      </c>
      <c r="CD392" s="1" t="s">
        <v>120</v>
      </c>
      <c r="CE392" s="1" t="s">
        <v>120</v>
      </c>
      <c r="CF392" s="1" t="s">
        <v>120</v>
      </c>
      <c r="CG392" s="1" t="s">
        <v>120</v>
      </c>
      <c r="CH392" s="1" t="s">
        <v>120</v>
      </c>
      <c r="CI392" s="1" t="s">
        <v>120</v>
      </c>
      <c r="CJ392" s="1" t="s">
        <v>120</v>
      </c>
      <c r="CK392" s="1" t="s">
        <v>1927</v>
      </c>
      <c r="CL392" s="1" t="s">
        <v>5412</v>
      </c>
      <c r="CM392" s="1" t="s">
        <v>5413</v>
      </c>
      <c r="CN392" s="1" t="s">
        <v>5419</v>
      </c>
      <c r="CO392" s="1" t="s">
        <v>462</v>
      </c>
      <c r="CP392" s="1" t="s">
        <v>5420</v>
      </c>
      <c r="CQ392" s="1" t="s">
        <v>5419</v>
      </c>
      <c r="CR392" s="1" t="s">
        <v>5421</v>
      </c>
      <c r="CS392" s="1" t="s">
        <v>5422</v>
      </c>
      <c r="CT392" s="1" t="s">
        <v>120</v>
      </c>
      <c r="CU392" s="1" t="s">
        <v>120</v>
      </c>
      <c r="CV392" s="1" t="s">
        <v>120</v>
      </c>
      <c r="CW392" s="1" t="s">
        <v>120</v>
      </c>
      <c r="CX392" s="1" t="s">
        <v>120</v>
      </c>
      <c r="CY392" s="1" t="s">
        <v>120</v>
      </c>
      <c r="CZ392" s="1" t="s">
        <v>120</v>
      </c>
      <c r="DA392" s="1" t="s">
        <v>120</v>
      </c>
      <c r="DB392" s="1" t="s">
        <v>120</v>
      </c>
      <c r="DC392" s="1" t="s">
        <v>120</v>
      </c>
      <c r="DD392" s="1" t="s">
        <v>120</v>
      </c>
      <c r="DE392" s="1" t="s">
        <v>120</v>
      </c>
      <c r="DF392" s="1" t="s">
        <v>120</v>
      </c>
      <c r="DG392" s="1" t="s">
        <v>120</v>
      </c>
    </row>
    <row r="393" spans="1:111" hidden="1" x14ac:dyDescent="0.3">
      <c r="A393" s="2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</row>
    <row r="394" spans="1:111" x14ac:dyDescent="0.3">
      <c r="A394" s="2">
        <v>392</v>
      </c>
      <c r="B394" s="1" t="s">
        <v>5423</v>
      </c>
      <c r="C394" s="1" t="s">
        <v>5424</v>
      </c>
      <c r="D394" s="1" t="s">
        <v>5425</v>
      </c>
      <c r="E394" s="1" t="s">
        <v>5426</v>
      </c>
      <c r="F394" s="1"/>
      <c r="G394" s="1"/>
      <c r="H394" s="1"/>
      <c r="I394" s="1"/>
      <c r="J394" s="1"/>
      <c r="K394" s="1" t="s">
        <v>1382</v>
      </c>
      <c r="L394" s="1" t="s">
        <v>5427</v>
      </c>
      <c r="M394" s="1" t="s">
        <v>120</v>
      </c>
      <c r="N394" s="1" t="s">
        <v>123</v>
      </c>
      <c r="O394" s="1" t="s">
        <v>1439</v>
      </c>
      <c r="P394" s="1" t="s">
        <v>176</v>
      </c>
      <c r="Q394" s="1" t="s">
        <v>120</v>
      </c>
      <c r="R394" s="1" t="s">
        <v>120</v>
      </c>
      <c r="S394" s="1" t="s">
        <v>1382</v>
      </c>
      <c r="T394" s="1" t="s">
        <v>120</v>
      </c>
      <c r="U394" s="1" t="s">
        <v>5428</v>
      </c>
      <c r="V394" s="1" t="s">
        <v>5429</v>
      </c>
      <c r="W394" s="1" t="s">
        <v>5430</v>
      </c>
      <c r="X394" s="1" t="s">
        <v>120</v>
      </c>
      <c r="Y394" s="1" t="s">
        <v>120</v>
      </c>
      <c r="Z394" s="1" t="s">
        <v>5431</v>
      </c>
      <c r="AA394" s="1" t="s">
        <v>5432</v>
      </c>
      <c r="AB394" s="1" t="s">
        <v>120</v>
      </c>
      <c r="AC394" s="1" t="s">
        <v>120</v>
      </c>
      <c r="AD394" s="1" t="s">
        <v>120</v>
      </c>
      <c r="AE394" s="1" t="s">
        <v>120</v>
      </c>
      <c r="AF394" s="1" t="s">
        <v>120</v>
      </c>
      <c r="AG394" s="1" t="s">
        <v>120</v>
      </c>
      <c r="AH394" s="1" t="s">
        <v>120</v>
      </c>
      <c r="AI394" s="1" t="s">
        <v>120</v>
      </c>
      <c r="AJ394" s="1" t="s">
        <v>525</v>
      </c>
      <c r="AK394" s="1" t="s">
        <v>5433</v>
      </c>
      <c r="AL394" s="1" t="s">
        <v>5431</v>
      </c>
      <c r="AM394" s="1" t="s">
        <v>120</v>
      </c>
      <c r="AN394" s="1" t="s">
        <v>120</v>
      </c>
      <c r="AO394" s="1" t="s">
        <v>120</v>
      </c>
      <c r="AP394" s="1" t="s">
        <v>120</v>
      </c>
      <c r="AQ394" s="1" t="s">
        <v>120</v>
      </c>
      <c r="AR394" s="1" t="s">
        <v>120</v>
      </c>
      <c r="AS394" s="1" t="s">
        <v>120</v>
      </c>
      <c r="AT394" s="1" t="s">
        <v>120</v>
      </c>
      <c r="AU394" s="1" t="s">
        <v>120</v>
      </c>
      <c r="AV394" s="1" t="s">
        <v>120</v>
      </c>
      <c r="AW394" s="1" t="s">
        <v>120</v>
      </c>
      <c r="AX394" s="1" t="s">
        <v>120</v>
      </c>
      <c r="AY394" s="1" t="s">
        <v>120</v>
      </c>
      <c r="AZ394" s="1" t="s">
        <v>120</v>
      </c>
      <c r="BA394" s="1" t="s">
        <v>123</v>
      </c>
      <c r="BB394" s="1" t="s">
        <v>1439</v>
      </c>
      <c r="BC394" s="1" t="s">
        <v>176</v>
      </c>
      <c r="BD394" s="1" t="s">
        <v>120</v>
      </c>
      <c r="BE394" s="1" t="s">
        <v>120</v>
      </c>
      <c r="BF394" s="1" t="s">
        <v>1382</v>
      </c>
      <c r="BG394" s="1" t="s">
        <v>120</v>
      </c>
      <c r="BH394" s="1" t="s">
        <v>5428</v>
      </c>
      <c r="BI394" s="1" t="s">
        <v>5429</v>
      </c>
      <c r="BJ394" s="1" t="s">
        <v>5430</v>
      </c>
      <c r="BK394" s="1" t="s">
        <v>120</v>
      </c>
      <c r="BL394" s="1" t="s">
        <v>120</v>
      </c>
      <c r="BM394" s="1" t="s">
        <v>5431</v>
      </c>
      <c r="BN394" s="1" t="s">
        <v>120</v>
      </c>
      <c r="BO394" s="1" t="s">
        <v>120</v>
      </c>
      <c r="BP394" s="1" t="s">
        <v>120</v>
      </c>
      <c r="BQ394" s="1" t="s">
        <v>120</v>
      </c>
      <c r="BR394" s="1" t="s">
        <v>120</v>
      </c>
      <c r="BS394" s="1" t="s">
        <v>120</v>
      </c>
      <c r="BT394" s="1" t="s">
        <v>120</v>
      </c>
      <c r="BU394" s="1" t="s">
        <v>120</v>
      </c>
      <c r="BV394" s="1" t="s">
        <v>120</v>
      </c>
      <c r="BW394" s="1" t="s">
        <v>120</v>
      </c>
      <c r="BX394" s="1" t="s">
        <v>120</v>
      </c>
      <c r="BY394" s="1" t="s">
        <v>120</v>
      </c>
      <c r="BZ394" s="1" t="s">
        <v>120</v>
      </c>
      <c r="CA394" s="1" t="s">
        <v>120</v>
      </c>
      <c r="CB394" s="1" t="s">
        <v>120</v>
      </c>
      <c r="CC394" s="1" t="s">
        <v>120</v>
      </c>
      <c r="CD394" s="1" t="s">
        <v>120</v>
      </c>
      <c r="CE394" s="1" t="s">
        <v>120</v>
      </c>
      <c r="CF394" s="1" t="s">
        <v>120</v>
      </c>
      <c r="CG394" s="1" t="s">
        <v>120</v>
      </c>
      <c r="CH394" s="1" t="s">
        <v>120</v>
      </c>
      <c r="CI394" s="1" t="s">
        <v>120</v>
      </c>
      <c r="CJ394" s="1" t="s">
        <v>120</v>
      </c>
      <c r="CK394" s="1" t="s">
        <v>120</v>
      </c>
      <c r="CL394" s="1" t="s">
        <v>120</v>
      </c>
      <c r="CM394" s="1" t="s">
        <v>120</v>
      </c>
      <c r="CN394" s="1" t="s">
        <v>120</v>
      </c>
      <c r="CO394" s="1" t="s">
        <v>120</v>
      </c>
      <c r="CP394" s="1" t="s">
        <v>120</v>
      </c>
      <c r="CQ394" s="1" t="s">
        <v>120</v>
      </c>
      <c r="CR394" s="1" t="s">
        <v>120</v>
      </c>
      <c r="CS394" s="1" t="s">
        <v>120</v>
      </c>
      <c r="CT394" s="1" t="s">
        <v>120</v>
      </c>
      <c r="CU394" s="1" t="s">
        <v>120</v>
      </c>
      <c r="CV394" s="1" t="s">
        <v>120</v>
      </c>
      <c r="CW394" s="1" t="s">
        <v>120</v>
      </c>
      <c r="CX394" s="1" t="s">
        <v>120</v>
      </c>
      <c r="CY394" s="1" t="s">
        <v>120</v>
      </c>
      <c r="CZ394" s="1" t="s">
        <v>120</v>
      </c>
      <c r="DA394" s="1" t="s">
        <v>120</v>
      </c>
      <c r="DB394" s="1" t="s">
        <v>120</v>
      </c>
      <c r="DC394" s="1" t="s">
        <v>120</v>
      </c>
      <c r="DD394" s="1" t="s">
        <v>120</v>
      </c>
      <c r="DE394" s="1" t="s">
        <v>120</v>
      </c>
      <c r="DF394" s="1" t="s">
        <v>120</v>
      </c>
      <c r="DG394" s="1" t="s">
        <v>120</v>
      </c>
    </row>
    <row r="395" spans="1:111" x14ac:dyDescent="0.3">
      <c r="A395" s="2">
        <v>393</v>
      </c>
      <c r="B395" s="1" t="s">
        <v>5434</v>
      </c>
      <c r="C395" s="1" t="s">
        <v>5435</v>
      </c>
      <c r="D395" s="1" t="s">
        <v>5436</v>
      </c>
      <c r="E395" s="1" t="s">
        <v>5437</v>
      </c>
      <c r="F395" s="1"/>
      <c r="G395" s="1"/>
      <c r="H395" s="1"/>
      <c r="I395" s="1" t="s">
        <v>5438</v>
      </c>
      <c r="J395" s="1"/>
      <c r="K395" s="1" t="s">
        <v>5439</v>
      </c>
      <c r="L395" s="1" t="s">
        <v>5440</v>
      </c>
      <c r="M395" s="1" t="s">
        <v>891</v>
      </c>
      <c r="N395" s="1" t="s">
        <v>1820</v>
      </c>
      <c r="O395" s="1" t="s">
        <v>5441</v>
      </c>
      <c r="P395" s="1" t="s">
        <v>278</v>
      </c>
      <c r="Q395" s="1" t="s">
        <v>123</v>
      </c>
      <c r="R395" s="1" t="s">
        <v>120</v>
      </c>
      <c r="S395" s="1" t="s">
        <v>5439</v>
      </c>
      <c r="T395" s="1" t="s">
        <v>5442</v>
      </c>
      <c r="U395" s="1" t="s">
        <v>5443</v>
      </c>
      <c r="V395" s="1" t="s">
        <v>5444</v>
      </c>
      <c r="W395" s="1" t="s">
        <v>5445</v>
      </c>
      <c r="X395" s="1" t="s">
        <v>5446</v>
      </c>
      <c r="Y395" s="1" t="s">
        <v>120</v>
      </c>
      <c r="Z395" s="1" t="s">
        <v>5447</v>
      </c>
      <c r="AA395" s="1" t="s">
        <v>5448</v>
      </c>
      <c r="AB395" s="1" t="s">
        <v>120</v>
      </c>
      <c r="AC395" s="1" t="s">
        <v>5449</v>
      </c>
      <c r="AD395" s="1" t="s">
        <v>120</v>
      </c>
      <c r="AE395" s="1" t="s">
        <v>120</v>
      </c>
      <c r="AF395" s="1" t="s">
        <v>120</v>
      </c>
      <c r="AG395" s="1" t="s">
        <v>120</v>
      </c>
      <c r="AH395" s="1" t="s">
        <v>120</v>
      </c>
      <c r="AI395" s="1" t="s">
        <v>120</v>
      </c>
      <c r="AJ395" s="1" t="s">
        <v>5450</v>
      </c>
      <c r="AK395" s="1" t="s">
        <v>5451</v>
      </c>
      <c r="AL395" s="1" t="s">
        <v>5452</v>
      </c>
      <c r="AM395" s="1" t="s">
        <v>5453</v>
      </c>
      <c r="AN395" s="1" t="s">
        <v>120</v>
      </c>
      <c r="AO395" s="1" t="s">
        <v>5454</v>
      </c>
      <c r="AP395" s="1" t="s">
        <v>120</v>
      </c>
      <c r="AQ395" s="1" t="s">
        <v>120</v>
      </c>
      <c r="AR395" s="1" t="s">
        <v>120</v>
      </c>
      <c r="AS395" s="1" t="s">
        <v>120</v>
      </c>
      <c r="AT395" s="1" t="s">
        <v>120</v>
      </c>
      <c r="AU395" s="1" t="s">
        <v>120</v>
      </c>
      <c r="AV395" s="1" t="s">
        <v>5455</v>
      </c>
      <c r="AW395" s="1" t="s">
        <v>5456</v>
      </c>
      <c r="AX395" s="1" t="s">
        <v>5457</v>
      </c>
      <c r="AY395" s="1" t="s">
        <v>5458</v>
      </c>
      <c r="AZ395" s="1" t="s">
        <v>512</v>
      </c>
      <c r="BA395" s="1" t="s">
        <v>1267</v>
      </c>
      <c r="BB395" s="1" t="s">
        <v>5441</v>
      </c>
      <c r="BC395" s="1" t="s">
        <v>278</v>
      </c>
      <c r="BD395" s="1" t="s">
        <v>120</v>
      </c>
      <c r="BE395" s="1" t="s">
        <v>120</v>
      </c>
      <c r="BF395" s="1" t="s">
        <v>5459</v>
      </c>
      <c r="BG395" s="1" t="s">
        <v>5460</v>
      </c>
      <c r="BH395" s="1" t="s">
        <v>5461</v>
      </c>
      <c r="BI395" s="1" t="s">
        <v>5444</v>
      </c>
      <c r="BJ395" s="1" t="s">
        <v>5445</v>
      </c>
      <c r="BK395" s="1" t="s">
        <v>120</v>
      </c>
      <c r="BL395" s="1" t="s">
        <v>120</v>
      </c>
      <c r="BM395" s="1" t="s">
        <v>5452</v>
      </c>
      <c r="BN395" s="1" t="s">
        <v>121</v>
      </c>
      <c r="BO395" s="1" t="s">
        <v>847</v>
      </c>
      <c r="BP395" s="1" t="s">
        <v>120</v>
      </c>
      <c r="BQ395" s="1" t="s">
        <v>120</v>
      </c>
      <c r="BR395" s="1" t="s">
        <v>120</v>
      </c>
      <c r="BS395" s="1" t="s">
        <v>120</v>
      </c>
      <c r="BT395" s="1" t="s">
        <v>773</v>
      </c>
      <c r="BU395" s="1" t="s">
        <v>5462</v>
      </c>
      <c r="BV395" s="1" t="s">
        <v>5463</v>
      </c>
      <c r="BW395" s="1" t="s">
        <v>120</v>
      </c>
      <c r="BX395" s="1" t="s">
        <v>120</v>
      </c>
      <c r="BY395" s="1" t="s">
        <v>120</v>
      </c>
      <c r="BZ395" s="1" t="s">
        <v>120</v>
      </c>
      <c r="CA395" s="1" t="s">
        <v>5464</v>
      </c>
      <c r="CB395" s="1" t="s">
        <v>5453</v>
      </c>
      <c r="CC395" s="1" t="s">
        <v>120</v>
      </c>
      <c r="CD395" s="1" t="s">
        <v>5454</v>
      </c>
      <c r="CE395" s="1" t="s">
        <v>120</v>
      </c>
      <c r="CF395" s="1" t="s">
        <v>120</v>
      </c>
      <c r="CG395" s="1" t="s">
        <v>120</v>
      </c>
      <c r="CH395" s="1" t="s">
        <v>120</v>
      </c>
      <c r="CI395" s="1" t="s">
        <v>120</v>
      </c>
      <c r="CJ395" s="1" t="s">
        <v>120</v>
      </c>
      <c r="CK395" s="1" t="s">
        <v>5455</v>
      </c>
      <c r="CL395" s="1" t="s">
        <v>5456</v>
      </c>
      <c r="CM395" s="1" t="s">
        <v>5457</v>
      </c>
      <c r="CN395" s="1" t="s">
        <v>5465</v>
      </c>
      <c r="CO395" s="1" t="s">
        <v>5466</v>
      </c>
      <c r="CP395" s="1" t="s">
        <v>5467</v>
      </c>
      <c r="CQ395" s="1" t="s">
        <v>5468</v>
      </c>
      <c r="CR395" s="1" t="s">
        <v>5469</v>
      </c>
      <c r="CS395" s="1" t="s">
        <v>5470</v>
      </c>
      <c r="CT395" s="1" t="s">
        <v>190</v>
      </c>
      <c r="CU395" s="1" t="s">
        <v>849</v>
      </c>
      <c r="CV395" s="1" t="s">
        <v>120</v>
      </c>
      <c r="CW395" s="1" t="s">
        <v>120</v>
      </c>
      <c r="CX395" s="1" t="s">
        <v>123</v>
      </c>
      <c r="CY395" s="1" t="s">
        <v>120</v>
      </c>
      <c r="CZ395" s="1" t="s">
        <v>1189</v>
      </c>
      <c r="DA395" s="1" t="s">
        <v>5471</v>
      </c>
      <c r="DB395" s="1" t="s">
        <v>5472</v>
      </c>
      <c r="DC395" s="1" t="s">
        <v>120</v>
      </c>
      <c r="DD395" s="1" t="s">
        <v>120</v>
      </c>
      <c r="DE395" s="1" t="s">
        <v>5446</v>
      </c>
      <c r="DF395" s="1" t="s">
        <v>120</v>
      </c>
      <c r="DG395" s="1" t="s">
        <v>5458</v>
      </c>
    </row>
    <row r="396" spans="1:111" hidden="1" x14ac:dyDescent="0.3">
      <c r="A396" s="2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</row>
    <row r="397" spans="1:111" hidden="1" x14ac:dyDescent="0.3">
      <c r="A397" s="2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</row>
    <row r="398" spans="1:111" x14ac:dyDescent="0.3">
      <c r="A398" s="2">
        <v>396</v>
      </c>
      <c r="B398" s="1" t="s">
        <v>5473</v>
      </c>
      <c r="C398" s="1" t="s">
        <v>5474</v>
      </c>
      <c r="D398" s="1" t="s">
        <v>168</v>
      </c>
      <c r="E398" s="1" t="s">
        <v>5475</v>
      </c>
      <c r="F398" s="1" t="s">
        <v>5476</v>
      </c>
      <c r="G398" s="1"/>
      <c r="H398" s="1" t="s">
        <v>5477</v>
      </c>
      <c r="I398" s="1" t="s">
        <v>5478</v>
      </c>
      <c r="J398" s="1"/>
      <c r="K398" s="1" t="s">
        <v>5479</v>
      </c>
      <c r="L398" s="1" t="s">
        <v>5480</v>
      </c>
      <c r="M398" s="1" t="s">
        <v>120</v>
      </c>
      <c r="N398" s="1" t="s">
        <v>280</v>
      </c>
      <c r="O398" s="1" t="s">
        <v>4624</v>
      </c>
      <c r="P398" s="1" t="s">
        <v>1193</v>
      </c>
      <c r="Q398" s="1" t="s">
        <v>120</v>
      </c>
      <c r="R398" s="1" t="s">
        <v>120</v>
      </c>
      <c r="S398" s="1" t="s">
        <v>5479</v>
      </c>
      <c r="T398" s="1" t="s">
        <v>120</v>
      </c>
      <c r="U398" s="1" t="s">
        <v>5481</v>
      </c>
      <c r="V398" s="1" t="s">
        <v>5482</v>
      </c>
      <c r="W398" s="1" t="s">
        <v>5483</v>
      </c>
      <c r="X398" s="1" t="s">
        <v>120</v>
      </c>
      <c r="Y398" s="1" t="s">
        <v>120</v>
      </c>
      <c r="Z398" s="1" t="s">
        <v>5480</v>
      </c>
      <c r="AA398" s="1" t="s">
        <v>5484</v>
      </c>
      <c r="AB398" s="1" t="s">
        <v>5485</v>
      </c>
      <c r="AC398" s="1" t="s">
        <v>120</v>
      </c>
      <c r="AD398" s="1" t="s">
        <v>120</v>
      </c>
      <c r="AE398" s="1" t="s">
        <v>120</v>
      </c>
      <c r="AF398" s="1" t="s">
        <v>120</v>
      </c>
      <c r="AG398" s="1" t="s">
        <v>120</v>
      </c>
      <c r="AH398" s="1" t="s">
        <v>120</v>
      </c>
      <c r="AI398" s="1" t="s">
        <v>120</v>
      </c>
      <c r="AJ398" s="1" t="s">
        <v>5486</v>
      </c>
      <c r="AK398" s="1" t="s">
        <v>5487</v>
      </c>
      <c r="AL398" s="1" t="s">
        <v>5480</v>
      </c>
      <c r="AM398" s="1" t="s">
        <v>120</v>
      </c>
      <c r="AN398" s="1" t="s">
        <v>120</v>
      </c>
      <c r="AO398" s="1" t="s">
        <v>120</v>
      </c>
      <c r="AP398" s="1" t="s">
        <v>120</v>
      </c>
      <c r="AQ398" s="1" t="s">
        <v>120</v>
      </c>
      <c r="AR398" s="1" t="s">
        <v>120</v>
      </c>
      <c r="AS398" s="1" t="s">
        <v>120</v>
      </c>
      <c r="AT398" s="1" t="s">
        <v>120</v>
      </c>
      <c r="AU398" s="1" t="s">
        <v>120</v>
      </c>
      <c r="AV398" s="1" t="s">
        <v>120</v>
      </c>
      <c r="AW398" s="1" t="s">
        <v>120</v>
      </c>
      <c r="AX398" s="1" t="s">
        <v>120</v>
      </c>
      <c r="AY398" s="1" t="s">
        <v>120</v>
      </c>
      <c r="AZ398" s="1" t="s">
        <v>120</v>
      </c>
      <c r="BA398" s="1" t="s">
        <v>280</v>
      </c>
      <c r="BB398" s="1" t="s">
        <v>4624</v>
      </c>
      <c r="BC398" s="1" t="s">
        <v>1193</v>
      </c>
      <c r="BD398" s="1" t="s">
        <v>120</v>
      </c>
      <c r="BE398" s="1" t="s">
        <v>120</v>
      </c>
      <c r="BF398" s="1" t="s">
        <v>5479</v>
      </c>
      <c r="BG398" s="1" t="s">
        <v>120</v>
      </c>
      <c r="BH398" s="1" t="s">
        <v>5481</v>
      </c>
      <c r="BI398" s="1" t="s">
        <v>5482</v>
      </c>
      <c r="BJ398" s="1" t="s">
        <v>5483</v>
      </c>
      <c r="BK398" s="1" t="s">
        <v>120</v>
      </c>
      <c r="BL398" s="1" t="s">
        <v>120</v>
      </c>
      <c r="BM398" s="1" t="s">
        <v>5480</v>
      </c>
      <c r="BN398" s="1" t="s">
        <v>120</v>
      </c>
      <c r="BO398" s="1" t="s">
        <v>120</v>
      </c>
      <c r="BP398" s="1" t="s">
        <v>120</v>
      </c>
      <c r="BQ398" s="1" t="s">
        <v>120</v>
      </c>
      <c r="BR398" s="1" t="s">
        <v>120</v>
      </c>
      <c r="BS398" s="1" t="s">
        <v>120</v>
      </c>
      <c r="BT398" s="1" t="s">
        <v>120</v>
      </c>
      <c r="BU398" s="1" t="s">
        <v>120</v>
      </c>
      <c r="BV398" s="1" t="s">
        <v>120</v>
      </c>
      <c r="BW398" s="1" t="s">
        <v>120</v>
      </c>
      <c r="BX398" s="1" t="s">
        <v>120</v>
      </c>
      <c r="BY398" s="1" t="s">
        <v>120</v>
      </c>
      <c r="BZ398" s="1" t="s">
        <v>120</v>
      </c>
      <c r="CA398" s="1" t="s">
        <v>120</v>
      </c>
      <c r="CB398" s="1" t="s">
        <v>120</v>
      </c>
      <c r="CC398" s="1" t="s">
        <v>120</v>
      </c>
      <c r="CD398" s="1" t="s">
        <v>120</v>
      </c>
      <c r="CE398" s="1" t="s">
        <v>120</v>
      </c>
      <c r="CF398" s="1" t="s">
        <v>120</v>
      </c>
      <c r="CG398" s="1" t="s">
        <v>120</v>
      </c>
      <c r="CH398" s="1" t="s">
        <v>120</v>
      </c>
      <c r="CI398" s="1" t="s">
        <v>120</v>
      </c>
      <c r="CJ398" s="1" t="s">
        <v>120</v>
      </c>
      <c r="CK398" s="1" t="s">
        <v>120</v>
      </c>
      <c r="CL398" s="1" t="s">
        <v>120</v>
      </c>
      <c r="CM398" s="1" t="s">
        <v>120</v>
      </c>
      <c r="CN398" s="1" t="s">
        <v>120</v>
      </c>
      <c r="CO398" s="1" t="s">
        <v>120</v>
      </c>
      <c r="CP398" s="1" t="s">
        <v>120</v>
      </c>
      <c r="CQ398" s="1" t="s">
        <v>120</v>
      </c>
      <c r="CR398" s="1" t="s">
        <v>120</v>
      </c>
      <c r="CS398" s="1" t="s">
        <v>120</v>
      </c>
      <c r="CT398" s="1" t="s">
        <v>120</v>
      </c>
      <c r="CU398" s="1" t="s">
        <v>120</v>
      </c>
      <c r="CV398" s="1" t="s">
        <v>120</v>
      </c>
      <c r="CW398" s="1" t="s">
        <v>120</v>
      </c>
      <c r="CX398" s="1" t="s">
        <v>120</v>
      </c>
      <c r="CY398" s="1" t="s">
        <v>120</v>
      </c>
      <c r="CZ398" s="1" t="s">
        <v>120</v>
      </c>
      <c r="DA398" s="1" t="s">
        <v>120</v>
      </c>
      <c r="DB398" s="1" t="s">
        <v>120</v>
      </c>
      <c r="DC398" s="1" t="s">
        <v>120</v>
      </c>
      <c r="DD398" s="1" t="s">
        <v>120</v>
      </c>
      <c r="DE398" s="1" t="s">
        <v>120</v>
      </c>
      <c r="DF398" s="1" t="s">
        <v>120</v>
      </c>
      <c r="DG398" s="1" t="s">
        <v>120</v>
      </c>
    </row>
    <row r="399" spans="1:111" hidden="1" x14ac:dyDescent="0.3">
      <c r="A399" s="2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</row>
    <row r="400" spans="1:111" x14ac:dyDescent="0.3">
      <c r="A400" s="2">
        <v>398</v>
      </c>
      <c r="B400" s="1" t="s">
        <v>5488</v>
      </c>
      <c r="C400" s="1" t="s">
        <v>5489</v>
      </c>
      <c r="D400" s="1" t="s">
        <v>5490</v>
      </c>
      <c r="E400" s="1" t="s">
        <v>5491</v>
      </c>
      <c r="F400" s="1" t="s">
        <v>5492</v>
      </c>
      <c r="G400" s="1" t="s">
        <v>5493</v>
      </c>
      <c r="H400" s="1" t="s">
        <v>5494</v>
      </c>
      <c r="I400" s="1" t="s">
        <v>5495</v>
      </c>
      <c r="J400" s="1" t="s">
        <v>5493</v>
      </c>
      <c r="K400" s="1" t="s">
        <v>120</v>
      </c>
      <c r="L400" s="1" t="s">
        <v>311</v>
      </c>
      <c r="M400" s="1" t="s">
        <v>120</v>
      </c>
      <c r="N400" s="1" t="s">
        <v>120</v>
      </c>
      <c r="O400" s="1" t="s">
        <v>120</v>
      </c>
      <c r="P400" s="1" t="s">
        <v>120</v>
      </c>
      <c r="Q400" s="1" t="s">
        <v>120</v>
      </c>
      <c r="R400" s="1" t="s">
        <v>120</v>
      </c>
      <c r="S400" s="1" t="s">
        <v>120</v>
      </c>
      <c r="T400" s="1" t="s">
        <v>120</v>
      </c>
      <c r="U400" s="1" t="s">
        <v>120</v>
      </c>
      <c r="V400" s="1" t="s">
        <v>120</v>
      </c>
      <c r="W400" s="1" t="s">
        <v>120</v>
      </c>
      <c r="X400" s="1" t="s">
        <v>120</v>
      </c>
      <c r="Y400" s="1" t="s">
        <v>120</v>
      </c>
      <c r="Z400" s="1" t="s">
        <v>120</v>
      </c>
      <c r="AA400" s="1" t="s">
        <v>120</v>
      </c>
      <c r="AB400" s="1" t="s">
        <v>120</v>
      </c>
      <c r="AC400" s="1" t="s">
        <v>120</v>
      </c>
      <c r="AD400" s="1" t="s">
        <v>120</v>
      </c>
      <c r="AE400" s="1" t="s">
        <v>120</v>
      </c>
      <c r="AF400" s="1" t="s">
        <v>120</v>
      </c>
      <c r="AG400" s="1" t="s">
        <v>120</v>
      </c>
      <c r="AH400" s="1" t="s">
        <v>120</v>
      </c>
      <c r="AI400" s="1" t="s">
        <v>120</v>
      </c>
      <c r="AJ400" s="1" t="s">
        <v>120</v>
      </c>
      <c r="AK400" s="1" t="s">
        <v>120</v>
      </c>
      <c r="AL400" s="1" t="s">
        <v>120</v>
      </c>
      <c r="AM400" s="1" t="s">
        <v>120</v>
      </c>
      <c r="AN400" s="1" t="s">
        <v>120</v>
      </c>
      <c r="AO400" s="1" t="s">
        <v>120</v>
      </c>
      <c r="AP400" s="1" t="s">
        <v>120</v>
      </c>
      <c r="AQ400" s="1" t="s">
        <v>120</v>
      </c>
      <c r="AR400" s="1" t="s">
        <v>120</v>
      </c>
      <c r="AS400" s="1" t="s">
        <v>120</v>
      </c>
      <c r="AT400" s="1" t="s">
        <v>120</v>
      </c>
      <c r="AU400" s="1" t="s">
        <v>120</v>
      </c>
      <c r="AV400" s="1" t="s">
        <v>120</v>
      </c>
      <c r="AW400" s="1" t="s">
        <v>120</v>
      </c>
      <c r="AX400" s="1" t="s">
        <v>120</v>
      </c>
      <c r="AY400" s="1" t="s">
        <v>120</v>
      </c>
      <c r="AZ400" s="1" t="s">
        <v>120</v>
      </c>
      <c r="BA400" s="1" t="s">
        <v>120</v>
      </c>
      <c r="BB400" s="1" t="s">
        <v>120</v>
      </c>
      <c r="BC400" s="1" t="s">
        <v>120</v>
      </c>
      <c r="BD400" s="1" t="s">
        <v>120</v>
      </c>
      <c r="BE400" s="1" t="s">
        <v>120</v>
      </c>
      <c r="BF400" s="1" t="s">
        <v>120</v>
      </c>
      <c r="BG400" s="1" t="s">
        <v>120</v>
      </c>
      <c r="BH400" s="1" t="s">
        <v>120</v>
      </c>
      <c r="BI400" s="1" t="s">
        <v>120</v>
      </c>
      <c r="BJ400" s="1" t="s">
        <v>120</v>
      </c>
      <c r="BK400" s="1" t="s">
        <v>120</v>
      </c>
      <c r="BL400" s="1" t="s">
        <v>120</v>
      </c>
      <c r="BM400" s="1" t="s">
        <v>120</v>
      </c>
      <c r="BN400" s="1" t="s">
        <v>120</v>
      </c>
      <c r="BO400" s="1" t="s">
        <v>120</v>
      </c>
      <c r="BP400" s="1" t="s">
        <v>120</v>
      </c>
      <c r="BQ400" s="1" t="s">
        <v>120</v>
      </c>
      <c r="BR400" s="1" t="s">
        <v>120</v>
      </c>
      <c r="BS400" s="1" t="s">
        <v>120</v>
      </c>
      <c r="BT400" s="1" t="s">
        <v>120</v>
      </c>
      <c r="BU400" s="1" t="s">
        <v>120</v>
      </c>
      <c r="BV400" s="1" t="s">
        <v>120</v>
      </c>
      <c r="BW400" s="1" t="s">
        <v>120</v>
      </c>
      <c r="BX400" s="1" t="s">
        <v>120</v>
      </c>
      <c r="BY400" s="1" t="s">
        <v>120</v>
      </c>
      <c r="BZ400" s="1" t="s">
        <v>120</v>
      </c>
      <c r="CA400" s="1" t="s">
        <v>120</v>
      </c>
      <c r="CB400" s="1" t="s">
        <v>120</v>
      </c>
      <c r="CC400" s="1" t="s">
        <v>120</v>
      </c>
      <c r="CD400" s="1" t="s">
        <v>120</v>
      </c>
      <c r="CE400" s="1" t="s">
        <v>120</v>
      </c>
      <c r="CF400" s="1" t="s">
        <v>120</v>
      </c>
      <c r="CG400" s="1" t="s">
        <v>120</v>
      </c>
      <c r="CH400" s="1" t="s">
        <v>120</v>
      </c>
      <c r="CI400" s="1" t="s">
        <v>120</v>
      </c>
      <c r="CJ400" s="1" t="s">
        <v>120</v>
      </c>
      <c r="CK400" s="1" t="s">
        <v>120</v>
      </c>
      <c r="CL400" s="1" t="s">
        <v>120</v>
      </c>
      <c r="CM400" s="1" t="s">
        <v>120</v>
      </c>
      <c r="CN400" s="1" t="s">
        <v>120</v>
      </c>
      <c r="CO400" s="1" t="s">
        <v>120</v>
      </c>
      <c r="CP400" s="1" t="s">
        <v>120</v>
      </c>
      <c r="CQ400" s="1" t="s">
        <v>120</v>
      </c>
      <c r="CR400" s="1" t="s">
        <v>120</v>
      </c>
      <c r="CS400" s="1" t="s">
        <v>120</v>
      </c>
      <c r="CT400" s="1" t="s">
        <v>120</v>
      </c>
      <c r="CU400" s="1" t="s">
        <v>120</v>
      </c>
      <c r="CV400" s="1" t="s">
        <v>120</v>
      </c>
      <c r="CW400" s="1" t="s">
        <v>120</v>
      </c>
      <c r="CX400" s="1" t="s">
        <v>120</v>
      </c>
      <c r="CY400" s="1" t="s">
        <v>120</v>
      </c>
      <c r="CZ400" s="1" t="s">
        <v>120</v>
      </c>
      <c r="DA400" s="1" t="s">
        <v>120</v>
      </c>
      <c r="DB400" s="1" t="s">
        <v>120</v>
      </c>
      <c r="DC400" s="1" t="s">
        <v>120</v>
      </c>
      <c r="DD400" s="1" t="s">
        <v>120</v>
      </c>
      <c r="DE400" s="1" t="s">
        <v>120</v>
      </c>
      <c r="DF400" s="1" t="s">
        <v>120</v>
      </c>
      <c r="DG400" s="1" t="s">
        <v>120</v>
      </c>
    </row>
    <row r="401" spans="1:111" hidden="1" x14ac:dyDescent="0.3">
      <c r="A401" s="2">
        <v>399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</row>
    <row r="402" spans="1:111" x14ac:dyDescent="0.3">
      <c r="A402" s="2">
        <v>400</v>
      </c>
      <c r="B402" s="1" t="s">
        <v>5496</v>
      </c>
      <c r="C402" s="1" t="s">
        <v>5497</v>
      </c>
      <c r="D402" s="1" t="s">
        <v>5498</v>
      </c>
      <c r="E402" s="1" t="s">
        <v>5499</v>
      </c>
      <c r="F402" s="1" t="s">
        <v>5500</v>
      </c>
      <c r="G402" s="1"/>
      <c r="H402" s="1" t="s">
        <v>5501</v>
      </c>
      <c r="I402" s="1" t="s">
        <v>5502</v>
      </c>
      <c r="J402" s="1"/>
      <c r="K402" s="1" t="s">
        <v>414</v>
      </c>
      <c r="L402" s="1" t="s">
        <v>5503</v>
      </c>
      <c r="M402" s="1" t="s">
        <v>120</v>
      </c>
      <c r="N402" s="1" t="s">
        <v>190</v>
      </c>
      <c r="O402" s="1" t="s">
        <v>456</v>
      </c>
      <c r="P402" s="1" t="s">
        <v>161</v>
      </c>
      <c r="Q402" s="1" t="s">
        <v>120</v>
      </c>
      <c r="R402" s="1" t="s">
        <v>120</v>
      </c>
      <c r="S402" s="1" t="s">
        <v>414</v>
      </c>
      <c r="T402" s="1" t="s">
        <v>120</v>
      </c>
      <c r="U402" s="1" t="s">
        <v>5504</v>
      </c>
      <c r="V402" s="1" t="s">
        <v>5505</v>
      </c>
      <c r="W402" s="1" t="s">
        <v>2630</v>
      </c>
      <c r="X402" s="1" t="s">
        <v>120</v>
      </c>
      <c r="Y402" s="1" t="s">
        <v>120</v>
      </c>
      <c r="Z402" s="1" t="s">
        <v>5506</v>
      </c>
      <c r="AA402" s="1" t="s">
        <v>5507</v>
      </c>
      <c r="AB402" s="1" t="s">
        <v>120</v>
      </c>
      <c r="AC402" s="1" t="s">
        <v>120</v>
      </c>
      <c r="AD402" s="1" t="s">
        <v>120</v>
      </c>
      <c r="AE402" s="1" t="s">
        <v>120</v>
      </c>
      <c r="AF402" s="1" t="s">
        <v>120</v>
      </c>
      <c r="AG402" s="1" t="s">
        <v>120</v>
      </c>
      <c r="AH402" s="1" t="s">
        <v>120</v>
      </c>
      <c r="AI402" s="1" t="s">
        <v>120</v>
      </c>
      <c r="AJ402" s="1" t="s">
        <v>644</v>
      </c>
      <c r="AK402" s="1" t="s">
        <v>5508</v>
      </c>
      <c r="AL402" s="1" t="s">
        <v>5506</v>
      </c>
      <c r="AM402" s="1" t="s">
        <v>120</v>
      </c>
      <c r="AN402" s="1" t="s">
        <v>120</v>
      </c>
      <c r="AO402" s="1" t="s">
        <v>120</v>
      </c>
      <c r="AP402" s="1" t="s">
        <v>120</v>
      </c>
      <c r="AQ402" s="1" t="s">
        <v>120</v>
      </c>
      <c r="AR402" s="1" t="s">
        <v>120</v>
      </c>
      <c r="AS402" s="1" t="s">
        <v>120</v>
      </c>
      <c r="AT402" s="1" t="s">
        <v>120</v>
      </c>
      <c r="AU402" s="1" t="s">
        <v>120</v>
      </c>
      <c r="AV402" s="1" t="s">
        <v>120</v>
      </c>
      <c r="AW402" s="1" t="s">
        <v>120</v>
      </c>
      <c r="AX402" s="1" t="s">
        <v>120</v>
      </c>
      <c r="AY402" s="1" t="s">
        <v>120</v>
      </c>
      <c r="AZ402" s="1" t="s">
        <v>120</v>
      </c>
      <c r="BA402" s="1" t="s">
        <v>190</v>
      </c>
      <c r="BB402" s="1" t="s">
        <v>456</v>
      </c>
      <c r="BC402" s="1" t="s">
        <v>161</v>
      </c>
      <c r="BD402" s="1" t="s">
        <v>120</v>
      </c>
      <c r="BE402" s="1" t="s">
        <v>120</v>
      </c>
      <c r="BF402" s="1" t="s">
        <v>414</v>
      </c>
      <c r="BG402" s="1" t="s">
        <v>120</v>
      </c>
      <c r="BH402" s="1" t="s">
        <v>5504</v>
      </c>
      <c r="BI402" s="1" t="s">
        <v>5505</v>
      </c>
      <c r="BJ402" s="1" t="s">
        <v>2630</v>
      </c>
      <c r="BK402" s="1" t="s">
        <v>120</v>
      </c>
      <c r="BL402" s="1" t="s">
        <v>120</v>
      </c>
      <c r="BM402" s="1" t="s">
        <v>5506</v>
      </c>
      <c r="BN402" s="1" t="s">
        <v>120</v>
      </c>
      <c r="BO402" s="1" t="s">
        <v>120</v>
      </c>
      <c r="BP402" s="1" t="s">
        <v>120</v>
      </c>
      <c r="BQ402" s="1" t="s">
        <v>120</v>
      </c>
      <c r="BR402" s="1" t="s">
        <v>120</v>
      </c>
      <c r="BS402" s="1" t="s">
        <v>120</v>
      </c>
      <c r="BT402" s="1" t="s">
        <v>120</v>
      </c>
      <c r="BU402" s="1" t="s">
        <v>120</v>
      </c>
      <c r="BV402" s="1" t="s">
        <v>120</v>
      </c>
      <c r="BW402" s="1" t="s">
        <v>120</v>
      </c>
      <c r="BX402" s="1" t="s">
        <v>120</v>
      </c>
      <c r="BY402" s="1" t="s">
        <v>120</v>
      </c>
      <c r="BZ402" s="1" t="s">
        <v>120</v>
      </c>
      <c r="CA402" s="1" t="s">
        <v>120</v>
      </c>
      <c r="CB402" s="1" t="s">
        <v>120</v>
      </c>
      <c r="CC402" s="1" t="s">
        <v>120</v>
      </c>
      <c r="CD402" s="1" t="s">
        <v>120</v>
      </c>
      <c r="CE402" s="1" t="s">
        <v>120</v>
      </c>
      <c r="CF402" s="1" t="s">
        <v>120</v>
      </c>
      <c r="CG402" s="1" t="s">
        <v>120</v>
      </c>
      <c r="CH402" s="1" t="s">
        <v>120</v>
      </c>
      <c r="CI402" s="1" t="s">
        <v>120</v>
      </c>
      <c r="CJ402" s="1" t="s">
        <v>120</v>
      </c>
      <c r="CK402" s="1" t="s">
        <v>120</v>
      </c>
      <c r="CL402" s="1" t="s">
        <v>120</v>
      </c>
      <c r="CM402" s="1" t="s">
        <v>120</v>
      </c>
      <c r="CN402" s="1" t="s">
        <v>120</v>
      </c>
      <c r="CO402" s="1" t="s">
        <v>120</v>
      </c>
      <c r="CP402" s="1" t="s">
        <v>120</v>
      </c>
      <c r="CQ402" s="1" t="s">
        <v>120</v>
      </c>
      <c r="CR402" s="1" t="s">
        <v>120</v>
      </c>
      <c r="CS402" s="1" t="s">
        <v>120</v>
      </c>
      <c r="CT402" s="1" t="s">
        <v>120</v>
      </c>
      <c r="CU402" s="1" t="s">
        <v>120</v>
      </c>
      <c r="CV402" s="1" t="s">
        <v>120</v>
      </c>
      <c r="CW402" s="1" t="s">
        <v>120</v>
      </c>
      <c r="CX402" s="1" t="s">
        <v>120</v>
      </c>
      <c r="CY402" s="1" t="s">
        <v>120</v>
      </c>
      <c r="CZ402" s="1" t="s">
        <v>120</v>
      </c>
      <c r="DA402" s="1" t="s">
        <v>120</v>
      </c>
      <c r="DB402" s="1" t="s">
        <v>120</v>
      </c>
      <c r="DC402" s="1" t="s">
        <v>120</v>
      </c>
      <c r="DD402" s="1" t="s">
        <v>120</v>
      </c>
      <c r="DE402" s="1" t="s">
        <v>120</v>
      </c>
      <c r="DF402" s="1" t="s">
        <v>120</v>
      </c>
      <c r="DG402" s="1" t="s">
        <v>120</v>
      </c>
    </row>
    <row r="403" spans="1:111" x14ac:dyDescent="0.3">
      <c r="A403" s="2">
        <v>401</v>
      </c>
      <c r="B403" s="1" t="s">
        <v>5509</v>
      </c>
      <c r="C403" s="1" t="s">
        <v>5510</v>
      </c>
      <c r="D403" s="1" t="s">
        <v>5511</v>
      </c>
      <c r="E403" s="1" t="s">
        <v>5512</v>
      </c>
      <c r="F403" s="1" t="s">
        <v>5513</v>
      </c>
      <c r="G403" s="1" t="s">
        <v>5514</v>
      </c>
      <c r="H403" s="1" t="s">
        <v>5515</v>
      </c>
      <c r="I403" s="1" t="s">
        <v>5516</v>
      </c>
      <c r="J403" s="1" t="s">
        <v>5514</v>
      </c>
      <c r="K403" s="1" t="s">
        <v>120</v>
      </c>
      <c r="L403" s="1" t="s">
        <v>311</v>
      </c>
      <c r="M403" s="1" t="s">
        <v>120</v>
      </c>
      <c r="N403" s="1" t="s">
        <v>120</v>
      </c>
      <c r="O403" s="1" t="s">
        <v>120</v>
      </c>
      <c r="P403" s="1" t="s">
        <v>120</v>
      </c>
      <c r="Q403" s="1" t="s">
        <v>120</v>
      </c>
      <c r="R403" s="1" t="s">
        <v>120</v>
      </c>
      <c r="S403" s="1" t="s">
        <v>120</v>
      </c>
      <c r="T403" s="1" t="s">
        <v>120</v>
      </c>
      <c r="U403" s="1" t="s">
        <v>120</v>
      </c>
      <c r="V403" s="1" t="s">
        <v>120</v>
      </c>
      <c r="W403" s="1" t="s">
        <v>120</v>
      </c>
      <c r="X403" s="1" t="s">
        <v>120</v>
      </c>
      <c r="Y403" s="1" t="s">
        <v>120</v>
      </c>
      <c r="Z403" s="1" t="s">
        <v>120</v>
      </c>
      <c r="AA403" s="1" t="s">
        <v>120</v>
      </c>
      <c r="AB403" s="1" t="s">
        <v>120</v>
      </c>
      <c r="AC403" s="1" t="s">
        <v>120</v>
      </c>
      <c r="AD403" s="1" t="s">
        <v>120</v>
      </c>
      <c r="AE403" s="1" t="s">
        <v>120</v>
      </c>
      <c r="AF403" s="1" t="s">
        <v>120</v>
      </c>
      <c r="AG403" s="1" t="s">
        <v>120</v>
      </c>
      <c r="AH403" s="1" t="s">
        <v>120</v>
      </c>
      <c r="AI403" s="1" t="s">
        <v>120</v>
      </c>
      <c r="AJ403" s="1" t="s">
        <v>120</v>
      </c>
      <c r="AK403" s="1" t="s">
        <v>120</v>
      </c>
      <c r="AL403" s="1" t="s">
        <v>120</v>
      </c>
      <c r="AM403" s="1" t="s">
        <v>120</v>
      </c>
      <c r="AN403" s="1" t="s">
        <v>120</v>
      </c>
      <c r="AO403" s="1" t="s">
        <v>120</v>
      </c>
      <c r="AP403" s="1" t="s">
        <v>120</v>
      </c>
      <c r="AQ403" s="1" t="s">
        <v>120</v>
      </c>
      <c r="AR403" s="1" t="s">
        <v>120</v>
      </c>
      <c r="AS403" s="1" t="s">
        <v>120</v>
      </c>
      <c r="AT403" s="1" t="s">
        <v>120</v>
      </c>
      <c r="AU403" s="1" t="s">
        <v>120</v>
      </c>
      <c r="AV403" s="1" t="s">
        <v>120</v>
      </c>
      <c r="AW403" s="1" t="s">
        <v>120</v>
      </c>
      <c r="AX403" s="1" t="s">
        <v>120</v>
      </c>
      <c r="AY403" s="1" t="s">
        <v>120</v>
      </c>
      <c r="AZ403" s="1" t="s">
        <v>120</v>
      </c>
      <c r="BA403" s="1" t="s">
        <v>120</v>
      </c>
      <c r="BB403" s="1" t="s">
        <v>120</v>
      </c>
      <c r="BC403" s="1" t="s">
        <v>120</v>
      </c>
      <c r="BD403" s="1" t="s">
        <v>120</v>
      </c>
      <c r="BE403" s="1" t="s">
        <v>120</v>
      </c>
      <c r="BF403" s="1" t="s">
        <v>120</v>
      </c>
      <c r="BG403" s="1" t="s">
        <v>120</v>
      </c>
      <c r="BH403" s="1" t="s">
        <v>120</v>
      </c>
      <c r="BI403" s="1" t="s">
        <v>120</v>
      </c>
      <c r="BJ403" s="1" t="s">
        <v>120</v>
      </c>
      <c r="BK403" s="1" t="s">
        <v>120</v>
      </c>
      <c r="BL403" s="1" t="s">
        <v>120</v>
      </c>
      <c r="BM403" s="1" t="s">
        <v>120</v>
      </c>
      <c r="BN403" s="1" t="s">
        <v>120</v>
      </c>
      <c r="BO403" s="1" t="s">
        <v>120</v>
      </c>
      <c r="BP403" s="1" t="s">
        <v>120</v>
      </c>
      <c r="BQ403" s="1" t="s">
        <v>120</v>
      </c>
      <c r="BR403" s="1" t="s">
        <v>120</v>
      </c>
      <c r="BS403" s="1" t="s">
        <v>120</v>
      </c>
      <c r="BT403" s="1" t="s">
        <v>120</v>
      </c>
      <c r="BU403" s="1" t="s">
        <v>120</v>
      </c>
      <c r="BV403" s="1" t="s">
        <v>120</v>
      </c>
      <c r="BW403" s="1" t="s">
        <v>120</v>
      </c>
      <c r="BX403" s="1" t="s">
        <v>120</v>
      </c>
      <c r="BY403" s="1" t="s">
        <v>120</v>
      </c>
      <c r="BZ403" s="1" t="s">
        <v>120</v>
      </c>
      <c r="CA403" s="1" t="s">
        <v>120</v>
      </c>
      <c r="CB403" s="1" t="s">
        <v>120</v>
      </c>
      <c r="CC403" s="1" t="s">
        <v>120</v>
      </c>
      <c r="CD403" s="1" t="s">
        <v>120</v>
      </c>
      <c r="CE403" s="1" t="s">
        <v>120</v>
      </c>
      <c r="CF403" s="1" t="s">
        <v>120</v>
      </c>
      <c r="CG403" s="1" t="s">
        <v>120</v>
      </c>
      <c r="CH403" s="1" t="s">
        <v>120</v>
      </c>
      <c r="CI403" s="1" t="s">
        <v>120</v>
      </c>
      <c r="CJ403" s="1" t="s">
        <v>120</v>
      </c>
      <c r="CK403" s="1" t="s">
        <v>120</v>
      </c>
      <c r="CL403" s="1" t="s">
        <v>120</v>
      </c>
      <c r="CM403" s="1" t="s">
        <v>120</v>
      </c>
      <c r="CN403" s="1" t="s">
        <v>120</v>
      </c>
      <c r="CO403" s="1" t="s">
        <v>120</v>
      </c>
      <c r="CP403" s="1" t="s">
        <v>120</v>
      </c>
      <c r="CQ403" s="1" t="s">
        <v>120</v>
      </c>
      <c r="CR403" s="1" t="s">
        <v>120</v>
      </c>
      <c r="CS403" s="1" t="s">
        <v>120</v>
      </c>
      <c r="CT403" s="1" t="s">
        <v>120</v>
      </c>
      <c r="CU403" s="1" t="s">
        <v>120</v>
      </c>
      <c r="CV403" s="1" t="s">
        <v>120</v>
      </c>
      <c r="CW403" s="1" t="s">
        <v>120</v>
      </c>
      <c r="CX403" s="1" t="s">
        <v>120</v>
      </c>
      <c r="CY403" s="1" t="s">
        <v>120</v>
      </c>
      <c r="CZ403" s="1" t="s">
        <v>120</v>
      </c>
      <c r="DA403" s="1" t="s">
        <v>120</v>
      </c>
      <c r="DB403" s="1" t="s">
        <v>120</v>
      </c>
      <c r="DC403" s="1" t="s">
        <v>120</v>
      </c>
      <c r="DD403" s="1" t="s">
        <v>120</v>
      </c>
      <c r="DE403" s="1" t="s">
        <v>120</v>
      </c>
      <c r="DF403" s="1" t="s">
        <v>120</v>
      </c>
      <c r="DG403" s="1" t="s">
        <v>120</v>
      </c>
    </row>
    <row r="404" spans="1:111" x14ac:dyDescent="0.3">
      <c r="A404" s="2">
        <v>402</v>
      </c>
      <c r="B404" s="1" t="s">
        <v>5517</v>
      </c>
      <c r="C404" s="1" t="s">
        <v>5518</v>
      </c>
      <c r="D404" s="1" t="s">
        <v>5519</v>
      </c>
      <c r="E404" s="1" t="s">
        <v>196</v>
      </c>
      <c r="F404" s="1"/>
      <c r="G404" s="1"/>
      <c r="H404" s="1"/>
      <c r="I404" s="1"/>
      <c r="J404" s="1"/>
      <c r="K404" s="1" t="s">
        <v>5520</v>
      </c>
      <c r="L404" s="1" t="s">
        <v>5521</v>
      </c>
      <c r="M404" s="1" t="s">
        <v>120</v>
      </c>
      <c r="N404" s="1" t="s">
        <v>176</v>
      </c>
      <c r="O404" s="1" t="s">
        <v>3501</v>
      </c>
      <c r="P404" s="1" t="s">
        <v>176</v>
      </c>
      <c r="Q404" s="1" t="s">
        <v>120</v>
      </c>
      <c r="R404" s="1" t="s">
        <v>120</v>
      </c>
      <c r="S404" s="1" t="s">
        <v>5520</v>
      </c>
      <c r="T404" s="1" t="s">
        <v>120</v>
      </c>
      <c r="U404" s="1" t="s">
        <v>5522</v>
      </c>
      <c r="V404" s="1" t="s">
        <v>5523</v>
      </c>
      <c r="W404" s="1" t="s">
        <v>5524</v>
      </c>
      <c r="X404" s="1" t="s">
        <v>120</v>
      </c>
      <c r="Y404" s="1" t="s">
        <v>120</v>
      </c>
      <c r="Z404" s="1" t="s">
        <v>5525</v>
      </c>
      <c r="AA404" s="1" t="s">
        <v>5526</v>
      </c>
      <c r="AB404" s="1" t="s">
        <v>120</v>
      </c>
      <c r="AC404" s="1" t="s">
        <v>120</v>
      </c>
      <c r="AD404" s="1" t="s">
        <v>120</v>
      </c>
      <c r="AE404" s="1" t="s">
        <v>120</v>
      </c>
      <c r="AF404" s="1" t="s">
        <v>120</v>
      </c>
      <c r="AG404" s="1" t="s">
        <v>120</v>
      </c>
      <c r="AH404" s="1" t="s">
        <v>120</v>
      </c>
      <c r="AI404" s="1" t="s">
        <v>120</v>
      </c>
      <c r="AJ404" s="1" t="s">
        <v>5527</v>
      </c>
      <c r="AK404" s="1" t="s">
        <v>5528</v>
      </c>
      <c r="AL404" s="1" t="s">
        <v>5525</v>
      </c>
      <c r="AM404" s="1" t="s">
        <v>120</v>
      </c>
      <c r="AN404" s="1" t="s">
        <v>120</v>
      </c>
      <c r="AO404" s="1" t="s">
        <v>120</v>
      </c>
      <c r="AP404" s="1" t="s">
        <v>120</v>
      </c>
      <c r="AQ404" s="1" t="s">
        <v>120</v>
      </c>
      <c r="AR404" s="1" t="s">
        <v>120</v>
      </c>
      <c r="AS404" s="1" t="s">
        <v>120</v>
      </c>
      <c r="AT404" s="1" t="s">
        <v>120</v>
      </c>
      <c r="AU404" s="1" t="s">
        <v>120</v>
      </c>
      <c r="AV404" s="1" t="s">
        <v>120</v>
      </c>
      <c r="AW404" s="1" t="s">
        <v>120</v>
      </c>
      <c r="AX404" s="1" t="s">
        <v>120</v>
      </c>
      <c r="AY404" s="1" t="s">
        <v>120</v>
      </c>
      <c r="AZ404" s="1" t="s">
        <v>120</v>
      </c>
      <c r="BA404" s="1" t="s">
        <v>176</v>
      </c>
      <c r="BB404" s="1" t="s">
        <v>3501</v>
      </c>
      <c r="BC404" s="1" t="s">
        <v>176</v>
      </c>
      <c r="BD404" s="1" t="s">
        <v>120</v>
      </c>
      <c r="BE404" s="1" t="s">
        <v>120</v>
      </c>
      <c r="BF404" s="1" t="s">
        <v>5520</v>
      </c>
      <c r="BG404" s="1" t="s">
        <v>120</v>
      </c>
      <c r="BH404" s="1" t="s">
        <v>5522</v>
      </c>
      <c r="BI404" s="1" t="s">
        <v>5523</v>
      </c>
      <c r="BJ404" s="1" t="s">
        <v>5524</v>
      </c>
      <c r="BK404" s="1" t="s">
        <v>120</v>
      </c>
      <c r="BL404" s="1" t="s">
        <v>120</v>
      </c>
      <c r="BM404" s="1" t="s">
        <v>5525</v>
      </c>
      <c r="BN404" s="1" t="s">
        <v>120</v>
      </c>
      <c r="BO404" s="1" t="s">
        <v>120</v>
      </c>
      <c r="BP404" s="1" t="s">
        <v>120</v>
      </c>
      <c r="BQ404" s="1" t="s">
        <v>120</v>
      </c>
      <c r="BR404" s="1" t="s">
        <v>120</v>
      </c>
      <c r="BS404" s="1" t="s">
        <v>120</v>
      </c>
      <c r="BT404" s="1" t="s">
        <v>120</v>
      </c>
      <c r="BU404" s="1" t="s">
        <v>120</v>
      </c>
      <c r="BV404" s="1" t="s">
        <v>120</v>
      </c>
      <c r="BW404" s="1" t="s">
        <v>120</v>
      </c>
      <c r="BX404" s="1" t="s">
        <v>120</v>
      </c>
      <c r="BY404" s="1" t="s">
        <v>120</v>
      </c>
      <c r="BZ404" s="1" t="s">
        <v>120</v>
      </c>
      <c r="CA404" s="1" t="s">
        <v>120</v>
      </c>
      <c r="CB404" s="1" t="s">
        <v>120</v>
      </c>
      <c r="CC404" s="1" t="s">
        <v>120</v>
      </c>
      <c r="CD404" s="1" t="s">
        <v>120</v>
      </c>
      <c r="CE404" s="1" t="s">
        <v>120</v>
      </c>
      <c r="CF404" s="1" t="s">
        <v>120</v>
      </c>
      <c r="CG404" s="1" t="s">
        <v>120</v>
      </c>
      <c r="CH404" s="1" t="s">
        <v>120</v>
      </c>
      <c r="CI404" s="1" t="s">
        <v>120</v>
      </c>
      <c r="CJ404" s="1" t="s">
        <v>120</v>
      </c>
      <c r="CK404" s="1" t="s">
        <v>120</v>
      </c>
      <c r="CL404" s="1" t="s">
        <v>120</v>
      </c>
      <c r="CM404" s="1" t="s">
        <v>120</v>
      </c>
      <c r="CN404" s="1" t="s">
        <v>120</v>
      </c>
      <c r="CO404" s="1" t="s">
        <v>120</v>
      </c>
      <c r="CP404" s="1" t="s">
        <v>120</v>
      </c>
      <c r="CQ404" s="1" t="s">
        <v>120</v>
      </c>
      <c r="CR404" s="1" t="s">
        <v>120</v>
      </c>
      <c r="CS404" s="1" t="s">
        <v>120</v>
      </c>
      <c r="CT404" s="1" t="s">
        <v>120</v>
      </c>
      <c r="CU404" s="1" t="s">
        <v>120</v>
      </c>
      <c r="CV404" s="1" t="s">
        <v>120</v>
      </c>
      <c r="CW404" s="1" t="s">
        <v>120</v>
      </c>
      <c r="CX404" s="1" t="s">
        <v>120</v>
      </c>
      <c r="CY404" s="1" t="s">
        <v>120</v>
      </c>
      <c r="CZ404" s="1" t="s">
        <v>120</v>
      </c>
      <c r="DA404" s="1" t="s">
        <v>120</v>
      </c>
      <c r="DB404" s="1" t="s">
        <v>120</v>
      </c>
      <c r="DC404" s="1" t="s">
        <v>120</v>
      </c>
      <c r="DD404" s="1" t="s">
        <v>120</v>
      </c>
      <c r="DE404" s="1" t="s">
        <v>120</v>
      </c>
      <c r="DF404" s="1" t="s">
        <v>120</v>
      </c>
      <c r="DG404" s="1" t="s">
        <v>120</v>
      </c>
    </row>
    <row r="405" spans="1:111" x14ac:dyDescent="0.3">
      <c r="A405" s="2">
        <v>403</v>
      </c>
      <c r="B405" s="1" t="s">
        <v>5529</v>
      </c>
      <c r="C405" s="1" t="s">
        <v>5530</v>
      </c>
      <c r="D405" s="1" t="s">
        <v>244</v>
      </c>
      <c r="E405" s="1" t="s">
        <v>5531</v>
      </c>
      <c r="F405" s="1"/>
      <c r="G405" s="1"/>
      <c r="H405" s="1"/>
      <c r="I405" s="1"/>
      <c r="J405" s="1"/>
      <c r="K405" s="1" t="s">
        <v>1145</v>
      </c>
      <c r="L405" s="1" t="s">
        <v>5532</v>
      </c>
      <c r="M405" s="1" t="s">
        <v>120</v>
      </c>
      <c r="N405" s="1" t="s">
        <v>120</v>
      </c>
      <c r="O405" s="1" t="s">
        <v>4681</v>
      </c>
      <c r="P405" s="1" t="s">
        <v>161</v>
      </c>
      <c r="Q405" s="1" t="s">
        <v>120</v>
      </c>
      <c r="R405" s="1" t="s">
        <v>120</v>
      </c>
      <c r="S405" s="1" t="s">
        <v>1145</v>
      </c>
      <c r="T405" s="1" t="s">
        <v>120</v>
      </c>
      <c r="U405" s="1" t="s">
        <v>120</v>
      </c>
      <c r="V405" s="1" t="s">
        <v>5533</v>
      </c>
      <c r="W405" s="1" t="s">
        <v>5534</v>
      </c>
      <c r="X405" s="1" t="s">
        <v>120</v>
      </c>
      <c r="Y405" s="1" t="s">
        <v>120</v>
      </c>
      <c r="Z405" s="1" t="s">
        <v>5535</v>
      </c>
      <c r="AA405" s="1" t="s">
        <v>5536</v>
      </c>
      <c r="AB405" s="1" t="s">
        <v>120</v>
      </c>
      <c r="AC405" s="1" t="s">
        <v>120</v>
      </c>
      <c r="AD405" s="1" t="s">
        <v>120</v>
      </c>
      <c r="AE405" s="1" t="s">
        <v>120</v>
      </c>
      <c r="AF405" s="1" t="s">
        <v>120</v>
      </c>
      <c r="AG405" s="1" t="s">
        <v>120</v>
      </c>
      <c r="AH405" s="1" t="s">
        <v>120</v>
      </c>
      <c r="AI405" s="1" t="s">
        <v>120</v>
      </c>
      <c r="AJ405" s="1" t="s">
        <v>5537</v>
      </c>
      <c r="AK405" s="1" t="s">
        <v>5538</v>
      </c>
      <c r="AL405" s="1" t="s">
        <v>5535</v>
      </c>
      <c r="AM405" s="1" t="s">
        <v>120</v>
      </c>
      <c r="AN405" s="1" t="s">
        <v>120</v>
      </c>
      <c r="AO405" s="1" t="s">
        <v>120</v>
      </c>
      <c r="AP405" s="1" t="s">
        <v>120</v>
      </c>
      <c r="AQ405" s="1" t="s">
        <v>120</v>
      </c>
      <c r="AR405" s="1" t="s">
        <v>120</v>
      </c>
      <c r="AS405" s="1" t="s">
        <v>120</v>
      </c>
      <c r="AT405" s="1" t="s">
        <v>120</v>
      </c>
      <c r="AU405" s="1" t="s">
        <v>120</v>
      </c>
      <c r="AV405" s="1" t="s">
        <v>120</v>
      </c>
      <c r="AW405" s="1" t="s">
        <v>120</v>
      </c>
      <c r="AX405" s="1" t="s">
        <v>120</v>
      </c>
      <c r="AY405" s="1" t="s">
        <v>120</v>
      </c>
      <c r="AZ405" s="1" t="s">
        <v>120</v>
      </c>
      <c r="BA405" s="1" t="s">
        <v>120</v>
      </c>
      <c r="BB405" s="1" t="s">
        <v>4681</v>
      </c>
      <c r="BC405" s="1" t="s">
        <v>161</v>
      </c>
      <c r="BD405" s="1" t="s">
        <v>120</v>
      </c>
      <c r="BE405" s="1" t="s">
        <v>120</v>
      </c>
      <c r="BF405" s="1" t="s">
        <v>1145</v>
      </c>
      <c r="BG405" s="1" t="s">
        <v>120</v>
      </c>
      <c r="BH405" s="1" t="s">
        <v>120</v>
      </c>
      <c r="BI405" s="1" t="s">
        <v>5533</v>
      </c>
      <c r="BJ405" s="1" t="s">
        <v>5534</v>
      </c>
      <c r="BK405" s="1" t="s">
        <v>120</v>
      </c>
      <c r="BL405" s="1" t="s">
        <v>120</v>
      </c>
      <c r="BM405" s="1" t="s">
        <v>5535</v>
      </c>
      <c r="BN405" s="1" t="s">
        <v>120</v>
      </c>
      <c r="BO405" s="1" t="s">
        <v>120</v>
      </c>
      <c r="BP405" s="1" t="s">
        <v>120</v>
      </c>
      <c r="BQ405" s="1" t="s">
        <v>120</v>
      </c>
      <c r="BR405" s="1" t="s">
        <v>120</v>
      </c>
      <c r="BS405" s="1" t="s">
        <v>120</v>
      </c>
      <c r="BT405" s="1" t="s">
        <v>120</v>
      </c>
      <c r="BU405" s="1" t="s">
        <v>120</v>
      </c>
      <c r="BV405" s="1" t="s">
        <v>120</v>
      </c>
      <c r="BW405" s="1" t="s">
        <v>120</v>
      </c>
      <c r="BX405" s="1" t="s">
        <v>120</v>
      </c>
      <c r="BY405" s="1" t="s">
        <v>120</v>
      </c>
      <c r="BZ405" s="1" t="s">
        <v>120</v>
      </c>
      <c r="CA405" s="1" t="s">
        <v>120</v>
      </c>
      <c r="CB405" s="1" t="s">
        <v>120</v>
      </c>
      <c r="CC405" s="1" t="s">
        <v>120</v>
      </c>
      <c r="CD405" s="1" t="s">
        <v>120</v>
      </c>
      <c r="CE405" s="1" t="s">
        <v>120</v>
      </c>
      <c r="CF405" s="1" t="s">
        <v>120</v>
      </c>
      <c r="CG405" s="1" t="s">
        <v>120</v>
      </c>
      <c r="CH405" s="1" t="s">
        <v>120</v>
      </c>
      <c r="CI405" s="1" t="s">
        <v>120</v>
      </c>
      <c r="CJ405" s="1" t="s">
        <v>120</v>
      </c>
      <c r="CK405" s="1" t="s">
        <v>120</v>
      </c>
      <c r="CL405" s="1" t="s">
        <v>120</v>
      </c>
      <c r="CM405" s="1" t="s">
        <v>120</v>
      </c>
      <c r="CN405" s="1" t="s">
        <v>120</v>
      </c>
      <c r="CO405" s="1" t="s">
        <v>120</v>
      </c>
      <c r="CP405" s="1" t="s">
        <v>120</v>
      </c>
      <c r="CQ405" s="1" t="s">
        <v>120</v>
      </c>
      <c r="CR405" s="1" t="s">
        <v>120</v>
      </c>
      <c r="CS405" s="1" t="s">
        <v>120</v>
      </c>
      <c r="CT405" s="1" t="s">
        <v>120</v>
      </c>
      <c r="CU405" s="1" t="s">
        <v>120</v>
      </c>
      <c r="CV405" s="1" t="s">
        <v>120</v>
      </c>
      <c r="CW405" s="1" t="s">
        <v>120</v>
      </c>
      <c r="CX405" s="1" t="s">
        <v>120</v>
      </c>
      <c r="CY405" s="1" t="s">
        <v>120</v>
      </c>
      <c r="CZ405" s="1" t="s">
        <v>120</v>
      </c>
      <c r="DA405" s="1" t="s">
        <v>120</v>
      </c>
      <c r="DB405" s="1" t="s">
        <v>120</v>
      </c>
      <c r="DC405" s="1" t="s">
        <v>120</v>
      </c>
      <c r="DD405" s="1" t="s">
        <v>120</v>
      </c>
      <c r="DE405" s="1" t="s">
        <v>120</v>
      </c>
      <c r="DF405" s="1" t="s">
        <v>120</v>
      </c>
      <c r="DG405" s="1" t="s">
        <v>120</v>
      </c>
    </row>
    <row r="406" spans="1:111" x14ac:dyDescent="0.3">
      <c r="A406" s="2">
        <v>404</v>
      </c>
      <c r="B406" s="1" t="s">
        <v>5539</v>
      </c>
      <c r="C406" s="1" t="s">
        <v>5540</v>
      </c>
      <c r="D406" s="1" t="s">
        <v>5541</v>
      </c>
      <c r="E406" s="1" t="s">
        <v>5542</v>
      </c>
      <c r="F406" s="1" t="s">
        <v>5543</v>
      </c>
      <c r="G406" s="1" t="s">
        <v>5544</v>
      </c>
      <c r="H406" s="1" t="s">
        <v>5545</v>
      </c>
      <c r="I406" s="1" t="s">
        <v>5546</v>
      </c>
      <c r="J406" s="1" t="s">
        <v>5547</v>
      </c>
      <c r="K406" s="1" t="s">
        <v>2672</v>
      </c>
      <c r="L406" s="1" t="s">
        <v>5548</v>
      </c>
      <c r="M406" s="1" t="s">
        <v>120</v>
      </c>
      <c r="N406" s="1" t="s">
        <v>848</v>
      </c>
      <c r="O406" s="1" t="s">
        <v>4352</v>
      </c>
      <c r="P406" s="1" t="s">
        <v>262</v>
      </c>
      <c r="Q406" s="1" t="s">
        <v>120</v>
      </c>
      <c r="R406" s="1" t="s">
        <v>120</v>
      </c>
      <c r="S406" s="1" t="s">
        <v>2672</v>
      </c>
      <c r="T406" s="1" t="s">
        <v>120</v>
      </c>
      <c r="U406" s="1" t="s">
        <v>5549</v>
      </c>
      <c r="V406" s="1" t="s">
        <v>5550</v>
      </c>
      <c r="W406" s="1" t="s">
        <v>2863</v>
      </c>
      <c r="X406" s="1" t="s">
        <v>120</v>
      </c>
      <c r="Y406" s="1" t="s">
        <v>120</v>
      </c>
      <c r="Z406" s="1" t="s">
        <v>5551</v>
      </c>
      <c r="AA406" s="1" t="s">
        <v>5552</v>
      </c>
      <c r="AB406" s="1" t="s">
        <v>120</v>
      </c>
      <c r="AC406" s="1" t="s">
        <v>120</v>
      </c>
      <c r="AD406" s="1" t="s">
        <v>120</v>
      </c>
      <c r="AE406" s="1" t="s">
        <v>120</v>
      </c>
      <c r="AF406" s="1" t="s">
        <v>120</v>
      </c>
      <c r="AG406" s="1" t="s">
        <v>120</v>
      </c>
      <c r="AH406" s="1" t="s">
        <v>120</v>
      </c>
      <c r="AI406" s="1" t="s">
        <v>120</v>
      </c>
      <c r="AJ406" s="1" t="s">
        <v>5553</v>
      </c>
      <c r="AK406" s="1" t="s">
        <v>5554</v>
      </c>
      <c r="AL406" s="1" t="s">
        <v>5555</v>
      </c>
      <c r="AM406" s="1" t="s">
        <v>126</v>
      </c>
      <c r="AN406" s="1" t="s">
        <v>120</v>
      </c>
      <c r="AO406" s="1" t="s">
        <v>120</v>
      </c>
      <c r="AP406" s="1" t="s">
        <v>120</v>
      </c>
      <c r="AQ406" s="1" t="s">
        <v>120</v>
      </c>
      <c r="AR406" s="1" t="s">
        <v>120</v>
      </c>
      <c r="AS406" s="1" t="s">
        <v>120</v>
      </c>
      <c r="AT406" s="1" t="s">
        <v>120</v>
      </c>
      <c r="AU406" s="1" t="s">
        <v>120</v>
      </c>
      <c r="AV406" s="1" t="s">
        <v>1149</v>
      </c>
      <c r="AW406" s="1" t="s">
        <v>462</v>
      </c>
      <c r="AX406" s="1" t="s">
        <v>853</v>
      </c>
      <c r="AY406" s="1" t="s">
        <v>120</v>
      </c>
      <c r="AZ406" s="1" t="s">
        <v>120</v>
      </c>
      <c r="BA406" s="1" t="s">
        <v>847</v>
      </c>
      <c r="BB406" s="1" t="s">
        <v>4352</v>
      </c>
      <c r="BC406" s="1" t="s">
        <v>262</v>
      </c>
      <c r="BD406" s="1" t="s">
        <v>120</v>
      </c>
      <c r="BE406" s="1" t="s">
        <v>120</v>
      </c>
      <c r="BF406" s="1" t="s">
        <v>530</v>
      </c>
      <c r="BG406" s="1" t="s">
        <v>120</v>
      </c>
      <c r="BH406" s="1" t="s">
        <v>5556</v>
      </c>
      <c r="BI406" s="1" t="s">
        <v>5550</v>
      </c>
      <c r="BJ406" s="1" t="s">
        <v>2863</v>
      </c>
      <c r="BK406" s="1" t="s">
        <v>120</v>
      </c>
      <c r="BL406" s="1" t="s">
        <v>120</v>
      </c>
      <c r="BM406" s="1" t="s">
        <v>5555</v>
      </c>
      <c r="BN406" s="1" t="s">
        <v>120</v>
      </c>
      <c r="BO406" s="1" t="s">
        <v>161</v>
      </c>
      <c r="BP406" s="1" t="s">
        <v>120</v>
      </c>
      <c r="BQ406" s="1" t="s">
        <v>120</v>
      </c>
      <c r="BR406" s="1" t="s">
        <v>120</v>
      </c>
      <c r="BS406" s="1" t="s">
        <v>120</v>
      </c>
      <c r="BT406" s="1" t="s">
        <v>161</v>
      </c>
      <c r="BU406" s="1" t="s">
        <v>120</v>
      </c>
      <c r="BV406" s="1" t="s">
        <v>1148</v>
      </c>
      <c r="BW406" s="1" t="s">
        <v>120</v>
      </c>
      <c r="BX406" s="1" t="s">
        <v>120</v>
      </c>
      <c r="BY406" s="1" t="s">
        <v>120</v>
      </c>
      <c r="BZ406" s="1" t="s">
        <v>120</v>
      </c>
      <c r="CA406" s="1" t="s">
        <v>1148</v>
      </c>
      <c r="CB406" s="1" t="s">
        <v>126</v>
      </c>
      <c r="CC406" s="1" t="s">
        <v>120</v>
      </c>
      <c r="CD406" s="1" t="s">
        <v>120</v>
      </c>
      <c r="CE406" s="1" t="s">
        <v>120</v>
      </c>
      <c r="CF406" s="1" t="s">
        <v>120</v>
      </c>
      <c r="CG406" s="1" t="s">
        <v>120</v>
      </c>
      <c r="CH406" s="1" t="s">
        <v>120</v>
      </c>
      <c r="CI406" s="1" t="s">
        <v>120</v>
      </c>
      <c r="CJ406" s="1" t="s">
        <v>120</v>
      </c>
      <c r="CK406" s="1" t="s">
        <v>1149</v>
      </c>
      <c r="CL406" s="1" t="s">
        <v>462</v>
      </c>
      <c r="CM406" s="1" t="s">
        <v>853</v>
      </c>
      <c r="CN406" s="1" t="s">
        <v>120</v>
      </c>
      <c r="CO406" s="1" t="s">
        <v>2457</v>
      </c>
      <c r="CP406" s="1" t="s">
        <v>5557</v>
      </c>
      <c r="CQ406" s="1" t="s">
        <v>1882</v>
      </c>
      <c r="CR406" s="1" t="s">
        <v>2457</v>
      </c>
      <c r="CS406" s="1" t="s">
        <v>3918</v>
      </c>
      <c r="CT406" s="1" t="s">
        <v>120</v>
      </c>
      <c r="CU406" s="1" t="s">
        <v>120</v>
      </c>
      <c r="CV406" s="1" t="s">
        <v>120</v>
      </c>
      <c r="CW406" s="1" t="s">
        <v>120</v>
      </c>
      <c r="CX406" s="1" t="s">
        <v>120</v>
      </c>
      <c r="CY406" s="1" t="s">
        <v>120</v>
      </c>
      <c r="CZ406" s="1" t="s">
        <v>120</v>
      </c>
      <c r="DA406" s="1" t="s">
        <v>120</v>
      </c>
      <c r="DB406" s="1" t="s">
        <v>120</v>
      </c>
      <c r="DC406" s="1" t="s">
        <v>120</v>
      </c>
      <c r="DD406" s="1" t="s">
        <v>120</v>
      </c>
      <c r="DE406" s="1" t="s">
        <v>120</v>
      </c>
      <c r="DF406" s="1" t="s">
        <v>120</v>
      </c>
      <c r="DG406" s="1" t="s">
        <v>120</v>
      </c>
    </row>
    <row r="407" spans="1:111" hidden="1" x14ac:dyDescent="0.3">
      <c r="A407" s="2">
        <v>405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</row>
    <row r="408" spans="1:111" x14ac:dyDescent="0.3">
      <c r="A408" s="2">
        <v>406</v>
      </c>
      <c r="B408" s="1" t="s">
        <v>5558</v>
      </c>
      <c r="C408" s="1" t="s">
        <v>5559</v>
      </c>
      <c r="D408" s="1" t="s">
        <v>5560</v>
      </c>
      <c r="E408" s="1" t="s">
        <v>5561</v>
      </c>
      <c r="F408" s="1" t="s">
        <v>5562</v>
      </c>
      <c r="G408" s="1" t="s">
        <v>5563</v>
      </c>
      <c r="H408" s="1" t="s">
        <v>5564</v>
      </c>
      <c r="I408" s="1" t="s">
        <v>5562</v>
      </c>
      <c r="J408" s="1" t="s">
        <v>5563</v>
      </c>
      <c r="K408" s="1" t="s">
        <v>120</v>
      </c>
      <c r="L408" s="1" t="s">
        <v>311</v>
      </c>
      <c r="M408" s="1" t="s">
        <v>120</v>
      </c>
      <c r="N408" s="1" t="s">
        <v>120</v>
      </c>
      <c r="O408" s="1" t="s">
        <v>120</v>
      </c>
      <c r="P408" s="1" t="s">
        <v>120</v>
      </c>
      <c r="Q408" s="1" t="s">
        <v>120</v>
      </c>
      <c r="R408" s="1" t="s">
        <v>120</v>
      </c>
      <c r="S408" s="1" t="s">
        <v>120</v>
      </c>
      <c r="T408" s="1" t="s">
        <v>120</v>
      </c>
      <c r="U408" s="1" t="s">
        <v>120</v>
      </c>
      <c r="V408" s="1" t="s">
        <v>120</v>
      </c>
      <c r="W408" s="1" t="s">
        <v>120</v>
      </c>
      <c r="X408" s="1" t="s">
        <v>120</v>
      </c>
      <c r="Y408" s="1" t="s">
        <v>120</v>
      </c>
      <c r="Z408" s="1" t="s">
        <v>120</v>
      </c>
      <c r="AA408" s="1" t="s">
        <v>120</v>
      </c>
      <c r="AB408" s="1" t="s">
        <v>120</v>
      </c>
      <c r="AC408" s="1" t="s">
        <v>120</v>
      </c>
      <c r="AD408" s="1" t="s">
        <v>120</v>
      </c>
      <c r="AE408" s="1" t="s">
        <v>120</v>
      </c>
      <c r="AF408" s="1" t="s">
        <v>120</v>
      </c>
      <c r="AG408" s="1" t="s">
        <v>120</v>
      </c>
      <c r="AH408" s="1" t="s">
        <v>120</v>
      </c>
      <c r="AI408" s="1" t="s">
        <v>120</v>
      </c>
      <c r="AJ408" s="1" t="s">
        <v>120</v>
      </c>
      <c r="AK408" s="1" t="s">
        <v>120</v>
      </c>
      <c r="AL408" s="1" t="s">
        <v>120</v>
      </c>
      <c r="AM408" s="1" t="s">
        <v>120</v>
      </c>
      <c r="AN408" s="1" t="s">
        <v>120</v>
      </c>
      <c r="AO408" s="1" t="s">
        <v>120</v>
      </c>
      <c r="AP408" s="1" t="s">
        <v>120</v>
      </c>
      <c r="AQ408" s="1" t="s">
        <v>120</v>
      </c>
      <c r="AR408" s="1" t="s">
        <v>120</v>
      </c>
      <c r="AS408" s="1" t="s">
        <v>120</v>
      </c>
      <c r="AT408" s="1" t="s">
        <v>120</v>
      </c>
      <c r="AU408" s="1" t="s">
        <v>120</v>
      </c>
      <c r="AV408" s="1" t="s">
        <v>120</v>
      </c>
      <c r="AW408" s="1" t="s">
        <v>120</v>
      </c>
      <c r="AX408" s="1" t="s">
        <v>120</v>
      </c>
      <c r="AY408" s="1" t="s">
        <v>120</v>
      </c>
      <c r="AZ408" s="1" t="s">
        <v>120</v>
      </c>
      <c r="BA408" s="1" t="s">
        <v>120</v>
      </c>
      <c r="BB408" s="1" t="s">
        <v>120</v>
      </c>
      <c r="BC408" s="1" t="s">
        <v>120</v>
      </c>
      <c r="BD408" s="1" t="s">
        <v>120</v>
      </c>
      <c r="BE408" s="1" t="s">
        <v>120</v>
      </c>
      <c r="BF408" s="1" t="s">
        <v>120</v>
      </c>
      <c r="BG408" s="1" t="s">
        <v>120</v>
      </c>
      <c r="BH408" s="1" t="s">
        <v>120</v>
      </c>
      <c r="BI408" s="1" t="s">
        <v>120</v>
      </c>
      <c r="BJ408" s="1" t="s">
        <v>120</v>
      </c>
      <c r="BK408" s="1" t="s">
        <v>120</v>
      </c>
      <c r="BL408" s="1" t="s">
        <v>120</v>
      </c>
      <c r="BM408" s="1" t="s">
        <v>120</v>
      </c>
      <c r="BN408" s="1" t="s">
        <v>120</v>
      </c>
      <c r="BO408" s="1" t="s">
        <v>120</v>
      </c>
      <c r="BP408" s="1" t="s">
        <v>120</v>
      </c>
      <c r="BQ408" s="1" t="s">
        <v>120</v>
      </c>
      <c r="BR408" s="1" t="s">
        <v>120</v>
      </c>
      <c r="BS408" s="1" t="s">
        <v>120</v>
      </c>
      <c r="BT408" s="1" t="s">
        <v>120</v>
      </c>
      <c r="BU408" s="1" t="s">
        <v>120</v>
      </c>
      <c r="BV408" s="1" t="s">
        <v>120</v>
      </c>
      <c r="BW408" s="1" t="s">
        <v>120</v>
      </c>
      <c r="BX408" s="1" t="s">
        <v>120</v>
      </c>
      <c r="BY408" s="1" t="s">
        <v>120</v>
      </c>
      <c r="BZ408" s="1" t="s">
        <v>120</v>
      </c>
      <c r="CA408" s="1" t="s">
        <v>120</v>
      </c>
      <c r="CB408" s="1" t="s">
        <v>120</v>
      </c>
      <c r="CC408" s="1" t="s">
        <v>120</v>
      </c>
      <c r="CD408" s="1" t="s">
        <v>120</v>
      </c>
      <c r="CE408" s="1" t="s">
        <v>120</v>
      </c>
      <c r="CF408" s="1" t="s">
        <v>120</v>
      </c>
      <c r="CG408" s="1" t="s">
        <v>120</v>
      </c>
      <c r="CH408" s="1" t="s">
        <v>120</v>
      </c>
      <c r="CI408" s="1" t="s">
        <v>120</v>
      </c>
      <c r="CJ408" s="1" t="s">
        <v>120</v>
      </c>
      <c r="CK408" s="1" t="s">
        <v>120</v>
      </c>
      <c r="CL408" s="1" t="s">
        <v>120</v>
      </c>
      <c r="CM408" s="1" t="s">
        <v>120</v>
      </c>
      <c r="CN408" s="1" t="s">
        <v>120</v>
      </c>
      <c r="CO408" s="1" t="s">
        <v>120</v>
      </c>
      <c r="CP408" s="1" t="s">
        <v>120</v>
      </c>
      <c r="CQ408" s="1" t="s">
        <v>120</v>
      </c>
      <c r="CR408" s="1" t="s">
        <v>120</v>
      </c>
      <c r="CS408" s="1" t="s">
        <v>120</v>
      </c>
      <c r="CT408" s="1" t="s">
        <v>120</v>
      </c>
      <c r="CU408" s="1" t="s">
        <v>120</v>
      </c>
      <c r="CV408" s="1" t="s">
        <v>120</v>
      </c>
      <c r="CW408" s="1" t="s">
        <v>120</v>
      </c>
      <c r="CX408" s="1" t="s">
        <v>120</v>
      </c>
      <c r="CY408" s="1" t="s">
        <v>120</v>
      </c>
      <c r="CZ408" s="1" t="s">
        <v>120</v>
      </c>
      <c r="DA408" s="1" t="s">
        <v>120</v>
      </c>
      <c r="DB408" s="1" t="s">
        <v>120</v>
      </c>
      <c r="DC408" s="1" t="s">
        <v>120</v>
      </c>
      <c r="DD408" s="1" t="s">
        <v>120</v>
      </c>
      <c r="DE408" s="1" t="s">
        <v>120</v>
      </c>
      <c r="DF408" s="1" t="s">
        <v>120</v>
      </c>
      <c r="DG408" s="1" t="s">
        <v>120</v>
      </c>
    </row>
    <row r="409" spans="1:111" x14ac:dyDescent="0.3">
      <c r="A409" s="2">
        <v>407</v>
      </c>
      <c r="B409" s="1" t="s">
        <v>5565</v>
      </c>
      <c r="C409" s="1" t="s">
        <v>5566</v>
      </c>
      <c r="D409" s="1" t="s">
        <v>2465</v>
      </c>
      <c r="E409" s="1" t="s">
        <v>5567</v>
      </c>
      <c r="F409" s="1" t="s">
        <v>5568</v>
      </c>
      <c r="G409" s="1" t="s">
        <v>5569</v>
      </c>
      <c r="H409" s="1" t="s">
        <v>5570</v>
      </c>
      <c r="I409" s="1" t="s">
        <v>5571</v>
      </c>
      <c r="J409" s="1" t="s">
        <v>5569</v>
      </c>
      <c r="K409" s="1" t="s">
        <v>385</v>
      </c>
      <c r="L409" s="1" t="s">
        <v>5572</v>
      </c>
      <c r="M409" s="1" t="s">
        <v>120</v>
      </c>
      <c r="N409" s="1" t="s">
        <v>123</v>
      </c>
      <c r="O409" s="1" t="s">
        <v>773</v>
      </c>
      <c r="P409" s="1" t="s">
        <v>190</v>
      </c>
      <c r="Q409" s="1" t="s">
        <v>120</v>
      </c>
      <c r="R409" s="1" t="s">
        <v>120</v>
      </c>
      <c r="S409" s="1" t="s">
        <v>385</v>
      </c>
      <c r="T409" s="1" t="s">
        <v>120</v>
      </c>
      <c r="U409" s="1" t="s">
        <v>5038</v>
      </c>
      <c r="V409" s="1" t="s">
        <v>5573</v>
      </c>
      <c r="W409" s="1" t="s">
        <v>5574</v>
      </c>
      <c r="X409" s="1" t="s">
        <v>120</v>
      </c>
      <c r="Y409" s="1" t="s">
        <v>120</v>
      </c>
      <c r="Z409" s="1" t="s">
        <v>5575</v>
      </c>
      <c r="AA409" s="1" t="s">
        <v>5576</v>
      </c>
      <c r="AB409" s="1" t="s">
        <v>120</v>
      </c>
      <c r="AC409" s="1" t="s">
        <v>120</v>
      </c>
      <c r="AD409" s="1" t="s">
        <v>120</v>
      </c>
      <c r="AE409" s="1" t="s">
        <v>120</v>
      </c>
      <c r="AF409" s="1" t="s">
        <v>120</v>
      </c>
      <c r="AG409" s="1" t="s">
        <v>120</v>
      </c>
      <c r="AH409" s="1" t="s">
        <v>120</v>
      </c>
      <c r="AI409" s="1" t="s">
        <v>120</v>
      </c>
      <c r="AJ409" s="1" t="s">
        <v>120</v>
      </c>
      <c r="AK409" s="1" t="s">
        <v>839</v>
      </c>
      <c r="AL409" s="1" t="s">
        <v>5575</v>
      </c>
      <c r="AM409" s="1" t="s">
        <v>120</v>
      </c>
      <c r="AN409" s="1" t="s">
        <v>120</v>
      </c>
      <c r="AO409" s="1" t="s">
        <v>120</v>
      </c>
      <c r="AP409" s="1" t="s">
        <v>120</v>
      </c>
      <c r="AQ409" s="1" t="s">
        <v>120</v>
      </c>
      <c r="AR409" s="1" t="s">
        <v>120</v>
      </c>
      <c r="AS409" s="1" t="s">
        <v>120</v>
      </c>
      <c r="AT409" s="1" t="s">
        <v>120</v>
      </c>
      <c r="AU409" s="1" t="s">
        <v>120</v>
      </c>
      <c r="AV409" s="1" t="s">
        <v>120</v>
      </c>
      <c r="AW409" s="1" t="s">
        <v>120</v>
      </c>
      <c r="AX409" s="1" t="s">
        <v>120</v>
      </c>
      <c r="AY409" s="1" t="s">
        <v>120</v>
      </c>
      <c r="AZ409" s="1" t="s">
        <v>120</v>
      </c>
      <c r="BA409" s="1" t="s">
        <v>123</v>
      </c>
      <c r="BB409" s="1" t="s">
        <v>773</v>
      </c>
      <c r="BC409" s="1" t="s">
        <v>190</v>
      </c>
      <c r="BD409" s="1" t="s">
        <v>120</v>
      </c>
      <c r="BE409" s="1" t="s">
        <v>120</v>
      </c>
      <c r="BF409" s="1" t="s">
        <v>385</v>
      </c>
      <c r="BG409" s="1" t="s">
        <v>120</v>
      </c>
      <c r="BH409" s="1" t="s">
        <v>5038</v>
      </c>
      <c r="BI409" s="1" t="s">
        <v>5573</v>
      </c>
      <c r="BJ409" s="1" t="s">
        <v>5574</v>
      </c>
      <c r="BK409" s="1" t="s">
        <v>120</v>
      </c>
      <c r="BL409" s="1" t="s">
        <v>120</v>
      </c>
      <c r="BM409" s="1" t="s">
        <v>5575</v>
      </c>
      <c r="BN409" s="1" t="s">
        <v>120</v>
      </c>
      <c r="BO409" s="1" t="s">
        <v>120</v>
      </c>
      <c r="BP409" s="1" t="s">
        <v>120</v>
      </c>
      <c r="BQ409" s="1" t="s">
        <v>120</v>
      </c>
      <c r="BR409" s="1" t="s">
        <v>120</v>
      </c>
      <c r="BS409" s="1" t="s">
        <v>120</v>
      </c>
      <c r="BT409" s="1" t="s">
        <v>120</v>
      </c>
      <c r="BU409" s="1" t="s">
        <v>120</v>
      </c>
      <c r="BV409" s="1" t="s">
        <v>120</v>
      </c>
      <c r="BW409" s="1" t="s">
        <v>120</v>
      </c>
      <c r="BX409" s="1" t="s">
        <v>120</v>
      </c>
      <c r="BY409" s="1" t="s">
        <v>120</v>
      </c>
      <c r="BZ409" s="1" t="s">
        <v>120</v>
      </c>
      <c r="CA409" s="1" t="s">
        <v>120</v>
      </c>
      <c r="CB409" s="1" t="s">
        <v>120</v>
      </c>
      <c r="CC409" s="1" t="s">
        <v>120</v>
      </c>
      <c r="CD409" s="1" t="s">
        <v>120</v>
      </c>
      <c r="CE409" s="1" t="s">
        <v>120</v>
      </c>
      <c r="CF409" s="1" t="s">
        <v>120</v>
      </c>
      <c r="CG409" s="1" t="s">
        <v>120</v>
      </c>
      <c r="CH409" s="1" t="s">
        <v>120</v>
      </c>
      <c r="CI409" s="1" t="s">
        <v>120</v>
      </c>
      <c r="CJ409" s="1" t="s">
        <v>120</v>
      </c>
      <c r="CK409" s="1" t="s">
        <v>120</v>
      </c>
      <c r="CL409" s="1" t="s">
        <v>120</v>
      </c>
      <c r="CM409" s="1" t="s">
        <v>120</v>
      </c>
      <c r="CN409" s="1" t="s">
        <v>120</v>
      </c>
      <c r="CO409" s="1" t="s">
        <v>120</v>
      </c>
      <c r="CP409" s="1" t="s">
        <v>120</v>
      </c>
      <c r="CQ409" s="1" t="s">
        <v>120</v>
      </c>
      <c r="CR409" s="1" t="s">
        <v>120</v>
      </c>
      <c r="CS409" s="1" t="s">
        <v>120</v>
      </c>
      <c r="CT409" s="1" t="s">
        <v>120</v>
      </c>
      <c r="CU409" s="1" t="s">
        <v>120</v>
      </c>
      <c r="CV409" s="1" t="s">
        <v>120</v>
      </c>
      <c r="CW409" s="1" t="s">
        <v>120</v>
      </c>
      <c r="CX409" s="1" t="s">
        <v>120</v>
      </c>
      <c r="CY409" s="1" t="s">
        <v>120</v>
      </c>
      <c r="CZ409" s="1" t="s">
        <v>120</v>
      </c>
      <c r="DA409" s="1" t="s">
        <v>120</v>
      </c>
      <c r="DB409" s="1" t="s">
        <v>120</v>
      </c>
      <c r="DC409" s="1" t="s">
        <v>120</v>
      </c>
      <c r="DD409" s="1" t="s">
        <v>120</v>
      </c>
      <c r="DE409" s="1" t="s">
        <v>120</v>
      </c>
      <c r="DF409" s="1" t="s">
        <v>120</v>
      </c>
      <c r="DG409" s="1" t="s">
        <v>120</v>
      </c>
    </row>
    <row r="410" spans="1:111" hidden="1" x14ac:dyDescent="0.3">
      <c r="A410" s="2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</row>
    <row r="411" spans="1:111" x14ac:dyDescent="0.3">
      <c r="A411" s="2">
        <v>409</v>
      </c>
      <c r="B411" s="1" t="s">
        <v>5577</v>
      </c>
      <c r="C411" s="1" t="s">
        <v>5578</v>
      </c>
      <c r="D411" s="1" t="s">
        <v>2930</v>
      </c>
      <c r="E411" s="1" t="s">
        <v>5579</v>
      </c>
      <c r="F411" s="1" t="s">
        <v>5580</v>
      </c>
      <c r="G411" s="1" t="s">
        <v>5581</v>
      </c>
      <c r="H411" s="1" t="s">
        <v>5582</v>
      </c>
      <c r="I411" s="1" t="s">
        <v>5583</v>
      </c>
      <c r="J411" s="1" t="s">
        <v>5584</v>
      </c>
      <c r="K411" s="1" t="s">
        <v>262</v>
      </c>
      <c r="L411" s="1" t="s">
        <v>5585</v>
      </c>
      <c r="M411" s="1" t="s">
        <v>120</v>
      </c>
      <c r="N411" s="1" t="s">
        <v>120</v>
      </c>
      <c r="O411" s="1" t="s">
        <v>262</v>
      </c>
      <c r="P411" s="1" t="s">
        <v>120</v>
      </c>
      <c r="Q411" s="1" t="s">
        <v>120</v>
      </c>
      <c r="R411" s="1" t="s">
        <v>120</v>
      </c>
      <c r="S411" s="1" t="s">
        <v>262</v>
      </c>
      <c r="T411" s="1" t="s">
        <v>120</v>
      </c>
      <c r="U411" s="1" t="s">
        <v>120</v>
      </c>
      <c r="V411" s="1" t="s">
        <v>662</v>
      </c>
      <c r="W411" s="1" t="s">
        <v>120</v>
      </c>
      <c r="X411" s="1" t="s">
        <v>120</v>
      </c>
      <c r="Y411" s="1" t="s">
        <v>120</v>
      </c>
      <c r="Z411" s="1" t="s">
        <v>662</v>
      </c>
      <c r="AA411" s="1" t="s">
        <v>457</v>
      </c>
      <c r="AB411" s="1" t="s">
        <v>120</v>
      </c>
      <c r="AC411" s="1" t="s">
        <v>120</v>
      </c>
      <c r="AD411" s="1" t="s">
        <v>120</v>
      </c>
      <c r="AE411" s="1" t="s">
        <v>120</v>
      </c>
      <c r="AF411" s="1" t="s">
        <v>120</v>
      </c>
      <c r="AG411" s="1" t="s">
        <v>120</v>
      </c>
      <c r="AH411" s="1" t="s">
        <v>120</v>
      </c>
      <c r="AI411" s="1" t="s">
        <v>120</v>
      </c>
      <c r="AJ411" s="1" t="s">
        <v>3514</v>
      </c>
      <c r="AK411" s="1" t="s">
        <v>5586</v>
      </c>
      <c r="AL411" s="1" t="s">
        <v>662</v>
      </c>
      <c r="AM411" s="1" t="s">
        <v>120</v>
      </c>
      <c r="AN411" s="1" t="s">
        <v>120</v>
      </c>
      <c r="AO411" s="1" t="s">
        <v>120</v>
      </c>
      <c r="AP411" s="1" t="s">
        <v>120</v>
      </c>
      <c r="AQ411" s="1" t="s">
        <v>120</v>
      </c>
      <c r="AR411" s="1" t="s">
        <v>120</v>
      </c>
      <c r="AS411" s="1" t="s">
        <v>120</v>
      </c>
      <c r="AT411" s="1" t="s">
        <v>120</v>
      </c>
      <c r="AU411" s="1" t="s">
        <v>120</v>
      </c>
      <c r="AV411" s="1" t="s">
        <v>120</v>
      </c>
      <c r="AW411" s="1" t="s">
        <v>120</v>
      </c>
      <c r="AX411" s="1" t="s">
        <v>120</v>
      </c>
      <c r="AY411" s="1" t="s">
        <v>120</v>
      </c>
      <c r="AZ411" s="1" t="s">
        <v>120</v>
      </c>
      <c r="BA411" s="1" t="s">
        <v>120</v>
      </c>
      <c r="BB411" s="1" t="s">
        <v>262</v>
      </c>
      <c r="BC411" s="1" t="s">
        <v>120</v>
      </c>
      <c r="BD411" s="1" t="s">
        <v>120</v>
      </c>
      <c r="BE411" s="1" t="s">
        <v>120</v>
      </c>
      <c r="BF411" s="1" t="s">
        <v>262</v>
      </c>
      <c r="BG411" s="1" t="s">
        <v>120</v>
      </c>
      <c r="BH411" s="1" t="s">
        <v>120</v>
      </c>
      <c r="BI411" s="1" t="s">
        <v>662</v>
      </c>
      <c r="BJ411" s="1" t="s">
        <v>120</v>
      </c>
      <c r="BK411" s="1" t="s">
        <v>120</v>
      </c>
      <c r="BL411" s="1" t="s">
        <v>120</v>
      </c>
      <c r="BM411" s="1" t="s">
        <v>662</v>
      </c>
      <c r="BN411" s="1" t="s">
        <v>120</v>
      </c>
      <c r="BO411" s="1" t="s">
        <v>120</v>
      </c>
      <c r="BP411" s="1" t="s">
        <v>120</v>
      </c>
      <c r="BQ411" s="1" t="s">
        <v>120</v>
      </c>
      <c r="BR411" s="1" t="s">
        <v>120</v>
      </c>
      <c r="BS411" s="1" t="s">
        <v>120</v>
      </c>
      <c r="BT411" s="1" t="s">
        <v>120</v>
      </c>
      <c r="BU411" s="1" t="s">
        <v>120</v>
      </c>
      <c r="BV411" s="1" t="s">
        <v>120</v>
      </c>
      <c r="BW411" s="1" t="s">
        <v>120</v>
      </c>
      <c r="BX411" s="1" t="s">
        <v>120</v>
      </c>
      <c r="BY411" s="1" t="s">
        <v>120</v>
      </c>
      <c r="BZ411" s="1" t="s">
        <v>120</v>
      </c>
      <c r="CA411" s="1" t="s">
        <v>120</v>
      </c>
      <c r="CB411" s="1" t="s">
        <v>120</v>
      </c>
      <c r="CC411" s="1" t="s">
        <v>120</v>
      </c>
      <c r="CD411" s="1" t="s">
        <v>120</v>
      </c>
      <c r="CE411" s="1" t="s">
        <v>120</v>
      </c>
      <c r="CF411" s="1" t="s">
        <v>120</v>
      </c>
      <c r="CG411" s="1" t="s">
        <v>120</v>
      </c>
      <c r="CH411" s="1" t="s">
        <v>120</v>
      </c>
      <c r="CI411" s="1" t="s">
        <v>120</v>
      </c>
      <c r="CJ411" s="1" t="s">
        <v>120</v>
      </c>
      <c r="CK411" s="1" t="s">
        <v>120</v>
      </c>
      <c r="CL411" s="1" t="s">
        <v>120</v>
      </c>
      <c r="CM411" s="1" t="s">
        <v>120</v>
      </c>
      <c r="CN411" s="1" t="s">
        <v>120</v>
      </c>
      <c r="CO411" s="1" t="s">
        <v>120</v>
      </c>
      <c r="CP411" s="1" t="s">
        <v>120</v>
      </c>
      <c r="CQ411" s="1" t="s">
        <v>120</v>
      </c>
      <c r="CR411" s="1" t="s">
        <v>120</v>
      </c>
      <c r="CS411" s="1" t="s">
        <v>120</v>
      </c>
      <c r="CT411" s="1" t="s">
        <v>120</v>
      </c>
      <c r="CU411" s="1" t="s">
        <v>120</v>
      </c>
      <c r="CV411" s="1" t="s">
        <v>120</v>
      </c>
      <c r="CW411" s="1" t="s">
        <v>120</v>
      </c>
      <c r="CX411" s="1" t="s">
        <v>120</v>
      </c>
      <c r="CY411" s="1" t="s">
        <v>120</v>
      </c>
      <c r="CZ411" s="1" t="s">
        <v>120</v>
      </c>
      <c r="DA411" s="1" t="s">
        <v>120</v>
      </c>
      <c r="DB411" s="1" t="s">
        <v>120</v>
      </c>
      <c r="DC411" s="1" t="s">
        <v>120</v>
      </c>
      <c r="DD411" s="1" t="s">
        <v>120</v>
      </c>
      <c r="DE411" s="1" t="s">
        <v>120</v>
      </c>
      <c r="DF411" s="1" t="s">
        <v>120</v>
      </c>
      <c r="DG411" s="1" t="s">
        <v>120</v>
      </c>
    </row>
    <row r="412" spans="1:111" x14ac:dyDescent="0.3">
      <c r="A412" s="2">
        <v>410</v>
      </c>
      <c r="B412" s="1" t="s">
        <v>5577</v>
      </c>
      <c r="C412" s="1" t="s">
        <v>5578</v>
      </c>
      <c r="D412" s="1" t="s">
        <v>2930</v>
      </c>
      <c r="E412" s="1" t="s">
        <v>5579</v>
      </c>
      <c r="F412" s="1" t="s">
        <v>5580</v>
      </c>
      <c r="G412" s="1" t="s">
        <v>5581</v>
      </c>
      <c r="H412" s="1" t="s">
        <v>5582</v>
      </c>
      <c r="I412" s="1" t="s">
        <v>5583</v>
      </c>
      <c r="J412" s="1" t="s">
        <v>5584</v>
      </c>
      <c r="K412" s="1" t="s">
        <v>262</v>
      </c>
      <c r="L412" s="1" t="s">
        <v>5585</v>
      </c>
      <c r="M412" s="1" t="s">
        <v>120</v>
      </c>
      <c r="N412" s="1" t="s">
        <v>120</v>
      </c>
      <c r="O412" s="1" t="s">
        <v>262</v>
      </c>
      <c r="P412" s="1" t="s">
        <v>120</v>
      </c>
      <c r="Q412" s="1" t="s">
        <v>120</v>
      </c>
      <c r="R412" s="1" t="s">
        <v>120</v>
      </c>
      <c r="S412" s="1" t="s">
        <v>262</v>
      </c>
      <c r="T412" s="1" t="s">
        <v>120</v>
      </c>
      <c r="U412" s="1" t="s">
        <v>120</v>
      </c>
      <c r="V412" s="1" t="s">
        <v>662</v>
      </c>
      <c r="W412" s="1" t="s">
        <v>120</v>
      </c>
      <c r="X412" s="1" t="s">
        <v>120</v>
      </c>
      <c r="Y412" s="1" t="s">
        <v>120</v>
      </c>
      <c r="Z412" s="1" t="s">
        <v>662</v>
      </c>
      <c r="AA412" s="1" t="s">
        <v>457</v>
      </c>
      <c r="AB412" s="1" t="s">
        <v>120</v>
      </c>
      <c r="AC412" s="1" t="s">
        <v>120</v>
      </c>
      <c r="AD412" s="1" t="s">
        <v>120</v>
      </c>
      <c r="AE412" s="1" t="s">
        <v>120</v>
      </c>
      <c r="AF412" s="1" t="s">
        <v>120</v>
      </c>
      <c r="AG412" s="1" t="s">
        <v>120</v>
      </c>
      <c r="AH412" s="1" t="s">
        <v>120</v>
      </c>
      <c r="AI412" s="1" t="s">
        <v>120</v>
      </c>
      <c r="AJ412" s="1" t="s">
        <v>3514</v>
      </c>
      <c r="AK412" s="1" t="s">
        <v>5586</v>
      </c>
      <c r="AL412" s="1" t="s">
        <v>662</v>
      </c>
      <c r="AM412" s="1" t="s">
        <v>120</v>
      </c>
      <c r="AN412" s="1" t="s">
        <v>120</v>
      </c>
      <c r="AO412" s="1" t="s">
        <v>120</v>
      </c>
      <c r="AP412" s="1" t="s">
        <v>120</v>
      </c>
      <c r="AQ412" s="1" t="s">
        <v>120</v>
      </c>
      <c r="AR412" s="1" t="s">
        <v>120</v>
      </c>
      <c r="AS412" s="1" t="s">
        <v>120</v>
      </c>
      <c r="AT412" s="1" t="s">
        <v>120</v>
      </c>
      <c r="AU412" s="1" t="s">
        <v>120</v>
      </c>
      <c r="AV412" s="1" t="s">
        <v>120</v>
      </c>
      <c r="AW412" s="1" t="s">
        <v>120</v>
      </c>
      <c r="AX412" s="1" t="s">
        <v>120</v>
      </c>
      <c r="AY412" s="1" t="s">
        <v>120</v>
      </c>
      <c r="AZ412" s="1" t="s">
        <v>120</v>
      </c>
      <c r="BA412" s="1" t="s">
        <v>120</v>
      </c>
      <c r="BB412" s="1" t="s">
        <v>262</v>
      </c>
      <c r="BC412" s="1" t="s">
        <v>120</v>
      </c>
      <c r="BD412" s="1" t="s">
        <v>120</v>
      </c>
      <c r="BE412" s="1" t="s">
        <v>120</v>
      </c>
      <c r="BF412" s="1" t="s">
        <v>262</v>
      </c>
      <c r="BG412" s="1" t="s">
        <v>120</v>
      </c>
      <c r="BH412" s="1" t="s">
        <v>120</v>
      </c>
      <c r="BI412" s="1" t="s">
        <v>662</v>
      </c>
      <c r="BJ412" s="1" t="s">
        <v>120</v>
      </c>
      <c r="BK412" s="1" t="s">
        <v>120</v>
      </c>
      <c r="BL412" s="1" t="s">
        <v>120</v>
      </c>
      <c r="BM412" s="1" t="s">
        <v>662</v>
      </c>
      <c r="BN412" s="1" t="s">
        <v>120</v>
      </c>
      <c r="BO412" s="1" t="s">
        <v>120</v>
      </c>
      <c r="BP412" s="1" t="s">
        <v>120</v>
      </c>
      <c r="BQ412" s="1" t="s">
        <v>120</v>
      </c>
      <c r="BR412" s="1" t="s">
        <v>120</v>
      </c>
      <c r="BS412" s="1" t="s">
        <v>120</v>
      </c>
      <c r="BT412" s="1" t="s">
        <v>120</v>
      </c>
      <c r="BU412" s="1" t="s">
        <v>120</v>
      </c>
      <c r="BV412" s="1" t="s">
        <v>120</v>
      </c>
      <c r="BW412" s="1" t="s">
        <v>120</v>
      </c>
      <c r="BX412" s="1" t="s">
        <v>120</v>
      </c>
      <c r="BY412" s="1" t="s">
        <v>120</v>
      </c>
      <c r="BZ412" s="1" t="s">
        <v>120</v>
      </c>
      <c r="CA412" s="1" t="s">
        <v>120</v>
      </c>
      <c r="CB412" s="1" t="s">
        <v>120</v>
      </c>
      <c r="CC412" s="1" t="s">
        <v>120</v>
      </c>
      <c r="CD412" s="1" t="s">
        <v>120</v>
      </c>
      <c r="CE412" s="1" t="s">
        <v>120</v>
      </c>
      <c r="CF412" s="1" t="s">
        <v>120</v>
      </c>
      <c r="CG412" s="1" t="s">
        <v>120</v>
      </c>
      <c r="CH412" s="1" t="s">
        <v>120</v>
      </c>
      <c r="CI412" s="1" t="s">
        <v>120</v>
      </c>
      <c r="CJ412" s="1" t="s">
        <v>120</v>
      </c>
      <c r="CK412" s="1" t="s">
        <v>120</v>
      </c>
      <c r="CL412" s="1" t="s">
        <v>120</v>
      </c>
      <c r="CM412" s="1" t="s">
        <v>120</v>
      </c>
      <c r="CN412" s="1" t="s">
        <v>120</v>
      </c>
      <c r="CO412" s="1" t="s">
        <v>120</v>
      </c>
      <c r="CP412" s="1" t="s">
        <v>120</v>
      </c>
      <c r="CQ412" s="1" t="s">
        <v>120</v>
      </c>
      <c r="CR412" s="1" t="s">
        <v>120</v>
      </c>
      <c r="CS412" s="1" t="s">
        <v>120</v>
      </c>
      <c r="CT412" s="1" t="s">
        <v>120</v>
      </c>
      <c r="CU412" s="1" t="s">
        <v>120</v>
      </c>
      <c r="CV412" s="1" t="s">
        <v>120</v>
      </c>
      <c r="CW412" s="1" t="s">
        <v>120</v>
      </c>
      <c r="CX412" s="1" t="s">
        <v>120</v>
      </c>
      <c r="CY412" s="1" t="s">
        <v>120</v>
      </c>
      <c r="CZ412" s="1" t="s">
        <v>120</v>
      </c>
      <c r="DA412" s="1" t="s">
        <v>120</v>
      </c>
      <c r="DB412" s="1" t="s">
        <v>120</v>
      </c>
      <c r="DC412" s="1" t="s">
        <v>120</v>
      </c>
      <c r="DD412" s="1" t="s">
        <v>120</v>
      </c>
      <c r="DE412" s="1" t="s">
        <v>120</v>
      </c>
      <c r="DF412" s="1" t="s">
        <v>120</v>
      </c>
      <c r="DG412" s="1" t="s">
        <v>120</v>
      </c>
    </row>
    <row r="413" spans="1:111" x14ac:dyDescent="0.3">
      <c r="A413" s="2">
        <v>411</v>
      </c>
      <c r="B413" s="1" t="s">
        <v>5577</v>
      </c>
      <c r="C413" s="1" t="s">
        <v>5578</v>
      </c>
      <c r="D413" s="1" t="s">
        <v>2930</v>
      </c>
      <c r="E413" s="1" t="s">
        <v>5579</v>
      </c>
      <c r="F413" s="1" t="s">
        <v>5580</v>
      </c>
      <c r="G413" s="1" t="s">
        <v>5581</v>
      </c>
      <c r="H413" s="1" t="s">
        <v>5582</v>
      </c>
      <c r="I413" s="1" t="s">
        <v>5583</v>
      </c>
      <c r="J413" s="1" t="s">
        <v>5584</v>
      </c>
      <c r="K413" s="1" t="s">
        <v>262</v>
      </c>
      <c r="L413" s="1" t="s">
        <v>5585</v>
      </c>
      <c r="M413" s="1" t="s">
        <v>120</v>
      </c>
      <c r="N413" s="1" t="s">
        <v>120</v>
      </c>
      <c r="O413" s="1" t="s">
        <v>262</v>
      </c>
      <c r="P413" s="1" t="s">
        <v>120</v>
      </c>
      <c r="Q413" s="1" t="s">
        <v>120</v>
      </c>
      <c r="R413" s="1" t="s">
        <v>120</v>
      </c>
      <c r="S413" s="1" t="s">
        <v>262</v>
      </c>
      <c r="T413" s="1" t="s">
        <v>120</v>
      </c>
      <c r="U413" s="1" t="s">
        <v>120</v>
      </c>
      <c r="V413" s="1" t="s">
        <v>662</v>
      </c>
      <c r="W413" s="1" t="s">
        <v>120</v>
      </c>
      <c r="X413" s="1" t="s">
        <v>120</v>
      </c>
      <c r="Y413" s="1" t="s">
        <v>120</v>
      </c>
      <c r="Z413" s="1" t="s">
        <v>662</v>
      </c>
      <c r="AA413" s="1" t="s">
        <v>457</v>
      </c>
      <c r="AB413" s="1" t="s">
        <v>120</v>
      </c>
      <c r="AC413" s="1" t="s">
        <v>120</v>
      </c>
      <c r="AD413" s="1" t="s">
        <v>120</v>
      </c>
      <c r="AE413" s="1" t="s">
        <v>120</v>
      </c>
      <c r="AF413" s="1" t="s">
        <v>120</v>
      </c>
      <c r="AG413" s="1" t="s">
        <v>120</v>
      </c>
      <c r="AH413" s="1" t="s">
        <v>120</v>
      </c>
      <c r="AI413" s="1" t="s">
        <v>120</v>
      </c>
      <c r="AJ413" s="1" t="s">
        <v>3514</v>
      </c>
      <c r="AK413" s="1" t="s">
        <v>5586</v>
      </c>
      <c r="AL413" s="1" t="s">
        <v>662</v>
      </c>
      <c r="AM413" s="1" t="s">
        <v>120</v>
      </c>
      <c r="AN413" s="1" t="s">
        <v>120</v>
      </c>
      <c r="AO413" s="1" t="s">
        <v>120</v>
      </c>
      <c r="AP413" s="1" t="s">
        <v>120</v>
      </c>
      <c r="AQ413" s="1" t="s">
        <v>120</v>
      </c>
      <c r="AR413" s="1" t="s">
        <v>120</v>
      </c>
      <c r="AS413" s="1" t="s">
        <v>120</v>
      </c>
      <c r="AT413" s="1" t="s">
        <v>120</v>
      </c>
      <c r="AU413" s="1" t="s">
        <v>120</v>
      </c>
      <c r="AV413" s="1" t="s">
        <v>120</v>
      </c>
      <c r="AW413" s="1" t="s">
        <v>120</v>
      </c>
      <c r="AX413" s="1" t="s">
        <v>120</v>
      </c>
      <c r="AY413" s="1" t="s">
        <v>120</v>
      </c>
      <c r="AZ413" s="1" t="s">
        <v>120</v>
      </c>
      <c r="BA413" s="1" t="s">
        <v>120</v>
      </c>
      <c r="BB413" s="1" t="s">
        <v>262</v>
      </c>
      <c r="BC413" s="1" t="s">
        <v>120</v>
      </c>
      <c r="BD413" s="1" t="s">
        <v>120</v>
      </c>
      <c r="BE413" s="1" t="s">
        <v>120</v>
      </c>
      <c r="BF413" s="1" t="s">
        <v>262</v>
      </c>
      <c r="BG413" s="1" t="s">
        <v>120</v>
      </c>
      <c r="BH413" s="1" t="s">
        <v>120</v>
      </c>
      <c r="BI413" s="1" t="s">
        <v>662</v>
      </c>
      <c r="BJ413" s="1" t="s">
        <v>120</v>
      </c>
      <c r="BK413" s="1" t="s">
        <v>120</v>
      </c>
      <c r="BL413" s="1" t="s">
        <v>120</v>
      </c>
      <c r="BM413" s="1" t="s">
        <v>662</v>
      </c>
      <c r="BN413" s="1" t="s">
        <v>120</v>
      </c>
      <c r="BO413" s="1" t="s">
        <v>120</v>
      </c>
      <c r="BP413" s="1" t="s">
        <v>120</v>
      </c>
      <c r="BQ413" s="1" t="s">
        <v>120</v>
      </c>
      <c r="BR413" s="1" t="s">
        <v>120</v>
      </c>
      <c r="BS413" s="1" t="s">
        <v>120</v>
      </c>
      <c r="BT413" s="1" t="s">
        <v>120</v>
      </c>
      <c r="BU413" s="1" t="s">
        <v>120</v>
      </c>
      <c r="BV413" s="1" t="s">
        <v>120</v>
      </c>
      <c r="BW413" s="1" t="s">
        <v>120</v>
      </c>
      <c r="BX413" s="1" t="s">
        <v>120</v>
      </c>
      <c r="BY413" s="1" t="s">
        <v>120</v>
      </c>
      <c r="BZ413" s="1" t="s">
        <v>120</v>
      </c>
      <c r="CA413" s="1" t="s">
        <v>120</v>
      </c>
      <c r="CB413" s="1" t="s">
        <v>120</v>
      </c>
      <c r="CC413" s="1" t="s">
        <v>120</v>
      </c>
      <c r="CD413" s="1" t="s">
        <v>120</v>
      </c>
      <c r="CE413" s="1" t="s">
        <v>120</v>
      </c>
      <c r="CF413" s="1" t="s">
        <v>120</v>
      </c>
      <c r="CG413" s="1" t="s">
        <v>120</v>
      </c>
      <c r="CH413" s="1" t="s">
        <v>120</v>
      </c>
      <c r="CI413" s="1" t="s">
        <v>120</v>
      </c>
      <c r="CJ413" s="1" t="s">
        <v>120</v>
      </c>
      <c r="CK413" s="1" t="s">
        <v>120</v>
      </c>
      <c r="CL413" s="1" t="s">
        <v>120</v>
      </c>
      <c r="CM413" s="1" t="s">
        <v>120</v>
      </c>
      <c r="CN413" s="1" t="s">
        <v>120</v>
      </c>
      <c r="CO413" s="1" t="s">
        <v>120</v>
      </c>
      <c r="CP413" s="1" t="s">
        <v>120</v>
      </c>
      <c r="CQ413" s="1" t="s">
        <v>120</v>
      </c>
      <c r="CR413" s="1" t="s">
        <v>120</v>
      </c>
      <c r="CS413" s="1" t="s">
        <v>120</v>
      </c>
      <c r="CT413" s="1" t="s">
        <v>120</v>
      </c>
      <c r="CU413" s="1" t="s">
        <v>120</v>
      </c>
      <c r="CV413" s="1" t="s">
        <v>120</v>
      </c>
      <c r="CW413" s="1" t="s">
        <v>120</v>
      </c>
      <c r="CX413" s="1" t="s">
        <v>120</v>
      </c>
      <c r="CY413" s="1" t="s">
        <v>120</v>
      </c>
      <c r="CZ413" s="1" t="s">
        <v>120</v>
      </c>
      <c r="DA413" s="1" t="s">
        <v>120</v>
      </c>
      <c r="DB413" s="1" t="s">
        <v>120</v>
      </c>
      <c r="DC413" s="1" t="s">
        <v>120</v>
      </c>
      <c r="DD413" s="1" t="s">
        <v>120</v>
      </c>
      <c r="DE413" s="1" t="s">
        <v>120</v>
      </c>
      <c r="DF413" s="1" t="s">
        <v>120</v>
      </c>
      <c r="DG413" s="1" t="s">
        <v>120</v>
      </c>
    </row>
    <row r="414" spans="1:111" x14ac:dyDescent="0.3">
      <c r="A414" s="2">
        <v>412</v>
      </c>
      <c r="B414" s="1" t="s">
        <v>5577</v>
      </c>
      <c r="C414" s="1" t="s">
        <v>5578</v>
      </c>
      <c r="D414" s="1" t="s">
        <v>2930</v>
      </c>
      <c r="E414" s="1" t="s">
        <v>5579</v>
      </c>
      <c r="F414" s="1" t="s">
        <v>5580</v>
      </c>
      <c r="G414" s="1" t="s">
        <v>5581</v>
      </c>
      <c r="H414" s="1" t="s">
        <v>5582</v>
      </c>
      <c r="I414" s="1" t="s">
        <v>5583</v>
      </c>
      <c r="J414" s="1" t="s">
        <v>5584</v>
      </c>
      <c r="K414" s="1" t="s">
        <v>262</v>
      </c>
      <c r="L414" s="1" t="s">
        <v>5585</v>
      </c>
      <c r="M414" s="1" t="s">
        <v>120</v>
      </c>
      <c r="N414" s="1" t="s">
        <v>120</v>
      </c>
      <c r="O414" s="1" t="s">
        <v>262</v>
      </c>
      <c r="P414" s="1" t="s">
        <v>120</v>
      </c>
      <c r="Q414" s="1" t="s">
        <v>120</v>
      </c>
      <c r="R414" s="1" t="s">
        <v>120</v>
      </c>
      <c r="S414" s="1" t="s">
        <v>262</v>
      </c>
      <c r="T414" s="1" t="s">
        <v>120</v>
      </c>
      <c r="U414" s="1" t="s">
        <v>120</v>
      </c>
      <c r="V414" s="1" t="s">
        <v>662</v>
      </c>
      <c r="W414" s="1" t="s">
        <v>120</v>
      </c>
      <c r="X414" s="1" t="s">
        <v>120</v>
      </c>
      <c r="Y414" s="1" t="s">
        <v>120</v>
      </c>
      <c r="Z414" s="1" t="s">
        <v>662</v>
      </c>
      <c r="AA414" s="1" t="s">
        <v>457</v>
      </c>
      <c r="AB414" s="1" t="s">
        <v>120</v>
      </c>
      <c r="AC414" s="1" t="s">
        <v>120</v>
      </c>
      <c r="AD414" s="1" t="s">
        <v>120</v>
      </c>
      <c r="AE414" s="1" t="s">
        <v>120</v>
      </c>
      <c r="AF414" s="1" t="s">
        <v>120</v>
      </c>
      <c r="AG414" s="1" t="s">
        <v>120</v>
      </c>
      <c r="AH414" s="1" t="s">
        <v>120</v>
      </c>
      <c r="AI414" s="1" t="s">
        <v>120</v>
      </c>
      <c r="AJ414" s="1" t="s">
        <v>3514</v>
      </c>
      <c r="AK414" s="1" t="s">
        <v>5586</v>
      </c>
      <c r="AL414" s="1" t="s">
        <v>662</v>
      </c>
      <c r="AM414" s="1" t="s">
        <v>120</v>
      </c>
      <c r="AN414" s="1" t="s">
        <v>120</v>
      </c>
      <c r="AO414" s="1" t="s">
        <v>120</v>
      </c>
      <c r="AP414" s="1" t="s">
        <v>120</v>
      </c>
      <c r="AQ414" s="1" t="s">
        <v>120</v>
      </c>
      <c r="AR414" s="1" t="s">
        <v>120</v>
      </c>
      <c r="AS414" s="1" t="s">
        <v>120</v>
      </c>
      <c r="AT414" s="1" t="s">
        <v>120</v>
      </c>
      <c r="AU414" s="1" t="s">
        <v>120</v>
      </c>
      <c r="AV414" s="1" t="s">
        <v>120</v>
      </c>
      <c r="AW414" s="1" t="s">
        <v>120</v>
      </c>
      <c r="AX414" s="1" t="s">
        <v>120</v>
      </c>
      <c r="AY414" s="1" t="s">
        <v>120</v>
      </c>
      <c r="AZ414" s="1" t="s">
        <v>120</v>
      </c>
      <c r="BA414" s="1" t="s">
        <v>120</v>
      </c>
      <c r="BB414" s="1" t="s">
        <v>262</v>
      </c>
      <c r="BC414" s="1" t="s">
        <v>120</v>
      </c>
      <c r="BD414" s="1" t="s">
        <v>120</v>
      </c>
      <c r="BE414" s="1" t="s">
        <v>120</v>
      </c>
      <c r="BF414" s="1" t="s">
        <v>262</v>
      </c>
      <c r="BG414" s="1" t="s">
        <v>120</v>
      </c>
      <c r="BH414" s="1" t="s">
        <v>120</v>
      </c>
      <c r="BI414" s="1" t="s">
        <v>662</v>
      </c>
      <c r="BJ414" s="1" t="s">
        <v>120</v>
      </c>
      <c r="BK414" s="1" t="s">
        <v>120</v>
      </c>
      <c r="BL414" s="1" t="s">
        <v>120</v>
      </c>
      <c r="BM414" s="1" t="s">
        <v>662</v>
      </c>
      <c r="BN414" s="1" t="s">
        <v>120</v>
      </c>
      <c r="BO414" s="1" t="s">
        <v>120</v>
      </c>
      <c r="BP414" s="1" t="s">
        <v>120</v>
      </c>
      <c r="BQ414" s="1" t="s">
        <v>120</v>
      </c>
      <c r="BR414" s="1" t="s">
        <v>120</v>
      </c>
      <c r="BS414" s="1" t="s">
        <v>120</v>
      </c>
      <c r="BT414" s="1" t="s">
        <v>120</v>
      </c>
      <c r="BU414" s="1" t="s">
        <v>120</v>
      </c>
      <c r="BV414" s="1" t="s">
        <v>120</v>
      </c>
      <c r="BW414" s="1" t="s">
        <v>120</v>
      </c>
      <c r="BX414" s="1" t="s">
        <v>120</v>
      </c>
      <c r="BY414" s="1" t="s">
        <v>120</v>
      </c>
      <c r="BZ414" s="1" t="s">
        <v>120</v>
      </c>
      <c r="CA414" s="1" t="s">
        <v>120</v>
      </c>
      <c r="CB414" s="1" t="s">
        <v>120</v>
      </c>
      <c r="CC414" s="1" t="s">
        <v>120</v>
      </c>
      <c r="CD414" s="1" t="s">
        <v>120</v>
      </c>
      <c r="CE414" s="1" t="s">
        <v>120</v>
      </c>
      <c r="CF414" s="1" t="s">
        <v>120</v>
      </c>
      <c r="CG414" s="1" t="s">
        <v>120</v>
      </c>
      <c r="CH414" s="1" t="s">
        <v>120</v>
      </c>
      <c r="CI414" s="1" t="s">
        <v>120</v>
      </c>
      <c r="CJ414" s="1" t="s">
        <v>120</v>
      </c>
      <c r="CK414" s="1" t="s">
        <v>120</v>
      </c>
      <c r="CL414" s="1" t="s">
        <v>120</v>
      </c>
      <c r="CM414" s="1" t="s">
        <v>120</v>
      </c>
      <c r="CN414" s="1" t="s">
        <v>120</v>
      </c>
      <c r="CO414" s="1" t="s">
        <v>120</v>
      </c>
      <c r="CP414" s="1" t="s">
        <v>120</v>
      </c>
      <c r="CQ414" s="1" t="s">
        <v>120</v>
      </c>
      <c r="CR414" s="1" t="s">
        <v>120</v>
      </c>
      <c r="CS414" s="1" t="s">
        <v>120</v>
      </c>
      <c r="CT414" s="1" t="s">
        <v>120</v>
      </c>
      <c r="CU414" s="1" t="s">
        <v>120</v>
      </c>
      <c r="CV414" s="1" t="s">
        <v>120</v>
      </c>
      <c r="CW414" s="1" t="s">
        <v>120</v>
      </c>
      <c r="CX414" s="1" t="s">
        <v>120</v>
      </c>
      <c r="CY414" s="1" t="s">
        <v>120</v>
      </c>
      <c r="CZ414" s="1" t="s">
        <v>120</v>
      </c>
      <c r="DA414" s="1" t="s">
        <v>120</v>
      </c>
      <c r="DB414" s="1" t="s">
        <v>120</v>
      </c>
      <c r="DC414" s="1" t="s">
        <v>120</v>
      </c>
      <c r="DD414" s="1" t="s">
        <v>120</v>
      </c>
      <c r="DE414" s="1" t="s">
        <v>120</v>
      </c>
      <c r="DF414" s="1" t="s">
        <v>120</v>
      </c>
      <c r="DG414" s="1" t="s">
        <v>120</v>
      </c>
    </row>
    <row r="415" spans="1:111" x14ac:dyDescent="0.3">
      <c r="A415" s="2">
        <v>413</v>
      </c>
      <c r="B415" s="1" t="s">
        <v>5577</v>
      </c>
      <c r="C415" s="1" t="s">
        <v>5578</v>
      </c>
      <c r="D415" s="1" t="s">
        <v>2930</v>
      </c>
      <c r="E415" s="1" t="s">
        <v>5579</v>
      </c>
      <c r="F415" s="1" t="s">
        <v>5580</v>
      </c>
      <c r="G415" s="1" t="s">
        <v>5581</v>
      </c>
      <c r="H415" s="1" t="s">
        <v>5582</v>
      </c>
      <c r="I415" s="1" t="s">
        <v>5583</v>
      </c>
      <c r="J415" s="1" t="s">
        <v>5584</v>
      </c>
      <c r="K415" s="1" t="s">
        <v>262</v>
      </c>
      <c r="L415" s="1" t="s">
        <v>5585</v>
      </c>
      <c r="M415" s="1" t="s">
        <v>120</v>
      </c>
      <c r="N415" s="1" t="s">
        <v>120</v>
      </c>
      <c r="O415" s="1" t="s">
        <v>262</v>
      </c>
      <c r="P415" s="1" t="s">
        <v>120</v>
      </c>
      <c r="Q415" s="1" t="s">
        <v>120</v>
      </c>
      <c r="R415" s="1" t="s">
        <v>120</v>
      </c>
      <c r="S415" s="1" t="s">
        <v>262</v>
      </c>
      <c r="T415" s="1" t="s">
        <v>120</v>
      </c>
      <c r="U415" s="1" t="s">
        <v>120</v>
      </c>
      <c r="V415" s="1" t="s">
        <v>662</v>
      </c>
      <c r="W415" s="1" t="s">
        <v>120</v>
      </c>
      <c r="X415" s="1" t="s">
        <v>120</v>
      </c>
      <c r="Y415" s="1" t="s">
        <v>120</v>
      </c>
      <c r="Z415" s="1" t="s">
        <v>662</v>
      </c>
      <c r="AA415" s="1" t="s">
        <v>457</v>
      </c>
      <c r="AB415" s="1" t="s">
        <v>120</v>
      </c>
      <c r="AC415" s="1" t="s">
        <v>120</v>
      </c>
      <c r="AD415" s="1" t="s">
        <v>120</v>
      </c>
      <c r="AE415" s="1" t="s">
        <v>120</v>
      </c>
      <c r="AF415" s="1" t="s">
        <v>120</v>
      </c>
      <c r="AG415" s="1" t="s">
        <v>120</v>
      </c>
      <c r="AH415" s="1" t="s">
        <v>120</v>
      </c>
      <c r="AI415" s="1" t="s">
        <v>120</v>
      </c>
      <c r="AJ415" s="1" t="s">
        <v>3514</v>
      </c>
      <c r="AK415" s="1" t="s">
        <v>5586</v>
      </c>
      <c r="AL415" s="1" t="s">
        <v>662</v>
      </c>
      <c r="AM415" s="1" t="s">
        <v>120</v>
      </c>
      <c r="AN415" s="1" t="s">
        <v>120</v>
      </c>
      <c r="AO415" s="1" t="s">
        <v>120</v>
      </c>
      <c r="AP415" s="1" t="s">
        <v>120</v>
      </c>
      <c r="AQ415" s="1" t="s">
        <v>120</v>
      </c>
      <c r="AR415" s="1" t="s">
        <v>120</v>
      </c>
      <c r="AS415" s="1" t="s">
        <v>120</v>
      </c>
      <c r="AT415" s="1" t="s">
        <v>120</v>
      </c>
      <c r="AU415" s="1" t="s">
        <v>120</v>
      </c>
      <c r="AV415" s="1" t="s">
        <v>120</v>
      </c>
      <c r="AW415" s="1" t="s">
        <v>120</v>
      </c>
      <c r="AX415" s="1" t="s">
        <v>120</v>
      </c>
      <c r="AY415" s="1" t="s">
        <v>120</v>
      </c>
      <c r="AZ415" s="1" t="s">
        <v>120</v>
      </c>
      <c r="BA415" s="1" t="s">
        <v>120</v>
      </c>
      <c r="BB415" s="1" t="s">
        <v>262</v>
      </c>
      <c r="BC415" s="1" t="s">
        <v>120</v>
      </c>
      <c r="BD415" s="1" t="s">
        <v>120</v>
      </c>
      <c r="BE415" s="1" t="s">
        <v>120</v>
      </c>
      <c r="BF415" s="1" t="s">
        <v>262</v>
      </c>
      <c r="BG415" s="1" t="s">
        <v>120</v>
      </c>
      <c r="BH415" s="1" t="s">
        <v>120</v>
      </c>
      <c r="BI415" s="1" t="s">
        <v>662</v>
      </c>
      <c r="BJ415" s="1" t="s">
        <v>120</v>
      </c>
      <c r="BK415" s="1" t="s">
        <v>120</v>
      </c>
      <c r="BL415" s="1" t="s">
        <v>120</v>
      </c>
      <c r="BM415" s="1" t="s">
        <v>662</v>
      </c>
      <c r="BN415" s="1" t="s">
        <v>120</v>
      </c>
      <c r="BO415" s="1" t="s">
        <v>120</v>
      </c>
      <c r="BP415" s="1" t="s">
        <v>120</v>
      </c>
      <c r="BQ415" s="1" t="s">
        <v>120</v>
      </c>
      <c r="BR415" s="1" t="s">
        <v>120</v>
      </c>
      <c r="BS415" s="1" t="s">
        <v>120</v>
      </c>
      <c r="BT415" s="1" t="s">
        <v>120</v>
      </c>
      <c r="BU415" s="1" t="s">
        <v>120</v>
      </c>
      <c r="BV415" s="1" t="s">
        <v>120</v>
      </c>
      <c r="BW415" s="1" t="s">
        <v>120</v>
      </c>
      <c r="BX415" s="1" t="s">
        <v>120</v>
      </c>
      <c r="BY415" s="1" t="s">
        <v>120</v>
      </c>
      <c r="BZ415" s="1" t="s">
        <v>120</v>
      </c>
      <c r="CA415" s="1" t="s">
        <v>120</v>
      </c>
      <c r="CB415" s="1" t="s">
        <v>120</v>
      </c>
      <c r="CC415" s="1" t="s">
        <v>120</v>
      </c>
      <c r="CD415" s="1" t="s">
        <v>120</v>
      </c>
      <c r="CE415" s="1" t="s">
        <v>120</v>
      </c>
      <c r="CF415" s="1" t="s">
        <v>120</v>
      </c>
      <c r="CG415" s="1" t="s">
        <v>120</v>
      </c>
      <c r="CH415" s="1" t="s">
        <v>120</v>
      </c>
      <c r="CI415" s="1" t="s">
        <v>120</v>
      </c>
      <c r="CJ415" s="1" t="s">
        <v>120</v>
      </c>
      <c r="CK415" s="1" t="s">
        <v>120</v>
      </c>
      <c r="CL415" s="1" t="s">
        <v>120</v>
      </c>
      <c r="CM415" s="1" t="s">
        <v>120</v>
      </c>
      <c r="CN415" s="1" t="s">
        <v>120</v>
      </c>
      <c r="CO415" s="1" t="s">
        <v>120</v>
      </c>
      <c r="CP415" s="1" t="s">
        <v>120</v>
      </c>
      <c r="CQ415" s="1" t="s">
        <v>120</v>
      </c>
      <c r="CR415" s="1" t="s">
        <v>120</v>
      </c>
      <c r="CS415" s="1" t="s">
        <v>120</v>
      </c>
      <c r="CT415" s="1" t="s">
        <v>120</v>
      </c>
      <c r="CU415" s="1" t="s">
        <v>120</v>
      </c>
      <c r="CV415" s="1" t="s">
        <v>120</v>
      </c>
      <c r="CW415" s="1" t="s">
        <v>120</v>
      </c>
      <c r="CX415" s="1" t="s">
        <v>120</v>
      </c>
      <c r="CY415" s="1" t="s">
        <v>120</v>
      </c>
      <c r="CZ415" s="1" t="s">
        <v>120</v>
      </c>
      <c r="DA415" s="1" t="s">
        <v>120</v>
      </c>
      <c r="DB415" s="1" t="s">
        <v>120</v>
      </c>
      <c r="DC415" s="1" t="s">
        <v>120</v>
      </c>
      <c r="DD415" s="1" t="s">
        <v>120</v>
      </c>
      <c r="DE415" s="1" t="s">
        <v>120</v>
      </c>
      <c r="DF415" s="1" t="s">
        <v>120</v>
      </c>
      <c r="DG415" s="1" t="s">
        <v>120</v>
      </c>
    </row>
    <row r="416" spans="1:111" x14ac:dyDescent="0.3">
      <c r="A416" s="2">
        <v>414</v>
      </c>
      <c r="B416" s="1" t="s">
        <v>5587</v>
      </c>
      <c r="C416" s="1" t="s">
        <v>5588</v>
      </c>
      <c r="D416" s="1" t="s">
        <v>5589</v>
      </c>
      <c r="E416" s="1" t="s">
        <v>5590</v>
      </c>
      <c r="F416" s="1" t="s">
        <v>5591</v>
      </c>
      <c r="G416" s="1" t="s">
        <v>5592</v>
      </c>
      <c r="H416" s="1" t="s">
        <v>5593</v>
      </c>
      <c r="I416" s="1" t="s">
        <v>5591</v>
      </c>
      <c r="J416" s="1" t="s">
        <v>5592</v>
      </c>
      <c r="K416" s="1" t="s">
        <v>120</v>
      </c>
      <c r="L416" s="1" t="s">
        <v>311</v>
      </c>
      <c r="M416" s="1" t="s">
        <v>120</v>
      </c>
      <c r="N416" s="1" t="s">
        <v>120</v>
      </c>
      <c r="O416" s="1" t="s">
        <v>120</v>
      </c>
      <c r="P416" s="1" t="s">
        <v>120</v>
      </c>
      <c r="Q416" s="1" t="s">
        <v>120</v>
      </c>
      <c r="R416" s="1" t="s">
        <v>120</v>
      </c>
      <c r="S416" s="1" t="s">
        <v>120</v>
      </c>
      <c r="T416" s="1" t="s">
        <v>120</v>
      </c>
      <c r="U416" s="1" t="s">
        <v>120</v>
      </c>
      <c r="V416" s="1" t="s">
        <v>120</v>
      </c>
      <c r="W416" s="1" t="s">
        <v>120</v>
      </c>
      <c r="X416" s="1" t="s">
        <v>120</v>
      </c>
      <c r="Y416" s="1" t="s">
        <v>120</v>
      </c>
      <c r="Z416" s="1" t="s">
        <v>120</v>
      </c>
      <c r="AA416" s="1" t="s">
        <v>120</v>
      </c>
      <c r="AB416" s="1" t="s">
        <v>120</v>
      </c>
      <c r="AC416" s="1" t="s">
        <v>120</v>
      </c>
      <c r="AD416" s="1" t="s">
        <v>120</v>
      </c>
      <c r="AE416" s="1" t="s">
        <v>120</v>
      </c>
      <c r="AF416" s="1" t="s">
        <v>120</v>
      </c>
      <c r="AG416" s="1" t="s">
        <v>120</v>
      </c>
      <c r="AH416" s="1" t="s">
        <v>120</v>
      </c>
      <c r="AI416" s="1" t="s">
        <v>120</v>
      </c>
      <c r="AJ416" s="1" t="s">
        <v>120</v>
      </c>
      <c r="AK416" s="1" t="s">
        <v>120</v>
      </c>
      <c r="AL416" s="1" t="s">
        <v>120</v>
      </c>
      <c r="AM416" s="1" t="s">
        <v>120</v>
      </c>
      <c r="AN416" s="1" t="s">
        <v>120</v>
      </c>
      <c r="AO416" s="1" t="s">
        <v>120</v>
      </c>
      <c r="AP416" s="1" t="s">
        <v>120</v>
      </c>
      <c r="AQ416" s="1" t="s">
        <v>120</v>
      </c>
      <c r="AR416" s="1" t="s">
        <v>120</v>
      </c>
      <c r="AS416" s="1" t="s">
        <v>120</v>
      </c>
      <c r="AT416" s="1" t="s">
        <v>120</v>
      </c>
      <c r="AU416" s="1" t="s">
        <v>120</v>
      </c>
      <c r="AV416" s="1" t="s">
        <v>120</v>
      </c>
      <c r="AW416" s="1" t="s">
        <v>120</v>
      </c>
      <c r="AX416" s="1" t="s">
        <v>120</v>
      </c>
      <c r="AY416" s="1" t="s">
        <v>120</v>
      </c>
      <c r="AZ416" s="1" t="s">
        <v>120</v>
      </c>
      <c r="BA416" s="1" t="s">
        <v>120</v>
      </c>
      <c r="BB416" s="1" t="s">
        <v>120</v>
      </c>
      <c r="BC416" s="1" t="s">
        <v>120</v>
      </c>
      <c r="BD416" s="1" t="s">
        <v>120</v>
      </c>
      <c r="BE416" s="1" t="s">
        <v>120</v>
      </c>
      <c r="BF416" s="1" t="s">
        <v>120</v>
      </c>
      <c r="BG416" s="1" t="s">
        <v>120</v>
      </c>
      <c r="BH416" s="1" t="s">
        <v>120</v>
      </c>
      <c r="BI416" s="1" t="s">
        <v>120</v>
      </c>
      <c r="BJ416" s="1" t="s">
        <v>120</v>
      </c>
      <c r="BK416" s="1" t="s">
        <v>120</v>
      </c>
      <c r="BL416" s="1" t="s">
        <v>120</v>
      </c>
      <c r="BM416" s="1" t="s">
        <v>120</v>
      </c>
      <c r="BN416" s="1" t="s">
        <v>120</v>
      </c>
      <c r="BO416" s="1" t="s">
        <v>120</v>
      </c>
      <c r="BP416" s="1" t="s">
        <v>120</v>
      </c>
      <c r="BQ416" s="1" t="s">
        <v>120</v>
      </c>
      <c r="BR416" s="1" t="s">
        <v>120</v>
      </c>
      <c r="BS416" s="1" t="s">
        <v>120</v>
      </c>
      <c r="BT416" s="1" t="s">
        <v>120</v>
      </c>
      <c r="BU416" s="1" t="s">
        <v>120</v>
      </c>
      <c r="BV416" s="1" t="s">
        <v>120</v>
      </c>
      <c r="BW416" s="1" t="s">
        <v>120</v>
      </c>
      <c r="BX416" s="1" t="s">
        <v>120</v>
      </c>
      <c r="BY416" s="1" t="s">
        <v>120</v>
      </c>
      <c r="BZ416" s="1" t="s">
        <v>120</v>
      </c>
      <c r="CA416" s="1" t="s">
        <v>120</v>
      </c>
      <c r="CB416" s="1" t="s">
        <v>120</v>
      </c>
      <c r="CC416" s="1" t="s">
        <v>120</v>
      </c>
      <c r="CD416" s="1" t="s">
        <v>120</v>
      </c>
      <c r="CE416" s="1" t="s">
        <v>120</v>
      </c>
      <c r="CF416" s="1" t="s">
        <v>120</v>
      </c>
      <c r="CG416" s="1" t="s">
        <v>120</v>
      </c>
      <c r="CH416" s="1" t="s">
        <v>120</v>
      </c>
      <c r="CI416" s="1" t="s">
        <v>120</v>
      </c>
      <c r="CJ416" s="1" t="s">
        <v>120</v>
      </c>
      <c r="CK416" s="1" t="s">
        <v>120</v>
      </c>
      <c r="CL416" s="1" t="s">
        <v>120</v>
      </c>
      <c r="CM416" s="1" t="s">
        <v>120</v>
      </c>
      <c r="CN416" s="1" t="s">
        <v>120</v>
      </c>
      <c r="CO416" s="1" t="s">
        <v>120</v>
      </c>
      <c r="CP416" s="1" t="s">
        <v>120</v>
      </c>
      <c r="CQ416" s="1" t="s">
        <v>120</v>
      </c>
      <c r="CR416" s="1" t="s">
        <v>120</v>
      </c>
      <c r="CS416" s="1" t="s">
        <v>120</v>
      </c>
      <c r="CT416" s="1" t="s">
        <v>120</v>
      </c>
      <c r="CU416" s="1" t="s">
        <v>120</v>
      </c>
      <c r="CV416" s="1" t="s">
        <v>120</v>
      </c>
      <c r="CW416" s="1" t="s">
        <v>120</v>
      </c>
      <c r="CX416" s="1" t="s">
        <v>120</v>
      </c>
      <c r="CY416" s="1" t="s">
        <v>120</v>
      </c>
      <c r="CZ416" s="1" t="s">
        <v>120</v>
      </c>
      <c r="DA416" s="1" t="s">
        <v>120</v>
      </c>
      <c r="DB416" s="1" t="s">
        <v>120</v>
      </c>
      <c r="DC416" s="1" t="s">
        <v>120</v>
      </c>
      <c r="DD416" s="1" t="s">
        <v>120</v>
      </c>
      <c r="DE416" s="1" t="s">
        <v>120</v>
      </c>
      <c r="DF416" s="1" t="s">
        <v>120</v>
      </c>
      <c r="DG416" s="1" t="s">
        <v>120</v>
      </c>
    </row>
    <row r="417" spans="1:111" x14ac:dyDescent="0.3">
      <c r="A417" s="2">
        <v>415</v>
      </c>
      <c r="B417" s="1" t="s">
        <v>5594</v>
      </c>
      <c r="C417" s="1" t="s">
        <v>5595</v>
      </c>
      <c r="D417" s="1" t="s">
        <v>5596</v>
      </c>
      <c r="E417" s="1" t="s">
        <v>5597</v>
      </c>
      <c r="F417" s="1" t="s">
        <v>5598</v>
      </c>
      <c r="G417" s="1"/>
      <c r="H417" s="1" t="s">
        <v>5599</v>
      </c>
      <c r="I417" s="1" t="s">
        <v>5600</v>
      </c>
      <c r="J417" s="1"/>
      <c r="K417" s="1" t="s">
        <v>190</v>
      </c>
      <c r="L417" s="1" t="s">
        <v>5601</v>
      </c>
      <c r="M417" s="1" t="s">
        <v>120</v>
      </c>
      <c r="N417" s="1" t="s">
        <v>123</v>
      </c>
      <c r="O417" s="1" t="s">
        <v>262</v>
      </c>
      <c r="P417" s="1" t="s">
        <v>120</v>
      </c>
      <c r="Q417" s="1" t="s">
        <v>120</v>
      </c>
      <c r="R417" s="1" t="s">
        <v>120</v>
      </c>
      <c r="S417" s="1" t="s">
        <v>190</v>
      </c>
      <c r="T417" s="1" t="s">
        <v>120</v>
      </c>
      <c r="U417" s="1" t="s">
        <v>5602</v>
      </c>
      <c r="V417" s="1" t="s">
        <v>5603</v>
      </c>
      <c r="W417" s="1" t="s">
        <v>120</v>
      </c>
      <c r="X417" s="1" t="s">
        <v>120</v>
      </c>
      <c r="Y417" s="1" t="s">
        <v>120</v>
      </c>
      <c r="Z417" s="1" t="s">
        <v>5604</v>
      </c>
      <c r="AA417" s="1" t="s">
        <v>5226</v>
      </c>
      <c r="AB417" s="1" t="s">
        <v>120</v>
      </c>
      <c r="AC417" s="1" t="s">
        <v>120</v>
      </c>
      <c r="AD417" s="1" t="s">
        <v>120</v>
      </c>
      <c r="AE417" s="1" t="s">
        <v>120</v>
      </c>
      <c r="AF417" s="1" t="s">
        <v>120</v>
      </c>
      <c r="AG417" s="1" t="s">
        <v>120</v>
      </c>
      <c r="AH417" s="1" t="s">
        <v>120</v>
      </c>
      <c r="AI417" s="1" t="s">
        <v>120</v>
      </c>
      <c r="AJ417" s="1" t="s">
        <v>120</v>
      </c>
      <c r="AK417" s="1" t="s">
        <v>716</v>
      </c>
      <c r="AL417" s="1" t="s">
        <v>5603</v>
      </c>
      <c r="AM417" s="1" t="s">
        <v>5605</v>
      </c>
      <c r="AN417" s="1" t="s">
        <v>120</v>
      </c>
      <c r="AO417" s="1" t="s">
        <v>120</v>
      </c>
      <c r="AP417" s="1" t="s">
        <v>120</v>
      </c>
      <c r="AQ417" s="1" t="s">
        <v>120</v>
      </c>
      <c r="AR417" s="1" t="s">
        <v>120</v>
      </c>
      <c r="AS417" s="1" t="s">
        <v>120</v>
      </c>
      <c r="AT417" s="1" t="s">
        <v>120</v>
      </c>
      <c r="AU417" s="1" t="s">
        <v>120</v>
      </c>
      <c r="AV417" s="1" t="s">
        <v>120</v>
      </c>
      <c r="AW417" s="1" t="s">
        <v>5606</v>
      </c>
      <c r="AX417" s="1" t="s">
        <v>5602</v>
      </c>
      <c r="AY417" s="1" t="s">
        <v>120</v>
      </c>
      <c r="AZ417" s="1" t="s">
        <v>120</v>
      </c>
      <c r="BA417" s="1" t="s">
        <v>120</v>
      </c>
      <c r="BB417" s="1" t="s">
        <v>262</v>
      </c>
      <c r="BC417" s="1" t="s">
        <v>120</v>
      </c>
      <c r="BD417" s="1" t="s">
        <v>120</v>
      </c>
      <c r="BE417" s="1" t="s">
        <v>120</v>
      </c>
      <c r="BF417" s="1" t="s">
        <v>262</v>
      </c>
      <c r="BG417" s="1" t="s">
        <v>120</v>
      </c>
      <c r="BH417" s="1" t="s">
        <v>120</v>
      </c>
      <c r="BI417" s="1" t="s">
        <v>5603</v>
      </c>
      <c r="BJ417" s="1" t="s">
        <v>120</v>
      </c>
      <c r="BK417" s="1" t="s">
        <v>120</v>
      </c>
      <c r="BL417" s="1" t="s">
        <v>120</v>
      </c>
      <c r="BM417" s="1" t="s">
        <v>5603</v>
      </c>
      <c r="BN417" s="1" t="s">
        <v>120</v>
      </c>
      <c r="BO417" s="1" t="s">
        <v>123</v>
      </c>
      <c r="BP417" s="1" t="s">
        <v>120</v>
      </c>
      <c r="BQ417" s="1" t="s">
        <v>120</v>
      </c>
      <c r="BR417" s="1" t="s">
        <v>120</v>
      </c>
      <c r="BS417" s="1" t="s">
        <v>120</v>
      </c>
      <c r="BT417" s="1" t="s">
        <v>123</v>
      </c>
      <c r="BU417" s="1" t="s">
        <v>120</v>
      </c>
      <c r="BV417" s="1" t="s">
        <v>5602</v>
      </c>
      <c r="BW417" s="1" t="s">
        <v>120</v>
      </c>
      <c r="BX417" s="1" t="s">
        <v>120</v>
      </c>
      <c r="BY417" s="1" t="s">
        <v>120</v>
      </c>
      <c r="BZ417" s="1" t="s">
        <v>120</v>
      </c>
      <c r="CA417" s="1" t="s">
        <v>5602</v>
      </c>
      <c r="CB417" s="1" t="s">
        <v>5605</v>
      </c>
      <c r="CC417" s="1" t="s">
        <v>120</v>
      </c>
      <c r="CD417" s="1" t="s">
        <v>120</v>
      </c>
      <c r="CE417" s="1" t="s">
        <v>120</v>
      </c>
      <c r="CF417" s="1" t="s">
        <v>120</v>
      </c>
      <c r="CG417" s="1" t="s">
        <v>120</v>
      </c>
      <c r="CH417" s="1" t="s">
        <v>120</v>
      </c>
      <c r="CI417" s="1" t="s">
        <v>120</v>
      </c>
      <c r="CJ417" s="1" t="s">
        <v>120</v>
      </c>
      <c r="CK417" s="1" t="s">
        <v>120</v>
      </c>
      <c r="CL417" s="1" t="s">
        <v>5606</v>
      </c>
      <c r="CM417" s="1" t="s">
        <v>5602</v>
      </c>
      <c r="CN417" s="1" t="s">
        <v>120</v>
      </c>
      <c r="CO417" s="1" t="s">
        <v>120</v>
      </c>
      <c r="CP417" s="1" t="s">
        <v>120</v>
      </c>
      <c r="CQ417" s="1" t="s">
        <v>129</v>
      </c>
      <c r="CR417" s="1" t="s">
        <v>462</v>
      </c>
      <c r="CS417" s="1" t="s">
        <v>377</v>
      </c>
      <c r="CT417" s="1" t="s">
        <v>120</v>
      </c>
      <c r="CU417" s="1" t="s">
        <v>120</v>
      </c>
      <c r="CV417" s="1" t="s">
        <v>120</v>
      </c>
      <c r="CW417" s="1" t="s">
        <v>120</v>
      </c>
      <c r="CX417" s="1" t="s">
        <v>120</v>
      </c>
      <c r="CY417" s="1" t="s">
        <v>120</v>
      </c>
      <c r="CZ417" s="1" t="s">
        <v>120</v>
      </c>
      <c r="DA417" s="1" t="s">
        <v>120</v>
      </c>
      <c r="DB417" s="1" t="s">
        <v>120</v>
      </c>
      <c r="DC417" s="1" t="s">
        <v>120</v>
      </c>
      <c r="DD417" s="1" t="s">
        <v>120</v>
      </c>
      <c r="DE417" s="1" t="s">
        <v>120</v>
      </c>
      <c r="DF417" s="1" t="s">
        <v>120</v>
      </c>
      <c r="DG417" s="1" t="s">
        <v>120</v>
      </c>
    </row>
    <row r="418" spans="1:111" x14ac:dyDescent="0.3">
      <c r="A418" s="2">
        <v>416</v>
      </c>
      <c r="B418" s="1" t="s">
        <v>5607</v>
      </c>
      <c r="C418" s="1" t="s">
        <v>5608</v>
      </c>
      <c r="D418" s="1" t="s">
        <v>345</v>
      </c>
      <c r="E418" s="1" t="s">
        <v>5609</v>
      </c>
      <c r="F418" s="1" t="s">
        <v>5610</v>
      </c>
      <c r="G418" s="1" t="s">
        <v>5611</v>
      </c>
      <c r="H418" s="1" t="s">
        <v>5612</v>
      </c>
      <c r="I418" s="1" t="s">
        <v>5613</v>
      </c>
      <c r="J418" s="1" t="s">
        <v>5614</v>
      </c>
      <c r="K418" s="1" t="s">
        <v>120</v>
      </c>
      <c r="L418" s="1" t="s">
        <v>311</v>
      </c>
      <c r="M418" s="1" t="s">
        <v>120</v>
      </c>
      <c r="N418" s="1" t="s">
        <v>120</v>
      </c>
      <c r="O418" s="1" t="s">
        <v>120</v>
      </c>
      <c r="P418" s="1" t="s">
        <v>120</v>
      </c>
      <c r="Q418" s="1" t="s">
        <v>120</v>
      </c>
      <c r="R418" s="1" t="s">
        <v>120</v>
      </c>
      <c r="S418" s="1" t="s">
        <v>120</v>
      </c>
      <c r="T418" s="1" t="s">
        <v>120</v>
      </c>
      <c r="U418" s="1" t="s">
        <v>120</v>
      </c>
      <c r="V418" s="1" t="s">
        <v>120</v>
      </c>
      <c r="W418" s="1" t="s">
        <v>120</v>
      </c>
      <c r="X418" s="1" t="s">
        <v>120</v>
      </c>
      <c r="Y418" s="1" t="s">
        <v>120</v>
      </c>
      <c r="Z418" s="1" t="s">
        <v>120</v>
      </c>
      <c r="AA418" s="1" t="s">
        <v>120</v>
      </c>
      <c r="AB418" s="1" t="s">
        <v>120</v>
      </c>
      <c r="AC418" s="1" t="s">
        <v>120</v>
      </c>
      <c r="AD418" s="1" t="s">
        <v>120</v>
      </c>
      <c r="AE418" s="1" t="s">
        <v>120</v>
      </c>
      <c r="AF418" s="1" t="s">
        <v>120</v>
      </c>
      <c r="AG418" s="1" t="s">
        <v>120</v>
      </c>
      <c r="AH418" s="1" t="s">
        <v>120</v>
      </c>
      <c r="AI418" s="1" t="s">
        <v>120</v>
      </c>
      <c r="AJ418" s="1" t="s">
        <v>120</v>
      </c>
      <c r="AK418" s="1" t="s">
        <v>120</v>
      </c>
      <c r="AL418" s="1" t="s">
        <v>120</v>
      </c>
      <c r="AM418" s="1" t="s">
        <v>120</v>
      </c>
      <c r="AN418" s="1" t="s">
        <v>120</v>
      </c>
      <c r="AO418" s="1" t="s">
        <v>120</v>
      </c>
      <c r="AP418" s="1" t="s">
        <v>120</v>
      </c>
      <c r="AQ418" s="1" t="s">
        <v>120</v>
      </c>
      <c r="AR418" s="1" t="s">
        <v>120</v>
      </c>
      <c r="AS418" s="1" t="s">
        <v>120</v>
      </c>
      <c r="AT418" s="1" t="s">
        <v>120</v>
      </c>
      <c r="AU418" s="1" t="s">
        <v>120</v>
      </c>
      <c r="AV418" s="1" t="s">
        <v>120</v>
      </c>
      <c r="AW418" s="1" t="s">
        <v>120</v>
      </c>
      <c r="AX418" s="1" t="s">
        <v>120</v>
      </c>
      <c r="AY418" s="1" t="s">
        <v>120</v>
      </c>
      <c r="AZ418" s="1" t="s">
        <v>120</v>
      </c>
      <c r="BA418" s="1" t="s">
        <v>120</v>
      </c>
      <c r="BB418" s="1" t="s">
        <v>120</v>
      </c>
      <c r="BC418" s="1" t="s">
        <v>120</v>
      </c>
      <c r="BD418" s="1" t="s">
        <v>120</v>
      </c>
      <c r="BE418" s="1" t="s">
        <v>120</v>
      </c>
      <c r="BF418" s="1" t="s">
        <v>120</v>
      </c>
      <c r="BG418" s="1" t="s">
        <v>120</v>
      </c>
      <c r="BH418" s="1" t="s">
        <v>120</v>
      </c>
      <c r="BI418" s="1" t="s">
        <v>120</v>
      </c>
      <c r="BJ418" s="1" t="s">
        <v>120</v>
      </c>
      <c r="BK418" s="1" t="s">
        <v>120</v>
      </c>
      <c r="BL418" s="1" t="s">
        <v>120</v>
      </c>
      <c r="BM418" s="1" t="s">
        <v>120</v>
      </c>
      <c r="BN418" s="1" t="s">
        <v>120</v>
      </c>
      <c r="BO418" s="1" t="s">
        <v>120</v>
      </c>
      <c r="BP418" s="1" t="s">
        <v>120</v>
      </c>
      <c r="BQ418" s="1" t="s">
        <v>120</v>
      </c>
      <c r="BR418" s="1" t="s">
        <v>120</v>
      </c>
      <c r="BS418" s="1" t="s">
        <v>120</v>
      </c>
      <c r="BT418" s="1" t="s">
        <v>120</v>
      </c>
      <c r="BU418" s="1" t="s">
        <v>120</v>
      </c>
      <c r="BV418" s="1" t="s">
        <v>120</v>
      </c>
      <c r="BW418" s="1" t="s">
        <v>120</v>
      </c>
      <c r="BX418" s="1" t="s">
        <v>120</v>
      </c>
      <c r="BY418" s="1" t="s">
        <v>120</v>
      </c>
      <c r="BZ418" s="1" t="s">
        <v>120</v>
      </c>
      <c r="CA418" s="1" t="s">
        <v>120</v>
      </c>
      <c r="CB418" s="1" t="s">
        <v>120</v>
      </c>
      <c r="CC418" s="1" t="s">
        <v>120</v>
      </c>
      <c r="CD418" s="1" t="s">
        <v>120</v>
      </c>
      <c r="CE418" s="1" t="s">
        <v>120</v>
      </c>
      <c r="CF418" s="1" t="s">
        <v>120</v>
      </c>
      <c r="CG418" s="1" t="s">
        <v>120</v>
      </c>
      <c r="CH418" s="1" t="s">
        <v>120</v>
      </c>
      <c r="CI418" s="1" t="s">
        <v>120</v>
      </c>
      <c r="CJ418" s="1" t="s">
        <v>120</v>
      </c>
      <c r="CK418" s="1" t="s">
        <v>120</v>
      </c>
      <c r="CL418" s="1" t="s">
        <v>120</v>
      </c>
      <c r="CM418" s="1" t="s">
        <v>120</v>
      </c>
      <c r="CN418" s="1" t="s">
        <v>120</v>
      </c>
      <c r="CO418" s="1" t="s">
        <v>120</v>
      </c>
      <c r="CP418" s="1" t="s">
        <v>120</v>
      </c>
      <c r="CQ418" s="1" t="s">
        <v>120</v>
      </c>
      <c r="CR418" s="1" t="s">
        <v>120</v>
      </c>
      <c r="CS418" s="1" t="s">
        <v>120</v>
      </c>
      <c r="CT418" s="1" t="s">
        <v>120</v>
      </c>
      <c r="CU418" s="1" t="s">
        <v>120</v>
      </c>
      <c r="CV418" s="1" t="s">
        <v>120</v>
      </c>
      <c r="CW418" s="1" t="s">
        <v>120</v>
      </c>
      <c r="CX418" s="1" t="s">
        <v>120</v>
      </c>
      <c r="CY418" s="1" t="s">
        <v>120</v>
      </c>
      <c r="CZ418" s="1" t="s">
        <v>120</v>
      </c>
      <c r="DA418" s="1" t="s">
        <v>120</v>
      </c>
      <c r="DB418" s="1" t="s">
        <v>120</v>
      </c>
      <c r="DC418" s="1" t="s">
        <v>120</v>
      </c>
      <c r="DD418" s="1" t="s">
        <v>120</v>
      </c>
      <c r="DE418" s="1" t="s">
        <v>120</v>
      </c>
      <c r="DF418" s="1" t="s">
        <v>120</v>
      </c>
      <c r="DG418" s="1" t="s">
        <v>120</v>
      </c>
    </row>
    <row r="419" spans="1:111" x14ac:dyDescent="0.3">
      <c r="A419" s="2">
        <v>417</v>
      </c>
      <c r="B419" s="1" t="s">
        <v>5615</v>
      </c>
      <c r="C419" s="1" t="s">
        <v>5616</v>
      </c>
      <c r="D419" s="1" t="s">
        <v>5617</v>
      </c>
      <c r="E419" s="1" t="s">
        <v>5618</v>
      </c>
      <c r="F419" s="1" t="s">
        <v>5619</v>
      </c>
      <c r="G419" s="1" t="s">
        <v>5620</v>
      </c>
      <c r="H419" s="1" t="s">
        <v>5621</v>
      </c>
      <c r="I419" s="1" t="s">
        <v>5622</v>
      </c>
      <c r="J419" s="1" t="s">
        <v>5620</v>
      </c>
      <c r="K419" s="1" t="s">
        <v>120</v>
      </c>
      <c r="L419" s="1" t="s">
        <v>311</v>
      </c>
      <c r="M419" s="1" t="s">
        <v>120</v>
      </c>
      <c r="N419" s="1" t="s">
        <v>120</v>
      </c>
      <c r="O419" s="1" t="s">
        <v>120</v>
      </c>
      <c r="P419" s="1" t="s">
        <v>120</v>
      </c>
      <c r="Q419" s="1" t="s">
        <v>120</v>
      </c>
      <c r="R419" s="1" t="s">
        <v>120</v>
      </c>
      <c r="S419" s="1" t="s">
        <v>120</v>
      </c>
      <c r="T419" s="1" t="s">
        <v>120</v>
      </c>
      <c r="U419" s="1" t="s">
        <v>120</v>
      </c>
      <c r="V419" s="1" t="s">
        <v>120</v>
      </c>
      <c r="W419" s="1" t="s">
        <v>120</v>
      </c>
      <c r="X419" s="1" t="s">
        <v>120</v>
      </c>
      <c r="Y419" s="1" t="s">
        <v>120</v>
      </c>
      <c r="Z419" s="1" t="s">
        <v>120</v>
      </c>
      <c r="AA419" s="1" t="s">
        <v>120</v>
      </c>
      <c r="AB419" s="1" t="s">
        <v>120</v>
      </c>
      <c r="AC419" s="1" t="s">
        <v>120</v>
      </c>
      <c r="AD419" s="1" t="s">
        <v>120</v>
      </c>
      <c r="AE419" s="1" t="s">
        <v>120</v>
      </c>
      <c r="AF419" s="1" t="s">
        <v>120</v>
      </c>
      <c r="AG419" s="1" t="s">
        <v>120</v>
      </c>
      <c r="AH419" s="1" t="s">
        <v>120</v>
      </c>
      <c r="AI419" s="1" t="s">
        <v>120</v>
      </c>
      <c r="AJ419" s="1" t="s">
        <v>120</v>
      </c>
      <c r="AK419" s="1" t="s">
        <v>120</v>
      </c>
      <c r="AL419" s="1" t="s">
        <v>120</v>
      </c>
      <c r="AM419" s="1" t="s">
        <v>120</v>
      </c>
      <c r="AN419" s="1" t="s">
        <v>120</v>
      </c>
      <c r="AO419" s="1" t="s">
        <v>120</v>
      </c>
      <c r="AP419" s="1" t="s">
        <v>120</v>
      </c>
      <c r="AQ419" s="1" t="s">
        <v>120</v>
      </c>
      <c r="AR419" s="1" t="s">
        <v>120</v>
      </c>
      <c r="AS419" s="1" t="s">
        <v>120</v>
      </c>
      <c r="AT419" s="1" t="s">
        <v>120</v>
      </c>
      <c r="AU419" s="1" t="s">
        <v>120</v>
      </c>
      <c r="AV419" s="1" t="s">
        <v>120</v>
      </c>
      <c r="AW419" s="1" t="s">
        <v>120</v>
      </c>
      <c r="AX419" s="1" t="s">
        <v>120</v>
      </c>
      <c r="AY419" s="1" t="s">
        <v>120</v>
      </c>
      <c r="AZ419" s="1" t="s">
        <v>120</v>
      </c>
      <c r="BA419" s="1" t="s">
        <v>120</v>
      </c>
      <c r="BB419" s="1" t="s">
        <v>120</v>
      </c>
      <c r="BC419" s="1" t="s">
        <v>120</v>
      </c>
      <c r="BD419" s="1" t="s">
        <v>120</v>
      </c>
      <c r="BE419" s="1" t="s">
        <v>120</v>
      </c>
      <c r="BF419" s="1" t="s">
        <v>120</v>
      </c>
      <c r="BG419" s="1" t="s">
        <v>120</v>
      </c>
      <c r="BH419" s="1" t="s">
        <v>120</v>
      </c>
      <c r="BI419" s="1" t="s">
        <v>120</v>
      </c>
      <c r="BJ419" s="1" t="s">
        <v>120</v>
      </c>
      <c r="BK419" s="1" t="s">
        <v>120</v>
      </c>
      <c r="BL419" s="1" t="s">
        <v>120</v>
      </c>
      <c r="BM419" s="1" t="s">
        <v>120</v>
      </c>
      <c r="BN419" s="1" t="s">
        <v>120</v>
      </c>
      <c r="BO419" s="1" t="s">
        <v>120</v>
      </c>
      <c r="BP419" s="1" t="s">
        <v>120</v>
      </c>
      <c r="BQ419" s="1" t="s">
        <v>120</v>
      </c>
      <c r="BR419" s="1" t="s">
        <v>120</v>
      </c>
      <c r="BS419" s="1" t="s">
        <v>120</v>
      </c>
      <c r="BT419" s="1" t="s">
        <v>120</v>
      </c>
      <c r="BU419" s="1" t="s">
        <v>120</v>
      </c>
      <c r="BV419" s="1" t="s">
        <v>120</v>
      </c>
      <c r="BW419" s="1" t="s">
        <v>120</v>
      </c>
      <c r="BX419" s="1" t="s">
        <v>120</v>
      </c>
      <c r="BY419" s="1" t="s">
        <v>120</v>
      </c>
      <c r="BZ419" s="1" t="s">
        <v>120</v>
      </c>
      <c r="CA419" s="1" t="s">
        <v>120</v>
      </c>
      <c r="CB419" s="1" t="s">
        <v>120</v>
      </c>
      <c r="CC419" s="1" t="s">
        <v>120</v>
      </c>
      <c r="CD419" s="1" t="s">
        <v>120</v>
      </c>
      <c r="CE419" s="1" t="s">
        <v>120</v>
      </c>
      <c r="CF419" s="1" t="s">
        <v>120</v>
      </c>
      <c r="CG419" s="1" t="s">
        <v>120</v>
      </c>
      <c r="CH419" s="1" t="s">
        <v>120</v>
      </c>
      <c r="CI419" s="1" t="s">
        <v>120</v>
      </c>
      <c r="CJ419" s="1" t="s">
        <v>120</v>
      </c>
      <c r="CK419" s="1" t="s">
        <v>120</v>
      </c>
      <c r="CL419" s="1" t="s">
        <v>120</v>
      </c>
      <c r="CM419" s="1" t="s">
        <v>120</v>
      </c>
      <c r="CN419" s="1" t="s">
        <v>120</v>
      </c>
      <c r="CO419" s="1" t="s">
        <v>120</v>
      </c>
      <c r="CP419" s="1" t="s">
        <v>120</v>
      </c>
      <c r="CQ419" s="1" t="s">
        <v>120</v>
      </c>
      <c r="CR419" s="1" t="s">
        <v>120</v>
      </c>
      <c r="CS419" s="1" t="s">
        <v>120</v>
      </c>
      <c r="CT419" s="1" t="s">
        <v>120</v>
      </c>
      <c r="CU419" s="1" t="s">
        <v>120</v>
      </c>
      <c r="CV419" s="1" t="s">
        <v>120</v>
      </c>
      <c r="CW419" s="1" t="s">
        <v>120</v>
      </c>
      <c r="CX419" s="1" t="s">
        <v>120</v>
      </c>
      <c r="CY419" s="1" t="s">
        <v>120</v>
      </c>
      <c r="CZ419" s="1" t="s">
        <v>120</v>
      </c>
      <c r="DA419" s="1" t="s">
        <v>120</v>
      </c>
      <c r="DB419" s="1" t="s">
        <v>120</v>
      </c>
      <c r="DC419" s="1" t="s">
        <v>120</v>
      </c>
      <c r="DD419" s="1" t="s">
        <v>120</v>
      </c>
      <c r="DE419" s="1" t="s">
        <v>120</v>
      </c>
      <c r="DF419" s="1" t="s">
        <v>120</v>
      </c>
      <c r="DG419" s="1" t="s">
        <v>120</v>
      </c>
    </row>
    <row r="420" spans="1:111" x14ac:dyDescent="0.3">
      <c r="A420" s="2">
        <v>418</v>
      </c>
      <c r="B420" s="1" t="s">
        <v>5623</v>
      </c>
      <c r="C420" s="1" t="s">
        <v>5624</v>
      </c>
      <c r="D420" s="1" t="s">
        <v>5625</v>
      </c>
      <c r="E420" s="1" t="s">
        <v>5626</v>
      </c>
      <c r="F420" s="1" t="s">
        <v>5627</v>
      </c>
      <c r="G420" s="1" t="s">
        <v>5628</v>
      </c>
      <c r="H420" s="1" t="s">
        <v>5629</v>
      </c>
      <c r="I420" s="1" t="s">
        <v>5630</v>
      </c>
      <c r="J420" s="1" t="s">
        <v>5631</v>
      </c>
      <c r="K420" s="1" t="s">
        <v>4624</v>
      </c>
      <c r="L420" s="1" t="s">
        <v>5632</v>
      </c>
      <c r="M420" s="1" t="s">
        <v>120</v>
      </c>
      <c r="N420" s="1" t="s">
        <v>190</v>
      </c>
      <c r="O420" s="1" t="s">
        <v>1221</v>
      </c>
      <c r="P420" s="1" t="s">
        <v>583</v>
      </c>
      <c r="Q420" s="1" t="s">
        <v>120</v>
      </c>
      <c r="R420" s="1" t="s">
        <v>120</v>
      </c>
      <c r="S420" s="1" t="s">
        <v>4624</v>
      </c>
      <c r="T420" s="1" t="s">
        <v>120</v>
      </c>
      <c r="U420" s="1" t="s">
        <v>1689</v>
      </c>
      <c r="V420" s="1" t="s">
        <v>5633</v>
      </c>
      <c r="W420" s="1" t="s">
        <v>5634</v>
      </c>
      <c r="X420" s="1" t="s">
        <v>120</v>
      </c>
      <c r="Y420" s="1" t="s">
        <v>120</v>
      </c>
      <c r="Z420" s="1" t="s">
        <v>5635</v>
      </c>
      <c r="AA420" s="1" t="s">
        <v>120</v>
      </c>
      <c r="AB420" s="1" t="s">
        <v>2264</v>
      </c>
      <c r="AC420" s="1" t="s">
        <v>120</v>
      </c>
      <c r="AD420" s="1" t="s">
        <v>120</v>
      </c>
      <c r="AE420" s="1" t="s">
        <v>120</v>
      </c>
      <c r="AF420" s="1" t="s">
        <v>3525</v>
      </c>
      <c r="AG420" s="1" t="s">
        <v>120</v>
      </c>
      <c r="AH420" s="1" t="s">
        <v>120</v>
      </c>
      <c r="AI420" s="1" t="s">
        <v>120</v>
      </c>
      <c r="AJ420" s="1" t="s">
        <v>120</v>
      </c>
      <c r="AK420" s="1" t="s">
        <v>1448</v>
      </c>
      <c r="AL420" s="1" t="s">
        <v>5635</v>
      </c>
      <c r="AM420" s="1" t="s">
        <v>120</v>
      </c>
      <c r="AN420" s="1" t="s">
        <v>120</v>
      </c>
      <c r="AO420" s="1" t="s">
        <v>120</v>
      </c>
      <c r="AP420" s="1" t="s">
        <v>120</v>
      </c>
      <c r="AQ420" s="1" t="s">
        <v>120</v>
      </c>
      <c r="AR420" s="1" t="s">
        <v>120</v>
      </c>
      <c r="AS420" s="1" t="s">
        <v>120</v>
      </c>
      <c r="AT420" s="1" t="s">
        <v>120</v>
      </c>
      <c r="AU420" s="1" t="s">
        <v>120</v>
      </c>
      <c r="AV420" s="1" t="s">
        <v>120</v>
      </c>
      <c r="AW420" s="1" t="s">
        <v>120</v>
      </c>
      <c r="AX420" s="1" t="s">
        <v>120</v>
      </c>
      <c r="AY420" s="1" t="s">
        <v>120</v>
      </c>
      <c r="AZ420" s="1" t="s">
        <v>120</v>
      </c>
      <c r="BA420" s="1" t="s">
        <v>190</v>
      </c>
      <c r="BB420" s="1" t="s">
        <v>1221</v>
      </c>
      <c r="BC420" s="1" t="s">
        <v>583</v>
      </c>
      <c r="BD420" s="1" t="s">
        <v>120</v>
      </c>
      <c r="BE420" s="1" t="s">
        <v>120</v>
      </c>
      <c r="BF420" s="1" t="s">
        <v>4624</v>
      </c>
      <c r="BG420" s="1" t="s">
        <v>120</v>
      </c>
      <c r="BH420" s="1" t="s">
        <v>1689</v>
      </c>
      <c r="BI420" s="1" t="s">
        <v>5633</v>
      </c>
      <c r="BJ420" s="1" t="s">
        <v>5634</v>
      </c>
      <c r="BK420" s="1" t="s">
        <v>120</v>
      </c>
      <c r="BL420" s="1" t="s">
        <v>120</v>
      </c>
      <c r="BM420" s="1" t="s">
        <v>5635</v>
      </c>
      <c r="BN420" s="1" t="s">
        <v>120</v>
      </c>
      <c r="BO420" s="1" t="s">
        <v>120</v>
      </c>
      <c r="BP420" s="1" t="s">
        <v>120</v>
      </c>
      <c r="BQ420" s="1" t="s">
        <v>120</v>
      </c>
      <c r="BR420" s="1" t="s">
        <v>120</v>
      </c>
      <c r="BS420" s="1" t="s">
        <v>120</v>
      </c>
      <c r="BT420" s="1" t="s">
        <v>120</v>
      </c>
      <c r="BU420" s="1" t="s">
        <v>120</v>
      </c>
      <c r="BV420" s="1" t="s">
        <v>120</v>
      </c>
      <c r="BW420" s="1" t="s">
        <v>120</v>
      </c>
      <c r="BX420" s="1" t="s">
        <v>120</v>
      </c>
      <c r="BY420" s="1" t="s">
        <v>120</v>
      </c>
      <c r="BZ420" s="1" t="s">
        <v>120</v>
      </c>
      <c r="CA420" s="1" t="s">
        <v>120</v>
      </c>
      <c r="CB420" s="1" t="s">
        <v>120</v>
      </c>
      <c r="CC420" s="1" t="s">
        <v>120</v>
      </c>
      <c r="CD420" s="1" t="s">
        <v>120</v>
      </c>
      <c r="CE420" s="1" t="s">
        <v>120</v>
      </c>
      <c r="CF420" s="1" t="s">
        <v>120</v>
      </c>
      <c r="CG420" s="1" t="s">
        <v>120</v>
      </c>
      <c r="CH420" s="1" t="s">
        <v>120</v>
      </c>
      <c r="CI420" s="1" t="s">
        <v>120</v>
      </c>
      <c r="CJ420" s="1" t="s">
        <v>120</v>
      </c>
      <c r="CK420" s="1" t="s">
        <v>120</v>
      </c>
      <c r="CL420" s="1" t="s">
        <v>120</v>
      </c>
      <c r="CM420" s="1" t="s">
        <v>120</v>
      </c>
      <c r="CN420" s="1" t="s">
        <v>120</v>
      </c>
      <c r="CO420" s="1" t="s">
        <v>120</v>
      </c>
      <c r="CP420" s="1" t="s">
        <v>120</v>
      </c>
      <c r="CQ420" s="1" t="s">
        <v>120</v>
      </c>
      <c r="CR420" s="1" t="s">
        <v>120</v>
      </c>
      <c r="CS420" s="1" t="s">
        <v>120</v>
      </c>
      <c r="CT420" s="1" t="s">
        <v>120</v>
      </c>
      <c r="CU420" s="1" t="s">
        <v>120</v>
      </c>
      <c r="CV420" s="1" t="s">
        <v>120</v>
      </c>
      <c r="CW420" s="1" t="s">
        <v>120</v>
      </c>
      <c r="CX420" s="1" t="s">
        <v>120</v>
      </c>
      <c r="CY420" s="1" t="s">
        <v>120</v>
      </c>
      <c r="CZ420" s="1" t="s">
        <v>120</v>
      </c>
      <c r="DA420" s="1" t="s">
        <v>120</v>
      </c>
      <c r="DB420" s="1" t="s">
        <v>120</v>
      </c>
      <c r="DC420" s="1" t="s">
        <v>120</v>
      </c>
      <c r="DD420" s="1" t="s">
        <v>120</v>
      </c>
      <c r="DE420" s="1" t="s">
        <v>120</v>
      </c>
      <c r="DF420" s="1" t="s">
        <v>120</v>
      </c>
      <c r="DG420" s="1" t="s">
        <v>120</v>
      </c>
    </row>
    <row r="421" spans="1:111" x14ac:dyDescent="0.3">
      <c r="A421" s="2">
        <v>419</v>
      </c>
      <c r="B421" s="1" t="s">
        <v>5636</v>
      </c>
      <c r="C421" s="1" t="s">
        <v>5637</v>
      </c>
      <c r="D421" s="1" t="s">
        <v>5638</v>
      </c>
      <c r="E421" s="1" t="s">
        <v>5639</v>
      </c>
      <c r="F421" s="1" t="s">
        <v>5640</v>
      </c>
      <c r="G421" s="1" t="s">
        <v>5641</v>
      </c>
      <c r="H421" s="1" t="s">
        <v>5642</v>
      </c>
      <c r="I421" s="1" t="s">
        <v>5643</v>
      </c>
      <c r="J421" s="1" t="s">
        <v>5641</v>
      </c>
      <c r="K421" s="1" t="s">
        <v>2084</v>
      </c>
      <c r="L421" s="1" t="s">
        <v>5644</v>
      </c>
      <c r="M421" s="1" t="s">
        <v>120</v>
      </c>
      <c r="N421" s="1" t="s">
        <v>625</v>
      </c>
      <c r="O421" s="1" t="s">
        <v>545</v>
      </c>
      <c r="P421" s="1" t="s">
        <v>625</v>
      </c>
      <c r="Q421" s="1" t="s">
        <v>120</v>
      </c>
      <c r="R421" s="1" t="s">
        <v>120</v>
      </c>
      <c r="S421" s="1" t="s">
        <v>2084</v>
      </c>
      <c r="T421" s="1" t="s">
        <v>120</v>
      </c>
      <c r="U421" s="1" t="s">
        <v>5645</v>
      </c>
      <c r="V421" s="1" t="s">
        <v>5646</v>
      </c>
      <c r="W421" s="1" t="s">
        <v>5647</v>
      </c>
      <c r="X421" s="1" t="s">
        <v>120</v>
      </c>
      <c r="Y421" s="1" t="s">
        <v>120</v>
      </c>
      <c r="Z421" s="1" t="s">
        <v>5644</v>
      </c>
      <c r="AA421" s="1" t="s">
        <v>5648</v>
      </c>
      <c r="AB421" s="1" t="s">
        <v>5649</v>
      </c>
      <c r="AC421" s="1" t="s">
        <v>120</v>
      </c>
      <c r="AD421" s="1" t="s">
        <v>120</v>
      </c>
      <c r="AE421" s="1" t="s">
        <v>120</v>
      </c>
      <c r="AF421" s="1" t="s">
        <v>120</v>
      </c>
      <c r="AG421" s="1" t="s">
        <v>120</v>
      </c>
      <c r="AH421" s="1" t="s">
        <v>120</v>
      </c>
      <c r="AI421" s="1" t="s">
        <v>120</v>
      </c>
      <c r="AJ421" s="1" t="s">
        <v>5650</v>
      </c>
      <c r="AK421" s="1" t="s">
        <v>5651</v>
      </c>
      <c r="AL421" s="1" t="s">
        <v>5644</v>
      </c>
      <c r="AM421" s="1" t="s">
        <v>120</v>
      </c>
      <c r="AN421" s="1" t="s">
        <v>120</v>
      </c>
      <c r="AO421" s="1" t="s">
        <v>120</v>
      </c>
      <c r="AP421" s="1" t="s">
        <v>120</v>
      </c>
      <c r="AQ421" s="1" t="s">
        <v>120</v>
      </c>
      <c r="AR421" s="1" t="s">
        <v>120</v>
      </c>
      <c r="AS421" s="1" t="s">
        <v>120</v>
      </c>
      <c r="AT421" s="1" t="s">
        <v>120</v>
      </c>
      <c r="AU421" s="1" t="s">
        <v>120</v>
      </c>
      <c r="AV421" s="1" t="s">
        <v>120</v>
      </c>
      <c r="AW421" s="1" t="s">
        <v>120</v>
      </c>
      <c r="AX421" s="1" t="s">
        <v>120</v>
      </c>
      <c r="AY421" s="1" t="s">
        <v>120</v>
      </c>
      <c r="AZ421" s="1" t="s">
        <v>120</v>
      </c>
      <c r="BA421" s="1" t="s">
        <v>625</v>
      </c>
      <c r="BB421" s="1" t="s">
        <v>545</v>
      </c>
      <c r="BC421" s="1" t="s">
        <v>625</v>
      </c>
      <c r="BD421" s="1" t="s">
        <v>120</v>
      </c>
      <c r="BE421" s="1" t="s">
        <v>120</v>
      </c>
      <c r="BF421" s="1" t="s">
        <v>2084</v>
      </c>
      <c r="BG421" s="1" t="s">
        <v>120</v>
      </c>
      <c r="BH421" s="1" t="s">
        <v>5645</v>
      </c>
      <c r="BI421" s="1" t="s">
        <v>5646</v>
      </c>
      <c r="BJ421" s="1" t="s">
        <v>5647</v>
      </c>
      <c r="BK421" s="1" t="s">
        <v>120</v>
      </c>
      <c r="BL421" s="1" t="s">
        <v>120</v>
      </c>
      <c r="BM421" s="1" t="s">
        <v>5644</v>
      </c>
      <c r="BN421" s="1" t="s">
        <v>120</v>
      </c>
      <c r="BO421" s="1" t="s">
        <v>120</v>
      </c>
      <c r="BP421" s="1" t="s">
        <v>120</v>
      </c>
      <c r="BQ421" s="1" t="s">
        <v>120</v>
      </c>
      <c r="BR421" s="1" t="s">
        <v>120</v>
      </c>
      <c r="BS421" s="1" t="s">
        <v>120</v>
      </c>
      <c r="BT421" s="1" t="s">
        <v>120</v>
      </c>
      <c r="BU421" s="1" t="s">
        <v>120</v>
      </c>
      <c r="BV421" s="1" t="s">
        <v>120</v>
      </c>
      <c r="BW421" s="1" t="s">
        <v>120</v>
      </c>
      <c r="BX421" s="1" t="s">
        <v>120</v>
      </c>
      <c r="BY421" s="1" t="s">
        <v>120</v>
      </c>
      <c r="BZ421" s="1" t="s">
        <v>120</v>
      </c>
      <c r="CA421" s="1" t="s">
        <v>120</v>
      </c>
      <c r="CB421" s="1" t="s">
        <v>120</v>
      </c>
      <c r="CC421" s="1" t="s">
        <v>120</v>
      </c>
      <c r="CD421" s="1" t="s">
        <v>120</v>
      </c>
      <c r="CE421" s="1" t="s">
        <v>120</v>
      </c>
      <c r="CF421" s="1" t="s">
        <v>120</v>
      </c>
      <c r="CG421" s="1" t="s">
        <v>120</v>
      </c>
      <c r="CH421" s="1" t="s">
        <v>120</v>
      </c>
      <c r="CI421" s="1" t="s">
        <v>120</v>
      </c>
      <c r="CJ421" s="1" t="s">
        <v>120</v>
      </c>
      <c r="CK421" s="1" t="s">
        <v>120</v>
      </c>
      <c r="CL421" s="1" t="s">
        <v>120</v>
      </c>
      <c r="CM421" s="1" t="s">
        <v>120</v>
      </c>
      <c r="CN421" s="1" t="s">
        <v>120</v>
      </c>
      <c r="CO421" s="1" t="s">
        <v>120</v>
      </c>
      <c r="CP421" s="1" t="s">
        <v>120</v>
      </c>
      <c r="CQ421" s="1" t="s">
        <v>120</v>
      </c>
      <c r="CR421" s="1" t="s">
        <v>120</v>
      </c>
      <c r="CS421" s="1" t="s">
        <v>120</v>
      </c>
      <c r="CT421" s="1" t="s">
        <v>120</v>
      </c>
      <c r="CU421" s="1" t="s">
        <v>120</v>
      </c>
      <c r="CV421" s="1" t="s">
        <v>120</v>
      </c>
      <c r="CW421" s="1" t="s">
        <v>120</v>
      </c>
      <c r="CX421" s="1" t="s">
        <v>120</v>
      </c>
      <c r="CY421" s="1" t="s">
        <v>120</v>
      </c>
      <c r="CZ421" s="1" t="s">
        <v>120</v>
      </c>
      <c r="DA421" s="1" t="s">
        <v>120</v>
      </c>
      <c r="DB421" s="1" t="s">
        <v>120</v>
      </c>
      <c r="DC421" s="1" t="s">
        <v>120</v>
      </c>
      <c r="DD421" s="1" t="s">
        <v>120</v>
      </c>
      <c r="DE421" s="1" t="s">
        <v>120</v>
      </c>
      <c r="DF421" s="1" t="s">
        <v>120</v>
      </c>
      <c r="DG421" s="1" t="s">
        <v>120</v>
      </c>
    </row>
    <row r="422" spans="1:111" x14ac:dyDescent="0.3">
      <c r="A422" s="2">
        <v>420</v>
      </c>
      <c r="B422" s="1" t="s">
        <v>5652</v>
      </c>
      <c r="C422" s="1" t="s">
        <v>5653</v>
      </c>
      <c r="D422" s="1" t="s">
        <v>5654</v>
      </c>
      <c r="E422" s="1" t="s">
        <v>5655</v>
      </c>
      <c r="F422" s="1" t="s">
        <v>5656</v>
      </c>
      <c r="G422" s="1" t="s">
        <v>5657</v>
      </c>
      <c r="H422" s="1" t="s">
        <v>5658</v>
      </c>
      <c r="I422" s="1" t="s">
        <v>5659</v>
      </c>
      <c r="J422" s="1" t="s">
        <v>5660</v>
      </c>
      <c r="K422" s="1" t="s">
        <v>849</v>
      </c>
      <c r="L422" s="1" t="s">
        <v>5661</v>
      </c>
      <c r="M422" s="1" t="s">
        <v>120</v>
      </c>
      <c r="N422" s="1" t="s">
        <v>120</v>
      </c>
      <c r="O422" s="1" t="s">
        <v>625</v>
      </c>
      <c r="P422" s="1" t="s">
        <v>123</v>
      </c>
      <c r="Q422" s="1" t="s">
        <v>120</v>
      </c>
      <c r="R422" s="1" t="s">
        <v>120</v>
      </c>
      <c r="S422" s="1" t="s">
        <v>849</v>
      </c>
      <c r="T422" s="1" t="s">
        <v>120</v>
      </c>
      <c r="U422" s="1" t="s">
        <v>120</v>
      </c>
      <c r="V422" s="1" t="s">
        <v>5662</v>
      </c>
      <c r="W422" s="1" t="s">
        <v>3512</v>
      </c>
      <c r="X422" s="1" t="s">
        <v>120</v>
      </c>
      <c r="Y422" s="1" t="s">
        <v>120</v>
      </c>
      <c r="Z422" s="1" t="s">
        <v>5663</v>
      </c>
      <c r="AA422" s="1" t="s">
        <v>4275</v>
      </c>
      <c r="AB422" s="1" t="s">
        <v>120</v>
      </c>
      <c r="AC422" s="1" t="s">
        <v>120</v>
      </c>
      <c r="AD422" s="1" t="s">
        <v>120</v>
      </c>
      <c r="AE422" s="1" t="s">
        <v>120</v>
      </c>
      <c r="AF422" s="1" t="s">
        <v>120</v>
      </c>
      <c r="AG422" s="1" t="s">
        <v>120</v>
      </c>
      <c r="AH422" s="1" t="s">
        <v>120</v>
      </c>
      <c r="AI422" s="1" t="s">
        <v>120</v>
      </c>
      <c r="AJ422" s="1" t="s">
        <v>120</v>
      </c>
      <c r="AK422" s="1" t="s">
        <v>1541</v>
      </c>
      <c r="AL422" s="1" t="s">
        <v>5663</v>
      </c>
      <c r="AM422" s="1" t="s">
        <v>120</v>
      </c>
      <c r="AN422" s="1" t="s">
        <v>120</v>
      </c>
      <c r="AO422" s="1" t="s">
        <v>120</v>
      </c>
      <c r="AP422" s="1" t="s">
        <v>120</v>
      </c>
      <c r="AQ422" s="1" t="s">
        <v>120</v>
      </c>
      <c r="AR422" s="1" t="s">
        <v>120</v>
      </c>
      <c r="AS422" s="1" t="s">
        <v>120</v>
      </c>
      <c r="AT422" s="1" t="s">
        <v>120</v>
      </c>
      <c r="AU422" s="1" t="s">
        <v>120</v>
      </c>
      <c r="AV422" s="1" t="s">
        <v>120</v>
      </c>
      <c r="AW422" s="1" t="s">
        <v>120</v>
      </c>
      <c r="AX422" s="1" t="s">
        <v>120</v>
      </c>
      <c r="AY422" s="1" t="s">
        <v>120</v>
      </c>
      <c r="AZ422" s="1" t="s">
        <v>120</v>
      </c>
      <c r="BA422" s="1" t="s">
        <v>120</v>
      </c>
      <c r="BB422" s="1" t="s">
        <v>625</v>
      </c>
      <c r="BC422" s="1" t="s">
        <v>123</v>
      </c>
      <c r="BD422" s="1" t="s">
        <v>120</v>
      </c>
      <c r="BE422" s="1" t="s">
        <v>120</v>
      </c>
      <c r="BF422" s="1" t="s">
        <v>849</v>
      </c>
      <c r="BG422" s="1" t="s">
        <v>120</v>
      </c>
      <c r="BH422" s="1" t="s">
        <v>120</v>
      </c>
      <c r="BI422" s="1" t="s">
        <v>5662</v>
      </c>
      <c r="BJ422" s="1" t="s">
        <v>3512</v>
      </c>
      <c r="BK422" s="1" t="s">
        <v>120</v>
      </c>
      <c r="BL422" s="1" t="s">
        <v>120</v>
      </c>
      <c r="BM422" s="1" t="s">
        <v>5663</v>
      </c>
      <c r="BN422" s="1" t="s">
        <v>120</v>
      </c>
      <c r="BO422" s="1" t="s">
        <v>120</v>
      </c>
      <c r="BP422" s="1" t="s">
        <v>120</v>
      </c>
      <c r="BQ422" s="1" t="s">
        <v>120</v>
      </c>
      <c r="BR422" s="1" t="s">
        <v>120</v>
      </c>
      <c r="BS422" s="1" t="s">
        <v>120</v>
      </c>
      <c r="BT422" s="1" t="s">
        <v>120</v>
      </c>
      <c r="BU422" s="1" t="s">
        <v>120</v>
      </c>
      <c r="BV422" s="1" t="s">
        <v>120</v>
      </c>
      <c r="BW422" s="1" t="s">
        <v>120</v>
      </c>
      <c r="BX422" s="1" t="s">
        <v>120</v>
      </c>
      <c r="BY422" s="1" t="s">
        <v>120</v>
      </c>
      <c r="BZ422" s="1" t="s">
        <v>120</v>
      </c>
      <c r="CA422" s="1" t="s">
        <v>120</v>
      </c>
      <c r="CB422" s="1" t="s">
        <v>120</v>
      </c>
      <c r="CC422" s="1" t="s">
        <v>120</v>
      </c>
      <c r="CD422" s="1" t="s">
        <v>120</v>
      </c>
      <c r="CE422" s="1" t="s">
        <v>120</v>
      </c>
      <c r="CF422" s="1" t="s">
        <v>120</v>
      </c>
      <c r="CG422" s="1" t="s">
        <v>120</v>
      </c>
      <c r="CH422" s="1" t="s">
        <v>120</v>
      </c>
      <c r="CI422" s="1" t="s">
        <v>120</v>
      </c>
      <c r="CJ422" s="1" t="s">
        <v>120</v>
      </c>
      <c r="CK422" s="1" t="s">
        <v>120</v>
      </c>
      <c r="CL422" s="1" t="s">
        <v>120</v>
      </c>
      <c r="CM422" s="1" t="s">
        <v>120</v>
      </c>
      <c r="CN422" s="1" t="s">
        <v>120</v>
      </c>
      <c r="CO422" s="1" t="s">
        <v>120</v>
      </c>
      <c r="CP422" s="1" t="s">
        <v>120</v>
      </c>
      <c r="CQ422" s="1" t="s">
        <v>120</v>
      </c>
      <c r="CR422" s="1" t="s">
        <v>120</v>
      </c>
      <c r="CS422" s="1" t="s">
        <v>120</v>
      </c>
      <c r="CT422" s="1" t="s">
        <v>120</v>
      </c>
      <c r="CU422" s="1" t="s">
        <v>120</v>
      </c>
      <c r="CV422" s="1" t="s">
        <v>120</v>
      </c>
      <c r="CW422" s="1" t="s">
        <v>120</v>
      </c>
      <c r="CX422" s="1" t="s">
        <v>120</v>
      </c>
      <c r="CY422" s="1" t="s">
        <v>120</v>
      </c>
      <c r="CZ422" s="1" t="s">
        <v>120</v>
      </c>
      <c r="DA422" s="1" t="s">
        <v>120</v>
      </c>
      <c r="DB422" s="1" t="s">
        <v>120</v>
      </c>
      <c r="DC422" s="1" t="s">
        <v>120</v>
      </c>
      <c r="DD422" s="1" t="s">
        <v>120</v>
      </c>
      <c r="DE422" s="1" t="s">
        <v>120</v>
      </c>
      <c r="DF422" s="1" t="s">
        <v>120</v>
      </c>
      <c r="DG422" s="1" t="s">
        <v>120</v>
      </c>
    </row>
    <row r="423" spans="1:111" x14ac:dyDescent="0.3">
      <c r="A423" s="2">
        <v>421</v>
      </c>
      <c r="B423" s="1" t="s">
        <v>5664</v>
      </c>
      <c r="C423" s="1" t="s">
        <v>5665</v>
      </c>
      <c r="D423" s="1" t="s">
        <v>5666</v>
      </c>
      <c r="E423" s="1" t="s">
        <v>5667</v>
      </c>
      <c r="F423" s="1"/>
      <c r="G423" s="1"/>
      <c r="H423" s="1"/>
      <c r="I423" s="1"/>
      <c r="J423" s="1"/>
      <c r="K423" s="1" t="s">
        <v>478</v>
      </c>
      <c r="L423" s="1" t="s">
        <v>5668</v>
      </c>
      <c r="M423" s="1" t="s">
        <v>120</v>
      </c>
      <c r="N423" s="1" t="s">
        <v>120</v>
      </c>
      <c r="O423" s="1" t="s">
        <v>190</v>
      </c>
      <c r="P423" s="1" t="s">
        <v>161</v>
      </c>
      <c r="Q423" s="1" t="s">
        <v>120</v>
      </c>
      <c r="R423" s="1" t="s">
        <v>120</v>
      </c>
      <c r="S423" s="1" t="s">
        <v>478</v>
      </c>
      <c r="T423" s="1" t="s">
        <v>120</v>
      </c>
      <c r="U423" s="1" t="s">
        <v>120</v>
      </c>
      <c r="V423" s="1" t="s">
        <v>5669</v>
      </c>
      <c r="W423" s="1" t="s">
        <v>432</v>
      </c>
      <c r="X423" s="1" t="s">
        <v>120</v>
      </c>
      <c r="Y423" s="1" t="s">
        <v>120</v>
      </c>
      <c r="Z423" s="1" t="s">
        <v>5670</v>
      </c>
      <c r="AA423" s="1" t="s">
        <v>5671</v>
      </c>
      <c r="AB423" s="1" t="s">
        <v>120</v>
      </c>
      <c r="AC423" s="1" t="s">
        <v>120</v>
      </c>
      <c r="AD423" s="1" t="s">
        <v>120</v>
      </c>
      <c r="AE423" s="1" t="s">
        <v>120</v>
      </c>
      <c r="AF423" s="1" t="s">
        <v>120</v>
      </c>
      <c r="AG423" s="1" t="s">
        <v>120</v>
      </c>
      <c r="AH423" s="1" t="s">
        <v>120</v>
      </c>
      <c r="AI423" s="1" t="s">
        <v>120</v>
      </c>
      <c r="AJ423" s="1" t="s">
        <v>120</v>
      </c>
      <c r="AK423" s="1" t="s">
        <v>2633</v>
      </c>
      <c r="AL423" s="1" t="s">
        <v>5670</v>
      </c>
      <c r="AM423" s="1" t="s">
        <v>120</v>
      </c>
      <c r="AN423" s="1" t="s">
        <v>120</v>
      </c>
      <c r="AO423" s="1" t="s">
        <v>120</v>
      </c>
      <c r="AP423" s="1" t="s">
        <v>120</v>
      </c>
      <c r="AQ423" s="1" t="s">
        <v>120</v>
      </c>
      <c r="AR423" s="1" t="s">
        <v>120</v>
      </c>
      <c r="AS423" s="1" t="s">
        <v>120</v>
      </c>
      <c r="AT423" s="1" t="s">
        <v>120</v>
      </c>
      <c r="AU423" s="1" t="s">
        <v>120</v>
      </c>
      <c r="AV423" s="1" t="s">
        <v>120</v>
      </c>
      <c r="AW423" s="1" t="s">
        <v>120</v>
      </c>
      <c r="AX423" s="1" t="s">
        <v>120</v>
      </c>
      <c r="AY423" s="1" t="s">
        <v>120</v>
      </c>
      <c r="AZ423" s="1" t="s">
        <v>120</v>
      </c>
      <c r="BA423" s="1" t="s">
        <v>120</v>
      </c>
      <c r="BB423" s="1" t="s">
        <v>190</v>
      </c>
      <c r="BC423" s="1" t="s">
        <v>161</v>
      </c>
      <c r="BD423" s="1" t="s">
        <v>120</v>
      </c>
      <c r="BE423" s="1" t="s">
        <v>120</v>
      </c>
      <c r="BF423" s="1" t="s">
        <v>478</v>
      </c>
      <c r="BG423" s="1" t="s">
        <v>120</v>
      </c>
      <c r="BH423" s="1" t="s">
        <v>120</v>
      </c>
      <c r="BI423" s="1" t="s">
        <v>5669</v>
      </c>
      <c r="BJ423" s="1" t="s">
        <v>432</v>
      </c>
      <c r="BK423" s="1" t="s">
        <v>120</v>
      </c>
      <c r="BL423" s="1" t="s">
        <v>120</v>
      </c>
      <c r="BM423" s="1" t="s">
        <v>5670</v>
      </c>
      <c r="BN423" s="1" t="s">
        <v>120</v>
      </c>
      <c r="BO423" s="1" t="s">
        <v>120</v>
      </c>
      <c r="BP423" s="1" t="s">
        <v>120</v>
      </c>
      <c r="BQ423" s="1" t="s">
        <v>120</v>
      </c>
      <c r="BR423" s="1" t="s">
        <v>120</v>
      </c>
      <c r="BS423" s="1" t="s">
        <v>120</v>
      </c>
      <c r="BT423" s="1" t="s">
        <v>120</v>
      </c>
      <c r="BU423" s="1" t="s">
        <v>120</v>
      </c>
      <c r="BV423" s="1" t="s">
        <v>120</v>
      </c>
      <c r="BW423" s="1" t="s">
        <v>120</v>
      </c>
      <c r="BX423" s="1" t="s">
        <v>120</v>
      </c>
      <c r="BY423" s="1" t="s">
        <v>120</v>
      </c>
      <c r="BZ423" s="1" t="s">
        <v>120</v>
      </c>
      <c r="CA423" s="1" t="s">
        <v>120</v>
      </c>
      <c r="CB423" s="1" t="s">
        <v>120</v>
      </c>
      <c r="CC423" s="1" t="s">
        <v>120</v>
      </c>
      <c r="CD423" s="1" t="s">
        <v>120</v>
      </c>
      <c r="CE423" s="1" t="s">
        <v>120</v>
      </c>
      <c r="CF423" s="1" t="s">
        <v>120</v>
      </c>
      <c r="CG423" s="1" t="s">
        <v>120</v>
      </c>
      <c r="CH423" s="1" t="s">
        <v>120</v>
      </c>
      <c r="CI423" s="1" t="s">
        <v>120</v>
      </c>
      <c r="CJ423" s="1" t="s">
        <v>120</v>
      </c>
      <c r="CK423" s="1" t="s">
        <v>120</v>
      </c>
      <c r="CL423" s="1" t="s">
        <v>120</v>
      </c>
      <c r="CM423" s="1" t="s">
        <v>120</v>
      </c>
      <c r="CN423" s="1" t="s">
        <v>120</v>
      </c>
      <c r="CO423" s="1" t="s">
        <v>120</v>
      </c>
      <c r="CP423" s="1" t="s">
        <v>120</v>
      </c>
      <c r="CQ423" s="1" t="s">
        <v>120</v>
      </c>
      <c r="CR423" s="1" t="s">
        <v>120</v>
      </c>
      <c r="CS423" s="1" t="s">
        <v>120</v>
      </c>
      <c r="CT423" s="1" t="s">
        <v>120</v>
      </c>
      <c r="CU423" s="1" t="s">
        <v>120</v>
      </c>
      <c r="CV423" s="1" t="s">
        <v>120</v>
      </c>
      <c r="CW423" s="1" t="s">
        <v>120</v>
      </c>
      <c r="CX423" s="1" t="s">
        <v>120</v>
      </c>
      <c r="CY423" s="1" t="s">
        <v>120</v>
      </c>
      <c r="CZ423" s="1" t="s">
        <v>120</v>
      </c>
      <c r="DA423" s="1" t="s">
        <v>120</v>
      </c>
      <c r="DB423" s="1" t="s">
        <v>120</v>
      </c>
      <c r="DC423" s="1" t="s">
        <v>120</v>
      </c>
      <c r="DD423" s="1" t="s">
        <v>120</v>
      </c>
      <c r="DE423" s="1" t="s">
        <v>120</v>
      </c>
      <c r="DF423" s="1" t="s">
        <v>120</v>
      </c>
      <c r="DG423" s="1" t="s">
        <v>120</v>
      </c>
    </row>
    <row r="424" spans="1:111" x14ac:dyDescent="0.3">
      <c r="A424" s="2">
        <v>422</v>
      </c>
      <c r="B424" s="1" t="s">
        <v>5672</v>
      </c>
      <c r="C424" s="1" t="s">
        <v>5673</v>
      </c>
      <c r="D424" s="1" t="s">
        <v>5674</v>
      </c>
      <c r="E424" s="1" t="s">
        <v>5675</v>
      </c>
      <c r="F424" s="1" t="s">
        <v>5676</v>
      </c>
      <c r="G424" s="1"/>
      <c r="H424" s="1" t="s">
        <v>5677</v>
      </c>
      <c r="I424" s="1" t="s">
        <v>5678</v>
      </c>
      <c r="J424" s="1"/>
      <c r="K424" s="1" t="s">
        <v>4228</v>
      </c>
      <c r="L424" s="1" t="s">
        <v>5679</v>
      </c>
      <c r="M424" s="1" t="s">
        <v>120</v>
      </c>
      <c r="N424" s="1" t="s">
        <v>1304</v>
      </c>
      <c r="O424" s="1" t="s">
        <v>5379</v>
      </c>
      <c r="P424" s="1" t="s">
        <v>514</v>
      </c>
      <c r="Q424" s="1" t="s">
        <v>120</v>
      </c>
      <c r="R424" s="1" t="s">
        <v>120</v>
      </c>
      <c r="S424" s="1" t="s">
        <v>4228</v>
      </c>
      <c r="T424" s="1" t="s">
        <v>120</v>
      </c>
      <c r="U424" s="1" t="s">
        <v>5680</v>
      </c>
      <c r="V424" s="1" t="s">
        <v>5681</v>
      </c>
      <c r="W424" s="1" t="s">
        <v>5682</v>
      </c>
      <c r="X424" s="1" t="s">
        <v>120</v>
      </c>
      <c r="Y424" s="1" t="s">
        <v>120</v>
      </c>
      <c r="Z424" s="1" t="s">
        <v>5683</v>
      </c>
      <c r="AA424" s="1" t="s">
        <v>5684</v>
      </c>
      <c r="AB424" s="1" t="s">
        <v>120</v>
      </c>
      <c r="AC424" s="1" t="s">
        <v>120</v>
      </c>
      <c r="AD424" s="1" t="s">
        <v>120</v>
      </c>
      <c r="AE424" s="1" t="s">
        <v>120</v>
      </c>
      <c r="AF424" s="1" t="s">
        <v>120</v>
      </c>
      <c r="AG424" s="1" t="s">
        <v>120</v>
      </c>
      <c r="AH424" s="1" t="s">
        <v>120</v>
      </c>
      <c r="AI424" s="1" t="s">
        <v>120</v>
      </c>
      <c r="AJ424" s="1" t="s">
        <v>5685</v>
      </c>
      <c r="AK424" s="1" t="s">
        <v>5686</v>
      </c>
      <c r="AL424" s="1" t="s">
        <v>5683</v>
      </c>
      <c r="AM424" s="1" t="s">
        <v>120</v>
      </c>
      <c r="AN424" s="1" t="s">
        <v>120</v>
      </c>
      <c r="AO424" s="1" t="s">
        <v>120</v>
      </c>
      <c r="AP424" s="1" t="s">
        <v>120</v>
      </c>
      <c r="AQ424" s="1" t="s">
        <v>120</v>
      </c>
      <c r="AR424" s="1" t="s">
        <v>120</v>
      </c>
      <c r="AS424" s="1" t="s">
        <v>120</v>
      </c>
      <c r="AT424" s="1" t="s">
        <v>120</v>
      </c>
      <c r="AU424" s="1" t="s">
        <v>120</v>
      </c>
      <c r="AV424" s="1" t="s">
        <v>120</v>
      </c>
      <c r="AW424" s="1" t="s">
        <v>120</v>
      </c>
      <c r="AX424" s="1" t="s">
        <v>120</v>
      </c>
      <c r="AY424" s="1" t="s">
        <v>120</v>
      </c>
      <c r="AZ424" s="1" t="s">
        <v>120</v>
      </c>
      <c r="BA424" s="1" t="s">
        <v>1304</v>
      </c>
      <c r="BB424" s="1" t="s">
        <v>5379</v>
      </c>
      <c r="BC424" s="1" t="s">
        <v>514</v>
      </c>
      <c r="BD424" s="1" t="s">
        <v>120</v>
      </c>
      <c r="BE424" s="1" t="s">
        <v>120</v>
      </c>
      <c r="BF424" s="1" t="s">
        <v>4228</v>
      </c>
      <c r="BG424" s="1" t="s">
        <v>120</v>
      </c>
      <c r="BH424" s="1" t="s">
        <v>5680</v>
      </c>
      <c r="BI424" s="1" t="s">
        <v>5681</v>
      </c>
      <c r="BJ424" s="1" t="s">
        <v>5682</v>
      </c>
      <c r="BK424" s="1" t="s">
        <v>120</v>
      </c>
      <c r="BL424" s="1" t="s">
        <v>120</v>
      </c>
      <c r="BM424" s="1" t="s">
        <v>5683</v>
      </c>
      <c r="BN424" s="1" t="s">
        <v>120</v>
      </c>
      <c r="BO424" s="1" t="s">
        <v>120</v>
      </c>
      <c r="BP424" s="1" t="s">
        <v>120</v>
      </c>
      <c r="BQ424" s="1" t="s">
        <v>120</v>
      </c>
      <c r="BR424" s="1" t="s">
        <v>120</v>
      </c>
      <c r="BS424" s="1" t="s">
        <v>120</v>
      </c>
      <c r="BT424" s="1" t="s">
        <v>120</v>
      </c>
      <c r="BU424" s="1" t="s">
        <v>120</v>
      </c>
      <c r="BV424" s="1" t="s">
        <v>120</v>
      </c>
      <c r="BW424" s="1" t="s">
        <v>120</v>
      </c>
      <c r="BX424" s="1" t="s">
        <v>120</v>
      </c>
      <c r="BY424" s="1" t="s">
        <v>120</v>
      </c>
      <c r="BZ424" s="1" t="s">
        <v>120</v>
      </c>
      <c r="CA424" s="1" t="s">
        <v>120</v>
      </c>
      <c r="CB424" s="1" t="s">
        <v>120</v>
      </c>
      <c r="CC424" s="1" t="s">
        <v>120</v>
      </c>
      <c r="CD424" s="1" t="s">
        <v>120</v>
      </c>
      <c r="CE424" s="1" t="s">
        <v>120</v>
      </c>
      <c r="CF424" s="1" t="s">
        <v>120</v>
      </c>
      <c r="CG424" s="1" t="s">
        <v>120</v>
      </c>
      <c r="CH424" s="1" t="s">
        <v>120</v>
      </c>
      <c r="CI424" s="1" t="s">
        <v>120</v>
      </c>
      <c r="CJ424" s="1" t="s">
        <v>120</v>
      </c>
      <c r="CK424" s="1" t="s">
        <v>120</v>
      </c>
      <c r="CL424" s="1" t="s">
        <v>120</v>
      </c>
      <c r="CM424" s="1" t="s">
        <v>120</v>
      </c>
      <c r="CN424" s="1" t="s">
        <v>120</v>
      </c>
      <c r="CO424" s="1" t="s">
        <v>120</v>
      </c>
      <c r="CP424" s="1" t="s">
        <v>120</v>
      </c>
      <c r="CQ424" s="1" t="s">
        <v>120</v>
      </c>
      <c r="CR424" s="1" t="s">
        <v>120</v>
      </c>
      <c r="CS424" s="1" t="s">
        <v>120</v>
      </c>
      <c r="CT424" s="1" t="s">
        <v>120</v>
      </c>
      <c r="CU424" s="1" t="s">
        <v>120</v>
      </c>
      <c r="CV424" s="1" t="s">
        <v>120</v>
      </c>
      <c r="CW424" s="1" t="s">
        <v>120</v>
      </c>
      <c r="CX424" s="1" t="s">
        <v>120</v>
      </c>
      <c r="CY424" s="1" t="s">
        <v>120</v>
      </c>
      <c r="CZ424" s="1" t="s">
        <v>120</v>
      </c>
      <c r="DA424" s="1" t="s">
        <v>120</v>
      </c>
      <c r="DB424" s="1" t="s">
        <v>120</v>
      </c>
      <c r="DC424" s="1" t="s">
        <v>120</v>
      </c>
      <c r="DD424" s="1" t="s">
        <v>120</v>
      </c>
      <c r="DE424" s="1" t="s">
        <v>120</v>
      </c>
      <c r="DF424" s="1" t="s">
        <v>120</v>
      </c>
      <c r="DG424" s="1" t="s">
        <v>120</v>
      </c>
    </row>
    <row r="425" spans="1:111" x14ac:dyDescent="0.3">
      <c r="A425" s="2">
        <v>423</v>
      </c>
      <c r="B425" s="1" t="s">
        <v>5687</v>
      </c>
      <c r="C425" s="1" t="s">
        <v>5688</v>
      </c>
      <c r="D425" s="1" t="s">
        <v>5689</v>
      </c>
      <c r="E425" s="1" t="s">
        <v>5690</v>
      </c>
      <c r="F425" s="1" t="s">
        <v>5691</v>
      </c>
      <c r="G425" s="1" t="s">
        <v>5692</v>
      </c>
      <c r="H425" s="1" t="s">
        <v>5693</v>
      </c>
      <c r="I425" s="1" t="s">
        <v>5694</v>
      </c>
      <c r="J425" s="1" t="s">
        <v>5695</v>
      </c>
      <c r="K425" s="1" t="s">
        <v>928</v>
      </c>
      <c r="L425" s="1" t="s">
        <v>5696</v>
      </c>
      <c r="M425" s="1" t="s">
        <v>120</v>
      </c>
      <c r="N425" s="1" t="s">
        <v>625</v>
      </c>
      <c r="O425" s="1" t="s">
        <v>1696</v>
      </c>
      <c r="P425" s="1" t="s">
        <v>121</v>
      </c>
      <c r="Q425" s="1" t="s">
        <v>120</v>
      </c>
      <c r="R425" s="1" t="s">
        <v>120</v>
      </c>
      <c r="S425" s="1" t="s">
        <v>928</v>
      </c>
      <c r="T425" s="1" t="s">
        <v>120</v>
      </c>
      <c r="U425" s="1" t="s">
        <v>5697</v>
      </c>
      <c r="V425" s="1" t="s">
        <v>5698</v>
      </c>
      <c r="W425" s="1" t="s">
        <v>911</v>
      </c>
      <c r="X425" s="1" t="s">
        <v>120</v>
      </c>
      <c r="Y425" s="1" t="s">
        <v>120</v>
      </c>
      <c r="Z425" s="1" t="s">
        <v>5699</v>
      </c>
      <c r="AA425" s="1" t="s">
        <v>5700</v>
      </c>
      <c r="AB425" s="1" t="s">
        <v>120</v>
      </c>
      <c r="AC425" s="1" t="s">
        <v>120</v>
      </c>
      <c r="AD425" s="1" t="s">
        <v>120</v>
      </c>
      <c r="AE425" s="1" t="s">
        <v>120</v>
      </c>
      <c r="AF425" s="1" t="s">
        <v>120</v>
      </c>
      <c r="AG425" s="1" t="s">
        <v>120</v>
      </c>
      <c r="AH425" s="1" t="s">
        <v>120</v>
      </c>
      <c r="AI425" s="1" t="s">
        <v>120</v>
      </c>
      <c r="AJ425" s="1" t="s">
        <v>120</v>
      </c>
      <c r="AK425" s="1" t="s">
        <v>4999</v>
      </c>
      <c r="AL425" s="1" t="s">
        <v>5699</v>
      </c>
      <c r="AM425" s="1" t="s">
        <v>120</v>
      </c>
      <c r="AN425" s="1" t="s">
        <v>120</v>
      </c>
      <c r="AO425" s="1" t="s">
        <v>120</v>
      </c>
      <c r="AP425" s="1" t="s">
        <v>120</v>
      </c>
      <c r="AQ425" s="1" t="s">
        <v>120</v>
      </c>
      <c r="AR425" s="1" t="s">
        <v>120</v>
      </c>
      <c r="AS425" s="1" t="s">
        <v>120</v>
      </c>
      <c r="AT425" s="1" t="s">
        <v>120</v>
      </c>
      <c r="AU425" s="1" t="s">
        <v>120</v>
      </c>
      <c r="AV425" s="1" t="s">
        <v>120</v>
      </c>
      <c r="AW425" s="1" t="s">
        <v>120</v>
      </c>
      <c r="AX425" s="1" t="s">
        <v>120</v>
      </c>
      <c r="AY425" s="1" t="s">
        <v>120</v>
      </c>
      <c r="AZ425" s="1" t="s">
        <v>120</v>
      </c>
      <c r="BA425" s="1" t="s">
        <v>625</v>
      </c>
      <c r="BB425" s="1" t="s">
        <v>1696</v>
      </c>
      <c r="BC425" s="1" t="s">
        <v>121</v>
      </c>
      <c r="BD425" s="1" t="s">
        <v>120</v>
      </c>
      <c r="BE425" s="1" t="s">
        <v>120</v>
      </c>
      <c r="BF425" s="1" t="s">
        <v>928</v>
      </c>
      <c r="BG425" s="1" t="s">
        <v>120</v>
      </c>
      <c r="BH425" s="1" t="s">
        <v>5697</v>
      </c>
      <c r="BI425" s="1" t="s">
        <v>5698</v>
      </c>
      <c r="BJ425" s="1" t="s">
        <v>911</v>
      </c>
      <c r="BK425" s="1" t="s">
        <v>120</v>
      </c>
      <c r="BL425" s="1" t="s">
        <v>120</v>
      </c>
      <c r="BM425" s="1" t="s">
        <v>5699</v>
      </c>
      <c r="BN425" s="1" t="s">
        <v>120</v>
      </c>
      <c r="BO425" s="1" t="s">
        <v>120</v>
      </c>
      <c r="BP425" s="1" t="s">
        <v>120</v>
      </c>
      <c r="BQ425" s="1" t="s">
        <v>120</v>
      </c>
      <c r="BR425" s="1" t="s">
        <v>120</v>
      </c>
      <c r="BS425" s="1" t="s">
        <v>120</v>
      </c>
      <c r="BT425" s="1" t="s">
        <v>120</v>
      </c>
      <c r="BU425" s="1" t="s">
        <v>120</v>
      </c>
      <c r="BV425" s="1" t="s">
        <v>120</v>
      </c>
      <c r="BW425" s="1" t="s">
        <v>120</v>
      </c>
      <c r="BX425" s="1" t="s">
        <v>120</v>
      </c>
      <c r="BY425" s="1" t="s">
        <v>120</v>
      </c>
      <c r="BZ425" s="1" t="s">
        <v>120</v>
      </c>
      <c r="CA425" s="1" t="s">
        <v>120</v>
      </c>
      <c r="CB425" s="1" t="s">
        <v>120</v>
      </c>
      <c r="CC425" s="1" t="s">
        <v>120</v>
      </c>
      <c r="CD425" s="1" t="s">
        <v>120</v>
      </c>
      <c r="CE425" s="1" t="s">
        <v>120</v>
      </c>
      <c r="CF425" s="1" t="s">
        <v>120</v>
      </c>
      <c r="CG425" s="1" t="s">
        <v>120</v>
      </c>
      <c r="CH425" s="1" t="s">
        <v>120</v>
      </c>
      <c r="CI425" s="1" t="s">
        <v>120</v>
      </c>
      <c r="CJ425" s="1" t="s">
        <v>120</v>
      </c>
      <c r="CK425" s="1" t="s">
        <v>120</v>
      </c>
      <c r="CL425" s="1" t="s">
        <v>120</v>
      </c>
      <c r="CM425" s="1" t="s">
        <v>120</v>
      </c>
      <c r="CN425" s="1" t="s">
        <v>120</v>
      </c>
      <c r="CO425" s="1" t="s">
        <v>120</v>
      </c>
      <c r="CP425" s="1" t="s">
        <v>120</v>
      </c>
      <c r="CQ425" s="1" t="s">
        <v>120</v>
      </c>
      <c r="CR425" s="1" t="s">
        <v>120</v>
      </c>
      <c r="CS425" s="1" t="s">
        <v>120</v>
      </c>
      <c r="CT425" s="1" t="s">
        <v>120</v>
      </c>
      <c r="CU425" s="1" t="s">
        <v>120</v>
      </c>
      <c r="CV425" s="1" t="s">
        <v>120</v>
      </c>
      <c r="CW425" s="1" t="s">
        <v>120</v>
      </c>
      <c r="CX425" s="1" t="s">
        <v>120</v>
      </c>
      <c r="CY425" s="1" t="s">
        <v>120</v>
      </c>
      <c r="CZ425" s="1" t="s">
        <v>120</v>
      </c>
      <c r="DA425" s="1" t="s">
        <v>120</v>
      </c>
      <c r="DB425" s="1" t="s">
        <v>120</v>
      </c>
      <c r="DC425" s="1" t="s">
        <v>120</v>
      </c>
      <c r="DD425" s="1" t="s">
        <v>120</v>
      </c>
      <c r="DE425" s="1" t="s">
        <v>120</v>
      </c>
      <c r="DF425" s="1" t="s">
        <v>120</v>
      </c>
      <c r="DG425" s="1" t="s">
        <v>120</v>
      </c>
    </row>
    <row r="426" spans="1:111" hidden="1" x14ac:dyDescent="0.3">
      <c r="A426" s="2">
        <v>424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</row>
    <row r="427" spans="1:111" x14ac:dyDescent="0.3">
      <c r="A427" s="2">
        <v>425</v>
      </c>
      <c r="B427" s="1" t="s">
        <v>5701</v>
      </c>
      <c r="C427" s="1" t="s">
        <v>5702</v>
      </c>
      <c r="D427" s="1" t="s">
        <v>5703</v>
      </c>
      <c r="E427" s="1" t="s">
        <v>5704</v>
      </c>
      <c r="F427" s="1" t="s">
        <v>5705</v>
      </c>
      <c r="G427" s="1" t="s">
        <v>5706</v>
      </c>
      <c r="H427" s="1" t="s">
        <v>5707</v>
      </c>
      <c r="I427" s="1" t="s">
        <v>5708</v>
      </c>
      <c r="J427" s="1" t="s">
        <v>5709</v>
      </c>
      <c r="K427" s="1" t="s">
        <v>5710</v>
      </c>
      <c r="L427" s="1" t="s">
        <v>5711</v>
      </c>
      <c r="M427" s="1" t="s">
        <v>120</v>
      </c>
      <c r="N427" s="1" t="s">
        <v>1303</v>
      </c>
      <c r="O427" s="1" t="s">
        <v>1162</v>
      </c>
      <c r="P427" s="1" t="s">
        <v>626</v>
      </c>
      <c r="Q427" s="1" t="s">
        <v>120</v>
      </c>
      <c r="R427" s="1" t="s">
        <v>120</v>
      </c>
      <c r="S427" s="1" t="s">
        <v>5710</v>
      </c>
      <c r="T427" s="1" t="s">
        <v>120</v>
      </c>
      <c r="U427" s="1" t="s">
        <v>5712</v>
      </c>
      <c r="V427" s="1" t="s">
        <v>5713</v>
      </c>
      <c r="W427" s="1" t="s">
        <v>5714</v>
      </c>
      <c r="X427" s="1" t="s">
        <v>120</v>
      </c>
      <c r="Y427" s="1" t="s">
        <v>120</v>
      </c>
      <c r="Z427" s="1" t="s">
        <v>5715</v>
      </c>
      <c r="AA427" s="1" t="s">
        <v>5716</v>
      </c>
      <c r="AB427" s="1" t="s">
        <v>120</v>
      </c>
      <c r="AC427" s="1" t="s">
        <v>120</v>
      </c>
      <c r="AD427" s="1" t="s">
        <v>120</v>
      </c>
      <c r="AE427" s="1" t="s">
        <v>120</v>
      </c>
      <c r="AF427" s="1" t="s">
        <v>120</v>
      </c>
      <c r="AG427" s="1" t="s">
        <v>120</v>
      </c>
      <c r="AH427" s="1" t="s">
        <v>120</v>
      </c>
      <c r="AI427" s="1" t="s">
        <v>120</v>
      </c>
      <c r="AJ427" s="1" t="s">
        <v>120</v>
      </c>
      <c r="AK427" s="1" t="s">
        <v>5717</v>
      </c>
      <c r="AL427" s="1" t="s">
        <v>5715</v>
      </c>
      <c r="AM427" s="1" t="s">
        <v>120</v>
      </c>
      <c r="AN427" s="1" t="s">
        <v>120</v>
      </c>
      <c r="AO427" s="1" t="s">
        <v>120</v>
      </c>
      <c r="AP427" s="1" t="s">
        <v>120</v>
      </c>
      <c r="AQ427" s="1" t="s">
        <v>120</v>
      </c>
      <c r="AR427" s="1" t="s">
        <v>120</v>
      </c>
      <c r="AS427" s="1" t="s">
        <v>120</v>
      </c>
      <c r="AT427" s="1" t="s">
        <v>120</v>
      </c>
      <c r="AU427" s="1" t="s">
        <v>120</v>
      </c>
      <c r="AV427" s="1" t="s">
        <v>120</v>
      </c>
      <c r="AW427" s="1" t="s">
        <v>120</v>
      </c>
      <c r="AX427" s="1" t="s">
        <v>120</v>
      </c>
      <c r="AY427" s="1" t="s">
        <v>120</v>
      </c>
      <c r="AZ427" s="1" t="s">
        <v>120</v>
      </c>
      <c r="BA427" s="1" t="s">
        <v>1303</v>
      </c>
      <c r="BB427" s="1" t="s">
        <v>1162</v>
      </c>
      <c r="BC427" s="1" t="s">
        <v>626</v>
      </c>
      <c r="BD427" s="1" t="s">
        <v>120</v>
      </c>
      <c r="BE427" s="1" t="s">
        <v>120</v>
      </c>
      <c r="BF427" s="1" t="s">
        <v>5710</v>
      </c>
      <c r="BG427" s="1" t="s">
        <v>120</v>
      </c>
      <c r="BH427" s="1" t="s">
        <v>5712</v>
      </c>
      <c r="BI427" s="1" t="s">
        <v>5713</v>
      </c>
      <c r="BJ427" s="1" t="s">
        <v>5714</v>
      </c>
      <c r="BK427" s="1" t="s">
        <v>120</v>
      </c>
      <c r="BL427" s="1" t="s">
        <v>120</v>
      </c>
      <c r="BM427" s="1" t="s">
        <v>5715</v>
      </c>
      <c r="BN427" s="1" t="s">
        <v>120</v>
      </c>
      <c r="BO427" s="1" t="s">
        <v>120</v>
      </c>
      <c r="BP427" s="1" t="s">
        <v>120</v>
      </c>
      <c r="BQ427" s="1" t="s">
        <v>120</v>
      </c>
      <c r="BR427" s="1" t="s">
        <v>120</v>
      </c>
      <c r="BS427" s="1" t="s">
        <v>120</v>
      </c>
      <c r="BT427" s="1" t="s">
        <v>120</v>
      </c>
      <c r="BU427" s="1" t="s">
        <v>120</v>
      </c>
      <c r="BV427" s="1" t="s">
        <v>120</v>
      </c>
      <c r="BW427" s="1" t="s">
        <v>120</v>
      </c>
      <c r="BX427" s="1" t="s">
        <v>120</v>
      </c>
      <c r="BY427" s="1" t="s">
        <v>120</v>
      </c>
      <c r="BZ427" s="1" t="s">
        <v>120</v>
      </c>
      <c r="CA427" s="1" t="s">
        <v>120</v>
      </c>
      <c r="CB427" s="1" t="s">
        <v>120</v>
      </c>
      <c r="CC427" s="1" t="s">
        <v>120</v>
      </c>
      <c r="CD427" s="1" t="s">
        <v>120</v>
      </c>
      <c r="CE427" s="1" t="s">
        <v>120</v>
      </c>
      <c r="CF427" s="1" t="s">
        <v>120</v>
      </c>
      <c r="CG427" s="1" t="s">
        <v>120</v>
      </c>
      <c r="CH427" s="1" t="s">
        <v>120</v>
      </c>
      <c r="CI427" s="1" t="s">
        <v>120</v>
      </c>
      <c r="CJ427" s="1" t="s">
        <v>120</v>
      </c>
      <c r="CK427" s="1" t="s">
        <v>120</v>
      </c>
      <c r="CL427" s="1" t="s">
        <v>120</v>
      </c>
      <c r="CM427" s="1" t="s">
        <v>120</v>
      </c>
      <c r="CN427" s="1" t="s">
        <v>120</v>
      </c>
      <c r="CO427" s="1" t="s">
        <v>120</v>
      </c>
      <c r="CP427" s="1" t="s">
        <v>120</v>
      </c>
      <c r="CQ427" s="1" t="s">
        <v>120</v>
      </c>
      <c r="CR427" s="1" t="s">
        <v>120</v>
      </c>
      <c r="CS427" s="1" t="s">
        <v>120</v>
      </c>
      <c r="CT427" s="1" t="s">
        <v>120</v>
      </c>
      <c r="CU427" s="1" t="s">
        <v>120</v>
      </c>
      <c r="CV427" s="1" t="s">
        <v>120</v>
      </c>
      <c r="CW427" s="1" t="s">
        <v>120</v>
      </c>
      <c r="CX427" s="1" t="s">
        <v>120</v>
      </c>
      <c r="CY427" s="1" t="s">
        <v>120</v>
      </c>
      <c r="CZ427" s="1" t="s">
        <v>120</v>
      </c>
      <c r="DA427" s="1" t="s">
        <v>120</v>
      </c>
      <c r="DB427" s="1" t="s">
        <v>120</v>
      </c>
      <c r="DC427" s="1" t="s">
        <v>120</v>
      </c>
      <c r="DD427" s="1" t="s">
        <v>120</v>
      </c>
      <c r="DE427" s="1" t="s">
        <v>120</v>
      </c>
      <c r="DF427" s="1" t="s">
        <v>120</v>
      </c>
      <c r="DG427" s="1" t="s">
        <v>120</v>
      </c>
    </row>
    <row r="428" spans="1:111" x14ac:dyDescent="0.3">
      <c r="A428" s="2">
        <v>426</v>
      </c>
      <c r="B428" s="1" t="s">
        <v>5718</v>
      </c>
      <c r="C428" s="1" t="s">
        <v>5719</v>
      </c>
      <c r="D428" s="1" t="s">
        <v>5720</v>
      </c>
      <c r="E428" s="1" t="s">
        <v>5721</v>
      </c>
      <c r="F428" s="1" t="s">
        <v>5722</v>
      </c>
      <c r="G428" s="1" t="s">
        <v>5723</v>
      </c>
      <c r="H428" s="1" t="s">
        <v>5724</v>
      </c>
      <c r="I428" s="1" t="s">
        <v>5725</v>
      </c>
      <c r="J428" s="1" t="s">
        <v>5723</v>
      </c>
      <c r="K428" s="1" t="s">
        <v>5726</v>
      </c>
      <c r="L428" s="1" t="s">
        <v>5727</v>
      </c>
      <c r="M428" s="1" t="s">
        <v>120</v>
      </c>
      <c r="N428" s="1" t="s">
        <v>249</v>
      </c>
      <c r="O428" s="1" t="s">
        <v>5728</v>
      </c>
      <c r="P428" s="1" t="s">
        <v>626</v>
      </c>
      <c r="Q428" s="1" t="s">
        <v>120</v>
      </c>
      <c r="R428" s="1" t="s">
        <v>120</v>
      </c>
      <c r="S428" s="1" t="s">
        <v>5726</v>
      </c>
      <c r="T428" s="1" t="s">
        <v>120</v>
      </c>
      <c r="U428" s="1" t="s">
        <v>5729</v>
      </c>
      <c r="V428" s="1" t="s">
        <v>5730</v>
      </c>
      <c r="W428" s="1" t="s">
        <v>5731</v>
      </c>
      <c r="X428" s="1" t="s">
        <v>120</v>
      </c>
      <c r="Y428" s="1" t="s">
        <v>120</v>
      </c>
      <c r="Z428" s="1" t="s">
        <v>5732</v>
      </c>
      <c r="AA428" s="1" t="s">
        <v>5733</v>
      </c>
      <c r="AB428" s="1" t="s">
        <v>120</v>
      </c>
      <c r="AC428" s="1" t="s">
        <v>120</v>
      </c>
      <c r="AD428" s="1" t="s">
        <v>130</v>
      </c>
      <c r="AE428" s="1" t="s">
        <v>120</v>
      </c>
      <c r="AF428" s="1" t="s">
        <v>120</v>
      </c>
      <c r="AG428" s="1" t="s">
        <v>120</v>
      </c>
      <c r="AH428" s="1" t="s">
        <v>120</v>
      </c>
      <c r="AI428" s="1" t="s">
        <v>120</v>
      </c>
      <c r="AJ428" s="1" t="s">
        <v>5734</v>
      </c>
      <c r="AK428" s="1" t="s">
        <v>5735</v>
      </c>
      <c r="AL428" s="1" t="s">
        <v>5736</v>
      </c>
      <c r="AM428" s="1" t="s">
        <v>5737</v>
      </c>
      <c r="AN428" s="1" t="s">
        <v>1902</v>
      </c>
      <c r="AO428" s="1" t="s">
        <v>5738</v>
      </c>
      <c r="AP428" s="1" t="s">
        <v>5739</v>
      </c>
      <c r="AQ428" s="1" t="s">
        <v>120</v>
      </c>
      <c r="AR428" s="1" t="s">
        <v>120</v>
      </c>
      <c r="AS428" s="1" t="s">
        <v>120</v>
      </c>
      <c r="AT428" s="1" t="s">
        <v>120</v>
      </c>
      <c r="AU428" s="1" t="s">
        <v>120</v>
      </c>
      <c r="AV428" s="1" t="s">
        <v>5740</v>
      </c>
      <c r="AW428" s="1" t="s">
        <v>5741</v>
      </c>
      <c r="AX428" s="1" t="s">
        <v>5742</v>
      </c>
      <c r="AY428" s="1" t="s">
        <v>5743</v>
      </c>
      <c r="AZ428" s="1" t="s">
        <v>120</v>
      </c>
      <c r="BA428" s="1" t="s">
        <v>121</v>
      </c>
      <c r="BB428" s="1" t="s">
        <v>773</v>
      </c>
      <c r="BC428" s="1" t="s">
        <v>478</v>
      </c>
      <c r="BD428" s="1" t="s">
        <v>120</v>
      </c>
      <c r="BE428" s="1" t="s">
        <v>120</v>
      </c>
      <c r="BF428" s="1" t="s">
        <v>488</v>
      </c>
      <c r="BG428" s="1" t="s">
        <v>120</v>
      </c>
      <c r="BH428" s="1" t="s">
        <v>849</v>
      </c>
      <c r="BI428" s="1" t="s">
        <v>668</v>
      </c>
      <c r="BJ428" s="1" t="s">
        <v>5744</v>
      </c>
      <c r="BK428" s="1" t="s">
        <v>120</v>
      </c>
      <c r="BL428" s="1" t="s">
        <v>120</v>
      </c>
      <c r="BM428" s="1" t="s">
        <v>5736</v>
      </c>
      <c r="BN428" s="1" t="s">
        <v>120</v>
      </c>
      <c r="BO428" s="1" t="s">
        <v>848</v>
      </c>
      <c r="BP428" s="1" t="s">
        <v>827</v>
      </c>
      <c r="BQ428" s="1" t="s">
        <v>294</v>
      </c>
      <c r="BR428" s="1" t="s">
        <v>120</v>
      </c>
      <c r="BS428" s="1" t="s">
        <v>120</v>
      </c>
      <c r="BT428" s="1" t="s">
        <v>5745</v>
      </c>
      <c r="BU428" s="1" t="s">
        <v>120</v>
      </c>
      <c r="BV428" s="1" t="s">
        <v>5746</v>
      </c>
      <c r="BW428" s="1" t="s">
        <v>5747</v>
      </c>
      <c r="BX428" s="1" t="s">
        <v>5748</v>
      </c>
      <c r="BY428" s="1" t="s">
        <v>120</v>
      </c>
      <c r="BZ428" s="1" t="s">
        <v>120</v>
      </c>
      <c r="CA428" s="1" t="s">
        <v>5742</v>
      </c>
      <c r="CB428" s="1" t="s">
        <v>5737</v>
      </c>
      <c r="CC428" s="1" t="s">
        <v>1902</v>
      </c>
      <c r="CD428" s="1" t="s">
        <v>5738</v>
      </c>
      <c r="CE428" s="1" t="s">
        <v>5739</v>
      </c>
      <c r="CF428" s="1" t="s">
        <v>120</v>
      </c>
      <c r="CG428" s="1" t="s">
        <v>120</v>
      </c>
      <c r="CH428" s="1" t="s">
        <v>120</v>
      </c>
      <c r="CI428" s="1" t="s">
        <v>120</v>
      </c>
      <c r="CJ428" s="1" t="s">
        <v>120</v>
      </c>
      <c r="CK428" s="1" t="s">
        <v>5740</v>
      </c>
      <c r="CL428" s="1" t="s">
        <v>5741</v>
      </c>
      <c r="CM428" s="1" t="s">
        <v>5742</v>
      </c>
      <c r="CN428" s="1" t="s">
        <v>5749</v>
      </c>
      <c r="CO428" s="1" t="s">
        <v>5750</v>
      </c>
      <c r="CP428" s="1" t="s">
        <v>5751</v>
      </c>
      <c r="CQ428" s="1" t="s">
        <v>5752</v>
      </c>
      <c r="CR428" s="1" t="s">
        <v>5753</v>
      </c>
      <c r="CS428" s="1" t="s">
        <v>5754</v>
      </c>
      <c r="CT428" s="1" t="s">
        <v>120</v>
      </c>
      <c r="CU428" s="1" t="s">
        <v>478</v>
      </c>
      <c r="CV428" s="1" t="s">
        <v>773</v>
      </c>
      <c r="CW428" s="1" t="s">
        <v>161</v>
      </c>
      <c r="CX428" s="1" t="s">
        <v>120</v>
      </c>
      <c r="CY428" s="1" t="s">
        <v>120</v>
      </c>
      <c r="CZ428" s="1" t="s">
        <v>249</v>
      </c>
      <c r="DA428" s="1" t="s">
        <v>120</v>
      </c>
      <c r="DB428" s="1" t="s">
        <v>5755</v>
      </c>
      <c r="DC428" s="1" t="s">
        <v>4957</v>
      </c>
      <c r="DD428" s="1" t="s">
        <v>5756</v>
      </c>
      <c r="DE428" s="1" t="s">
        <v>120</v>
      </c>
      <c r="DF428" s="1" t="s">
        <v>120</v>
      </c>
      <c r="DG428" s="1" t="s">
        <v>5743</v>
      </c>
    </row>
    <row r="429" spans="1:111" x14ac:dyDescent="0.3">
      <c r="A429" s="2">
        <v>427</v>
      </c>
      <c r="B429" s="1" t="s">
        <v>5757</v>
      </c>
      <c r="C429" s="1" t="s">
        <v>5758</v>
      </c>
      <c r="D429" s="1" t="s">
        <v>5759</v>
      </c>
      <c r="E429" s="1" t="s">
        <v>5760</v>
      </c>
      <c r="F429" s="1" t="s">
        <v>5761</v>
      </c>
      <c r="G429" s="1" t="s">
        <v>5762</v>
      </c>
      <c r="H429" s="1" t="s">
        <v>5763</v>
      </c>
      <c r="I429" s="1" t="s">
        <v>5761</v>
      </c>
      <c r="J429" s="1" t="s">
        <v>5762</v>
      </c>
      <c r="K429" s="1" t="s">
        <v>120</v>
      </c>
      <c r="L429" s="1" t="s">
        <v>311</v>
      </c>
      <c r="M429" s="1" t="s">
        <v>120</v>
      </c>
      <c r="N429" s="1" t="s">
        <v>120</v>
      </c>
      <c r="O429" s="1" t="s">
        <v>120</v>
      </c>
      <c r="P429" s="1" t="s">
        <v>120</v>
      </c>
      <c r="Q429" s="1" t="s">
        <v>120</v>
      </c>
      <c r="R429" s="1" t="s">
        <v>120</v>
      </c>
      <c r="S429" s="1" t="s">
        <v>120</v>
      </c>
      <c r="T429" s="1" t="s">
        <v>120</v>
      </c>
      <c r="U429" s="1" t="s">
        <v>120</v>
      </c>
      <c r="V429" s="1" t="s">
        <v>120</v>
      </c>
      <c r="W429" s="1" t="s">
        <v>120</v>
      </c>
      <c r="X429" s="1" t="s">
        <v>120</v>
      </c>
      <c r="Y429" s="1" t="s">
        <v>120</v>
      </c>
      <c r="Z429" s="1" t="s">
        <v>120</v>
      </c>
      <c r="AA429" s="1" t="s">
        <v>120</v>
      </c>
      <c r="AB429" s="1" t="s">
        <v>120</v>
      </c>
      <c r="AC429" s="1" t="s">
        <v>120</v>
      </c>
      <c r="AD429" s="1" t="s">
        <v>120</v>
      </c>
      <c r="AE429" s="1" t="s">
        <v>120</v>
      </c>
      <c r="AF429" s="1" t="s">
        <v>120</v>
      </c>
      <c r="AG429" s="1" t="s">
        <v>120</v>
      </c>
      <c r="AH429" s="1" t="s">
        <v>120</v>
      </c>
      <c r="AI429" s="1" t="s">
        <v>120</v>
      </c>
      <c r="AJ429" s="1" t="s">
        <v>120</v>
      </c>
      <c r="AK429" s="1" t="s">
        <v>120</v>
      </c>
      <c r="AL429" s="1" t="s">
        <v>120</v>
      </c>
      <c r="AM429" s="1" t="s">
        <v>120</v>
      </c>
      <c r="AN429" s="1" t="s">
        <v>120</v>
      </c>
      <c r="AO429" s="1" t="s">
        <v>120</v>
      </c>
      <c r="AP429" s="1" t="s">
        <v>120</v>
      </c>
      <c r="AQ429" s="1" t="s">
        <v>120</v>
      </c>
      <c r="AR429" s="1" t="s">
        <v>120</v>
      </c>
      <c r="AS429" s="1" t="s">
        <v>120</v>
      </c>
      <c r="AT429" s="1" t="s">
        <v>120</v>
      </c>
      <c r="AU429" s="1" t="s">
        <v>120</v>
      </c>
      <c r="AV429" s="1" t="s">
        <v>120</v>
      </c>
      <c r="AW429" s="1" t="s">
        <v>120</v>
      </c>
      <c r="AX429" s="1" t="s">
        <v>120</v>
      </c>
      <c r="AY429" s="1" t="s">
        <v>120</v>
      </c>
      <c r="AZ429" s="1" t="s">
        <v>120</v>
      </c>
      <c r="BA429" s="1" t="s">
        <v>120</v>
      </c>
      <c r="BB429" s="1" t="s">
        <v>120</v>
      </c>
      <c r="BC429" s="1" t="s">
        <v>120</v>
      </c>
      <c r="BD429" s="1" t="s">
        <v>120</v>
      </c>
      <c r="BE429" s="1" t="s">
        <v>120</v>
      </c>
      <c r="BF429" s="1" t="s">
        <v>120</v>
      </c>
      <c r="BG429" s="1" t="s">
        <v>120</v>
      </c>
      <c r="BH429" s="1" t="s">
        <v>120</v>
      </c>
      <c r="BI429" s="1" t="s">
        <v>120</v>
      </c>
      <c r="BJ429" s="1" t="s">
        <v>120</v>
      </c>
      <c r="BK429" s="1" t="s">
        <v>120</v>
      </c>
      <c r="BL429" s="1" t="s">
        <v>120</v>
      </c>
      <c r="BM429" s="1" t="s">
        <v>120</v>
      </c>
      <c r="BN429" s="1" t="s">
        <v>120</v>
      </c>
      <c r="BO429" s="1" t="s">
        <v>120</v>
      </c>
      <c r="BP429" s="1" t="s">
        <v>120</v>
      </c>
      <c r="BQ429" s="1" t="s">
        <v>120</v>
      </c>
      <c r="BR429" s="1" t="s">
        <v>120</v>
      </c>
      <c r="BS429" s="1" t="s">
        <v>120</v>
      </c>
      <c r="BT429" s="1" t="s">
        <v>120</v>
      </c>
      <c r="BU429" s="1" t="s">
        <v>120</v>
      </c>
      <c r="BV429" s="1" t="s">
        <v>120</v>
      </c>
      <c r="BW429" s="1" t="s">
        <v>120</v>
      </c>
      <c r="BX429" s="1" t="s">
        <v>120</v>
      </c>
      <c r="BY429" s="1" t="s">
        <v>120</v>
      </c>
      <c r="BZ429" s="1" t="s">
        <v>120</v>
      </c>
      <c r="CA429" s="1" t="s">
        <v>120</v>
      </c>
      <c r="CB429" s="1" t="s">
        <v>120</v>
      </c>
      <c r="CC429" s="1" t="s">
        <v>120</v>
      </c>
      <c r="CD429" s="1" t="s">
        <v>120</v>
      </c>
      <c r="CE429" s="1" t="s">
        <v>120</v>
      </c>
      <c r="CF429" s="1" t="s">
        <v>120</v>
      </c>
      <c r="CG429" s="1" t="s">
        <v>120</v>
      </c>
      <c r="CH429" s="1" t="s">
        <v>120</v>
      </c>
      <c r="CI429" s="1" t="s">
        <v>120</v>
      </c>
      <c r="CJ429" s="1" t="s">
        <v>120</v>
      </c>
      <c r="CK429" s="1" t="s">
        <v>120</v>
      </c>
      <c r="CL429" s="1" t="s">
        <v>120</v>
      </c>
      <c r="CM429" s="1" t="s">
        <v>120</v>
      </c>
      <c r="CN429" s="1" t="s">
        <v>120</v>
      </c>
      <c r="CO429" s="1" t="s">
        <v>120</v>
      </c>
      <c r="CP429" s="1" t="s">
        <v>120</v>
      </c>
      <c r="CQ429" s="1" t="s">
        <v>120</v>
      </c>
      <c r="CR429" s="1" t="s">
        <v>120</v>
      </c>
      <c r="CS429" s="1" t="s">
        <v>120</v>
      </c>
      <c r="CT429" s="1" t="s">
        <v>120</v>
      </c>
      <c r="CU429" s="1" t="s">
        <v>120</v>
      </c>
      <c r="CV429" s="1" t="s">
        <v>120</v>
      </c>
      <c r="CW429" s="1" t="s">
        <v>120</v>
      </c>
      <c r="CX429" s="1" t="s">
        <v>120</v>
      </c>
      <c r="CY429" s="1" t="s">
        <v>120</v>
      </c>
      <c r="CZ429" s="1" t="s">
        <v>120</v>
      </c>
      <c r="DA429" s="1" t="s">
        <v>120</v>
      </c>
      <c r="DB429" s="1" t="s">
        <v>120</v>
      </c>
      <c r="DC429" s="1" t="s">
        <v>120</v>
      </c>
      <c r="DD429" s="1" t="s">
        <v>120</v>
      </c>
      <c r="DE429" s="1" t="s">
        <v>120</v>
      </c>
      <c r="DF429" s="1" t="s">
        <v>120</v>
      </c>
      <c r="DG429" s="1" t="s">
        <v>120</v>
      </c>
    </row>
    <row r="430" spans="1:111" x14ac:dyDescent="0.3">
      <c r="A430" s="2">
        <v>428</v>
      </c>
      <c r="B430" s="1" t="s">
        <v>5764</v>
      </c>
      <c r="C430" s="1" t="s">
        <v>5765</v>
      </c>
      <c r="D430" s="1" t="s">
        <v>5766</v>
      </c>
      <c r="E430" s="1" t="s">
        <v>5767</v>
      </c>
      <c r="F430" s="1" t="s">
        <v>5768</v>
      </c>
      <c r="G430" s="1" t="s">
        <v>5769</v>
      </c>
      <c r="H430" s="1" t="s">
        <v>5770</v>
      </c>
      <c r="I430" s="1" t="s">
        <v>5771</v>
      </c>
      <c r="J430" s="1" t="s">
        <v>5772</v>
      </c>
      <c r="K430" s="1" t="s">
        <v>5773</v>
      </c>
      <c r="L430" s="1" t="s">
        <v>5774</v>
      </c>
      <c r="M430" s="1" t="s">
        <v>120</v>
      </c>
      <c r="N430" s="1" t="s">
        <v>5775</v>
      </c>
      <c r="O430" s="1" t="s">
        <v>5776</v>
      </c>
      <c r="P430" s="1" t="s">
        <v>3329</v>
      </c>
      <c r="Q430" s="1" t="s">
        <v>120</v>
      </c>
      <c r="R430" s="1" t="s">
        <v>120</v>
      </c>
      <c r="S430" s="1" t="s">
        <v>5773</v>
      </c>
      <c r="T430" s="1" t="s">
        <v>120</v>
      </c>
      <c r="U430" s="1" t="s">
        <v>5777</v>
      </c>
      <c r="V430" s="1" t="s">
        <v>5778</v>
      </c>
      <c r="W430" s="1" t="s">
        <v>5779</v>
      </c>
      <c r="X430" s="1" t="s">
        <v>120</v>
      </c>
      <c r="Y430" s="1" t="s">
        <v>120</v>
      </c>
      <c r="Z430" s="1" t="s">
        <v>5780</v>
      </c>
      <c r="AA430" s="1" t="s">
        <v>5781</v>
      </c>
      <c r="AB430" s="1" t="s">
        <v>120</v>
      </c>
      <c r="AC430" s="1" t="s">
        <v>120</v>
      </c>
      <c r="AD430" s="1" t="s">
        <v>120</v>
      </c>
      <c r="AE430" s="1" t="s">
        <v>120</v>
      </c>
      <c r="AF430" s="1" t="s">
        <v>120</v>
      </c>
      <c r="AG430" s="1" t="s">
        <v>120</v>
      </c>
      <c r="AH430" s="1" t="s">
        <v>120</v>
      </c>
      <c r="AI430" s="1" t="s">
        <v>120</v>
      </c>
      <c r="AJ430" s="1" t="s">
        <v>3381</v>
      </c>
      <c r="AK430" s="1" t="s">
        <v>5782</v>
      </c>
      <c r="AL430" s="1" t="s">
        <v>5783</v>
      </c>
      <c r="AM430" s="1" t="s">
        <v>120</v>
      </c>
      <c r="AN430" s="1" t="s">
        <v>120</v>
      </c>
      <c r="AO430" s="1" t="s">
        <v>120</v>
      </c>
      <c r="AP430" s="1" t="s">
        <v>120</v>
      </c>
      <c r="AQ430" s="1" t="s">
        <v>120</v>
      </c>
      <c r="AR430" s="1" t="s">
        <v>120</v>
      </c>
      <c r="AS430" s="1" t="s">
        <v>120</v>
      </c>
      <c r="AT430" s="1" t="s">
        <v>120</v>
      </c>
      <c r="AU430" s="1" t="s">
        <v>120</v>
      </c>
      <c r="AV430" s="1" t="s">
        <v>120</v>
      </c>
      <c r="AW430" s="1" t="s">
        <v>120</v>
      </c>
      <c r="AX430" s="1" t="s">
        <v>120</v>
      </c>
      <c r="AY430" s="1" t="s">
        <v>120</v>
      </c>
      <c r="AZ430" s="1" t="s">
        <v>120</v>
      </c>
      <c r="BA430" s="1" t="s">
        <v>5775</v>
      </c>
      <c r="BB430" s="1" t="s">
        <v>5776</v>
      </c>
      <c r="BC430" s="1" t="s">
        <v>3329</v>
      </c>
      <c r="BD430" s="1" t="s">
        <v>120</v>
      </c>
      <c r="BE430" s="1" t="s">
        <v>120</v>
      </c>
      <c r="BF430" s="1" t="s">
        <v>5773</v>
      </c>
      <c r="BG430" s="1" t="s">
        <v>120</v>
      </c>
      <c r="BH430" s="1" t="s">
        <v>5777</v>
      </c>
      <c r="BI430" s="1" t="s">
        <v>5778</v>
      </c>
      <c r="BJ430" s="1" t="s">
        <v>5779</v>
      </c>
      <c r="BK430" s="1" t="s">
        <v>120</v>
      </c>
      <c r="BL430" s="1" t="s">
        <v>120</v>
      </c>
      <c r="BM430" s="1" t="s">
        <v>5780</v>
      </c>
      <c r="BN430" s="1" t="s">
        <v>120</v>
      </c>
      <c r="BO430" s="1" t="s">
        <v>120</v>
      </c>
      <c r="BP430" s="1" t="s">
        <v>120</v>
      </c>
      <c r="BQ430" s="1" t="s">
        <v>120</v>
      </c>
      <c r="BR430" s="1" t="s">
        <v>120</v>
      </c>
      <c r="BS430" s="1" t="s">
        <v>120</v>
      </c>
      <c r="BT430" s="1" t="s">
        <v>120</v>
      </c>
      <c r="BU430" s="1" t="s">
        <v>120</v>
      </c>
      <c r="BV430" s="1" t="s">
        <v>120</v>
      </c>
      <c r="BW430" s="1" t="s">
        <v>120</v>
      </c>
      <c r="BX430" s="1" t="s">
        <v>120</v>
      </c>
      <c r="BY430" s="1" t="s">
        <v>120</v>
      </c>
      <c r="BZ430" s="1" t="s">
        <v>120</v>
      </c>
      <c r="CA430" s="1" t="s">
        <v>120</v>
      </c>
      <c r="CB430" s="1" t="s">
        <v>120</v>
      </c>
      <c r="CC430" s="1" t="s">
        <v>120</v>
      </c>
      <c r="CD430" s="1" t="s">
        <v>120</v>
      </c>
      <c r="CE430" s="1" t="s">
        <v>120</v>
      </c>
      <c r="CF430" s="1" t="s">
        <v>120</v>
      </c>
      <c r="CG430" s="1" t="s">
        <v>120</v>
      </c>
      <c r="CH430" s="1" t="s">
        <v>120</v>
      </c>
      <c r="CI430" s="1" t="s">
        <v>120</v>
      </c>
      <c r="CJ430" s="1" t="s">
        <v>120</v>
      </c>
      <c r="CK430" s="1" t="s">
        <v>120</v>
      </c>
      <c r="CL430" s="1" t="s">
        <v>120</v>
      </c>
      <c r="CM430" s="1" t="s">
        <v>120</v>
      </c>
      <c r="CN430" s="1" t="s">
        <v>120</v>
      </c>
      <c r="CO430" s="1" t="s">
        <v>120</v>
      </c>
      <c r="CP430" s="1" t="s">
        <v>120</v>
      </c>
      <c r="CQ430" s="1" t="s">
        <v>120</v>
      </c>
      <c r="CR430" s="1" t="s">
        <v>120</v>
      </c>
      <c r="CS430" s="1" t="s">
        <v>120</v>
      </c>
      <c r="CT430" s="1" t="s">
        <v>120</v>
      </c>
      <c r="CU430" s="1" t="s">
        <v>120</v>
      </c>
      <c r="CV430" s="1" t="s">
        <v>120</v>
      </c>
      <c r="CW430" s="1" t="s">
        <v>120</v>
      </c>
      <c r="CX430" s="1" t="s">
        <v>120</v>
      </c>
      <c r="CY430" s="1" t="s">
        <v>120</v>
      </c>
      <c r="CZ430" s="1" t="s">
        <v>120</v>
      </c>
      <c r="DA430" s="1" t="s">
        <v>120</v>
      </c>
      <c r="DB430" s="1" t="s">
        <v>120</v>
      </c>
      <c r="DC430" s="1" t="s">
        <v>120</v>
      </c>
      <c r="DD430" s="1" t="s">
        <v>120</v>
      </c>
      <c r="DE430" s="1" t="s">
        <v>120</v>
      </c>
      <c r="DF430" s="1" t="s">
        <v>120</v>
      </c>
      <c r="DG430" s="1" t="s">
        <v>120</v>
      </c>
    </row>
    <row r="431" spans="1:111" x14ac:dyDescent="0.3">
      <c r="A431" s="2">
        <v>429</v>
      </c>
      <c r="B431" s="1" t="s">
        <v>5784</v>
      </c>
      <c r="C431" s="1" t="s">
        <v>5785</v>
      </c>
      <c r="D431" s="1" t="s">
        <v>5786</v>
      </c>
      <c r="E431" s="1" t="s">
        <v>5787</v>
      </c>
      <c r="F431" s="1" t="s">
        <v>5788</v>
      </c>
      <c r="G431" s="1" t="s">
        <v>5789</v>
      </c>
      <c r="H431" s="1" t="s">
        <v>5790</v>
      </c>
      <c r="I431" s="1" t="s">
        <v>5791</v>
      </c>
      <c r="J431" s="1" t="s">
        <v>5789</v>
      </c>
      <c r="K431" s="1" t="s">
        <v>1103</v>
      </c>
      <c r="L431" s="1" t="s">
        <v>5792</v>
      </c>
      <c r="M431" s="1" t="s">
        <v>120</v>
      </c>
      <c r="N431" s="1" t="s">
        <v>190</v>
      </c>
      <c r="O431" s="1" t="s">
        <v>1344</v>
      </c>
      <c r="P431" s="1" t="s">
        <v>262</v>
      </c>
      <c r="Q431" s="1" t="s">
        <v>120</v>
      </c>
      <c r="R431" s="1" t="s">
        <v>120</v>
      </c>
      <c r="S431" s="1" t="s">
        <v>1103</v>
      </c>
      <c r="T431" s="1" t="s">
        <v>120</v>
      </c>
      <c r="U431" s="1" t="s">
        <v>216</v>
      </c>
      <c r="V431" s="1" t="s">
        <v>5793</v>
      </c>
      <c r="W431" s="1" t="s">
        <v>5794</v>
      </c>
      <c r="X431" s="1" t="s">
        <v>120</v>
      </c>
      <c r="Y431" s="1" t="s">
        <v>120</v>
      </c>
      <c r="Z431" s="1" t="s">
        <v>5795</v>
      </c>
      <c r="AA431" s="1" t="s">
        <v>5796</v>
      </c>
      <c r="AB431" s="1" t="s">
        <v>120</v>
      </c>
      <c r="AC431" s="1" t="s">
        <v>120</v>
      </c>
      <c r="AD431" s="1" t="s">
        <v>120</v>
      </c>
      <c r="AE431" s="1" t="s">
        <v>120</v>
      </c>
      <c r="AF431" s="1" t="s">
        <v>120</v>
      </c>
      <c r="AG431" s="1" t="s">
        <v>120</v>
      </c>
      <c r="AH431" s="1" t="s">
        <v>120</v>
      </c>
      <c r="AI431" s="1" t="s">
        <v>120</v>
      </c>
      <c r="AJ431" s="1" t="s">
        <v>120</v>
      </c>
      <c r="AK431" s="1" t="s">
        <v>2783</v>
      </c>
      <c r="AL431" s="1" t="s">
        <v>5795</v>
      </c>
      <c r="AM431" s="1" t="s">
        <v>120</v>
      </c>
      <c r="AN431" s="1" t="s">
        <v>120</v>
      </c>
      <c r="AO431" s="1" t="s">
        <v>120</v>
      </c>
      <c r="AP431" s="1" t="s">
        <v>120</v>
      </c>
      <c r="AQ431" s="1" t="s">
        <v>120</v>
      </c>
      <c r="AR431" s="1" t="s">
        <v>120</v>
      </c>
      <c r="AS431" s="1" t="s">
        <v>120</v>
      </c>
      <c r="AT431" s="1" t="s">
        <v>120</v>
      </c>
      <c r="AU431" s="1" t="s">
        <v>120</v>
      </c>
      <c r="AV431" s="1" t="s">
        <v>120</v>
      </c>
      <c r="AW431" s="1" t="s">
        <v>120</v>
      </c>
      <c r="AX431" s="1" t="s">
        <v>120</v>
      </c>
      <c r="AY431" s="1" t="s">
        <v>120</v>
      </c>
      <c r="AZ431" s="1" t="s">
        <v>120</v>
      </c>
      <c r="BA431" s="1" t="s">
        <v>190</v>
      </c>
      <c r="BB431" s="1" t="s">
        <v>1344</v>
      </c>
      <c r="BC431" s="1" t="s">
        <v>262</v>
      </c>
      <c r="BD431" s="1" t="s">
        <v>120</v>
      </c>
      <c r="BE431" s="1" t="s">
        <v>120</v>
      </c>
      <c r="BF431" s="1" t="s">
        <v>1103</v>
      </c>
      <c r="BG431" s="1" t="s">
        <v>120</v>
      </c>
      <c r="BH431" s="1" t="s">
        <v>216</v>
      </c>
      <c r="BI431" s="1" t="s">
        <v>5793</v>
      </c>
      <c r="BJ431" s="1" t="s">
        <v>5794</v>
      </c>
      <c r="BK431" s="1" t="s">
        <v>120</v>
      </c>
      <c r="BL431" s="1" t="s">
        <v>120</v>
      </c>
      <c r="BM431" s="1" t="s">
        <v>5795</v>
      </c>
      <c r="BN431" s="1" t="s">
        <v>120</v>
      </c>
      <c r="BO431" s="1" t="s">
        <v>120</v>
      </c>
      <c r="BP431" s="1" t="s">
        <v>120</v>
      </c>
      <c r="BQ431" s="1" t="s">
        <v>120</v>
      </c>
      <c r="BR431" s="1" t="s">
        <v>120</v>
      </c>
      <c r="BS431" s="1" t="s">
        <v>120</v>
      </c>
      <c r="BT431" s="1" t="s">
        <v>120</v>
      </c>
      <c r="BU431" s="1" t="s">
        <v>120</v>
      </c>
      <c r="BV431" s="1" t="s">
        <v>120</v>
      </c>
      <c r="BW431" s="1" t="s">
        <v>120</v>
      </c>
      <c r="BX431" s="1" t="s">
        <v>120</v>
      </c>
      <c r="BY431" s="1" t="s">
        <v>120</v>
      </c>
      <c r="BZ431" s="1" t="s">
        <v>120</v>
      </c>
      <c r="CA431" s="1" t="s">
        <v>120</v>
      </c>
      <c r="CB431" s="1" t="s">
        <v>120</v>
      </c>
      <c r="CC431" s="1" t="s">
        <v>120</v>
      </c>
      <c r="CD431" s="1" t="s">
        <v>120</v>
      </c>
      <c r="CE431" s="1" t="s">
        <v>120</v>
      </c>
      <c r="CF431" s="1" t="s">
        <v>120</v>
      </c>
      <c r="CG431" s="1" t="s">
        <v>120</v>
      </c>
      <c r="CH431" s="1" t="s">
        <v>120</v>
      </c>
      <c r="CI431" s="1" t="s">
        <v>120</v>
      </c>
      <c r="CJ431" s="1" t="s">
        <v>120</v>
      </c>
      <c r="CK431" s="1" t="s">
        <v>120</v>
      </c>
      <c r="CL431" s="1" t="s">
        <v>120</v>
      </c>
      <c r="CM431" s="1" t="s">
        <v>120</v>
      </c>
      <c r="CN431" s="1" t="s">
        <v>120</v>
      </c>
      <c r="CO431" s="1" t="s">
        <v>120</v>
      </c>
      <c r="CP431" s="1" t="s">
        <v>120</v>
      </c>
      <c r="CQ431" s="1" t="s">
        <v>120</v>
      </c>
      <c r="CR431" s="1" t="s">
        <v>120</v>
      </c>
      <c r="CS431" s="1" t="s">
        <v>120</v>
      </c>
      <c r="CT431" s="1" t="s">
        <v>120</v>
      </c>
      <c r="CU431" s="1" t="s">
        <v>120</v>
      </c>
      <c r="CV431" s="1" t="s">
        <v>120</v>
      </c>
      <c r="CW431" s="1" t="s">
        <v>120</v>
      </c>
      <c r="CX431" s="1" t="s">
        <v>120</v>
      </c>
      <c r="CY431" s="1" t="s">
        <v>120</v>
      </c>
      <c r="CZ431" s="1" t="s">
        <v>120</v>
      </c>
      <c r="DA431" s="1" t="s">
        <v>120</v>
      </c>
      <c r="DB431" s="1" t="s">
        <v>120</v>
      </c>
      <c r="DC431" s="1" t="s">
        <v>120</v>
      </c>
      <c r="DD431" s="1" t="s">
        <v>120</v>
      </c>
      <c r="DE431" s="1" t="s">
        <v>120</v>
      </c>
      <c r="DF431" s="1" t="s">
        <v>120</v>
      </c>
      <c r="DG431" s="1" t="s">
        <v>120</v>
      </c>
    </row>
    <row r="432" spans="1:111" hidden="1" x14ac:dyDescent="0.3">
      <c r="A432" s="2">
        <v>430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</row>
    <row r="433" spans="1:111" x14ac:dyDescent="0.3">
      <c r="A433" s="2">
        <v>431</v>
      </c>
      <c r="B433" s="1" t="s">
        <v>5797</v>
      </c>
      <c r="C433" s="1" t="s">
        <v>5798</v>
      </c>
      <c r="D433" s="1" t="s">
        <v>5799</v>
      </c>
      <c r="E433" s="1" t="s">
        <v>196</v>
      </c>
      <c r="F433" s="1"/>
      <c r="G433" s="1"/>
      <c r="H433" s="1"/>
      <c r="I433" s="1" t="s">
        <v>5800</v>
      </c>
      <c r="J433" s="1" t="s">
        <v>5801</v>
      </c>
      <c r="K433" s="1" t="s">
        <v>842</v>
      </c>
      <c r="L433" s="1" t="s">
        <v>5802</v>
      </c>
      <c r="M433" s="1" t="s">
        <v>120</v>
      </c>
      <c r="N433" s="1" t="s">
        <v>123</v>
      </c>
      <c r="O433" s="1" t="s">
        <v>995</v>
      </c>
      <c r="P433" s="1" t="s">
        <v>120</v>
      </c>
      <c r="Q433" s="1" t="s">
        <v>120</v>
      </c>
      <c r="R433" s="1" t="s">
        <v>120</v>
      </c>
      <c r="S433" s="1" t="s">
        <v>842</v>
      </c>
      <c r="T433" s="1" t="s">
        <v>120</v>
      </c>
      <c r="U433" s="1" t="s">
        <v>5803</v>
      </c>
      <c r="V433" s="1" t="s">
        <v>5804</v>
      </c>
      <c r="W433" s="1" t="s">
        <v>120</v>
      </c>
      <c r="X433" s="1" t="s">
        <v>120</v>
      </c>
      <c r="Y433" s="1" t="s">
        <v>120</v>
      </c>
      <c r="Z433" s="1" t="s">
        <v>5802</v>
      </c>
      <c r="AA433" s="1" t="s">
        <v>120</v>
      </c>
      <c r="AB433" s="1" t="s">
        <v>120</v>
      </c>
      <c r="AC433" s="1" t="s">
        <v>120</v>
      </c>
      <c r="AD433" s="1" t="s">
        <v>120</v>
      </c>
      <c r="AE433" s="1" t="s">
        <v>120</v>
      </c>
      <c r="AF433" s="1" t="s">
        <v>120</v>
      </c>
      <c r="AG433" s="1" t="s">
        <v>120</v>
      </c>
      <c r="AH433" s="1" t="s">
        <v>120</v>
      </c>
      <c r="AI433" s="1" t="s">
        <v>120</v>
      </c>
      <c r="AJ433" s="1" t="s">
        <v>120</v>
      </c>
      <c r="AK433" s="1" t="s">
        <v>120</v>
      </c>
      <c r="AL433" s="1" t="s">
        <v>120</v>
      </c>
      <c r="AM433" s="1" t="s">
        <v>5805</v>
      </c>
      <c r="AN433" s="1" t="s">
        <v>120</v>
      </c>
      <c r="AO433" s="1" t="s">
        <v>120</v>
      </c>
      <c r="AP433" s="1" t="s">
        <v>120</v>
      </c>
      <c r="AQ433" s="1" t="s">
        <v>120</v>
      </c>
      <c r="AR433" s="1" t="s">
        <v>120</v>
      </c>
      <c r="AS433" s="1" t="s">
        <v>120</v>
      </c>
      <c r="AT433" s="1" t="s">
        <v>120</v>
      </c>
      <c r="AU433" s="1" t="s">
        <v>120</v>
      </c>
      <c r="AV433" s="1" t="s">
        <v>5806</v>
      </c>
      <c r="AW433" s="1" t="s">
        <v>5807</v>
      </c>
      <c r="AX433" s="1" t="s">
        <v>5802</v>
      </c>
      <c r="AY433" s="1" t="s">
        <v>120</v>
      </c>
      <c r="AZ433" s="1" t="s">
        <v>120</v>
      </c>
      <c r="BA433" s="1" t="s">
        <v>120</v>
      </c>
      <c r="BB433" s="1" t="s">
        <v>120</v>
      </c>
      <c r="BC433" s="1" t="s">
        <v>120</v>
      </c>
      <c r="BD433" s="1" t="s">
        <v>120</v>
      </c>
      <c r="BE433" s="1" t="s">
        <v>120</v>
      </c>
      <c r="BF433" s="1" t="s">
        <v>120</v>
      </c>
      <c r="BG433" s="1" t="s">
        <v>120</v>
      </c>
      <c r="BH433" s="1" t="s">
        <v>120</v>
      </c>
      <c r="BI433" s="1" t="s">
        <v>120</v>
      </c>
      <c r="BJ433" s="1" t="s">
        <v>120</v>
      </c>
      <c r="BK433" s="1" t="s">
        <v>120</v>
      </c>
      <c r="BL433" s="1" t="s">
        <v>120</v>
      </c>
      <c r="BM433" s="1" t="s">
        <v>120</v>
      </c>
      <c r="BN433" s="1" t="s">
        <v>120</v>
      </c>
      <c r="BO433" s="1" t="s">
        <v>123</v>
      </c>
      <c r="BP433" s="1" t="s">
        <v>995</v>
      </c>
      <c r="BQ433" s="1" t="s">
        <v>120</v>
      </c>
      <c r="BR433" s="1" t="s">
        <v>120</v>
      </c>
      <c r="BS433" s="1" t="s">
        <v>120</v>
      </c>
      <c r="BT433" s="1" t="s">
        <v>842</v>
      </c>
      <c r="BU433" s="1" t="s">
        <v>120</v>
      </c>
      <c r="BV433" s="1" t="s">
        <v>5803</v>
      </c>
      <c r="BW433" s="1" t="s">
        <v>5804</v>
      </c>
      <c r="BX433" s="1" t="s">
        <v>120</v>
      </c>
      <c r="BY433" s="1" t="s">
        <v>120</v>
      </c>
      <c r="BZ433" s="1" t="s">
        <v>120</v>
      </c>
      <c r="CA433" s="1" t="s">
        <v>5802</v>
      </c>
      <c r="CB433" s="1" t="s">
        <v>5805</v>
      </c>
      <c r="CC433" s="1" t="s">
        <v>120</v>
      </c>
      <c r="CD433" s="1" t="s">
        <v>120</v>
      </c>
      <c r="CE433" s="1" t="s">
        <v>120</v>
      </c>
      <c r="CF433" s="1" t="s">
        <v>120</v>
      </c>
      <c r="CG433" s="1" t="s">
        <v>120</v>
      </c>
      <c r="CH433" s="1" t="s">
        <v>120</v>
      </c>
      <c r="CI433" s="1" t="s">
        <v>120</v>
      </c>
      <c r="CJ433" s="1" t="s">
        <v>120</v>
      </c>
      <c r="CK433" s="1" t="s">
        <v>5806</v>
      </c>
      <c r="CL433" s="1" t="s">
        <v>5807</v>
      </c>
      <c r="CM433" s="1" t="s">
        <v>5802</v>
      </c>
      <c r="CN433" s="1" t="s">
        <v>5808</v>
      </c>
      <c r="CO433" s="1" t="s">
        <v>5809</v>
      </c>
      <c r="CP433" s="1" t="s">
        <v>5810</v>
      </c>
      <c r="CQ433" s="1" t="s">
        <v>5811</v>
      </c>
      <c r="CR433" s="1" t="s">
        <v>5812</v>
      </c>
      <c r="CS433" s="1" t="s">
        <v>5813</v>
      </c>
      <c r="CT433" s="1" t="s">
        <v>120</v>
      </c>
      <c r="CU433" s="1" t="s">
        <v>120</v>
      </c>
      <c r="CV433" s="1" t="s">
        <v>120</v>
      </c>
      <c r="CW433" s="1" t="s">
        <v>120</v>
      </c>
      <c r="CX433" s="1" t="s">
        <v>120</v>
      </c>
      <c r="CY433" s="1" t="s">
        <v>120</v>
      </c>
      <c r="CZ433" s="1" t="s">
        <v>120</v>
      </c>
      <c r="DA433" s="1" t="s">
        <v>120</v>
      </c>
      <c r="DB433" s="1" t="s">
        <v>120</v>
      </c>
      <c r="DC433" s="1" t="s">
        <v>120</v>
      </c>
      <c r="DD433" s="1" t="s">
        <v>120</v>
      </c>
      <c r="DE433" s="1" t="s">
        <v>120</v>
      </c>
      <c r="DF433" s="1" t="s">
        <v>120</v>
      </c>
      <c r="DG433" s="1" t="s">
        <v>120</v>
      </c>
    </row>
    <row r="434" spans="1:111" x14ac:dyDescent="0.3">
      <c r="A434" s="2">
        <v>432</v>
      </c>
      <c r="B434" s="1" t="s">
        <v>5814</v>
      </c>
      <c r="C434" s="1" t="s">
        <v>5815</v>
      </c>
      <c r="D434" s="1" t="s">
        <v>598</v>
      </c>
      <c r="E434" s="1" t="s">
        <v>5816</v>
      </c>
      <c r="F434" s="1" t="s">
        <v>5817</v>
      </c>
      <c r="G434" s="1" t="s">
        <v>5818</v>
      </c>
      <c r="H434" s="1" t="s">
        <v>5819</v>
      </c>
      <c r="I434" s="1" t="s">
        <v>5820</v>
      </c>
      <c r="J434" s="1" t="s">
        <v>5821</v>
      </c>
      <c r="K434" s="1" t="s">
        <v>161</v>
      </c>
      <c r="L434" s="1" t="s">
        <v>5822</v>
      </c>
      <c r="M434" s="1" t="s">
        <v>120</v>
      </c>
      <c r="N434" s="1" t="s">
        <v>123</v>
      </c>
      <c r="O434" s="1" t="s">
        <v>123</v>
      </c>
      <c r="P434" s="1" t="s">
        <v>120</v>
      </c>
      <c r="Q434" s="1" t="s">
        <v>120</v>
      </c>
      <c r="R434" s="1" t="s">
        <v>120</v>
      </c>
      <c r="S434" s="1" t="s">
        <v>161</v>
      </c>
      <c r="T434" s="1" t="s">
        <v>120</v>
      </c>
      <c r="U434" s="1" t="s">
        <v>524</v>
      </c>
      <c r="V434" s="1" t="s">
        <v>524</v>
      </c>
      <c r="W434" s="1" t="s">
        <v>120</v>
      </c>
      <c r="X434" s="1" t="s">
        <v>120</v>
      </c>
      <c r="Y434" s="1" t="s">
        <v>120</v>
      </c>
      <c r="Z434" s="1" t="s">
        <v>123</v>
      </c>
      <c r="AA434" s="1" t="s">
        <v>120</v>
      </c>
      <c r="AB434" s="1" t="s">
        <v>120</v>
      </c>
      <c r="AC434" s="1" t="s">
        <v>120</v>
      </c>
      <c r="AD434" s="1" t="s">
        <v>120</v>
      </c>
      <c r="AE434" s="1" t="s">
        <v>120</v>
      </c>
      <c r="AF434" s="1" t="s">
        <v>120</v>
      </c>
      <c r="AG434" s="1" t="s">
        <v>120</v>
      </c>
      <c r="AH434" s="1" t="s">
        <v>120</v>
      </c>
      <c r="AI434" s="1" t="s">
        <v>120</v>
      </c>
      <c r="AJ434" s="1" t="s">
        <v>120</v>
      </c>
      <c r="AK434" s="1" t="s">
        <v>123</v>
      </c>
      <c r="AL434" s="1" t="s">
        <v>123</v>
      </c>
      <c r="AM434" s="1" t="s">
        <v>120</v>
      </c>
      <c r="AN434" s="1" t="s">
        <v>120</v>
      </c>
      <c r="AO434" s="1" t="s">
        <v>120</v>
      </c>
      <c r="AP434" s="1" t="s">
        <v>120</v>
      </c>
      <c r="AQ434" s="1" t="s">
        <v>120</v>
      </c>
      <c r="AR434" s="1" t="s">
        <v>120</v>
      </c>
      <c r="AS434" s="1" t="s">
        <v>120</v>
      </c>
      <c r="AT434" s="1" t="s">
        <v>120</v>
      </c>
      <c r="AU434" s="1" t="s">
        <v>120</v>
      </c>
      <c r="AV434" s="1" t="s">
        <v>120</v>
      </c>
      <c r="AW434" s="1" t="s">
        <v>120</v>
      </c>
      <c r="AX434" s="1" t="s">
        <v>120</v>
      </c>
      <c r="AY434" s="1" t="s">
        <v>120</v>
      </c>
      <c r="AZ434" s="1" t="s">
        <v>120</v>
      </c>
      <c r="BA434" s="1" t="s">
        <v>123</v>
      </c>
      <c r="BB434" s="1" t="s">
        <v>123</v>
      </c>
      <c r="BC434" s="1" t="s">
        <v>120</v>
      </c>
      <c r="BD434" s="1" t="s">
        <v>120</v>
      </c>
      <c r="BE434" s="1" t="s">
        <v>120</v>
      </c>
      <c r="BF434" s="1" t="s">
        <v>161</v>
      </c>
      <c r="BG434" s="1" t="s">
        <v>120</v>
      </c>
      <c r="BH434" s="1" t="s">
        <v>524</v>
      </c>
      <c r="BI434" s="1" t="s">
        <v>524</v>
      </c>
      <c r="BJ434" s="1" t="s">
        <v>120</v>
      </c>
      <c r="BK434" s="1" t="s">
        <v>120</v>
      </c>
      <c r="BL434" s="1" t="s">
        <v>120</v>
      </c>
      <c r="BM434" s="1" t="s">
        <v>123</v>
      </c>
      <c r="BN434" s="1" t="s">
        <v>120</v>
      </c>
      <c r="BO434" s="1" t="s">
        <v>120</v>
      </c>
      <c r="BP434" s="1" t="s">
        <v>120</v>
      </c>
      <c r="BQ434" s="1" t="s">
        <v>120</v>
      </c>
      <c r="BR434" s="1" t="s">
        <v>120</v>
      </c>
      <c r="BS434" s="1" t="s">
        <v>120</v>
      </c>
      <c r="BT434" s="1" t="s">
        <v>120</v>
      </c>
      <c r="BU434" s="1" t="s">
        <v>120</v>
      </c>
      <c r="BV434" s="1" t="s">
        <v>120</v>
      </c>
      <c r="BW434" s="1" t="s">
        <v>120</v>
      </c>
      <c r="BX434" s="1" t="s">
        <v>120</v>
      </c>
      <c r="BY434" s="1" t="s">
        <v>120</v>
      </c>
      <c r="BZ434" s="1" t="s">
        <v>120</v>
      </c>
      <c r="CA434" s="1" t="s">
        <v>120</v>
      </c>
      <c r="CB434" s="1" t="s">
        <v>120</v>
      </c>
      <c r="CC434" s="1" t="s">
        <v>120</v>
      </c>
      <c r="CD434" s="1" t="s">
        <v>120</v>
      </c>
      <c r="CE434" s="1" t="s">
        <v>120</v>
      </c>
      <c r="CF434" s="1" t="s">
        <v>120</v>
      </c>
      <c r="CG434" s="1" t="s">
        <v>120</v>
      </c>
      <c r="CH434" s="1" t="s">
        <v>120</v>
      </c>
      <c r="CI434" s="1" t="s">
        <v>120</v>
      </c>
      <c r="CJ434" s="1" t="s">
        <v>120</v>
      </c>
      <c r="CK434" s="1" t="s">
        <v>120</v>
      </c>
      <c r="CL434" s="1" t="s">
        <v>120</v>
      </c>
      <c r="CM434" s="1" t="s">
        <v>120</v>
      </c>
      <c r="CN434" s="1" t="s">
        <v>120</v>
      </c>
      <c r="CO434" s="1" t="s">
        <v>120</v>
      </c>
      <c r="CP434" s="1" t="s">
        <v>120</v>
      </c>
      <c r="CQ434" s="1" t="s">
        <v>120</v>
      </c>
      <c r="CR434" s="1" t="s">
        <v>120</v>
      </c>
      <c r="CS434" s="1" t="s">
        <v>120</v>
      </c>
      <c r="CT434" s="1" t="s">
        <v>120</v>
      </c>
      <c r="CU434" s="1" t="s">
        <v>120</v>
      </c>
      <c r="CV434" s="1" t="s">
        <v>120</v>
      </c>
      <c r="CW434" s="1" t="s">
        <v>120</v>
      </c>
      <c r="CX434" s="1" t="s">
        <v>120</v>
      </c>
      <c r="CY434" s="1" t="s">
        <v>120</v>
      </c>
      <c r="CZ434" s="1" t="s">
        <v>120</v>
      </c>
      <c r="DA434" s="1" t="s">
        <v>120</v>
      </c>
      <c r="DB434" s="1" t="s">
        <v>120</v>
      </c>
      <c r="DC434" s="1" t="s">
        <v>120</v>
      </c>
      <c r="DD434" s="1" t="s">
        <v>120</v>
      </c>
      <c r="DE434" s="1" t="s">
        <v>120</v>
      </c>
      <c r="DF434" s="1" t="s">
        <v>120</v>
      </c>
      <c r="DG434" s="1" t="s">
        <v>120</v>
      </c>
    </row>
    <row r="435" spans="1:111" x14ac:dyDescent="0.3">
      <c r="A435" s="2">
        <v>433</v>
      </c>
      <c r="B435" s="1" t="s">
        <v>5823</v>
      </c>
      <c r="C435" s="1" t="s">
        <v>5824</v>
      </c>
      <c r="D435" s="1" t="s">
        <v>5825</v>
      </c>
      <c r="E435" s="1" t="s">
        <v>5826</v>
      </c>
      <c r="F435" s="1" t="s">
        <v>5827</v>
      </c>
      <c r="G435" s="1"/>
      <c r="H435" s="1" t="s">
        <v>5828</v>
      </c>
      <c r="I435" s="1" t="s">
        <v>5829</v>
      </c>
      <c r="J435" s="1"/>
      <c r="K435" s="1" t="s">
        <v>512</v>
      </c>
      <c r="L435" s="1" t="s">
        <v>5830</v>
      </c>
      <c r="M435" s="1" t="s">
        <v>120</v>
      </c>
      <c r="N435" s="1" t="s">
        <v>123</v>
      </c>
      <c r="O435" s="1" t="s">
        <v>773</v>
      </c>
      <c r="P435" s="1" t="s">
        <v>262</v>
      </c>
      <c r="Q435" s="1" t="s">
        <v>120</v>
      </c>
      <c r="R435" s="1" t="s">
        <v>120</v>
      </c>
      <c r="S435" s="1" t="s">
        <v>512</v>
      </c>
      <c r="T435" s="1" t="s">
        <v>120</v>
      </c>
      <c r="U435" s="1" t="s">
        <v>5831</v>
      </c>
      <c r="V435" s="1" t="s">
        <v>5832</v>
      </c>
      <c r="W435" s="1" t="s">
        <v>5833</v>
      </c>
      <c r="X435" s="1" t="s">
        <v>120</v>
      </c>
      <c r="Y435" s="1" t="s">
        <v>120</v>
      </c>
      <c r="Z435" s="1" t="s">
        <v>5834</v>
      </c>
      <c r="AA435" s="1" t="s">
        <v>5835</v>
      </c>
      <c r="AB435" s="1" t="s">
        <v>120</v>
      </c>
      <c r="AC435" s="1" t="s">
        <v>120</v>
      </c>
      <c r="AD435" s="1" t="s">
        <v>120</v>
      </c>
      <c r="AE435" s="1" t="s">
        <v>120</v>
      </c>
      <c r="AF435" s="1" t="s">
        <v>120</v>
      </c>
      <c r="AG435" s="1" t="s">
        <v>120</v>
      </c>
      <c r="AH435" s="1" t="s">
        <v>120</v>
      </c>
      <c r="AI435" s="1" t="s">
        <v>120</v>
      </c>
      <c r="AJ435" s="1" t="s">
        <v>120</v>
      </c>
      <c r="AK435" s="1" t="s">
        <v>5836</v>
      </c>
      <c r="AL435" s="1" t="s">
        <v>5837</v>
      </c>
      <c r="AM435" s="1" t="s">
        <v>5838</v>
      </c>
      <c r="AN435" s="1" t="s">
        <v>120</v>
      </c>
      <c r="AO435" s="1" t="s">
        <v>120</v>
      </c>
      <c r="AP435" s="1" t="s">
        <v>120</v>
      </c>
      <c r="AQ435" s="1" t="s">
        <v>120</v>
      </c>
      <c r="AR435" s="1" t="s">
        <v>120</v>
      </c>
      <c r="AS435" s="1" t="s">
        <v>120</v>
      </c>
      <c r="AT435" s="1" t="s">
        <v>120</v>
      </c>
      <c r="AU435" s="1" t="s">
        <v>120</v>
      </c>
      <c r="AV435" s="1" t="s">
        <v>120</v>
      </c>
      <c r="AW435" s="1" t="s">
        <v>5839</v>
      </c>
      <c r="AX435" s="1" t="s">
        <v>5840</v>
      </c>
      <c r="AY435" s="1" t="s">
        <v>120</v>
      </c>
      <c r="AZ435" s="1" t="s">
        <v>120</v>
      </c>
      <c r="BA435" s="1" t="s">
        <v>123</v>
      </c>
      <c r="BB435" s="1" t="s">
        <v>773</v>
      </c>
      <c r="BC435" s="1" t="s">
        <v>121</v>
      </c>
      <c r="BD435" s="1" t="s">
        <v>120</v>
      </c>
      <c r="BE435" s="1" t="s">
        <v>120</v>
      </c>
      <c r="BF435" s="1" t="s">
        <v>355</v>
      </c>
      <c r="BG435" s="1" t="s">
        <v>120</v>
      </c>
      <c r="BH435" s="1" t="s">
        <v>5831</v>
      </c>
      <c r="BI435" s="1" t="s">
        <v>5832</v>
      </c>
      <c r="BJ435" s="1" t="s">
        <v>5841</v>
      </c>
      <c r="BK435" s="1" t="s">
        <v>120</v>
      </c>
      <c r="BL435" s="1" t="s">
        <v>120</v>
      </c>
      <c r="BM435" s="1" t="s">
        <v>5837</v>
      </c>
      <c r="BN435" s="1" t="s">
        <v>120</v>
      </c>
      <c r="BO435" s="1" t="s">
        <v>120</v>
      </c>
      <c r="BP435" s="1" t="s">
        <v>120</v>
      </c>
      <c r="BQ435" s="1" t="s">
        <v>123</v>
      </c>
      <c r="BR435" s="1" t="s">
        <v>120</v>
      </c>
      <c r="BS435" s="1" t="s">
        <v>120</v>
      </c>
      <c r="BT435" s="1" t="s">
        <v>123</v>
      </c>
      <c r="BU435" s="1" t="s">
        <v>120</v>
      </c>
      <c r="BV435" s="1" t="s">
        <v>120</v>
      </c>
      <c r="BW435" s="1" t="s">
        <v>120</v>
      </c>
      <c r="BX435" s="1" t="s">
        <v>5840</v>
      </c>
      <c r="BY435" s="1" t="s">
        <v>120</v>
      </c>
      <c r="BZ435" s="1" t="s">
        <v>120</v>
      </c>
      <c r="CA435" s="1" t="s">
        <v>5840</v>
      </c>
      <c r="CB435" s="1" t="s">
        <v>5838</v>
      </c>
      <c r="CC435" s="1" t="s">
        <v>120</v>
      </c>
      <c r="CD435" s="1" t="s">
        <v>120</v>
      </c>
      <c r="CE435" s="1" t="s">
        <v>120</v>
      </c>
      <c r="CF435" s="1" t="s">
        <v>120</v>
      </c>
      <c r="CG435" s="1" t="s">
        <v>120</v>
      </c>
      <c r="CH435" s="1" t="s">
        <v>120</v>
      </c>
      <c r="CI435" s="1" t="s">
        <v>120</v>
      </c>
      <c r="CJ435" s="1" t="s">
        <v>120</v>
      </c>
      <c r="CK435" s="1" t="s">
        <v>120</v>
      </c>
      <c r="CL435" s="1" t="s">
        <v>5839</v>
      </c>
      <c r="CM435" s="1" t="s">
        <v>5840</v>
      </c>
      <c r="CN435" s="1" t="s">
        <v>120</v>
      </c>
      <c r="CO435" s="1" t="s">
        <v>120</v>
      </c>
      <c r="CP435" s="1" t="s">
        <v>120</v>
      </c>
      <c r="CQ435" s="1" t="s">
        <v>5842</v>
      </c>
      <c r="CR435" s="1" t="s">
        <v>120</v>
      </c>
      <c r="CS435" s="1" t="s">
        <v>5842</v>
      </c>
      <c r="CT435" s="1" t="s">
        <v>120</v>
      </c>
      <c r="CU435" s="1" t="s">
        <v>120</v>
      </c>
      <c r="CV435" s="1" t="s">
        <v>120</v>
      </c>
      <c r="CW435" s="1" t="s">
        <v>120</v>
      </c>
      <c r="CX435" s="1" t="s">
        <v>120</v>
      </c>
      <c r="CY435" s="1" t="s">
        <v>120</v>
      </c>
      <c r="CZ435" s="1" t="s">
        <v>120</v>
      </c>
      <c r="DA435" s="1" t="s">
        <v>120</v>
      </c>
      <c r="DB435" s="1" t="s">
        <v>120</v>
      </c>
      <c r="DC435" s="1" t="s">
        <v>120</v>
      </c>
      <c r="DD435" s="1" t="s">
        <v>120</v>
      </c>
      <c r="DE435" s="1" t="s">
        <v>120</v>
      </c>
      <c r="DF435" s="1" t="s">
        <v>120</v>
      </c>
      <c r="DG435" s="1" t="s">
        <v>120</v>
      </c>
    </row>
    <row r="436" spans="1:111" x14ac:dyDescent="0.3">
      <c r="A436" s="2">
        <v>434</v>
      </c>
      <c r="B436" s="1" t="s">
        <v>5843</v>
      </c>
      <c r="C436" s="1" t="s">
        <v>5844</v>
      </c>
      <c r="D436" s="1" t="s">
        <v>5087</v>
      </c>
      <c r="E436" s="1" t="s">
        <v>5845</v>
      </c>
      <c r="F436" s="1" t="s">
        <v>5846</v>
      </c>
      <c r="G436" s="1" t="s">
        <v>5847</v>
      </c>
      <c r="H436" s="1" t="s">
        <v>5848</v>
      </c>
      <c r="I436" s="1" t="s">
        <v>5849</v>
      </c>
      <c r="J436" s="1" t="s">
        <v>5850</v>
      </c>
      <c r="K436" s="1" t="s">
        <v>120</v>
      </c>
      <c r="L436" s="1" t="s">
        <v>311</v>
      </c>
      <c r="M436" s="1" t="s">
        <v>120</v>
      </c>
      <c r="N436" s="1" t="s">
        <v>120</v>
      </c>
      <c r="O436" s="1" t="s">
        <v>120</v>
      </c>
      <c r="P436" s="1" t="s">
        <v>120</v>
      </c>
      <c r="Q436" s="1" t="s">
        <v>120</v>
      </c>
      <c r="R436" s="1" t="s">
        <v>120</v>
      </c>
      <c r="S436" s="1" t="s">
        <v>120</v>
      </c>
      <c r="T436" s="1" t="s">
        <v>120</v>
      </c>
      <c r="U436" s="1" t="s">
        <v>120</v>
      </c>
      <c r="V436" s="1" t="s">
        <v>120</v>
      </c>
      <c r="W436" s="1" t="s">
        <v>120</v>
      </c>
      <c r="X436" s="1" t="s">
        <v>120</v>
      </c>
      <c r="Y436" s="1" t="s">
        <v>120</v>
      </c>
      <c r="Z436" s="1" t="s">
        <v>120</v>
      </c>
      <c r="AA436" s="1" t="s">
        <v>120</v>
      </c>
      <c r="AB436" s="1" t="s">
        <v>120</v>
      </c>
      <c r="AC436" s="1" t="s">
        <v>120</v>
      </c>
      <c r="AD436" s="1" t="s">
        <v>120</v>
      </c>
      <c r="AE436" s="1" t="s">
        <v>120</v>
      </c>
      <c r="AF436" s="1" t="s">
        <v>120</v>
      </c>
      <c r="AG436" s="1" t="s">
        <v>120</v>
      </c>
      <c r="AH436" s="1" t="s">
        <v>120</v>
      </c>
      <c r="AI436" s="1" t="s">
        <v>120</v>
      </c>
      <c r="AJ436" s="1" t="s">
        <v>120</v>
      </c>
      <c r="AK436" s="1" t="s">
        <v>120</v>
      </c>
      <c r="AL436" s="1" t="s">
        <v>120</v>
      </c>
      <c r="AM436" s="1" t="s">
        <v>120</v>
      </c>
      <c r="AN436" s="1" t="s">
        <v>120</v>
      </c>
      <c r="AO436" s="1" t="s">
        <v>120</v>
      </c>
      <c r="AP436" s="1" t="s">
        <v>120</v>
      </c>
      <c r="AQ436" s="1" t="s">
        <v>120</v>
      </c>
      <c r="AR436" s="1" t="s">
        <v>120</v>
      </c>
      <c r="AS436" s="1" t="s">
        <v>120</v>
      </c>
      <c r="AT436" s="1" t="s">
        <v>120</v>
      </c>
      <c r="AU436" s="1" t="s">
        <v>120</v>
      </c>
      <c r="AV436" s="1" t="s">
        <v>120</v>
      </c>
      <c r="AW436" s="1" t="s">
        <v>120</v>
      </c>
      <c r="AX436" s="1" t="s">
        <v>120</v>
      </c>
      <c r="AY436" s="1" t="s">
        <v>120</v>
      </c>
      <c r="AZ436" s="1" t="s">
        <v>120</v>
      </c>
      <c r="BA436" s="1" t="s">
        <v>120</v>
      </c>
      <c r="BB436" s="1" t="s">
        <v>120</v>
      </c>
      <c r="BC436" s="1" t="s">
        <v>120</v>
      </c>
      <c r="BD436" s="1" t="s">
        <v>120</v>
      </c>
      <c r="BE436" s="1" t="s">
        <v>120</v>
      </c>
      <c r="BF436" s="1" t="s">
        <v>120</v>
      </c>
      <c r="BG436" s="1" t="s">
        <v>120</v>
      </c>
      <c r="BH436" s="1" t="s">
        <v>120</v>
      </c>
      <c r="BI436" s="1" t="s">
        <v>120</v>
      </c>
      <c r="BJ436" s="1" t="s">
        <v>120</v>
      </c>
      <c r="BK436" s="1" t="s">
        <v>120</v>
      </c>
      <c r="BL436" s="1" t="s">
        <v>120</v>
      </c>
      <c r="BM436" s="1" t="s">
        <v>120</v>
      </c>
      <c r="BN436" s="1" t="s">
        <v>120</v>
      </c>
      <c r="BO436" s="1" t="s">
        <v>120</v>
      </c>
      <c r="BP436" s="1" t="s">
        <v>120</v>
      </c>
      <c r="BQ436" s="1" t="s">
        <v>120</v>
      </c>
      <c r="BR436" s="1" t="s">
        <v>120</v>
      </c>
      <c r="BS436" s="1" t="s">
        <v>120</v>
      </c>
      <c r="BT436" s="1" t="s">
        <v>120</v>
      </c>
      <c r="BU436" s="1" t="s">
        <v>120</v>
      </c>
      <c r="BV436" s="1" t="s">
        <v>120</v>
      </c>
      <c r="BW436" s="1" t="s">
        <v>120</v>
      </c>
      <c r="BX436" s="1" t="s">
        <v>120</v>
      </c>
      <c r="BY436" s="1" t="s">
        <v>120</v>
      </c>
      <c r="BZ436" s="1" t="s">
        <v>120</v>
      </c>
      <c r="CA436" s="1" t="s">
        <v>120</v>
      </c>
      <c r="CB436" s="1" t="s">
        <v>120</v>
      </c>
      <c r="CC436" s="1" t="s">
        <v>120</v>
      </c>
      <c r="CD436" s="1" t="s">
        <v>120</v>
      </c>
      <c r="CE436" s="1" t="s">
        <v>120</v>
      </c>
      <c r="CF436" s="1" t="s">
        <v>120</v>
      </c>
      <c r="CG436" s="1" t="s">
        <v>120</v>
      </c>
      <c r="CH436" s="1" t="s">
        <v>120</v>
      </c>
      <c r="CI436" s="1" t="s">
        <v>120</v>
      </c>
      <c r="CJ436" s="1" t="s">
        <v>120</v>
      </c>
      <c r="CK436" s="1" t="s">
        <v>120</v>
      </c>
      <c r="CL436" s="1" t="s">
        <v>120</v>
      </c>
      <c r="CM436" s="1" t="s">
        <v>120</v>
      </c>
      <c r="CN436" s="1" t="s">
        <v>120</v>
      </c>
      <c r="CO436" s="1" t="s">
        <v>120</v>
      </c>
      <c r="CP436" s="1" t="s">
        <v>120</v>
      </c>
      <c r="CQ436" s="1" t="s">
        <v>120</v>
      </c>
      <c r="CR436" s="1" t="s">
        <v>120</v>
      </c>
      <c r="CS436" s="1" t="s">
        <v>120</v>
      </c>
      <c r="CT436" s="1" t="s">
        <v>120</v>
      </c>
      <c r="CU436" s="1" t="s">
        <v>120</v>
      </c>
      <c r="CV436" s="1" t="s">
        <v>120</v>
      </c>
      <c r="CW436" s="1" t="s">
        <v>120</v>
      </c>
      <c r="CX436" s="1" t="s">
        <v>120</v>
      </c>
      <c r="CY436" s="1" t="s">
        <v>120</v>
      </c>
      <c r="CZ436" s="1" t="s">
        <v>120</v>
      </c>
      <c r="DA436" s="1" t="s">
        <v>120</v>
      </c>
      <c r="DB436" s="1" t="s">
        <v>120</v>
      </c>
      <c r="DC436" s="1" t="s">
        <v>120</v>
      </c>
      <c r="DD436" s="1" t="s">
        <v>120</v>
      </c>
      <c r="DE436" s="1" t="s">
        <v>120</v>
      </c>
      <c r="DF436" s="1" t="s">
        <v>120</v>
      </c>
      <c r="DG436" s="1" t="s">
        <v>120</v>
      </c>
    </row>
    <row r="437" spans="1:111" hidden="1" x14ac:dyDescent="0.3">
      <c r="A437" s="2">
        <v>435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</row>
    <row r="438" spans="1:111" hidden="1" x14ac:dyDescent="0.3">
      <c r="A438" s="2">
        <v>436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</row>
    <row r="439" spans="1:111" x14ac:dyDescent="0.3">
      <c r="A439" s="2">
        <v>437</v>
      </c>
      <c r="B439" s="1" t="s">
        <v>5851</v>
      </c>
      <c r="C439" s="1" t="s">
        <v>5852</v>
      </c>
      <c r="D439" s="1" t="s">
        <v>3618</v>
      </c>
      <c r="E439" s="1" t="s">
        <v>5853</v>
      </c>
      <c r="F439" s="1" t="s">
        <v>5854</v>
      </c>
      <c r="G439" s="1" t="s">
        <v>5855</v>
      </c>
      <c r="H439" s="1" t="s">
        <v>5856</v>
      </c>
      <c r="I439" s="1" t="s">
        <v>5857</v>
      </c>
      <c r="J439" s="1" t="s">
        <v>5858</v>
      </c>
      <c r="K439" s="1" t="s">
        <v>5859</v>
      </c>
      <c r="L439" s="1" t="s">
        <v>5860</v>
      </c>
      <c r="M439" s="1" t="s">
        <v>120</v>
      </c>
      <c r="N439" s="1" t="s">
        <v>247</v>
      </c>
      <c r="O439" s="1" t="s">
        <v>5861</v>
      </c>
      <c r="P439" s="1" t="s">
        <v>5862</v>
      </c>
      <c r="Q439" s="1" t="s">
        <v>161</v>
      </c>
      <c r="R439" s="1" t="s">
        <v>120</v>
      </c>
      <c r="S439" s="1" t="s">
        <v>5859</v>
      </c>
      <c r="T439" s="1" t="s">
        <v>120</v>
      </c>
      <c r="U439" s="1" t="s">
        <v>5863</v>
      </c>
      <c r="V439" s="1" t="s">
        <v>5864</v>
      </c>
      <c r="W439" s="1" t="s">
        <v>5865</v>
      </c>
      <c r="X439" s="1" t="s">
        <v>5866</v>
      </c>
      <c r="Y439" s="1" t="s">
        <v>120</v>
      </c>
      <c r="Z439" s="1" t="s">
        <v>5867</v>
      </c>
      <c r="AA439" s="1" t="s">
        <v>5868</v>
      </c>
      <c r="AB439" s="1" t="s">
        <v>120</v>
      </c>
      <c r="AC439" s="1" t="s">
        <v>5869</v>
      </c>
      <c r="AD439" s="1" t="s">
        <v>120</v>
      </c>
      <c r="AE439" s="1" t="s">
        <v>120</v>
      </c>
      <c r="AF439" s="1" t="s">
        <v>120</v>
      </c>
      <c r="AG439" s="1" t="s">
        <v>120</v>
      </c>
      <c r="AH439" s="1" t="s">
        <v>120</v>
      </c>
      <c r="AI439" s="1" t="s">
        <v>120</v>
      </c>
      <c r="AJ439" s="1" t="s">
        <v>5870</v>
      </c>
      <c r="AK439" s="1" t="s">
        <v>5871</v>
      </c>
      <c r="AL439" s="1" t="s">
        <v>5872</v>
      </c>
      <c r="AM439" s="1" t="s">
        <v>120</v>
      </c>
      <c r="AN439" s="1" t="s">
        <v>120</v>
      </c>
      <c r="AO439" s="1" t="s">
        <v>120</v>
      </c>
      <c r="AP439" s="1" t="s">
        <v>120</v>
      </c>
      <c r="AQ439" s="1" t="s">
        <v>120</v>
      </c>
      <c r="AR439" s="1" t="s">
        <v>120</v>
      </c>
      <c r="AS439" s="1" t="s">
        <v>120</v>
      </c>
      <c r="AT439" s="1" t="s">
        <v>120</v>
      </c>
      <c r="AU439" s="1" t="s">
        <v>120</v>
      </c>
      <c r="AV439" s="1" t="s">
        <v>120</v>
      </c>
      <c r="AW439" s="1" t="s">
        <v>120</v>
      </c>
      <c r="AX439" s="1" t="s">
        <v>120</v>
      </c>
      <c r="AY439" s="1" t="s">
        <v>5866</v>
      </c>
      <c r="AZ439" s="1" t="s">
        <v>120</v>
      </c>
      <c r="BA439" s="1" t="s">
        <v>247</v>
      </c>
      <c r="BB439" s="1" t="s">
        <v>5861</v>
      </c>
      <c r="BC439" s="1" t="s">
        <v>5862</v>
      </c>
      <c r="BD439" s="1" t="s">
        <v>120</v>
      </c>
      <c r="BE439" s="1" t="s">
        <v>120</v>
      </c>
      <c r="BF439" s="1" t="s">
        <v>5873</v>
      </c>
      <c r="BG439" s="1" t="s">
        <v>120</v>
      </c>
      <c r="BH439" s="1" t="s">
        <v>5863</v>
      </c>
      <c r="BI439" s="1" t="s">
        <v>5864</v>
      </c>
      <c r="BJ439" s="1" t="s">
        <v>5865</v>
      </c>
      <c r="BK439" s="1" t="s">
        <v>120</v>
      </c>
      <c r="BL439" s="1" t="s">
        <v>120</v>
      </c>
      <c r="BM439" s="1" t="s">
        <v>5872</v>
      </c>
      <c r="BN439" s="1" t="s">
        <v>120</v>
      </c>
      <c r="BO439" s="1" t="s">
        <v>120</v>
      </c>
      <c r="BP439" s="1" t="s">
        <v>120</v>
      </c>
      <c r="BQ439" s="1" t="s">
        <v>120</v>
      </c>
      <c r="BR439" s="1" t="s">
        <v>120</v>
      </c>
      <c r="BS439" s="1" t="s">
        <v>120</v>
      </c>
      <c r="BT439" s="1" t="s">
        <v>120</v>
      </c>
      <c r="BU439" s="1" t="s">
        <v>120</v>
      </c>
      <c r="BV439" s="1" t="s">
        <v>120</v>
      </c>
      <c r="BW439" s="1" t="s">
        <v>120</v>
      </c>
      <c r="BX439" s="1" t="s">
        <v>120</v>
      </c>
      <c r="BY439" s="1" t="s">
        <v>120</v>
      </c>
      <c r="BZ439" s="1" t="s">
        <v>120</v>
      </c>
      <c r="CA439" s="1" t="s">
        <v>120</v>
      </c>
      <c r="CB439" s="1" t="s">
        <v>120</v>
      </c>
      <c r="CC439" s="1" t="s">
        <v>120</v>
      </c>
      <c r="CD439" s="1" t="s">
        <v>120</v>
      </c>
      <c r="CE439" s="1" t="s">
        <v>120</v>
      </c>
      <c r="CF439" s="1" t="s">
        <v>120</v>
      </c>
      <c r="CG439" s="1" t="s">
        <v>120</v>
      </c>
      <c r="CH439" s="1" t="s">
        <v>120</v>
      </c>
      <c r="CI439" s="1" t="s">
        <v>120</v>
      </c>
      <c r="CJ439" s="1" t="s">
        <v>120</v>
      </c>
      <c r="CK439" s="1" t="s">
        <v>120</v>
      </c>
      <c r="CL439" s="1" t="s">
        <v>120</v>
      </c>
      <c r="CM439" s="1" t="s">
        <v>120</v>
      </c>
      <c r="CN439" s="1" t="s">
        <v>120</v>
      </c>
      <c r="CO439" s="1" t="s">
        <v>120</v>
      </c>
      <c r="CP439" s="1" t="s">
        <v>120</v>
      </c>
      <c r="CQ439" s="1" t="s">
        <v>120</v>
      </c>
      <c r="CR439" s="1" t="s">
        <v>120</v>
      </c>
      <c r="CS439" s="1" t="s">
        <v>120</v>
      </c>
      <c r="CT439" s="1" t="s">
        <v>120</v>
      </c>
      <c r="CU439" s="1" t="s">
        <v>120</v>
      </c>
      <c r="CV439" s="1" t="s">
        <v>120</v>
      </c>
      <c r="CW439" s="1" t="s">
        <v>120</v>
      </c>
      <c r="CX439" s="1" t="s">
        <v>161</v>
      </c>
      <c r="CY439" s="1" t="s">
        <v>120</v>
      </c>
      <c r="CZ439" s="1" t="s">
        <v>161</v>
      </c>
      <c r="DA439" s="1" t="s">
        <v>120</v>
      </c>
      <c r="DB439" s="1" t="s">
        <v>120</v>
      </c>
      <c r="DC439" s="1" t="s">
        <v>120</v>
      </c>
      <c r="DD439" s="1" t="s">
        <v>120</v>
      </c>
      <c r="DE439" s="1" t="s">
        <v>5866</v>
      </c>
      <c r="DF439" s="1" t="s">
        <v>120</v>
      </c>
      <c r="DG439" s="1" t="s">
        <v>5866</v>
      </c>
    </row>
    <row r="440" spans="1:111" hidden="1" x14ac:dyDescent="0.3">
      <c r="A440" s="2">
        <v>438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</row>
    <row r="441" spans="1:111" x14ac:dyDescent="0.3">
      <c r="A441" s="2">
        <v>439</v>
      </c>
      <c r="B441" s="1" t="s">
        <v>5874</v>
      </c>
      <c r="C441" s="1" t="s">
        <v>5875</v>
      </c>
      <c r="D441" s="1" t="s">
        <v>5876</v>
      </c>
      <c r="E441" s="1" t="s">
        <v>5877</v>
      </c>
      <c r="F441" s="1" t="s">
        <v>5878</v>
      </c>
      <c r="G441" s="1"/>
      <c r="H441" s="1" t="s">
        <v>5879</v>
      </c>
      <c r="I441" s="1" t="s">
        <v>5880</v>
      </c>
      <c r="J441" s="1"/>
      <c r="K441" s="1" t="s">
        <v>626</v>
      </c>
      <c r="L441" s="1" t="s">
        <v>5881</v>
      </c>
      <c r="M441" s="1" t="s">
        <v>120</v>
      </c>
      <c r="N441" s="1" t="s">
        <v>478</v>
      </c>
      <c r="O441" s="1" t="s">
        <v>280</v>
      </c>
      <c r="P441" s="1" t="s">
        <v>120</v>
      </c>
      <c r="Q441" s="1" t="s">
        <v>120</v>
      </c>
      <c r="R441" s="1" t="s">
        <v>120</v>
      </c>
      <c r="S441" s="1" t="s">
        <v>626</v>
      </c>
      <c r="T441" s="1" t="s">
        <v>120</v>
      </c>
      <c r="U441" s="1" t="s">
        <v>5882</v>
      </c>
      <c r="V441" s="1" t="s">
        <v>5883</v>
      </c>
      <c r="W441" s="1" t="s">
        <v>120</v>
      </c>
      <c r="X441" s="1" t="s">
        <v>120</v>
      </c>
      <c r="Y441" s="1" t="s">
        <v>120</v>
      </c>
      <c r="Z441" s="1" t="s">
        <v>5884</v>
      </c>
      <c r="AA441" s="1" t="s">
        <v>5885</v>
      </c>
      <c r="AB441" s="1" t="s">
        <v>120</v>
      </c>
      <c r="AC441" s="1" t="s">
        <v>120</v>
      </c>
      <c r="AD441" s="1" t="s">
        <v>120</v>
      </c>
      <c r="AE441" s="1" t="s">
        <v>120</v>
      </c>
      <c r="AF441" s="1" t="s">
        <v>120</v>
      </c>
      <c r="AG441" s="1" t="s">
        <v>120</v>
      </c>
      <c r="AH441" s="1" t="s">
        <v>120</v>
      </c>
      <c r="AI441" s="1" t="s">
        <v>120</v>
      </c>
      <c r="AJ441" s="1" t="s">
        <v>2784</v>
      </c>
      <c r="AK441" s="1" t="s">
        <v>5886</v>
      </c>
      <c r="AL441" s="1" t="s">
        <v>5887</v>
      </c>
      <c r="AM441" s="1" t="s">
        <v>5888</v>
      </c>
      <c r="AN441" s="1" t="s">
        <v>120</v>
      </c>
      <c r="AO441" s="1" t="s">
        <v>120</v>
      </c>
      <c r="AP441" s="1" t="s">
        <v>120</v>
      </c>
      <c r="AQ441" s="1" t="s">
        <v>120</v>
      </c>
      <c r="AR441" s="1" t="s">
        <v>120</v>
      </c>
      <c r="AS441" s="1" t="s">
        <v>120</v>
      </c>
      <c r="AT441" s="1" t="s">
        <v>120</v>
      </c>
      <c r="AU441" s="1" t="s">
        <v>120</v>
      </c>
      <c r="AV441" s="1" t="s">
        <v>5889</v>
      </c>
      <c r="AW441" s="1" t="s">
        <v>5890</v>
      </c>
      <c r="AX441" s="1" t="s">
        <v>5891</v>
      </c>
      <c r="AY441" s="1" t="s">
        <v>5892</v>
      </c>
      <c r="AZ441" s="1" t="s">
        <v>120</v>
      </c>
      <c r="BA441" s="1" t="s">
        <v>176</v>
      </c>
      <c r="BB441" s="1" t="s">
        <v>625</v>
      </c>
      <c r="BC441" s="1" t="s">
        <v>120</v>
      </c>
      <c r="BD441" s="1" t="s">
        <v>120</v>
      </c>
      <c r="BE441" s="1" t="s">
        <v>120</v>
      </c>
      <c r="BF441" s="1" t="s">
        <v>847</v>
      </c>
      <c r="BG441" s="1" t="s">
        <v>120</v>
      </c>
      <c r="BH441" s="1" t="s">
        <v>5893</v>
      </c>
      <c r="BI441" s="1" t="s">
        <v>5894</v>
      </c>
      <c r="BJ441" s="1" t="s">
        <v>120</v>
      </c>
      <c r="BK441" s="1" t="s">
        <v>120</v>
      </c>
      <c r="BL441" s="1" t="s">
        <v>120</v>
      </c>
      <c r="BM441" s="1" t="s">
        <v>5887</v>
      </c>
      <c r="BN441" s="1" t="s">
        <v>120</v>
      </c>
      <c r="BO441" s="1" t="s">
        <v>120</v>
      </c>
      <c r="BP441" s="1" t="s">
        <v>123</v>
      </c>
      <c r="BQ441" s="1" t="s">
        <v>120</v>
      </c>
      <c r="BR441" s="1" t="s">
        <v>120</v>
      </c>
      <c r="BS441" s="1" t="s">
        <v>120</v>
      </c>
      <c r="BT441" s="1" t="s">
        <v>123</v>
      </c>
      <c r="BU441" s="1" t="s">
        <v>120</v>
      </c>
      <c r="BV441" s="1" t="s">
        <v>120</v>
      </c>
      <c r="BW441" s="1" t="s">
        <v>5891</v>
      </c>
      <c r="BX441" s="1" t="s">
        <v>120</v>
      </c>
      <c r="BY441" s="1" t="s">
        <v>120</v>
      </c>
      <c r="BZ441" s="1" t="s">
        <v>120</v>
      </c>
      <c r="CA441" s="1" t="s">
        <v>5891</v>
      </c>
      <c r="CB441" s="1" t="s">
        <v>5888</v>
      </c>
      <c r="CC441" s="1" t="s">
        <v>120</v>
      </c>
      <c r="CD441" s="1" t="s">
        <v>120</v>
      </c>
      <c r="CE441" s="1" t="s">
        <v>120</v>
      </c>
      <c r="CF441" s="1" t="s">
        <v>120</v>
      </c>
      <c r="CG441" s="1" t="s">
        <v>120</v>
      </c>
      <c r="CH441" s="1" t="s">
        <v>120</v>
      </c>
      <c r="CI441" s="1" t="s">
        <v>120</v>
      </c>
      <c r="CJ441" s="1" t="s">
        <v>120</v>
      </c>
      <c r="CK441" s="1" t="s">
        <v>5889</v>
      </c>
      <c r="CL441" s="1" t="s">
        <v>5890</v>
      </c>
      <c r="CM441" s="1" t="s">
        <v>5891</v>
      </c>
      <c r="CN441" s="1" t="s">
        <v>120</v>
      </c>
      <c r="CO441" s="1" t="s">
        <v>120</v>
      </c>
      <c r="CP441" s="1" t="s">
        <v>120</v>
      </c>
      <c r="CQ441" s="1" t="s">
        <v>120</v>
      </c>
      <c r="CR441" s="1" t="s">
        <v>120</v>
      </c>
      <c r="CS441" s="1" t="s">
        <v>120</v>
      </c>
      <c r="CT441" s="1" t="s">
        <v>120</v>
      </c>
      <c r="CU441" s="1" t="s">
        <v>123</v>
      </c>
      <c r="CV441" s="1" t="s">
        <v>121</v>
      </c>
      <c r="CW441" s="1" t="s">
        <v>120</v>
      </c>
      <c r="CX441" s="1" t="s">
        <v>120</v>
      </c>
      <c r="CY441" s="1" t="s">
        <v>120</v>
      </c>
      <c r="CZ441" s="1" t="s">
        <v>262</v>
      </c>
      <c r="DA441" s="1" t="s">
        <v>120</v>
      </c>
      <c r="DB441" s="1" t="s">
        <v>5895</v>
      </c>
      <c r="DC441" s="1" t="s">
        <v>5896</v>
      </c>
      <c r="DD441" s="1" t="s">
        <v>120</v>
      </c>
      <c r="DE441" s="1" t="s">
        <v>120</v>
      </c>
      <c r="DF441" s="1" t="s">
        <v>120</v>
      </c>
      <c r="DG441" s="1" t="s">
        <v>5892</v>
      </c>
    </row>
    <row r="442" spans="1:111" x14ac:dyDescent="0.3">
      <c r="A442" s="2">
        <v>440</v>
      </c>
      <c r="B442" s="1" t="s">
        <v>5897</v>
      </c>
      <c r="C442" s="1" t="s">
        <v>5898</v>
      </c>
      <c r="D442" s="1" t="s">
        <v>5899</v>
      </c>
      <c r="E442" s="1" t="s">
        <v>5900</v>
      </c>
      <c r="F442" s="1" t="s">
        <v>5901</v>
      </c>
      <c r="G442" s="1" t="s">
        <v>5902</v>
      </c>
      <c r="H442" s="1" t="s">
        <v>5903</v>
      </c>
      <c r="I442" s="1" t="s">
        <v>5904</v>
      </c>
      <c r="J442" s="1" t="s">
        <v>5902</v>
      </c>
      <c r="K442" s="1" t="s">
        <v>5905</v>
      </c>
      <c r="L442" s="1" t="s">
        <v>5906</v>
      </c>
      <c r="M442" s="1" t="s">
        <v>120</v>
      </c>
      <c r="N442" s="1" t="s">
        <v>625</v>
      </c>
      <c r="O442" s="1" t="s">
        <v>2099</v>
      </c>
      <c r="P442" s="1" t="s">
        <v>123</v>
      </c>
      <c r="Q442" s="1" t="s">
        <v>120</v>
      </c>
      <c r="R442" s="1" t="s">
        <v>120</v>
      </c>
      <c r="S442" s="1" t="s">
        <v>5905</v>
      </c>
      <c r="T442" s="1" t="s">
        <v>120</v>
      </c>
      <c r="U442" s="1" t="s">
        <v>5907</v>
      </c>
      <c r="V442" s="1" t="s">
        <v>5908</v>
      </c>
      <c r="W442" s="1" t="s">
        <v>5909</v>
      </c>
      <c r="X442" s="1" t="s">
        <v>120</v>
      </c>
      <c r="Y442" s="1" t="s">
        <v>120</v>
      </c>
      <c r="Z442" s="1" t="s">
        <v>5910</v>
      </c>
      <c r="AA442" s="1" t="s">
        <v>5911</v>
      </c>
      <c r="AB442" s="1" t="s">
        <v>120</v>
      </c>
      <c r="AC442" s="1" t="s">
        <v>120</v>
      </c>
      <c r="AD442" s="1" t="s">
        <v>120</v>
      </c>
      <c r="AE442" s="1" t="s">
        <v>120</v>
      </c>
      <c r="AF442" s="1" t="s">
        <v>120</v>
      </c>
      <c r="AG442" s="1" t="s">
        <v>120</v>
      </c>
      <c r="AH442" s="1" t="s">
        <v>120</v>
      </c>
      <c r="AI442" s="1" t="s">
        <v>120</v>
      </c>
      <c r="AJ442" s="1" t="s">
        <v>120</v>
      </c>
      <c r="AK442" s="1" t="s">
        <v>300</v>
      </c>
      <c r="AL442" s="1" t="s">
        <v>5912</v>
      </c>
      <c r="AM442" s="1" t="s">
        <v>120</v>
      </c>
      <c r="AN442" s="1" t="s">
        <v>120</v>
      </c>
      <c r="AO442" s="1" t="s">
        <v>120</v>
      </c>
      <c r="AP442" s="1" t="s">
        <v>120</v>
      </c>
      <c r="AQ442" s="1" t="s">
        <v>120</v>
      </c>
      <c r="AR442" s="1" t="s">
        <v>120</v>
      </c>
      <c r="AS442" s="1" t="s">
        <v>120</v>
      </c>
      <c r="AT442" s="1" t="s">
        <v>120</v>
      </c>
      <c r="AU442" s="1" t="s">
        <v>120</v>
      </c>
      <c r="AV442" s="1" t="s">
        <v>120</v>
      </c>
      <c r="AW442" s="1" t="s">
        <v>120</v>
      </c>
      <c r="AX442" s="1" t="s">
        <v>120</v>
      </c>
      <c r="AY442" s="1" t="s">
        <v>5913</v>
      </c>
      <c r="AZ442" s="1" t="s">
        <v>120</v>
      </c>
      <c r="BA442" s="1" t="s">
        <v>121</v>
      </c>
      <c r="BB442" s="1" t="s">
        <v>142</v>
      </c>
      <c r="BC442" s="1" t="s">
        <v>123</v>
      </c>
      <c r="BD442" s="1" t="s">
        <v>120</v>
      </c>
      <c r="BE442" s="1" t="s">
        <v>120</v>
      </c>
      <c r="BF442" s="1" t="s">
        <v>1103</v>
      </c>
      <c r="BG442" s="1" t="s">
        <v>120</v>
      </c>
      <c r="BH442" s="1" t="s">
        <v>5914</v>
      </c>
      <c r="BI442" s="1" t="s">
        <v>5915</v>
      </c>
      <c r="BJ442" s="1" t="s">
        <v>5909</v>
      </c>
      <c r="BK442" s="1" t="s">
        <v>120</v>
      </c>
      <c r="BL442" s="1" t="s">
        <v>120</v>
      </c>
      <c r="BM442" s="1" t="s">
        <v>5912</v>
      </c>
      <c r="BN442" s="1" t="s">
        <v>120</v>
      </c>
      <c r="BO442" s="1" t="s">
        <v>120</v>
      </c>
      <c r="BP442" s="1" t="s">
        <v>120</v>
      </c>
      <c r="BQ442" s="1" t="s">
        <v>120</v>
      </c>
      <c r="BR442" s="1" t="s">
        <v>120</v>
      </c>
      <c r="BS442" s="1" t="s">
        <v>120</v>
      </c>
      <c r="BT442" s="1" t="s">
        <v>120</v>
      </c>
      <c r="BU442" s="1" t="s">
        <v>120</v>
      </c>
      <c r="BV442" s="1" t="s">
        <v>120</v>
      </c>
      <c r="BW442" s="1" t="s">
        <v>120</v>
      </c>
      <c r="BX442" s="1" t="s">
        <v>120</v>
      </c>
      <c r="BY442" s="1" t="s">
        <v>120</v>
      </c>
      <c r="BZ442" s="1" t="s">
        <v>120</v>
      </c>
      <c r="CA442" s="1" t="s">
        <v>120</v>
      </c>
      <c r="CB442" s="1" t="s">
        <v>120</v>
      </c>
      <c r="CC442" s="1" t="s">
        <v>120</v>
      </c>
      <c r="CD442" s="1" t="s">
        <v>120</v>
      </c>
      <c r="CE442" s="1" t="s">
        <v>120</v>
      </c>
      <c r="CF442" s="1" t="s">
        <v>120</v>
      </c>
      <c r="CG442" s="1" t="s">
        <v>120</v>
      </c>
      <c r="CH442" s="1" t="s">
        <v>120</v>
      </c>
      <c r="CI442" s="1" t="s">
        <v>120</v>
      </c>
      <c r="CJ442" s="1" t="s">
        <v>120</v>
      </c>
      <c r="CK442" s="1" t="s">
        <v>120</v>
      </c>
      <c r="CL442" s="1" t="s">
        <v>120</v>
      </c>
      <c r="CM442" s="1" t="s">
        <v>120</v>
      </c>
      <c r="CN442" s="1" t="s">
        <v>120</v>
      </c>
      <c r="CO442" s="1" t="s">
        <v>120</v>
      </c>
      <c r="CP442" s="1" t="s">
        <v>120</v>
      </c>
      <c r="CQ442" s="1" t="s">
        <v>120</v>
      </c>
      <c r="CR442" s="1" t="s">
        <v>120</v>
      </c>
      <c r="CS442" s="1" t="s">
        <v>120</v>
      </c>
      <c r="CT442" s="1" t="s">
        <v>120</v>
      </c>
      <c r="CU442" s="1" t="s">
        <v>190</v>
      </c>
      <c r="CV442" s="1" t="s">
        <v>583</v>
      </c>
      <c r="CW442" s="1" t="s">
        <v>120</v>
      </c>
      <c r="CX442" s="1" t="s">
        <v>120</v>
      </c>
      <c r="CY442" s="1" t="s">
        <v>120</v>
      </c>
      <c r="CZ442" s="1" t="s">
        <v>118</v>
      </c>
      <c r="DA442" s="1" t="s">
        <v>120</v>
      </c>
      <c r="DB442" s="1" t="s">
        <v>3625</v>
      </c>
      <c r="DC442" s="1" t="s">
        <v>5916</v>
      </c>
      <c r="DD442" s="1" t="s">
        <v>120</v>
      </c>
      <c r="DE442" s="1" t="s">
        <v>120</v>
      </c>
      <c r="DF442" s="1" t="s">
        <v>120</v>
      </c>
      <c r="DG442" s="1" t="s">
        <v>5913</v>
      </c>
    </row>
    <row r="443" spans="1:111" x14ac:dyDescent="0.3">
      <c r="A443" s="2">
        <v>441</v>
      </c>
      <c r="B443" s="1" t="s">
        <v>5917</v>
      </c>
      <c r="C443" s="1" t="s">
        <v>5918</v>
      </c>
      <c r="D443" s="1" t="s">
        <v>5919</v>
      </c>
      <c r="E443" s="1" t="s">
        <v>5920</v>
      </c>
      <c r="F443" s="1" t="s">
        <v>5921</v>
      </c>
      <c r="G443" s="1" t="s">
        <v>5922</v>
      </c>
      <c r="H443" s="1" t="s">
        <v>5923</v>
      </c>
      <c r="I443" s="1" t="s">
        <v>5924</v>
      </c>
      <c r="J443" s="1" t="s">
        <v>5922</v>
      </c>
      <c r="K443" s="1" t="s">
        <v>500</v>
      </c>
      <c r="L443" s="1" t="s">
        <v>5925</v>
      </c>
      <c r="M443" s="1" t="s">
        <v>120</v>
      </c>
      <c r="N443" s="1" t="s">
        <v>120</v>
      </c>
      <c r="O443" s="1" t="s">
        <v>385</v>
      </c>
      <c r="P443" s="1" t="s">
        <v>161</v>
      </c>
      <c r="Q443" s="1" t="s">
        <v>120</v>
      </c>
      <c r="R443" s="1" t="s">
        <v>120</v>
      </c>
      <c r="S443" s="1" t="s">
        <v>500</v>
      </c>
      <c r="T443" s="1" t="s">
        <v>120</v>
      </c>
      <c r="U443" s="1" t="s">
        <v>120</v>
      </c>
      <c r="V443" s="1" t="s">
        <v>5926</v>
      </c>
      <c r="W443" s="1" t="s">
        <v>5927</v>
      </c>
      <c r="X443" s="1" t="s">
        <v>120</v>
      </c>
      <c r="Y443" s="1" t="s">
        <v>120</v>
      </c>
      <c r="Z443" s="1" t="s">
        <v>5928</v>
      </c>
      <c r="AA443" s="1" t="s">
        <v>5602</v>
      </c>
      <c r="AB443" s="1" t="s">
        <v>120</v>
      </c>
      <c r="AC443" s="1" t="s">
        <v>120</v>
      </c>
      <c r="AD443" s="1" t="s">
        <v>120</v>
      </c>
      <c r="AE443" s="1" t="s">
        <v>120</v>
      </c>
      <c r="AF443" s="1" t="s">
        <v>120</v>
      </c>
      <c r="AG443" s="1" t="s">
        <v>120</v>
      </c>
      <c r="AH443" s="1" t="s">
        <v>120</v>
      </c>
      <c r="AI443" s="1" t="s">
        <v>120</v>
      </c>
      <c r="AJ443" s="1" t="s">
        <v>5929</v>
      </c>
      <c r="AK443" s="1" t="s">
        <v>3514</v>
      </c>
      <c r="AL443" s="1" t="s">
        <v>5928</v>
      </c>
      <c r="AM443" s="1" t="s">
        <v>120</v>
      </c>
      <c r="AN443" s="1" t="s">
        <v>120</v>
      </c>
      <c r="AO443" s="1" t="s">
        <v>120</v>
      </c>
      <c r="AP443" s="1" t="s">
        <v>120</v>
      </c>
      <c r="AQ443" s="1" t="s">
        <v>120</v>
      </c>
      <c r="AR443" s="1" t="s">
        <v>120</v>
      </c>
      <c r="AS443" s="1" t="s">
        <v>120</v>
      </c>
      <c r="AT443" s="1" t="s">
        <v>120</v>
      </c>
      <c r="AU443" s="1" t="s">
        <v>120</v>
      </c>
      <c r="AV443" s="1" t="s">
        <v>120</v>
      </c>
      <c r="AW443" s="1" t="s">
        <v>120</v>
      </c>
      <c r="AX443" s="1" t="s">
        <v>120</v>
      </c>
      <c r="AY443" s="1" t="s">
        <v>120</v>
      </c>
      <c r="AZ443" s="1" t="s">
        <v>120</v>
      </c>
      <c r="BA443" s="1" t="s">
        <v>120</v>
      </c>
      <c r="BB443" s="1" t="s">
        <v>385</v>
      </c>
      <c r="BC443" s="1" t="s">
        <v>161</v>
      </c>
      <c r="BD443" s="1" t="s">
        <v>120</v>
      </c>
      <c r="BE443" s="1" t="s">
        <v>120</v>
      </c>
      <c r="BF443" s="1" t="s">
        <v>500</v>
      </c>
      <c r="BG443" s="1" t="s">
        <v>120</v>
      </c>
      <c r="BH443" s="1" t="s">
        <v>120</v>
      </c>
      <c r="BI443" s="1" t="s">
        <v>5926</v>
      </c>
      <c r="BJ443" s="1" t="s">
        <v>5927</v>
      </c>
      <c r="BK443" s="1" t="s">
        <v>120</v>
      </c>
      <c r="BL443" s="1" t="s">
        <v>120</v>
      </c>
      <c r="BM443" s="1" t="s">
        <v>5928</v>
      </c>
      <c r="BN443" s="1" t="s">
        <v>120</v>
      </c>
      <c r="BO443" s="1" t="s">
        <v>120</v>
      </c>
      <c r="BP443" s="1" t="s">
        <v>120</v>
      </c>
      <c r="BQ443" s="1" t="s">
        <v>120</v>
      </c>
      <c r="BR443" s="1" t="s">
        <v>120</v>
      </c>
      <c r="BS443" s="1" t="s">
        <v>120</v>
      </c>
      <c r="BT443" s="1" t="s">
        <v>120</v>
      </c>
      <c r="BU443" s="1" t="s">
        <v>120</v>
      </c>
      <c r="BV443" s="1" t="s">
        <v>120</v>
      </c>
      <c r="BW443" s="1" t="s">
        <v>120</v>
      </c>
      <c r="BX443" s="1" t="s">
        <v>120</v>
      </c>
      <c r="BY443" s="1" t="s">
        <v>120</v>
      </c>
      <c r="BZ443" s="1" t="s">
        <v>120</v>
      </c>
      <c r="CA443" s="1" t="s">
        <v>120</v>
      </c>
      <c r="CB443" s="1" t="s">
        <v>120</v>
      </c>
      <c r="CC443" s="1" t="s">
        <v>120</v>
      </c>
      <c r="CD443" s="1" t="s">
        <v>120</v>
      </c>
      <c r="CE443" s="1" t="s">
        <v>120</v>
      </c>
      <c r="CF443" s="1" t="s">
        <v>120</v>
      </c>
      <c r="CG443" s="1" t="s">
        <v>120</v>
      </c>
      <c r="CH443" s="1" t="s">
        <v>120</v>
      </c>
      <c r="CI443" s="1" t="s">
        <v>120</v>
      </c>
      <c r="CJ443" s="1" t="s">
        <v>120</v>
      </c>
      <c r="CK443" s="1" t="s">
        <v>120</v>
      </c>
      <c r="CL443" s="1" t="s">
        <v>120</v>
      </c>
      <c r="CM443" s="1" t="s">
        <v>120</v>
      </c>
      <c r="CN443" s="1" t="s">
        <v>120</v>
      </c>
      <c r="CO443" s="1" t="s">
        <v>120</v>
      </c>
      <c r="CP443" s="1" t="s">
        <v>120</v>
      </c>
      <c r="CQ443" s="1" t="s">
        <v>120</v>
      </c>
      <c r="CR443" s="1" t="s">
        <v>120</v>
      </c>
      <c r="CS443" s="1" t="s">
        <v>120</v>
      </c>
      <c r="CT443" s="1" t="s">
        <v>120</v>
      </c>
      <c r="CU443" s="1" t="s">
        <v>120</v>
      </c>
      <c r="CV443" s="1" t="s">
        <v>120</v>
      </c>
      <c r="CW443" s="1" t="s">
        <v>120</v>
      </c>
      <c r="CX443" s="1" t="s">
        <v>120</v>
      </c>
      <c r="CY443" s="1" t="s">
        <v>120</v>
      </c>
      <c r="CZ443" s="1" t="s">
        <v>120</v>
      </c>
      <c r="DA443" s="1" t="s">
        <v>120</v>
      </c>
      <c r="DB443" s="1" t="s">
        <v>120</v>
      </c>
      <c r="DC443" s="1" t="s">
        <v>120</v>
      </c>
      <c r="DD443" s="1" t="s">
        <v>120</v>
      </c>
      <c r="DE443" s="1" t="s">
        <v>120</v>
      </c>
      <c r="DF443" s="1" t="s">
        <v>120</v>
      </c>
      <c r="DG443" s="1" t="s">
        <v>120</v>
      </c>
    </row>
    <row r="444" spans="1:111" hidden="1" x14ac:dyDescent="0.3">
      <c r="A444" s="2">
        <v>442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</row>
    <row r="445" spans="1:111" x14ac:dyDescent="0.3">
      <c r="A445" s="2">
        <v>443</v>
      </c>
      <c r="B445" s="1" t="s">
        <v>5930</v>
      </c>
      <c r="C445" s="1" t="s">
        <v>5931</v>
      </c>
      <c r="D445" s="1" t="s">
        <v>5932</v>
      </c>
      <c r="E445" s="1" t="s">
        <v>5933</v>
      </c>
      <c r="F445" s="1" t="s">
        <v>5934</v>
      </c>
      <c r="G445" s="1" t="s">
        <v>5935</v>
      </c>
      <c r="H445" s="1" t="s">
        <v>5936</v>
      </c>
      <c r="I445" s="1" t="s">
        <v>5937</v>
      </c>
      <c r="J445" s="1" t="s">
        <v>5938</v>
      </c>
      <c r="K445" s="1" t="s">
        <v>120</v>
      </c>
      <c r="L445" s="1" t="s">
        <v>311</v>
      </c>
      <c r="M445" s="1" t="s">
        <v>120</v>
      </c>
      <c r="N445" s="1" t="s">
        <v>120</v>
      </c>
      <c r="O445" s="1" t="s">
        <v>120</v>
      </c>
      <c r="P445" s="1" t="s">
        <v>120</v>
      </c>
      <c r="Q445" s="1" t="s">
        <v>120</v>
      </c>
      <c r="R445" s="1" t="s">
        <v>120</v>
      </c>
      <c r="S445" s="1" t="s">
        <v>120</v>
      </c>
      <c r="T445" s="1" t="s">
        <v>120</v>
      </c>
      <c r="U445" s="1" t="s">
        <v>120</v>
      </c>
      <c r="V445" s="1" t="s">
        <v>120</v>
      </c>
      <c r="W445" s="1" t="s">
        <v>120</v>
      </c>
      <c r="X445" s="1" t="s">
        <v>120</v>
      </c>
      <c r="Y445" s="1" t="s">
        <v>120</v>
      </c>
      <c r="Z445" s="1" t="s">
        <v>120</v>
      </c>
      <c r="AA445" s="1" t="s">
        <v>120</v>
      </c>
      <c r="AB445" s="1" t="s">
        <v>120</v>
      </c>
      <c r="AC445" s="1" t="s">
        <v>120</v>
      </c>
      <c r="AD445" s="1" t="s">
        <v>120</v>
      </c>
      <c r="AE445" s="1" t="s">
        <v>120</v>
      </c>
      <c r="AF445" s="1" t="s">
        <v>120</v>
      </c>
      <c r="AG445" s="1" t="s">
        <v>120</v>
      </c>
      <c r="AH445" s="1" t="s">
        <v>120</v>
      </c>
      <c r="AI445" s="1" t="s">
        <v>120</v>
      </c>
      <c r="AJ445" s="1" t="s">
        <v>120</v>
      </c>
      <c r="AK445" s="1" t="s">
        <v>120</v>
      </c>
      <c r="AL445" s="1" t="s">
        <v>120</v>
      </c>
      <c r="AM445" s="1" t="s">
        <v>120</v>
      </c>
      <c r="AN445" s="1" t="s">
        <v>120</v>
      </c>
      <c r="AO445" s="1" t="s">
        <v>120</v>
      </c>
      <c r="AP445" s="1" t="s">
        <v>120</v>
      </c>
      <c r="AQ445" s="1" t="s">
        <v>120</v>
      </c>
      <c r="AR445" s="1" t="s">
        <v>120</v>
      </c>
      <c r="AS445" s="1" t="s">
        <v>120</v>
      </c>
      <c r="AT445" s="1" t="s">
        <v>120</v>
      </c>
      <c r="AU445" s="1" t="s">
        <v>120</v>
      </c>
      <c r="AV445" s="1" t="s">
        <v>120</v>
      </c>
      <c r="AW445" s="1" t="s">
        <v>120</v>
      </c>
      <c r="AX445" s="1" t="s">
        <v>120</v>
      </c>
      <c r="AY445" s="1" t="s">
        <v>120</v>
      </c>
      <c r="AZ445" s="1" t="s">
        <v>120</v>
      </c>
      <c r="BA445" s="1" t="s">
        <v>120</v>
      </c>
      <c r="BB445" s="1" t="s">
        <v>120</v>
      </c>
      <c r="BC445" s="1" t="s">
        <v>120</v>
      </c>
      <c r="BD445" s="1" t="s">
        <v>120</v>
      </c>
      <c r="BE445" s="1" t="s">
        <v>120</v>
      </c>
      <c r="BF445" s="1" t="s">
        <v>120</v>
      </c>
      <c r="BG445" s="1" t="s">
        <v>120</v>
      </c>
      <c r="BH445" s="1" t="s">
        <v>120</v>
      </c>
      <c r="BI445" s="1" t="s">
        <v>120</v>
      </c>
      <c r="BJ445" s="1" t="s">
        <v>120</v>
      </c>
      <c r="BK445" s="1" t="s">
        <v>120</v>
      </c>
      <c r="BL445" s="1" t="s">
        <v>120</v>
      </c>
      <c r="BM445" s="1" t="s">
        <v>120</v>
      </c>
      <c r="BN445" s="1" t="s">
        <v>120</v>
      </c>
      <c r="BO445" s="1" t="s">
        <v>120</v>
      </c>
      <c r="BP445" s="1" t="s">
        <v>120</v>
      </c>
      <c r="BQ445" s="1" t="s">
        <v>120</v>
      </c>
      <c r="BR445" s="1" t="s">
        <v>120</v>
      </c>
      <c r="BS445" s="1" t="s">
        <v>120</v>
      </c>
      <c r="BT445" s="1" t="s">
        <v>120</v>
      </c>
      <c r="BU445" s="1" t="s">
        <v>120</v>
      </c>
      <c r="BV445" s="1" t="s">
        <v>120</v>
      </c>
      <c r="BW445" s="1" t="s">
        <v>120</v>
      </c>
      <c r="BX445" s="1" t="s">
        <v>120</v>
      </c>
      <c r="BY445" s="1" t="s">
        <v>120</v>
      </c>
      <c r="BZ445" s="1" t="s">
        <v>120</v>
      </c>
      <c r="CA445" s="1" t="s">
        <v>120</v>
      </c>
      <c r="CB445" s="1" t="s">
        <v>120</v>
      </c>
      <c r="CC445" s="1" t="s">
        <v>120</v>
      </c>
      <c r="CD445" s="1" t="s">
        <v>120</v>
      </c>
      <c r="CE445" s="1" t="s">
        <v>120</v>
      </c>
      <c r="CF445" s="1" t="s">
        <v>120</v>
      </c>
      <c r="CG445" s="1" t="s">
        <v>120</v>
      </c>
      <c r="CH445" s="1" t="s">
        <v>120</v>
      </c>
      <c r="CI445" s="1" t="s">
        <v>120</v>
      </c>
      <c r="CJ445" s="1" t="s">
        <v>120</v>
      </c>
      <c r="CK445" s="1" t="s">
        <v>120</v>
      </c>
      <c r="CL445" s="1" t="s">
        <v>120</v>
      </c>
      <c r="CM445" s="1" t="s">
        <v>120</v>
      </c>
      <c r="CN445" s="1" t="s">
        <v>120</v>
      </c>
      <c r="CO445" s="1" t="s">
        <v>120</v>
      </c>
      <c r="CP445" s="1" t="s">
        <v>120</v>
      </c>
      <c r="CQ445" s="1" t="s">
        <v>120</v>
      </c>
      <c r="CR445" s="1" t="s">
        <v>120</v>
      </c>
      <c r="CS445" s="1" t="s">
        <v>120</v>
      </c>
      <c r="CT445" s="1" t="s">
        <v>120</v>
      </c>
      <c r="CU445" s="1" t="s">
        <v>120</v>
      </c>
      <c r="CV445" s="1" t="s">
        <v>120</v>
      </c>
      <c r="CW445" s="1" t="s">
        <v>120</v>
      </c>
      <c r="CX445" s="1" t="s">
        <v>120</v>
      </c>
      <c r="CY445" s="1" t="s">
        <v>120</v>
      </c>
      <c r="CZ445" s="1" t="s">
        <v>120</v>
      </c>
      <c r="DA445" s="1" t="s">
        <v>120</v>
      </c>
      <c r="DB445" s="1" t="s">
        <v>120</v>
      </c>
      <c r="DC445" s="1" t="s">
        <v>120</v>
      </c>
      <c r="DD445" s="1" t="s">
        <v>120</v>
      </c>
      <c r="DE445" s="1" t="s">
        <v>120</v>
      </c>
      <c r="DF445" s="1" t="s">
        <v>120</v>
      </c>
      <c r="DG445" s="1" t="s">
        <v>120</v>
      </c>
    </row>
    <row r="446" spans="1:111" x14ac:dyDescent="0.3">
      <c r="A446" s="2">
        <v>444</v>
      </c>
      <c r="B446" s="1" t="s">
        <v>5939</v>
      </c>
      <c r="C446" s="1" t="s">
        <v>5940</v>
      </c>
      <c r="D446" s="1" t="s">
        <v>2446</v>
      </c>
      <c r="E446" s="1" t="s">
        <v>5941</v>
      </c>
      <c r="F446" s="1" t="s">
        <v>5942</v>
      </c>
      <c r="G446" s="1" t="s">
        <v>5943</v>
      </c>
      <c r="H446" s="1" t="s">
        <v>5944</v>
      </c>
      <c r="I446" s="1" t="s">
        <v>5945</v>
      </c>
      <c r="J446" s="1" t="s">
        <v>5946</v>
      </c>
      <c r="K446" s="1" t="s">
        <v>120</v>
      </c>
      <c r="L446" s="1" t="s">
        <v>311</v>
      </c>
      <c r="M446" s="1" t="s">
        <v>120</v>
      </c>
      <c r="N446" s="1" t="s">
        <v>120</v>
      </c>
      <c r="O446" s="1" t="s">
        <v>120</v>
      </c>
      <c r="P446" s="1" t="s">
        <v>120</v>
      </c>
      <c r="Q446" s="1" t="s">
        <v>120</v>
      </c>
      <c r="R446" s="1" t="s">
        <v>120</v>
      </c>
      <c r="S446" s="1" t="s">
        <v>120</v>
      </c>
      <c r="T446" s="1" t="s">
        <v>120</v>
      </c>
      <c r="U446" s="1" t="s">
        <v>120</v>
      </c>
      <c r="V446" s="1" t="s">
        <v>120</v>
      </c>
      <c r="W446" s="1" t="s">
        <v>120</v>
      </c>
      <c r="X446" s="1" t="s">
        <v>120</v>
      </c>
      <c r="Y446" s="1" t="s">
        <v>120</v>
      </c>
      <c r="Z446" s="1" t="s">
        <v>120</v>
      </c>
      <c r="AA446" s="1" t="s">
        <v>120</v>
      </c>
      <c r="AB446" s="1" t="s">
        <v>120</v>
      </c>
      <c r="AC446" s="1" t="s">
        <v>120</v>
      </c>
      <c r="AD446" s="1" t="s">
        <v>120</v>
      </c>
      <c r="AE446" s="1" t="s">
        <v>120</v>
      </c>
      <c r="AF446" s="1" t="s">
        <v>120</v>
      </c>
      <c r="AG446" s="1" t="s">
        <v>120</v>
      </c>
      <c r="AH446" s="1" t="s">
        <v>120</v>
      </c>
      <c r="AI446" s="1" t="s">
        <v>120</v>
      </c>
      <c r="AJ446" s="1" t="s">
        <v>120</v>
      </c>
      <c r="AK446" s="1" t="s">
        <v>120</v>
      </c>
      <c r="AL446" s="1" t="s">
        <v>120</v>
      </c>
      <c r="AM446" s="1" t="s">
        <v>120</v>
      </c>
      <c r="AN446" s="1" t="s">
        <v>120</v>
      </c>
      <c r="AO446" s="1" t="s">
        <v>120</v>
      </c>
      <c r="AP446" s="1" t="s">
        <v>120</v>
      </c>
      <c r="AQ446" s="1" t="s">
        <v>120</v>
      </c>
      <c r="AR446" s="1" t="s">
        <v>120</v>
      </c>
      <c r="AS446" s="1" t="s">
        <v>120</v>
      </c>
      <c r="AT446" s="1" t="s">
        <v>120</v>
      </c>
      <c r="AU446" s="1" t="s">
        <v>120</v>
      </c>
      <c r="AV446" s="1" t="s">
        <v>120</v>
      </c>
      <c r="AW446" s="1" t="s">
        <v>120</v>
      </c>
      <c r="AX446" s="1" t="s">
        <v>120</v>
      </c>
      <c r="AY446" s="1" t="s">
        <v>120</v>
      </c>
      <c r="AZ446" s="1" t="s">
        <v>120</v>
      </c>
      <c r="BA446" s="1" t="s">
        <v>120</v>
      </c>
      <c r="BB446" s="1" t="s">
        <v>120</v>
      </c>
      <c r="BC446" s="1" t="s">
        <v>120</v>
      </c>
      <c r="BD446" s="1" t="s">
        <v>120</v>
      </c>
      <c r="BE446" s="1" t="s">
        <v>120</v>
      </c>
      <c r="BF446" s="1" t="s">
        <v>120</v>
      </c>
      <c r="BG446" s="1" t="s">
        <v>120</v>
      </c>
      <c r="BH446" s="1" t="s">
        <v>120</v>
      </c>
      <c r="BI446" s="1" t="s">
        <v>120</v>
      </c>
      <c r="BJ446" s="1" t="s">
        <v>120</v>
      </c>
      <c r="BK446" s="1" t="s">
        <v>120</v>
      </c>
      <c r="BL446" s="1" t="s">
        <v>120</v>
      </c>
      <c r="BM446" s="1" t="s">
        <v>120</v>
      </c>
      <c r="BN446" s="1" t="s">
        <v>120</v>
      </c>
      <c r="BO446" s="1" t="s">
        <v>120</v>
      </c>
      <c r="BP446" s="1" t="s">
        <v>120</v>
      </c>
      <c r="BQ446" s="1" t="s">
        <v>120</v>
      </c>
      <c r="BR446" s="1" t="s">
        <v>120</v>
      </c>
      <c r="BS446" s="1" t="s">
        <v>120</v>
      </c>
      <c r="BT446" s="1" t="s">
        <v>120</v>
      </c>
      <c r="BU446" s="1" t="s">
        <v>120</v>
      </c>
      <c r="BV446" s="1" t="s">
        <v>120</v>
      </c>
      <c r="BW446" s="1" t="s">
        <v>120</v>
      </c>
      <c r="BX446" s="1" t="s">
        <v>120</v>
      </c>
      <c r="BY446" s="1" t="s">
        <v>120</v>
      </c>
      <c r="BZ446" s="1" t="s">
        <v>120</v>
      </c>
      <c r="CA446" s="1" t="s">
        <v>120</v>
      </c>
      <c r="CB446" s="1" t="s">
        <v>120</v>
      </c>
      <c r="CC446" s="1" t="s">
        <v>120</v>
      </c>
      <c r="CD446" s="1" t="s">
        <v>120</v>
      </c>
      <c r="CE446" s="1" t="s">
        <v>120</v>
      </c>
      <c r="CF446" s="1" t="s">
        <v>120</v>
      </c>
      <c r="CG446" s="1" t="s">
        <v>120</v>
      </c>
      <c r="CH446" s="1" t="s">
        <v>120</v>
      </c>
      <c r="CI446" s="1" t="s">
        <v>120</v>
      </c>
      <c r="CJ446" s="1" t="s">
        <v>120</v>
      </c>
      <c r="CK446" s="1" t="s">
        <v>120</v>
      </c>
      <c r="CL446" s="1" t="s">
        <v>120</v>
      </c>
      <c r="CM446" s="1" t="s">
        <v>120</v>
      </c>
      <c r="CN446" s="1" t="s">
        <v>120</v>
      </c>
      <c r="CO446" s="1" t="s">
        <v>120</v>
      </c>
      <c r="CP446" s="1" t="s">
        <v>120</v>
      </c>
      <c r="CQ446" s="1" t="s">
        <v>120</v>
      </c>
      <c r="CR446" s="1" t="s">
        <v>120</v>
      </c>
      <c r="CS446" s="1" t="s">
        <v>120</v>
      </c>
      <c r="CT446" s="1" t="s">
        <v>120</v>
      </c>
      <c r="CU446" s="1" t="s">
        <v>120</v>
      </c>
      <c r="CV446" s="1" t="s">
        <v>120</v>
      </c>
      <c r="CW446" s="1" t="s">
        <v>120</v>
      </c>
      <c r="CX446" s="1" t="s">
        <v>120</v>
      </c>
      <c r="CY446" s="1" t="s">
        <v>120</v>
      </c>
      <c r="CZ446" s="1" t="s">
        <v>120</v>
      </c>
      <c r="DA446" s="1" t="s">
        <v>120</v>
      </c>
      <c r="DB446" s="1" t="s">
        <v>120</v>
      </c>
      <c r="DC446" s="1" t="s">
        <v>120</v>
      </c>
      <c r="DD446" s="1" t="s">
        <v>120</v>
      </c>
      <c r="DE446" s="1" t="s">
        <v>120</v>
      </c>
      <c r="DF446" s="1" t="s">
        <v>120</v>
      </c>
      <c r="DG446" s="1" t="s">
        <v>120</v>
      </c>
    </row>
    <row r="447" spans="1:111" x14ac:dyDescent="0.3">
      <c r="A447" s="2">
        <v>445</v>
      </c>
      <c r="B447" s="1" t="s">
        <v>5947</v>
      </c>
      <c r="C447" s="1" t="s">
        <v>5948</v>
      </c>
      <c r="D447" s="1" t="s">
        <v>5949</v>
      </c>
      <c r="E447" s="1" t="s">
        <v>5950</v>
      </c>
      <c r="F447" s="1" t="s">
        <v>5951</v>
      </c>
      <c r="G447" s="1" t="s">
        <v>5952</v>
      </c>
      <c r="H447" s="1" t="s">
        <v>5953</v>
      </c>
      <c r="I447" s="1" t="s">
        <v>5954</v>
      </c>
      <c r="J447" s="1" t="s">
        <v>5955</v>
      </c>
      <c r="K447" s="1" t="s">
        <v>1145</v>
      </c>
      <c r="L447" s="1" t="s">
        <v>5956</v>
      </c>
      <c r="M447" s="1" t="s">
        <v>120</v>
      </c>
      <c r="N447" s="1" t="s">
        <v>123</v>
      </c>
      <c r="O447" s="1" t="s">
        <v>923</v>
      </c>
      <c r="P447" s="1" t="s">
        <v>190</v>
      </c>
      <c r="Q447" s="1" t="s">
        <v>120</v>
      </c>
      <c r="R447" s="1" t="s">
        <v>120</v>
      </c>
      <c r="S447" s="1" t="s">
        <v>1145</v>
      </c>
      <c r="T447" s="1" t="s">
        <v>120</v>
      </c>
      <c r="U447" s="1" t="s">
        <v>5957</v>
      </c>
      <c r="V447" s="1" t="s">
        <v>5958</v>
      </c>
      <c r="W447" s="1" t="s">
        <v>5959</v>
      </c>
      <c r="X447" s="1" t="s">
        <v>120</v>
      </c>
      <c r="Y447" s="1" t="s">
        <v>120</v>
      </c>
      <c r="Z447" s="1" t="s">
        <v>5960</v>
      </c>
      <c r="AA447" s="1" t="s">
        <v>5961</v>
      </c>
      <c r="AB447" s="1" t="s">
        <v>120</v>
      </c>
      <c r="AC447" s="1" t="s">
        <v>120</v>
      </c>
      <c r="AD447" s="1" t="s">
        <v>120</v>
      </c>
      <c r="AE447" s="1" t="s">
        <v>120</v>
      </c>
      <c r="AF447" s="1" t="s">
        <v>120</v>
      </c>
      <c r="AG447" s="1" t="s">
        <v>120</v>
      </c>
      <c r="AH447" s="1" t="s">
        <v>120</v>
      </c>
      <c r="AI447" s="1" t="s">
        <v>120</v>
      </c>
      <c r="AJ447" s="1" t="s">
        <v>5962</v>
      </c>
      <c r="AK447" s="1" t="s">
        <v>5963</v>
      </c>
      <c r="AL447" s="1" t="s">
        <v>5960</v>
      </c>
      <c r="AM447" s="1" t="s">
        <v>120</v>
      </c>
      <c r="AN447" s="1" t="s">
        <v>120</v>
      </c>
      <c r="AO447" s="1" t="s">
        <v>120</v>
      </c>
      <c r="AP447" s="1" t="s">
        <v>120</v>
      </c>
      <c r="AQ447" s="1" t="s">
        <v>120</v>
      </c>
      <c r="AR447" s="1" t="s">
        <v>120</v>
      </c>
      <c r="AS447" s="1" t="s">
        <v>120</v>
      </c>
      <c r="AT447" s="1" t="s">
        <v>120</v>
      </c>
      <c r="AU447" s="1" t="s">
        <v>120</v>
      </c>
      <c r="AV447" s="1" t="s">
        <v>120</v>
      </c>
      <c r="AW447" s="1" t="s">
        <v>120</v>
      </c>
      <c r="AX447" s="1" t="s">
        <v>120</v>
      </c>
      <c r="AY447" s="1" t="s">
        <v>120</v>
      </c>
      <c r="AZ447" s="1" t="s">
        <v>120</v>
      </c>
      <c r="BA447" s="1" t="s">
        <v>123</v>
      </c>
      <c r="BB447" s="1" t="s">
        <v>923</v>
      </c>
      <c r="BC447" s="1" t="s">
        <v>190</v>
      </c>
      <c r="BD447" s="1" t="s">
        <v>120</v>
      </c>
      <c r="BE447" s="1" t="s">
        <v>120</v>
      </c>
      <c r="BF447" s="1" t="s">
        <v>1145</v>
      </c>
      <c r="BG447" s="1" t="s">
        <v>120</v>
      </c>
      <c r="BH447" s="1" t="s">
        <v>5957</v>
      </c>
      <c r="BI447" s="1" t="s">
        <v>5958</v>
      </c>
      <c r="BJ447" s="1" t="s">
        <v>5959</v>
      </c>
      <c r="BK447" s="1" t="s">
        <v>120</v>
      </c>
      <c r="BL447" s="1" t="s">
        <v>120</v>
      </c>
      <c r="BM447" s="1" t="s">
        <v>5960</v>
      </c>
      <c r="BN447" s="1" t="s">
        <v>120</v>
      </c>
      <c r="BO447" s="1" t="s">
        <v>120</v>
      </c>
      <c r="BP447" s="1" t="s">
        <v>120</v>
      </c>
      <c r="BQ447" s="1" t="s">
        <v>120</v>
      </c>
      <c r="BR447" s="1" t="s">
        <v>120</v>
      </c>
      <c r="BS447" s="1" t="s">
        <v>120</v>
      </c>
      <c r="BT447" s="1" t="s">
        <v>120</v>
      </c>
      <c r="BU447" s="1" t="s">
        <v>120</v>
      </c>
      <c r="BV447" s="1" t="s">
        <v>120</v>
      </c>
      <c r="BW447" s="1" t="s">
        <v>120</v>
      </c>
      <c r="BX447" s="1" t="s">
        <v>120</v>
      </c>
      <c r="BY447" s="1" t="s">
        <v>120</v>
      </c>
      <c r="BZ447" s="1" t="s">
        <v>120</v>
      </c>
      <c r="CA447" s="1" t="s">
        <v>120</v>
      </c>
      <c r="CB447" s="1" t="s">
        <v>120</v>
      </c>
      <c r="CC447" s="1" t="s">
        <v>120</v>
      </c>
      <c r="CD447" s="1" t="s">
        <v>120</v>
      </c>
      <c r="CE447" s="1" t="s">
        <v>120</v>
      </c>
      <c r="CF447" s="1" t="s">
        <v>120</v>
      </c>
      <c r="CG447" s="1" t="s">
        <v>120</v>
      </c>
      <c r="CH447" s="1" t="s">
        <v>120</v>
      </c>
      <c r="CI447" s="1" t="s">
        <v>120</v>
      </c>
      <c r="CJ447" s="1" t="s">
        <v>120</v>
      </c>
      <c r="CK447" s="1" t="s">
        <v>120</v>
      </c>
      <c r="CL447" s="1" t="s">
        <v>120</v>
      </c>
      <c r="CM447" s="1" t="s">
        <v>120</v>
      </c>
      <c r="CN447" s="1" t="s">
        <v>120</v>
      </c>
      <c r="CO447" s="1" t="s">
        <v>120</v>
      </c>
      <c r="CP447" s="1" t="s">
        <v>120</v>
      </c>
      <c r="CQ447" s="1" t="s">
        <v>120</v>
      </c>
      <c r="CR447" s="1" t="s">
        <v>120</v>
      </c>
      <c r="CS447" s="1" t="s">
        <v>120</v>
      </c>
      <c r="CT447" s="1" t="s">
        <v>120</v>
      </c>
      <c r="CU447" s="1" t="s">
        <v>120</v>
      </c>
      <c r="CV447" s="1" t="s">
        <v>120</v>
      </c>
      <c r="CW447" s="1" t="s">
        <v>120</v>
      </c>
      <c r="CX447" s="1" t="s">
        <v>120</v>
      </c>
      <c r="CY447" s="1" t="s">
        <v>120</v>
      </c>
      <c r="CZ447" s="1" t="s">
        <v>120</v>
      </c>
      <c r="DA447" s="1" t="s">
        <v>120</v>
      </c>
      <c r="DB447" s="1" t="s">
        <v>120</v>
      </c>
      <c r="DC447" s="1" t="s">
        <v>120</v>
      </c>
      <c r="DD447" s="1" t="s">
        <v>120</v>
      </c>
      <c r="DE447" s="1" t="s">
        <v>120</v>
      </c>
      <c r="DF447" s="1" t="s">
        <v>120</v>
      </c>
      <c r="DG447" s="1" t="s">
        <v>120</v>
      </c>
    </row>
    <row r="448" spans="1:111" x14ac:dyDescent="0.3">
      <c r="A448" s="2">
        <v>446</v>
      </c>
      <c r="B448" s="1" t="s">
        <v>5964</v>
      </c>
      <c r="C448" s="1" t="s">
        <v>5965</v>
      </c>
      <c r="D448" s="1" t="s">
        <v>5966</v>
      </c>
      <c r="E448" s="1" t="s">
        <v>5967</v>
      </c>
      <c r="F448" s="1" t="s">
        <v>5968</v>
      </c>
      <c r="G448" s="1"/>
      <c r="H448" s="1" t="s">
        <v>5969</v>
      </c>
      <c r="I448" s="1" t="s">
        <v>5970</v>
      </c>
      <c r="J448" s="1"/>
      <c r="K448" s="1" t="s">
        <v>1865</v>
      </c>
      <c r="L448" s="1" t="s">
        <v>5971</v>
      </c>
      <c r="M448" s="1" t="s">
        <v>120</v>
      </c>
      <c r="N448" s="1" t="s">
        <v>625</v>
      </c>
      <c r="O448" s="1" t="s">
        <v>1463</v>
      </c>
      <c r="P448" s="1" t="s">
        <v>161</v>
      </c>
      <c r="Q448" s="1" t="s">
        <v>120</v>
      </c>
      <c r="R448" s="1" t="s">
        <v>120</v>
      </c>
      <c r="S448" s="1" t="s">
        <v>1865</v>
      </c>
      <c r="T448" s="1" t="s">
        <v>120</v>
      </c>
      <c r="U448" s="1" t="s">
        <v>5972</v>
      </c>
      <c r="V448" s="1" t="s">
        <v>5973</v>
      </c>
      <c r="W448" s="1" t="s">
        <v>5974</v>
      </c>
      <c r="X448" s="1" t="s">
        <v>120</v>
      </c>
      <c r="Y448" s="1" t="s">
        <v>120</v>
      </c>
      <c r="Z448" s="1" t="s">
        <v>5975</v>
      </c>
      <c r="AA448" s="1" t="s">
        <v>5976</v>
      </c>
      <c r="AB448" s="1" t="s">
        <v>120</v>
      </c>
      <c r="AC448" s="1" t="s">
        <v>120</v>
      </c>
      <c r="AD448" s="1" t="s">
        <v>120</v>
      </c>
      <c r="AE448" s="1" t="s">
        <v>120</v>
      </c>
      <c r="AF448" s="1" t="s">
        <v>120</v>
      </c>
      <c r="AG448" s="1" t="s">
        <v>120</v>
      </c>
      <c r="AH448" s="1" t="s">
        <v>120</v>
      </c>
      <c r="AI448" s="1" t="s">
        <v>120</v>
      </c>
      <c r="AJ448" s="1" t="s">
        <v>120</v>
      </c>
      <c r="AK448" s="1" t="s">
        <v>5977</v>
      </c>
      <c r="AL448" s="1" t="s">
        <v>5978</v>
      </c>
      <c r="AM448" s="1" t="s">
        <v>5979</v>
      </c>
      <c r="AN448" s="1" t="s">
        <v>120</v>
      </c>
      <c r="AO448" s="1" t="s">
        <v>120</v>
      </c>
      <c r="AP448" s="1" t="s">
        <v>120</v>
      </c>
      <c r="AQ448" s="1" t="s">
        <v>120</v>
      </c>
      <c r="AR448" s="1" t="s">
        <v>120</v>
      </c>
      <c r="AS448" s="1" t="s">
        <v>120</v>
      </c>
      <c r="AT448" s="1" t="s">
        <v>120</v>
      </c>
      <c r="AU448" s="1" t="s">
        <v>120</v>
      </c>
      <c r="AV448" s="1" t="s">
        <v>5980</v>
      </c>
      <c r="AW448" s="1" t="s">
        <v>5981</v>
      </c>
      <c r="AX448" s="1" t="s">
        <v>5982</v>
      </c>
      <c r="AY448" s="1" t="s">
        <v>120</v>
      </c>
      <c r="AZ448" s="1" t="s">
        <v>120</v>
      </c>
      <c r="BA448" s="1" t="s">
        <v>176</v>
      </c>
      <c r="BB448" s="1" t="s">
        <v>1463</v>
      </c>
      <c r="BC448" s="1" t="s">
        <v>161</v>
      </c>
      <c r="BD448" s="1" t="s">
        <v>120</v>
      </c>
      <c r="BE448" s="1" t="s">
        <v>120</v>
      </c>
      <c r="BF448" s="1" t="s">
        <v>1267</v>
      </c>
      <c r="BG448" s="1" t="s">
        <v>120</v>
      </c>
      <c r="BH448" s="1" t="s">
        <v>5983</v>
      </c>
      <c r="BI448" s="1" t="s">
        <v>5973</v>
      </c>
      <c r="BJ448" s="1" t="s">
        <v>5974</v>
      </c>
      <c r="BK448" s="1" t="s">
        <v>120</v>
      </c>
      <c r="BL448" s="1" t="s">
        <v>120</v>
      </c>
      <c r="BM448" s="1" t="s">
        <v>5978</v>
      </c>
      <c r="BN448" s="1" t="s">
        <v>120</v>
      </c>
      <c r="BO448" s="1" t="s">
        <v>161</v>
      </c>
      <c r="BP448" s="1" t="s">
        <v>120</v>
      </c>
      <c r="BQ448" s="1" t="s">
        <v>120</v>
      </c>
      <c r="BR448" s="1" t="s">
        <v>120</v>
      </c>
      <c r="BS448" s="1" t="s">
        <v>120</v>
      </c>
      <c r="BT448" s="1" t="s">
        <v>161</v>
      </c>
      <c r="BU448" s="1" t="s">
        <v>120</v>
      </c>
      <c r="BV448" s="1" t="s">
        <v>5982</v>
      </c>
      <c r="BW448" s="1" t="s">
        <v>120</v>
      </c>
      <c r="BX448" s="1" t="s">
        <v>120</v>
      </c>
      <c r="BY448" s="1" t="s">
        <v>120</v>
      </c>
      <c r="BZ448" s="1" t="s">
        <v>120</v>
      </c>
      <c r="CA448" s="1" t="s">
        <v>5982</v>
      </c>
      <c r="CB448" s="1" t="s">
        <v>5979</v>
      </c>
      <c r="CC448" s="1" t="s">
        <v>120</v>
      </c>
      <c r="CD448" s="1" t="s">
        <v>120</v>
      </c>
      <c r="CE448" s="1" t="s">
        <v>120</v>
      </c>
      <c r="CF448" s="1" t="s">
        <v>120</v>
      </c>
      <c r="CG448" s="1" t="s">
        <v>120</v>
      </c>
      <c r="CH448" s="1" t="s">
        <v>120</v>
      </c>
      <c r="CI448" s="1" t="s">
        <v>120</v>
      </c>
      <c r="CJ448" s="1" t="s">
        <v>120</v>
      </c>
      <c r="CK448" s="1" t="s">
        <v>5980</v>
      </c>
      <c r="CL448" s="1" t="s">
        <v>5981</v>
      </c>
      <c r="CM448" s="1" t="s">
        <v>5982</v>
      </c>
      <c r="CN448" s="1" t="s">
        <v>121</v>
      </c>
      <c r="CO448" s="1" t="s">
        <v>5984</v>
      </c>
      <c r="CP448" s="1" t="s">
        <v>5985</v>
      </c>
      <c r="CQ448" s="1" t="s">
        <v>121</v>
      </c>
      <c r="CR448" s="1" t="s">
        <v>5984</v>
      </c>
      <c r="CS448" s="1" t="s">
        <v>5985</v>
      </c>
      <c r="CT448" s="1" t="s">
        <v>120</v>
      </c>
      <c r="CU448" s="1" t="s">
        <v>120</v>
      </c>
      <c r="CV448" s="1" t="s">
        <v>120</v>
      </c>
      <c r="CW448" s="1" t="s">
        <v>120</v>
      </c>
      <c r="CX448" s="1" t="s">
        <v>120</v>
      </c>
      <c r="CY448" s="1" t="s">
        <v>120</v>
      </c>
      <c r="CZ448" s="1" t="s">
        <v>120</v>
      </c>
      <c r="DA448" s="1" t="s">
        <v>120</v>
      </c>
      <c r="DB448" s="1" t="s">
        <v>120</v>
      </c>
      <c r="DC448" s="1" t="s">
        <v>120</v>
      </c>
      <c r="DD448" s="1" t="s">
        <v>120</v>
      </c>
      <c r="DE448" s="1" t="s">
        <v>120</v>
      </c>
      <c r="DF448" s="1" t="s">
        <v>120</v>
      </c>
      <c r="DG448" s="1" t="s">
        <v>120</v>
      </c>
    </row>
    <row r="449" spans="1:111" x14ac:dyDescent="0.3">
      <c r="A449" s="2">
        <v>447</v>
      </c>
      <c r="B449" s="1" t="s">
        <v>5986</v>
      </c>
      <c r="C449" s="1" t="s">
        <v>5987</v>
      </c>
      <c r="D449" s="1" t="s">
        <v>5988</v>
      </c>
      <c r="E449" s="1" t="s">
        <v>5989</v>
      </c>
      <c r="F449" s="1" t="s">
        <v>5990</v>
      </c>
      <c r="G449" s="1" t="s">
        <v>5991</v>
      </c>
      <c r="H449" s="1" t="s">
        <v>5992</v>
      </c>
      <c r="I449" s="1" t="s">
        <v>5993</v>
      </c>
      <c r="J449" s="1" t="s">
        <v>5991</v>
      </c>
      <c r="K449" s="1" t="s">
        <v>5994</v>
      </c>
      <c r="L449" s="1" t="s">
        <v>5995</v>
      </c>
      <c r="M449" s="1" t="s">
        <v>120</v>
      </c>
      <c r="N449" s="1" t="s">
        <v>161</v>
      </c>
      <c r="O449" s="1" t="s">
        <v>1133</v>
      </c>
      <c r="P449" s="1" t="s">
        <v>626</v>
      </c>
      <c r="Q449" s="1" t="s">
        <v>120</v>
      </c>
      <c r="R449" s="1" t="s">
        <v>120</v>
      </c>
      <c r="S449" s="1" t="s">
        <v>5994</v>
      </c>
      <c r="T449" s="1" t="s">
        <v>120</v>
      </c>
      <c r="U449" s="1" t="s">
        <v>5996</v>
      </c>
      <c r="V449" s="1" t="s">
        <v>5997</v>
      </c>
      <c r="W449" s="1" t="s">
        <v>5998</v>
      </c>
      <c r="X449" s="1" t="s">
        <v>120</v>
      </c>
      <c r="Y449" s="1" t="s">
        <v>120</v>
      </c>
      <c r="Z449" s="1" t="s">
        <v>5999</v>
      </c>
      <c r="AA449" s="1" t="s">
        <v>6000</v>
      </c>
      <c r="AB449" s="1" t="s">
        <v>6001</v>
      </c>
      <c r="AC449" s="1" t="s">
        <v>6002</v>
      </c>
      <c r="AD449" s="1" t="s">
        <v>120</v>
      </c>
      <c r="AE449" s="1" t="s">
        <v>120</v>
      </c>
      <c r="AF449" s="1" t="s">
        <v>120</v>
      </c>
      <c r="AG449" s="1" t="s">
        <v>120</v>
      </c>
      <c r="AH449" s="1" t="s">
        <v>120</v>
      </c>
      <c r="AI449" s="1" t="s">
        <v>120</v>
      </c>
      <c r="AJ449" s="1" t="s">
        <v>6003</v>
      </c>
      <c r="AK449" s="1" t="s">
        <v>6004</v>
      </c>
      <c r="AL449" s="1" t="s">
        <v>5999</v>
      </c>
      <c r="AM449" s="1" t="s">
        <v>120</v>
      </c>
      <c r="AN449" s="1" t="s">
        <v>120</v>
      </c>
      <c r="AO449" s="1" t="s">
        <v>120</v>
      </c>
      <c r="AP449" s="1" t="s">
        <v>120</v>
      </c>
      <c r="AQ449" s="1" t="s">
        <v>120</v>
      </c>
      <c r="AR449" s="1" t="s">
        <v>120</v>
      </c>
      <c r="AS449" s="1" t="s">
        <v>120</v>
      </c>
      <c r="AT449" s="1" t="s">
        <v>120</v>
      </c>
      <c r="AU449" s="1" t="s">
        <v>120</v>
      </c>
      <c r="AV449" s="1" t="s">
        <v>120</v>
      </c>
      <c r="AW449" s="1" t="s">
        <v>120</v>
      </c>
      <c r="AX449" s="1" t="s">
        <v>120</v>
      </c>
      <c r="AY449" s="1" t="s">
        <v>120</v>
      </c>
      <c r="AZ449" s="1" t="s">
        <v>120</v>
      </c>
      <c r="BA449" s="1" t="s">
        <v>161</v>
      </c>
      <c r="BB449" s="1" t="s">
        <v>1133</v>
      </c>
      <c r="BC449" s="1" t="s">
        <v>626</v>
      </c>
      <c r="BD449" s="1" t="s">
        <v>120</v>
      </c>
      <c r="BE449" s="1" t="s">
        <v>120</v>
      </c>
      <c r="BF449" s="1" t="s">
        <v>5994</v>
      </c>
      <c r="BG449" s="1" t="s">
        <v>120</v>
      </c>
      <c r="BH449" s="1" t="s">
        <v>5996</v>
      </c>
      <c r="BI449" s="1" t="s">
        <v>5997</v>
      </c>
      <c r="BJ449" s="1" t="s">
        <v>5998</v>
      </c>
      <c r="BK449" s="1" t="s">
        <v>120</v>
      </c>
      <c r="BL449" s="1" t="s">
        <v>120</v>
      </c>
      <c r="BM449" s="1" t="s">
        <v>5999</v>
      </c>
      <c r="BN449" s="1" t="s">
        <v>120</v>
      </c>
      <c r="BO449" s="1" t="s">
        <v>120</v>
      </c>
      <c r="BP449" s="1" t="s">
        <v>120</v>
      </c>
      <c r="BQ449" s="1" t="s">
        <v>120</v>
      </c>
      <c r="BR449" s="1" t="s">
        <v>120</v>
      </c>
      <c r="BS449" s="1" t="s">
        <v>120</v>
      </c>
      <c r="BT449" s="1" t="s">
        <v>120</v>
      </c>
      <c r="BU449" s="1" t="s">
        <v>120</v>
      </c>
      <c r="BV449" s="1" t="s">
        <v>120</v>
      </c>
      <c r="BW449" s="1" t="s">
        <v>120</v>
      </c>
      <c r="BX449" s="1" t="s">
        <v>120</v>
      </c>
      <c r="BY449" s="1" t="s">
        <v>120</v>
      </c>
      <c r="BZ449" s="1" t="s">
        <v>120</v>
      </c>
      <c r="CA449" s="1" t="s">
        <v>120</v>
      </c>
      <c r="CB449" s="1" t="s">
        <v>120</v>
      </c>
      <c r="CC449" s="1" t="s">
        <v>120</v>
      </c>
      <c r="CD449" s="1" t="s">
        <v>120</v>
      </c>
      <c r="CE449" s="1" t="s">
        <v>120</v>
      </c>
      <c r="CF449" s="1" t="s">
        <v>120</v>
      </c>
      <c r="CG449" s="1" t="s">
        <v>120</v>
      </c>
      <c r="CH449" s="1" t="s">
        <v>120</v>
      </c>
      <c r="CI449" s="1" t="s">
        <v>120</v>
      </c>
      <c r="CJ449" s="1" t="s">
        <v>120</v>
      </c>
      <c r="CK449" s="1" t="s">
        <v>120</v>
      </c>
      <c r="CL449" s="1" t="s">
        <v>120</v>
      </c>
      <c r="CM449" s="1" t="s">
        <v>120</v>
      </c>
      <c r="CN449" s="1" t="s">
        <v>120</v>
      </c>
      <c r="CO449" s="1" t="s">
        <v>120</v>
      </c>
      <c r="CP449" s="1" t="s">
        <v>120</v>
      </c>
      <c r="CQ449" s="1" t="s">
        <v>120</v>
      </c>
      <c r="CR449" s="1" t="s">
        <v>120</v>
      </c>
      <c r="CS449" s="1" t="s">
        <v>120</v>
      </c>
      <c r="CT449" s="1" t="s">
        <v>120</v>
      </c>
      <c r="CU449" s="1" t="s">
        <v>120</v>
      </c>
      <c r="CV449" s="1" t="s">
        <v>120</v>
      </c>
      <c r="CW449" s="1" t="s">
        <v>120</v>
      </c>
      <c r="CX449" s="1" t="s">
        <v>120</v>
      </c>
      <c r="CY449" s="1" t="s">
        <v>120</v>
      </c>
      <c r="CZ449" s="1" t="s">
        <v>120</v>
      </c>
      <c r="DA449" s="1" t="s">
        <v>120</v>
      </c>
      <c r="DB449" s="1" t="s">
        <v>120</v>
      </c>
      <c r="DC449" s="1" t="s">
        <v>120</v>
      </c>
      <c r="DD449" s="1" t="s">
        <v>120</v>
      </c>
      <c r="DE449" s="1" t="s">
        <v>120</v>
      </c>
      <c r="DF449" s="1" t="s">
        <v>120</v>
      </c>
      <c r="DG449" s="1" t="s">
        <v>120</v>
      </c>
    </row>
    <row r="450" spans="1:111" hidden="1" x14ac:dyDescent="0.3">
      <c r="A450" s="2">
        <v>448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</row>
    <row r="451" spans="1:111" x14ac:dyDescent="0.3">
      <c r="A451" s="2">
        <v>449</v>
      </c>
      <c r="B451" s="1" t="s">
        <v>6005</v>
      </c>
      <c r="C451" s="1" t="s">
        <v>6006</v>
      </c>
      <c r="D451" s="1" t="s">
        <v>6007</v>
      </c>
      <c r="E451" s="1" t="s">
        <v>6008</v>
      </c>
      <c r="F451" s="1" t="s">
        <v>6009</v>
      </c>
      <c r="G451" s="1" t="s">
        <v>6010</v>
      </c>
      <c r="H451" s="1" t="s">
        <v>6011</v>
      </c>
      <c r="I451" s="1" t="s">
        <v>6012</v>
      </c>
      <c r="J451" s="1" t="s">
        <v>6013</v>
      </c>
      <c r="K451" s="1" t="s">
        <v>6014</v>
      </c>
      <c r="L451" s="1" t="s">
        <v>6015</v>
      </c>
      <c r="M451" s="1" t="s">
        <v>120</v>
      </c>
      <c r="N451" s="1" t="s">
        <v>514</v>
      </c>
      <c r="O451" s="1" t="s">
        <v>6016</v>
      </c>
      <c r="P451" s="1" t="s">
        <v>891</v>
      </c>
      <c r="Q451" s="1" t="s">
        <v>120</v>
      </c>
      <c r="R451" s="1" t="s">
        <v>120</v>
      </c>
      <c r="S451" s="1" t="s">
        <v>6014</v>
      </c>
      <c r="T451" s="1" t="s">
        <v>120</v>
      </c>
      <c r="U451" s="1" t="s">
        <v>6017</v>
      </c>
      <c r="V451" s="1" t="s">
        <v>6018</v>
      </c>
      <c r="W451" s="1" t="s">
        <v>6019</v>
      </c>
      <c r="X451" s="1" t="s">
        <v>120</v>
      </c>
      <c r="Y451" s="1" t="s">
        <v>120</v>
      </c>
      <c r="Z451" s="1" t="s">
        <v>6020</v>
      </c>
      <c r="AA451" s="1" t="s">
        <v>6021</v>
      </c>
      <c r="AB451" s="1" t="s">
        <v>120</v>
      </c>
      <c r="AC451" s="1" t="s">
        <v>963</v>
      </c>
      <c r="AD451" s="1" t="s">
        <v>126</v>
      </c>
      <c r="AE451" s="1" t="s">
        <v>120</v>
      </c>
      <c r="AF451" s="1" t="s">
        <v>120</v>
      </c>
      <c r="AG451" s="1" t="s">
        <v>120</v>
      </c>
      <c r="AH451" s="1" t="s">
        <v>120</v>
      </c>
      <c r="AI451" s="1" t="s">
        <v>120</v>
      </c>
      <c r="AJ451" s="1" t="s">
        <v>6022</v>
      </c>
      <c r="AK451" s="1" t="s">
        <v>6023</v>
      </c>
      <c r="AL451" s="1" t="s">
        <v>6024</v>
      </c>
      <c r="AM451" s="1" t="s">
        <v>120</v>
      </c>
      <c r="AN451" s="1" t="s">
        <v>120</v>
      </c>
      <c r="AO451" s="1" t="s">
        <v>120</v>
      </c>
      <c r="AP451" s="1" t="s">
        <v>120</v>
      </c>
      <c r="AQ451" s="1" t="s">
        <v>120</v>
      </c>
      <c r="AR451" s="1" t="s">
        <v>120</v>
      </c>
      <c r="AS451" s="1" t="s">
        <v>120</v>
      </c>
      <c r="AT451" s="1" t="s">
        <v>120</v>
      </c>
      <c r="AU451" s="1" t="s">
        <v>120</v>
      </c>
      <c r="AV451" s="1" t="s">
        <v>120</v>
      </c>
      <c r="AW451" s="1" t="s">
        <v>120</v>
      </c>
      <c r="AX451" s="1" t="s">
        <v>120</v>
      </c>
      <c r="AY451" s="1" t="s">
        <v>6025</v>
      </c>
      <c r="AZ451" s="1" t="s">
        <v>120</v>
      </c>
      <c r="BA451" s="1" t="s">
        <v>387</v>
      </c>
      <c r="BB451" s="1" t="s">
        <v>5728</v>
      </c>
      <c r="BC451" s="1" t="s">
        <v>891</v>
      </c>
      <c r="BD451" s="1" t="s">
        <v>120</v>
      </c>
      <c r="BE451" s="1" t="s">
        <v>120</v>
      </c>
      <c r="BF451" s="1" t="s">
        <v>1657</v>
      </c>
      <c r="BG451" s="1" t="s">
        <v>120</v>
      </c>
      <c r="BH451" s="1" t="s">
        <v>6026</v>
      </c>
      <c r="BI451" s="1" t="s">
        <v>6027</v>
      </c>
      <c r="BJ451" s="1" t="s">
        <v>6019</v>
      </c>
      <c r="BK451" s="1" t="s">
        <v>120</v>
      </c>
      <c r="BL451" s="1" t="s">
        <v>120</v>
      </c>
      <c r="BM451" s="1" t="s">
        <v>6024</v>
      </c>
      <c r="BN451" s="1" t="s">
        <v>120</v>
      </c>
      <c r="BO451" s="1" t="s">
        <v>120</v>
      </c>
      <c r="BP451" s="1" t="s">
        <v>120</v>
      </c>
      <c r="BQ451" s="1" t="s">
        <v>120</v>
      </c>
      <c r="BR451" s="1" t="s">
        <v>120</v>
      </c>
      <c r="BS451" s="1" t="s">
        <v>120</v>
      </c>
      <c r="BT451" s="1" t="s">
        <v>120</v>
      </c>
      <c r="BU451" s="1" t="s">
        <v>120</v>
      </c>
      <c r="BV451" s="1" t="s">
        <v>120</v>
      </c>
      <c r="BW451" s="1" t="s">
        <v>120</v>
      </c>
      <c r="BX451" s="1" t="s">
        <v>120</v>
      </c>
      <c r="BY451" s="1" t="s">
        <v>120</v>
      </c>
      <c r="BZ451" s="1" t="s">
        <v>120</v>
      </c>
      <c r="CA451" s="1" t="s">
        <v>120</v>
      </c>
      <c r="CB451" s="1" t="s">
        <v>120</v>
      </c>
      <c r="CC451" s="1" t="s">
        <v>120</v>
      </c>
      <c r="CD451" s="1" t="s">
        <v>120</v>
      </c>
      <c r="CE451" s="1" t="s">
        <v>120</v>
      </c>
      <c r="CF451" s="1" t="s">
        <v>120</v>
      </c>
      <c r="CG451" s="1" t="s">
        <v>120</v>
      </c>
      <c r="CH451" s="1" t="s">
        <v>120</v>
      </c>
      <c r="CI451" s="1" t="s">
        <v>120</v>
      </c>
      <c r="CJ451" s="1" t="s">
        <v>120</v>
      </c>
      <c r="CK451" s="1" t="s">
        <v>120</v>
      </c>
      <c r="CL451" s="1" t="s">
        <v>120</v>
      </c>
      <c r="CM451" s="1" t="s">
        <v>120</v>
      </c>
      <c r="CN451" s="1" t="s">
        <v>120</v>
      </c>
      <c r="CO451" s="1" t="s">
        <v>120</v>
      </c>
      <c r="CP451" s="1" t="s">
        <v>120</v>
      </c>
      <c r="CQ451" s="1" t="s">
        <v>120</v>
      </c>
      <c r="CR451" s="1" t="s">
        <v>120</v>
      </c>
      <c r="CS451" s="1" t="s">
        <v>120</v>
      </c>
      <c r="CT451" s="1" t="s">
        <v>120</v>
      </c>
      <c r="CU451" s="1" t="s">
        <v>190</v>
      </c>
      <c r="CV451" s="1" t="s">
        <v>512</v>
      </c>
      <c r="CW451" s="1" t="s">
        <v>120</v>
      </c>
      <c r="CX451" s="1" t="s">
        <v>120</v>
      </c>
      <c r="CY451" s="1" t="s">
        <v>120</v>
      </c>
      <c r="CZ451" s="1" t="s">
        <v>488</v>
      </c>
      <c r="DA451" s="1" t="s">
        <v>120</v>
      </c>
      <c r="DB451" s="1" t="s">
        <v>6028</v>
      </c>
      <c r="DC451" s="1" t="s">
        <v>6029</v>
      </c>
      <c r="DD451" s="1" t="s">
        <v>120</v>
      </c>
      <c r="DE451" s="1" t="s">
        <v>120</v>
      </c>
      <c r="DF451" s="1" t="s">
        <v>120</v>
      </c>
      <c r="DG451" s="1" t="s">
        <v>6025</v>
      </c>
    </row>
    <row r="452" spans="1:111" hidden="1" x14ac:dyDescent="0.3">
      <c r="A452" s="2">
        <v>450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</row>
    <row r="453" spans="1:111" x14ac:dyDescent="0.3">
      <c r="A453" s="2">
        <v>451</v>
      </c>
      <c r="B453" s="1" t="s">
        <v>6030</v>
      </c>
      <c r="C453" s="1" t="s">
        <v>6031</v>
      </c>
      <c r="D453" s="1" t="s">
        <v>4733</v>
      </c>
      <c r="E453" s="1" t="s">
        <v>6032</v>
      </c>
      <c r="F453" s="1" t="s">
        <v>6033</v>
      </c>
      <c r="G453" s="1"/>
      <c r="H453" s="1" t="s">
        <v>6034</v>
      </c>
      <c r="I453" s="1" t="s">
        <v>6035</v>
      </c>
      <c r="J453" s="1"/>
      <c r="K453" s="1" t="s">
        <v>120</v>
      </c>
      <c r="L453" s="1" t="s">
        <v>311</v>
      </c>
      <c r="M453" s="1" t="s">
        <v>120</v>
      </c>
      <c r="N453" s="1" t="s">
        <v>120</v>
      </c>
      <c r="O453" s="1" t="s">
        <v>120</v>
      </c>
      <c r="P453" s="1" t="s">
        <v>120</v>
      </c>
      <c r="Q453" s="1" t="s">
        <v>120</v>
      </c>
      <c r="R453" s="1" t="s">
        <v>120</v>
      </c>
      <c r="S453" s="1" t="s">
        <v>120</v>
      </c>
      <c r="T453" s="1" t="s">
        <v>120</v>
      </c>
      <c r="U453" s="1" t="s">
        <v>120</v>
      </c>
      <c r="V453" s="1" t="s">
        <v>120</v>
      </c>
      <c r="W453" s="1" t="s">
        <v>120</v>
      </c>
      <c r="X453" s="1" t="s">
        <v>120</v>
      </c>
      <c r="Y453" s="1" t="s">
        <v>120</v>
      </c>
      <c r="Z453" s="1" t="s">
        <v>120</v>
      </c>
      <c r="AA453" s="1" t="s">
        <v>120</v>
      </c>
      <c r="AB453" s="1" t="s">
        <v>120</v>
      </c>
      <c r="AC453" s="1" t="s">
        <v>120</v>
      </c>
      <c r="AD453" s="1" t="s">
        <v>120</v>
      </c>
      <c r="AE453" s="1" t="s">
        <v>120</v>
      </c>
      <c r="AF453" s="1" t="s">
        <v>120</v>
      </c>
      <c r="AG453" s="1" t="s">
        <v>120</v>
      </c>
      <c r="AH453" s="1" t="s">
        <v>120</v>
      </c>
      <c r="AI453" s="1" t="s">
        <v>120</v>
      </c>
      <c r="AJ453" s="1" t="s">
        <v>120</v>
      </c>
      <c r="AK453" s="1" t="s">
        <v>120</v>
      </c>
      <c r="AL453" s="1" t="s">
        <v>120</v>
      </c>
      <c r="AM453" s="1" t="s">
        <v>120</v>
      </c>
      <c r="AN453" s="1" t="s">
        <v>120</v>
      </c>
      <c r="AO453" s="1" t="s">
        <v>120</v>
      </c>
      <c r="AP453" s="1" t="s">
        <v>120</v>
      </c>
      <c r="AQ453" s="1" t="s">
        <v>120</v>
      </c>
      <c r="AR453" s="1" t="s">
        <v>120</v>
      </c>
      <c r="AS453" s="1" t="s">
        <v>120</v>
      </c>
      <c r="AT453" s="1" t="s">
        <v>120</v>
      </c>
      <c r="AU453" s="1" t="s">
        <v>120</v>
      </c>
      <c r="AV453" s="1" t="s">
        <v>120</v>
      </c>
      <c r="AW453" s="1" t="s">
        <v>120</v>
      </c>
      <c r="AX453" s="1" t="s">
        <v>120</v>
      </c>
      <c r="AY453" s="1" t="s">
        <v>120</v>
      </c>
      <c r="AZ453" s="1" t="s">
        <v>120</v>
      </c>
      <c r="BA453" s="1" t="s">
        <v>120</v>
      </c>
      <c r="BB453" s="1" t="s">
        <v>120</v>
      </c>
      <c r="BC453" s="1" t="s">
        <v>120</v>
      </c>
      <c r="BD453" s="1" t="s">
        <v>120</v>
      </c>
      <c r="BE453" s="1" t="s">
        <v>120</v>
      </c>
      <c r="BF453" s="1" t="s">
        <v>120</v>
      </c>
      <c r="BG453" s="1" t="s">
        <v>120</v>
      </c>
      <c r="BH453" s="1" t="s">
        <v>120</v>
      </c>
      <c r="BI453" s="1" t="s">
        <v>120</v>
      </c>
      <c r="BJ453" s="1" t="s">
        <v>120</v>
      </c>
      <c r="BK453" s="1" t="s">
        <v>120</v>
      </c>
      <c r="BL453" s="1" t="s">
        <v>120</v>
      </c>
      <c r="BM453" s="1" t="s">
        <v>120</v>
      </c>
      <c r="BN453" s="1" t="s">
        <v>120</v>
      </c>
      <c r="BO453" s="1" t="s">
        <v>120</v>
      </c>
      <c r="BP453" s="1" t="s">
        <v>120</v>
      </c>
      <c r="BQ453" s="1" t="s">
        <v>120</v>
      </c>
      <c r="BR453" s="1" t="s">
        <v>120</v>
      </c>
      <c r="BS453" s="1" t="s">
        <v>120</v>
      </c>
      <c r="BT453" s="1" t="s">
        <v>120</v>
      </c>
      <c r="BU453" s="1" t="s">
        <v>120</v>
      </c>
      <c r="BV453" s="1" t="s">
        <v>120</v>
      </c>
      <c r="BW453" s="1" t="s">
        <v>120</v>
      </c>
      <c r="BX453" s="1" t="s">
        <v>120</v>
      </c>
      <c r="BY453" s="1" t="s">
        <v>120</v>
      </c>
      <c r="BZ453" s="1" t="s">
        <v>120</v>
      </c>
      <c r="CA453" s="1" t="s">
        <v>120</v>
      </c>
      <c r="CB453" s="1" t="s">
        <v>120</v>
      </c>
      <c r="CC453" s="1" t="s">
        <v>120</v>
      </c>
      <c r="CD453" s="1" t="s">
        <v>120</v>
      </c>
      <c r="CE453" s="1" t="s">
        <v>120</v>
      </c>
      <c r="CF453" s="1" t="s">
        <v>120</v>
      </c>
      <c r="CG453" s="1" t="s">
        <v>120</v>
      </c>
      <c r="CH453" s="1" t="s">
        <v>120</v>
      </c>
      <c r="CI453" s="1" t="s">
        <v>120</v>
      </c>
      <c r="CJ453" s="1" t="s">
        <v>120</v>
      </c>
      <c r="CK453" s="1" t="s">
        <v>120</v>
      </c>
      <c r="CL453" s="1" t="s">
        <v>120</v>
      </c>
      <c r="CM453" s="1" t="s">
        <v>120</v>
      </c>
      <c r="CN453" s="1" t="s">
        <v>120</v>
      </c>
      <c r="CO453" s="1" t="s">
        <v>120</v>
      </c>
      <c r="CP453" s="1" t="s">
        <v>120</v>
      </c>
      <c r="CQ453" s="1" t="s">
        <v>120</v>
      </c>
      <c r="CR453" s="1" t="s">
        <v>120</v>
      </c>
      <c r="CS453" s="1" t="s">
        <v>120</v>
      </c>
      <c r="CT453" s="1" t="s">
        <v>120</v>
      </c>
      <c r="CU453" s="1" t="s">
        <v>120</v>
      </c>
      <c r="CV453" s="1" t="s">
        <v>120</v>
      </c>
      <c r="CW453" s="1" t="s">
        <v>120</v>
      </c>
      <c r="CX453" s="1" t="s">
        <v>120</v>
      </c>
      <c r="CY453" s="1" t="s">
        <v>120</v>
      </c>
      <c r="CZ453" s="1" t="s">
        <v>120</v>
      </c>
      <c r="DA453" s="1" t="s">
        <v>120</v>
      </c>
      <c r="DB453" s="1" t="s">
        <v>120</v>
      </c>
      <c r="DC453" s="1" t="s">
        <v>120</v>
      </c>
      <c r="DD453" s="1" t="s">
        <v>120</v>
      </c>
      <c r="DE453" s="1" t="s">
        <v>120</v>
      </c>
      <c r="DF453" s="1" t="s">
        <v>120</v>
      </c>
      <c r="DG453" s="1" t="s">
        <v>120</v>
      </c>
    </row>
    <row r="454" spans="1:111" x14ac:dyDescent="0.3">
      <c r="A454" s="2">
        <v>452</v>
      </c>
      <c r="B454" s="1" t="s">
        <v>6036</v>
      </c>
      <c r="C454" s="1" t="s">
        <v>6037</v>
      </c>
      <c r="D454" s="1" t="s">
        <v>6038</v>
      </c>
      <c r="E454" s="1" t="s">
        <v>6039</v>
      </c>
      <c r="F454" s="1"/>
      <c r="G454" s="1"/>
      <c r="H454" s="1"/>
      <c r="I454" s="1"/>
      <c r="J454" s="1"/>
      <c r="K454" s="1" t="s">
        <v>121</v>
      </c>
      <c r="L454" s="1" t="s">
        <v>6040</v>
      </c>
      <c r="M454" s="1" t="s">
        <v>120</v>
      </c>
      <c r="N454" s="1" t="s">
        <v>120</v>
      </c>
      <c r="O454" s="1" t="s">
        <v>121</v>
      </c>
      <c r="P454" s="1" t="s">
        <v>120</v>
      </c>
      <c r="Q454" s="1" t="s">
        <v>120</v>
      </c>
      <c r="R454" s="1" t="s">
        <v>120</v>
      </c>
      <c r="S454" s="1" t="s">
        <v>121</v>
      </c>
      <c r="T454" s="1" t="s">
        <v>120</v>
      </c>
      <c r="U454" s="1" t="s">
        <v>120</v>
      </c>
      <c r="V454" s="1" t="s">
        <v>6040</v>
      </c>
      <c r="W454" s="1" t="s">
        <v>120</v>
      </c>
      <c r="X454" s="1" t="s">
        <v>120</v>
      </c>
      <c r="Y454" s="1" t="s">
        <v>120</v>
      </c>
      <c r="Z454" s="1" t="s">
        <v>6040</v>
      </c>
      <c r="AA454" s="1" t="s">
        <v>6041</v>
      </c>
      <c r="AB454" s="1" t="s">
        <v>120</v>
      </c>
      <c r="AC454" s="1" t="s">
        <v>120</v>
      </c>
      <c r="AD454" s="1" t="s">
        <v>120</v>
      </c>
      <c r="AE454" s="1" t="s">
        <v>120</v>
      </c>
      <c r="AF454" s="1" t="s">
        <v>120</v>
      </c>
      <c r="AG454" s="1" t="s">
        <v>120</v>
      </c>
      <c r="AH454" s="1" t="s">
        <v>120</v>
      </c>
      <c r="AI454" s="1" t="s">
        <v>120</v>
      </c>
      <c r="AJ454" s="1" t="s">
        <v>120</v>
      </c>
      <c r="AK454" s="1" t="s">
        <v>6042</v>
      </c>
      <c r="AL454" s="1" t="s">
        <v>6040</v>
      </c>
      <c r="AM454" s="1" t="s">
        <v>120</v>
      </c>
      <c r="AN454" s="1" t="s">
        <v>120</v>
      </c>
      <c r="AO454" s="1" t="s">
        <v>120</v>
      </c>
      <c r="AP454" s="1" t="s">
        <v>120</v>
      </c>
      <c r="AQ454" s="1" t="s">
        <v>120</v>
      </c>
      <c r="AR454" s="1" t="s">
        <v>120</v>
      </c>
      <c r="AS454" s="1" t="s">
        <v>120</v>
      </c>
      <c r="AT454" s="1" t="s">
        <v>120</v>
      </c>
      <c r="AU454" s="1" t="s">
        <v>120</v>
      </c>
      <c r="AV454" s="1" t="s">
        <v>120</v>
      </c>
      <c r="AW454" s="1" t="s">
        <v>120</v>
      </c>
      <c r="AX454" s="1" t="s">
        <v>120</v>
      </c>
      <c r="AY454" s="1" t="s">
        <v>120</v>
      </c>
      <c r="AZ454" s="1" t="s">
        <v>120</v>
      </c>
      <c r="BA454" s="1" t="s">
        <v>120</v>
      </c>
      <c r="BB454" s="1" t="s">
        <v>121</v>
      </c>
      <c r="BC454" s="1" t="s">
        <v>120</v>
      </c>
      <c r="BD454" s="1" t="s">
        <v>120</v>
      </c>
      <c r="BE454" s="1" t="s">
        <v>120</v>
      </c>
      <c r="BF454" s="1" t="s">
        <v>121</v>
      </c>
      <c r="BG454" s="1" t="s">
        <v>120</v>
      </c>
      <c r="BH454" s="1" t="s">
        <v>120</v>
      </c>
      <c r="BI454" s="1" t="s">
        <v>6040</v>
      </c>
      <c r="BJ454" s="1" t="s">
        <v>120</v>
      </c>
      <c r="BK454" s="1" t="s">
        <v>120</v>
      </c>
      <c r="BL454" s="1" t="s">
        <v>120</v>
      </c>
      <c r="BM454" s="1" t="s">
        <v>6040</v>
      </c>
      <c r="BN454" s="1" t="s">
        <v>120</v>
      </c>
      <c r="BO454" s="1" t="s">
        <v>120</v>
      </c>
      <c r="BP454" s="1" t="s">
        <v>120</v>
      </c>
      <c r="BQ454" s="1" t="s">
        <v>120</v>
      </c>
      <c r="BR454" s="1" t="s">
        <v>120</v>
      </c>
      <c r="BS454" s="1" t="s">
        <v>120</v>
      </c>
      <c r="BT454" s="1" t="s">
        <v>120</v>
      </c>
      <c r="BU454" s="1" t="s">
        <v>120</v>
      </c>
      <c r="BV454" s="1" t="s">
        <v>120</v>
      </c>
      <c r="BW454" s="1" t="s">
        <v>120</v>
      </c>
      <c r="BX454" s="1" t="s">
        <v>120</v>
      </c>
      <c r="BY454" s="1" t="s">
        <v>120</v>
      </c>
      <c r="BZ454" s="1" t="s">
        <v>120</v>
      </c>
      <c r="CA454" s="1" t="s">
        <v>120</v>
      </c>
      <c r="CB454" s="1" t="s">
        <v>120</v>
      </c>
      <c r="CC454" s="1" t="s">
        <v>120</v>
      </c>
      <c r="CD454" s="1" t="s">
        <v>120</v>
      </c>
      <c r="CE454" s="1" t="s">
        <v>120</v>
      </c>
      <c r="CF454" s="1" t="s">
        <v>120</v>
      </c>
      <c r="CG454" s="1" t="s">
        <v>120</v>
      </c>
      <c r="CH454" s="1" t="s">
        <v>120</v>
      </c>
      <c r="CI454" s="1" t="s">
        <v>120</v>
      </c>
      <c r="CJ454" s="1" t="s">
        <v>120</v>
      </c>
      <c r="CK454" s="1" t="s">
        <v>120</v>
      </c>
      <c r="CL454" s="1" t="s">
        <v>120</v>
      </c>
      <c r="CM454" s="1" t="s">
        <v>120</v>
      </c>
      <c r="CN454" s="1" t="s">
        <v>120</v>
      </c>
      <c r="CO454" s="1" t="s">
        <v>120</v>
      </c>
      <c r="CP454" s="1" t="s">
        <v>120</v>
      </c>
      <c r="CQ454" s="1" t="s">
        <v>120</v>
      </c>
      <c r="CR454" s="1" t="s">
        <v>120</v>
      </c>
      <c r="CS454" s="1" t="s">
        <v>120</v>
      </c>
      <c r="CT454" s="1" t="s">
        <v>120</v>
      </c>
      <c r="CU454" s="1" t="s">
        <v>120</v>
      </c>
      <c r="CV454" s="1" t="s">
        <v>120</v>
      </c>
      <c r="CW454" s="1" t="s">
        <v>120</v>
      </c>
      <c r="CX454" s="1" t="s">
        <v>120</v>
      </c>
      <c r="CY454" s="1" t="s">
        <v>120</v>
      </c>
      <c r="CZ454" s="1" t="s">
        <v>120</v>
      </c>
      <c r="DA454" s="1" t="s">
        <v>120</v>
      </c>
      <c r="DB454" s="1" t="s">
        <v>120</v>
      </c>
      <c r="DC454" s="1" t="s">
        <v>120</v>
      </c>
      <c r="DD454" s="1" t="s">
        <v>120</v>
      </c>
      <c r="DE454" s="1" t="s">
        <v>120</v>
      </c>
      <c r="DF454" s="1" t="s">
        <v>120</v>
      </c>
      <c r="DG454" s="1" t="s">
        <v>120</v>
      </c>
    </row>
    <row r="455" spans="1:111" hidden="1" x14ac:dyDescent="0.3">
      <c r="A455" s="2">
        <v>453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</row>
    <row r="456" spans="1:111" x14ac:dyDescent="0.3">
      <c r="A456" s="2">
        <v>454</v>
      </c>
      <c r="B456" s="1" t="s">
        <v>6043</v>
      </c>
      <c r="C456" s="1" t="s">
        <v>6044</v>
      </c>
      <c r="D456" s="1" t="s">
        <v>6045</v>
      </c>
      <c r="E456" s="1" t="s">
        <v>6046</v>
      </c>
      <c r="F456" s="1" t="s">
        <v>6047</v>
      </c>
      <c r="G456" s="1"/>
      <c r="H456" s="1" t="s">
        <v>6048</v>
      </c>
      <c r="I456" s="1" t="s">
        <v>6049</v>
      </c>
      <c r="J456" s="1"/>
      <c r="K456" s="1" t="s">
        <v>262</v>
      </c>
      <c r="L456" s="1" t="s">
        <v>6050</v>
      </c>
      <c r="M456" s="1" t="s">
        <v>120</v>
      </c>
      <c r="N456" s="1" t="s">
        <v>120</v>
      </c>
      <c r="O456" s="1" t="s">
        <v>262</v>
      </c>
      <c r="P456" s="1" t="s">
        <v>120</v>
      </c>
      <c r="Q456" s="1" t="s">
        <v>120</v>
      </c>
      <c r="R456" s="1" t="s">
        <v>120</v>
      </c>
      <c r="S456" s="1" t="s">
        <v>262</v>
      </c>
      <c r="T456" s="1" t="s">
        <v>120</v>
      </c>
      <c r="U456" s="1" t="s">
        <v>120</v>
      </c>
      <c r="V456" s="1" t="s">
        <v>6051</v>
      </c>
      <c r="W456" s="1" t="s">
        <v>120</v>
      </c>
      <c r="X456" s="1" t="s">
        <v>120</v>
      </c>
      <c r="Y456" s="1" t="s">
        <v>120</v>
      </c>
      <c r="Z456" s="1" t="s">
        <v>6051</v>
      </c>
      <c r="AA456" s="1" t="s">
        <v>120</v>
      </c>
      <c r="AB456" s="1" t="s">
        <v>120</v>
      </c>
      <c r="AC456" s="1" t="s">
        <v>120</v>
      </c>
      <c r="AD456" s="1" t="s">
        <v>120</v>
      </c>
      <c r="AE456" s="1" t="s">
        <v>120</v>
      </c>
      <c r="AF456" s="1" t="s">
        <v>120</v>
      </c>
      <c r="AG456" s="1" t="s">
        <v>120</v>
      </c>
      <c r="AH456" s="1" t="s">
        <v>120</v>
      </c>
      <c r="AI456" s="1" t="s">
        <v>120</v>
      </c>
      <c r="AJ456" s="1" t="s">
        <v>120</v>
      </c>
      <c r="AK456" s="1" t="s">
        <v>120</v>
      </c>
      <c r="AL456" s="1" t="s">
        <v>120</v>
      </c>
      <c r="AM456" s="1" t="s">
        <v>120</v>
      </c>
      <c r="AN456" s="1" t="s">
        <v>120</v>
      </c>
      <c r="AO456" s="1" t="s">
        <v>120</v>
      </c>
      <c r="AP456" s="1" t="s">
        <v>120</v>
      </c>
      <c r="AQ456" s="1" t="s">
        <v>120</v>
      </c>
      <c r="AR456" s="1" t="s">
        <v>120</v>
      </c>
      <c r="AS456" s="1" t="s">
        <v>120</v>
      </c>
      <c r="AT456" s="1" t="s">
        <v>120</v>
      </c>
      <c r="AU456" s="1" t="s">
        <v>120</v>
      </c>
      <c r="AV456" s="1" t="s">
        <v>6051</v>
      </c>
      <c r="AW456" s="1" t="s">
        <v>120</v>
      </c>
      <c r="AX456" s="1" t="s">
        <v>6051</v>
      </c>
      <c r="AY456" s="1" t="s">
        <v>120</v>
      </c>
      <c r="AZ456" s="1" t="s">
        <v>120</v>
      </c>
      <c r="BA456" s="1" t="s">
        <v>120</v>
      </c>
      <c r="BB456" s="1" t="s">
        <v>120</v>
      </c>
      <c r="BC456" s="1" t="s">
        <v>120</v>
      </c>
      <c r="BD456" s="1" t="s">
        <v>120</v>
      </c>
      <c r="BE456" s="1" t="s">
        <v>120</v>
      </c>
      <c r="BF456" s="1" t="s">
        <v>120</v>
      </c>
      <c r="BG456" s="1" t="s">
        <v>120</v>
      </c>
      <c r="BH456" s="1" t="s">
        <v>120</v>
      </c>
      <c r="BI456" s="1" t="s">
        <v>120</v>
      </c>
      <c r="BJ456" s="1" t="s">
        <v>120</v>
      </c>
      <c r="BK456" s="1" t="s">
        <v>120</v>
      </c>
      <c r="BL456" s="1" t="s">
        <v>120</v>
      </c>
      <c r="BM456" s="1" t="s">
        <v>120</v>
      </c>
      <c r="BN456" s="1" t="s">
        <v>120</v>
      </c>
      <c r="BO456" s="1" t="s">
        <v>120</v>
      </c>
      <c r="BP456" s="1" t="s">
        <v>262</v>
      </c>
      <c r="BQ456" s="1" t="s">
        <v>120</v>
      </c>
      <c r="BR456" s="1" t="s">
        <v>120</v>
      </c>
      <c r="BS456" s="1" t="s">
        <v>120</v>
      </c>
      <c r="BT456" s="1" t="s">
        <v>262</v>
      </c>
      <c r="BU456" s="1" t="s">
        <v>120</v>
      </c>
      <c r="BV456" s="1" t="s">
        <v>120</v>
      </c>
      <c r="BW456" s="1" t="s">
        <v>6051</v>
      </c>
      <c r="BX456" s="1" t="s">
        <v>120</v>
      </c>
      <c r="BY456" s="1" t="s">
        <v>120</v>
      </c>
      <c r="BZ456" s="1" t="s">
        <v>120</v>
      </c>
      <c r="CA456" s="1" t="s">
        <v>6051</v>
      </c>
      <c r="CB456" s="1" t="s">
        <v>120</v>
      </c>
      <c r="CC456" s="1" t="s">
        <v>120</v>
      </c>
      <c r="CD456" s="1" t="s">
        <v>120</v>
      </c>
      <c r="CE456" s="1" t="s">
        <v>120</v>
      </c>
      <c r="CF456" s="1" t="s">
        <v>120</v>
      </c>
      <c r="CG456" s="1" t="s">
        <v>120</v>
      </c>
      <c r="CH456" s="1" t="s">
        <v>120</v>
      </c>
      <c r="CI456" s="1" t="s">
        <v>120</v>
      </c>
      <c r="CJ456" s="1" t="s">
        <v>120</v>
      </c>
      <c r="CK456" s="1" t="s">
        <v>6051</v>
      </c>
      <c r="CL456" s="1" t="s">
        <v>120</v>
      </c>
      <c r="CM456" s="1" t="s">
        <v>6051</v>
      </c>
      <c r="CN456" s="1" t="s">
        <v>120</v>
      </c>
      <c r="CO456" s="1" t="s">
        <v>120</v>
      </c>
      <c r="CP456" s="1" t="s">
        <v>120</v>
      </c>
      <c r="CQ456" s="1" t="s">
        <v>6052</v>
      </c>
      <c r="CR456" s="1" t="s">
        <v>6053</v>
      </c>
      <c r="CS456" s="1" t="s">
        <v>6054</v>
      </c>
      <c r="CT456" s="1" t="s">
        <v>120</v>
      </c>
      <c r="CU456" s="1" t="s">
        <v>120</v>
      </c>
      <c r="CV456" s="1" t="s">
        <v>120</v>
      </c>
      <c r="CW456" s="1" t="s">
        <v>120</v>
      </c>
      <c r="CX456" s="1" t="s">
        <v>120</v>
      </c>
      <c r="CY456" s="1" t="s">
        <v>120</v>
      </c>
      <c r="CZ456" s="1" t="s">
        <v>120</v>
      </c>
      <c r="DA456" s="1" t="s">
        <v>120</v>
      </c>
      <c r="DB456" s="1" t="s">
        <v>120</v>
      </c>
      <c r="DC456" s="1" t="s">
        <v>120</v>
      </c>
      <c r="DD456" s="1" t="s">
        <v>120</v>
      </c>
      <c r="DE456" s="1" t="s">
        <v>120</v>
      </c>
      <c r="DF456" s="1" t="s">
        <v>120</v>
      </c>
      <c r="DG456" s="1" t="s">
        <v>120</v>
      </c>
    </row>
    <row r="457" spans="1:111" x14ac:dyDescent="0.3">
      <c r="A457" s="2">
        <v>455</v>
      </c>
      <c r="B457" s="1" t="s">
        <v>6055</v>
      </c>
      <c r="C457" s="1" t="s">
        <v>6056</v>
      </c>
      <c r="D457" s="1" t="s">
        <v>6057</v>
      </c>
      <c r="E457" s="1" t="s">
        <v>6058</v>
      </c>
      <c r="F457" s="1" t="s">
        <v>6059</v>
      </c>
      <c r="G457" s="1" t="s">
        <v>6060</v>
      </c>
      <c r="H457" s="1" t="s">
        <v>6061</v>
      </c>
      <c r="I457" s="1" t="s">
        <v>6062</v>
      </c>
      <c r="J457" s="1" t="s">
        <v>6063</v>
      </c>
      <c r="K457" s="1" t="s">
        <v>478</v>
      </c>
      <c r="L457" s="1" t="s">
        <v>6064</v>
      </c>
      <c r="M457" s="1" t="s">
        <v>120</v>
      </c>
      <c r="N457" s="1" t="s">
        <v>123</v>
      </c>
      <c r="O457" s="1" t="s">
        <v>176</v>
      </c>
      <c r="P457" s="1" t="s">
        <v>120</v>
      </c>
      <c r="Q457" s="1" t="s">
        <v>120</v>
      </c>
      <c r="R457" s="1" t="s">
        <v>120</v>
      </c>
      <c r="S457" s="1" t="s">
        <v>478</v>
      </c>
      <c r="T457" s="1" t="s">
        <v>120</v>
      </c>
      <c r="U457" s="1" t="s">
        <v>2223</v>
      </c>
      <c r="V457" s="1" t="s">
        <v>6065</v>
      </c>
      <c r="W457" s="1" t="s">
        <v>120</v>
      </c>
      <c r="X457" s="1" t="s">
        <v>120</v>
      </c>
      <c r="Y457" s="1" t="s">
        <v>120</v>
      </c>
      <c r="Z457" s="1" t="s">
        <v>5384</v>
      </c>
      <c r="AA457" s="1" t="s">
        <v>6066</v>
      </c>
      <c r="AB457" s="1" t="s">
        <v>120</v>
      </c>
      <c r="AC457" s="1" t="s">
        <v>120</v>
      </c>
      <c r="AD457" s="1" t="s">
        <v>120</v>
      </c>
      <c r="AE457" s="1" t="s">
        <v>120</v>
      </c>
      <c r="AF457" s="1" t="s">
        <v>120</v>
      </c>
      <c r="AG457" s="1" t="s">
        <v>120</v>
      </c>
      <c r="AH457" s="1" t="s">
        <v>120</v>
      </c>
      <c r="AI457" s="1" t="s">
        <v>120</v>
      </c>
      <c r="AJ457" s="1" t="s">
        <v>795</v>
      </c>
      <c r="AK457" s="1" t="s">
        <v>1389</v>
      </c>
      <c r="AL457" s="1" t="s">
        <v>6067</v>
      </c>
      <c r="AM457" s="1" t="s">
        <v>120</v>
      </c>
      <c r="AN457" s="1" t="s">
        <v>120</v>
      </c>
      <c r="AO457" s="1" t="s">
        <v>120</v>
      </c>
      <c r="AP457" s="1" t="s">
        <v>120</v>
      </c>
      <c r="AQ457" s="1" t="s">
        <v>120</v>
      </c>
      <c r="AR457" s="1" t="s">
        <v>120</v>
      </c>
      <c r="AS457" s="1" t="s">
        <v>120</v>
      </c>
      <c r="AT457" s="1" t="s">
        <v>120</v>
      </c>
      <c r="AU457" s="1" t="s">
        <v>120</v>
      </c>
      <c r="AV457" s="1" t="s">
        <v>120</v>
      </c>
      <c r="AW457" s="1" t="s">
        <v>120</v>
      </c>
      <c r="AX457" s="1" t="s">
        <v>120</v>
      </c>
      <c r="AY457" s="1" t="s">
        <v>3124</v>
      </c>
      <c r="AZ457" s="1" t="s">
        <v>120</v>
      </c>
      <c r="BA457" s="1" t="s">
        <v>123</v>
      </c>
      <c r="BB457" s="1" t="s">
        <v>262</v>
      </c>
      <c r="BC457" s="1" t="s">
        <v>120</v>
      </c>
      <c r="BD457" s="1" t="s">
        <v>120</v>
      </c>
      <c r="BE457" s="1" t="s">
        <v>120</v>
      </c>
      <c r="BF457" s="1" t="s">
        <v>190</v>
      </c>
      <c r="BG457" s="1" t="s">
        <v>120</v>
      </c>
      <c r="BH457" s="1" t="s">
        <v>2223</v>
      </c>
      <c r="BI457" s="1" t="s">
        <v>4410</v>
      </c>
      <c r="BJ457" s="1" t="s">
        <v>120</v>
      </c>
      <c r="BK457" s="1" t="s">
        <v>120</v>
      </c>
      <c r="BL457" s="1" t="s">
        <v>120</v>
      </c>
      <c r="BM457" s="1" t="s">
        <v>6067</v>
      </c>
      <c r="BN457" s="1" t="s">
        <v>120</v>
      </c>
      <c r="BO457" s="1" t="s">
        <v>120</v>
      </c>
      <c r="BP457" s="1" t="s">
        <v>120</v>
      </c>
      <c r="BQ457" s="1" t="s">
        <v>120</v>
      </c>
      <c r="BR457" s="1" t="s">
        <v>120</v>
      </c>
      <c r="BS457" s="1" t="s">
        <v>120</v>
      </c>
      <c r="BT457" s="1" t="s">
        <v>120</v>
      </c>
      <c r="BU457" s="1" t="s">
        <v>120</v>
      </c>
      <c r="BV457" s="1" t="s">
        <v>120</v>
      </c>
      <c r="BW457" s="1" t="s">
        <v>120</v>
      </c>
      <c r="BX457" s="1" t="s">
        <v>120</v>
      </c>
      <c r="BY457" s="1" t="s">
        <v>120</v>
      </c>
      <c r="BZ457" s="1" t="s">
        <v>120</v>
      </c>
      <c r="CA457" s="1" t="s">
        <v>120</v>
      </c>
      <c r="CB457" s="1" t="s">
        <v>120</v>
      </c>
      <c r="CC457" s="1" t="s">
        <v>120</v>
      </c>
      <c r="CD457" s="1" t="s">
        <v>120</v>
      </c>
      <c r="CE457" s="1" t="s">
        <v>120</v>
      </c>
      <c r="CF457" s="1" t="s">
        <v>120</v>
      </c>
      <c r="CG457" s="1" t="s">
        <v>120</v>
      </c>
      <c r="CH457" s="1" t="s">
        <v>120</v>
      </c>
      <c r="CI457" s="1" t="s">
        <v>120</v>
      </c>
      <c r="CJ457" s="1" t="s">
        <v>120</v>
      </c>
      <c r="CK457" s="1" t="s">
        <v>120</v>
      </c>
      <c r="CL457" s="1" t="s">
        <v>120</v>
      </c>
      <c r="CM457" s="1" t="s">
        <v>120</v>
      </c>
      <c r="CN457" s="1" t="s">
        <v>120</v>
      </c>
      <c r="CO457" s="1" t="s">
        <v>120</v>
      </c>
      <c r="CP457" s="1" t="s">
        <v>120</v>
      </c>
      <c r="CQ457" s="1" t="s">
        <v>120</v>
      </c>
      <c r="CR457" s="1" t="s">
        <v>120</v>
      </c>
      <c r="CS457" s="1" t="s">
        <v>120</v>
      </c>
      <c r="CT457" s="1" t="s">
        <v>120</v>
      </c>
      <c r="CU457" s="1" t="s">
        <v>120</v>
      </c>
      <c r="CV457" s="1" t="s">
        <v>161</v>
      </c>
      <c r="CW457" s="1" t="s">
        <v>120</v>
      </c>
      <c r="CX457" s="1" t="s">
        <v>120</v>
      </c>
      <c r="CY457" s="1" t="s">
        <v>120</v>
      </c>
      <c r="CZ457" s="1" t="s">
        <v>161</v>
      </c>
      <c r="DA457" s="1" t="s">
        <v>120</v>
      </c>
      <c r="DB457" s="1" t="s">
        <v>120</v>
      </c>
      <c r="DC457" s="1" t="s">
        <v>3124</v>
      </c>
      <c r="DD457" s="1" t="s">
        <v>120</v>
      </c>
      <c r="DE457" s="1" t="s">
        <v>120</v>
      </c>
      <c r="DF457" s="1" t="s">
        <v>120</v>
      </c>
      <c r="DG457" s="1" t="s">
        <v>3124</v>
      </c>
    </row>
    <row r="458" spans="1:111" hidden="1" x14ac:dyDescent="0.3">
      <c r="A458" s="2">
        <v>456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</row>
    <row r="459" spans="1:111" x14ac:dyDescent="0.3">
      <c r="A459" s="2">
        <v>457</v>
      </c>
      <c r="B459" s="1" t="s">
        <v>6068</v>
      </c>
      <c r="C459" s="1" t="s">
        <v>6069</v>
      </c>
      <c r="D459" s="1" t="s">
        <v>6038</v>
      </c>
      <c r="E459" s="1" t="s">
        <v>6070</v>
      </c>
      <c r="F459" s="1" t="s">
        <v>6071</v>
      </c>
      <c r="G459" s="1"/>
      <c r="H459" s="1" t="s">
        <v>6072</v>
      </c>
      <c r="I459" s="1" t="s">
        <v>6073</v>
      </c>
      <c r="J459" s="1"/>
      <c r="K459" s="1" t="s">
        <v>120</v>
      </c>
      <c r="L459" s="1" t="s">
        <v>311</v>
      </c>
      <c r="M459" s="1" t="s">
        <v>120</v>
      </c>
      <c r="N459" s="1" t="s">
        <v>120</v>
      </c>
      <c r="O459" s="1" t="s">
        <v>120</v>
      </c>
      <c r="P459" s="1" t="s">
        <v>120</v>
      </c>
      <c r="Q459" s="1" t="s">
        <v>120</v>
      </c>
      <c r="R459" s="1" t="s">
        <v>120</v>
      </c>
      <c r="S459" s="1" t="s">
        <v>120</v>
      </c>
      <c r="T459" s="1" t="s">
        <v>120</v>
      </c>
      <c r="U459" s="1" t="s">
        <v>120</v>
      </c>
      <c r="V459" s="1" t="s">
        <v>120</v>
      </c>
      <c r="W459" s="1" t="s">
        <v>120</v>
      </c>
      <c r="X459" s="1" t="s">
        <v>120</v>
      </c>
      <c r="Y459" s="1" t="s">
        <v>120</v>
      </c>
      <c r="Z459" s="1" t="s">
        <v>120</v>
      </c>
      <c r="AA459" s="1" t="s">
        <v>120</v>
      </c>
      <c r="AB459" s="1" t="s">
        <v>120</v>
      </c>
      <c r="AC459" s="1" t="s">
        <v>120</v>
      </c>
      <c r="AD459" s="1" t="s">
        <v>120</v>
      </c>
      <c r="AE459" s="1" t="s">
        <v>120</v>
      </c>
      <c r="AF459" s="1" t="s">
        <v>120</v>
      </c>
      <c r="AG459" s="1" t="s">
        <v>120</v>
      </c>
      <c r="AH459" s="1" t="s">
        <v>120</v>
      </c>
      <c r="AI459" s="1" t="s">
        <v>120</v>
      </c>
      <c r="AJ459" s="1" t="s">
        <v>120</v>
      </c>
      <c r="AK459" s="1" t="s">
        <v>120</v>
      </c>
      <c r="AL459" s="1" t="s">
        <v>120</v>
      </c>
      <c r="AM459" s="1" t="s">
        <v>120</v>
      </c>
      <c r="AN459" s="1" t="s">
        <v>120</v>
      </c>
      <c r="AO459" s="1" t="s">
        <v>120</v>
      </c>
      <c r="AP459" s="1" t="s">
        <v>120</v>
      </c>
      <c r="AQ459" s="1" t="s">
        <v>120</v>
      </c>
      <c r="AR459" s="1" t="s">
        <v>120</v>
      </c>
      <c r="AS459" s="1" t="s">
        <v>120</v>
      </c>
      <c r="AT459" s="1" t="s">
        <v>120</v>
      </c>
      <c r="AU459" s="1" t="s">
        <v>120</v>
      </c>
      <c r="AV459" s="1" t="s">
        <v>120</v>
      </c>
      <c r="AW459" s="1" t="s">
        <v>120</v>
      </c>
      <c r="AX459" s="1" t="s">
        <v>120</v>
      </c>
      <c r="AY459" s="1" t="s">
        <v>120</v>
      </c>
      <c r="AZ459" s="1" t="s">
        <v>120</v>
      </c>
      <c r="BA459" s="1" t="s">
        <v>120</v>
      </c>
      <c r="BB459" s="1" t="s">
        <v>120</v>
      </c>
      <c r="BC459" s="1" t="s">
        <v>120</v>
      </c>
      <c r="BD459" s="1" t="s">
        <v>120</v>
      </c>
      <c r="BE459" s="1" t="s">
        <v>120</v>
      </c>
      <c r="BF459" s="1" t="s">
        <v>120</v>
      </c>
      <c r="BG459" s="1" t="s">
        <v>120</v>
      </c>
      <c r="BH459" s="1" t="s">
        <v>120</v>
      </c>
      <c r="BI459" s="1" t="s">
        <v>120</v>
      </c>
      <c r="BJ459" s="1" t="s">
        <v>120</v>
      </c>
      <c r="BK459" s="1" t="s">
        <v>120</v>
      </c>
      <c r="BL459" s="1" t="s">
        <v>120</v>
      </c>
      <c r="BM459" s="1" t="s">
        <v>120</v>
      </c>
      <c r="BN459" s="1" t="s">
        <v>120</v>
      </c>
      <c r="BO459" s="1" t="s">
        <v>120</v>
      </c>
      <c r="BP459" s="1" t="s">
        <v>120</v>
      </c>
      <c r="BQ459" s="1" t="s">
        <v>120</v>
      </c>
      <c r="BR459" s="1" t="s">
        <v>120</v>
      </c>
      <c r="BS459" s="1" t="s">
        <v>120</v>
      </c>
      <c r="BT459" s="1" t="s">
        <v>120</v>
      </c>
      <c r="BU459" s="1" t="s">
        <v>120</v>
      </c>
      <c r="BV459" s="1" t="s">
        <v>120</v>
      </c>
      <c r="BW459" s="1" t="s">
        <v>120</v>
      </c>
      <c r="BX459" s="1" t="s">
        <v>120</v>
      </c>
      <c r="BY459" s="1" t="s">
        <v>120</v>
      </c>
      <c r="BZ459" s="1" t="s">
        <v>120</v>
      </c>
      <c r="CA459" s="1" t="s">
        <v>120</v>
      </c>
      <c r="CB459" s="1" t="s">
        <v>120</v>
      </c>
      <c r="CC459" s="1" t="s">
        <v>120</v>
      </c>
      <c r="CD459" s="1" t="s">
        <v>120</v>
      </c>
      <c r="CE459" s="1" t="s">
        <v>120</v>
      </c>
      <c r="CF459" s="1" t="s">
        <v>120</v>
      </c>
      <c r="CG459" s="1" t="s">
        <v>120</v>
      </c>
      <c r="CH459" s="1" t="s">
        <v>120</v>
      </c>
      <c r="CI459" s="1" t="s">
        <v>120</v>
      </c>
      <c r="CJ459" s="1" t="s">
        <v>120</v>
      </c>
      <c r="CK459" s="1" t="s">
        <v>120</v>
      </c>
      <c r="CL459" s="1" t="s">
        <v>120</v>
      </c>
      <c r="CM459" s="1" t="s">
        <v>120</v>
      </c>
      <c r="CN459" s="1" t="s">
        <v>120</v>
      </c>
      <c r="CO459" s="1" t="s">
        <v>120</v>
      </c>
      <c r="CP459" s="1" t="s">
        <v>120</v>
      </c>
      <c r="CQ459" s="1" t="s">
        <v>120</v>
      </c>
      <c r="CR459" s="1" t="s">
        <v>120</v>
      </c>
      <c r="CS459" s="1" t="s">
        <v>120</v>
      </c>
      <c r="CT459" s="1" t="s">
        <v>120</v>
      </c>
      <c r="CU459" s="1" t="s">
        <v>120</v>
      </c>
      <c r="CV459" s="1" t="s">
        <v>120</v>
      </c>
      <c r="CW459" s="1" t="s">
        <v>120</v>
      </c>
      <c r="CX459" s="1" t="s">
        <v>120</v>
      </c>
      <c r="CY459" s="1" t="s">
        <v>120</v>
      </c>
      <c r="CZ459" s="1" t="s">
        <v>120</v>
      </c>
      <c r="DA459" s="1" t="s">
        <v>120</v>
      </c>
      <c r="DB459" s="1" t="s">
        <v>120</v>
      </c>
      <c r="DC459" s="1" t="s">
        <v>120</v>
      </c>
      <c r="DD459" s="1" t="s">
        <v>120</v>
      </c>
      <c r="DE459" s="1" t="s">
        <v>120</v>
      </c>
      <c r="DF459" s="1" t="s">
        <v>120</v>
      </c>
      <c r="DG459" s="1" t="s">
        <v>120</v>
      </c>
    </row>
    <row r="460" spans="1:111" x14ac:dyDescent="0.3">
      <c r="A460" s="2">
        <v>458</v>
      </c>
      <c r="B460" s="1" t="s">
        <v>6074</v>
      </c>
      <c r="C460" s="1" t="s">
        <v>6075</v>
      </c>
      <c r="D460" s="1" t="s">
        <v>6076</v>
      </c>
      <c r="E460" s="1" t="s">
        <v>6077</v>
      </c>
      <c r="F460" s="1" t="s">
        <v>6078</v>
      </c>
      <c r="G460" s="1" t="s">
        <v>6079</v>
      </c>
      <c r="H460" s="1" t="s">
        <v>6080</v>
      </c>
      <c r="I460" s="1" t="s">
        <v>6081</v>
      </c>
      <c r="J460" s="1" t="s">
        <v>6082</v>
      </c>
      <c r="K460" s="1" t="s">
        <v>1820</v>
      </c>
      <c r="L460" s="1" t="s">
        <v>6083</v>
      </c>
      <c r="M460" s="1" t="s">
        <v>120</v>
      </c>
      <c r="N460" s="1" t="s">
        <v>120</v>
      </c>
      <c r="O460" s="1" t="s">
        <v>583</v>
      </c>
      <c r="P460" s="1" t="s">
        <v>478</v>
      </c>
      <c r="Q460" s="1" t="s">
        <v>120</v>
      </c>
      <c r="R460" s="1" t="s">
        <v>120</v>
      </c>
      <c r="S460" s="1" t="s">
        <v>1820</v>
      </c>
      <c r="T460" s="1" t="s">
        <v>120</v>
      </c>
      <c r="U460" s="1" t="s">
        <v>120</v>
      </c>
      <c r="V460" s="1" t="s">
        <v>6084</v>
      </c>
      <c r="W460" s="1" t="s">
        <v>6085</v>
      </c>
      <c r="X460" s="1" t="s">
        <v>120</v>
      </c>
      <c r="Y460" s="1" t="s">
        <v>120</v>
      </c>
      <c r="Z460" s="1" t="s">
        <v>6086</v>
      </c>
      <c r="AA460" s="1" t="s">
        <v>6087</v>
      </c>
      <c r="AB460" s="1" t="s">
        <v>120</v>
      </c>
      <c r="AC460" s="1" t="s">
        <v>2633</v>
      </c>
      <c r="AD460" s="1" t="s">
        <v>678</v>
      </c>
      <c r="AE460" s="1" t="s">
        <v>120</v>
      </c>
      <c r="AF460" s="1" t="s">
        <v>120</v>
      </c>
      <c r="AG460" s="1" t="s">
        <v>120</v>
      </c>
      <c r="AH460" s="1" t="s">
        <v>120</v>
      </c>
      <c r="AI460" s="1" t="s">
        <v>120</v>
      </c>
      <c r="AJ460" s="1" t="s">
        <v>779</v>
      </c>
      <c r="AK460" s="1" t="s">
        <v>6088</v>
      </c>
      <c r="AL460" s="1" t="s">
        <v>6089</v>
      </c>
      <c r="AM460" s="1" t="s">
        <v>120</v>
      </c>
      <c r="AN460" s="1" t="s">
        <v>120</v>
      </c>
      <c r="AO460" s="1" t="s">
        <v>120</v>
      </c>
      <c r="AP460" s="1" t="s">
        <v>120</v>
      </c>
      <c r="AQ460" s="1" t="s">
        <v>120</v>
      </c>
      <c r="AR460" s="1" t="s">
        <v>120</v>
      </c>
      <c r="AS460" s="1" t="s">
        <v>120</v>
      </c>
      <c r="AT460" s="1" t="s">
        <v>120</v>
      </c>
      <c r="AU460" s="1" t="s">
        <v>120</v>
      </c>
      <c r="AV460" s="1" t="s">
        <v>120</v>
      </c>
      <c r="AW460" s="1" t="s">
        <v>120</v>
      </c>
      <c r="AX460" s="1" t="s">
        <v>120</v>
      </c>
      <c r="AY460" s="1" t="s">
        <v>6090</v>
      </c>
      <c r="AZ460" s="1" t="s">
        <v>120</v>
      </c>
      <c r="BA460" s="1" t="s">
        <v>120</v>
      </c>
      <c r="BB460" s="1" t="s">
        <v>730</v>
      </c>
      <c r="BC460" s="1" t="s">
        <v>478</v>
      </c>
      <c r="BD460" s="1" t="s">
        <v>120</v>
      </c>
      <c r="BE460" s="1" t="s">
        <v>120</v>
      </c>
      <c r="BF460" s="1" t="s">
        <v>118</v>
      </c>
      <c r="BG460" s="1" t="s">
        <v>120</v>
      </c>
      <c r="BH460" s="1" t="s">
        <v>120</v>
      </c>
      <c r="BI460" s="1" t="s">
        <v>6091</v>
      </c>
      <c r="BJ460" s="1" t="s">
        <v>6085</v>
      </c>
      <c r="BK460" s="1" t="s">
        <v>120</v>
      </c>
      <c r="BL460" s="1" t="s">
        <v>120</v>
      </c>
      <c r="BM460" s="1" t="s">
        <v>6089</v>
      </c>
      <c r="BN460" s="1" t="s">
        <v>120</v>
      </c>
      <c r="BO460" s="1" t="s">
        <v>120</v>
      </c>
      <c r="BP460" s="1" t="s">
        <v>120</v>
      </c>
      <c r="BQ460" s="1" t="s">
        <v>120</v>
      </c>
      <c r="BR460" s="1" t="s">
        <v>120</v>
      </c>
      <c r="BS460" s="1" t="s">
        <v>120</v>
      </c>
      <c r="BT460" s="1" t="s">
        <v>120</v>
      </c>
      <c r="BU460" s="1" t="s">
        <v>120</v>
      </c>
      <c r="BV460" s="1" t="s">
        <v>120</v>
      </c>
      <c r="BW460" s="1" t="s">
        <v>120</v>
      </c>
      <c r="BX460" s="1" t="s">
        <v>120</v>
      </c>
      <c r="BY460" s="1" t="s">
        <v>120</v>
      </c>
      <c r="BZ460" s="1" t="s">
        <v>120</v>
      </c>
      <c r="CA460" s="1" t="s">
        <v>120</v>
      </c>
      <c r="CB460" s="1" t="s">
        <v>120</v>
      </c>
      <c r="CC460" s="1" t="s">
        <v>120</v>
      </c>
      <c r="CD460" s="1" t="s">
        <v>120</v>
      </c>
      <c r="CE460" s="1" t="s">
        <v>120</v>
      </c>
      <c r="CF460" s="1" t="s">
        <v>120</v>
      </c>
      <c r="CG460" s="1" t="s">
        <v>120</v>
      </c>
      <c r="CH460" s="1" t="s">
        <v>120</v>
      </c>
      <c r="CI460" s="1" t="s">
        <v>120</v>
      </c>
      <c r="CJ460" s="1" t="s">
        <v>120</v>
      </c>
      <c r="CK460" s="1" t="s">
        <v>120</v>
      </c>
      <c r="CL460" s="1" t="s">
        <v>120</v>
      </c>
      <c r="CM460" s="1" t="s">
        <v>120</v>
      </c>
      <c r="CN460" s="1" t="s">
        <v>120</v>
      </c>
      <c r="CO460" s="1" t="s">
        <v>120</v>
      </c>
      <c r="CP460" s="1" t="s">
        <v>120</v>
      </c>
      <c r="CQ460" s="1" t="s">
        <v>120</v>
      </c>
      <c r="CR460" s="1" t="s">
        <v>120</v>
      </c>
      <c r="CS460" s="1" t="s">
        <v>120</v>
      </c>
      <c r="CT460" s="1" t="s">
        <v>120</v>
      </c>
      <c r="CU460" s="1" t="s">
        <v>120</v>
      </c>
      <c r="CV460" s="1" t="s">
        <v>161</v>
      </c>
      <c r="CW460" s="1" t="s">
        <v>120</v>
      </c>
      <c r="CX460" s="1" t="s">
        <v>120</v>
      </c>
      <c r="CY460" s="1" t="s">
        <v>120</v>
      </c>
      <c r="CZ460" s="1" t="s">
        <v>161</v>
      </c>
      <c r="DA460" s="1" t="s">
        <v>120</v>
      </c>
      <c r="DB460" s="1" t="s">
        <v>120</v>
      </c>
      <c r="DC460" s="1" t="s">
        <v>6090</v>
      </c>
      <c r="DD460" s="1" t="s">
        <v>120</v>
      </c>
      <c r="DE460" s="1" t="s">
        <v>120</v>
      </c>
      <c r="DF460" s="1" t="s">
        <v>120</v>
      </c>
      <c r="DG460" s="1" t="s">
        <v>6090</v>
      </c>
    </row>
    <row r="461" spans="1:111" x14ac:dyDescent="0.3">
      <c r="A461" s="2">
        <v>459</v>
      </c>
      <c r="B461" s="1" t="s">
        <v>6092</v>
      </c>
      <c r="C461" s="1" t="s">
        <v>6093</v>
      </c>
      <c r="D461" s="1" t="s">
        <v>112</v>
      </c>
      <c r="E461" s="1" t="s">
        <v>196</v>
      </c>
      <c r="F461" s="1"/>
      <c r="G461" s="1"/>
      <c r="H461" s="1"/>
      <c r="I461" s="1"/>
      <c r="J461" s="1"/>
      <c r="K461" s="1" t="s">
        <v>294</v>
      </c>
      <c r="L461" s="1" t="s">
        <v>6094</v>
      </c>
      <c r="M461" s="1" t="s">
        <v>120</v>
      </c>
      <c r="N461" s="1" t="s">
        <v>123</v>
      </c>
      <c r="O461" s="1" t="s">
        <v>849</v>
      </c>
      <c r="P461" s="1" t="s">
        <v>120</v>
      </c>
      <c r="Q461" s="1" t="s">
        <v>120</v>
      </c>
      <c r="R461" s="1" t="s">
        <v>120</v>
      </c>
      <c r="S461" s="1" t="s">
        <v>294</v>
      </c>
      <c r="T461" s="1" t="s">
        <v>120</v>
      </c>
      <c r="U461" s="1" t="s">
        <v>526</v>
      </c>
      <c r="V461" s="1" t="s">
        <v>4881</v>
      </c>
      <c r="W461" s="1" t="s">
        <v>120</v>
      </c>
      <c r="X461" s="1" t="s">
        <v>120</v>
      </c>
      <c r="Y461" s="1" t="s">
        <v>120</v>
      </c>
      <c r="Z461" s="1" t="s">
        <v>6095</v>
      </c>
      <c r="AA461" s="1" t="s">
        <v>6096</v>
      </c>
      <c r="AB461" s="1" t="s">
        <v>120</v>
      </c>
      <c r="AC461" s="1" t="s">
        <v>120</v>
      </c>
      <c r="AD461" s="1" t="s">
        <v>120</v>
      </c>
      <c r="AE461" s="1" t="s">
        <v>120</v>
      </c>
      <c r="AF461" s="1" t="s">
        <v>120</v>
      </c>
      <c r="AG461" s="1" t="s">
        <v>120</v>
      </c>
      <c r="AH461" s="1" t="s">
        <v>120</v>
      </c>
      <c r="AI461" s="1" t="s">
        <v>120</v>
      </c>
      <c r="AJ461" s="1" t="s">
        <v>678</v>
      </c>
      <c r="AK461" s="1" t="s">
        <v>963</v>
      </c>
      <c r="AL461" s="1" t="s">
        <v>6095</v>
      </c>
      <c r="AM461" s="1" t="s">
        <v>120</v>
      </c>
      <c r="AN461" s="1" t="s">
        <v>120</v>
      </c>
      <c r="AO461" s="1" t="s">
        <v>120</v>
      </c>
      <c r="AP461" s="1" t="s">
        <v>120</v>
      </c>
      <c r="AQ461" s="1" t="s">
        <v>120</v>
      </c>
      <c r="AR461" s="1" t="s">
        <v>120</v>
      </c>
      <c r="AS461" s="1" t="s">
        <v>120</v>
      </c>
      <c r="AT461" s="1" t="s">
        <v>120</v>
      </c>
      <c r="AU461" s="1" t="s">
        <v>120</v>
      </c>
      <c r="AV461" s="1" t="s">
        <v>120</v>
      </c>
      <c r="AW461" s="1" t="s">
        <v>120</v>
      </c>
      <c r="AX461" s="1" t="s">
        <v>120</v>
      </c>
      <c r="AY461" s="1" t="s">
        <v>120</v>
      </c>
      <c r="AZ461" s="1" t="s">
        <v>120</v>
      </c>
      <c r="BA461" s="1" t="s">
        <v>123</v>
      </c>
      <c r="BB461" s="1" t="s">
        <v>849</v>
      </c>
      <c r="BC461" s="1" t="s">
        <v>120</v>
      </c>
      <c r="BD461" s="1" t="s">
        <v>120</v>
      </c>
      <c r="BE461" s="1" t="s">
        <v>120</v>
      </c>
      <c r="BF461" s="1" t="s">
        <v>294</v>
      </c>
      <c r="BG461" s="1" t="s">
        <v>120</v>
      </c>
      <c r="BH461" s="1" t="s">
        <v>526</v>
      </c>
      <c r="BI461" s="1" t="s">
        <v>4881</v>
      </c>
      <c r="BJ461" s="1" t="s">
        <v>120</v>
      </c>
      <c r="BK461" s="1" t="s">
        <v>120</v>
      </c>
      <c r="BL461" s="1" t="s">
        <v>120</v>
      </c>
      <c r="BM461" s="1" t="s">
        <v>6095</v>
      </c>
      <c r="BN461" s="1" t="s">
        <v>120</v>
      </c>
      <c r="BO461" s="1" t="s">
        <v>120</v>
      </c>
      <c r="BP461" s="1" t="s">
        <v>120</v>
      </c>
      <c r="BQ461" s="1" t="s">
        <v>120</v>
      </c>
      <c r="BR461" s="1" t="s">
        <v>120</v>
      </c>
      <c r="BS461" s="1" t="s">
        <v>120</v>
      </c>
      <c r="BT461" s="1" t="s">
        <v>120</v>
      </c>
      <c r="BU461" s="1" t="s">
        <v>120</v>
      </c>
      <c r="BV461" s="1" t="s">
        <v>120</v>
      </c>
      <c r="BW461" s="1" t="s">
        <v>120</v>
      </c>
      <c r="BX461" s="1" t="s">
        <v>120</v>
      </c>
      <c r="BY461" s="1" t="s">
        <v>120</v>
      </c>
      <c r="BZ461" s="1" t="s">
        <v>120</v>
      </c>
      <c r="CA461" s="1" t="s">
        <v>120</v>
      </c>
      <c r="CB461" s="1" t="s">
        <v>120</v>
      </c>
      <c r="CC461" s="1" t="s">
        <v>120</v>
      </c>
      <c r="CD461" s="1" t="s">
        <v>120</v>
      </c>
      <c r="CE461" s="1" t="s">
        <v>120</v>
      </c>
      <c r="CF461" s="1" t="s">
        <v>120</v>
      </c>
      <c r="CG461" s="1" t="s">
        <v>120</v>
      </c>
      <c r="CH461" s="1" t="s">
        <v>120</v>
      </c>
      <c r="CI461" s="1" t="s">
        <v>120</v>
      </c>
      <c r="CJ461" s="1" t="s">
        <v>120</v>
      </c>
      <c r="CK461" s="1" t="s">
        <v>120</v>
      </c>
      <c r="CL461" s="1" t="s">
        <v>120</v>
      </c>
      <c r="CM461" s="1" t="s">
        <v>120</v>
      </c>
      <c r="CN461" s="1" t="s">
        <v>120</v>
      </c>
      <c r="CO461" s="1" t="s">
        <v>120</v>
      </c>
      <c r="CP461" s="1" t="s">
        <v>120</v>
      </c>
      <c r="CQ461" s="1" t="s">
        <v>120</v>
      </c>
      <c r="CR461" s="1" t="s">
        <v>120</v>
      </c>
      <c r="CS461" s="1" t="s">
        <v>120</v>
      </c>
      <c r="CT461" s="1" t="s">
        <v>120</v>
      </c>
      <c r="CU461" s="1" t="s">
        <v>120</v>
      </c>
      <c r="CV461" s="1" t="s">
        <v>120</v>
      </c>
      <c r="CW461" s="1" t="s">
        <v>120</v>
      </c>
      <c r="CX461" s="1" t="s">
        <v>120</v>
      </c>
      <c r="CY461" s="1" t="s">
        <v>120</v>
      </c>
      <c r="CZ461" s="1" t="s">
        <v>120</v>
      </c>
      <c r="DA461" s="1" t="s">
        <v>120</v>
      </c>
      <c r="DB461" s="1" t="s">
        <v>120</v>
      </c>
      <c r="DC461" s="1" t="s">
        <v>120</v>
      </c>
      <c r="DD461" s="1" t="s">
        <v>120</v>
      </c>
      <c r="DE461" s="1" t="s">
        <v>120</v>
      </c>
      <c r="DF461" s="1" t="s">
        <v>120</v>
      </c>
      <c r="DG461" s="1" t="s">
        <v>120</v>
      </c>
    </row>
    <row r="462" spans="1:111" x14ac:dyDescent="0.3">
      <c r="A462" s="2">
        <v>460</v>
      </c>
      <c r="B462" s="1" t="s">
        <v>6097</v>
      </c>
      <c r="C462" s="1" t="s">
        <v>6098</v>
      </c>
      <c r="D462" s="1" t="s">
        <v>6099</v>
      </c>
      <c r="E462" s="1" t="s">
        <v>6100</v>
      </c>
      <c r="F462" s="1" t="s">
        <v>6101</v>
      </c>
      <c r="G462" s="1"/>
      <c r="H462" s="1" t="s">
        <v>6102</v>
      </c>
      <c r="I462" s="1" t="s">
        <v>6103</v>
      </c>
      <c r="J462" s="1"/>
      <c r="K462" s="1" t="s">
        <v>140</v>
      </c>
      <c r="L462" s="1" t="s">
        <v>6104</v>
      </c>
      <c r="M462" s="1" t="s">
        <v>120</v>
      </c>
      <c r="N462" s="1" t="s">
        <v>849</v>
      </c>
      <c r="O462" s="1" t="s">
        <v>122</v>
      </c>
      <c r="P462" s="1" t="s">
        <v>190</v>
      </c>
      <c r="Q462" s="1" t="s">
        <v>120</v>
      </c>
      <c r="R462" s="1" t="s">
        <v>120</v>
      </c>
      <c r="S462" s="1" t="s">
        <v>140</v>
      </c>
      <c r="T462" s="1" t="s">
        <v>120</v>
      </c>
      <c r="U462" s="1" t="s">
        <v>6105</v>
      </c>
      <c r="V462" s="1" t="s">
        <v>6106</v>
      </c>
      <c r="W462" s="1" t="s">
        <v>6107</v>
      </c>
      <c r="X462" s="1" t="s">
        <v>120</v>
      </c>
      <c r="Y462" s="1" t="s">
        <v>120</v>
      </c>
      <c r="Z462" s="1" t="s">
        <v>6108</v>
      </c>
      <c r="AA462" s="1" t="s">
        <v>6109</v>
      </c>
      <c r="AB462" s="1" t="s">
        <v>120</v>
      </c>
      <c r="AC462" s="1" t="s">
        <v>5959</v>
      </c>
      <c r="AD462" s="1" t="s">
        <v>120</v>
      </c>
      <c r="AE462" s="1" t="s">
        <v>120</v>
      </c>
      <c r="AF462" s="1" t="s">
        <v>120</v>
      </c>
      <c r="AG462" s="1" t="s">
        <v>120</v>
      </c>
      <c r="AH462" s="1" t="s">
        <v>120</v>
      </c>
      <c r="AI462" s="1" t="s">
        <v>120</v>
      </c>
      <c r="AJ462" s="1" t="s">
        <v>6110</v>
      </c>
      <c r="AK462" s="1" t="s">
        <v>176</v>
      </c>
      <c r="AL462" s="1" t="s">
        <v>6111</v>
      </c>
      <c r="AM462" s="1" t="s">
        <v>120</v>
      </c>
      <c r="AN462" s="1" t="s">
        <v>120</v>
      </c>
      <c r="AO462" s="1" t="s">
        <v>120</v>
      </c>
      <c r="AP462" s="1" t="s">
        <v>120</v>
      </c>
      <c r="AQ462" s="1" t="s">
        <v>120</v>
      </c>
      <c r="AR462" s="1" t="s">
        <v>120</v>
      </c>
      <c r="AS462" s="1" t="s">
        <v>120</v>
      </c>
      <c r="AT462" s="1" t="s">
        <v>120</v>
      </c>
      <c r="AU462" s="1" t="s">
        <v>120</v>
      </c>
      <c r="AV462" s="1" t="s">
        <v>6112</v>
      </c>
      <c r="AW462" s="1" t="s">
        <v>120</v>
      </c>
      <c r="AX462" s="1" t="s">
        <v>6112</v>
      </c>
      <c r="AY462" s="1" t="s">
        <v>3302</v>
      </c>
      <c r="AZ462" s="1" t="s">
        <v>120</v>
      </c>
      <c r="BA462" s="1" t="s">
        <v>625</v>
      </c>
      <c r="BB462" s="1" t="s">
        <v>730</v>
      </c>
      <c r="BC462" s="1" t="s">
        <v>190</v>
      </c>
      <c r="BD462" s="1" t="s">
        <v>120</v>
      </c>
      <c r="BE462" s="1" t="s">
        <v>120</v>
      </c>
      <c r="BF462" s="1" t="s">
        <v>2211</v>
      </c>
      <c r="BG462" s="1" t="s">
        <v>120</v>
      </c>
      <c r="BH462" s="1" t="s">
        <v>6113</v>
      </c>
      <c r="BI462" s="1" t="s">
        <v>6114</v>
      </c>
      <c r="BJ462" s="1" t="s">
        <v>6107</v>
      </c>
      <c r="BK462" s="1" t="s">
        <v>120</v>
      </c>
      <c r="BL462" s="1" t="s">
        <v>120</v>
      </c>
      <c r="BM462" s="1" t="s">
        <v>6111</v>
      </c>
      <c r="BN462" s="1" t="s">
        <v>120</v>
      </c>
      <c r="BO462" s="1" t="s">
        <v>120</v>
      </c>
      <c r="BP462" s="1" t="s">
        <v>161</v>
      </c>
      <c r="BQ462" s="1" t="s">
        <v>120</v>
      </c>
      <c r="BR462" s="1" t="s">
        <v>120</v>
      </c>
      <c r="BS462" s="1" t="s">
        <v>120</v>
      </c>
      <c r="BT462" s="1" t="s">
        <v>161</v>
      </c>
      <c r="BU462" s="1" t="s">
        <v>120</v>
      </c>
      <c r="BV462" s="1" t="s">
        <v>120</v>
      </c>
      <c r="BW462" s="1" t="s">
        <v>6112</v>
      </c>
      <c r="BX462" s="1" t="s">
        <v>120</v>
      </c>
      <c r="BY462" s="1" t="s">
        <v>120</v>
      </c>
      <c r="BZ462" s="1" t="s">
        <v>120</v>
      </c>
      <c r="CA462" s="1" t="s">
        <v>6112</v>
      </c>
      <c r="CB462" s="1" t="s">
        <v>120</v>
      </c>
      <c r="CC462" s="1" t="s">
        <v>120</v>
      </c>
      <c r="CD462" s="1" t="s">
        <v>120</v>
      </c>
      <c r="CE462" s="1" t="s">
        <v>120</v>
      </c>
      <c r="CF462" s="1" t="s">
        <v>120</v>
      </c>
      <c r="CG462" s="1" t="s">
        <v>120</v>
      </c>
      <c r="CH462" s="1" t="s">
        <v>120</v>
      </c>
      <c r="CI462" s="1" t="s">
        <v>120</v>
      </c>
      <c r="CJ462" s="1" t="s">
        <v>120</v>
      </c>
      <c r="CK462" s="1" t="s">
        <v>6112</v>
      </c>
      <c r="CL462" s="1" t="s">
        <v>120</v>
      </c>
      <c r="CM462" s="1" t="s">
        <v>6112</v>
      </c>
      <c r="CN462" s="1" t="s">
        <v>120</v>
      </c>
      <c r="CO462" s="1" t="s">
        <v>120</v>
      </c>
      <c r="CP462" s="1" t="s">
        <v>120</v>
      </c>
      <c r="CQ462" s="1" t="s">
        <v>120</v>
      </c>
      <c r="CR462" s="1" t="s">
        <v>120</v>
      </c>
      <c r="CS462" s="1" t="s">
        <v>120</v>
      </c>
      <c r="CT462" s="1" t="s">
        <v>120</v>
      </c>
      <c r="CU462" s="1" t="s">
        <v>123</v>
      </c>
      <c r="CV462" s="1" t="s">
        <v>123</v>
      </c>
      <c r="CW462" s="1" t="s">
        <v>120</v>
      </c>
      <c r="CX462" s="1" t="s">
        <v>120</v>
      </c>
      <c r="CY462" s="1" t="s">
        <v>120</v>
      </c>
      <c r="CZ462" s="1" t="s">
        <v>161</v>
      </c>
      <c r="DA462" s="1" t="s">
        <v>120</v>
      </c>
      <c r="DB462" s="1" t="s">
        <v>6115</v>
      </c>
      <c r="DC462" s="1" t="s">
        <v>1828</v>
      </c>
      <c r="DD462" s="1" t="s">
        <v>120</v>
      </c>
      <c r="DE462" s="1" t="s">
        <v>120</v>
      </c>
      <c r="DF462" s="1" t="s">
        <v>120</v>
      </c>
      <c r="DG462" s="1" t="s">
        <v>3302</v>
      </c>
    </row>
    <row r="463" spans="1:111" x14ac:dyDescent="0.3">
      <c r="A463" s="2">
        <v>461</v>
      </c>
      <c r="B463" s="1" t="s">
        <v>6116</v>
      </c>
      <c r="C463" s="1" t="s">
        <v>6117</v>
      </c>
      <c r="D463" s="1" t="s">
        <v>6118</v>
      </c>
      <c r="E463" s="1" t="s">
        <v>6119</v>
      </c>
      <c r="F463" s="1" t="s">
        <v>6120</v>
      </c>
      <c r="G463" s="1" t="s">
        <v>6121</v>
      </c>
      <c r="H463" s="1" t="s">
        <v>6122</v>
      </c>
      <c r="I463" s="1" t="s">
        <v>6123</v>
      </c>
      <c r="J463" s="1" t="s">
        <v>6124</v>
      </c>
      <c r="K463" s="1" t="s">
        <v>3521</v>
      </c>
      <c r="L463" s="1" t="s">
        <v>6125</v>
      </c>
      <c r="M463" s="1" t="s">
        <v>120</v>
      </c>
      <c r="N463" s="1" t="s">
        <v>891</v>
      </c>
      <c r="O463" s="1" t="s">
        <v>6126</v>
      </c>
      <c r="P463" s="1" t="s">
        <v>120</v>
      </c>
      <c r="Q463" s="1" t="s">
        <v>120</v>
      </c>
      <c r="R463" s="1" t="s">
        <v>120</v>
      </c>
      <c r="S463" s="1" t="s">
        <v>3521</v>
      </c>
      <c r="T463" s="1" t="s">
        <v>120</v>
      </c>
      <c r="U463" s="1" t="s">
        <v>6127</v>
      </c>
      <c r="V463" s="1" t="s">
        <v>6128</v>
      </c>
      <c r="W463" s="1" t="s">
        <v>120</v>
      </c>
      <c r="X463" s="1" t="s">
        <v>120</v>
      </c>
      <c r="Y463" s="1" t="s">
        <v>120</v>
      </c>
      <c r="Z463" s="1" t="s">
        <v>6129</v>
      </c>
      <c r="AA463" s="1" t="s">
        <v>6130</v>
      </c>
      <c r="AB463" s="1" t="s">
        <v>120</v>
      </c>
      <c r="AC463" s="1" t="s">
        <v>6131</v>
      </c>
      <c r="AD463" s="1" t="s">
        <v>120</v>
      </c>
      <c r="AE463" s="1" t="s">
        <v>120</v>
      </c>
      <c r="AF463" s="1" t="s">
        <v>120</v>
      </c>
      <c r="AG463" s="1" t="s">
        <v>120</v>
      </c>
      <c r="AH463" s="1" t="s">
        <v>120</v>
      </c>
      <c r="AI463" s="1" t="s">
        <v>120</v>
      </c>
      <c r="AJ463" s="1" t="s">
        <v>6132</v>
      </c>
      <c r="AK463" s="1" t="s">
        <v>478</v>
      </c>
      <c r="AL463" s="1" t="s">
        <v>6129</v>
      </c>
      <c r="AM463" s="1" t="s">
        <v>120</v>
      </c>
      <c r="AN463" s="1" t="s">
        <v>120</v>
      </c>
      <c r="AO463" s="1" t="s">
        <v>120</v>
      </c>
      <c r="AP463" s="1" t="s">
        <v>120</v>
      </c>
      <c r="AQ463" s="1" t="s">
        <v>120</v>
      </c>
      <c r="AR463" s="1" t="s">
        <v>120</v>
      </c>
      <c r="AS463" s="1" t="s">
        <v>120</v>
      </c>
      <c r="AT463" s="1" t="s">
        <v>120</v>
      </c>
      <c r="AU463" s="1" t="s">
        <v>120</v>
      </c>
      <c r="AV463" s="1" t="s">
        <v>120</v>
      </c>
      <c r="AW463" s="1" t="s">
        <v>120</v>
      </c>
      <c r="AX463" s="1" t="s">
        <v>120</v>
      </c>
      <c r="AY463" s="1" t="s">
        <v>120</v>
      </c>
      <c r="AZ463" s="1" t="s">
        <v>120</v>
      </c>
      <c r="BA463" s="1" t="s">
        <v>891</v>
      </c>
      <c r="BB463" s="1" t="s">
        <v>6126</v>
      </c>
      <c r="BC463" s="1" t="s">
        <v>120</v>
      </c>
      <c r="BD463" s="1" t="s">
        <v>120</v>
      </c>
      <c r="BE463" s="1" t="s">
        <v>120</v>
      </c>
      <c r="BF463" s="1" t="s">
        <v>3521</v>
      </c>
      <c r="BG463" s="1" t="s">
        <v>120</v>
      </c>
      <c r="BH463" s="1" t="s">
        <v>6127</v>
      </c>
      <c r="BI463" s="1" t="s">
        <v>6128</v>
      </c>
      <c r="BJ463" s="1" t="s">
        <v>120</v>
      </c>
      <c r="BK463" s="1" t="s">
        <v>120</v>
      </c>
      <c r="BL463" s="1" t="s">
        <v>120</v>
      </c>
      <c r="BM463" s="1" t="s">
        <v>6129</v>
      </c>
      <c r="BN463" s="1" t="s">
        <v>120</v>
      </c>
      <c r="BO463" s="1" t="s">
        <v>120</v>
      </c>
      <c r="BP463" s="1" t="s">
        <v>120</v>
      </c>
      <c r="BQ463" s="1" t="s">
        <v>120</v>
      </c>
      <c r="BR463" s="1" t="s">
        <v>120</v>
      </c>
      <c r="BS463" s="1" t="s">
        <v>120</v>
      </c>
      <c r="BT463" s="1" t="s">
        <v>120</v>
      </c>
      <c r="BU463" s="1" t="s">
        <v>120</v>
      </c>
      <c r="BV463" s="1" t="s">
        <v>120</v>
      </c>
      <c r="BW463" s="1" t="s">
        <v>120</v>
      </c>
      <c r="BX463" s="1" t="s">
        <v>120</v>
      </c>
      <c r="BY463" s="1" t="s">
        <v>120</v>
      </c>
      <c r="BZ463" s="1" t="s">
        <v>120</v>
      </c>
      <c r="CA463" s="1" t="s">
        <v>120</v>
      </c>
      <c r="CB463" s="1" t="s">
        <v>120</v>
      </c>
      <c r="CC463" s="1" t="s">
        <v>120</v>
      </c>
      <c r="CD463" s="1" t="s">
        <v>120</v>
      </c>
      <c r="CE463" s="1" t="s">
        <v>120</v>
      </c>
      <c r="CF463" s="1" t="s">
        <v>120</v>
      </c>
      <c r="CG463" s="1" t="s">
        <v>120</v>
      </c>
      <c r="CH463" s="1" t="s">
        <v>120</v>
      </c>
      <c r="CI463" s="1" t="s">
        <v>120</v>
      </c>
      <c r="CJ463" s="1" t="s">
        <v>120</v>
      </c>
      <c r="CK463" s="1" t="s">
        <v>120</v>
      </c>
      <c r="CL463" s="1" t="s">
        <v>120</v>
      </c>
      <c r="CM463" s="1" t="s">
        <v>120</v>
      </c>
      <c r="CN463" s="1" t="s">
        <v>120</v>
      </c>
      <c r="CO463" s="1" t="s">
        <v>120</v>
      </c>
      <c r="CP463" s="1" t="s">
        <v>120</v>
      </c>
      <c r="CQ463" s="1" t="s">
        <v>120</v>
      </c>
      <c r="CR463" s="1" t="s">
        <v>120</v>
      </c>
      <c r="CS463" s="1" t="s">
        <v>120</v>
      </c>
      <c r="CT463" s="1" t="s">
        <v>120</v>
      </c>
      <c r="CU463" s="1" t="s">
        <v>120</v>
      </c>
      <c r="CV463" s="1" t="s">
        <v>120</v>
      </c>
      <c r="CW463" s="1" t="s">
        <v>120</v>
      </c>
      <c r="CX463" s="1" t="s">
        <v>120</v>
      </c>
      <c r="CY463" s="1" t="s">
        <v>120</v>
      </c>
      <c r="CZ463" s="1" t="s">
        <v>120</v>
      </c>
      <c r="DA463" s="1" t="s">
        <v>120</v>
      </c>
      <c r="DB463" s="1" t="s">
        <v>120</v>
      </c>
      <c r="DC463" s="1" t="s">
        <v>120</v>
      </c>
      <c r="DD463" s="1" t="s">
        <v>120</v>
      </c>
      <c r="DE463" s="1" t="s">
        <v>120</v>
      </c>
      <c r="DF463" s="1" t="s">
        <v>120</v>
      </c>
      <c r="DG463" s="1" t="s">
        <v>120</v>
      </c>
    </row>
    <row r="464" spans="1:111" x14ac:dyDescent="0.3">
      <c r="A464" s="2">
        <v>462</v>
      </c>
      <c r="B464" s="1" t="s">
        <v>6133</v>
      </c>
      <c r="C464" s="1" t="s">
        <v>6134</v>
      </c>
      <c r="D464" s="1" t="s">
        <v>6135</v>
      </c>
      <c r="E464" s="1" t="s">
        <v>6136</v>
      </c>
      <c r="F464" s="1" t="s">
        <v>6137</v>
      </c>
      <c r="G464" s="1" t="s">
        <v>6138</v>
      </c>
      <c r="H464" s="1" t="s">
        <v>6139</v>
      </c>
      <c r="I464" s="1" t="s">
        <v>6140</v>
      </c>
      <c r="J464" s="1" t="s">
        <v>6138</v>
      </c>
      <c r="K464" s="1" t="s">
        <v>176</v>
      </c>
      <c r="L464" s="1" t="s">
        <v>6141</v>
      </c>
      <c r="M464" s="1" t="s">
        <v>120</v>
      </c>
      <c r="N464" s="1" t="s">
        <v>123</v>
      </c>
      <c r="O464" s="1" t="s">
        <v>190</v>
      </c>
      <c r="P464" s="1" t="s">
        <v>120</v>
      </c>
      <c r="Q464" s="1" t="s">
        <v>120</v>
      </c>
      <c r="R464" s="1" t="s">
        <v>120</v>
      </c>
      <c r="S464" s="1" t="s">
        <v>176</v>
      </c>
      <c r="T464" s="1" t="s">
        <v>120</v>
      </c>
      <c r="U464" s="1" t="s">
        <v>294</v>
      </c>
      <c r="V464" s="1" t="s">
        <v>118</v>
      </c>
      <c r="W464" s="1" t="s">
        <v>120</v>
      </c>
      <c r="X464" s="1" t="s">
        <v>120</v>
      </c>
      <c r="Y464" s="1" t="s">
        <v>120</v>
      </c>
      <c r="Z464" s="1" t="s">
        <v>140</v>
      </c>
      <c r="AA464" s="1" t="s">
        <v>120</v>
      </c>
      <c r="AB464" s="1" t="s">
        <v>120</v>
      </c>
      <c r="AC464" s="1" t="s">
        <v>120</v>
      </c>
      <c r="AD464" s="1" t="s">
        <v>120</v>
      </c>
      <c r="AE464" s="1" t="s">
        <v>120</v>
      </c>
      <c r="AF464" s="1" t="s">
        <v>120</v>
      </c>
      <c r="AG464" s="1" t="s">
        <v>120</v>
      </c>
      <c r="AH464" s="1" t="s">
        <v>120</v>
      </c>
      <c r="AI464" s="1" t="s">
        <v>120</v>
      </c>
      <c r="AJ464" s="1" t="s">
        <v>120</v>
      </c>
      <c r="AK464" s="1" t="s">
        <v>120</v>
      </c>
      <c r="AL464" s="1" t="s">
        <v>120</v>
      </c>
      <c r="AM464" s="1" t="s">
        <v>120</v>
      </c>
      <c r="AN464" s="1" t="s">
        <v>120</v>
      </c>
      <c r="AO464" s="1" t="s">
        <v>120</v>
      </c>
      <c r="AP464" s="1" t="s">
        <v>120</v>
      </c>
      <c r="AQ464" s="1" t="s">
        <v>120</v>
      </c>
      <c r="AR464" s="1" t="s">
        <v>120</v>
      </c>
      <c r="AS464" s="1" t="s">
        <v>120</v>
      </c>
      <c r="AT464" s="1" t="s">
        <v>120</v>
      </c>
      <c r="AU464" s="1" t="s">
        <v>120</v>
      </c>
      <c r="AV464" s="1" t="s">
        <v>120</v>
      </c>
      <c r="AW464" s="1" t="s">
        <v>120</v>
      </c>
      <c r="AX464" s="1" t="s">
        <v>120</v>
      </c>
      <c r="AY464" s="1" t="s">
        <v>120</v>
      </c>
      <c r="AZ464" s="1" t="s">
        <v>120</v>
      </c>
      <c r="BA464" s="1" t="s">
        <v>120</v>
      </c>
      <c r="BB464" s="1" t="s">
        <v>120</v>
      </c>
      <c r="BC464" s="1" t="s">
        <v>120</v>
      </c>
      <c r="BD464" s="1" t="s">
        <v>120</v>
      </c>
      <c r="BE464" s="1" t="s">
        <v>120</v>
      </c>
      <c r="BF464" s="1" t="s">
        <v>120</v>
      </c>
      <c r="BG464" s="1" t="s">
        <v>120</v>
      </c>
      <c r="BH464" s="1" t="s">
        <v>120</v>
      </c>
      <c r="BI464" s="1" t="s">
        <v>120</v>
      </c>
      <c r="BJ464" s="1" t="s">
        <v>120</v>
      </c>
      <c r="BK464" s="1" t="s">
        <v>120</v>
      </c>
      <c r="BL464" s="1" t="s">
        <v>120</v>
      </c>
      <c r="BM464" s="1" t="s">
        <v>120</v>
      </c>
      <c r="BN464" s="1" t="s">
        <v>120</v>
      </c>
      <c r="BO464" s="1" t="s">
        <v>120</v>
      </c>
      <c r="BP464" s="1" t="s">
        <v>120</v>
      </c>
      <c r="BQ464" s="1" t="s">
        <v>120</v>
      </c>
      <c r="BR464" s="1" t="s">
        <v>120</v>
      </c>
      <c r="BS464" s="1" t="s">
        <v>120</v>
      </c>
      <c r="BT464" s="1" t="s">
        <v>120</v>
      </c>
      <c r="BU464" s="1" t="s">
        <v>120</v>
      </c>
      <c r="BV464" s="1" t="s">
        <v>120</v>
      </c>
      <c r="BW464" s="1" t="s">
        <v>120</v>
      </c>
      <c r="BX464" s="1" t="s">
        <v>120</v>
      </c>
      <c r="BY464" s="1" t="s">
        <v>120</v>
      </c>
      <c r="BZ464" s="1" t="s">
        <v>120</v>
      </c>
      <c r="CA464" s="1" t="s">
        <v>120</v>
      </c>
      <c r="CB464" s="1" t="s">
        <v>120</v>
      </c>
      <c r="CC464" s="1" t="s">
        <v>120</v>
      </c>
      <c r="CD464" s="1" t="s">
        <v>120</v>
      </c>
      <c r="CE464" s="1" t="s">
        <v>120</v>
      </c>
      <c r="CF464" s="1" t="s">
        <v>120</v>
      </c>
      <c r="CG464" s="1" t="s">
        <v>120</v>
      </c>
      <c r="CH464" s="1" t="s">
        <v>120</v>
      </c>
      <c r="CI464" s="1" t="s">
        <v>120</v>
      </c>
      <c r="CJ464" s="1" t="s">
        <v>120</v>
      </c>
      <c r="CK464" s="1" t="s">
        <v>120</v>
      </c>
      <c r="CL464" s="1" t="s">
        <v>120</v>
      </c>
      <c r="CM464" s="1" t="s">
        <v>120</v>
      </c>
      <c r="CN464" s="1" t="s">
        <v>120</v>
      </c>
      <c r="CO464" s="1" t="s">
        <v>120</v>
      </c>
      <c r="CP464" s="1" t="s">
        <v>120</v>
      </c>
      <c r="CQ464" s="1" t="s">
        <v>120</v>
      </c>
      <c r="CR464" s="1" t="s">
        <v>120</v>
      </c>
      <c r="CS464" s="1" t="s">
        <v>120</v>
      </c>
      <c r="CT464" s="1" t="s">
        <v>120</v>
      </c>
      <c r="CU464" s="1" t="s">
        <v>120</v>
      </c>
      <c r="CV464" s="1" t="s">
        <v>120</v>
      </c>
      <c r="CW464" s="1" t="s">
        <v>120</v>
      </c>
      <c r="CX464" s="1" t="s">
        <v>120</v>
      </c>
      <c r="CY464" s="1" t="s">
        <v>120</v>
      </c>
      <c r="CZ464" s="1" t="s">
        <v>120</v>
      </c>
      <c r="DA464" s="1" t="s">
        <v>120</v>
      </c>
      <c r="DB464" s="1" t="s">
        <v>120</v>
      </c>
      <c r="DC464" s="1" t="s">
        <v>120</v>
      </c>
      <c r="DD464" s="1" t="s">
        <v>120</v>
      </c>
      <c r="DE464" s="1" t="s">
        <v>120</v>
      </c>
      <c r="DF464" s="1" t="s">
        <v>120</v>
      </c>
      <c r="DG464" s="1" t="s">
        <v>120</v>
      </c>
    </row>
    <row r="465" spans="1:111" x14ac:dyDescent="0.3">
      <c r="A465" s="2">
        <v>463</v>
      </c>
      <c r="B465" s="1" t="s">
        <v>6142</v>
      </c>
      <c r="C465" s="1" t="s">
        <v>6143</v>
      </c>
      <c r="D465" s="1" t="s">
        <v>6144</v>
      </c>
      <c r="E465" s="1" t="s">
        <v>6136</v>
      </c>
      <c r="F465" s="1" t="s">
        <v>6145</v>
      </c>
      <c r="G465" s="1" t="s">
        <v>6138</v>
      </c>
      <c r="H465" s="1" t="s">
        <v>6139</v>
      </c>
      <c r="I465" s="1" t="s">
        <v>6146</v>
      </c>
      <c r="J465" s="1" t="s">
        <v>6138</v>
      </c>
      <c r="K465" s="1" t="s">
        <v>120</v>
      </c>
      <c r="L465" s="1" t="s">
        <v>311</v>
      </c>
      <c r="M465" s="1" t="s">
        <v>120</v>
      </c>
      <c r="N465" s="1" t="s">
        <v>120</v>
      </c>
      <c r="O465" s="1" t="s">
        <v>120</v>
      </c>
      <c r="P465" s="1" t="s">
        <v>120</v>
      </c>
      <c r="Q465" s="1" t="s">
        <v>120</v>
      </c>
      <c r="R465" s="1" t="s">
        <v>120</v>
      </c>
      <c r="S465" s="1" t="s">
        <v>120</v>
      </c>
      <c r="T465" s="1" t="s">
        <v>120</v>
      </c>
      <c r="U465" s="1" t="s">
        <v>120</v>
      </c>
      <c r="V465" s="1" t="s">
        <v>120</v>
      </c>
      <c r="W465" s="1" t="s">
        <v>120</v>
      </c>
      <c r="X465" s="1" t="s">
        <v>120</v>
      </c>
      <c r="Y465" s="1" t="s">
        <v>120</v>
      </c>
      <c r="Z465" s="1" t="s">
        <v>120</v>
      </c>
      <c r="AA465" s="1" t="s">
        <v>120</v>
      </c>
      <c r="AB465" s="1" t="s">
        <v>120</v>
      </c>
      <c r="AC465" s="1" t="s">
        <v>120</v>
      </c>
      <c r="AD465" s="1" t="s">
        <v>120</v>
      </c>
      <c r="AE465" s="1" t="s">
        <v>120</v>
      </c>
      <c r="AF465" s="1" t="s">
        <v>120</v>
      </c>
      <c r="AG465" s="1" t="s">
        <v>120</v>
      </c>
      <c r="AH465" s="1" t="s">
        <v>120</v>
      </c>
      <c r="AI465" s="1" t="s">
        <v>120</v>
      </c>
      <c r="AJ465" s="1" t="s">
        <v>120</v>
      </c>
      <c r="AK465" s="1" t="s">
        <v>120</v>
      </c>
      <c r="AL465" s="1" t="s">
        <v>120</v>
      </c>
      <c r="AM465" s="1" t="s">
        <v>120</v>
      </c>
      <c r="AN465" s="1" t="s">
        <v>120</v>
      </c>
      <c r="AO465" s="1" t="s">
        <v>120</v>
      </c>
      <c r="AP465" s="1" t="s">
        <v>120</v>
      </c>
      <c r="AQ465" s="1" t="s">
        <v>120</v>
      </c>
      <c r="AR465" s="1" t="s">
        <v>120</v>
      </c>
      <c r="AS465" s="1" t="s">
        <v>120</v>
      </c>
      <c r="AT465" s="1" t="s">
        <v>120</v>
      </c>
      <c r="AU465" s="1" t="s">
        <v>120</v>
      </c>
      <c r="AV465" s="1" t="s">
        <v>120</v>
      </c>
      <c r="AW465" s="1" t="s">
        <v>120</v>
      </c>
      <c r="AX465" s="1" t="s">
        <v>120</v>
      </c>
      <c r="AY465" s="1" t="s">
        <v>120</v>
      </c>
      <c r="AZ465" s="1" t="s">
        <v>120</v>
      </c>
      <c r="BA465" s="1" t="s">
        <v>120</v>
      </c>
      <c r="BB465" s="1" t="s">
        <v>120</v>
      </c>
      <c r="BC465" s="1" t="s">
        <v>120</v>
      </c>
      <c r="BD465" s="1" t="s">
        <v>120</v>
      </c>
      <c r="BE465" s="1" t="s">
        <v>120</v>
      </c>
      <c r="BF465" s="1" t="s">
        <v>120</v>
      </c>
      <c r="BG465" s="1" t="s">
        <v>120</v>
      </c>
      <c r="BH465" s="1" t="s">
        <v>120</v>
      </c>
      <c r="BI465" s="1" t="s">
        <v>120</v>
      </c>
      <c r="BJ465" s="1" t="s">
        <v>120</v>
      </c>
      <c r="BK465" s="1" t="s">
        <v>120</v>
      </c>
      <c r="BL465" s="1" t="s">
        <v>120</v>
      </c>
      <c r="BM465" s="1" t="s">
        <v>120</v>
      </c>
      <c r="BN465" s="1" t="s">
        <v>120</v>
      </c>
      <c r="BO465" s="1" t="s">
        <v>120</v>
      </c>
      <c r="BP465" s="1" t="s">
        <v>120</v>
      </c>
      <c r="BQ465" s="1" t="s">
        <v>120</v>
      </c>
      <c r="BR465" s="1" t="s">
        <v>120</v>
      </c>
      <c r="BS465" s="1" t="s">
        <v>120</v>
      </c>
      <c r="BT465" s="1" t="s">
        <v>120</v>
      </c>
      <c r="BU465" s="1" t="s">
        <v>120</v>
      </c>
      <c r="BV465" s="1" t="s">
        <v>120</v>
      </c>
      <c r="BW465" s="1" t="s">
        <v>120</v>
      </c>
      <c r="BX465" s="1" t="s">
        <v>120</v>
      </c>
      <c r="BY465" s="1" t="s">
        <v>120</v>
      </c>
      <c r="BZ465" s="1" t="s">
        <v>120</v>
      </c>
      <c r="CA465" s="1" t="s">
        <v>120</v>
      </c>
      <c r="CB465" s="1" t="s">
        <v>120</v>
      </c>
      <c r="CC465" s="1" t="s">
        <v>120</v>
      </c>
      <c r="CD465" s="1" t="s">
        <v>120</v>
      </c>
      <c r="CE465" s="1" t="s">
        <v>120</v>
      </c>
      <c r="CF465" s="1" t="s">
        <v>120</v>
      </c>
      <c r="CG465" s="1" t="s">
        <v>120</v>
      </c>
      <c r="CH465" s="1" t="s">
        <v>120</v>
      </c>
      <c r="CI465" s="1" t="s">
        <v>120</v>
      </c>
      <c r="CJ465" s="1" t="s">
        <v>120</v>
      </c>
      <c r="CK465" s="1" t="s">
        <v>120</v>
      </c>
      <c r="CL465" s="1" t="s">
        <v>120</v>
      </c>
      <c r="CM465" s="1" t="s">
        <v>120</v>
      </c>
      <c r="CN465" s="1" t="s">
        <v>120</v>
      </c>
      <c r="CO465" s="1" t="s">
        <v>120</v>
      </c>
      <c r="CP465" s="1" t="s">
        <v>120</v>
      </c>
      <c r="CQ465" s="1" t="s">
        <v>120</v>
      </c>
      <c r="CR465" s="1" t="s">
        <v>120</v>
      </c>
      <c r="CS465" s="1" t="s">
        <v>120</v>
      </c>
      <c r="CT465" s="1" t="s">
        <v>120</v>
      </c>
      <c r="CU465" s="1" t="s">
        <v>120</v>
      </c>
      <c r="CV465" s="1" t="s">
        <v>120</v>
      </c>
      <c r="CW465" s="1" t="s">
        <v>120</v>
      </c>
      <c r="CX465" s="1" t="s">
        <v>120</v>
      </c>
      <c r="CY465" s="1" t="s">
        <v>120</v>
      </c>
      <c r="CZ465" s="1" t="s">
        <v>120</v>
      </c>
      <c r="DA465" s="1" t="s">
        <v>120</v>
      </c>
      <c r="DB465" s="1" t="s">
        <v>120</v>
      </c>
      <c r="DC465" s="1" t="s">
        <v>120</v>
      </c>
      <c r="DD465" s="1" t="s">
        <v>120</v>
      </c>
      <c r="DE465" s="1" t="s">
        <v>120</v>
      </c>
      <c r="DF465" s="1" t="s">
        <v>120</v>
      </c>
      <c r="DG465" s="1" t="s">
        <v>120</v>
      </c>
    </row>
    <row r="466" spans="1:111" x14ac:dyDescent="0.3">
      <c r="A466" s="2">
        <v>464</v>
      </c>
      <c r="B466" s="1" t="s">
        <v>6147</v>
      </c>
      <c r="C466" s="1" t="s">
        <v>6148</v>
      </c>
      <c r="D466" s="1" t="s">
        <v>6149</v>
      </c>
      <c r="E466" s="1" t="s">
        <v>6150</v>
      </c>
      <c r="F466" s="1" t="s">
        <v>6151</v>
      </c>
      <c r="G466" s="1"/>
      <c r="H466" s="1" t="s">
        <v>6152</v>
      </c>
      <c r="I466" s="1" t="s">
        <v>6153</v>
      </c>
      <c r="J466" s="1"/>
      <c r="K466" s="1" t="s">
        <v>3100</v>
      </c>
      <c r="L466" s="1" t="s">
        <v>6154</v>
      </c>
      <c r="M466" s="1" t="s">
        <v>1189</v>
      </c>
      <c r="N466" s="1" t="s">
        <v>1119</v>
      </c>
      <c r="O466" s="1" t="s">
        <v>3521</v>
      </c>
      <c r="P466" s="1" t="s">
        <v>355</v>
      </c>
      <c r="Q466" s="1" t="s">
        <v>120</v>
      </c>
      <c r="R466" s="1" t="s">
        <v>120</v>
      </c>
      <c r="S466" s="1" t="s">
        <v>3100</v>
      </c>
      <c r="T466" s="1" t="s">
        <v>6155</v>
      </c>
      <c r="U466" s="1" t="s">
        <v>6156</v>
      </c>
      <c r="V466" s="1" t="s">
        <v>6157</v>
      </c>
      <c r="W466" s="1" t="s">
        <v>6158</v>
      </c>
      <c r="X466" s="1" t="s">
        <v>120</v>
      </c>
      <c r="Y466" s="1" t="s">
        <v>120</v>
      </c>
      <c r="Z466" s="1" t="s">
        <v>6159</v>
      </c>
      <c r="AA466" s="1" t="s">
        <v>6160</v>
      </c>
      <c r="AB466" s="1" t="s">
        <v>120</v>
      </c>
      <c r="AC466" s="1" t="s">
        <v>6161</v>
      </c>
      <c r="AD466" s="1" t="s">
        <v>120</v>
      </c>
      <c r="AE466" s="1" t="s">
        <v>120</v>
      </c>
      <c r="AF466" s="1" t="s">
        <v>120</v>
      </c>
      <c r="AG466" s="1" t="s">
        <v>120</v>
      </c>
      <c r="AH466" s="1" t="s">
        <v>120</v>
      </c>
      <c r="AI466" s="1" t="s">
        <v>120</v>
      </c>
      <c r="AJ466" s="1" t="s">
        <v>6162</v>
      </c>
      <c r="AK466" s="1" t="s">
        <v>6163</v>
      </c>
      <c r="AL466" s="1" t="s">
        <v>6164</v>
      </c>
      <c r="AM466" s="1" t="s">
        <v>6165</v>
      </c>
      <c r="AN466" s="1" t="s">
        <v>120</v>
      </c>
      <c r="AO466" s="1" t="s">
        <v>6166</v>
      </c>
      <c r="AP466" s="1" t="s">
        <v>120</v>
      </c>
      <c r="AQ466" s="1" t="s">
        <v>6167</v>
      </c>
      <c r="AR466" s="1" t="s">
        <v>120</v>
      </c>
      <c r="AS466" s="1" t="s">
        <v>120</v>
      </c>
      <c r="AT466" s="1" t="s">
        <v>120</v>
      </c>
      <c r="AU466" s="1" t="s">
        <v>120</v>
      </c>
      <c r="AV466" s="1" t="s">
        <v>6168</v>
      </c>
      <c r="AW466" s="1" t="s">
        <v>6169</v>
      </c>
      <c r="AX466" s="1" t="s">
        <v>6170</v>
      </c>
      <c r="AY466" s="1" t="s">
        <v>6155</v>
      </c>
      <c r="AZ466" s="1" t="s">
        <v>120</v>
      </c>
      <c r="BA466" s="1" t="s">
        <v>280</v>
      </c>
      <c r="BB466" s="1" t="s">
        <v>904</v>
      </c>
      <c r="BC466" s="1" t="s">
        <v>294</v>
      </c>
      <c r="BD466" s="1" t="s">
        <v>120</v>
      </c>
      <c r="BE466" s="1" t="s">
        <v>120</v>
      </c>
      <c r="BF466" s="1" t="s">
        <v>1058</v>
      </c>
      <c r="BG466" s="1" t="s">
        <v>120</v>
      </c>
      <c r="BH466" s="1" t="s">
        <v>6171</v>
      </c>
      <c r="BI466" s="1" t="s">
        <v>6172</v>
      </c>
      <c r="BJ466" s="1" t="s">
        <v>6173</v>
      </c>
      <c r="BK466" s="1" t="s">
        <v>120</v>
      </c>
      <c r="BL466" s="1" t="s">
        <v>120</v>
      </c>
      <c r="BM466" s="1" t="s">
        <v>6164</v>
      </c>
      <c r="BN466" s="1" t="s">
        <v>120</v>
      </c>
      <c r="BO466" s="1" t="s">
        <v>500</v>
      </c>
      <c r="BP466" s="1" t="s">
        <v>6174</v>
      </c>
      <c r="BQ466" s="1" t="s">
        <v>843</v>
      </c>
      <c r="BR466" s="1" t="s">
        <v>120</v>
      </c>
      <c r="BS466" s="1" t="s">
        <v>120</v>
      </c>
      <c r="BT466" s="1" t="s">
        <v>1452</v>
      </c>
      <c r="BU466" s="1" t="s">
        <v>120</v>
      </c>
      <c r="BV466" s="1" t="s">
        <v>6175</v>
      </c>
      <c r="BW466" s="1" t="s">
        <v>6176</v>
      </c>
      <c r="BX466" s="1" t="s">
        <v>6177</v>
      </c>
      <c r="BY466" s="1" t="s">
        <v>120</v>
      </c>
      <c r="BZ466" s="1" t="s">
        <v>120</v>
      </c>
      <c r="CA466" s="1" t="s">
        <v>6170</v>
      </c>
      <c r="CB466" s="1" t="s">
        <v>6165</v>
      </c>
      <c r="CC466" s="1" t="s">
        <v>120</v>
      </c>
      <c r="CD466" s="1" t="s">
        <v>6166</v>
      </c>
      <c r="CE466" s="1" t="s">
        <v>120</v>
      </c>
      <c r="CF466" s="1" t="s">
        <v>6167</v>
      </c>
      <c r="CG466" s="1" t="s">
        <v>120</v>
      </c>
      <c r="CH466" s="1" t="s">
        <v>120</v>
      </c>
      <c r="CI466" s="1" t="s">
        <v>120</v>
      </c>
      <c r="CJ466" s="1" t="s">
        <v>120</v>
      </c>
      <c r="CK466" s="1" t="s">
        <v>6168</v>
      </c>
      <c r="CL466" s="1" t="s">
        <v>6169</v>
      </c>
      <c r="CM466" s="1" t="s">
        <v>6170</v>
      </c>
      <c r="CN466" s="1" t="s">
        <v>6178</v>
      </c>
      <c r="CO466" s="1" t="s">
        <v>6179</v>
      </c>
      <c r="CP466" s="1" t="s">
        <v>6180</v>
      </c>
      <c r="CQ466" s="1" t="s">
        <v>6181</v>
      </c>
      <c r="CR466" s="1" t="s">
        <v>6182</v>
      </c>
      <c r="CS466" s="1" t="s">
        <v>6183</v>
      </c>
      <c r="CT466" s="1" t="s">
        <v>1189</v>
      </c>
      <c r="CU466" s="1" t="s">
        <v>120</v>
      </c>
      <c r="CV466" s="1" t="s">
        <v>120</v>
      </c>
      <c r="CW466" s="1" t="s">
        <v>120</v>
      </c>
      <c r="CX466" s="1" t="s">
        <v>120</v>
      </c>
      <c r="CY466" s="1" t="s">
        <v>120</v>
      </c>
      <c r="CZ466" s="1" t="s">
        <v>1189</v>
      </c>
      <c r="DA466" s="1" t="s">
        <v>6155</v>
      </c>
      <c r="DB466" s="1" t="s">
        <v>120</v>
      </c>
      <c r="DC466" s="1" t="s">
        <v>120</v>
      </c>
      <c r="DD466" s="1" t="s">
        <v>120</v>
      </c>
      <c r="DE466" s="1" t="s">
        <v>120</v>
      </c>
      <c r="DF466" s="1" t="s">
        <v>120</v>
      </c>
      <c r="DG466" s="1" t="s">
        <v>6155</v>
      </c>
    </row>
    <row r="467" spans="1:111" x14ac:dyDescent="0.3">
      <c r="A467" s="2">
        <v>465</v>
      </c>
      <c r="B467" s="1" t="s">
        <v>6184</v>
      </c>
      <c r="C467" s="1" t="s">
        <v>6185</v>
      </c>
      <c r="D467" s="1" t="s">
        <v>6186</v>
      </c>
      <c r="E467" s="1" t="s">
        <v>6187</v>
      </c>
      <c r="F467" s="1"/>
      <c r="G467" s="1"/>
      <c r="H467" s="1"/>
      <c r="I467" s="1"/>
      <c r="J467" s="1"/>
      <c r="K467" s="1" t="s">
        <v>2895</v>
      </c>
      <c r="L467" s="1" t="s">
        <v>6188</v>
      </c>
      <c r="M467" s="1" t="s">
        <v>120</v>
      </c>
      <c r="N467" s="1" t="s">
        <v>625</v>
      </c>
      <c r="O467" s="1" t="s">
        <v>6189</v>
      </c>
      <c r="P467" s="1" t="s">
        <v>370</v>
      </c>
      <c r="Q467" s="1" t="s">
        <v>120</v>
      </c>
      <c r="R467" s="1" t="s">
        <v>120</v>
      </c>
      <c r="S467" s="1" t="s">
        <v>2895</v>
      </c>
      <c r="T467" s="1" t="s">
        <v>120</v>
      </c>
      <c r="U467" s="1" t="s">
        <v>6190</v>
      </c>
      <c r="V467" s="1" t="s">
        <v>6191</v>
      </c>
      <c r="W467" s="1" t="s">
        <v>6192</v>
      </c>
      <c r="X467" s="1" t="s">
        <v>120</v>
      </c>
      <c r="Y467" s="1" t="s">
        <v>120</v>
      </c>
      <c r="Z467" s="1" t="s">
        <v>6193</v>
      </c>
      <c r="AA467" s="1" t="s">
        <v>6194</v>
      </c>
      <c r="AB467" s="1" t="s">
        <v>120</v>
      </c>
      <c r="AC467" s="1" t="s">
        <v>120</v>
      </c>
      <c r="AD467" s="1" t="s">
        <v>120</v>
      </c>
      <c r="AE467" s="1" t="s">
        <v>120</v>
      </c>
      <c r="AF467" s="1" t="s">
        <v>120</v>
      </c>
      <c r="AG467" s="1" t="s">
        <v>120</v>
      </c>
      <c r="AH467" s="1" t="s">
        <v>120</v>
      </c>
      <c r="AI467" s="1" t="s">
        <v>120</v>
      </c>
      <c r="AJ467" s="1" t="s">
        <v>6195</v>
      </c>
      <c r="AK467" s="1" t="s">
        <v>6196</v>
      </c>
      <c r="AL467" s="1" t="s">
        <v>6193</v>
      </c>
      <c r="AM467" s="1" t="s">
        <v>120</v>
      </c>
      <c r="AN467" s="1" t="s">
        <v>120</v>
      </c>
      <c r="AO467" s="1" t="s">
        <v>120</v>
      </c>
      <c r="AP467" s="1" t="s">
        <v>120</v>
      </c>
      <c r="AQ467" s="1" t="s">
        <v>120</v>
      </c>
      <c r="AR467" s="1" t="s">
        <v>120</v>
      </c>
      <c r="AS467" s="1" t="s">
        <v>120</v>
      </c>
      <c r="AT467" s="1" t="s">
        <v>120</v>
      </c>
      <c r="AU467" s="1" t="s">
        <v>120</v>
      </c>
      <c r="AV467" s="1" t="s">
        <v>120</v>
      </c>
      <c r="AW467" s="1" t="s">
        <v>120</v>
      </c>
      <c r="AX467" s="1" t="s">
        <v>120</v>
      </c>
      <c r="AY467" s="1" t="s">
        <v>120</v>
      </c>
      <c r="AZ467" s="1" t="s">
        <v>120</v>
      </c>
      <c r="BA467" s="1" t="s">
        <v>625</v>
      </c>
      <c r="BB467" s="1" t="s">
        <v>6189</v>
      </c>
      <c r="BC467" s="1" t="s">
        <v>370</v>
      </c>
      <c r="BD467" s="1" t="s">
        <v>120</v>
      </c>
      <c r="BE467" s="1" t="s">
        <v>120</v>
      </c>
      <c r="BF467" s="1" t="s">
        <v>2895</v>
      </c>
      <c r="BG467" s="1" t="s">
        <v>120</v>
      </c>
      <c r="BH467" s="1" t="s">
        <v>6190</v>
      </c>
      <c r="BI467" s="1" t="s">
        <v>6191</v>
      </c>
      <c r="BJ467" s="1" t="s">
        <v>6192</v>
      </c>
      <c r="BK467" s="1" t="s">
        <v>120</v>
      </c>
      <c r="BL467" s="1" t="s">
        <v>120</v>
      </c>
      <c r="BM467" s="1" t="s">
        <v>6193</v>
      </c>
      <c r="BN467" s="1" t="s">
        <v>120</v>
      </c>
      <c r="BO467" s="1" t="s">
        <v>120</v>
      </c>
      <c r="BP467" s="1" t="s">
        <v>120</v>
      </c>
      <c r="BQ467" s="1" t="s">
        <v>120</v>
      </c>
      <c r="BR467" s="1" t="s">
        <v>120</v>
      </c>
      <c r="BS467" s="1" t="s">
        <v>120</v>
      </c>
      <c r="BT467" s="1" t="s">
        <v>120</v>
      </c>
      <c r="BU467" s="1" t="s">
        <v>120</v>
      </c>
      <c r="BV467" s="1" t="s">
        <v>120</v>
      </c>
      <c r="BW467" s="1" t="s">
        <v>120</v>
      </c>
      <c r="BX467" s="1" t="s">
        <v>120</v>
      </c>
      <c r="BY467" s="1" t="s">
        <v>120</v>
      </c>
      <c r="BZ467" s="1" t="s">
        <v>120</v>
      </c>
      <c r="CA467" s="1" t="s">
        <v>120</v>
      </c>
      <c r="CB467" s="1" t="s">
        <v>120</v>
      </c>
      <c r="CC467" s="1" t="s">
        <v>120</v>
      </c>
      <c r="CD467" s="1" t="s">
        <v>120</v>
      </c>
      <c r="CE467" s="1" t="s">
        <v>120</v>
      </c>
      <c r="CF467" s="1" t="s">
        <v>120</v>
      </c>
      <c r="CG467" s="1" t="s">
        <v>120</v>
      </c>
      <c r="CH467" s="1" t="s">
        <v>120</v>
      </c>
      <c r="CI467" s="1" t="s">
        <v>120</v>
      </c>
      <c r="CJ467" s="1" t="s">
        <v>120</v>
      </c>
      <c r="CK467" s="1" t="s">
        <v>120</v>
      </c>
      <c r="CL467" s="1" t="s">
        <v>120</v>
      </c>
      <c r="CM467" s="1" t="s">
        <v>120</v>
      </c>
      <c r="CN467" s="1" t="s">
        <v>120</v>
      </c>
      <c r="CO467" s="1" t="s">
        <v>120</v>
      </c>
      <c r="CP467" s="1" t="s">
        <v>120</v>
      </c>
      <c r="CQ467" s="1" t="s">
        <v>120</v>
      </c>
      <c r="CR467" s="1" t="s">
        <v>120</v>
      </c>
      <c r="CS467" s="1" t="s">
        <v>120</v>
      </c>
      <c r="CT467" s="1" t="s">
        <v>120</v>
      </c>
      <c r="CU467" s="1" t="s">
        <v>120</v>
      </c>
      <c r="CV467" s="1" t="s">
        <v>120</v>
      </c>
      <c r="CW467" s="1" t="s">
        <v>120</v>
      </c>
      <c r="CX467" s="1" t="s">
        <v>120</v>
      </c>
      <c r="CY467" s="1" t="s">
        <v>120</v>
      </c>
      <c r="CZ467" s="1" t="s">
        <v>120</v>
      </c>
      <c r="DA467" s="1" t="s">
        <v>120</v>
      </c>
      <c r="DB467" s="1" t="s">
        <v>120</v>
      </c>
      <c r="DC467" s="1" t="s">
        <v>120</v>
      </c>
      <c r="DD467" s="1" t="s">
        <v>120</v>
      </c>
      <c r="DE467" s="1" t="s">
        <v>120</v>
      </c>
      <c r="DF467" s="1" t="s">
        <v>120</v>
      </c>
      <c r="DG467" s="1" t="s">
        <v>120</v>
      </c>
    </row>
    <row r="468" spans="1:111" x14ac:dyDescent="0.3">
      <c r="A468" s="2">
        <v>466</v>
      </c>
      <c r="B468" s="1" t="s">
        <v>6197</v>
      </c>
      <c r="C468" s="1" t="s">
        <v>6198</v>
      </c>
      <c r="D468" s="1" t="s">
        <v>6199</v>
      </c>
      <c r="E468" s="1" t="s">
        <v>6200</v>
      </c>
      <c r="F468" s="1" t="s">
        <v>6201</v>
      </c>
      <c r="G468" s="1"/>
      <c r="H468" s="1" t="s">
        <v>6202</v>
      </c>
      <c r="I468" s="1" t="s">
        <v>6203</v>
      </c>
      <c r="J468" s="1"/>
      <c r="K468" s="1" t="s">
        <v>120</v>
      </c>
      <c r="L468" s="1" t="s">
        <v>311</v>
      </c>
      <c r="M468" s="1" t="s">
        <v>120</v>
      </c>
      <c r="N468" s="1" t="s">
        <v>120</v>
      </c>
      <c r="O468" s="1" t="s">
        <v>120</v>
      </c>
      <c r="P468" s="1" t="s">
        <v>120</v>
      </c>
      <c r="Q468" s="1" t="s">
        <v>120</v>
      </c>
      <c r="R468" s="1" t="s">
        <v>120</v>
      </c>
      <c r="S468" s="1" t="s">
        <v>120</v>
      </c>
      <c r="T468" s="1" t="s">
        <v>120</v>
      </c>
      <c r="U468" s="1" t="s">
        <v>120</v>
      </c>
      <c r="V468" s="1" t="s">
        <v>120</v>
      </c>
      <c r="W468" s="1" t="s">
        <v>120</v>
      </c>
      <c r="X468" s="1" t="s">
        <v>120</v>
      </c>
      <c r="Y468" s="1" t="s">
        <v>120</v>
      </c>
      <c r="Z468" s="1" t="s">
        <v>120</v>
      </c>
      <c r="AA468" s="1" t="s">
        <v>120</v>
      </c>
      <c r="AB468" s="1" t="s">
        <v>120</v>
      </c>
      <c r="AC468" s="1" t="s">
        <v>120</v>
      </c>
      <c r="AD468" s="1" t="s">
        <v>120</v>
      </c>
      <c r="AE468" s="1" t="s">
        <v>120</v>
      </c>
      <c r="AF468" s="1" t="s">
        <v>120</v>
      </c>
      <c r="AG468" s="1" t="s">
        <v>120</v>
      </c>
      <c r="AH468" s="1" t="s">
        <v>120</v>
      </c>
      <c r="AI468" s="1" t="s">
        <v>120</v>
      </c>
      <c r="AJ468" s="1" t="s">
        <v>120</v>
      </c>
      <c r="AK468" s="1" t="s">
        <v>120</v>
      </c>
      <c r="AL468" s="1" t="s">
        <v>120</v>
      </c>
      <c r="AM468" s="1" t="s">
        <v>120</v>
      </c>
      <c r="AN468" s="1" t="s">
        <v>120</v>
      </c>
      <c r="AO468" s="1" t="s">
        <v>120</v>
      </c>
      <c r="AP468" s="1" t="s">
        <v>120</v>
      </c>
      <c r="AQ468" s="1" t="s">
        <v>120</v>
      </c>
      <c r="AR468" s="1" t="s">
        <v>120</v>
      </c>
      <c r="AS468" s="1" t="s">
        <v>120</v>
      </c>
      <c r="AT468" s="1" t="s">
        <v>120</v>
      </c>
      <c r="AU468" s="1" t="s">
        <v>120</v>
      </c>
      <c r="AV468" s="1" t="s">
        <v>120</v>
      </c>
      <c r="AW468" s="1" t="s">
        <v>120</v>
      </c>
      <c r="AX468" s="1" t="s">
        <v>120</v>
      </c>
      <c r="AY468" s="1" t="s">
        <v>120</v>
      </c>
      <c r="AZ468" s="1" t="s">
        <v>120</v>
      </c>
      <c r="BA468" s="1" t="s">
        <v>120</v>
      </c>
      <c r="BB468" s="1" t="s">
        <v>120</v>
      </c>
      <c r="BC468" s="1" t="s">
        <v>120</v>
      </c>
      <c r="BD468" s="1" t="s">
        <v>120</v>
      </c>
      <c r="BE468" s="1" t="s">
        <v>120</v>
      </c>
      <c r="BF468" s="1" t="s">
        <v>120</v>
      </c>
      <c r="BG468" s="1" t="s">
        <v>120</v>
      </c>
      <c r="BH468" s="1" t="s">
        <v>120</v>
      </c>
      <c r="BI468" s="1" t="s">
        <v>120</v>
      </c>
      <c r="BJ468" s="1" t="s">
        <v>120</v>
      </c>
      <c r="BK468" s="1" t="s">
        <v>120</v>
      </c>
      <c r="BL468" s="1" t="s">
        <v>120</v>
      </c>
      <c r="BM468" s="1" t="s">
        <v>120</v>
      </c>
      <c r="BN468" s="1" t="s">
        <v>120</v>
      </c>
      <c r="BO468" s="1" t="s">
        <v>120</v>
      </c>
      <c r="BP468" s="1" t="s">
        <v>120</v>
      </c>
      <c r="BQ468" s="1" t="s">
        <v>120</v>
      </c>
      <c r="BR468" s="1" t="s">
        <v>120</v>
      </c>
      <c r="BS468" s="1" t="s">
        <v>120</v>
      </c>
      <c r="BT468" s="1" t="s">
        <v>120</v>
      </c>
      <c r="BU468" s="1" t="s">
        <v>120</v>
      </c>
      <c r="BV468" s="1" t="s">
        <v>120</v>
      </c>
      <c r="BW468" s="1" t="s">
        <v>120</v>
      </c>
      <c r="BX468" s="1" t="s">
        <v>120</v>
      </c>
      <c r="BY468" s="1" t="s">
        <v>120</v>
      </c>
      <c r="BZ468" s="1" t="s">
        <v>120</v>
      </c>
      <c r="CA468" s="1" t="s">
        <v>120</v>
      </c>
      <c r="CB468" s="1" t="s">
        <v>120</v>
      </c>
      <c r="CC468" s="1" t="s">
        <v>120</v>
      </c>
      <c r="CD468" s="1" t="s">
        <v>120</v>
      </c>
      <c r="CE468" s="1" t="s">
        <v>120</v>
      </c>
      <c r="CF468" s="1" t="s">
        <v>120</v>
      </c>
      <c r="CG468" s="1" t="s">
        <v>120</v>
      </c>
      <c r="CH468" s="1" t="s">
        <v>120</v>
      </c>
      <c r="CI468" s="1" t="s">
        <v>120</v>
      </c>
      <c r="CJ468" s="1" t="s">
        <v>120</v>
      </c>
      <c r="CK468" s="1" t="s">
        <v>120</v>
      </c>
      <c r="CL468" s="1" t="s">
        <v>120</v>
      </c>
      <c r="CM468" s="1" t="s">
        <v>120</v>
      </c>
      <c r="CN468" s="1" t="s">
        <v>120</v>
      </c>
      <c r="CO468" s="1" t="s">
        <v>120</v>
      </c>
      <c r="CP468" s="1" t="s">
        <v>120</v>
      </c>
      <c r="CQ468" s="1" t="s">
        <v>120</v>
      </c>
      <c r="CR468" s="1" t="s">
        <v>120</v>
      </c>
      <c r="CS468" s="1" t="s">
        <v>120</v>
      </c>
      <c r="CT468" s="1" t="s">
        <v>120</v>
      </c>
      <c r="CU468" s="1" t="s">
        <v>120</v>
      </c>
      <c r="CV468" s="1" t="s">
        <v>120</v>
      </c>
      <c r="CW468" s="1" t="s">
        <v>120</v>
      </c>
      <c r="CX468" s="1" t="s">
        <v>120</v>
      </c>
      <c r="CY468" s="1" t="s">
        <v>120</v>
      </c>
      <c r="CZ468" s="1" t="s">
        <v>120</v>
      </c>
      <c r="DA468" s="1" t="s">
        <v>120</v>
      </c>
      <c r="DB468" s="1" t="s">
        <v>120</v>
      </c>
      <c r="DC468" s="1" t="s">
        <v>120</v>
      </c>
      <c r="DD468" s="1" t="s">
        <v>120</v>
      </c>
      <c r="DE468" s="1" t="s">
        <v>120</v>
      </c>
      <c r="DF468" s="1" t="s">
        <v>120</v>
      </c>
      <c r="DG468" s="1" t="s">
        <v>120</v>
      </c>
    </row>
    <row r="469" spans="1:111" x14ac:dyDescent="0.3">
      <c r="A469" s="2">
        <v>467</v>
      </c>
      <c r="B469" s="1" t="s">
        <v>6204</v>
      </c>
      <c r="C469" s="1" t="s">
        <v>6205</v>
      </c>
      <c r="D469" s="1" t="s">
        <v>6206</v>
      </c>
      <c r="E469" s="1" t="s">
        <v>6207</v>
      </c>
      <c r="F469" s="1" t="s">
        <v>6208</v>
      </c>
      <c r="G469" s="1" t="s">
        <v>6209</v>
      </c>
      <c r="H469" s="1" t="s">
        <v>6210</v>
      </c>
      <c r="I469" s="1" t="s">
        <v>6211</v>
      </c>
      <c r="J469" s="1" t="s">
        <v>6209</v>
      </c>
      <c r="K469" s="1" t="s">
        <v>6212</v>
      </c>
      <c r="L469" s="1" t="s">
        <v>6213</v>
      </c>
      <c r="M469" s="1" t="s">
        <v>120</v>
      </c>
      <c r="N469" s="1" t="s">
        <v>849</v>
      </c>
      <c r="O469" s="1" t="s">
        <v>6214</v>
      </c>
      <c r="P469" s="1" t="s">
        <v>120</v>
      </c>
      <c r="Q469" s="1" t="s">
        <v>120</v>
      </c>
      <c r="R469" s="1" t="s">
        <v>120</v>
      </c>
      <c r="S469" s="1" t="s">
        <v>6212</v>
      </c>
      <c r="T469" s="1" t="s">
        <v>120</v>
      </c>
      <c r="U469" s="1" t="s">
        <v>6215</v>
      </c>
      <c r="V469" s="1" t="s">
        <v>6216</v>
      </c>
      <c r="W469" s="1" t="s">
        <v>120</v>
      </c>
      <c r="X469" s="1" t="s">
        <v>120</v>
      </c>
      <c r="Y469" s="1" t="s">
        <v>120</v>
      </c>
      <c r="Z469" s="1" t="s">
        <v>6217</v>
      </c>
      <c r="AA469" s="1" t="s">
        <v>6218</v>
      </c>
      <c r="AB469" s="1" t="s">
        <v>120</v>
      </c>
      <c r="AC469" s="1" t="s">
        <v>120</v>
      </c>
      <c r="AD469" s="1" t="s">
        <v>120</v>
      </c>
      <c r="AE469" s="1" t="s">
        <v>120</v>
      </c>
      <c r="AF469" s="1" t="s">
        <v>120</v>
      </c>
      <c r="AG469" s="1" t="s">
        <v>120</v>
      </c>
      <c r="AH469" s="1" t="s">
        <v>120</v>
      </c>
      <c r="AI469" s="1" t="s">
        <v>120</v>
      </c>
      <c r="AJ469" s="1" t="s">
        <v>120</v>
      </c>
      <c r="AK469" s="1" t="s">
        <v>422</v>
      </c>
      <c r="AL469" s="1" t="s">
        <v>6217</v>
      </c>
      <c r="AM469" s="1" t="s">
        <v>120</v>
      </c>
      <c r="AN469" s="1" t="s">
        <v>120</v>
      </c>
      <c r="AO469" s="1" t="s">
        <v>120</v>
      </c>
      <c r="AP469" s="1" t="s">
        <v>120</v>
      </c>
      <c r="AQ469" s="1" t="s">
        <v>120</v>
      </c>
      <c r="AR469" s="1" t="s">
        <v>120</v>
      </c>
      <c r="AS469" s="1" t="s">
        <v>120</v>
      </c>
      <c r="AT469" s="1" t="s">
        <v>120</v>
      </c>
      <c r="AU469" s="1" t="s">
        <v>120</v>
      </c>
      <c r="AV469" s="1" t="s">
        <v>120</v>
      </c>
      <c r="AW469" s="1" t="s">
        <v>120</v>
      </c>
      <c r="AX469" s="1" t="s">
        <v>120</v>
      </c>
      <c r="AY469" s="1" t="s">
        <v>120</v>
      </c>
      <c r="AZ469" s="1" t="s">
        <v>120</v>
      </c>
      <c r="BA469" s="1" t="s">
        <v>849</v>
      </c>
      <c r="BB469" s="1" t="s">
        <v>6214</v>
      </c>
      <c r="BC469" s="1" t="s">
        <v>120</v>
      </c>
      <c r="BD469" s="1" t="s">
        <v>120</v>
      </c>
      <c r="BE469" s="1" t="s">
        <v>120</v>
      </c>
      <c r="BF469" s="1" t="s">
        <v>6212</v>
      </c>
      <c r="BG469" s="1" t="s">
        <v>120</v>
      </c>
      <c r="BH469" s="1" t="s">
        <v>6215</v>
      </c>
      <c r="BI469" s="1" t="s">
        <v>6216</v>
      </c>
      <c r="BJ469" s="1" t="s">
        <v>120</v>
      </c>
      <c r="BK469" s="1" t="s">
        <v>120</v>
      </c>
      <c r="BL469" s="1" t="s">
        <v>120</v>
      </c>
      <c r="BM469" s="1" t="s">
        <v>6217</v>
      </c>
      <c r="BN469" s="1" t="s">
        <v>120</v>
      </c>
      <c r="BO469" s="1" t="s">
        <v>120</v>
      </c>
      <c r="BP469" s="1" t="s">
        <v>120</v>
      </c>
      <c r="BQ469" s="1" t="s">
        <v>120</v>
      </c>
      <c r="BR469" s="1" t="s">
        <v>120</v>
      </c>
      <c r="BS469" s="1" t="s">
        <v>120</v>
      </c>
      <c r="BT469" s="1" t="s">
        <v>120</v>
      </c>
      <c r="BU469" s="1" t="s">
        <v>120</v>
      </c>
      <c r="BV469" s="1" t="s">
        <v>120</v>
      </c>
      <c r="BW469" s="1" t="s">
        <v>120</v>
      </c>
      <c r="BX469" s="1" t="s">
        <v>120</v>
      </c>
      <c r="BY469" s="1" t="s">
        <v>120</v>
      </c>
      <c r="BZ469" s="1" t="s">
        <v>120</v>
      </c>
      <c r="CA469" s="1" t="s">
        <v>120</v>
      </c>
      <c r="CB469" s="1" t="s">
        <v>120</v>
      </c>
      <c r="CC469" s="1" t="s">
        <v>120</v>
      </c>
      <c r="CD469" s="1" t="s">
        <v>120</v>
      </c>
      <c r="CE469" s="1" t="s">
        <v>120</v>
      </c>
      <c r="CF469" s="1" t="s">
        <v>120</v>
      </c>
      <c r="CG469" s="1" t="s">
        <v>120</v>
      </c>
      <c r="CH469" s="1" t="s">
        <v>120</v>
      </c>
      <c r="CI469" s="1" t="s">
        <v>120</v>
      </c>
      <c r="CJ469" s="1" t="s">
        <v>120</v>
      </c>
      <c r="CK469" s="1" t="s">
        <v>120</v>
      </c>
      <c r="CL469" s="1" t="s">
        <v>120</v>
      </c>
      <c r="CM469" s="1" t="s">
        <v>120</v>
      </c>
      <c r="CN469" s="1" t="s">
        <v>120</v>
      </c>
      <c r="CO469" s="1" t="s">
        <v>120</v>
      </c>
      <c r="CP469" s="1" t="s">
        <v>120</v>
      </c>
      <c r="CQ469" s="1" t="s">
        <v>120</v>
      </c>
      <c r="CR469" s="1" t="s">
        <v>120</v>
      </c>
      <c r="CS469" s="1" t="s">
        <v>120</v>
      </c>
      <c r="CT469" s="1" t="s">
        <v>120</v>
      </c>
      <c r="CU469" s="1" t="s">
        <v>120</v>
      </c>
      <c r="CV469" s="1" t="s">
        <v>120</v>
      </c>
      <c r="CW469" s="1" t="s">
        <v>120</v>
      </c>
      <c r="CX469" s="1" t="s">
        <v>120</v>
      </c>
      <c r="CY469" s="1" t="s">
        <v>120</v>
      </c>
      <c r="CZ469" s="1" t="s">
        <v>120</v>
      </c>
      <c r="DA469" s="1" t="s">
        <v>120</v>
      </c>
      <c r="DB469" s="1" t="s">
        <v>120</v>
      </c>
      <c r="DC469" s="1" t="s">
        <v>120</v>
      </c>
      <c r="DD469" s="1" t="s">
        <v>120</v>
      </c>
      <c r="DE469" s="1" t="s">
        <v>120</v>
      </c>
      <c r="DF469" s="1" t="s">
        <v>120</v>
      </c>
      <c r="DG469" s="1" t="s">
        <v>120</v>
      </c>
    </row>
    <row r="470" spans="1:111" x14ac:dyDescent="0.3">
      <c r="A470" s="2">
        <v>468</v>
      </c>
      <c r="B470" s="1" t="s">
        <v>6219</v>
      </c>
      <c r="C470" s="1" t="s">
        <v>6220</v>
      </c>
      <c r="D470" s="1" t="s">
        <v>4887</v>
      </c>
      <c r="E470" s="1" t="s">
        <v>6221</v>
      </c>
      <c r="F470" s="1" t="s">
        <v>6222</v>
      </c>
      <c r="G470" s="1" t="s">
        <v>6223</v>
      </c>
      <c r="H470" s="1" t="s">
        <v>6224</v>
      </c>
      <c r="I470" s="1" t="s">
        <v>6225</v>
      </c>
      <c r="J470" s="1" t="s">
        <v>6226</v>
      </c>
      <c r="K470" s="1" t="s">
        <v>1341</v>
      </c>
      <c r="L470" s="1" t="s">
        <v>6227</v>
      </c>
      <c r="M470" s="1" t="s">
        <v>120</v>
      </c>
      <c r="N470" s="1" t="s">
        <v>514</v>
      </c>
      <c r="O470" s="1" t="s">
        <v>6228</v>
      </c>
      <c r="P470" s="1" t="s">
        <v>843</v>
      </c>
      <c r="Q470" s="1" t="s">
        <v>120</v>
      </c>
      <c r="R470" s="1" t="s">
        <v>120</v>
      </c>
      <c r="S470" s="1" t="s">
        <v>1341</v>
      </c>
      <c r="T470" s="1" t="s">
        <v>120</v>
      </c>
      <c r="U470" s="1" t="s">
        <v>6229</v>
      </c>
      <c r="V470" s="1" t="s">
        <v>6230</v>
      </c>
      <c r="W470" s="1" t="s">
        <v>6231</v>
      </c>
      <c r="X470" s="1" t="s">
        <v>120</v>
      </c>
      <c r="Y470" s="1" t="s">
        <v>120</v>
      </c>
      <c r="Z470" s="1" t="s">
        <v>6232</v>
      </c>
      <c r="AA470" s="1" t="s">
        <v>6233</v>
      </c>
      <c r="AB470" s="1" t="s">
        <v>120</v>
      </c>
      <c r="AC470" s="1" t="s">
        <v>120</v>
      </c>
      <c r="AD470" s="1" t="s">
        <v>120</v>
      </c>
      <c r="AE470" s="1" t="s">
        <v>120</v>
      </c>
      <c r="AF470" s="1" t="s">
        <v>120</v>
      </c>
      <c r="AG470" s="1" t="s">
        <v>120</v>
      </c>
      <c r="AH470" s="1" t="s">
        <v>120</v>
      </c>
      <c r="AI470" s="1" t="s">
        <v>120</v>
      </c>
      <c r="AJ470" s="1" t="s">
        <v>6234</v>
      </c>
      <c r="AK470" s="1" t="s">
        <v>6235</v>
      </c>
      <c r="AL470" s="1" t="s">
        <v>6236</v>
      </c>
      <c r="AM470" s="1" t="s">
        <v>120</v>
      </c>
      <c r="AN470" s="1" t="s">
        <v>120</v>
      </c>
      <c r="AO470" s="1" t="s">
        <v>120</v>
      </c>
      <c r="AP470" s="1" t="s">
        <v>120</v>
      </c>
      <c r="AQ470" s="1" t="s">
        <v>120</v>
      </c>
      <c r="AR470" s="1" t="s">
        <v>120</v>
      </c>
      <c r="AS470" s="1" t="s">
        <v>120</v>
      </c>
      <c r="AT470" s="1" t="s">
        <v>120</v>
      </c>
      <c r="AU470" s="1" t="s">
        <v>120</v>
      </c>
      <c r="AV470" s="1" t="s">
        <v>120</v>
      </c>
      <c r="AW470" s="1" t="s">
        <v>120</v>
      </c>
      <c r="AX470" s="1" t="s">
        <v>120</v>
      </c>
      <c r="AY470" s="1" t="s">
        <v>6237</v>
      </c>
      <c r="AZ470" s="1" t="s">
        <v>120</v>
      </c>
      <c r="BA470" s="1" t="s">
        <v>847</v>
      </c>
      <c r="BB470" s="1" t="s">
        <v>671</v>
      </c>
      <c r="BC470" s="1" t="s">
        <v>843</v>
      </c>
      <c r="BD470" s="1" t="s">
        <v>120</v>
      </c>
      <c r="BE470" s="1" t="s">
        <v>120</v>
      </c>
      <c r="BF470" s="1" t="s">
        <v>842</v>
      </c>
      <c r="BG470" s="1" t="s">
        <v>120</v>
      </c>
      <c r="BH470" s="1" t="s">
        <v>6238</v>
      </c>
      <c r="BI470" s="1" t="s">
        <v>6239</v>
      </c>
      <c r="BJ470" s="1" t="s">
        <v>6231</v>
      </c>
      <c r="BK470" s="1" t="s">
        <v>120</v>
      </c>
      <c r="BL470" s="1" t="s">
        <v>120</v>
      </c>
      <c r="BM470" s="1" t="s">
        <v>6236</v>
      </c>
      <c r="BN470" s="1" t="s">
        <v>120</v>
      </c>
      <c r="BO470" s="1" t="s">
        <v>120</v>
      </c>
      <c r="BP470" s="1" t="s">
        <v>120</v>
      </c>
      <c r="BQ470" s="1" t="s">
        <v>120</v>
      </c>
      <c r="BR470" s="1" t="s">
        <v>120</v>
      </c>
      <c r="BS470" s="1" t="s">
        <v>120</v>
      </c>
      <c r="BT470" s="1" t="s">
        <v>120</v>
      </c>
      <c r="BU470" s="1" t="s">
        <v>120</v>
      </c>
      <c r="BV470" s="1" t="s">
        <v>120</v>
      </c>
      <c r="BW470" s="1" t="s">
        <v>120</v>
      </c>
      <c r="BX470" s="1" t="s">
        <v>120</v>
      </c>
      <c r="BY470" s="1" t="s">
        <v>120</v>
      </c>
      <c r="BZ470" s="1" t="s">
        <v>120</v>
      </c>
      <c r="CA470" s="1" t="s">
        <v>120</v>
      </c>
      <c r="CB470" s="1" t="s">
        <v>120</v>
      </c>
      <c r="CC470" s="1" t="s">
        <v>120</v>
      </c>
      <c r="CD470" s="1" t="s">
        <v>120</v>
      </c>
      <c r="CE470" s="1" t="s">
        <v>120</v>
      </c>
      <c r="CF470" s="1" t="s">
        <v>120</v>
      </c>
      <c r="CG470" s="1" t="s">
        <v>120</v>
      </c>
      <c r="CH470" s="1" t="s">
        <v>120</v>
      </c>
      <c r="CI470" s="1" t="s">
        <v>120</v>
      </c>
      <c r="CJ470" s="1" t="s">
        <v>120</v>
      </c>
      <c r="CK470" s="1" t="s">
        <v>120</v>
      </c>
      <c r="CL470" s="1" t="s">
        <v>120</v>
      </c>
      <c r="CM470" s="1" t="s">
        <v>120</v>
      </c>
      <c r="CN470" s="1" t="s">
        <v>120</v>
      </c>
      <c r="CO470" s="1" t="s">
        <v>120</v>
      </c>
      <c r="CP470" s="1" t="s">
        <v>120</v>
      </c>
      <c r="CQ470" s="1" t="s">
        <v>120</v>
      </c>
      <c r="CR470" s="1" t="s">
        <v>120</v>
      </c>
      <c r="CS470" s="1" t="s">
        <v>120</v>
      </c>
      <c r="CT470" s="1" t="s">
        <v>120</v>
      </c>
      <c r="CU470" s="1" t="s">
        <v>262</v>
      </c>
      <c r="CV470" s="1" t="s">
        <v>123</v>
      </c>
      <c r="CW470" s="1" t="s">
        <v>120</v>
      </c>
      <c r="CX470" s="1" t="s">
        <v>120</v>
      </c>
      <c r="CY470" s="1" t="s">
        <v>120</v>
      </c>
      <c r="CZ470" s="1" t="s">
        <v>190</v>
      </c>
      <c r="DA470" s="1" t="s">
        <v>120</v>
      </c>
      <c r="DB470" s="1" t="s">
        <v>6240</v>
      </c>
      <c r="DC470" s="1" t="s">
        <v>6241</v>
      </c>
      <c r="DD470" s="1" t="s">
        <v>120</v>
      </c>
      <c r="DE470" s="1" t="s">
        <v>120</v>
      </c>
      <c r="DF470" s="1" t="s">
        <v>120</v>
      </c>
      <c r="DG470" s="1" t="s">
        <v>6237</v>
      </c>
    </row>
    <row r="471" spans="1:111" x14ac:dyDescent="0.3">
      <c r="A471" s="2">
        <v>469</v>
      </c>
      <c r="B471" s="1" t="s">
        <v>6242</v>
      </c>
      <c r="C471" s="1" t="s">
        <v>6243</v>
      </c>
      <c r="D471" s="1" t="s">
        <v>6038</v>
      </c>
      <c r="E471" s="1" t="s">
        <v>6244</v>
      </c>
      <c r="F471" s="1"/>
      <c r="G471" s="1"/>
      <c r="H471" s="1"/>
      <c r="I471" s="1"/>
      <c r="J471" s="1"/>
      <c r="K471" s="1" t="s">
        <v>190</v>
      </c>
      <c r="L471" s="1" t="s">
        <v>6245</v>
      </c>
      <c r="M471" s="1" t="s">
        <v>120</v>
      </c>
      <c r="N471" s="1" t="s">
        <v>120</v>
      </c>
      <c r="O471" s="1" t="s">
        <v>190</v>
      </c>
      <c r="P471" s="1" t="s">
        <v>120</v>
      </c>
      <c r="Q471" s="1" t="s">
        <v>120</v>
      </c>
      <c r="R471" s="1" t="s">
        <v>120</v>
      </c>
      <c r="S471" s="1" t="s">
        <v>190</v>
      </c>
      <c r="T471" s="1" t="s">
        <v>120</v>
      </c>
      <c r="U471" s="1" t="s">
        <v>120</v>
      </c>
      <c r="V471" s="1" t="s">
        <v>6246</v>
      </c>
      <c r="W471" s="1" t="s">
        <v>120</v>
      </c>
      <c r="X471" s="1" t="s">
        <v>120</v>
      </c>
      <c r="Y471" s="1" t="s">
        <v>120</v>
      </c>
      <c r="Z471" s="1" t="s">
        <v>6246</v>
      </c>
      <c r="AA471" s="1" t="s">
        <v>120</v>
      </c>
      <c r="AB471" s="1" t="s">
        <v>120</v>
      </c>
      <c r="AC471" s="1" t="s">
        <v>120</v>
      </c>
      <c r="AD471" s="1" t="s">
        <v>120</v>
      </c>
      <c r="AE471" s="1" t="s">
        <v>120</v>
      </c>
      <c r="AF471" s="1" t="s">
        <v>120</v>
      </c>
      <c r="AG471" s="1" t="s">
        <v>120</v>
      </c>
      <c r="AH471" s="1" t="s">
        <v>120</v>
      </c>
      <c r="AI471" s="1" t="s">
        <v>120</v>
      </c>
      <c r="AJ471" s="1" t="s">
        <v>120</v>
      </c>
      <c r="AK471" s="1" t="s">
        <v>120</v>
      </c>
      <c r="AL471" s="1" t="s">
        <v>120</v>
      </c>
      <c r="AM471" s="1" t="s">
        <v>120</v>
      </c>
      <c r="AN471" s="1" t="s">
        <v>120</v>
      </c>
      <c r="AO471" s="1" t="s">
        <v>120</v>
      </c>
      <c r="AP471" s="1" t="s">
        <v>120</v>
      </c>
      <c r="AQ471" s="1" t="s">
        <v>120</v>
      </c>
      <c r="AR471" s="1" t="s">
        <v>120</v>
      </c>
      <c r="AS471" s="1" t="s">
        <v>120</v>
      </c>
      <c r="AT471" s="1" t="s">
        <v>120</v>
      </c>
      <c r="AU471" s="1" t="s">
        <v>120</v>
      </c>
      <c r="AV471" s="1" t="s">
        <v>120</v>
      </c>
      <c r="AW471" s="1" t="s">
        <v>120</v>
      </c>
      <c r="AX471" s="1" t="s">
        <v>120</v>
      </c>
      <c r="AY471" s="1" t="s">
        <v>120</v>
      </c>
      <c r="AZ471" s="1" t="s">
        <v>120</v>
      </c>
      <c r="BA471" s="1" t="s">
        <v>120</v>
      </c>
      <c r="BB471" s="1" t="s">
        <v>120</v>
      </c>
      <c r="BC471" s="1" t="s">
        <v>120</v>
      </c>
      <c r="BD471" s="1" t="s">
        <v>120</v>
      </c>
      <c r="BE471" s="1" t="s">
        <v>120</v>
      </c>
      <c r="BF471" s="1" t="s">
        <v>120</v>
      </c>
      <c r="BG471" s="1" t="s">
        <v>120</v>
      </c>
      <c r="BH471" s="1" t="s">
        <v>120</v>
      </c>
      <c r="BI471" s="1" t="s">
        <v>120</v>
      </c>
      <c r="BJ471" s="1" t="s">
        <v>120</v>
      </c>
      <c r="BK471" s="1" t="s">
        <v>120</v>
      </c>
      <c r="BL471" s="1" t="s">
        <v>120</v>
      </c>
      <c r="BM471" s="1" t="s">
        <v>120</v>
      </c>
      <c r="BN471" s="1" t="s">
        <v>120</v>
      </c>
      <c r="BO471" s="1" t="s">
        <v>120</v>
      </c>
      <c r="BP471" s="1" t="s">
        <v>120</v>
      </c>
      <c r="BQ471" s="1" t="s">
        <v>120</v>
      </c>
      <c r="BR471" s="1" t="s">
        <v>120</v>
      </c>
      <c r="BS471" s="1" t="s">
        <v>120</v>
      </c>
      <c r="BT471" s="1" t="s">
        <v>120</v>
      </c>
      <c r="BU471" s="1" t="s">
        <v>120</v>
      </c>
      <c r="BV471" s="1" t="s">
        <v>120</v>
      </c>
      <c r="BW471" s="1" t="s">
        <v>120</v>
      </c>
      <c r="BX471" s="1" t="s">
        <v>120</v>
      </c>
      <c r="BY471" s="1" t="s">
        <v>120</v>
      </c>
      <c r="BZ471" s="1" t="s">
        <v>120</v>
      </c>
      <c r="CA471" s="1" t="s">
        <v>120</v>
      </c>
      <c r="CB471" s="1" t="s">
        <v>120</v>
      </c>
      <c r="CC471" s="1" t="s">
        <v>120</v>
      </c>
      <c r="CD471" s="1" t="s">
        <v>120</v>
      </c>
      <c r="CE471" s="1" t="s">
        <v>120</v>
      </c>
      <c r="CF471" s="1" t="s">
        <v>120</v>
      </c>
      <c r="CG471" s="1" t="s">
        <v>120</v>
      </c>
      <c r="CH471" s="1" t="s">
        <v>120</v>
      </c>
      <c r="CI471" s="1" t="s">
        <v>120</v>
      </c>
      <c r="CJ471" s="1" t="s">
        <v>120</v>
      </c>
      <c r="CK471" s="1" t="s">
        <v>120</v>
      </c>
      <c r="CL471" s="1" t="s">
        <v>120</v>
      </c>
      <c r="CM471" s="1" t="s">
        <v>120</v>
      </c>
      <c r="CN471" s="1" t="s">
        <v>120</v>
      </c>
      <c r="CO471" s="1" t="s">
        <v>120</v>
      </c>
      <c r="CP471" s="1" t="s">
        <v>120</v>
      </c>
      <c r="CQ471" s="1" t="s">
        <v>120</v>
      </c>
      <c r="CR471" s="1" t="s">
        <v>120</v>
      </c>
      <c r="CS471" s="1" t="s">
        <v>120</v>
      </c>
      <c r="CT471" s="1" t="s">
        <v>120</v>
      </c>
      <c r="CU471" s="1" t="s">
        <v>120</v>
      </c>
      <c r="CV471" s="1" t="s">
        <v>120</v>
      </c>
      <c r="CW471" s="1" t="s">
        <v>120</v>
      </c>
      <c r="CX471" s="1" t="s">
        <v>120</v>
      </c>
      <c r="CY471" s="1" t="s">
        <v>120</v>
      </c>
      <c r="CZ471" s="1" t="s">
        <v>120</v>
      </c>
      <c r="DA471" s="1" t="s">
        <v>120</v>
      </c>
      <c r="DB471" s="1" t="s">
        <v>120</v>
      </c>
      <c r="DC471" s="1" t="s">
        <v>120</v>
      </c>
      <c r="DD471" s="1" t="s">
        <v>120</v>
      </c>
      <c r="DE471" s="1" t="s">
        <v>120</v>
      </c>
      <c r="DF471" s="1" t="s">
        <v>120</v>
      </c>
      <c r="DG471" s="1" t="s">
        <v>120</v>
      </c>
    </row>
    <row r="472" spans="1:111" x14ac:dyDescent="0.3">
      <c r="A472" s="2">
        <v>470</v>
      </c>
      <c r="B472" s="1" t="s">
        <v>6247</v>
      </c>
      <c r="C472" s="1" t="s">
        <v>6248</v>
      </c>
      <c r="D472" s="1" t="s">
        <v>6249</v>
      </c>
      <c r="E472" s="1" t="s">
        <v>6250</v>
      </c>
      <c r="F472" s="1"/>
      <c r="G472" s="1"/>
      <c r="H472" s="1"/>
      <c r="I472" s="1" t="s">
        <v>6251</v>
      </c>
      <c r="J472" s="1"/>
      <c r="K472" s="1" t="s">
        <v>6252</v>
      </c>
      <c r="L472" s="1" t="s">
        <v>6253</v>
      </c>
      <c r="M472" s="1" t="s">
        <v>120</v>
      </c>
      <c r="N472" s="1" t="s">
        <v>6254</v>
      </c>
      <c r="O472" s="1" t="s">
        <v>6255</v>
      </c>
      <c r="P472" s="1" t="s">
        <v>1533</v>
      </c>
      <c r="Q472" s="1" t="s">
        <v>120</v>
      </c>
      <c r="R472" s="1" t="s">
        <v>120</v>
      </c>
      <c r="S472" s="1" t="s">
        <v>6252</v>
      </c>
      <c r="T472" s="1" t="s">
        <v>120</v>
      </c>
      <c r="U472" s="1" t="s">
        <v>6256</v>
      </c>
      <c r="V472" s="1" t="s">
        <v>6257</v>
      </c>
      <c r="W472" s="1" t="s">
        <v>6258</v>
      </c>
      <c r="X472" s="1" t="s">
        <v>120</v>
      </c>
      <c r="Y472" s="1" t="s">
        <v>120</v>
      </c>
      <c r="Z472" s="1" t="s">
        <v>6259</v>
      </c>
      <c r="AA472" s="1" t="s">
        <v>6260</v>
      </c>
      <c r="AB472" s="1" t="s">
        <v>377</v>
      </c>
      <c r="AC472" s="1" t="s">
        <v>6261</v>
      </c>
      <c r="AD472" s="1" t="s">
        <v>120</v>
      </c>
      <c r="AE472" s="1" t="s">
        <v>120</v>
      </c>
      <c r="AF472" s="1" t="s">
        <v>120</v>
      </c>
      <c r="AG472" s="1" t="s">
        <v>120</v>
      </c>
      <c r="AH472" s="1" t="s">
        <v>120</v>
      </c>
      <c r="AI472" s="1" t="s">
        <v>120</v>
      </c>
      <c r="AJ472" s="1" t="s">
        <v>778</v>
      </c>
      <c r="AK472" s="1" t="s">
        <v>6262</v>
      </c>
      <c r="AL472" s="1" t="s">
        <v>6263</v>
      </c>
      <c r="AM472" s="1" t="s">
        <v>6264</v>
      </c>
      <c r="AN472" s="1" t="s">
        <v>120</v>
      </c>
      <c r="AO472" s="1" t="s">
        <v>120</v>
      </c>
      <c r="AP472" s="1" t="s">
        <v>120</v>
      </c>
      <c r="AQ472" s="1" t="s">
        <v>120</v>
      </c>
      <c r="AR472" s="1" t="s">
        <v>120</v>
      </c>
      <c r="AS472" s="1" t="s">
        <v>120</v>
      </c>
      <c r="AT472" s="1" t="s">
        <v>120</v>
      </c>
      <c r="AU472" s="1" t="s">
        <v>120</v>
      </c>
      <c r="AV472" s="1" t="s">
        <v>120</v>
      </c>
      <c r="AW472" s="1" t="s">
        <v>6265</v>
      </c>
      <c r="AX472" s="1" t="s">
        <v>2943</v>
      </c>
      <c r="AY472" s="1" t="s">
        <v>6266</v>
      </c>
      <c r="AZ472" s="1" t="s">
        <v>120</v>
      </c>
      <c r="BA472" s="1" t="s">
        <v>6267</v>
      </c>
      <c r="BB472" s="1" t="s">
        <v>6268</v>
      </c>
      <c r="BC472" s="1" t="s">
        <v>1533</v>
      </c>
      <c r="BD472" s="1" t="s">
        <v>120</v>
      </c>
      <c r="BE472" s="1" t="s">
        <v>120</v>
      </c>
      <c r="BF472" s="1" t="s">
        <v>6269</v>
      </c>
      <c r="BG472" s="1" t="s">
        <v>120</v>
      </c>
      <c r="BH472" s="1" t="s">
        <v>6270</v>
      </c>
      <c r="BI472" s="1" t="s">
        <v>6271</v>
      </c>
      <c r="BJ472" s="1" t="s">
        <v>6258</v>
      </c>
      <c r="BK472" s="1" t="s">
        <v>120</v>
      </c>
      <c r="BL472" s="1" t="s">
        <v>120</v>
      </c>
      <c r="BM472" s="1" t="s">
        <v>6263</v>
      </c>
      <c r="BN472" s="1" t="s">
        <v>120</v>
      </c>
      <c r="BO472" s="1" t="s">
        <v>262</v>
      </c>
      <c r="BP472" s="1" t="s">
        <v>923</v>
      </c>
      <c r="BQ472" s="1" t="s">
        <v>120</v>
      </c>
      <c r="BR472" s="1" t="s">
        <v>120</v>
      </c>
      <c r="BS472" s="1" t="s">
        <v>120</v>
      </c>
      <c r="BT472" s="1" t="s">
        <v>4681</v>
      </c>
      <c r="BU472" s="1" t="s">
        <v>120</v>
      </c>
      <c r="BV472" s="1" t="s">
        <v>6272</v>
      </c>
      <c r="BW472" s="1" t="s">
        <v>6273</v>
      </c>
      <c r="BX472" s="1" t="s">
        <v>120</v>
      </c>
      <c r="BY472" s="1" t="s">
        <v>120</v>
      </c>
      <c r="BZ472" s="1" t="s">
        <v>120</v>
      </c>
      <c r="CA472" s="1" t="s">
        <v>2943</v>
      </c>
      <c r="CB472" s="1" t="s">
        <v>6264</v>
      </c>
      <c r="CC472" s="1" t="s">
        <v>120</v>
      </c>
      <c r="CD472" s="1" t="s">
        <v>120</v>
      </c>
      <c r="CE472" s="1" t="s">
        <v>120</v>
      </c>
      <c r="CF472" s="1" t="s">
        <v>120</v>
      </c>
      <c r="CG472" s="1" t="s">
        <v>120</v>
      </c>
      <c r="CH472" s="1" t="s">
        <v>120</v>
      </c>
      <c r="CI472" s="1" t="s">
        <v>120</v>
      </c>
      <c r="CJ472" s="1" t="s">
        <v>120</v>
      </c>
      <c r="CK472" s="1" t="s">
        <v>120</v>
      </c>
      <c r="CL472" s="1" t="s">
        <v>6265</v>
      </c>
      <c r="CM472" s="1" t="s">
        <v>2943</v>
      </c>
      <c r="CN472" s="1" t="s">
        <v>6274</v>
      </c>
      <c r="CO472" s="1" t="s">
        <v>6275</v>
      </c>
      <c r="CP472" s="1" t="s">
        <v>623</v>
      </c>
      <c r="CQ472" s="1" t="s">
        <v>6276</v>
      </c>
      <c r="CR472" s="1" t="s">
        <v>3644</v>
      </c>
      <c r="CS472" s="1" t="s">
        <v>6277</v>
      </c>
      <c r="CT472" s="1" t="s">
        <v>120</v>
      </c>
      <c r="CU472" s="1" t="s">
        <v>161</v>
      </c>
      <c r="CV472" s="1" t="s">
        <v>120</v>
      </c>
      <c r="CW472" s="1" t="s">
        <v>120</v>
      </c>
      <c r="CX472" s="1" t="s">
        <v>120</v>
      </c>
      <c r="CY472" s="1" t="s">
        <v>120</v>
      </c>
      <c r="CZ472" s="1" t="s">
        <v>161</v>
      </c>
      <c r="DA472" s="1" t="s">
        <v>120</v>
      </c>
      <c r="DB472" s="1" t="s">
        <v>6266</v>
      </c>
      <c r="DC472" s="1" t="s">
        <v>120</v>
      </c>
      <c r="DD472" s="1" t="s">
        <v>120</v>
      </c>
      <c r="DE472" s="1" t="s">
        <v>120</v>
      </c>
      <c r="DF472" s="1" t="s">
        <v>120</v>
      </c>
      <c r="DG472" s="1" t="s">
        <v>6266</v>
      </c>
    </row>
    <row r="473" spans="1:111" x14ac:dyDescent="0.3">
      <c r="A473" s="2">
        <v>471</v>
      </c>
      <c r="B473" s="1" t="s">
        <v>6278</v>
      </c>
      <c r="C473" s="1" t="s">
        <v>6279</v>
      </c>
      <c r="D473" s="1" t="s">
        <v>6280</v>
      </c>
      <c r="E473" s="1" t="s">
        <v>6281</v>
      </c>
      <c r="F473" s="1" t="s">
        <v>6282</v>
      </c>
      <c r="G473" s="1" t="s">
        <v>6283</v>
      </c>
      <c r="H473" s="1" t="s">
        <v>6284</v>
      </c>
      <c r="I473" s="1" t="s">
        <v>6285</v>
      </c>
      <c r="J473" s="1" t="s">
        <v>6286</v>
      </c>
      <c r="K473" s="1" t="s">
        <v>6287</v>
      </c>
      <c r="L473" s="1" t="s">
        <v>6288</v>
      </c>
      <c r="M473" s="1" t="s">
        <v>120</v>
      </c>
      <c r="N473" s="1" t="s">
        <v>843</v>
      </c>
      <c r="O473" s="1" t="s">
        <v>2895</v>
      </c>
      <c r="P473" s="1" t="s">
        <v>2767</v>
      </c>
      <c r="Q473" s="1" t="s">
        <v>120</v>
      </c>
      <c r="R473" s="1" t="s">
        <v>120</v>
      </c>
      <c r="S473" s="1" t="s">
        <v>6287</v>
      </c>
      <c r="T473" s="1" t="s">
        <v>120</v>
      </c>
      <c r="U473" s="1" t="s">
        <v>6289</v>
      </c>
      <c r="V473" s="1" t="s">
        <v>6290</v>
      </c>
      <c r="W473" s="1" t="s">
        <v>6291</v>
      </c>
      <c r="X473" s="1" t="s">
        <v>120</v>
      </c>
      <c r="Y473" s="1" t="s">
        <v>120</v>
      </c>
      <c r="Z473" s="1" t="s">
        <v>6288</v>
      </c>
      <c r="AA473" s="1" t="s">
        <v>6292</v>
      </c>
      <c r="AB473" s="1" t="s">
        <v>120</v>
      </c>
      <c r="AC473" s="1" t="s">
        <v>6293</v>
      </c>
      <c r="AD473" s="1" t="s">
        <v>120</v>
      </c>
      <c r="AE473" s="1" t="s">
        <v>120</v>
      </c>
      <c r="AF473" s="1" t="s">
        <v>120</v>
      </c>
      <c r="AG473" s="1" t="s">
        <v>120</v>
      </c>
      <c r="AH473" s="1" t="s">
        <v>120</v>
      </c>
      <c r="AI473" s="1" t="s">
        <v>120</v>
      </c>
      <c r="AJ473" s="1" t="s">
        <v>6294</v>
      </c>
      <c r="AK473" s="1" t="s">
        <v>6295</v>
      </c>
      <c r="AL473" s="1" t="s">
        <v>6296</v>
      </c>
      <c r="AM473" s="1" t="s">
        <v>120</v>
      </c>
      <c r="AN473" s="1" t="s">
        <v>120</v>
      </c>
      <c r="AO473" s="1" t="s">
        <v>120</v>
      </c>
      <c r="AP473" s="1" t="s">
        <v>120</v>
      </c>
      <c r="AQ473" s="1" t="s">
        <v>120</v>
      </c>
      <c r="AR473" s="1" t="s">
        <v>120</v>
      </c>
      <c r="AS473" s="1" t="s">
        <v>120</v>
      </c>
      <c r="AT473" s="1" t="s">
        <v>120</v>
      </c>
      <c r="AU473" s="1" t="s">
        <v>120</v>
      </c>
      <c r="AV473" s="1" t="s">
        <v>120</v>
      </c>
      <c r="AW473" s="1" t="s">
        <v>120</v>
      </c>
      <c r="AX473" s="1" t="s">
        <v>120</v>
      </c>
      <c r="AY473" s="1" t="s">
        <v>6297</v>
      </c>
      <c r="AZ473" s="1" t="s">
        <v>120</v>
      </c>
      <c r="BA473" s="1" t="s">
        <v>843</v>
      </c>
      <c r="BB473" s="1" t="s">
        <v>6298</v>
      </c>
      <c r="BC473" s="1" t="s">
        <v>2767</v>
      </c>
      <c r="BD473" s="1" t="s">
        <v>120</v>
      </c>
      <c r="BE473" s="1" t="s">
        <v>120</v>
      </c>
      <c r="BF473" s="1" t="s">
        <v>6299</v>
      </c>
      <c r="BG473" s="1" t="s">
        <v>120</v>
      </c>
      <c r="BH473" s="1" t="s">
        <v>6289</v>
      </c>
      <c r="BI473" s="1" t="s">
        <v>6300</v>
      </c>
      <c r="BJ473" s="1" t="s">
        <v>6291</v>
      </c>
      <c r="BK473" s="1" t="s">
        <v>120</v>
      </c>
      <c r="BL473" s="1" t="s">
        <v>120</v>
      </c>
      <c r="BM473" s="1" t="s">
        <v>6296</v>
      </c>
      <c r="BN473" s="1" t="s">
        <v>120</v>
      </c>
      <c r="BO473" s="1" t="s">
        <v>120</v>
      </c>
      <c r="BP473" s="1" t="s">
        <v>120</v>
      </c>
      <c r="BQ473" s="1" t="s">
        <v>120</v>
      </c>
      <c r="BR473" s="1" t="s">
        <v>120</v>
      </c>
      <c r="BS473" s="1" t="s">
        <v>120</v>
      </c>
      <c r="BT473" s="1" t="s">
        <v>120</v>
      </c>
      <c r="BU473" s="1" t="s">
        <v>120</v>
      </c>
      <c r="BV473" s="1" t="s">
        <v>120</v>
      </c>
      <c r="BW473" s="1" t="s">
        <v>120</v>
      </c>
      <c r="BX473" s="1" t="s">
        <v>120</v>
      </c>
      <c r="BY473" s="1" t="s">
        <v>120</v>
      </c>
      <c r="BZ473" s="1" t="s">
        <v>120</v>
      </c>
      <c r="CA473" s="1" t="s">
        <v>120</v>
      </c>
      <c r="CB473" s="1" t="s">
        <v>120</v>
      </c>
      <c r="CC473" s="1" t="s">
        <v>120</v>
      </c>
      <c r="CD473" s="1" t="s">
        <v>120</v>
      </c>
      <c r="CE473" s="1" t="s">
        <v>120</v>
      </c>
      <c r="CF473" s="1" t="s">
        <v>120</v>
      </c>
      <c r="CG473" s="1" t="s">
        <v>120</v>
      </c>
      <c r="CH473" s="1" t="s">
        <v>120</v>
      </c>
      <c r="CI473" s="1" t="s">
        <v>120</v>
      </c>
      <c r="CJ473" s="1" t="s">
        <v>120</v>
      </c>
      <c r="CK473" s="1" t="s">
        <v>120</v>
      </c>
      <c r="CL473" s="1" t="s">
        <v>120</v>
      </c>
      <c r="CM473" s="1" t="s">
        <v>120</v>
      </c>
      <c r="CN473" s="1" t="s">
        <v>120</v>
      </c>
      <c r="CO473" s="1" t="s">
        <v>120</v>
      </c>
      <c r="CP473" s="1" t="s">
        <v>120</v>
      </c>
      <c r="CQ473" s="1" t="s">
        <v>120</v>
      </c>
      <c r="CR473" s="1" t="s">
        <v>120</v>
      </c>
      <c r="CS473" s="1" t="s">
        <v>120</v>
      </c>
      <c r="CT473" s="1" t="s">
        <v>120</v>
      </c>
      <c r="CU473" s="1" t="s">
        <v>120</v>
      </c>
      <c r="CV473" s="1" t="s">
        <v>176</v>
      </c>
      <c r="CW473" s="1" t="s">
        <v>120</v>
      </c>
      <c r="CX473" s="1" t="s">
        <v>120</v>
      </c>
      <c r="CY473" s="1" t="s">
        <v>120</v>
      </c>
      <c r="CZ473" s="1" t="s">
        <v>176</v>
      </c>
      <c r="DA473" s="1" t="s">
        <v>120</v>
      </c>
      <c r="DB473" s="1" t="s">
        <v>120</v>
      </c>
      <c r="DC473" s="1" t="s">
        <v>6297</v>
      </c>
      <c r="DD473" s="1" t="s">
        <v>120</v>
      </c>
      <c r="DE473" s="1" t="s">
        <v>120</v>
      </c>
      <c r="DF473" s="1" t="s">
        <v>120</v>
      </c>
      <c r="DG473" s="1" t="s">
        <v>6297</v>
      </c>
    </row>
    <row r="474" spans="1:111" x14ac:dyDescent="0.3">
      <c r="A474" s="2">
        <v>472</v>
      </c>
      <c r="B474" s="1" t="s">
        <v>6301</v>
      </c>
      <c r="C474" s="1" t="s">
        <v>6302</v>
      </c>
      <c r="D474" s="1" t="s">
        <v>2947</v>
      </c>
      <c r="E474" s="1" t="s">
        <v>6303</v>
      </c>
      <c r="F474" s="1" t="s">
        <v>6304</v>
      </c>
      <c r="G474" s="1" t="s">
        <v>6305</v>
      </c>
      <c r="H474" s="1" t="s">
        <v>6306</v>
      </c>
      <c r="I474" s="1" t="s">
        <v>6307</v>
      </c>
      <c r="J474" s="1" t="s">
        <v>6308</v>
      </c>
      <c r="K474" s="1" t="s">
        <v>280</v>
      </c>
      <c r="L474" s="1" t="s">
        <v>6309</v>
      </c>
      <c r="M474" s="1" t="s">
        <v>120</v>
      </c>
      <c r="N474" s="1" t="s">
        <v>478</v>
      </c>
      <c r="O474" s="1" t="s">
        <v>190</v>
      </c>
      <c r="P474" s="1" t="s">
        <v>120</v>
      </c>
      <c r="Q474" s="1" t="s">
        <v>120</v>
      </c>
      <c r="R474" s="1" t="s">
        <v>120</v>
      </c>
      <c r="S474" s="1" t="s">
        <v>280</v>
      </c>
      <c r="T474" s="1" t="s">
        <v>120</v>
      </c>
      <c r="U474" s="1" t="s">
        <v>6310</v>
      </c>
      <c r="V474" s="1" t="s">
        <v>6311</v>
      </c>
      <c r="W474" s="1" t="s">
        <v>120</v>
      </c>
      <c r="X474" s="1" t="s">
        <v>120</v>
      </c>
      <c r="Y474" s="1" t="s">
        <v>120</v>
      </c>
      <c r="Z474" s="1" t="s">
        <v>6312</v>
      </c>
      <c r="AA474" s="1" t="s">
        <v>120</v>
      </c>
      <c r="AB474" s="1" t="s">
        <v>120</v>
      </c>
      <c r="AC474" s="1" t="s">
        <v>120</v>
      </c>
      <c r="AD474" s="1" t="s">
        <v>120</v>
      </c>
      <c r="AE474" s="1" t="s">
        <v>120</v>
      </c>
      <c r="AF474" s="1" t="s">
        <v>120</v>
      </c>
      <c r="AG474" s="1" t="s">
        <v>120</v>
      </c>
      <c r="AH474" s="1" t="s">
        <v>120</v>
      </c>
      <c r="AI474" s="1" t="s">
        <v>120</v>
      </c>
      <c r="AJ474" s="1" t="s">
        <v>120</v>
      </c>
      <c r="AK474" s="1" t="s">
        <v>120</v>
      </c>
      <c r="AL474" s="1" t="s">
        <v>120</v>
      </c>
      <c r="AM474" s="1" t="s">
        <v>120</v>
      </c>
      <c r="AN474" s="1" t="s">
        <v>120</v>
      </c>
      <c r="AO474" s="1" t="s">
        <v>120</v>
      </c>
      <c r="AP474" s="1" t="s">
        <v>120</v>
      </c>
      <c r="AQ474" s="1" t="s">
        <v>120</v>
      </c>
      <c r="AR474" s="1" t="s">
        <v>120</v>
      </c>
      <c r="AS474" s="1" t="s">
        <v>120</v>
      </c>
      <c r="AT474" s="1" t="s">
        <v>120</v>
      </c>
      <c r="AU474" s="1" t="s">
        <v>120</v>
      </c>
      <c r="AV474" s="1" t="s">
        <v>120</v>
      </c>
      <c r="AW474" s="1" t="s">
        <v>120</v>
      </c>
      <c r="AX474" s="1" t="s">
        <v>120</v>
      </c>
      <c r="AY474" s="1" t="s">
        <v>120</v>
      </c>
      <c r="AZ474" s="1" t="s">
        <v>120</v>
      </c>
      <c r="BA474" s="1" t="s">
        <v>120</v>
      </c>
      <c r="BB474" s="1" t="s">
        <v>120</v>
      </c>
      <c r="BC474" s="1" t="s">
        <v>120</v>
      </c>
      <c r="BD474" s="1" t="s">
        <v>120</v>
      </c>
      <c r="BE474" s="1" t="s">
        <v>120</v>
      </c>
      <c r="BF474" s="1" t="s">
        <v>120</v>
      </c>
      <c r="BG474" s="1" t="s">
        <v>120</v>
      </c>
      <c r="BH474" s="1" t="s">
        <v>120</v>
      </c>
      <c r="BI474" s="1" t="s">
        <v>120</v>
      </c>
      <c r="BJ474" s="1" t="s">
        <v>120</v>
      </c>
      <c r="BK474" s="1" t="s">
        <v>120</v>
      </c>
      <c r="BL474" s="1" t="s">
        <v>120</v>
      </c>
      <c r="BM474" s="1" t="s">
        <v>120</v>
      </c>
      <c r="BN474" s="1" t="s">
        <v>120</v>
      </c>
      <c r="BO474" s="1" t="s">
        <v>120</v>
      </c>
      <c r="BP474" s="1" t="s">
        <v>120</v>
      </c>
      <c r="BQ474" s="1" t="s">
        <v>120</v>
      </c>
      <c r="BR474" s="1" t="s">
        <v>120</v>
      </c>
      <c r="BS474" s="1" t="s">
        <v>120</v>
      </c>
      <c r="BT474" s="1" t="s">
        <v>120</v>
      </c>
      <c r="BU474" s="1" t="s">
        <v>120</v>
      </c>
      <c r="BV474" s="1" t="s">
        <v>120</v>
      </c>
      <c r="BW474" s="1" t="s">
        <v>120</v>
      </c>
      <c r="BX474" s="1" t="s">
        <v>120</v>
      </c>
      <c r="BY474" s="1" t="s">
        <v>120</v>
      </c>
      <c r="BZ474" s="1" t="s">
        <v>120</v>
      </c>
      <c r="CA474" s="1" t="s">
        <v>120</v>
      </c>
      <c r="CB474" s="1" t="s">
        <v>120</v>
      </c>
      <c r="CC474" s="1" t="s">
        <v>120</v>
      </c>
      <c r="CD474" s="1" t="s">
        <v>120</v>
      </c>
      <c r="CE474" s="1" t="s">
        <v>120</v>
      </c>
      <c r="CF474" s="1" t="s">
        <v>120</v>
      </c>
      <c r="CG474" s="1" t="s">
        <v>120</v>
      </c>
      <c r="CH474" s="1" t="s">
        <v>120</v>
      </c>
      <c r="CI474" s="1" t="s">
        <v>120</v>
      </c>
      <c r="CJ474" s="1" t="s">
        <v>120</v>
      </c>
      <c r="CK474" s="1" t="s">
        <v>120</v>
      </c>
      <c r="CL474" s="1" t="s">
        <v>120</v>
      </c>
      <c r="CM474" s="1" t="s">
        <v>120</v>
      </c>
      <c r="CN474" s="1" t="s">
        <v>120</v>
      </c>
      <c r="CO474" s="1" t="s">
        <v>120</v>
      </c>
      <c r="CP474" s="1" t="s">
        <v>120</v>
      </c>
      <c r="CQ474" s="1" t="s">
        <v>120</v>
      </c>
      <c r="CR474" s="1" t="s">
        <v>120</v>
      </c>
      <c r="CS474" s="1" t="s">
        <v>120</v>
      </c>
      <c r="CT474" s="1" t="s">
        <v>120</v>
      </c>
      <c r="CU474" s="1" t="s">
        <v>120</v>
      </c>
      <c r="CV474" s="1" t="s">
        <v>120</v>
      </c>
      <c r="CW474" s="1" t="s">
        <v>120</v>
      </c>
      <c r="CX474" s="1" t="s">
        <v>120</v>
      </c>
      <c r="CY474" s="1" t="s">
        <v>120</v>
      </c>
      <c r="CZ474" s="1" t="s">
        <v>120</v>
      </c>
      <c r="DA474" s="1" t="s">
        <v>120</v>
      </c>
      <c r="DB474" s="1" t="s">
        <v>120</v>
      </c>
      <c r="DC474" s="1" t="s">
        <v>120</v>
      </c>
      <c r="DD474" s="1" t="s">
        <v>120</v>
      </c>
      <c r="DE474" s="1" t="s">
        <v>120</v>
      </c>
      <c r="DF474" s="1" t="s">
        <v>120</v>
      </c>
      <c r="DG474" s="1" t="s">
        <v>120</v>
      </c>
    </row>
    <row r="475" spans="1:111" x14ac:dyDescent="0.3">
      <c r="A475" s="2">
        <v>473</v>
      </c>
      <c r="B475" s="1" t="s">
        <v>6313</v>
      </c>
      <c r="C475" s="1" t="s">
        <v>6314</v>
      </c>
      <c r="D475" s="1" t="s">
        <v>1371</v>
      </c>
      <c r="E475" s="1" t="s">
        <v>6315</v>
      </c>
      <c r="F475" s="1" t="s">
        <v>6316</v>
      </c>
      <c r="G475" s="1"/>
      <c r="H475" s="1" t="s">
        <v>6317</v>
      </c>
      <c r="I475" s="1" t="s">
        <v>6318</v>
      </c>
      <c r="J475" s="1"/>
      <c r="K475" s="1" t="s">
        <v>1189</v>
      </c>
      <c r="L475" s="1" t="s">
        <v>6319</v>
      </c>
      <c r="M475" s="1" t="s">
        <v>161</v>
      </c>
      <c r="N475" s="1" t="s">
        <v>262</v>
      </c>
      <c r="O475" s="1" t="s">
        <v>120</v>
      </c>
      <c r="P475" s="1" t="s">
        <v>120</v>
      </c>
      <c r="Q475" s="1" t="s">
        <v>849</v>
      </c>
      <c r="R475" s="1" t="s">
        <v>120</v>
      </c>
      <c r="S475" s="1" t="s">
        <v>1189</v>
      </c>
      <c r="T475" s="1" t="s">
        <v>6320</v>
      </c>
      <c r="U475" s="1" t="s">
        <v>6321</v>
      </c>
      <c r="V475" s="1" t="s">
        <v>120</v>
      </c>
      <c r="W475" s="1" t="s">
        <v>120</v>
      </c>
      <c r="X475" s="1" t="s">
        <v>6322</v>
      </c>
      <c r="Y475" s="1" t="s">
        <v>120</v>
      </c>
      <c r="Z475" s="1" t="s">
        <v>6323</v>
      </c>
      <c r="AA475" s="1" t="s">
        <v>120</v>
      </c>
      <c r="AB475" s="1" t="s">
        <v>120</v>
      </c>
      <c r="AC475" s="1" t="s">
        <v>6324</v>
      </c>
      <c r="AD475" s="1" t="s">
        <v>6325</v>
      </c>
      <c r="AE475" s="1" t="s">
        <v>120</v>
      </c>
      <c r="AF475" s="1" t="s">
        <v>120</v>
      </c>
      <c r="AG475" s="1" t="s">
        <v>120</v>
      </c>
      <c r="AH475" s="1" t="s">
        <v>120</v>
      </c>
      <c r="AI475" s="1" t="s">
        <v>120</v>
      </c>
      <c r="AJ475" s="1" t="s">
        <v>6326</v>
      </c>
      <c r="AK475" s="1" t="s">
        <v>6327</v>
      </c>
      <c r="AL475" s="1" t="s">
        <v>6328</v>
      </c>
      <c r="AM475" s="1" t="s">
        <v>6329</v>
      </c>
      <c r="AN475" s="1" t="s">
        <v>120</v>
      </c>
      <c r="AO475" s="1" t="s">
        <v>6330</v>
      </c>
      <c r="AP475" s="1" t="s">
        <v>120</v>
      </c>
      <c r="AQ475" s="1" t="s">
        <v>120</v>
      </c>
      <c r="AR475" s="1" t="s">
        <v>120</v>
      </c>
      <c r="AS475" s="1" t="s">
        <v>120</v>
      </c>
      <c r="AT475" s="1" t="s">
        <v>120</v>
      </c>
      <c r="AU475" s="1" t="s">
        <v>120</v>
      </c>
      <c r="AV475" s="1" t="s">
        <v>120</v>
      </c>
      <c r="AW475" s="1" t="s">
        <v>6331</v>
      </c>
      <c r="AX475" s="1" t="s">
        <v>6332</v>
      </c>
      <c r="AY475" s="1" t="s">
        <v>6322</v>
      </c>
      <c r="AZ475" s="1" t="s">
        <v>161</v>
      </c>
      <c r="BA475" s="1" t="s">
        <v>161</v>
      </c>
      <c r="BB475" s="1" t="s">
        <v>120</v>
      </c>
      <c r="BC475" s="1" t="s">
        <v>120</v>
      </c>
      <c r="BD475" s="1" t="s">
        <v>120</v>
      </c>
      <c r="BE475" s="1" t="s">
        <v>120</v>
      </c>
      <c r="BF475" s="1" t="s">
        <v>262</v>
      </c>
      <c r="BG475" s="1" t="s">
        <v>6320</v>
      </c>
      <c r="BH475" s="1" t="s">
        <v>6333</v>
      </c>
      <c r="BI475" s="1" t="s">
        <v>120</v>
      </c>
      <c r="BJ475" s="1" t="s">
        <v>120</v>
      </c>
      <c r="BK475" s="1" t="s">
        <v>120</v>
      </c>
      <c r="BL475" s="1" t="s">
        <v>120</v>
      </c>
      <c r="BM475" s="1" t="s">
        <v>6328</v>
      </c>
      <c r="BN475" s="1" t="s">
        <v>120</v>
      </c>
      <c r="BO475" s="1" t="s">
        <v>161</v>
      </c>
      <c r="BP475" s="1" t="s">
        <v>120</v>
      </c>
      <c r="BQ475" s="1" t="s">
        <v>120</v>
      </c>
      <c r="BR475" s="1" t="s">
        <v>120</v>
      </c>
      <c r="BS475" s="1" t="s">
        <v>120</v>
      </c>
      <c r="BT475" s="1" t="s">
        <v>161</v>
      </c>
      <c r="BU475" s="1" t="s">
        <v>120</v>
      </c>
      <c r="BV475" s="1" t="s">
        <v>6332</v>
      </c>
      <c r="BW475" s="1" t="s">
        <v>120</v>
      </c>
      <c r="BX475" s="1" t="s">
        <v>120</v>
      </c>
      <c r="BY475" s="1" t="s">
        <v>120</v>
      </c>
      <c r="BZ475" s="1" t="s">
        <v>120</v>
      </c>
      <c r="CA475" s="1" t="s">
        <v>6332</v>
      </c>
      <c r="CB475" s="1" t="s">
        <v>6329</v>
      </c>
      <c r="CC475" s="1" t="s">
        <v>120</v>
      </c>
      <c r="CD475" s="1" t="s">
        <v>6330</v>
      </c>
      <c r="CE475" s="1" t="s">
        <v>120</v>
      </c>
      <c r="CF475" s="1" t="s">
        <v>120</v>
      </c>
      <c r="CG475" s="1" t="s">
        <v>120</v>
      </c>
      <c r="CH475" s="1" t="s">
        <v>120</v>
      </c>
      <c r="CI475" s="1" t="s">
        <v>120</v>
      </c>
      <c r="CJ475" s="1" t="s">
        <v>120</v>
      </c>
      <c r="CK475" s="1" t="s">
        <v>120</v>
      </c>
      <c r="CL475" s="1" t="s">
        <v>6331</v>
      </c>
      <c r="CM475" s="1" t="s">
        <v>6332</v>
      </c>
      <c r="CN475" s="1" t="s">
        <v>6334</v>
      </c>
      <c r="CO475" s="1" t="s">
        <v>120</v>
      </c>
      <c r="CP475" s="1" t="s">
        <v>6334</v>
      </c>
      <c r="CQ475" s="1" t="s">
        <v>6335</v>
      </c>
      <c r="CR475" s="1" t="s">
        <v>120</v>
      </c>
      <c r="CS475" s="1" t="s">
        <v>6335</v>
      </c>
      <c r="CT475" s="1" t="s">
        <v>120</v>
      </c>
      <c r="CU475" s="1" t="s">
        <v>120</v>
      </c>
      <c r="CV475" s="1" t="s">
        <v>120</v>
      </c>
      <c r="CW475" s="1" t="s">
        <v>120</v>
      </c>
      <c r="CX475" s="1" t="s">
        <v>849</v>
      </c>
      <c r="CY475" s="1" t="s">
        <v>120</v>
      </c>
      <c r="CZ475" s="1" t="s">
        <v>849</v>
      </c>
      <c r="DA475" s="1" t="s">
        <v>120</v>
      </c>
      <c r="DB475" s="1" t="s">
        <v>120</v>
      </c>
      <c r="DC475" s="1" t="s">
        <v>120</v>
      </c>
      <c r="DD475" s="1" t="s">
        <v>120</v>
      </c>
      <c r="DE475" s="1" t="s">
        <v>6322</v>
      </c>
      <c r="DF475" s="1" t="s">
        <v>120</v>
      </c>
      <c r="DG475" s="1" t="s">
        <v>6322</v>
      </c>
    </row>
    <row r="476" spans="1:111" x14ac:dyDescent="0.3">
      <c r="A476" s="2">
        <v>474</v>
      </c>
      <c r="B476" s="1" t="s">
        <v>6336</v>
      </c>
      <c r="C476" s="1" t="s">
        <v>6337</v>
      </c>
      <c r="D476" s="1" t="s">
        <v>4234</v>
      </c>
      <c r="E476" s="1" t="s">
        <v>6338</v>
      </c>
      <c r="F476" s="1" t="s">
        <v>6339</v>
      </c>
      <c r="G476" s="1" t="s">
        <v>6340</v>
      </c>
      <c r="H476" s="1" t="s">
        <v>6341</v>
      </c>
      <c r="I476" s="1" t="s">
        <v>6342</v>
      </c>
      <c r="J476" s="1" t="s">
        <v>6340</v>
      </c>
      <c r="K476" s="1" t="s">
        <v>262</v>
      </c>
      <c r="L476" s="1" t="s">
        <v>6343</v>
      </c>
      <c r="M476" s="1" t="s">
        <v>120</v>
      </c>
      <c r="N476" s="1" t="s">
        <v>120</v>
      </c>
      <c r="O476" s="1" t="s">
        <v>262</v>
      </c>
      <c r="P476" s="1" t="s">
        <v>120</v>
      </c>
      <c r="Q476" s="1" t="s">
        <v>120</v>
      </c>
      <c r="R476" s="1" t="s">
        <v>120</v>
      </c>
      <c r="S476" s="1" t="s">
        <v>262</v>
      </c>
      <c r="T476" s="1" t="s">
        <v>120</v>
      </c>
      <c r="U476" s="1" t="s">
        <v>120</v>
      </c>
      <c r="V476" s="1" t="s">
        <v>6344</v>
      </c>
      <c r="W476" s="1" t="s">
        <v>120</v>
      </c>
      <c r="X476" s="1" t="s">
        <v>120</v>
      </c>
      <c r="Y476" s="1" t="s">
        <v>120</v>
      </c>
      <c r="Z476" s="1" t="s">
        <v>6344</v>
      </c>
      <c r="AA476" s="1" t="s">
        <v>6345</v>
      </c>
      <c r="AB476" s="1" t="s">
        <v>120</v>
      </c>
      <c r="AC476" s="1" t="s">
        <v>120</v>
      </c>
      <c r="AD476" s="1" t="s">
        <v>120</v>
      </c>
      <c r="AE476" s="1" t="s">
        <v>120</v>
      </c>
      <c r="AF476" s="1" t="s">
        <v>120</v>
      </c>
      <c r="AG476" s="1" t="s">
        <v>120</v>
      </c>
      <c r="AH476" s="1" t="s">
        <v>120</v>
      </c>
      <c r="AI476" s="1" t="s">
        <v>120</v>
      </c>
      <c r="AJ476" s="1" t="s">
        <v>120</v>
      </c>
      <c r="AK476" s="1" t="s">
        <v>462</v>
      </c>
      <c r="AL476" s="1" t="s">
        <v>3735</v>
      </c>
      <c r="AM476" s="1" t="s">
        <v>120</v>
      </c>
      <c r="AN476" s="1" t="s">
        <v>120</v>
      </c>
      <c r="AO476" s="1" t="s">
        <v>120</v>
      </c>
      <c r="AP476" s="1" t="s">
        <v>120</v>
      </c>
      <c r="AQ476" s="1" t="s">
        <v>120</v>
      </c>
      <c r="AR476" s="1" t="s">
        <v>120</v>
      </c>
      <c r="AS476" s="1" t="s">
        <v>120</v>
      </c>
      <c r="AT476" s="1" t="s">
        <v>120</v>
      </c>
      <c r="AU476" s="1" t="s">
        <v>120</v>
      </c>
      <c r="AV476" s="1" t="s">
        <v>120</v>
      </c>
      <c r="AW476" s="1" t="s">
        <v>120</v>
      </c>
      <c r="AX476" s="1" t="s">
        <v>120</v>
      </c>
      <c r="AY476" s="1" t="s">
        <v>6346</v>
      </c>
      <c r="AZ476" s="1" t="s">
        <v>120</v>
      </c>
      <c r="BA476" s="1" t="s">
        <v>120</v>
      </c>
      <c r="BB476" s="1" t="s">
        <v>121</v>
      </c>
      <c r="BC476" s="1" t="s">
        <v>120</v>
      </c>
      <c r="BD476" s="1" t="s">
        <v>120</v>
      </c>
      <c r="BE476" s="1" t="s">
        <v>120</v>
      </c>
      <c r="BF476" s="1" t="s">
        <v>121</v>
      </c>
      <c r="BG476" s="1" t="s">
        <v>120</v>
      </c>
      <c r="BH476" s="1" t="s">
        <v>120</v>
      </c>
      <c r="BI476" s="1" t="s">
        <v>3735</v>
      </c>
      <c r="BJ476" s="1" t="s">
        <v>120</v>
      </c>
      <c r="BK476" s="1" t="s">
        <v>120</v>
      </c>
      <c r="BL476" s="1" t="s">
        <v>120</v>
      </c>
      <c r="BM476" s="1" t="s">
        <v>3735</v>
      </c>
      <c r="BN476" s="1" t="s">
        <v>120</v>
      </c>
      <c r="BO476" s="1" t="s">
        <v>120</v>
      </c>
      <c r="BP476" s="1" t="s">
        <v>120</v>
      </c>
      <c r="BQ476" s="1" t="s">
        <v>120</v>
      </c>
      <c r="BR476" s="1" t="s">
        <v>120</v>
      </c>
      <c r="BS476" s="1" t="s">
        <v>120</v>
      </c>
      <c r="BT476" s="1" t="s">
        <v>120</v>
      </c>
      <c r="BU476" s="1" t="s">
        <v>120</v>
      </c>
      <c r="BV476" s="1" t="s">
        <v>120</v>
      </c>
      <c r="BW476" s="1" t="s">
        <v>120</v>
      </c>
      <c r="BX476" s="1" t="s">
        <v>120</v>
      </c>
      <c r="BY476" s="1" t="s">
        <v>120</v>
      </c>
      <c r="BZ476" s="1" t="s">
        <v>120</v>
      </c>
      <c r="CA476" s="1" t="s">
        <v>120</v>
      </c>
      <c r="CB476" s="1" t="s">
        <v>120</v>
      </c>
      <c r="CC476" s="1" t="s">
        <v>120</v>
      </c>
      <c r="CD476" s="1" t="s">
        <v>120</v>
      </c>
      <c r="CE476" s="1" t="s">
        <v>120</v>
      </c>
      <c r="CF476" s="1" t="s">
        <v>120</v>
      </c>
      <c r="CG476" s="1" t="s">
        <v>120</v>
      </c>
      <c r="CH476" s="1" t="s">
        <v>120</v>
      </c>
      <c r="CI476" s="1" t="s">
        <v>120</v>
      </c>
      <c r="CJ476" s="1" t="s">
        <v>120</v>
      </c>
      <c r="CK476" s="1" t="s">
        <v>120</v>
      </c>
      <c r="CL476" s="1" t="s">
        <v>120</v>
      </c>
      <c r="CM476" s="1" t="s">
        <v>120</v>
      </c>
      <c r="CN476" s="1" t="s">
        <v>120</v>
      </c>
      <c r="CO476" s="1" t="s">
        <v>120</v>
      </c>
      <c r="CP476" s="1" t="s">
        <v>120</v>
      </c>
      <c r="CQ476" s="1" t="s">
        <v>120</v>
      </c>
      <c r="CR476" s="1" t="s">
        <v>120</v>
      </c>
      <c r="CS476" s="1" t="s">
        <v>120</v>
      </c>
      <c r="CT476" s="1" t="s">
        <v>120</v>
      </c>
      <c r="CU476" s="1" t="s">
        <v>120</v>
      </c>
      <c r="CV476" s="1" t="s">
        <v>123</v>
      </c>
      <c r="CW476" s="1" t="s">
        <v>120</v>
      </c>
      <c r="CX476" s="1" t="s">
        <v>120</v>
      </c>
      <c r="CY476" s="1" t="s">
        <v>120</v>
      </c>
      <c r="CZ476" s="1" t="s">
        <v>123</v>
      </c>
      <c r="DA476" s="1" t="s">
        <v>120</v>
      </c>
      <c r="DB476" s="1" t="s">
        <v>120</v>
      </c>
      <c r="DC476" s="1" t="s">
        <v>6346</v>
      </c>
      <c r="DD476" s="1" t="s">
        <v>120</v>
      </c>
      <c r="DE476" s="1" t="s">
        <v>120</v>
      </c>
      <c r="DF476" s="1" t="s">
        <v>120</v>
      </c>
      <c r="DG476" s="1" t="s">
        <v>6346</v>
      </c>
    </row>
    <row r="477" spans="1:111" x14ac:dyDescent="0.3">
      <c r="A477" s="2">
        <v>475</v>
      </c>
      <c r="B477" s="1" t="s">
        <v>6347</v>
      </c>
      <c r="C477" s="1" t="s">
        <v>6348</v>
      </c>
      <c r="D477" s="1" t="s">
        <v>6349</v>
      </c>
      <c r="E477" s="1" t="s">
        <v>6350</v>
      </c>
      <c r="F477" s="1" t="s">
        <v>6351</v>
      </c>
      <c r="G477" s="1" t="s">
        <v>6352</v>
      </c>
      <c r="H477" s="1" t="s">
        <v>6353</v>
      </c>
      <c r="I477" s="1" t="s">
        <v>6354</v>
      </c>
      <c r="J477" s="1" t="s">
        <v>6352</v>
      </c>
      <c r="K477" s="1" t="s">
        <v>120</v>
      </c>
      <c r="L477" s="1" t="s">
        <v>311</v>
      </c>
      <c r="M477" s="1" t="s">
        <v>120</v>
      </c>
      <c r="N477" s="1" t="s">
        <v>120</v>
      </c>
      <c r="O477" s="1" t="s">
        <v>120</v>
      </c>
      <c r="P477" s="1" t="s">
        <v>120</v>
      </c>
      <c r="Q477" s="1" t="s">
        <v>120</v>
      </c>
      <c r="R477" s="1" t="s">
        <v>120</v>
      </c>
      <c r="S477" s="1" t="s">
        <v>120</v>
      </c>
      <c r="T477" s="1" t="s">
        <v>120</v>
      </c>
      <c r="U477" s="1" t="s">
        <v>120</v>
      </c>
      <c r="V477" s="1" t="s">
        <v>120</v>
      </c>
      <c r="W477" s="1" t="s">
        <v>120</v>
      </c>
      <c r="X477" s="1" t="s">
        <v>120</v>
      </c>
      <c r="Y477" s="1" t="s">
        <v>120</v>
      </c>
      <c r="Z477" s="1" t="s">
        <v>120</v>
      </c>
      <c r="AA477" s="1" t="s">
        <v>120</v>
      </c>
      <c r="AB477" s="1" t="s">
        <v>120</v>
      </c>
      <c r="AC477" s="1" t="s">
        <v>120</v>
      </c>
      <c r="AD477" s="1" t="s">
        <v>120</v>
      </c>
      <c r="AE477" s="1" t="s">
        <v>120</v>
      </c>
      <c r="AF477" s="1" t="s">
        <v>120</v>
      </c>
      <c r="AG477" s="1" t="s">
        <v>120</v>
      </c>
      <c r="AH477" s="1" t="s">
        <v>120</v>
      </c>
      <c r="AI477" s="1" t="s">
        <v>120</v>
      </c>
      <c r="AJ477" s="1" t="s">
        <v>120</v>
      </c>
      <c r="AK477" s="1" t="s">
        <v>120</v>
      </c>
      <c r="AL477" s="1" t="s">
        <v>120</v>
      </c>
      <c r="AM477" s="1" t="s">
        <v>120</v>
      </c>
      <c r="AN477" s="1" t="s">
        <v>120</v>
      </c>
      <c r="AO477" s="1" t="s">
        <v>120</v>
      </c>
      <c r="AP477" s="1" t="s">
        <v>120</v>
      </c>
      <c r="AQ477" s="1" t="s">
        <v>120</v>
      </c>
      <c r="AR477" s="1" t="s">
        <v>120</v>
      </c>
      <c r="AS477" s="1" t="s">
        <v>120</v>
      </c>
      <c r="AT477" s="1" t="s">
        <v>120</v>
      </c>
      <c r="AU477" s="1" t="s">
        <v>120</v>
      </c>
      <c r="AV477" s="1" t="s">
        <v>120</v>
      </c>
      <c r="AW477" s="1" t="s">
        <v>120</v>
      </c>
      <c r="AX477" s="1" t="s">
        <v>120</v>
      </c>
      <c r="AY477" s="1" t="s">
        <v>120</v>
      </c>
      <c r="AZ477" s="1" t="s">
        <v>120</v>
      </c>
      <c r="BA477" s="1" t="s">
        <v>120</v>
      </c>
      <c r="BB477" s="1" t="s">
        <v>120</v>
      </c>
      <c r="BC477" s="1" t="s">
        <v>120</v>
      </c>
      <c r="BD477" s="1" t="s">
        <v>120</v>
      </c>
      <c r="BE477" s="1" t="s">
        <v>120</v>
      </c>
      <c r="BF477" s="1" t="s">
        <v>120</v>
      </c>
      <c r="BG477" s="1" t="s">
        <v>120</v>
      </c>
      <c r="BH477" s="1" t="s">
        <v>120</v>
      </c>
      <c r="BI477" s="1" t="s">
        <v>120</v>
      </c>
      <c r="BJ477" s="1" t="s">
        <v>120</v>
      </c>
      <c r="BK477" s="1" t="s">
        <v>120</v>
      </c>
      <c r="BL477" s="1" t="s">
        <v>120</v>
      </c>
      <c r="BM477" s="1" t="s">
        <v>120</v>
      </c>
      <c r="BN477" s="1" t="s">
        <v>120</v>
      </c>
      <c r="BO477" s="1" t="s">
        <v>120</v>
      </c>
      <c r="BP477" s="1" t="s">
        <v>120</v>
      </c>
      <c r="BQ477" s="1" t="s">
        <v>120</v>
      </c>
      <c r="BR477" s="1" t="s">
        <v>120</v>
      </c>
      <c r="BS477" s="1" t="s">
        <v>120</v>
      </c>
      <c r="BT477" s="1" t="s">
        <v>120</v>
      </c>
      <c r="BU477" s="1" t="s">
        <v>120</v>
      </c>
      <c r="BV477" s="1" t="s">
        <v>120</v>
      </c>
      <c r="BW477" s="1" t="s">
        <v>120</v>
      </c>
      <c r="BX477" s="1" t="s">
        <v>120</v>
      </c>
      <c r="BY477" s="1" t="s">
        <v>120</v>
      </c>
      <c r="BZ477" s="1" t="s">
        <v>120</v>
      </c>
      <c r="CA477" s="1" t="s">
        <v>120</v>
      </c>
      <c r="CB477" s="1" t="s">
        <v>120</v>
      </c>
      <c r="CC477" s="1" t="s">
        <v>120</v>
      </c>
      <c r="CD477" s="1" t="s">
        <v>120</v>
      </c>
      <c r="CE477" s="1" t="s">
        <v>120</v>
      </c>
      <c r="CF477" s="1" t="s">
        <v>120</v>
      </c>
      <c r="CG477" s="1" t="s">
        <v>120</v>
      </c>
      <c r="CH477" s="1" t="s">
        <v>120</v>
      </c>
      <c r="CI477" s="1" t="s">
        <v>120</v>
      </c>
      <c r="CJ477" s="1" t="s">
        <v>120</v>
      </c>
      <c r="CK477" s="1" t="s">
        <v>120</v>
      </c>
      <c r="CL477" s="1" t="s">
        <v>120</v>
      </c>
      <c r="CM477" s="1" t="s">
        <v>120</v>
      </c>
      <c r="CN477" s="1" t="s">
        <v>120</v>
      </c>
      <c r="CO477" s="1" t="s">
        <v>120</v>
      </c>
      <c r="CP477" s="1" t="s">
        <v>120</v>
      </c>
      <c r="CQ477" s="1" t="s">
        <v>120</v>
      </c>
      <c r="CR477" s="1" t="s">
        <v>120</v>
      </c>
      <c r="CS477" s="1" t="s">
        <v>120</v>
      </c>
      <c r="CT477" s="1" t="s">
        <v>120</v>
      </c>
      <c r="CU477" s="1" t="s">
        <v>120</v>
      </c>
      <c r="CV477" s="1" t="s">
        <v>120</v>
      </c>
      <c r="CW477" s="1" t="s">
        <v>120</v>
      </c>
      <c r="CX477" s="1" t="s">
        <v>120</v>
      </c>
      <c r="CY477" s="1" t="s">
        <v>120</v>
      </c>
      <c r="CZ477" s="1" t="s">
        <v>120</v>
      </c>
      <c r="DA477" s="1" t="s">
        <v>120</v>
      </c>
      <c r="DB477" s="1" t="s">
        <v>120</v>
      </c>
      <c r="DC477" s="1" t="s">
        <v>120</v>
      </c>
      <c r="DD477" s="1" t="s">
        <v>120</v>
      </c>
      <c r="DE477" s="1" t="s">
        <v>120</v>
      </c>
      <c r="DF477" s="1" t="s">
        <v>120</v>
      </c>
      <c r="DG477" s="1" t="s">
        <v>120</v>
      </c>
    </row>
    <row r="478" spans="1:111" x14ac:dyDescent="0.3">
      <c r="A478" s="2">
        <v>476</v>
      </c>
      <c r="B478" s="1" t="s">
        <v>6355</v>
      </c>
      <c r="C478" s="1" t="s">
        <v>6356</v>
      </c>
      <c r="D478" s="1" t="s">
        <v>6357</v>
      </c>
      <c r="E478" s="1" t="s">
        <v>6358</v>
      </c>
      <c r="F478" s="1"/>
      <c r="G478" s="1"/>
      <c r="H478" s="1"/>
      <c r="I478" s="1" t="s">
        <v>6359</v>
      </c>
      <c r="J478" s="1"/>
      <c r="K478" s="1" t="s">
        <v>466</v>
      </c>
      <c r="L478" s="1" t="s">
        <v>6360</v>
      </c>
      <c r="M478" s="1" t="s">
        <v>120</v>
      </c>
      <c r="N478" s="1" t="s">
        <v>120</v>
      </c>
      <c r="O478" s="1" t="s">
        <v>456</v>
      </c>
      <c r="P478" s="1" t="s">
        <v>121</v>
      </c>
      <c r="Q478" s="1" t="s">
        <v>120</v>
      </c>
      <c r="R478" s="1" t="s">
        <v>120</v>
      </c>
      <c r="S478" s="1" t="s">
        <v>466</v>
      </c>
      <c r="T478" s="1" t="s">
        <v>120</v>
      </c>
      <c r="U478" s="1" t="s">
        <v>120</v>
      </c>
      <c r="V478" s="1" t="s">
        <v>6361</v>
      </c>
      <c r="W478" s="1" t="s">
        <v>6362</v>
      </c>
      <c r="X478" s="1" t="s">
        <v>120</v>
      </c>
      <c r="Y478" s="1" t="s">
        <v>120</v>
      </c>
      <c r="Z478" s="1" t="s">
        <v>6360</v>
      </c>
      <c r="AA478" s="1" t="s">
        <v>6363</v>
      </c>
      <c r="AB478" s="1" t="s">
        <v>6364</v>
      </c>
      <c r="AC478" s="1" t="s">
        <v>120</v>
      </c>
      <c r="AD478" s="1" t="s">
        <v>120</v>
      </c>
      <c r="AE478" s="1" t="s">
        <v>120</v>
      </c>
      <c r="AF478" s="1" t="s">
        <v>120</v>
      </c>
      <c r="AG478" s="1" t="s">
        <v>120</v>
      </c>
      <c r="AH478" s="1" t="s">
        <v>120</v>
      </c>
      <c r="AI478" s="1" t="s">
        <v>120</v>
      </c>
      <c r="AJ478" s="1" t="s">
        <v>6365</v>
      </c>
      <c r="AK478" s="1" t="s">
        <v>6366</v>
      </c>
      <c r="AL478" s="1" t="s">
        <v>6360</v>
      </c>
      <c r="AM478" s="1" t="s">
        <v>120</v>
      </c>
      <c r="AN478" s="1" t="s">
        <v>120</v>
      </c>
      <c r="AO478" s="1" t="s">
        <v>120</v>
      </c>
      <c r="AP478" s="1" t="s">
        <v>120</v>
      </c>
      <c r="AQ478" s="1" t="s">
        <v>120</v>
      </c>
      <c r="AR478" s="1" t="s">
        <v>120</v>
      </c>
      <c r="AS478" s="1" t="s">
        <v>120</v>
      </c>
      <c r="AT478" s="1" t="s">
        <v>120</v>
      </c>
      <c r="AU478" s="1" t="s">
        <v>120</v>
      </c>
      <c r="AV478" s="1" t="s">
        <v>120</v>
      </c>
      <c r="AW478" s="1" t="s">
        <v>120</v>
      </c>
      <c r="AX478" s="1" t="s">
        <v>120</v>
      </c>
      <c r="AY478" s="1" t="s">
        <v>120</v>
      </c>
      <c r="AZ478" s="1" t="s">
        <v>120</v>
      </c>
      <c r="BA478" s="1" t="s">
        <v>120</v>
      </c>
      <c r="BB478" s="1" t="s">
        <v>456</v>
      </c>
      <c r="BC478" s="1" t="s">
        <v>121</v>
      </c>
      <c r="BD478" s="1" t="s">
        <v>120</v>
      </c>
      <c r="BE478" s="1" t="s">
        <v>120</v>
      </c>
      <c r="BF478" s="1" t="s">
        <v>466</v>
      </c>
      <c r="BG478" s="1" t="s">
        <v>120</v>
      </c>
      <c r="BH478" s="1" t="s">
        <v>120</v>
      </c>
      <c r="BI478" s="1" t="s">
        <v>6361</v>
      </c>
      <c r="BJ478" s="1" t="s">
        <v>6362</v>
      </c>
      <c r="BK478" s="1" t="s">
        <v>120</v>
      </c>
      <c r="BL478" s="1" t="s">
        <v>120</v>
      </c>
      <c r="BM478" s="1" t="s">
        <v>6360</v>
      </c>
      <c r="BN478" s="1" t="s">
        <v>120</v>
      </c>
      <c r="BO478" s="1" t="s">
        <v>120</v>
      </c>
      <c r="BP478" s="1" t="s">
        <v>120</v>
      </c>
      <c r="BQ478" s="1" t="s">
        <v>120</v>
      </c>
      <c r="BR478" s="1" t="s">
        <v>120</v>
      </c>
      <c r="BS478" s="1" t="s">
        <v>120</v>
      </c>
      <c r="BT478" s="1" t="s">
        <v>120</v>
      </c>
      <c r="BU478" s="1" t="s">
        <v>120</v>
      </c>
      <c r="BV478" s="1" t="s">
        <v>120</v>
      </c>
      <c r="BW478" s="1" t="s">
        <v>120</v>
      </c>
      <c r="BX478" s="1" t="s">
        <v>120</v>
      </c>
      <c r="BY478" s="1" t="s">
        <v>120</v>
      </c>
      <c r="BZ478" s="1" t="s">
        <v>120</v>
      </c>
      <c r="CA478" s="1" t="s">
        <v>120</v>
      </c>
      <c r="CB478" s="1" t="s">
        <v>120</v>
      </c>
      <c r="CC478" s="1" t="s">
        <v>120</v>
      </c>
      <c r="CD478" s="1" t="s">
        <v>120</v>
      </c>
      <c r="CE478" s="1" t="s">
        <v>120</v>
      </c>
      <c r="CF478" s="1" t="s">
        <v>120</v>
      </c>
      <c r="CG478" s="1" t="s">
        <v>120</v>
      </c>
      <c r="CH478" s="1" t="s">
        <v>120</v>
      </c>
      <c r="CI478" s="1" t="s">
        <v>120</v>
      </c>
      <c r="CJ478" s="1" t="s">
        <v>120</v>
      </c>
      <c r="CK478" s="1" t="s">
        <v>120</v>
      </c>
      <c r="CL478" s="1" t="s">
        <v>120</v>
      </c>
      <c r="CM478" s="1" t="s">
        <v>120</v>
      </c>
      <c r="CN478" s="1" t="s">
        <v>120</v>
      </c>
      <c r="CO478" s="1" t="s">
        <v>120</v>
      </c>
      <c r="CP478" s="1" t="s">
        <v>120</v>
      </c>
      <c r="CQ478" s="1" t="s">
        <v>120</v>
      </c>
      <c r="CR478" s="1" t="s">
        <v>120</v>
      </c>
      <c r="CS478" s="1" t="s">
        <v>120</v>
      </c>
      <c r="CT478" s="1" t="s">
        <v>120</v>
      </c>
      <c r="CU478" s="1" t="s">
        <v>120</v>
      </c>
      <c r="CV478" s="1" t="s">
        <v>120</v>
      </c>
      <c r="CW478" s="1" t="s">
        <v>120</v>
      </c>
      <c r="CX478" s="1" t="s">
        <v>120</v>
      </c>
      <c r="CY478" s="1" t="s">
        <v>120</v>
      </c>
      <c r="CZ478" s="1" t="s">
        <v>120</v>
      </c>
      <c r="DA478" s="1" t="s">
        <v>120</v>
      </c>
      <c r="DB478" s="1" t="s">
        <v>120</v>
      </c>
      <c r="DC478" s="1" t="s">
        <v>120</v>
      </c>
      <c r="DD478" s="1" t="s">
        <v>120</v>
      </c>
      <c r="DE478" s="1" t="s">
        <v>120</v>
      </c>
      <c r="DF478" s="1" t="s">
        <v>120</v>
      </c>
      <c r="DG478" s="1" t="s">
        <v>120</v>
      </c>
    </row>
    <row r="479" spans="1:111" hidden="1" x14ac:dyDescent="0.3">
      <c r="A479" s="2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</row>
    <row r="480" spans="1:111" x14ac:dyDescent="0.3">
      <c r="A480" s="2">
        <v>478</v>
      </c>
      <c r="B480" s="1" t="s">
        <v>6367</v>
      </c>
      <c r="C480" s="1" t="s">
        <v>6368</v>
      </c>
      <c r="D480" s="1" t="s">
        <v>6369</v>
      </c>
      <c r="E480" s="1" t="s">
        <v>6370</v>
      </c>
      <c r="F480" s="1" t="s">
        <v>6371</v>
      </c>
      <c r="G480" s="1" t="s">
        <v>6372</v>
      </c>
      <c r="H480" s="1" t="s">
        <v>6373</v>
      </c>
      <c r="I480" s="1" t="s">
        <v>6374</v>
      </c>
      <c r="J480" s="1" t="s">
        <v>6375</v>
      </c>
      <c r="K480" s="1" t="s">
        <v>142</v>
      </c>
      <c r="L480" s="1" t="s">
        <v>6376</v>
      </c>
      <c r="M480" s="1" t="s">
        <v>120</v>
      </c>
      <c r="N480" s="1" t="s">
        <v>262</v>
      </c>
      <c r="O480" s="1" t="s">
        <v>414</v>
      </c>
      <c r="P480" s="1" t="s">
        <v>294</v>
      </c>
      <c r="Q480" s="1" t="s">
        <v>120</v>
      </c>
      <c r="R480" s="1" t="s">
        <v>120</v>
      </c>
      <c r="S480" s="1" t="s">
        <v>142</v>
      </c>
      <c r="T480" s="1" t="s">
        <v>120</v>
      </c>
      <c r="U480" s="1" t="s">
        <v>6377</v>
      </c>
      <c r="V480" s="1" t="s">
        <v>6378</v>
      </c>
      <c r="W480" s="1" t="s">
        <v>6379</v>
      </c>
      <c r="X480" s="1" t="s">
        <v>120</v>
      </c>
      <c r="Y480" s="1" t="s">
        <v>120</v>
      </c>
      <c r="Z480" s="1" t="s">
        <v>6380</v>
      </c>
      <c r="AA480" s="1" t="s">
        <v>6381</v>
      </c>
      <c r="AB480" s="1" t="s">
        <v>120</v>
      </c>
      <c r="AC480" s="1" t="s">
        <v>6382</v>
      </c>
      <c r="AD480" s="1" t="s">
        <v>120</v>
      </c>
      <c r="AE480" s="1" t="s">
        <v>120</v>
      </c>
      <c r="AF480" s="1" t="s">
        <v>120</v>
      </c>
      <c r="AG480" s="1" t="s">
        <v>120</v>
      </c>
      <c r="AH480" s="1" t="s">
        <v>120</v>
      </c>
      <c r="AI480" s="1" t="s">
        <v>120</v>
      </c>
      <c r="AJ480" s="1" t="s">
        <v>6383</v>
      </c>
      <c r="AK480" s="1" t="s">
        <v>2923</v>
      </c>
      <c r="AL480" s="1" t="s">
        <v>6384</v>
      </c>
      <c r="AM480" s="1" t="s">
        <v>1689</v>
      </c>
      <c r="AN480" s="1" t="s">
        <v>120</v>
      </c>
      <c r="AO480" s="1" t="s">
        <v>120</v>
      </c>
      <c r="AP480" s="1" t="s">
        <v>120</v>
      </c>
      <c r="AQ480" s="1" t="s">
        <v>120</v>
      </c>
      <c r="AR480" s="1" t="s">
        <v>120</v>
      </c>
      <c r="AS480" s="1" t="s">
        <v>120</v>
      </c>
      <c r="AT480" s="1" t="s">
        <v>120</v>
      </c>
      <c r="AU480" s="1" t="s">
        <v>120</v>
      </c>
      <c r="AV480" s="1" t="s">
        <v>120</v>
      </c>
      <c r="AW480" s="1" t="s">
        <v>377</v>
      </c>
      <c r="AX480" s="1" t="s">
        <v>1142</v>
      </c>
      <c r="AY480" s="1" t="s">
        <v>6385</v>
      </c>
      <c r="AZ480" s="1" t="s">
        <v>120</v>
      </c>
      <c r="BA480" s="1" t="s">
        <v>262</v>
      </c>
      <c r="BB480" s="1" t="s">
        <v>466</v>
      </c>
      <c r="BC480" s="1" t="s">
        <v>294</v>
      </c>
      <c r="BD480" s="1" t="s">
        <v>120</v>
      </c>
      <c r="BE480" s="1" t="s">
        <v>120</v>
      </c>
      <c r="BF480" s="1" t="s">
        <v>263</v>
      </c>
      <c r="BG480" s="1" t="s">
        <v>120</v>
      </c>
      <c r="BH480" s="1" t="s">
        <v>6377</v>
      </c>
      <c r="BI480" s="1" t="s">
        <v>6386</v>
      </c>
      <c r="BJ480" s="1" t="s">
        <v>6379</v>
      </c>
      <c r="BK480" s="1" t="s">
        <v>120</v>
      </c>
      <c r="BL480" s="1" t="s">
        <v>120</v>
      </c>
      <c r="BM480" s="1" t="s">
        <v>6384</v>
      </c>
      <c r="BN480" s="1" t="s">
        <v>120</v>
      </c>
      <c r="BO480" s="1" t="s">
        <v>120</v>
      </c>
      <c r="BP480" s="1" t="s">
        <v>123</v>
      </c>
      <c r="BQ480" s="1" t="s">
        <v>120</v>
      </c>
      <c r="BR480" s="1" t="s">
        <v>120</v>
      </c>
      <c r="BS480" s="1" t="s">
        <v>120</v>
      </c>
      <c r="BT480" s="1" t="s">
        <v>123</v>
      </c>
      <c r="BU480" s="1" t="s">
        <v>120</v>
      </c>
      <c r="BV480" s="1" t="s">
        <v>120</v>
      </c>
      <c r="BW480" s="1" t="s">
        <v>1142</v>
      </c>
      <c r="BX480" s="1" t="s">
        <v>120</v>
      </c>
      <c r="BY480" s="1" t="s">
        <v>120</v>
      </c>
      <c r="BZ480" s="1" t="s">
        <v>120</v>
      </c>
      <c r="CA480" s="1" t="s">
        <v>1142</v>
      </c>
      <c r="CB480" s="1" t="s">
        <v>1689</v>
      </c>
      <c r="CC480" s="1" t="s">
        <v>120</v>
      </c>
      <c r="CD480" s="1" t="s">
        <v>120</v>
      </c>
      <c r="CE480" s="1" t="s">
        <v>120</v>
      </c>
      <c r="CF480" s="1" t="s">
        <v>120</v>
      </c>
      <c r="CG480" s="1" t="s">
        <v>120</v>
      </c>
      <c r="CH480" s="1" t="s">
        <v>120</v>
      </c>
      <c r="CI480" s="1" t="s">
        <v>120</v>
      </c>
      <c r="CJ480" s="1" t="s">
        <v>120</v>
      </c>
      <c r="CK480" s="1" t="s">
        <v>120</v>
      </c>
      <c r="CL480" s="1" t="s">
        <v>377</v>
      </c>
      <c r="CM480" s="1" t="s">
        <v>1142</v>
      </c>
      <c r="CN480" s="1" t="s">
        <v>120</v>
      </c>
      <c r="CO480" s="1" t="s">
        <v>120</v>
      </c>
      <c r="CP480" s="1" t="s">
        <v>120</v>
      </c>
      <c r="CQ480" s="1" t="s">
        <v>120</v>
      </c>
      <c r="CR480" s="1" t="s">
        <v>120</v>
      </c>
      <c r="CS480" s="1" t="s">
        <v>120</v>
      </c>
      <c r="CT480" s="1" t="s">
        <v>120</v>
      </c>
      <c r="CU480" s="1" t="s">
        <v>120</v>
      </c>
      <c r="CV480" s="1" t="s">
        <v>121</v>
      </c>
      <c r="CW480" s="1" t="s">
        <v>120</v>
      </c>
      <c r="CX480" s="1" t="s">
        <v>120</v>
      </c>
      <c r="CY480" s="1" t="s">
        <v>120</v>
      </c>
      <c r="CZ480" s="1" t="s">
        <v>121</v>
      </c>
      <c r="DA480" s="1" t="s">
        <v>120</v>
      </c>
      <c r="DB480" s="1" t="s">
        <v>120</v>
      </c>
      <c r="DC480" s="1" t="s">
        <v>6385</v>
      </c>
      <c r="DD480" s="1" t="s">
        <v>120</v>
      </c>
      <c r="DE480" s="1" t="s">
        <v>120</v>
      </c>
      <c r="DF480" s="1" t="s">
        <v>120</v>
      </c>
      <c r="DG480" s="1" t="s">
        <v>6385</v>
      </c>
    </row>
    <row r="481" spans="1:111" x14ac:dyDescent="0.3">
      <c r="A481" s="2">
        <v>479</v>
      </c>
      <c r="B481" s="1" t="s">
        <v>6387</v>
      </c>
      <c r="C481" s="1" t="s">
        <v>6388</v>
      </c>
      <c r="D481" s="1" t="s">
        <v>257</v>
      </c>
      <c r="E481" s="1" t="s">
        <v>6389</v>
      </c>
      <c r="F481" s="1" t="s">
        <v>6390</v>
      </c>
      <c r="G481" s="1"/>
      <c r="H481" s="1" t="s">
        <v>6391</v>
      </c>
      <c r="I481" s="1" t="s">
        <v>6390</v>
      </c>
      <c r="J481" s="1"/>
      <c r="K481" s="1" t="s">
        <v>6392</v>
      </c>
      <c r="L481" s="1" t="s">
        <v>6393</v>
      </c>
      <c r="M481" s="1" t="s">
        <v>120</v>
      </c>
      <c r="N481" s="1" t="s">
        <v>568</v>
      </c>
      <c r="O481" s="1" t="s">
        <v>6394</v>
      </c>
      <c r="P481" s="1" t="s">
        <v>263</v>
      </c>
      <c r="Q481" s="1" t="s">
        <v>120</v>
      </c>
      <c r="R481" s="1" t="s">
        <v>120</v>
      </c>
      <c r="S481" s="1" t="s">
        <v>6392</v>
      </c>
      <c r="T481" s="1" t="s">
        <v>120</v>
      </c>
      <c r="U481" s="1" t="s">
        <v>6395</v>
      </c>
      <c r="V481" s="1" t="s">
        <v>6396</v>
      </c>
      <c r="W481" s="1" t="s">
        <v>566</v>
      </c>
      <c r="X481" s="1" t="s">
        <v>120</v>
      </c>
      <c r="Y481" s="1" t="s">
        <v>120</v>
      </c>
      <c r="Z481" s="1" t="s">
        <v>6397</v>
      </c>
      <c r="AA481" s="1" t="s">
        <v>6398</v>
      </c>
      <c r="AB481" s="1" t="s">
        <v>3369</v>
      </c>
      <c r="AC481" s="1" t="s">
        <v>120</v>
      </c>
      <c r="AD481" s="1" t="s">
        <v>120</v>
      </c>
      <c r="AE481" s="1" t="s">
        <v>120</v>
      </c>
      <c r="AF481" s="1" t="s">
        <v>120</v>
      </c>
      <c r="AG481" s="1" t="s">
        <v>120</v>
      </c>
      <c r="AH481" s="1" t="s">
        <v>120</v>
      </c>
      <c r="AI481" s="1" t="s">
        <v>120</v>
      </c>
      <c r="AJ481" s="1" t="s">
        <v>6399</v>
      </c>
      <c r="AK481" s="1" t="s">
        <v>6400</v>
      </c>
      <c r="AL481" s="1" t="s">
        <v>6401</v>
      </c>
      <c r="AM481" s="1" t="s">
        <v>120</v>
      </c>
      <c r="AN481" s="1" t="s">
        <v>120</v>
      </c>
      <c r="AO481" s="1" t="s">
        <v>120</v>
      </c>
      <c r="AP481" s="1" t="s">
        <v>120</v>
      </c>
      <c r="AQ481" s="1" t="s">
        <v>120</v>
      </c>
      <c r="AR481" s="1" t="s">
        <v>120</v>
      </c>
      <c r="AS481" s="1" t="s">
        <v>120</v>
      </c>
      <c r="AT481" s="1" t="s">
        <v>120</v>
      </c>
      <c r="AU481" s="1" t="s">
        <v>120</v>
      </c>
      <c r="AV481" s="1" t="s">
        <v>120</v>
      </c>
      <c r="AW481" s="1" t="s">
        <v>120</v>
      </c>
      <c r="AX481" s="1" t="s">
        <v>120</v>
      </c>
      <c r="AY481" s="1" t="s">
        <v>6402</v>
      </c>
      <c r="AZ481" s="1" t="s">
        <v>120</v>
      </c>
      <c r="BA481" s="1" t="s">
        <v>1194</v>
      </c>
      <c r="BB481" s="1" t="s">
        <v>223</v>
      </c>
      <c r="BC481" s="1" t="s">
        <v>263</v>
      </c>
      <c r="BD481" s="1" t="s">
        <v>120</v>
      </c>
      <c r="BE481" s="1" t="s">
        <v>120</v>
      </c>
      <c r="BF481" s="1" t="s">
        <v>6403</v>
      </c>
      <c r="BG481" s="1" t="s">
        <v>120</v>
      </c>
      <c r="BH481" s="1" t="s">
        <v>6404</v>
      </c>
      <c r="BI481" s="1" t="s">
        <v>6405</v>
      </c>
      <c r="BJ481" s="1" t="s">
        <v>566</v>
      </c>
      <c r="BK481" s="1" t="s">
        <v>120</v>
      </c>
      <c r="BL481" s="1" t="s">
        <v>120</v>
      </c>
      <c r="BM481" s="1" t="s">
        <v>6401</v>
      </c>
      <c r="BN481" s="1" t="s">
        <v>120</v>
      </c>
      <c r="BO481" s="1" t="s">
        <v>120</v>
      </c>
      <c r="BP481" s="1" t="s">
        <v>120</v>
      </c>
      <c r="BQ481" s="1" t="s">
        <v>120</v>
      </c>
      <c r="BR481" s="1" t="s">
        <v>120</v>
      </c>
      <c r="BS481" s="1" t="s">
        <v>120</v>
      </c>
      <c r="BT481" s="1" t="s">
        <v>120</v>
      </c>
      <c r="BU481" s="1" t="s">
        <v>120</v>
      </c>
      <c r="BV481" s="1" t="s">
        <v>120</v>
      </c>
      <c r="BW481" s="1" t="s">
        <v>120</v>
      </c>
      <c r="BX481" s="1" t="s">
        <v>120</v>
      </c>
      <c r="BY481" s="1" t="s">
        <v>120</v>
      </c>
      <c r="BZ481" s="1" t="s">
        <v>120</v>
      </c>
      <c r="CA481" s="1" t="s">
        <v>120</v>
      </c>
      <c r="CB481" s="1" t="s">
        <v>120</v>
      </c>
      <c r="CC481" s="1" t="s">
        <v>120</v>
      </c>
      <c r="CD481" s="1" t="s">
        <v>120</v>
      </c>
      <c r="CE481" s="1" t="s">
        <v>120</v>
      </c>
      <c r="CF481" s="1" t="s">
        <v>120</v>
      </c>
      <c r="CG481" s="1" t="s">
        <v>120</v>
      </c>
      <c r="CH481" s="1" t="s">
        <v>120</v>
      </c>
      <c r="CI481" s="1" t="s">
        <v>120</v>
      </c>
      <c r="CJ481" s="1" t="s">
        <v>120</v>
      </c>
      <c r="CK481" s="1" t="s">
        <v>120</v>
      </c>
      <c r="CL481" s="1" t="s">
        <v>120</v>
      </c>
      <c r="CM481" s="1" t="s">
        <v>120</v>
      </c>
      <c r="CN481" s="1" t="s">
        <v>120</v>
      </c>
      <c r="CO481" s="1" t="s">
        <v>120</v>
      </c>
      <c r="CP481" s="1" t="s">
        <v>120</v>
      </c>
      <c r="CQ481" s="1" t="s">
        <v>120</v>
      </c>
      <c r="CR481" s="1" t="s">
        <v>120</v>
      </c>
      <c r="CS481" s="1" t="s">
        <v>120</v>
      </c>
      <c r="CT481" s="1" t="s">
        <v>120</v>
      </c>
      <c r="CU481" s="1" t="s">
        <v>123</v>
      </c>
      <c r="CV481" s="1" t="s">
        <v>161</v>
      </c>
      <c r="CW481" s="1" t="s">
        <v>120</v>
      </c>
      <c r="CX481" s="1" t="s">
        <v>120</v>
      </c>
      <c r="CY481" s="1" t="s">
        <v>120</v>
      </c>
      <c r="CZ481" s="1" t="s">
        <v>121</v>
      </c>
      <c r="DA481" s="1" t="s">
        <v>120</v>
      </c>
      <c r="DB481" s="1" t="s">
        <v>6406</v>
      </c>
      <c r="DC481" s="1" t="s">
        <v>6407</v>
      </c>
      <c r="DD481" s="1" t="s">
        <v>120</v>
      </c>
      <c r="DE481" s="1" t="s">
        <v>120</v>
      </c>
      <c r="DF481" s="1" t="s">
        <v>120</v>
      </c>
      <c r="DG481" s="1" t="s">
        <v>6402</v>
      </c>
    </row>
    <row r="482" spans="1:111" x14ac:dyDescent="0.3">
      <c r="A482" s="2">
        <v>480</v>
      </c>
      <c r="B482" s="1" t="s">
        <v>6408</v>
      </c>
      <c r="C482" s="1" t="s">
        <v>6409</v>
      </c>
      <c r="D482" s="1" t="s">
        <v>6410</v>
      </c>
      <c r="E482" s="1" t="s">
        <v>6411</v>
      </c>
      <c r="F482" s="1" t="s">
        <v>6412</v>
      </c>
      <c r="G482" s="1" t="s">
        <v>6413</v>
      </c>
      <c r="H482" s="1" t="s">
        <v>6414</v>
      </c>
      <c r="I482" s="1" t="s">
        <v>6415</v>
      </c>
      <c r="J482" s="1" t="s">
        <v>6416</v>
      </c>
      <c r="K482" s="1" t="s">
        <v>6417</v>
      </c>
      <c r="L482" s="1" t="s">
        <v>6418</v>
      </c>
      <c r="M482" s="1" t="s">
        <v>120</v>
      </c>
      <c r="N482" s="1" t="s">
        <v>1696</v>
      </c>
      <c r="O482" s="1" t="s">
        <v>6419</v>
      </c>
      <c r="P482" s="1" t="s">
        <v>847</v>
      </c>
      <c r="Q482" s="1" t="s">
        <v>120</v>
      </c>
      <c r="R482" s="1" t="s">
        <v>120</v>
      </c>
      <c r="S482" s="1" t="s">
        <v>6417</v>
      </c>
      <c r="T482" s="1" t="s">
        <v>120</v>
      </c>
      <c r="U482" s="1" t="s">
        <v>6420</v>
      </c>
      <c r="V482" s="1" t="s">
        <v>6421</v>
      </c>
      <c r="W482" s="1" t="s">
        <v>6422</v>
      </c>
      <c r="X482" s="1" t="s">
        <v>120</v>
      </c>
      <c r="Y482" s="1" t="s">
        <v>120</v>
      </c>
      <c r="Z482" s="1" t="s">
        <v>6423</v>
      </c>
      <c r="AA482" s="1" t="s">
        <v>6424</v>
      </c>
      <c r="AB482" s="1" t="s">
        <v>120</v>
      </c>
      <c r="AC482" s="1" t="s">
        <v>120</v>
      </c>
      <c r="AD482" s="1" t="s">
        <v>120</v>
      </c>
      <c r="AE482" s="1" t="s">
        <v>120</v>
      </c>
      <c r="AF482" s="1" t="s">
        <v>120</v>
      </c>
      <c r="AG482" s="1" t="s">
        <v>120</v>
      </c>
      <c r="AH482" s="1" t="s">
        <v>120</v>
      </c>
      <c r="AI482" s="1" t="s">
        <v>120</v>
      </c>
      <c r="AJ482" s="1" t="s">
        <v>120</v>
      </c>
      <c r="AK482" s="1" t="s">
        <v>6425</v>
      </c>
      <c r="AL482" s="1" t="s">
        <v>6423</v>
      </c>
      <c r="AM482" s="1" t="s">
        <v>120</v>
      </c>
      <c r="AN482" s="1" t="s">
        <v>120</v>
      </c>
      <c r="AO482" s="1" t="s">
        <v>120</v>
      </c>
      <c r="AP482" s="1" t="s">
        <v>120</v>
      </c>
      <c r="AQ482" s="1" t="s">
        <v>120</v>
      </c>
      <c r="AR482" s="1" t="s">
        <v>120</v>
      </c>
      <c r="AS482" s="1" t="s">
        <v>120</v>
      </c>
      <c r="AT482" s="1" t="s">
        <v>120</v>
      </c>
      <c r="AU482" s="1" t="s">
        <v>120</v>
      </c>
      <c r="AV482" s="1" t="s">
        <v>120</v>
      </c>
      <c r="AW482" s="1" t="s">
        <v>120</v>
      </c>
      <c r="AX482" s="1" t="s">
        <v>120</v>
      </c>
      <c r="AY482" s="1" t="s">
        <v>120</v>
      </c>
      <c r="AZ482" s="1" t="s">
        <v>120</v>
      </c>
      <c r="BA482" s="1" t="s">
        <v>1696</v>
      </c>
      <c r="BB482" s="1" t="s">
        <v>6419</v>
      </c>
      <c r="BC482" s="1" t="s">
        <v>847</v>
      </c>
      <c r="BD482" s="1" t="s">
        <v>120</v>
      </c>
      <c r="BE482" s="1" t="s">
        <v>120</v>
      </c>
      <c r="BF482" s="1" t="s">
        <v>6417</v>
      </c>
      <c r="BG482" s="1" t="s">
        <v>120</v>
      </c>
      <c r="BH482" s="1" t="s">
        <v>6420</v>
      </c>
      <c r="BI482" s="1" t="s">
        <v>6421</v>
      </c>
      <c r="BJ482" s="1" t="s">
        <v>6422</v>
      </c>
      <c r="BK482" s="1" t="s">
        <v>120</v>
      </c>
      <c r="BL482" s="1" t="s">
        <v>120</v>
      </c>
      <c r="BM482" s="1" t="s">
        <v>6423</v>
      </c>
      <c r="BN482" s="1" t="s">
        <v>120</v>
      </c>
      <c r="BO482" s="1" t="s">
        <v>120</v>
      </c>
      <c r="BP482" s="1" t="s">
        <v>120</v>
      </c>
      <c r="BQ482" s="1" t="s">
        <v>120</v>
      </c>
      <c r="BR482" s="1" t="s">
        <v>120</v>
      </c>
      <c r="BS482" s="1" t="s">
        <v>120</v>
      </c>
      <c r="BT482" s="1" t="s">
        <v>120</v>
      </c>
      <c r="BU482" s="1" t="s">
        <v>120</v>
      </c>
      <c r="BV482" s="1" t="s">
        <v>120</v>
      </c>
      <c r="BW482" s="1" t="s">
        <v>120</v>
      </c>
      <c r="BX482" s="1" t="s">
        <v>120</v>
      </c>
      <c r="BY482" s="1" t="s">
        <v>120</v>
      </c>
      <c r="BZ482" s="1" t="s">
        <v>120</v>
      </c>
      <c r="CA482" s="1" t="s">
        <v>120</v>
      </c>
      <c r="CB482" s="1" t="s">
        <v>120</v>
      </c>
      <c r="CC482" s="1" t="s">
        <v>120</v>
      </c>
      <c r="CD482" s="1" t="s">
        <v>120</v>
      </c>
      <c r="CE482" s="1" t="s">
        <v>120</v>
      </c>
      <c r="CF482" s="1" t="s">
        <v>120</v>
      </c>
      <c r="CG482" s="1" t="s">
        <v>120</v>
      </c>
      <c r="CH482" s="1" t="s">
        <v>120</v>
      </c>
      <c r="CI482" s="1" t="s">
        <v>120</v>
      </c>
      <c r="CJ482" s="1" t="s">
        <v>120</v>
      </c>
      <c r="CK482" s="1" t="s">
        <v>120</v>
      </c>
      <c r="CL482" s="1" t="s">
        <v>120</v>
      </c>
      <c r="CM482" s="1" t="s">
        <v>120</v>
      </c>
      <c r="CN482" s="1" t="s">
        <v>120</v>
      </c>
      <c r="CO482" s="1" t="s">
        <v>120</v>
      </c>
      <c r="CP482" s="1" t="s">
        <v>120</v>
      </c>
      <c r="CQ482" s="1" t="s">
        <v>120</v>
      </c>
      <c r="CR482" s="1" t="s">
        <v>120</v>
      </c>
      <c r="CS482" s="1" t="s">
        <v>120</v>
      </c>
      <c r="CT482" s="1" t="s">
        <v>120</v>
      </c>
      <c r="CU482" s="1" t="s">
        <v>120</v>
      </c>
      <c r="CV482" s="1" t="s">
        <v>120</v>
      </c>
      <c r="CW482" s="1" t="s">
        <v>120</v>
      </c>
      <c r="CX482" s="1" t="s">
        <v>120</v>
      </c>
      <c r="CY482" s="1" t="s">
        <v>120</v>
      </c>
      <c r="CZ482" s="1" t="s">
        <v>120</v>
      </c>
      <c r="DA482" s="1" t="s">
        <v>120</v>
      </c>
      <c r="DB482" s="1" t="s">
        <v>120</v>
      </c>
      <c r="DC482" s="1" t="s">
        <v>120</v>
      </c>
      <c r="DD482" s="1" t="s">
        <v>120</v>
      </c>
      <c r="DE482" s="1" t="s">
        <v>120</v>
      </c>
      <c r="DF482" s="1" t="s">
        <v>120</v>
      </c>
      <c r="DG482" s="1" t="s">
        <v>120</v>
      </c>
    </row>
    <row r="483" spans="1:111" hidden="1" x14ac:dyDescent="0.3">
      <c r="A483" s="2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</row>
    <row r="484" spans="1:111" x14ac:dyDescent="0.3">
      <c r="A484" s="2">
        <v>482</v>
      </c>
      <c r="B484" s="1" t="s">
        <v>6426</v>
      </c>
      <c r="C484" s="1" t="s">
        <v>6427</v>
      </c>
      <c r="D484" s="1" t="s">
        <v>6428</v>
      </c>
      <c r="E484" s="1" t="s">
        <v>6429</v>
      </c>
      <c r="F484" s="1" t="s">
        <v>6430</v>
      </c>
      <c r="G484" s="1" t="s">
        <v>6431</v>
      </c>
      <c r="H484" s="1" t="s">
        <v>6432</v>
      </c>
      <c r="I484" s="1" t="s">
        <v>6433</v>
      </c>
      <c r="J484" s="1" t="s">
        <v>6434</v>
      </c>
      <c r="K484" s="1" t="s">
        <v>614</v>
      </c>
      <c r="L484" s="1" t="s">
        <v>6435</v>
      </c>
      <c r="M484" s="1" t="s">
        <v>120</v>
      </c>
      <c r="N484" s="1" t="s">
        <v>280</v>
      </c>
      <c r="O484" s="1" t="s">
        <v>2171</v>
      </c>
      <c r="P484" s="1" t="s">
        <v>120</v>
      </c>
      <c r="Q484" s="1" t="s">
        <v>120</v>
      </c>
      <c r="R484" s="1" t="s">
        <v>120</v>
      </c>
      <c r="S484" s="1" t="s">
        <v>614</v>
      </c>
      <c r="T484" s="1" t="s">
        <v>120</v>
      </c>
      <c r="U484" s="1" t="s">
        <v>6436</v>
      </c>
      <c r="V484" s="1" t="s">
        <v>6437</v>
      </c>
      <c r="W484" s="1" t="s">
        <v>120</v>
      </c>
      <c r="X484" s="1" t="s">
        <v>120</v>
      </c>
      <c r="Y484" s="1" t="s">
        <v>120</v>
      </c>
      <c r="Z484" s="1" t="s">
        <v>6438</v>
      </c>
      <c r="AA484" s="1" t="s">
        <v>6439</v>
      </c>
      <c r="AB484" s="1" t="s">
        <v>120</v>
      </c>
      <c r="AC484" s="1" t="s">
        <v>120</v>
      </c>
      <c r="AD484" s="1" t="s">
        <v>120</v>
      </c>
      <c r="AE484" s="1" t="s">
        <v>120</v>
      </c>
      <c r="AF484" s="1" t="s">
        <v>120</v>
      </c>
      <c r="AG484" s="1" t="s">
        <v>120</v>
      </c>
      <c r="AH484" s="1" t="s">
        <v>120</v>
      </c>
      <c r="AI484" s="1" t="s">
        <v>120</v>
      </c>
      <c r="AJ484" s="1" t="s">
        <v>2625</v>
      </c>
      <c r="AK484" s="1" t="s">
        <v>2940</v>
      </c>
      <c r="AL484" s="1" t="s">
        <v>6440</v>
      </c>
      <c r="AM484" s="1" t="s">
        <v>6441</v>
      </c>
      <c r="AN484" s="1" t="s">
        <v>120</v>
      </c>
      <c r="AO484" s="1" t="s">
        <v>6442</v>
      </c>
      <c r="AP484" s="1" t="s">
        <v>120</v>
      </c>
      <c r="AQ484" s="1" t="s">
        <v>120</v>
      </c>
      <c r="AR484" s="1" t="s">
        <v>120</v>
      </c>
      <c r="AS484" s="1" t="s">
        <v>120</v>
      </c>
      <c r="AT484" s="1" t="s">
        <v>120</v>
      </c>
      <c r="AU484" s="1" t="s">
        <v>120</v>
      </c>
      <c r="AV484" s="1" t="s">
        <v>3918</v>
      </c>
      <c r="AW484" s="1" t="s">
        <v>6443</v>
      </c>
      <c r="AX484" s="1" t="s">
        <v>6444</v>
      </c>
      <c r="AY484" s="1" t="s">
        <v>120</v>
      </c>
      <c r="AZ484" s="1" t="s">
        <v>120</v>
      </c>
      <c r="BA484" s="1" t="s">
        <v>843</v>
      </c>
      <c r="BB484" s="1" t="s">
        <v>122</v>
      </c>
      <c r="BC484" s="1" t="s">
        <v>120</v>
      </c>
      <c r="BD484" s="1" t="s">
        <v>120</v>
      </c>
      <c r="BE484" s="1" t="s">
        <v>120</v>
      </c>
      <c r="BF484" s="1" t="s">
        <v>1953</v>
      </c>
      <c r="BG484" s="1" t="s">
        <v>120</v>
      </c>
      <c r="BH484" s="1" t="s">
        <v>6445</v>
      </c>
      <c r="BI484" s="1" t="s">
        <v>6446</v>
      </c>
      <c r="BJ484" s="1" t="s">
        <v>120</v>
      </c>
      <c r="BK484" s="1" t="s">
        <v>120</v>
      </c>
      <c r="BL484" s="1" t="s">
        <v>120</v>
      </c>
      <c r="BM484" s="1" t="s">
        <v>6440</v>
      </c>
      <c r="BN484" s="1" t="s">
        <v>120</v>
      </c>
      <c r="BO484" s="1" t="s">
        <v>123</v>
      </c>
      <c r="BP484" s="1" t="s">
        <v>121</v>
      </c>
      <c r="BQ484" s="1" t="s">
        <v>120</v>
      </c>
      <c r="BR484" s="1" t="s">
        <v>120</v>
      </c>
      <c r="BS484" s="1" t="s">
        <v>120</v>
      </c>
      <c r="BT484" s="1" t="s">
        <v>262</v>
      </c>
      <c r="BU484" s="1" t="s">
        <v>120</v>
      </c>
      <c r="BV484" s="1" t="s">
        <v>6447</v>
      </c>
      <c r="BW484" s="1" t="s">
        <v>6448</v>
      </c>
      <c r="BX484" s="1" t="s">
        <v>120</v>
      </c>
      <c r="BY484" s="1" t="s">
        <v>120</v>
      </c>
      <c r="BZ484" s="1" t="s">
        <v>120</v>
      </c>
      <c r="CA484" s="1" t="s">
        <v>6444</v>
      </c>
      <c r="CB484" s="1" t="s">
        <v>6441</v>
      </c>
      <c r="CC484" s="1" t="s">
        <v>120</v>
      </c>
      <c r="CD484" s="1" t="s">
        <v>6442</v>
      </c>
      <c r="CE484" s="1" t="s">
        <v>120</v>
      </c>
      <c r="CF484" s="1" t="s">
        <v>120</v>
      </c>
      <c r="CG484" s="1" t="s">
        <v>120</v>
      </c>
      <c r="CH484" s="1" t="s">
        <v>120</v>
      </c>
      <c r="CI484" s="1" t="s">
        <v>120</v>
      </c>
      <c r="CJ484" s="1" t="s">
        <v>120</v>
      </c>
      <c r="CK484" s="1" t="s">
        <v>3918</v>
      </c>
      <c r="CL484" s="1" t="s">
        <v>6443</v>
      </c>
      <c r="CM484" s="1" t="s">
        <v>6444</v>
      </c>
      <c r="CN484" s="1" t="s">
        <v>120</v>
      </c>
      <c r="CO484" s="1" t="s">
        <v>120</v>
      </c>
      <c r="CP484" s="1" t="s">
        <v>120</v>
      </c>
      <c r="CQ484" s="1" t="s">
        <v>6449</v>
      </c>
      <c r="CR484" s="1" t="s">
        <v>120</v>
      </c>
      <c r="CS484" s="1" t="s">
        <v>6449</v>
      </c>
      <c r="CT484" s="1" t="s">
        <v>120</v>
      </c>
      <c r="CU484" s="1" t="s">
        <v>120</v>
      </c>
      <c r="CV484" s="1" t="s">
        <v>120</v>
      </c>
      <c r="CW484" s="1" t="s">
        <v>120</v>
      </c>
      <c r="CX484" s="1" t="s">
        <v>120</v>
      </c>
      <c r="CY484" s="1" t="s">
        <v>120</v>
      </c>
      <c r="CZ484" s="1" t="s">
        <v>120</v>
      </c>
      <c r="DA484" s="1" t="s">
        <v>120</v>
      </c>
      <c r="DB484" s="1" t="s">
        <v>120</v>
      </c>
      <c r="DC484" s="1" t="s">
        <v>120</v>
      </c>
      <c r="DD484" s="1" t="s">
        <v>120</v>
      </c>
      <c r="DE484" s="1" t="s">
        <v>120</v>
      </c>
      <c r="DF484" s="1" t="s">
        <v>120</v>
      </c>
      <c r="DG484" s="1" t="s">
        <v>120</v>
      </c>
    </row>
    <row r="485" spans="1:111" x14ac:dyDescent="0.3">
      <c r="A485" s="2">
        <v>483</v>
      </c>
      <c r="B485" s="1" t="s">
        <v>6450</v>
      </c>
      <c r="C485" s="1" t="s">
        <v>6451</v>
      </c>
      <c r="D485" s="1" t="s">
        <v>6452</v>
      </c>
      <c r="E485" s="1" t="s">
        <v>6453</v>
      </c>
      <c r="F485" s="1" t="s">
        <v>6454</v>
      </c>
      <c r="G485" s="1" t="s">
        <v>6455</v>
      </c>
      <c r="H485" s="1" t="s">
        <v>6456</v>
      </c>
      <c r="I485" s="1" t="s">
        <v>6457</v>
      </c>
      <c r="J485" s="1" t="s">
        <v>6458</v>
      </c>
      <c r="K485" s="1" t="s">
        <v>294</v>
      </c>
      <c r="L485" s="1" t="s">
        <v>6459</v>
      </c>
      <c r="M485" s="1" t="s">
        <v>120</v>
      </c>
      <c r="N485" s="1" t="s">
        <v>121</v>
      </c>
      <c r="O485" s="1" t="s">
        <v>478</v>
      </c>
      <c r="P485" s="1" t="s">
        <v>120</v>
      </c>
      <c r="Q485" s="1" t="s">
        <v>120</v>
      </c>
      <c r="R485" s="1" t="s">
        <v>120</v>
      </c>
      <c r="S485" s="1" t="s">
        <v>294</v>
      </c>
      <c r="T485" s="1" t="s">
        <v>120</v>
      </c>
      <c r="U485" s="1" t="s">
        <v>6460</v>
      </c>
      <c r="V485" s="1" t="s">
        <v>6461</v>
      </c>
      <c r="W485" s="1" t="s">
        <v>120</v>
      </c>
      <c r="X485" s="1" t="s">
        <v>120</v>
      </c>
      <c r="Y485" s="1" t="s">
        <v>120</v>
      </c>
      <c r="Z485" s="1" t="s">
        <v>6462</v>
      </c>
      <c r="AA485" s="1" t="s">
        <v>6463</v>
      </c>
      <c r="AB485" s="1" t="s">
        <v>120</v>
      </c>
      <c r="AC485" s="1" t="s">
        <v>120</v>
      </c>
      <c r="AD485" s="1" t="s">
        <v>120</v>
      </c>
      <c r="AE485" s="1" t="s">
        <v>120</v>
      </c>
      <c r="AF485" s="1" t="s">
        <v>120</v>
      </c>
      <c r="AG485" s="1" t="s">
        <v>120</v>
      </c>
      <c r="AH485" s="1" t="s">
        <v>120</v>
      </c>
      <c r="AI485" s="1" t="s">
        <v>120</v>
      </c>
      <c r="AJ485" s="1" t="s">
        <v>126</v>
      </c>
      <c r="AK485" s="1" t="s">
        <v>840</v>
      </c>
      <c r="AL485" s="1" t="s">
        <v>6462</v>
      </c>
      <c r="AM485" s="1" t="s">
        <v>120</v>
      </c>
      <c r="AN485" s="1" t="s">
        <v>120</v>
      </c>
      <c r="AO485" s="1" t="s">
        <v>120</v>
      </c>
      <c r="AP485" s="1" t="s">
        <v>120</v>
      </c>
      <c r="AQ485" s="1" t="s">
        <v>120</v>
      </c>
      <c r="AR485" s="1" t="s">
        <v>120</v>
      </c>
      <c r="AS485" s="1" t="s">
        <v>120</v>
      </c>
      <c r="AT485" s="1" t="s">
        <v>120</v>
      </c>
      <c r="AU485" s="1" t="s">
        <v>120</v>
      </c>
      <c r="AV485" s="1" t="s">
        <v>120</v>
      </c>
      <c r="AW485" s="1" t="s">
        <v>120</v>
      </c>
      <c r="AX485" s="1" t="s">
        <v>120</v>
      </c>
      <c r="AY485" s="1" t="s">
        <v>120</v>
      </c>
      <c r="AZ485" s="1" t="s">
        <v>120</v>
      </c>
      <c r="BA485" s="1" t="s">
        <v>121</v>
      </c>
      <c r="BB485" s="1" t="s">
        <v>478</v>
      </c>
      <c r="BC485" s="1" t="s">
        <v>120</v>
      </c>
      <c r="BD485" s="1" t="s">
        <v>120</v>
      </c>
      <c r="BE485" s="1" t="s">
        <v>120</v>
      </c>
      <c r="BF485" s="1" t="s">
        <v>294</v>
      </c>
      <c r="BG485" s="1" t="s">
        <v>120</v>
      </c>
      <c r="BH485" s="1" t="s">
        <v>6460</v>
      </c>
      <c r="BI485" s="1" t="s">
        <v>6461</v>
      </c>
      <c r="BJ485" s="1" t="s">
        <v>120</v>
      </c>
      <c r="BK485" s="1" t="s">
        <v>120</v>
      </c>
      <c r="BL485" s="1" t="s">
        <v>120</v>
      </c>
      <c r="BM485" s="1" t="s">
        <v>6462</v>
      </c>
      <c r="BN485" s="1" t="s">
        <v>120</v>
      </c>
      <c r="BO485" s="1" t="s">
        <v>120</v>
      </c>
      <c r="BP485" s="1" t="s">
        <v>120</v>
      </c>
      <c r="BQ485" s="1" t="s">
        <v>120</v>
      </c>
      <c r="BR485" s="1" t="s">
        <v>120</v>
      </c>
      <c r="BS485" s="1" t="s">
        <v>120</v>
      </c>
      <c r="BT485" s="1" t="s">
        <v>120</v>
      </c>
      <c r="BU485" s="1" t="s">
        <v>120</v>
      </c>
      <c r="BV485" s="1" t="s">
        <v>120</v>
      </c>
      <c r="BW485" s="1" t="s">
        <v>120</v>
      </c>
      <c r="BX485" s="1" t="s">
        <v>120</v>
      </c>
      <c r="BY485" s="1" t="s">
        <v>120</v>
      </c>
      <c r="BZ485" s="1" t="s">
        <v>120</v>
      </c>
      <c r="CA485" s="1" t="s">
        <v>120</v>
      </c>
      <c r="CB485" s="1" t="s">
        <v>120</v>
      </c>
      <c r="CC485" s="1" t="s">
        <v>120</v>
      </c>
      <c r="CD485" s="1" t="s">
        <v>120</v>
      </c>
      <c r="CE485" s="1" t="s">
        <v>120</v>
      </c>
      <c r="CF485" s="1" t="s">
        <v>120</v>
      </c>
      <c r="CG485" s="1" t="s">
        <v>120</v>
      </c>
      <c r="CH485" s="1" t="s">
        <v>120</v>
      </c>
      <c r="CI485" s="1" t="s">
        <v>120</v>
      </c>
      <c r="CJ485" s="1" t="s">
        <v>120</v>
      </c>
      <c r="CK485" s="1" t="s">
        <v>120</v>
      </c>
      <c r="CL485" s="1" t="s">
        <v>120</v>
      </c>
      <c r="CM485" s="1" t="s">
        <v>120</v>
      </c>
      <c r="CN485" s="1" t="s">
        <v>120</v>
      </c>
      <c r="CO485" s="1" t="s">
        <v>120</v>
      </c>
      <c r="CP485" s="1" t="s">
        <v>120</v>
      </c>
      <c r="CQ485" s="1" t="s">
        <v>120</v>
      </c>
      <c r="CR485" s="1" t="s">
        <v>120</v>
      </c>
      <c r="CS485" s="1" t="s">
        <v>120</v>
      </c>
      <c r="CT485" s="1" t="s">
        <v>120</v>
      </c>
      <c r="CU485" s="1" t="s">
        <v>120</v>
      </c>
      <c r="CV485" s="1" t="s">
        <v>120</v>
      </c>
      <c r="CW485" s="1" t="s">
        <v>120</v>
      </c>
      <c r="CX485" s="1" t="s">
        <v>120</v>
      </c>
      <c r="CY485" s="1" t="s">
        <v>120</v>
      </c>
      <c r="CZ485" s="1" t="s">
        <v>120</v>
      </c>
      <c r="DA485" s="1" t="s">
        <v>120</v>
      </c>
      <c r="DB485" s="1" t="s">
        <v>120</v>
      </c>
      <c r="DC485" s="1" t="s">
        <v>120</v>
      </c>
      <c r="DD485" s="1" t="s">
        <v>120</v>
      </c>
      <c r="DE485" s="1" t="s">
        <v>120</v>
      </c>
      <c r="DF485" s="1" t="s">
        <v>120</v>
      </c>
      <c r="DG485" s="1" t="s">
        <v>120</v>
      </c>
    </row>
    <row r="486" spans="1:111" x14ac:dyDescent="0.3">
      <c r="A486" s="2">
        <v>484</v>
      </c>
      <c r="B486" s="1" t="s">
        <v>6464</v>
      </c>
      <c r="C486" s="1" t="s">
        <v>6465</v>
      </c>
      <c r="D486" s="1" t="s">
        <v>6466</v>
      </c>
      <c r="E486" s="1" t="s">
        <v>6467</v>
      </c>
      <c r="F486" s="1" t="s">
        <v>6468</v>
      </c>
      <c r="G486" s="1"/>
      <c r="H486" s="1" t="s">
        <v>6469</v>
      </c>
      <c r="I486" s="1" t="s">
        <v>6470</v>
      </c>
      <c r="J486" s="1"/>
      <c r="K486" s="1" t="s">
        <v>6471</v>
      </c>
      <c r="L486" s="1" t="s">
        <v>6472</v>
      </c>
      <c r="M486" s="1" t="s">
        <v>120</v>
      </c>
      <c r="N486" s="1" t="s">
        <v>545</v>
      </c>
      <c r="O486" s="1" t="s">
        <v>6473</v>
      </c>
      <c r="P486" s="1" t="s">
        <v>2832</v>
      </c>
      <c r="Q486" s="1" t="s">
        <v>123</v>
      </c>
      <c r="R486" s="1" t="s">
        <v>120</v>
      </c>
      <c r="S486" s="1" t="s">
        <v>6471</v>
      </c>
      <c r="T486" s="1" t="s">
        <v>120</v>
      </c>
      <c r="U486" s="1" t="s">
        <v>6474</v>
      </c>
      <c r="V486" s="1" t="s">
        <v>6475</v>
      </c>
      <c r="W486" s="1" t="s">
        <v>6476</v>
      </c>
      <c r="X486" s="1" t="s">
        <v>6477</v>
      </c>
      <c r="Y486" s="1" t="s">
        <v>120</v>
      </c>
      <c r="Z486" s="1" t="s">
        <v>6478</v>
      </c>
      <c r="AA486" s="1" t="s">
        <v>6479</v>
      </c>
      <c r="AB486" s="1" t="s">
        <v>120</v>
      </c>
      <c r="AC486" s="1" t="s">
        <v>120</v>
      </c>
      <c r="AD486" s="1" t="s">
        <v>120</v>
      </c>
      <c r="AE486" s="1" t="s">
        <v>120</v>
      </c>
      <c r="AF486" s="1" t="s">
        <v>120</v>
      </c>
      <c r="AG486" s="1" t="s">
        <v>120</v>
      </c>
      <c r="AH486" s="1" t="s">
        <v>120</v>
      </c>
      <c r="AI486" s="1" t="s">
        <v>120</v>
      </c>
      <c r="AJ486" s="1" t="s">
        <v>6480</v>
      </c>
      <c r="AK486" s="1" t="s">
        <v>6481</v>
      </c>
      <c r="AL486" s="1" t="s">
        <v>6482</v>
      </c>
      <c r="AM486" s="1" t="s">
        <v>120</v>
      </c>
      <c r="AN486" s="1" t="s">
        <v>120</v>
      </c>
      <c r="AO486" s="1" t="s">
        <v>120</v>
      </c>
      <c r="AP486" s="1" t="s">
        <v>120</v>
      </c>
      <c r="AQ486" s="1" t="s">
        <v>120</v>
      </c>
      <c r="AR486" s="1" t="s">
        <v>120</v>
      </c>
      <c r="AS486" s="1" t="s">
        <v>120</v>
      </c>
      <c r="AT486" s="1" t="s">
        <v>120</v>
      </c>
      <c r="AU486" s="1" t="s">
        <v>120</v>
      </c>
      <c r="AV486" s="1" t="s">
        <v>120</v>
      </c>
      <c r="AW486" s="1" t="s">
        <v>120</v>
      </c>
      <c r="AX486" s="1" t="s">
        <v>120</v>
      </c>
      <c r="AY486" s="1" t="s">
        <v>6483</v>
      </c>
      <c r="AZ486" s="1" t="s">
        <v>120</v>
      </c>
      <c r="BA486" s="1" t="s">
        <v>653</v>
      </c>
      <c r="BB486" s="1" t="s">
        <v>6484</v>
      </c>
      <c r="BC486" s="1" t="s">
        <v>3570</v>
      </c>
      <c r="BD486" s="1" t="s">
        <v>123</v>
      </c>
      <c r="BE486" s="1" t="s">
        <v>120</v>
      </c>
      <c r="BF486" s="1" t="s">
        <v>6485</v>
      </c>
      <c r="BG486" s="1" t="s">
        <v>120</v>
      </c>
      <c r="BH486" s="1" t="s">
        <v>6486</v>
      </c>
      <c r="BI486" s="1" t="s">
        <v>6487</v>
      </c>
      <c r="BJ486" s="1" t="s">
        <v>6488</v>
      </c>
      <c r="BK486" s="1" t="s">
        <v>6477</v>
      </c>
      <c r="BL486" s="1" t="s">
        <v>120</v>
      </c>
      <c r="BM486" s="1" t="s">
        <v>6482</v>
      </c>
      <c r="BN486" s="1" t="s">
        <v>120</v>
      </c>
      <c r="BO486" s="1" t="s">
        <v>120</v>
      </c>
      <c r="BP486" s="1" t="s">
        <v>120</v>
      </c>
      <c r="BQ486" s="1" t="s">
        <v>120</v>
      </c>
      <c r="BR486" s="1" t="s">
        <v>120</v>
      </c>
      <c r="BS486" s="1" t="s">
        <v>120</v>
      </c>
      <c r="BT486" s="1" t="s">
        <v>120</v>
      </c>
      <c r="BU486" s="1" t="s">
        <v>120</v>
      </c>
      <c r="BV486" s="1" t="s">
        <v>120</v>
      </c>
      <c r="BW486" s="1" t="s">
        <v>120</v>
      </c>
      <c r="BX486" s="1" t="s">
        <v>120</v>
      </c>
      <c r="BY486" s="1" t="s">
        <v>120</v>
      </c>
      <c r="BZ486" s="1" t="s">
        <v>120</v>
      </c>
      <c r="CA486" s="1" t="s">
        <v>120</v>
      </c>
      <c r="CB486" s="1" t="s">
        <v>120</v>
      </c>
      <c r="CC486" s="1" t="s">
        <v>120</v>
      </c>
      <c r="CD486" s="1" t="s">
        <v>120</v>
      </c>
      <c r="CE486" s="1" t="s">
        <v>120</v>
      </c>
      <c r="CF486" s="1" t="s">
        <v>120</v>
      </c>
      <c r="CG486" s="1" t="s">
        <v>120</v>
      </c>
      <c r="CH486" s="1" t="s">
        <v>120</v>
      </c>
      <c r="CI486" s="1" t="s">
        <v>120</v>
      </c>
      <c r="CJ486" s="1" t="s">
        <v>120</v>
      </c>
      <c r="CK486" s="1" t="s">
        <v>120</v>
      </c>
      <c r="CL486" s="1" t="s">
        <v>120</v>
      </c>
      <c r="CM486" s="1" t="s">
        <v>120</v>
      </c>
      <c r="CN486" s="1" t="s">
        <v>120</v>
      </c>
      <c r="CO486" s="1" t="s">
        <v>120</v>
      </c>
      <c r="CP486" s="1" t="s">
        <v>120</v>
      </c>
      <c r="CQ486" s="1" t="s">
        <v>120</v>
      </c>
      <c r="CR486" s="1" t="s">
        <v>120</v>
      </c>
      <c r="CS486" s="1" t="s">
        <v>120</v>
      </c>
      <c r="CT486" s="1" t="s">
        <v>120</v>
      </c>
      <c r="CU486" s="1" t="s">
        <v>120</v>
      </c>
      <c r="CV486" s="1" t="s">
        <v>161</v>
      </c>
      <c r="CW486" s="1" t="s">
        <v>120</v>
      </c>
      <c r="CX486" s="1" t="s">
        <v>120</v>
      </c>
      <c r="CY486" s="1" t="s">
        <v>120</v>
      </c>
      <c r="CZ486" s="1" t="s">
        <v>161</v>
      </c>
      <c r="DA486" s="1" t="s">
        <v>120</v>
      </c>
      <c r="DB486" s="1" t="s">
        <v>120</v>
      </c>
      <c r="DC486" s="1" t="s">
        <v>6483</v>
      </c>
      <c r="DD486" s="1" t="s">
        <v>120</v>
      </c>
      <c r="DE486" s="1" t="s">
        <v>120</v>
      </c>
      <c r="DF486" s="1" t="s">
        <v>120</v>
      </c>
      <c r="DG486" s="1" t="s">
        <v>6483</v>
      </c>
    </row>
    <row r="487" spans="1:111" x14ac:dyDescent="0.3">
      <c r="A487" s="2">
        <v>485</v>
      </c>
      <c r="B487" s="1" t="s">
        <v>6489</v>
      </c>
      <c r="C487" s="1" t="s">
        <v>6490</v>
      </c>
      <c r="D487" s="1" t="s">
        <v>6491</v>
      </c>
      <c r="E487" s="1" t="s">
        <v>6492</v>
      </c>
      <c r="F487" s="1"/>
      <c r="G487" s="1"/>
      <c r="H487" s="1"/>
      <c r="I487" s="1"/>
      <c r="J487" s="1"/>
      <c r="K487" s="1" t="s">
        <v>2171</v>
      </c>
      <c r="L487" s="1" t="s">
        <v>6493</v>
      </c>
      <c r="M487" s="1" t="s">
        <v>120</v>
      </c>
      <c r="N487" s="1" t="s">
        <v>190</v>
      </c>
      <c r="O487" s="1" t="s">
        <v>801</v>
      </c>
      <c r="P487" s="1" t="s">
        <v>176</v>
      </c>
      <c r="Q487" s="1" t="s">
        <v>120</v>
      </c>
      <c r="R487" s="1" t="s">
        <v>120</v>
      </c>
      <c r="S487" s="1" t="s">
        <v>2171</v>
      </c>
      <c r="T487" s="1" t="s">
        <v>120</v>
      </c>
      <c r="U487" s="1" t="s">
        <v>6494</v>
      </c>
      <c r="V487" s="1" t="s">
        <v>6495</v>
      </c>
      <c r="W487" s="1" t="s">
        <v>6496</v>
      </c>
      <c r="X487" s="1" t="s">
        <v>120</v>
      </c>
      <c r="Y487" s="1" t="s">
        <v>120</v>
      </c>
      <c r="Z487" s="1" t="s">
        <v>6497</v>
      </c>
      <c r="AA487" s="1" t="s">
        <v>6498</v>
      </c>
      <c r="AB487" s="1" t="s">
        <v>120</v>
      </c>
      <c r="AC487" s="1" t="s">
        <v>120</v>
      </c>
      <c r="AD487" s="1" t="s">
        <v>120</v>
      </c>
      <c r="AE487" s="1" t="s">
        <v>120</v>
      </c>
      <c r="AF487" s="1" t="s">
        <v>120</v>
      </c>
      <c r="AG487" s="1" t="s">
        <v>120</v>
      </c>
      <c r="AH487" s="1" t="s">
        <v>120</v>
      </c>
      <c r="AI487" s="1" t="s">
        <v>120</v>
      </c>
      <c r="AJ487" s="1" t="s">
        <v>6499</v>
      </c>
      <c r="AK487" s="1" t="s">
        <v>5184</v>
      </c>
      <c r="AL487" s="1" t="s">
        <v>6497</v>
      </c>
      <c r="AM487" s="1" t="s">
        <v>120</v>
      </c>
      <c r="AN487" s="1" t="s">
        <v>120</v>
      </c>
      <c r="AO487" s="1" t="s">
        <v>120</v>
      </c>
      <c r="AP487" s="1" t="s">
        <v>120</v>
      </c>
      <c r="AQ487" s="1" t="s">
        <v>120</v>
      </c>
      <c r="AR487" s="1" t="s">
        <v>120</v>
      </c>
      <c r="AS487" s="1" t="s">
        <v>120</v>
      </c>
      <c r="AT487" s="1" t="s">
        <v>120</v>
      </c>
      <c r="AU487" s="1" t="s">
        <v>120</v>
      </c>
      <c r="AV487" s="1" t="s">
        <v>120</v>
      </c>
      <c r="AW487" s="1" t="s">
        <v>120</v>
      </c>
      <c r="AX487" s="1" t="s">
        <v>120</v>
      </c>
      <c r="AY487" s="1" t="s">
        <v>120</v>
      </c>
      <c r="AZ487" s="1" t="s">
        <v>120</v>
      </c>
      <c r="BA487" s="1" t="s">
        <v>190</v>
      </c>
      <c r="BB487" s="1" t="s">
        <v>801</v>
      </c>
      <c r="BC487" s="1" t="s">
        <v>176</v>
      </c>
      <c r="BD487" s="1" t="s">
        <v>120</v>
      </c>
      <c r="BE487" s="1" t="s">
        <v>120</v>
      </c>
      <c r="BF487" s="1" t="s">
        <v>2171</v>
      </c>
      <c r="BG487" s="1" t="s">
        <v>120</v>
      </c>
      <c r="BH487" s="1" t="s">
        <v>6494</v>
      </c>
      <c r="BI487" s="1" t="s">
        <v>6495</v>
      </c>
      <c r="BJ487" s="1" t="s">
        <v>6496</v>
      </c>
      <c r="BK487" s="1" t="s">
        <v>120</v>
      </c>
      <c r="BL487" s="1" t="s">
        <v>120</v>
      </c>
      <c r="BM487" s="1" t="s">
        <v>6497</v>
      </c>
      <c r="BN487" s="1" t="s">
        <v>120</v>
      </c>
      <c r="BO487" s="1" t="s">
        <v>120</v>
      </c>
      <c r="BP487" s="1" t="s">
        <v>120</v>
      </c>
      <c r="BQ487" s="1" t="s">
        <v>120</v>
      </c>
      <c r="BR487" s="1" t="s">
        <v>120</v>
      </c>
      <c r="BS487" s="1" t="s">
        <v>120</v>
      </c>
      <c r="BT487" s="1" t="s">
        <v>120</v>
      </c>
      <c r="BU487" s="1" t="s">
        <v>120</v>
      </c>
      <c r="BV487" s="1" t="s">
        <v>120</v>
      </c>
      <c r="BW487" s="1" t="s">
        <v>120</v>
      </c>
      <c r="BX487" s="1" t="s">
        <v>120</v>
      </c>
      <c r="BY487" s="1" t="s">
        <v>120</v>
      </c>
      <c r="BZ487" s="1" t="s">
        <v>120</v>
      </c>
      <c r="CA487" s="1" t="s">
        <v>120</v>
      </c>
      <c r="CB487" s="1" t="s">
        <v>120</v>
      </c>
      <c r="CC487" s="1" t="s">
        <v>120</v>
      </c>
      <c r="CD487" s="1" t="s">
        <v>120</v>
      </c>
      <c r="CE487" s="1" t="s">
        <v>120</v>
      </c>
      <c r="CF487" s="1" t="s">
        <v>120</v>
      </c>
      <c r="CG487" s="1" t="s">
        <v>120</v>
      </c>
      <c r="CH487" s="1" t="s">
        <v>120</v>
      </c>
      <c r="CI487" s="1" t="s">
        <v>120</v>
      </c>
      <c r="CJ487" s="1" t="s">
        <v>120</v>
      </c>
      <c r="CK487" s="1" t="s">
        <v>120</v>
      </c>
      <c r="CL487" s="1" t="s">
        <v>120</v>
      </c>
      <c r="CM487" s="1" t="s">
        <v>120</v>
      </c>
      <c r="CN487" s="1" t="s">
        <v>120</v>
      </c>
      <c r="CO487" s="1" t="s">
        <v>120</v>
      </c>
      <c r="CP487" s="1" t="s">
        <v>120</v>
      </c>
      <c r="CQ487" s="1" t="s">
        <v>120</v>
      </c>
      <c r="CR487" s="1" t="s">
        <v>120</v>
      </c>
      <c r="CS487" s="1" t="s">
        <v>120</v>
      </c>
      <c r="CT487" s="1" t="s">
        <v>120</v>
      </c>
      <c r="CU487" s="1" t="s">
        <v>120</v>
      </c>
      <c r="CV487" s="1" t="s">
        <v>120</v>
      </c>
      <c r="CW487" s="1" t="s">
        <v>120</v>
      </c>
      <c r="CX487" s="1" t="s">
        <v>120</v>
      </c>
      <c r="CY487" s="1" t="s">
        <v>120</v>
      </c>
      <c r="CZ487" s="1" t="s">
        <v>120</v>
      </c>
      <c r="DA487" s="1" t="s">
        <v>120</v>
      </c>
      <c r="DB487" s="1" t="s">
        <v>120</v>
      </c>
      <c r="DC487" s="1" t="s">
        <v>120</v>
      </c>
      <c r="DD487" s="1" t="s">
        <v>120</v>
      </c>
      <c r="DE487" s="1" t="s">
        <v>120</v>
      </c>
      <c r="DF487" s="1" t="s">
        <v>120</v>
      </c>
      <c r="DG487" s="1" t="s">
        <v>120</v>
      </c>
    </row>
    <row r="488" spans="1:111" x14ac:dyDescent="0.3">
      <c r="A488" s="2">
        <v>486</v>
      </c>
      <c r="B488" s="1" t="s">
        <v>6500</v>
      </c>
      <c r="C488" s="1" t="s">
        <v>6501</v>
      </c>
      <c r="D488" s="1" t="s">
        <v>6502</v>
      </c>
      <c r="E488" s="1" t="s">
        <v>6503</v>
      </c>
      <c r="F488" s="1" t="s">
        <v>6504</v>
      </c>
      <c r="G488" s="1"/>
      <c r="H488" s="1" t="s">
        <v>6505</v>
      </c>
      <c r="I488" s="1" t="s">
        <v>6506</v>
      </c>
      <c r="J488" s="1"/>
      <c r="K488" s="1" t="s">
        <v>2084</v>
      </c>
      <c r="L488" s="1" t="s">
        <v>6507</v>
      </c>
      <c r="M488" s="1" t="s">
        <v>120</v>
      </c>
      <c r="N488" s="1" t="s">
        <v>262</v>
      </c>
      <c r="O488" s="1" t="s">
        <v>201</v>
      </c>
      <c r="P488" s="1" t="s">
        <v>387</v>
      </c>
      <c r="Q488" s="1" t="s">
        <v>120</v>
      </c>
      <c r="R488" s="1" t="s">
        <v>120</v>
      </c>
      <c r="S488" s="1" t="s">
        <v>2084</v>
      </c>
      <c r="T488" s="1" t="s">
        <v>120</v>
      </c>
      <c r="U488" s="1" t="s">
        <v>6508</v>
      </c>
      <c r="V488" s="1" t="s">
        <v>6509</v>
      </c>
      <c r="W488" s="1" t="s">
        <v>6510</v>
      </c>
      <c r="X488" s="1" t="s">
        <v>120</v>
      </c>
      <c r="Y488" s="1" t="s">
        <v>120</v>
      </c>
      <c r="Z488" s="1" t="s">
        <v>6511</v>
      </c>
      <c r="AA488" s="1" t="s">
        <v>6512</v>
      </c>
      <c r="AB488" s="1" t="s">
        <v>120</v>
      </c>
      <c r="AC488" s="1" t="s">
        <v>120</v>
      </c>
      <c r="AD488" s="1" t="s">
        <v>120</v>
      </c>
      <c r="AE488" s="1" t="s">
        <v>120</v>
      </c>
      <c r="AF488" s="1" t="s">
        <v>120</v>
      </c>
      <c r="AG488" s="1" t="s">
        <v>120</v>
      </c>
      <c r="AH488" s="1" t="s">
        <v>120</v>
      </c>
      <c r="AI488" s="1" t="s">
        <v>120</v>
      </c>
      <c r="AJ488" s="1" t="s">
        <v>6513</v>
      </c>
      <c r="AK488" s="1" t="s">
        <v>6514</v>
      </c>
      <c r="AL488" s="1" t="s">
        <v>6515</v>
      </c>
      <c r="AM488" s="1" t="s">
        <v>120</v>
      </c>
      <c r="AN488" s="1" t="s">
        <v>120</v>
      </c>
      <c r="AO488" s="1" t="s">
        <v>120</v>
      </c>
      <c r="AP488" s="1" t="s">
        <v>120</v>
      </c>
      <c r="AQ488" s="1" t="s">
        <v>120</v>
      </c>
      <c r="AR488" s="1" t="s">
        <v>120</v>
      </c>
      <c r="AS488" s="1" t="s">
        <v>120</v>
      </c>
      <c r="AT488" s="1" t="s">
        <v>120</v>
      </c>
      <c r="AU488" s="1" t="s">
        <v>120</v>
      </c>
      <c r="AV488" s="1" t="s">
        <v>120</v>
      </c>
      <c r="AW488" s="1" t="s">
        <v>120</v>
      </c>
      <c r="AX488" s="1" t="s">
        <v>120</v>
      </c>
      <c r="AY488" s="1" t="s">
        <v>6516</v>
      </c>
      <c r="AZ488" s="1" t="s">
        <v>120</v>
      </c>
      <c r="BA488" s="1" t="s">
        <v>262</v>
      </c>
      <c r="BB488" s="1" t="s">
        <v>653</v>
      </c>
      <c r="BC488" s="1" t="s">
        <v>387</v>
      </c>
      <c r="BD488" s="1" t="s">
        <v>120</v>
      </c>
      <c r="BE488" s="1" t="s">
        <v>120</v>
      </c>
      <c r="BF488" s="1" t="s">
        <v>6174</v>
      </c>
      <c r="BG488" s="1" t="s">
        <v>120</v>
      </c>
      <c r="BH488" s="1" t="s">
        <v>6508</v>
      </c>
      <c r="BI488" s="1" t="s">
        <v>6517</v>
      </c>
      <c r="BJ488" s="1" t="s">
        <v>6510</v>
      </c>
      <c r="BK488" s="1" t="s">
        <v>120</v>
      </c>
      <c r="BL488" s="1" t="s">
        <v>120</v>
      </c>
      <c r="BM488" s="1" t="s">
        <v>6518</v>
      </c>
      <c r="BN488" s="1" t="s">
        <v>120</v>
      </c>
      <c r="BO488" s="1" t="s">
        <v>120</v>
      </c>
      <c r="BP488" s="1" t="s">
        <v>120</v>
      </c>
      <c r="BQ488" s="1" t="s">
        <v>120</v>
      </c>
      <c r="BR488" s="1" t="s">
        <v>120</v>
      </c>
      <c r="BS488" s="1" t="s">
        <v>120</v>
      </c>
      <c r="BT488" s="1" t="s">
        <v>120</v>
      </c>
      <c r="BU488" s="1" t="s">
        <v>120</v>
      </c>
      <c r="BV488" s="1" t="s">
        <v>120</v>
      </c>
      <c r="BW488" s="1" t="s">
        <v>120</v>
      </c>
      <c r="BX488" s="1" t="s">
        <v>120</v>
      </c>
      <c r="BY488" s="1" t="s">
        <v>120</v>
      </c>
      <c r="BZ488" s="1" t="s">
        <v>120</v>
      </c>
      <c r="CA488" s="1" t="s">
        <v>120</v>
      </c>
      <c r="CB488" s="1" t="s">
        <v>120</v>
      </c>
      <c r="CC488" s="1" t="s">
        <v>120</v>
      </c>
      <c r="CD488" s="1" t="s">
        <v>120</v>
      </c>
      <c r="CE488" s="1" t="s">
        <v>120</v>
      </c>
      <c r="CF488" s="1" t="s">
        <v>120</v>
      </c>
      <c r="CG488" s="1" t="s">
        <v>120</v>
      </c>
      <c r="CH488" s="1" t="s">
        <v>120</v>
      </c>
      <c r="CI488" s="1" t="s">
        <v>120</v>
      </c>
      <c r="CJ488" s="1" t="s">
        <v>120</v>
      </c>
      <c r="CK488" s="1" t="s">
        <v>120</v>
      </c>
      <c r="CL488" s="1" t="s">
        <v>120</v>
      </c>
      <c r="CM488" s="1" t="s">
        <v>120</v>
      </c>
      <c r="CN488" s="1" t="s">
        <v>120</v>
      </c>
      <c r="CO488" s="1" t="s">
        <v>120</v>
      </c>
      <c r="CP488" s="1" t="s">
        <v>120</v>
      </c>
      <c r="CQ488" s="1" t="s">
        <v>120</v>
      </c>
      <c r="CR488" s="1" t="s">
        <v>120</v>
      </c>
      <c r="CS488" s="1" t="s">
        <v>120</v>
      </c>
      <c r="CT488" s="1" t="s">
        <v>120</v>
      </c>
      <c r="CU488" s="1" t="s">
        <v>120</v>
      </c>
      <c r="CV488" s="1" t="s">
        <v>161</v>
      </c>
      <c r="CW488" s="1" t="s">
        <v>120</v>
      </c>
      <c r="CX488" s="1" t="s">
        <v>120</v>
      </c>
      <c r="CY488" s="1" t="s">
        <v>120</v>
      </c>
      <c r="CZ488" s="1" t="s">
        <v>161</v>
      </c>
      <c r="DA488" s="1" t="s">
        <v>120</v>
      </c>
      <c r="DB488" s="1" t="s">
        <v>120</v>
      </c>
      <c r="DC488" s="1" t="s">
        <v>6516</v>
      </c>
      <c r="DD488" s="1" t="s">
        <v>120</v>
      </c>
      <c r="DE488" s="1" t="s">
        <v>120</v>
      </c>
      <c r="DF488" s="1" t="s">
        <v>120</v>
      </c>
      <c r="DG488" s="1" t="s">
        <v>6516</v>
      </c>
    </row>
    <row r="489" spans="1:111" hidden="1" x14ac:dyDescent="0.3">
      <c r="A489" s="2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</row>
    <row r="490" spans="1:111" x14ac:dyDescent="0.3">
      <c r="A490" s="2">
        <v>488</v>
      </c>
      <c r="B490" s="1" t="s">
        <v>6519</v>
      </c>
      <c r="C490" s="1" t="s">
        <v>6520</v>
      </c>
      <c r="D490" s="1" t="s">
        <v>6521</v>
      </c>
      <c r="E490" s="1" t="s">
        <v>6522</v>
      </c>
      <c r="F490" s="1" t="s">
        <v>6523</v>
      </c>
      <c r="G490" s="1" t="s">
        <v>6524</v>
      </c>
      <c r="H490" s="1" t="s">
        <v>6525</v>
      </c>
      <c r="I490" s="1" t="s">
        <v>6526</v>
      </c>
      <c r="J490" s="1" t="s">
        <v>6524</v>
      </c>
      <c r="K490" s="1" t="s">
        <v>120</v>
      </c>
      <c r="L490" s="1" t="s">
        <v>311</v>
      </c>
      <c r="M490" s="1" t="s">
        <v>120</v>
      </c>
      <c r="N490" s="1" t="s">
        <v>120</v>
      </c>
      <c r="O490" s="1" t="s">
        <v>120</v>
      </c>
      <c r="P490" s="1" t="s">
        <v>120</v>
      </c>
      <c r="Q490" s="1" t="s">
        <v>120</v>
      </c>
      <c r="R490" s="1" t="s">
        <v>120</v>
      </c>
      <c r="S490" s="1" t="s">
        <v>120</v>
      </c>
      <c r="T490" s="1" t="s">
        <v>120</v>
      </c>
      <c r="U490" s="1" t="s">
        <v>120</v>
      </c>
      <c r="V490" s="1" t="s">
        <v>120</v>
      </c>
      <c r="W490" s="1" t="s">
        <v>120</v>
      </c>
      <c r="X490" s="1" t="s">
        <v>120</v>
      </c>
      <c r="Y490" s="1" t="s">
        <v>120</v>
      </c>
      <c r="Z490" s="1" t="s">
        <v>120</v>
      </c>
      <c r="AA490" s="1" t="s">
        <v>120</v>
      </c>
      <c r="AB490" s="1" t="s">
        <v>120</v>
      </c>
      <c r="AC490" s="1" t="s">
        <v>120</v>
      </c>
      <c r="AD490" s="1" t="s">
        <v>120</v>
      </c>
      <c r="AE490" s="1" t="s">
        <v>120</v>
      </c>
      <c r="AF490" s="1" t="s">
        <v>120</v>
      </c>
      <c r="AG490" s="1" t="s">
        <v>120</v>
      </c>
      <c r="AH490" s="1" t="s">
        <v>120</v>
      </c>
      <c r="AI490" s="1" t="s">
        <v>120</v>
      </c>
      <c r="AJ490" s="1" t="s">
        <v>120</v>
      </c>
      <c r="AK490" s="1" t="s">
        <v>120</v>
      </c>
      <c r="AL490" s="1" t="s">
        <v>120</v>
      </c>
      <c r="AM490" s="1" t="s">
        <v>120</v>
      </c>
      <c r="AN490" s="1" t="s">
        <v>120</v>
      </c>
      <c r="AO490" s="1" t="s">
        <v>120</v>
      </c>
      <c r="AP490" s="1" t="s">
        <v>120</v>
      </c>
      <c r="AQ490" s="1" t="s">
        <v>120</v>
      </c>
      <c r="AR490" s="1" t="s">
        <v>120</v>
      </c>
      <c r="AS490" s="1" t="s">
        <v>120</v>
      </c>
      <c r="AT490" s="1" t="s">
        <v>120</v>
      </c>
      <c r="AU490" s="1" t="s">
        <v>120</v>
      </c>
      <c r="AV490" s="1" t="s">
        <v>120</v>
      </c>
      <c r="AW490" s="1" t="s">
        <v>120</v>
      </c>
      <c r="AX490" s="1" t="s">
        <v>120</v>
      </c>
      <c r="AY490" s="1" t="s">
        <v>120</v>
      </c>
      <c r="AZ490" s="1" t="s">
        <v>120</v>
      </c>
      <c r="BA490" s="1" t="s">
        <v>120</v>
      </c>
      <c r="BB490" s="1" t="s">
        <v>120</v>
      </c>
      <c r="BC490" s="1" t="s">
        <v>120</v>
      </c>
      <c r="BD490" s="1" t="s">
        <v>120</v>
      </c>
      <c r="BE490" s="1" t="s">
        <v>120</v>
      </c>
      <c r="BF490" s="1" t="s">
        <v>120</v>
      </c>
      <c r="BG490" s="1" t="s">
        <v>120</v>
      </c>
      <c r="BH490" s="1" t="s">
        <v>120</v>
      </c>
      <c r="BI490" s="1" t="s">
        <v>120</v>
      </c>
      <c r="BJ490" s="1" t="s">
        <v>120</v>
      </c>
      <c r="BK490" s="1" t="s">
        <v>120</v>
      </c>
      <c r="BL490" s="1" t="s">
        <v>120</v>
      </c>
      <c r="BM490" s="1" t="s">
        <v>120</v>
      </c>
      <c r="BN490" s="1" t="s">
        <v>120</v>
      </c>
      <c r="BO490" s="1" t="s">
        <v>120</v>
      </c>
      <c r="BP490" s="1" t="s">
        <v>120</v>
      </c>
      <c r="BQ490" s="1" t="s">
        <v>120</v>
      </c>
      <c r="BR490" s="1" t="s">
        <v>120</v>
      </c>
      <c r="BS490" s="1" t="s">
        <v>120</v>
      </c>
      <c r="BT490" s="1" t="s">
        <v>120</v>
      </c>
      <c r="BU490" s="1" t="s">
        <v>120</v>
      </c>
      <c r="BV490" s="1" t="s">
        <v>120</v>
      </c>
      <c r="BW490" s="1" t="s">
        <v>120</v>
      </c>
      <c r="BX490" s="1" t="s">
        <v>120</v>
      </c>
      <c r="BY490" s="1" t="s">
        <v>120</v>
      </c>
      <c r="BZ490" s="1" t="s">
        <v>120</v>
      </c>
      <c r="CA490" s="1" t="s">
        <v>120</v>
      </c>
      <c r="CB490" s="1" t="s">
        <v>120</v>
      </c>
      <c r="CC490" s="1" t="s">
        <v>120</v>
      </c>
      <c r="CD490" s="1" t="s">
        <v>120</v>
      </c>
      <c r="CE490" s="1" t="s">
        <v>120</v>
      </c>
      <c r="CF490" s="1" t="s">
        <v>120</v>
      </c>
      <c r="CG490" s="1" t="s">
        <v>120</v>
      </c>
      <c r="CH490" s="1" t="s">
        <v>120</v>
      </c>
      <c r="CI490" s="1" t="s">
        <v>120</v>
      </c>
      <c r="CJ490" s="1" t="s">
        <v>120</v>
      </c>
      <c r="CK490" s="1" t="s">
        <v>120</v>
      </c>
      <c r="CL490" s="1" t="s">
        <v>120</v>
      </c>
      <c r="CM490" s="1" t="s">
        <v>120</v>
      </c>
      <c r="CN490" s="1" t="s">
        <v>120</v>
      </c>
      <c r="CO490" s="1" t="s">
        <v>120</v>
      </c>
      <c r="CP490" s="1" t="s">
        <v>120</v>
      </c>
      <c r="CQ490" s="1" t="s">
        <v>120</v>
      </c>
      <c r="CR490" s="1" t="s">
        <v>120</v>
      </c>
      <c r="CS490" s="1" t="s">
        <v>120</v>
      </c>
      <c r="CT490" s="1" t="s">
        <v>120</v>
      </c>
      <c r="CU490" s="1" t="s">
        <v>120</v>
      </c>
      <c r="CV490" s="1" t="s">
        <v>120</v>
      </c>
      <c r="CW490" s="1" t="s">
        <v>120</v>
      </c>
      <c r="CX490" s="1" t="s">
        <v>120</v>
      </c>
      <c r="CY490" s="1" t="s">
        <v>120</v>
      </c>
      <c r="CZ490" s="1" t="s">
        <v>120</v>
      </c>
      <c r="DA490" s="1" t="s">
        <v>120</v>
      </c>
      <c r="DB490" s="1" t="s">
        <v>120</v>
      </c>
      <c r="DC490" s="1" t="s">
        <v>120</v>
      </c>
      <c r="DD490" s="1" t="s">
        <v>120</v>
      </c>
      <c r="DE490" s="1" t="s">
        <v>120</v>
      </c>
      <c r="DF490" s="1" t="s">
        <v>120</v>
      </c>
      <c r="DG490" s="1" t="s">
        <v>120</v>
      </c>
    </row>
    <row r="491" spans="1:111" hidden="1" x14ac:dyDescent="0.3">
      <c r="A491" s="2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</row>
    <row r="492" spans="1:111" x14ac:dyDescent="0.3">
      <c r="A492" s="2">
        <v>490</v>
      </c>
      <c r="B492" s="1" t="s">
        <v>6527</v>
      </c>
      <c r="C492" s="1" t="s">
        <v>6528</v>
      </c>
      <c r="D492" s="1" t="s">
        <v>6529</v>
      </c>
      <c r="E492" s="1" t="s">
        <v>6530</v>
      </c>
      <c r="F492" s="1" t="s">
        <v>6531</v>
      </c>
      <c r="G492" s="1" t="s">
        <v>6532</v>
      </c>
      <c r="H492" s="1" t="s">
        <v>6533</v>
      </c>
      <c r="I492" s="1" t="s">
        <v>6534</v>
      </c>
      <c r="J492" s="1" t="s">
        <v>6535</v>
      </c>
      <c r="K492" s="1" t="s">
        <v>3570</v>
      </c>
      <c r="L492" s="1" t="s">
        <v>6536</v>
      </c>
      <c r="M492" s="1" t="s">
        <v>120</v>
      </c>
      <c r="N492" s="1" t="s">
        <v>843</v>
      </c>
      <c r="O492" s="1" t="s">
        <v>904</v>
      </c>
      <c r="P492" s="1" t="s">
        <v>190</v>
      </c>
      <c r="Q492" s="1" t="s">
        <v>123</v>
      </c>
      <c r="R492" s="1" t="s">
        <v>120</v>
      </c>
      <c r="S492" s="1" t="s">
        <v>3570</v>
      </c>
      <c r="T492" s="1" t="s">
        <v>120</v>
      </c>
      <c r="U492" s="1" t="s">
        <v>6537</v>
      </c>
      <c r="V492" s="1" t="s">
        <v>6538</v>
      </c>
      <c r="W492" s="1" t="s">
        <v>2474</v>
      </c>
      <c r="X492" s="1" t="s">
        <v>6539</v>
      </c>
      <c r="Y492" s="1" t="s">
        <v>120</v>
      </c>
      <c r="Z492" s="1" t="s">
        <v>6540</v>
      </c>
      <c r="AA492" s="1" t="s">
        <v>6541</v>
      </c>
      <c r="AB492" s="1" t="s">
        <v>120</v>
      </c>
      <c r="AC492" s="1" t="s">
        <v>1713</v>
      </c>
      <c r="AD492" s="1" t="s">
        <v>120</v>
      </c>
      <c r="AE492" s="1" t="s">
        <v>120</v>
      </c>
      <c r="AF492" s="1" t="s">
        <v>120</v>
      </c>
      <c r="AG492" s="1" t="s">
        <v>120</v>
      </c>
      <c r="AH492" s="1" t="s">
        <v>120</v>
      </c>
      <c r="AI492" s="1" t="s">
        <v>120</v>
      </c>
      <c r="AJ492" s="1" t="s">
        <v>6542</v>
      </c>
      <c r="AK492" s="1" t="s">
        <v>6543</v>
      </c>
      <c r="AL492" s="1" t="s">
        <v>6544</v>
      </c>
      <c r="AM492" s="1" t="s">
        <v>120</v>
      </c>
      <c r="AN492" s="1" t="s">
        <v>120</v>
      </c>
      <c r="AO492" s="1" t="s">
        <v>120</v>
      </c>
      <c r="AP492" s="1" t="s">
        <v>120</v>
      </c>
      <c r="AQ492" s="1" t="s">
        <v>120</v>
      </c>
      <c r="AR492" s="1" t="s">
        <v>120</v>
      </c>
      <c r="AS492" s="1" t="s">
        <v>120</v>
      </c>
      <c r="AT492" s="1" t="s">
        <v>120</v>
      </c>
      <c r="AU492" s="1" t="s">
        <v>120</v>
      </c>
      <c r="AV492" s="1" t="s">
        <v>120</v>
      </c>
      <c r="AW492" s="1" t="s">
        <v>120</v>
      </c>
      <c r="AX492" s="1" t="s">
        <v>120</v>
      </c>
      <c r="AY492" s="1" t="s">
        <v>6545</v>
      </c>
      <c r="AZ492" s="1" t="s">
        <v>120</v>
      </c>
      <c r="BA492" s="1" t="s">
        <v>843</v>
      </c>
      <c r="BB492" s="1" t="s">
        <v>231</v>
      </c>
      <c r="BC492" s="1" t="s">
        <v>262</v>
      </c>
      <c r="BD492" s="1" t="s">
        <v>123</v>
      </c>
      <c r="BE492" s="1" t="s">
        <v>120</v>
      </c>
      <c r="BF492" s="1" t="s">
        <v>278</v>
      </c>
      <c r="BG492" s="1" t="s">
        <v>120</v>
      </c>
      <c r="BH492" s="1" t="s">
        <v>6537</v>
      </c>
      <c r="BI492" s="1" t="s">
        <v>6546</v>
      </c>
      <c r="BJ492" s="1" t="s">
        <v>1108</v>
      </c>
      <c r="BK492" s="1" t="s">
        <v>6539</v>
      </c>
      <c r="BL492" s="1" t="s">
        <v>120</v>
      </c>
      <c r="BM492" s="1" t="s">
        <v>6544</v>
      </c>
      <c r="BN492" s="1" t="s">
        <v>120</v>
      </c>
      <c r="BO492" s="1" t="s">
        <v>120</v>
      </c>
      <c r="BP492" s="1" t="s">
        <v>120</v>
      </c>
      <c r="BQ492" s="1" t="s">
        <v>120</v>
      </c>
      <c r="BR492" s="1" t="s">
        <v>120</v>
      </c>
      <c r="BS492" s="1" t="s">
        <v>120</v>
      </c>
      <c r="BT492" s="1" t="s">
        <v>120</v>
      </c>
      <c r="BU492" s="1" t="s">
        <v>120</v>
      </c>
      <c r="BV492" s="1" t="s">
        <v>120</v>
      </c>
      <c r="BW492" s="1" t="s">
        <v>120</v>
      </c>
      <c r="BX492" s="1" t="s">
        <v>120</v>
      </c>
      <c r="BY492" s="1" t="s">
        <v>120</v>
      </c>
      <c r="BZ492" s="1" t="s">
        <v>120</v>
      </c>
      <c r="CA492" s="1" t="s">
        <v>120</v>
      </c>
      <c r="CB492" s="1" t="s">
        <v>120</v>
      </c>
      <c r="CC492" s="1" t="s">
        <v>120</v>
      </c>
      <c r="CD492" s="1" t="s">
        <v>120</v>
      </c>
      <c r="CE492" s="1" t="s">
        <v>120</v>
      </c>
      <c r="CF492" s="1" t="s">
        <v>120</v>
      </c>
      <c r="CG492" s="1" t="s">
        <v>120</v>
      </c>
      <c r="CH492" s="1" t="s">
        <v>120</v>
      </c>
      <c r="CI492" s="1" t="s">
        <v>120</v>
      </c>
      <c r="CJ492" s="1" t="s">
        <v>120</v>
      </c>
      <c r="CK492" s="1" t="s">
        <v>120</v>
      </c>
      <c r="CL492" s="1" t="s">
        <v>120</v>
      </c>
      <c r="CM492" s="1" t="s">
        <v>120</v>
      </c>
      <c r="CN492" s="1" t="s">
        <v>120</v>
      </c>
      <c r="CO492" s="1" t="s">
        <v>120</v>
      </c>
      <c r="CP492" s="1" t="s">
        <v>120</v>
      </c>
      <c r="CQ492" s="1" t="s">
        <v>120</v>
      </c>
      <c r="CR492" s="1" t="s">
        <v>120</v>
      </c>
      <c r="CS492" s="1" t="s">
        <v>120</v>
      </c>
      <c r="CT492" s="1" t="s">
        <v>120</v>
      </c>
      <c r="CU492" s="1" t="s">
        <v>120</v>
      </c>
      <c r="CV492" s="1" t="s">
        <v>123</v>
      </c>
      <c r="CW492" s="1" t="s">
        <v>123</v>
      </c>
      <c r="CX492" s="1" t="s">
        <v>120</v>
      </c>
      <c r="CY492" s="1" t="s">
        <v>120</v>
      </c>
      <c r="CZ492" s="1" t="s">
        <v>161</v>
      </c>
      <c r="DA492" s="1" t="s">
        <v>120</v>
      </c>
      <c r="DB492" s="1" t="s">
        <v>120</v>
      </c>
      <c r="DC492" s="1" t="s">
        <v>1418</v>
      </c>
      <c r="DD492" s="1" t="s">
        <v>6547</v>
      </c>
      <c r="DE492" s="1" t="s">
        <v>120</v>
      </c>
      <c r="DF492" s="1" t="s">
        <v>120</v>
      </c>
      <c r="DG492" s="1" t="s">
        <v>6545</v>
      </c>
    </row>
    <row r="493" spans="1:111" x14ac:dyDescent="0.3">
      <c r="A493" s="2">
        <v>491</v>
      </c>
      <c r="B493" s="1" t="s">
        <v>6548</v>
      </c>
      <c r="C493" s="1" t="s">
        <v>6549</v>
      </c>
      <c r="D493" s="1" t="s">
        <v>895</v>
      </c>
      <c r="E493" s="1" t="s">
        <v>6550</v>
      </c>
      <c r="F493" s="1" t="s">
        <v>6551</v>
      </c>
      <c r="G493" s="1" t="s">
        <v>6552</v>
      </c>
      <c r="H493" s="1" t="s">
        <v>6553</v>
      </c>
      <c r="I493" s="1" t="s">
        <v>6554</v>
      </c>
      <c r="J493" s="1" t="s">
        <v>6555</v>
      </c>
      <c r="K493" s="1" t="s">
        <v>773</v>
      </c>
      <c r="L493" s="1" t="s">
        <v>6556</v>
      </c>
      <c r="M493" s="1" t="s">
        <v>120</v>
      </c>
      <c r="N493" s="1" t="s">
        <v>123</v>
      </c>
      <c r="O493" s="1" t="s">
        <v>847</v>
      </c>
      <c r="P493" s="1" t="s">
        <v>161</v>
      </c>
      <c r="Q493" s="1" t="s">
        <v>120</v>
      </c>
      <c r="R493" s="1" t="s">
        <v>120</v>
      </c>
      <c r="S493" s="1" t="s">
        <v>773</v>
      </c>
      <c r="T493" s="1" t="s">
        <v>120</v>
      </c>
      <c r="U493" s="1" t="s">
        <v>6557</v>
      </c>
      <c r="V493" s="1" t="s">
        <v>6558</v>
      </c>
      <c r="W493" s="1" t="s">
        <v>6559</v>
      </c>
      <c r="X493" s="1" t="s">
        <v>120</v>
      </c>
      <c r="Y493" s="1" t="s">
        <v>120</v>
      </c>
      <c r="Z493" s="1" t="s">
        <v>6560</v>
      </c>
      <c r="AA493" s="1" t="s">
        <v>6561</v>
      </c>
      <c r="AB493" s="1" t="s">
        <v>120</v>
      </c>
      <c r="AC493" s="1" t="s">
        <v>6562</v>
      </c>
      <c r="AD493" s="1" t="s">
        <v>120</v>
      </c>
      <c r="AE493" s="1" t="s">
        <v>120</v>
      </c>
      <c r="AF493" s="1" t="s">
        <v>120</v>
      </c>
      <c r="AG493" s="1" t="s">
        <v>120</v>
      </c>
      <c r="AH493" s="1" t="s">
        <v>120</v>
      </c>
      <c r="AI493" s="1" t="s">
        <v>120</v>
      </c>
      <c r="AJ493" s="1" t="s">
        <v>6563</v>
      </c>
      <c r="AK493" s="1" t="s">
        <v>6564</v>
      </c>
      <c r="AL493" s="1" t="s">
        <v>6560</v>
      </c>
      <c r="AM493" s="1" t="s">
        <v>120</v>
      </c>
      <c r="AN493" s="1" t="s">
        <v>120</v>
      </c>
      <c r="AO493" s="1" t="s">
        <v>120</v>
      </c>
      <c r="AP493" s="1" t="s">
        <v>120</v>
      </c>
      <c r="AQ493" s="1" t="s">
        <v>120</v>
      </c>
      <c r="AR493" s="1" t="s">
        <v>120</v>
      </c>
      <c r="AS493" s="1" t="s">
        <v>120</v>
      </c>
      <c r="AT493" s="1" t="s">
        <v>120</v>
      </c>
      <c r="AU493" s="1" t="s">
        <v>120</v>
      </c>
      <c r="AV493" s="1" t="s">
        <v>120</v>
      </c>
      <c r="AW493" s="1" t="s">
        <v>120</v>
      </c>
      <c r="AX493" s="1" t="s">
        <v>120</v>
      </c>
      <c r="AY493" s="1" t="s">
        <v>120</v>
      </c>
      <c r="AZ493" s="1" t="s">
        <v>120</v>
      </c>
      <c r="BA493" s="1" t="s">
        <v>123</v>
      </c>
      <c r="BB493" s="1" t="s">
        <v>847</v>
      </c>
      <c r="BC493" s="1" t="s">
        <v>161</v>
      </c>
      <c r="BD493" s="1" t="s">
        <v>120</v>
      </c>
      <c r="BE493" s="1" t="s">
        <v>120</v>
      </c>
      <c r="BF493" s="1" t="s">
        <v>773</v>
      </c>
      <c r="BG493" s="1" t="s">
        <v>120</v>
      </c>
      <c r="BH493" s="1" t="s">
        <v>6557</v>
      </c>
      <c r="BI493" s="1" t="s">
        <v>6558</v>
      </c>
      <c r="BJ493" s="1" t="s">
        <v>6559</v>
      </c>
      <c r="BK493" s="1" t="s">
        <v>120</v>
      </c>
      <c r="BL493" s="1" t="s">
        <v>120</v>
      </c>
      <c r="BM493" s="1" t="s">
        <v>6560</v>
      </c>
      <c r="BN493" s="1" t="s">
        <v>120</v>
      </c>
      <c r="BO493" s="1" t="s">
        <v>120</v>
      </c>
      <c r="BP493" s="1" t="s">
        <v>120</v>
      </c>
      <c r="BQ493" s="1" t="s">
        <v>120</v>
      </c>
      <c r="BR493" s="1" t="s">
        <v>120</v>
      </c>
      <c r="BS493" s="1" t="s">
        <v>120</v>
      </c>
      <c r="BT493" s="1" t="s">
        <v>120</v>
      </c>
      <c r="BU493" s="1" t="s">
        <v>120</v>
      </c>
      <c r="BV493" s="1" t="s">
        <v>120</v>
      </c>
      <c r="BW493" s="1" t="s">
        <v>120</v>
      </c>
      <c r="BX493" s="1" t="s">
        <v>120</v>
      </c>
      <c r="BY493" s="1" t="s">
        <v>120</v>
      </c>
      <c r="BZ493" s="1" t="s">
        <v>120</v>
      </c>
      <c r="CA493" s="1" t="s">
        <v>120</v>
      </c>
      <c r="CB493" s="1" t="s">
        <v>120</v>
      </c>
      <c r="CC493" s="1" t="s">
        <v>120</v>
      </c>
      <c r="CD493" s="1" t="s">
        <v>120</v>
      </c>
      <c r="CE493" s="1" t="s">
        <v>120</v>
      </c>
      <c r="CF493" s="1" t="s">
        <v>120</v>
      </c>
      <c r="CG493" s="1" t="s">
        <v>120</v>
      </c>
      <c r="CH493" s="1" t="s">
        <v>120</v>
      </c>
      <c r="CI493" s="1" t="s">
        <v>120</v>
      </c>
      <c r="CJ493" s="1" t="s">
        <v>120</v>
      </c>
      <c r="CK493" s="1" t="s">
        <v>120</v>
      </c>
      <c r="CL493" s="1" t="s">
        <v>120</v>
      </c>
      <c r="CM493" s="1" t="s">
        <v>120</v>
      </c>
      <c r="CN493" s="1" t="s">
        <v>120</v>
      </c>
      <c r="CO493" s="1" t="s">
        <v>120</v>
      </c>
      <c r="CP493" s="1" t="s">
        <v>120</v>
      </c>
      <c r="CQ493" s="1" t="s">
        <v>120</v>
      </c>
      <c r="CR493" s="1" t="s">
        <v>120</v>
      </c>
      <c r="CS493" s="1" t="s">
        <v>120</v>
      </c>
      <c r="CT493" s="1" t="s">
        <v>120</v>
      </c>
      <c r="CU493" s="1" t="s">
        <v>120</v>
      </c>
      <c r="CV493" s="1" t="s">
        <v>120</v>
      </c>
      <c r="CW493" s="1" t="s">
        <v>120</v>
      </c>
      <c r="CX493" s="1" t="s">
        <v>120</v>
      </c>
      <c r="CY493" s="1" t="s">
        <v>120</v>
      </c>
      <c r="CZ493" s="1" t="s">
        <v>120</v>
      </c>
      <c r="DA493" s="1" t="s">
        <v>120</v>
      </c>
      <c r="DB493" s="1" t="s">
        <v>120</v>
      </c>
      <c r="DC493" s="1" t="s">
        <v>120</v>
      </c>
      <c r="DD493" s="1" t="s">
        <v>120</v>
      </c>
      <c r="DE493" s="1" t="s">
        <v>120</v>
      </c>
      <c r="DF493" s="1" t="s">
        <v>120</v>
      </c>
      <c r="DG493" s="1" t="s">
        <v>120</v>
      </c>
    </row>
    <row r="494" spans="1:111" x14ac:dyDescent="0.3">
      <c r="A494" s="2">
        <v>492</v>
      </c>
      <c r="B494" s="1" t="s">
        <v>6565</v>
      </c>
      <c r="C494" s="1" t="s">
        <v>6566</v>
      </c>
      <c r="D494" s="1" t="s">
        <v>4921</v>
      </c>
      <c r="E494" s="1" t="s">
        <v>6567</v>
      </c>
      <c r="F494" s="1" t="s">
        <v>6568</v>
      </c>
      <c r="G494" s="1" t="s">
        <v>6569</v>
      </c>
      <c r="H494" s="1" t="s">
        <v>6570</v>
      </c>
      <c r="I494" s="1" t="s">
        <v>6571</v>
      </c>
      <c r="J494" s="1" t="s">
        <v>6572</v>
      </c>
      <c r="K494" s="1" t="s">
        <v>190</v>
      </c>
      <c r="L494" s="1" t="s">
        <v>6573</v>
      </c>
      <c r="M494" s="1" t="s">
        <v>120</v>
      </c>
      <c r="N494" s="1" t="s">
        <v>120</v>
      </c>
      <c r="O494" s="1" t="s">
        <v>190</v>
      </c>
      <c r="P494" s="1" t="s">
        <v>120</v>
      </c>
      <c r="Q494" s="1" t="s">
        <v>120</v>
      </c>
      <c r="R494" s="1" t="s">
        <v>120</v>
      </c>
      <c r="S494" s="1" t="s">
        <v>190</v>
      </c>
      <c r="T494" s="1" t="s">
        <v>120</v>
      </c>
      <c r="U494" s="1" t="s">
        <v>120</v>
      </c>
      <c r="V494" s="1" t="s">
        <v>848</v>
      </c>
      <c r="W494" s="1" t="s">
        <v>120</v>
      </c>
      <c r="X494" s="1" t="s">
        <v>120</v>
      </c>
      <c r="Y494" s="1" t="s">
        <v>120</v>
      </c>
      <c r="Z494" s="1" t="s">
        <v>848</v>
      </c>
      <c r="AA494" s="1" t="s">
        <v>120</v>
      </c>
      <c r="AB494" s="1" t="s">
        <v>120</v>
      </c>
      <c r="AC494" s="1" t="s">
        <v>120</v>
      </c>
      <c r="AD494" s="1" t="s">
        <v>120</v>
      </c>
      <c r="AE494" s="1" t="s">
        <v>120</v>
      </c>
      <c r="AF494" s="1" t="s">
        <v>120</v>
      </c>
      <c r="AG494" s="1" t="s">
        <v>120</v>
      </c>
      <c r="AH494" s="1" t="s">
        <v>120</v>
      </c>
      <c r="AI494" s="1" t="s">
        <v>120</v>
      </c>
      <c r="AJ494" s="1" t="s">
        <v>120</v>
      </c>
      <c r="AK494" s="1" t="s">
        <v>120</v>
      </c>
      <c r="AL494" s="1" t="s">
        <v>120</v>
      </c>
      <c r="AM494" s="1" t="s">
        <v>120</v>
      </c>
      <c r="AN494" s="1" t="s">
        <v>120</v>
      </c>
      <c r="AO494" s="1" t="s">
        <v>120</v>
      </c>
      <c r="AP494" s="1" t="s">
        <v>120</v>
      </c>
      <c r="AQ494" s="1" t="s">
        <v>120</v>
      </c>
      <c r="AR494" s="1" t="s">
        <v>120</v>
      </c>
      <c r="AS494" s="1" t="s">
        <v>120</v>
      </c>
      <c r="AT494" s="1" t="s">
        <v>120</v>
      </c>
      <c r="AU494" s="1" t="s">
        <v>120</v>
      </c>
      <c r="AV494" s="1" t="s">
        <v>120</v>
      </c>
      <c r="AW494" s="1" t="s">
        <v>120</v>
      </c>
      <c r="AX494" s="1" t="s">
        <v>120</v>
      </c>
      <c r="AY494" s="1" t="s">
        <v>120</v>
      </c>
      <c r="AZ494" s="1" t="s">
        <v>120</v>
      </c>
      <c r="BA494" s="1" t="s">
        <v>120</v>
      </c>
      <c r="BB494" s="1" t="s">
        <v>120</v>
      </c>
      <c r="BC494" s="1" t="s">
        <v>120</v>
      </c>
      <c r="BD494" s="1" t="s">
        <v>120</v>
      </c>
      <c r="BE494" s="1" t="s">
        <v>120</v>
      </c>
      <c r="BF494" s="1" t="s">
        <v>120</v>
      </c>
      <c r="BG494" s="1" t="s">
        <v>120</v>
      </c>
      <c r="BH494" s="1" t="s">
        <v>120</v>
      </c>
      <c r="BI494" s="1" t="s">
        <v>120</v>
      </c>
      <c r="BJ494" s="1" t="s">
        <v>120</v>
      </c>
      <c r="BK494" s="1" t="s">
        <v>120</v>
      </c>
      <c r="BL494" s="1" t="s">
        <v>120</v>
      </c>
      <c r="BM494" s="1" t="s">
        <v>120</v>
      </c>
      <c r="BN494" s="1" t="s">
        <v>120</v>
      </c>
      <c r="BO494" s="1" t="s">
        <v>120</v>
      </c>
      <c r="BP494" s="1" t="s">
        <v>120</v>
      </c>
      <c r="BQ494" s="1" t="s">
        <v>120</v>
      </c>
      <c r="BR494" s="1" t="s">
        <v>120</v>
      </c>
      <c r="BS494" s="1" t="s">
        <v>120</v>
      </c>
      <c r="BT494" s="1" t="s">
        <v>120</v>
      </c>
      <c r="BU494" s="1" t="s">
        <v>120</v>
      </c>
      <c r="BV494" s="1" t="s">
        <v>120</v>
      </c>
      <c r="BW494" s="1" t="s">
        <v>120</v>
      </c>
      <c r="BX494" s="1" t="s">
        <v>120</v>
      </c>
      <c r="BY494" s="1" t="s">
        <v>120</v>
      </c>
      <c r="BZ494" s="1" t="s">
        <v>120</v>
      </c>
      <c r="CA494" s="1" t="s">
        <v>120</v>
      </c>
      <c r="CB494" s="1" t="s">
        <v>120</v>
      </c>
      <c r="CC494" s="1" t="s">
        <v>120</v>
      </c>
      <c r="CD494" s="1" t="s">
        <v>120</v>
      </c>
      <c r="CE494" s="1" t="s">
        <v>120</v>
      </c>
      <c r="CF494" s="1" t="s">
        <v>120</v>
      </c>
      <c r="CG494" s="1" t="s">
        <v>120</v>
      </c>
      <c r="CH494" s="1" t="s">
        <v>120</v>
      </c>
      <c r="CI494" s="1" t="s">
        <v>120</v>
      </c>
      <c r="CJ494" s="1" t="s">
        <v>120</v>
      </c>
      <c r="CK494" s="1" t="s">
        <v>120</v>
      </c>
      <c r="CL494" s="1" t="s">
        <v>120</v>
      </c>
      <c r="CM494" s="1" t="s">
        <v>120</v>
      </c>
      <c r="CN494" s="1" t="s">
        <v>120</v>
      </c>
      <c r="CO494" s="1" t="s">
        <v>120</v>
      </c>
      <c r="CP494" s="1" t="s">
        <v>120</v>
      </c>
      <c r="CQ494" s="1" t="s">
        <v>120</v>
      </c>
      <c r="CR494" s="1" t="s">
        <v>120</v>
      </c>
      <c r="CS494" s="1" t="s">
        <v>120</v>
      </c>
      <c r="CT494" s="1" t="s">
        <v>120</v>
      </c>
      <c r="CU494" s="1" t="s">
        <v>120</v>
      </c>
      <c r="CV494" s="1" t="s">
        <v>120</v>
      </c>
      <c r="CW494" s="1" t="s">
        <v>120</v>
      </c>
      <c r="CX494" s="1" t="s">
        <v>120</v>
      </c>
      <c r="CY494" s="1" t="s">
        <v>120</v>
      </c>
      <c r="CZ494" s="1" t="s">
        <v>120</v>
      </c>
      <c r="DA494" s="1" t="s">
        <v>120</v>
      </c>
      <c r="DB494" s="1" t="s">
        <v>120</v>
      </c>
      <c r="DC494" s="1" t="s">
        <v>120</v>
      </c>
      <c r="DD494" s="1" t="s">
        <v>120</v>
      </c>
      <c r="DE494" s="1" t="s">
        <v>120</v>
      </c>
      <c r="DF494" s="1" t="s">
        <v>120</v>
      </c>
      <c r="DG494" s="1" t="s">
        <v>120</v>
      </c>
    </row>
    <row r="495" spans="1:111" x14ac:dyDescent="0.3">
      <c r="A495" s="2">
        <v>493</v>
      </c>
      <c r="B495" s="1" t="s">
        <v>6574</v>
      </c>
      <c r="C495" s="1" t="s">
        <v>6575</v>
      </c>
      <c r="D495" s="1" t="s">
        <v>112</v>
      </c>
      <c r="E495" s="1" t="s">
        <v>6576</v>
      </c>
      <c r="F495" s="1" t="s">
        <v>6577</v>
      </c>
      <c r="G495" s="1" t="s">
        <v>6578</v>
      </c>
      <c r="H495" s="1" t="s">
        <v>6579</v>
      </c>
      <c r="I495" s="1" t="s">
        <v>6580</v>
      </c>
      <c r="J495" s="1" t="s">
        <v>6578</v>
      </c>
      <c r="K495" s="1" t="s">
        <v>176</v>
      </c>
      <c r="L495" s="1" t="s">
        <v>6581</v>
      </c>
      <c r="M495" s="1" t="s">
        <v>120</v>
      </c>
      <c r="N495" s="1" t="s">
        <v>120</v>
      </c>
      <c r="O495" s="1" t="s">
        <v>176</v>
      </c>
      <c r="P495" s="1" t="s">
        <v>120</v>
      </c>
      <c r="Q495" s="1" t="s">
        <v>120</v>
      </c>
      <c r="R495" s="1" t="s">
        <v>120</v>
      </c>
      <c r="S495" s="1" t="s">
        <v>176</v>
      </c>
      <c r="T495" s="1" t="s">
        <v>120</v>
      </c>
      <c r="U495" s="1" t="s">
        <v>120</v>
      </c>
      <c r="V495" s="1" t="s">
        <v>1783</v>
      </c>
      <c r="W495" s="1" t="s">
        <v>120</v>
      </c>
      <c r="X495" s="1" t="s">
        <v>120</v>
      </c>
      <c r="Y495" s="1" t="s">
        <v>120</v>
      </c>
      <c r="Z495" s="1" t="s">
        <v>1783</v>
      </c>
      <c r="AA495" s="1" t="s">
        <v>3095</v>
      </c>
      <c r="AB495" s="1" t="s">
        <v>120</v>
      </c>
      <c r="AC495" s="1" t="s">
        <v>120</v>
      </c>
      <c r="AD495" s="1" t="s">
        <v>120</v>
      </c>
      <c r="AE495" s="1" t="s">
        <v>120</v>
      </c>
      <c r="AF495" s="1" t="s">
        <v>120</v>
      </c>
      <c r="AG495" s="1" t="s">
        <v>120</v>
      </c>
      <c r="AH495" s="1" t="s">
        <v>120</v>
      </c>
      <c r="AI495" s="1" t="s">
        <v>120</v>
      </c>
      <c r="AJ495" s="1" t="s">
        <v>464</v>
      </c>
      <c r="AK495" s="1" t="s">
        <v>377</v>
      </c>
      <c r="AL495" s="1" t="s">
        <v>1783</v>
      </c>
      <c r="AM495" s="1" t="s">
        <v>120</v>
      </c>
      <c r="AN495" s="1" t="s">
        <v>120</v>
      </c>
      <c r="AO495" s="1" t="s">
        <v>120</v>
      </c>
      <c r="AP495" s="1" t="s">
        <v>120</v>
      </c>
      <c r="AQ495" s="1" t="s">
        <v>120</v>
      </c>
      <c r="AR495" s="1" t="s">
        <v>120</v>
      </c>
      <c r="AS495" s="1" t="s">
        <v>120</v>
      </c>
      <c r="AT495" s="1" t="s">
        <v>120</v>
      </c>
      <c r="AU495" s="1" t="s">
        <v>120</v>
      </c>
      <c r="AV495" s="1" t="s">
        <v>120</v>
      </c>
      <c r="AW495" s="1" t="s">
        <v>120</v>
      </c>
      <c r="AX495" s="1" t="s">
        <v>120</v>
      </c>
      <c r="AY495" s="1" t="s">
        <v>120</v>
      </c>
      <c r="AZ495" s="1" t="s">
        <v>120</v>
      </c>
      <c r="BA495" s="1" t="s">
        <v>120</v>
      </c>
      <c r="BB495" s="1" t="s">
        <v>176</v>
      </c>
      <c r="BC495" s="1" t="s">
        <v>120</v>
      </c>
      <c r="BD495" s="1" t="s">
        <v>120</v>
      </c>
      <c r="BE495" s="1" t="s">
        <v>120</v>
      </c>
      <c r="BF495" s="1" t="s">
        <v>176</v>
      </c>
      <c r="BG495" s="1" t="s">
        <v>120</v>
      </c>
      <c r="BH495" s="1" t="s">
        <v>120</v>
      </c>
      <c r="BI495" s="1" t="s">
        <v>1783</v>
      </c>
      <c r="BJ495" s="1" t="s">
        <v>120</v>
      </c>
      <c r="BK495" s="1" t="s">
        <v>120</v>
      </c>
      <c r="BL495" s="1" t="s">
        <v>120</v>
      </c>
      <c r="BM495" s="1" t="s">
        <v>1783</v>
      </c>
      <c r="BN495" s="1" t="s">
        <v>120</v>
      </c>
      <c r="BO495" s="1" t="s">
        <v>120</v>
      </c>
      <c r="BP495" s="1" t="s">
        <v>120</v>
      </c>
      <c r="BQ495" s="1" t="s">
        <v>120</v>
      </c>
      <c r="BR495" s="1" t="s">
        <v>120</v>
      </c>
      <c r="BS495" s="1" t="s">
        <v>120</v>
      </c>
      <c r="BT495" s="1" t="s">
        <v>120</v>
      </c>
      <c r="BU495" s="1" t="s">
        <v>120</v>
      </c>
      <c r="BV495" s="1" t="s">
        <v>120</v>
      </c>
      <c r="BW495" s="1" t="s">
        <v>120</v>
      </c>
      <c r="BX495" s="1" t="s">
        <v>120</v>
      </c>
      <c r="BY495" s="1" t="s">
        <v>120</v>
      </c>
      <c r="BZ495" s="1" t="s">
        <v>120</v>
      </c>
      <c r="CA495" s="1" t="s">
        <v>120</v>
      </c>
      <c r="CB495" s="1" t="s">
        <v>120</v>
      </c>
      <c r="CC495" s="1" t="s">
        <v>120</v>
      </c>
      <c r="CD495" s="1" t="s">
        <v>120</v>
      </c>
      <c r="CE495" s="1" t="s">
        <v>120</v>
      </c>
      <c r="CF495" s="1" t="s">
        <v>120</v>
      </c>
      <c r="CG495" s="1" t="s">
        <v>120</v>
      </c>
      <c r="CH495" s="1" t="s">
        <v>120</v>
      </c>
      <c r="CI495" s="1" t="s">
        <v>120</v>
      </c>
      <c r="CJ495" s="1" t="s">
        <v>120</v>
      </c>
      <c r="CK495" s="1" t="s">
        <v>120</v>
      </c>
      <c r="CL495" s="1" t="s">
        <v>120</v>
      </c>
      <c r="CM495" s="1" t="s">
        <v>120</v>
      </c>
      <c r="CN495" s="1" t="s">
        <v>120</v>
      </c>
      <c r="CO495" s="1" t="s">
        <v>120</v>
      </c>
      <c r="CP495" s="1" t="s">
        <v>120</v>
      </c>
      <c r="CQ495" s="1" t="s">
        <v>120</v>
      </c>
      <c r="CR495" s="1" t="s">
        <v>120</v>
      </c>
      <c r="CS495" s="1" t="s">
        <v>120</v>
      </c>
      <c r="CT495" s="1" t="s">
        <v>120</v>
      </c>
      <c r="CU495" s="1" t="s">
        <v>120</v>
      </c>
      <c r="CV495" s="1" t="s">
        <v>120</v>
      </c>
      <c r="CW495" s="1" t="s">
        <v>120</v>
      </c>
      <c r="CX495" s="1" t="s">
        <v>120</v>
      </c>
      <c r="CY495" s="1" t="s">
        <v>120</v>
      </c>
      <c r="CZ495" s="1" t="s">
        <v>120</v>
      </c>
      <c r="DA495" s="1" t="s">
        <v>120</v>
      </c>
      <c r="DB495" s="1" t="s">
        <v>120</v>
      </c>
      <c r="DC495" s="1" t="s">
        <v>120</v>
      </c>
      <c r="DD495" s="1" t="s">
        <v>120</v>
      </c>
      <c r="DE495" s="1" t="s">
        <v>120</v>
      </c>
      <c r="DF495" s="1" t="s">
        <v>120</v>
      </c>
      <c r="DG495" s="1" t="s">
        <v>120</v>
      </c>
    </row>
    <row r="496" spans="1:111" x14ac:dyDescent="0.3">
      <c r="A496" s="2">
        <v>494</v>
      </c>
      <c r="B496" s="1" t="s">
        <v>6582</v>
      </c>
      <c r="C496" s="1" t="s">
        <v>6583</v>
      </c>
      <c r="D496" s="1" t="s">
        <v>6584</v>
      </c>
      <c r="E496" s="1" t="s">
        <v>6585</v>
      </c>
      <c r="F496" s="1" t="s">
        <v>6586</v>
      </c>
      <c r="G496" s="1"/>
      <c r="H496" s="1" t="s">
        <v>6587</v>
      </c>
      <c r="I496" s="1" t="s">
        <v>6588</v>
      </c>
      <c r="J496" s="1"/>
      <c r="K496" s="1" t="s">
        <v>122</v>
      </c>
      <c r="L496" s="1" t="s">
        <v>6589</v>
      </c>
      <c r="M496" s="1" t="s">
        <v>120</v>
      </c>
      <c r="N496" s="1" t="s">
        <v>123</v>
      </c>
      <c r="O496" s="1" t="s">
        <v>801</v>
      </c>
      <c r="P496" s="1" t="s">
        <v>478</v>
      </c>
      <c r="Q496" s="1" t="s">
        <v>120</v>
      </c>
      <c r="R496" s="1" t="s">
        <v>120</v>
      </c>
      <c r="S496" s="1" t="s">
        <v>122</v>
      </c>
      <c r="T496" s="1" t="s">
        <v>120</v>
      </c>
      <c r="U496" s="1" t="s">
        <v>6590</v>
      </c>
      <c r="V496" s="1" t="s">
        <v>6591</v>
      </c>
      <c r="W496" s="1" t="s">
        <v>6592</v>
      </c>
      <c r="X496" s="1" t="s">
        <v>120</v>
      </c>
      <c r="Y496" s="1" t="s">
        <v>120</v>
      </c>
      <c r="Z496" s="1" t="s">
        <v>6593</v>
      </c>
      <c r="AA496" s="1" t="s">
        <v>6594</v>
      </c>
      <c r="AB496" s="1" t="s">
        <v>120</v>
      </c>
      <c r="AC496" s="1" t="s">
        <v>120</v>
      </c>
      <c r="AD496" s="1" t="s">
        <v>120</v>
      </c>
      <c r="AE496" s="1" t="s">
        <v>120</v>
      </c>
      <c r="AF496" s="1" t="s">
        <v>120</v>
      </c>
      <c r="AG496" s="1" t="s">
        <v>120</v>
      </c>
      <c r="AH496" s="1" t="s">
        <v>120</v>
      </c>
      <c r="AI496" s="1" t="s">
        <v>120</v>
      </c>
      <c r="AJ496" s="1" t="s">
        <v>6595</v>
      </c>
      <c r="AK496" s="1" t="s">
        <v>6596</v>
      </c>
      <c r="AL496" s="1" t="s">
        <v>6597</v>
      </c>
      <c r="AM496" s="1" t="s">
        <v>6598</v>
      </c>
      <c r="AN496" s="1" t="s">
        <v>120</v>
      </c>
      <c r="AO496" s="1" t="s">
        <v>120</v>
      </c>
      <c r="AP496" s="1" t="s">
        <v>120</v>
      </c>
      <c r="AQ496" s="1" t="s">
        <v>120</v>
      </c>
      <c r="AR496" s="1" t="s">
        <v>120</v>
      </c>
      <c r="AS496" s="1" t="s">
        <v>120</v>
      </c>
      <c r="AT496" s="1" t="s">
        <v>120</v>
      </c>
      <c r="AU496" s="1" t="s">
        <v>120</v>
      </c>
      <c r="AV496" s="1" t="s">
        <v>120</v>
      </c>
      <c r="AW496" s="1" t="s">
        <v>6599</v>
      </c>
      <c r="AX496" s="1" t="s">
        <v>6600</v>
      </c>
      <c r="AY496" s="1" t="s">
        <v>120</v>
      </c>
      <c r="AZ496" s="1" t="s">
        <v>120</v>
      </c>
      <c r="BA496" s="1" t="s">
        <v>123</v>
      </c>
      <c r="BB496" s="1" t="s">
        <v>1344</v>
      </c>
      <c r="BC496" s="1" t="s">
        <v>478</v>
      </c>
      <c r="BD496" s="1" t="s">
        <v>120</v>
      </c>
      <c r="BE496" s="1" t="s">
        <v>120</v>
      </c>
      <c r="BF496" s="1" t="s">
        <v>730</v>
      </c>
      <c r="BG496" s="1" t="s">
        <v>120</v>
      </c>
      <c r="BH496" s="1" t="s">
        <v>6590</v>
      </c>
      <c r="BI496" s="1" t="s">
        <v>6601</v>
      </c>
      <c r="BJ496" s="1" t="s">
        <v>6592</v>
      </c>
      <c r="BK496" s="1" t="s">
        <v>120</v>
      </c>
      <c r="BL496" s="1" t="s">
        <v>120</v>
      </c>
      <c r="BM496" s="1" t="s">
        <v>6602</v>
      </c>
      <c r="BN496" s="1" t="s">
        <v>120</v>
      </c>
      <c r="BO496" s="1" t="s">
        <v>120</v>
      </c>
      <c r="BP496" s="1" t="s">
        <v>121</v>
      </c>
      <c r="BQ496" s="1" t="s">
        <v>120</v>
      </c>
      <c r="BR496" s="1" t="s">
        <v>120</v>
      </c>
      <c r="BS496" s="1" t="s">
        <v>120</v>
      </c>
      <c r="BT496" s="1" t="s">
        <v>121</v>
      </c>
      <c r="BU496" s="1" t="s">
        <v>120</v>
      </c>
      <c r="BV496" s="1" t="s">
        <v>120</v>
      </c>
      <c r="BW496" s="1" t="s">
        <v>6600</v>
      </c>
      <c r="BX496" s="1" t="s">
        <v>120</v>
      </c>
      <c r="BY496" s="1" t="s">
        <v>120</v>
      </c>
      <c r="BZ496" s="1" t="s">
        <v>120</v>
      </c>
      <c r="CA496" s="1" t="s">
        <v>6600</v>
      </c>
      <c r="CB496" s="1" t="s">
        <v>6598</v>
      </c>
      <c r="CC496" s="1" t="s">
        <v>120</v>
      </c>
      <c r="CD496" s="1" t="s">
        <v>120</v>
      </c>
      <c r="CE496" s="1" t="s">
        <v>120</v>
      </c>
      <c r="CF496" s="1" t="s">
        <v>120</v>
      </c>
      <c r="CG496" s="1" t="s">
        <v>120</v>
      </c>
      <c r="CH496" s="1" t="s">
        <v>120</v>
      </c>
      <c r="CI496" s="1" t="s">
        <v>120</v>
      </c>
      <c r="CJ496" s="1" t="s">
        <v>120</v>
      </c>
      <c r="CK496" s="1" t="s">
        <v>120</v>
      </c>
      <c r="CL496" s="1" t="s">
        <v>6599</v>
      </c>
      <c r="CM496" s="1" t="s">
        <v>6600</v>
      </c>
      <c r="CN496" s="1" t="s">
        <v>120</v>
      </c>
      <c r="CO496" s="1" t="s">
        <v>120</v>
      </c>
      <c r="CP496" s="1" t="s">
        <v>120</v>
      </c>
      <c r="CQ496" s="1" t="s">
        <v>120</v>
      </c>
      <c r="CR496" s="1" t="s">
        <v>120</v>
      </c>
      <c r="CS496" s="1" t="s">
        <v>120</v>
      </c>
      <c r="CT496" s="1" t="s">
        <v>120</v>
      </c>
      <c r="CU496" s="1" t="s">
        <v>120</v>
      </c>
      <c r="CV496" s="1" t="s">
        <v>120</v>
      </c>
      <c r="CW496" s="1" t="s">
        <v>120</v>
      </c>
      <c r="CX496" s="1" t="s">
        <v>120</v>
      </c>
      <c r="CY496" s="1" t="s">
        <v>120</v>
      </c>
      <c r="CZ496" s="1" t="s">
        <v>120</v>
      </c>
      <c r="DA496" s="1" t="s">
        <v>120</v>
      </c>
      <c r="DB496" s="1" t="s">
        <v>120</v>
      </c>
      <c r="DC496" s="1" t="s">
        <v>120</v>
      </c>
      <c r="DD496" s="1" t="s">
        <v>120</v>
      </c>
      <c r="DE496" s="1" t="s">
        <v>120</v>
      </c>
      <c r="DF496" s="1" t="s">
        <v>120</v>
      </c>
      <c r="DG496" s="1" t="s">
        <v>120</v>
      </c>
    </row>
    <row r="497" spans="1:111" x14ac:dyDescent="0.3">
      <c r="A497" s="2">
        <v>495</v>
      </c>
      <c r="B497" s="1" t="s">
        <v>6603</v>
      </c>
      <c r="C497" s="1" t="s">
        <v>6604</v>
      </c>
      <c r="D497" s="1" t="s">
        <v>3318</v>
      </c>
      <c r="E497" s="1" t="s">
        <v>6605</v>
      </c>
      <c r="F497" s="1" t="s">
        <v>6606</v>
      </c>
      <c r="G497" s="1" t="s">
        <v>6607</v>
      </c>
      <c r="H497" s="1" t="s">
        <v>6608</v>
      </c>
      <c r="I497" s="1" t="s">
        <v>6609</v>
      </c>
      <c r="J497" s="1" t="s">
        <v>6610</v>
      </c>
      <c r="K497" s="1" t="s">
        <v>120</v>
      </c>
      <c r="L497" s="1" t="s">
        <v>311</v>
      </c>
      <c r="M497" s="1" t="s">
        <v>120</v>
      </c>
      <c r="N497" s="1" t="s">
        <v>120</v>
      </c>
      <c r="O497" s="1" t="s">
        <v>120</v>
      </c>
      <c r="P497" s="1" t="s">
        <v>120</v>
      </c>
      <c r="Q497" s="1" t="s">
        <v>120</v>
      </c>
      <c r="R497" s="1" t="s">
        <v>120</v>
      </c>
      <c r="S497" s="1" t="s">
        <v>120</v>
      </c>
      <c r="T497" s="1" t="s">
        <v>120</v>
      </c>
      <c r="U497" s="1" t="s">
        <v>120</v>
      </c>
      <c r="V497" s="1" t="s">
        <v>120</v>
      </c>
      <c r="W497" s="1" t="s">
        <v>120</v>
      </c>
      <c r="X497" s="1" t="s">
        <v>120</v>
      </c>
      <c r="Y497" s="1" t="s">
        <v>120</v>
      </c>
      <c r="Z497" s="1" t="s">
        <v>120</v>
      </c>
      <c r="AA497" s="1" t="s">
        <v>120</v>
      </c>
      <c r="AB497" s="1" t="s">
        <v>120</v>
      </c>
      <c r="AC497" s="1" t="s">
        <v>120</v>
      </c>
      <c r="AD497" s="1" t="s">
        <v>120</v>
      </c>
      <c r="AE497" s="1" t="s">
        <v>120</v>
      </c>
      <c r="AF497" s="1" t="s">
        <v>120</v>
      </c>
      <c r="AG497" s="1" t="s">
        <v>120</v>
      </c>
      <c r="AH497" s="1" t="s">
        <v>120</v>
      </c>
      <c r="AI497" s="1" t="s">
        <v>120</v>
      </c>
      <c r="AJ497" s="1" t="s">
        <v>120</v>
      </c>
      <c r="AK497" s="1" t="s">
        <v>120</v>
      </c>
      <c r="AL497" s="1" t="s">
        <v>120</v>
      </c>
      <c r="AM497" s="1" t="s">
        <v>120</v>
      </c>
      <c r="AN497" s="1" t="s">
        <v>120</v>
      </c>
      <c r="AO497" s="1" t="s">
        <v>120</v>
      </c>
      <c r="AP497" s="1" t="s">
        <v>120</v>
      </c>
      <c r="AQ497" s="1" t="s">
        <v>120</v>
      </c>
      <c r="AR497" s="1" t="s">
        <v>120</v>
      </c>
      <c r="AS497" s="1" t="s">
        <v>120</v>
      </c>
      <c r="AT497" s="1" t="s">
        <v>120</v>
      </c>
      <c r="AU497" s="1" t="s">
        <v>120</v>
      </c>
      <c r="AV497" s="1" t="s">
        <v>120</v>
      </c>
      <c r="AW497" s="1" t="s">
        <v>120</v>
      </c>
      <c r="AX497" s="1" t="s">
        <v>120</v>
      </c>
      <c r="AY497" s="1" t="s">
        <v>120</v>
      </c>
      <c r="AZ497" s="1" t="s">
        <v>120</v>
      </c>
      <c r="BA497" s="1" t="s">
        <v>120</v>
      </c>
      <c r="BB497" s="1" t="s">
        <v>120</v>
      </c>
      <c r="BC497" s="1" t="s">
        <v>120</v>
      </c>
      <c r="BD497" s="1" t="s">
        <v>120</v>
      </c>
      <c r="BE497" s="1" t="s">
        <v>120</v>
      </c>
      <c r="BF497" s="1" t="s">
        <v>120</v>
      </c>
      <c r="BG497" s="1" t="s">
        <v>120</v>
      </c>
      <c r="BH497" s="1" t="s">
        <v>120</v>
      </c>
      <c r="BI497" s="1" t="s">
        <v>120</v>
      </c>
      <c r="BJ497" s="1" t="s">
        <v>120</v>
      </c>
      <c r="BK497" s="1" t="s">
        <v>120</v>
      </c>
      <c r="BL497" s="1" t="s">
        <v>120</v>
      </c>
      <c r="BM497" s="1" t="s">
        <v>120</v>
      </c>
      <c r="BN497" s="1" t="s">
        <v>120</v>
      </c>
      <c r="BO497" s="1" t="s">
        <v>120</v>
      </c>
      <c r="BP497" s="1" t="s">
        <v>120</v>
      </c>
      <c r="BQ497" s="1" t="s">
        <v>120</v>
      </c>
      <c r="BR497" s="1" t="s">
        <v>120</v>
      </c>
      <c r="BS497" s="1" t="s">
        <v>120</v>
      </c>
      <c r="BT497" s="1" t="s">
        <v>120</v>
      </c>
      <c r="BU497" s="1" t="s">
        <v>120</v>
      </c>
      <c r="BV497" s="1" t="s">
        <v>120</v>
      </c>
      <c r="BW497" s="1" t="s">
        <v>120</v>
      </c>
      <c r="BX497" s="1" t="s">
        <v>120</v>
      </c>
      <c r="BY497" s="1" t="s">
        <v>120</v>
      </c>
      <c r="BZ497" s="1" t="s">
        <v>120</v>
      </c>
      <c r="CA497" s="1" t="s">
        <v>120</v>
      </c>
      <c r="CB497" s="1" t="s">
        <v>120</v>
      </c>
      <c r="CC497" s="1" t="s">
        <v>120</v>
      </c>
      <c r="CD497" s="1" t="s">
        <v>120</v>
      </c>
      <c r="CE497" s="1" t="s">
        <v>120</v>
      </c>
      <c r="CF497" s="1" t="s">
        <v>120</v>
      </c>
      <c r="CG497" s="1" t="s">
        <v>120</v>
      </c>
      <c r="CH497" s="1" t="s">
        <v>120</v>
      </c>
      <c r="CI497" s="1" t="s">
        <v>120</v>
      </c>
      <c r="CJ497" s="1" t="s">
        <v>120</v>
      </c>
      <c r="CK497" s="1" t="s">
        <v>120</v>
      </c>
      <c r="CL497" s="1" t="s">
        <v>120</v>
      </c>
      <c r="CM497" s="1" t="s">
        <v>120</v>
      </c>
      <c r="CN497" s="1" t="s">
        <v>120</v>
      </c>
      <c r="CO497" s="1" t="s">
        <v>120</v>
      </c>
      <c r="CP497" s="1" t="s">
        <v>120</v>
      </c>
      <c r="CQ497" s="1" t="s">
        <v>120</v>
      </c>
      <c r="CR497" s="1" t="s">
        <v>120</v>
      </c>
      <c r="CS497" s="1" t="s">
        <v>120</v>
      </c>
      <c r="CT497" s="1" t="s">
        <v>120</v>
      </c>
      <c r="CU497" s="1" t="s">
        <v>120</v>
      </c>
      <c r="CV497" s="1" t="s">
        <v>120</v>
      </c>
      <c r="CW497" s="1" t="s">
        <v>120</v>
      </c>
      <c r="CX497" s="1" t="s">
        <v>120</v>
      </c>
      <c r="CY497" s="1" t="s">
        <v>120</v>
      </c>
      <c r="CZ497" s="1" t="s">
        <v>120</v>
      </c>
      <c r="DA497" s="1" t="s">
        <v>120</v>
      </c>
      <c r="DB497" s="1" t="s">
        <v>120</v>
      </c>
      <c r="DC497" s="1" t="s">
        <v>120</v>
      </c>
      <c r="DD497" s="1" t="s">
        <v>120</v>
      </c>
      <c r="DE497" s="1" t="s">
        <v>120</v>
      </c>
      <c r="DF497" s="1" t="s">
        <v>120</v>
      </c>
      <c r="DG497" s="1" t="s">
        <v>120</v>
      </c>
    </row>
    <row r="498" spans="1:111" x14ac:dyDescent="0.3">
      <c r="A498" s="2">
        <v>496</v>
      </c>
      <c r="B498" s="1" t="s">
        <v>6611</v>
      </c>
      <c r="C498" s="1" t="s">
        <v>6612</v>
      </c>
      <c r="D498" s="1" t="s">
        <v>112</v>
      </c>
      <c r="E498" s="1" t="s">
        <v>6613</v>
      </c>
      <c r="F498" s="1" t="s">
        <v>6614</v>
      </c>
      <c r="G498" s="1" t="s">
        <v>6615</v>
      </c>
      <c r="H498" s="1" t="s">
        <v>6616</v>
      </c>
      <c r="I498" s="1" t="s">
        <v>6617</v>
      </c>
      <c r="J498" s="1" t="s">
        <v>6615</v>
      </c>
      <c r="K498" s="1" t="s">
        <v>1396</v>
      </c>
      <c r="L498" s="1" t="s">
        <v>6618</v>
      </c>
      <c r="M498" s="1" t="s">
        <v>120</v>
      </c>
      <c r="N498" s="1" t="s">
        <v>843</v>
      </c>
      <c r="O498" s="1" t="s">
        <v>2248</v>
      </c>
      <c r="P498" s="1" t="s">
        <v>387</v>
      </c>
      <c r="Q498" s="1" t="s">
        <v>120</v>
      </c>
      <c r="R498" s="1" t="s">
        <v>120</v>
      </c>
      <c r="S498" s="1" t="s">
        <v>1396</v>
      </c>
      <c r="T498" s="1" t="s">
        <v>120</v>
      </c>
      <c r="U498" s="1" t="s">
        <v>6619</v>
      </c>
      <c r="V498" s="1" t="s">
        <v>6620</v>
      </c>
      <c r="W498" s="1" t="s">
        <v>6621</v>
      </c>
      <c r="X498" s="1" t="s">
        <v>120</v>
      </c>
      <c r="Y498" s="1" t="s">
        <v>120</v>
      </c>
      <c r="Z498" s="1" t="s">
        <v>6618</v>
      </c>
      <c r="AA498" s="1" t="s">
        <v>6622</v>
      </c>
      <c r="AB498" s="1" t="s">
        <v>6623</v>
      </c>
      <c r="AC498" s="1" t="s">
        <v>120</v>
      </c>
      <c r="AD498" s="1" t="s">
        <v>120</v>
      </c>
      <c r="AE498" s="1" t="s">
        <v>120</v>
      </c>
      <c r="AF498" s="1" t="s">
        <v>120</v>
      </c>
      <c r="AG498" s="1" t="s">
        <v>120</v>
      </c>
      <c r="AH498" s="1" t="s">
        <v>120</v>
      </c>
      <c r="AI498" s="1" t="s">
        <v>120</v>
      </c>
      <c r="AJ498" s="1" t="s">
        <v>6624</v>
      </c>
      <c r="AK498" s="1" t="s">
        <v>6625</v>
      </c>
      <c r="AL498" s="1" t="s">
        <v>6626</v>
      </c>
      <c r="AM498" s="1" t="s">
        <v>6627</v>
      </c>
      <c r="AN498" s="1" t="s">
        <v>6628</v>
      </c>
      <c r="AO498" s="1" t="s">
        <v>120</v>
      </c>
      <c r="AP498" s="1" t="s">
        <v>120</v>
      </c>
      <c r="AQ498" s="1" t="s">
        <v>120</v>
      </c>
      <c r="AR498" s="1" t="s">
        <v>120</v>
      </c>
      <c r="AS498" s="1" t="s">
        <v>120</v>
      </c>
      <c r="AT498" s="1" t="s">
        <v>120</v>
      </c>
      <c r="AU498" s="1" t="s">
        <v>120</v>
      </c>
      <c r="AV498" s="1" t="s">
        <v>6629</v>
      </c>
      <c r="AW498" s="1" t="s">
        <v>6630</v>
      </c>
      <c r="AX498" s="1" t="s">
        <v>6631</v>
      </c>
      <c r="AY498" s="1" t="s">
        <v>120</v>
      </c>
      <c r="AZ498" s="1" t="s">
        <v>120</v>
      </c>
      <c r="BA498" s="1" t="s">
        <v>849</v>
      </c>
      <c r="BB498" s="1" t="s">
        <v>3592</v>
      </c>
      <c r="BC498" s="1" t="s">
        <v>280</v>
      </c>
      <c r="BD498" s="1" t="s">
        <v>120</v>
      </c>
      <c r="BE498" s="1" t="s">
        <v>120</v>
      </c>
      <c r="BF498" s="1" t="s">
        <v>3973</v>
      </c>
      <c r="BG498" s="1" t="s">
        <v>120</v>
      </c>
      <c r="BH498" s="1" t="s">
        <v>6632</v>
      </c>
      <c r="BI498" s="1" t="s">
        <v>6633</v>
      </c>
      <c r="BJ498" s="1" t="s">
        <v>6634</v>
      </c>
      <c r="BK498" s="1" t="s">
        <v>120</v>
      </c>
      <c r="BL498" s="1" t="s">
        <v>120</v>
      </c>
      <c r="BM498" s="1" t="s">
        <v>6635</v>
      </c>
      <c r="BN498" s="1" t="s">
        <v>120</v>
      </c>
      <c r="BO498" s="1" t="s">
        <v>161</v>
      </c>
      <c r="BP498" s="1" t="s">
        <v>512</v>
      </c>
      <c r="BQ498" s="1" t="s">
        <v>123</v>
      </c>
      <c r="BR498" s="1" t="s">
        <v>120</v>
      </c>
      <c r="BS498" s="1" t="s">
        <v>120</v>
      </c>
      <c r="BT498" s="1" t="s">
        <v>500</v>
      </c>
      <c r="BU498" s="1" t="s">
        <v>120</v>
      </c>
      <c r="BV498" s="1" t="s">
        <v>6636</v>
      </c>
      <c r="BW498" s="1" t="s">
        <v>6637</v>
      </c>
      <c r="BX498" s="1" t="s">
        <v>6638</v>
      </c>
      <c r="BY498" s="1" t="s">
        <v>120</v>
      </c>
      <c r="BZ498" s="1" t="s">
        <v>120</v>
      </c>
      <c r="CA498" s="1" t="s">
        <v>6639</v>
      </c>
      <c r="CB498" s="1" t="s">
        <v>6627</v>
      </c>
      <c r="CC498" s="1" t="s">
        <v>6628</v>
      </c>
      <c r="CD498" s="1" t="s">
        <v>120</v>
      </c>
      <c r="CE498" s="1" t="s">
        <v>120</v>
      </c>
      <c r="CF498" s="1" t="s">
        <v>120</v>
      </c>
      <c r="CG498" s="1" t="s">
        <v>120</v>
      </c>
      <c r="CH498" s="1" t="s">
        <v>120</v>
      </c>
      <c r="CI498" s="1" t="s">
        <v>120</v>
      </c>
      <c r="CJ498" s="1" t="s">
        <v>120</v>
      </c>
      <c r="CK498" s="1" t="s">
        <v>6629</v>
      </c>
      <c r="CL498" s="1" t="s">
        <v>6630</v>
      </c>
      <c r="CM498" s="1" t="s">
        <v>6631</v>
      </c>
      <c r="CN498" s="1" t="s">
        <v>779</v>
      </c>
      <c r="CO498" s="1" t="s">
        <v>1051</v>
      </c>
      <c r="CP498" s="1" t="s">
        <v>6640</v>
      </c>
      <c r="CQ498" s="1" t="s">
        <v>6641</v>
      </c>
      <c r="CR498" s="1" t="s">
        <v>6642</v>
      </c>
      <c r="CS498" s="1" t="s">
        <v>6643</v>
      </c>
      <c r="CT498" s="1" t="s">
        <v>120</v>
      </c>
      <c r="CU498" s="1" t="s">
        <v>120</v>
      </c>
      <c r="CV498" s="1" t="s">
        <v>120</v>
      </c>
      <c r="CW498" s="1" t="s">
        <v>120</v>
      </c>
      <c r="CX498" s="1" t="s">
        <v>120</v>
      </c>
      <c r="CY498" s="1" t="s">
        <v>120</v>
      </c>
      <c r="CZ498" s="1" t="s">
        <v>120</v>
      </c>
      <c r="DA498" s="1" t="s">
        <v>120</v>
      </c>
      <c r="DB498" s="1" t="s">
        <v>120</v>
      </c>
      <c r="DC498" s="1" t="s">
        <v>120</v>
      </c>
      <c r="DD498" s="1" t="s">
        <v>120</v>
      </c>
      <c r="DE498" s="1" t="s">
        <v>120</v>
      </c>
      <c r="DF498" s="1" t="s">
        <v>120</v>
      </c>
      <c r="DG498" s="1" t="s">
        <v>120</v>
      </c>
    </row>
    <row r="499" spans="1:111" x14ac:dyDescent="0.3">
      <c r="A499" s="2">
        <v>497</v>
      </c>
      <c r="B499" s="1" t="s">
        <v>6644</v>
      </c>
      <c r="C499" s="1" t="s">
        <v>6645</v>
      </c>
      <c r="D499" s="1" t="s">
        <v>6646</v>
      </c>
      <c r="E499" s="1" t="s">
        <v>6647</v>
      </c>
      <c r="F499" s="1"/>
      <c r="G499" s="1"/>
      <c r="H499" s="1"/>
      <c r="I499" s="1"/>
      <c r="J499" s="1"/>
      <c r="K499" s="1" t="s">
        <v>247</v>
      </c>
      <c r="L499" s="1" t="s">
        <v>6648</v>
      </c>
      <c r="M499" s="1" t="s">
        <v>120</v>
      </c>
      <c r="N499" s="1" t="s">
        <v>121</v>
      </c>
      <c r="O499" s="1" t="s">
        <v>385</v>
      </c>
      <c r="P499" s="1" t="s">
        <v>161</v>
      </c>
      <c r="Q499" s="1" t="s">
        <v>120</v>
      </c>
      <c r="R499" s="1" t="s">
        <v>120</v>
      </c>
      <c r="S499" s="1" t="s">
        <v>247</v>
      </c>
      <c r="T499" s="1" t="s">
        <v>120</v>
      </c>
      <c r="U499" s="1" t="s">
        <v>838</v>
      </c>
      <c r="V499" s="1" t="s">
        <v>6649</v>
      </c>
      <c r="W499" s="1" t="s">
        <v>2972</v>
      </c>
      <c r="X499" s="1" t="s">
        <v>120</v>
      </c>
      <c r="Y499" s="1" t="s">
        <v>120</v>
      </c>
      <c r="Z499" s="1" t="s">
        <v>6650</v>
      </c>
      <c r="AA499" s="1" t="s">
        <v>6651</v>
      </c>
      <c r="AB499" s="1" t="s">
        <v>120</v>
      </c>
      <c r="AC499" s="1" t="s">
        <v>120</v>
      </c>
      <c r="AD499" s="1" t="s">
        <v>120</v>
      </c>
      <c r="AE499" s="1" t="s">
        <v>120</v>
      </c>
      <c r="AF499" s="1" t="s">
        <v>120</v>
      </c>
      <c r="AG499" s="1" t="s">
        <v>120</v>
      </c>
      <c r="AH499" s="1" t="s">
        <v>120</v>
      </c>
      <c r="AI499" s="1" t="s">
        <v>120</v>
      </c>
      <c r="AJ499" s="1" t="s">
        <v>6067</v>
      </c>
      <c r="AK499" s="1" t="s">
        <v>717</v>
      </c>
      <c r="AL499" s="1" t="s">
        <v>6650</v>
      </c>
      <c r="AM499" s="1" t="s">
        <v>120</v>
      </c>
      <c r="AN499" s="1" t="s">
        <v>120</v>
      </c>
      <c r="AO499" s="1" t="s">
        <v>120</v>
      </c>
      <c r="AP499" s="1" t="s">
        <v>120</v>
      </c>
      <c r="AQ499" s="1" t="s">
        <v>120</v>
      </c>
      <c r="AR499" s="1" t="s">
        <v>120</v>
      </c>
      <c r="AS499" s="1" t="s">
        <v>120</v>
      </c>
      <c r="AT499" s="1" t="s">
        <v>120</v>
      </c>
      <c r="AU499" s="1" t="s">
        <v>120</v>
      </c>
      <c r="AV499" s="1" t="s">
        <v>120</v>
      </c>
      <c r="AW499" s="1" t="s">
        <v>120</v>
      </c>
      <c r="AX499" s="1" t="s">
        <v>120</v>
      </c>
      <c r="AY499" s="1" t="s">
        <v>120</v>
      </c>
      <c r="AZ499" s="1" t="s">
        <v>120</v>
      </c>
      <c r="BA499" s="1" t="s">
        <v>121</v>
      </c>
      <c r="BB499" s="1" t="s">
        <v>385</v>
      </c>
      <c r="BC499" s="1" t="s">
        <v>161</v>
      </c>
      <c r="BD499" s="1" t="s">
        <v>120</v>
      </c>
      <c r="BE499" s="1" t="s">
        <v>120</v>
      </c>
      <c r="BF499" s="1" t="s">
        <v>247</v>
      </c>
      <c r="BG499" s="1" t="s">
        <v>120</v>
      </c>
      <c r="BH499" s="1" t="s">
        <v>838</v>
      </c>
      <c r="BI499" s="1" t="s">
        <v>6649</v>
      </c>
      <c r="BJ499" s="1" t="s">
        <v>2972</v>
      </c>
      <c r="BK499" s="1" t="s">
        <v>120</v>
      </c>
      <c r="BL499" s="1" t="s">
        <v>120</v>
      </c>
      <c r="BM499" s="1" t="s">
        <v>6650</v>
      </c>
      <c r="BN499" s="1" t="s">
        <v>120</v>
      </c>
      <c r="BO499" s="1" t="s">
        <v>120</v>
      </c>
      <c r="BP499" s="1" t="s">
        <v>120</v>
      </c>
      <c r="BQ499" s="1" t="s">
        <v>120</v>
      </c>
      <c r="BR499" s="1" t="s">
        <v>120</v>
      </c>
      <c r="BS499" s="1" t="s">
        <v>120</v>
      </c>
      <c r="BT499" s="1" t="s">
        <v>120</v>
      </c>
      <c r="BU499" s="1" t="s">
        <v>120</v>
      </c>
      <c r="BV499" s="1" t="s">
        <v>120</v>
      </c>
      <c r="BW499" s="1" t="s">
        <v>120</v>
      </c>
      <c r="BX499" s="1" t="s">
        <v>120</v>
      </c>
      <c r="BY499" s="1" t="s">
        <v>120</v>
      </c>
      <c r="BZ499" s="1" t="s">
        <v>120</v>
      </c>
      <c r="CA499" s="1" t="s">
        <v>120</v>
      </c>
      <c r="CB499" s="1" t="s">
        <v>120</v>
      </c>
      <c r="CC499" s="1" t="s">
        <v>120</v>
      </c>
      <c r="CD499" s="1" t="s">
        <v>120</v>
      </c>
      <c r="CE499" s="1" t="s">
        <v>120</v>
      </c>
      <c r="CF499" s="1" t="s">
        <v>120</v>
      </c>
      <c r="CG499" s="1" t="s">
        <v>120</v>
      </c>
      <c r="CH499" s="1" t="s">
        <v>120</v>
      </c>
      <c r="CI499" s="1" t="s">
        <v>120</v>
      </c>
      <c r="CJ499" s="1" t="s">
        <v>120</v>
      </c>
      <c r="CK499" s="1" t="s">
        <v>120</v>
      </c>
      <c r="CL499" s="1" t="s">
        <v>120</v>
      </c>
      <c r="CM499" s="1" t="s">
        <v>120</v>
      </c>
      <c r="CN499" s="1" t="s">
        <v>120</v>
      </c>
      <c r="CO499" s="1" t="s">
        <v>120</v>
      </c>
      <c r="CP499" s="1" t="s">
        <v>120</v>
      </c>
      <c r="CQ499" s="1" t="s">
        <v>120</v>
      </c>
      <c r="CR499" s="1" t="s">
        <v>120</v>
      </c>
      <c r="CS499" s="1" t="s">
        <v>120</v>
      </c>
      <c r="CT499" s="1" t="s">
        <v>120</v>
      </c>
      <c r="CU499" s="1" t="s">
        <v>120</v>
      </c>
      <c r="CV499" s="1" t="s">
        <v>120</v>
      </c>
      <c r="CW499" s="1" t="s">
        <v>120</v>
      </c>
      <c r="CX499" s="1" t="s">
        <v>120</v>
      </c>
      <c r="CY499" s="1" t="s">
        <v>120</v>
      </c>
      <c r="CZ499" s="1" t="s">
        <v>120</v>
      </c>
      <c r="DA499" s="1" t="s">
        <v>120</v>
      </c>
      <c r="DB499" s="1" t="s">
        <v>120</v>
      </c>
      <c r="DC499" s="1" t="s">
        <v>120</v>
      </c>
      <c r="DD499" s="1" t="s">
        <v>120</v>
      </c>
      <c r="DE499" s="1" t="s">
        <v>120</v>
      </c>
      <c r="DF499" s="1" t="s">
        <v>120</v>
      </c>
      <c r="DG499" s="1" t="s">
        <v>120</v>
      </c>
    </row>
    <row r="500" spans="1:111" hidden="1" x14ac:dyDescent="0.3">
      <c r="A500" s="2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</row>
    <row r="501" spans="1:111" x14ac:dyDescent="0.3">
      <c r="A501" s="2">
        <v>499</v>
      </c>
      <c r="B501" s="1" t="s">
        <v>6652</v>
      </c>
      <c r="C501" s="1" t="s">
        <v>6653</v>
      </c>
      <c r="D501" s="1" t="s">
        <v>5899</v>
      </c>
      <c r="E501" s="1" t="s">
        <v>6654</v>
      </c>
      <c r="F501" s="1" t="s">
        <v>6655</v>
      </c>
      <c r="G501" s="1" t="s">
        <v>6656</v>
      </c>
      <c r="H501" s="1" t="s">
        <v>6657</v>
      </c>
      <c r="I501" s="1" t="s">
        <v>6658</v>
      </c>
      <c r="J501" s="1" t="s">
        <v>6656</v>
      </c>
      <c r="K501" s="1" t="s">
        <v>120</v>
      </c>
      <c r="L501" s="1" t="s">
        <v>311</v>
      </c>
      <c r="M501" s="1" t="s">
        <v>120</v>
      </c>
      <c r="N501" s="1" t="s">
        <v>120</v>
      </c>
      <c r="O501" s="1" t="s">
        <v>120</v>
      </c>
      <c r="P501" s="1" t="s">
        <v>120</v>
      </c>
      <c r="Q501" s="1" t="s">
        <v>120</v>
      </c>
      <c r="R501" s="1" t="s">
        <v>120</v>
      </c>
      <c r="S501" s="1" t="s">
        <v>120</v>
      </c>
      <c r="T501" s="1" t="s">
        <v>120</v>
      </c>
      <c r="U501" s="1" t="s">
        <v>120</v>
      </c>
      <c r="V501" s="1" t="s">
        <v>120</v>
      </c>
      <c r="W501" s="1" t="s">
        <v>120</v>
      </c>
      <c r="X501" s="1" t="s">
        <v>120</v>
      </c>
      <c r="Y501" s="1" t="s">
        <v>120</v>
      </c>
      <c r="Z501" s="1" t="s">
        <v>120</v>
      </c>
      <c r="AA501" s="1" t="s">
        <v>120</v>
      </c>
      <c r="AB501" s="1" t="s">
        <v>120</v>
      </c>
      <c r="AC501" s="1" t="s">
        <v>120</v>
      </c>
      <c r="AD501" s="1" t="s">
        <v>120</v>
      </c>
      <c r="AE501" s="1" t="s">
        <v>120</v>
      </c>
      <c r="AF501" s="1" t="s">
        <v>120</v>
      </c>
      <c r="AG501" s="1" t="s">
        <v>120</v>
      </c>
      <c r="AH501" s="1" t="s">
        <v>120</v>
      </c>
      <c r="AI501" s="1" t="s">
        <v>120</v>
      </c>
      <c r="AJ501" s="1" t="s">
        <v>120</v>
      </c>
      <c r="AK501" s="1" t="s">
        <v>120</v>
      </c>
      <c r="AL501" s="1" t="s">
        <v>120</v>
      </c>
      <c r="AM501" s="1" t="s">
        <v>120</v>
      </c>
      <c r="AN501" s="1" t="s">
        <v>120</v>
      </c>
      <c r="AO501" s="1" t="s">
        <v>120</v>
      </c>
      <c r="AP501" s="1" t="s">
        <v>120</v>
      </c>
      <c r="AQ501" s="1" t="s">
        <v>120</v>
      </c>
      <c r="AR501" s="1" t="s">
        <v>120</v>
      </c>
      <c r="AS501" s="1" t="s">
        <v>120</v>
      </c>
      <c r="AT501" s="1" t="s">
        <v>120</v>
      </c>
      <c r="AU501" s="1" t="s">
        <v>120</v>
      </c>
      <c r="AV501" s="1" t="s">
        <v>120</v>
      </c>
      <c r="AW501" s="1" t="s">
        <v>120</v>
      </c>
      <c r="AX501" s="1" t="s">
        <v>120</v>
      </c>
      <c r="AY501" s="1" t="s">
        <v>120</v>
      </c>
      <c r="AZ501" s="1" t="s">
        <v>120</v>
      </c>
      <c r="BA501" s="1" t="s">
        <v>120</v>
      </c>
      <c r="BB501" s="1" t="s">
        <v>120</v>
      </c>
      <c r="BC501" s="1" t="s">
        <v>120</v>
      </c>
      <c r="BD501" s="1" t="s">
        <v>120</v>
      </c>
      <c r="BE501" s="1" t="s">
        <v>120</v>
      </c>
      <c r="BF501" s="1" t="s">
        <v>120</v>
      </c>
      <c r="BG501" s="1" t="s">
        <v>120</v>
      </c>
      <c r="BH501" s="1" t="s">
        <v>120</v>
      </c>
      <c r="BI501" s="1" t="s">
        <v>120</v>
      </c>
      <c r="BJ501" s="1" t="s">
        <v>120</v>
      </c>
      <c r="BK501" s="1" t="s">
        <v>120</v>
      </c>
      <c r="BL501" s="1" t="s">
        <v>120</v>
      </c>
      <c r="BM501" s="1" t="s">
        <v>120</v>
      </c>
      <c r="BN501" s="1" t="s">
        <v>120</v>
      </c>
      <c r="BO501" s="1" t="s">
        <v>120</v>
      </c>
      <c r="BP501" s="1" t="s">
        <v>120</v>
      </c>
      <c r="BQ501" s="1" t="s">
        <v>120</v>
      </c>
      <c r="BR501" s="1" t="s">
        <v>120</v>
      </c>
      <c r="BS501" s="1" t="s">
        <v>120</v>
      </c>
      <c r="BT501" s="1" t="s">
        <v>120</v>
      </c>
      <c r="BU501" s="1" t="s">
        <v>120</v>
      </c>
      <c r="BV501" s="1" t="s">
        <v>120</v>
      </c>
      <c r="BW501" s="1" t="s">
        <v>120</v>
      </c>
      <c r="BX501" s="1" t="s">
        <v>120</v>
      </c>
      <c r="BY501" s="1" t="s">
        <v>120</v>
      </c>
      <c r="BZ501" s="1" t="s">
        <v>120</v>
      </c>
      <c r="CA501" s="1" t="s">
        <v>120</v>
      </c>
      <c r="CB501" s="1" t="s">
        <v>120</v>
      </c>
      <c r="CC501" s="1" t="s">
        <v>120</v>
      </c>
      <c r="CD501" s="1" t="s">
        <v>120</v>
      </c>
      <c r="CE501" s="1" t="s">
        <v>120</v>
      </c>
      <c r="CF501" s="1" t="s">
        <v>120</v>
      </c>
      <c r="CG501" s="1" t="s">
        <v>120</v>
      </c>
      <c r="CH501" s="1" t="s">
        <v>120</v>
      </c>
      <c r="CI501" s="1" t="s">
        <v>120</v>
      </c>
      <c r="CJ501" s="1" t="s">
        <v>120</v>
      </c>
      <c r="CK501" s="1" t="s">
        <v>120</v>
      </c>
      <c r="CL501" s="1" t="s">
        <v>120</v>
      </c>
      <c r="CM501" s="1" t="s">
        <v>120</v>
      </c>
      <c r="CN501" s="1" t="s">
        <v>120</v>
      </c>
      <c r="CO501" s="1" t="s">
        <v>120</v>
      </c>
      <c r="CP501" s="1" t="s">
        <v>120</v>
      </c>
      <c r="CQ501" s="1" t="s">
        <v>120</v>
      </c>
      <c r="CR501" s="1" t="s">
        <v>120</v>
      </c>
      <c r="CS501" s="1" t="s">
        <v>120</v>
      </c>
      <c r="CT501" s="1" t="s">
        <v>120</v>
      </c>
      <c r="CU501" s="1" t="s">
        <v>120</v>
      </c>
      <c r="CV501" s="1" t="s">
        <v>120</v>
      </c>
      <c r="CW501" s="1" t="s">
        <v>120</v>
      </c>
      <c r="CX501" s="1" t="s">
        <v>120</v>
      </c>
      <c r="CY501" s="1" t="s">
        <v>120</v>
      </c>
      <c r="CZ501" s="1" t="s">
        <v>120</v>
      </c>
      <c r="DA501" s="1" t="s">
        <v>120</v>
      </c>
      <c r="DB501" s="1" t="s">
        <v>120</v>
      </c>
      <c r="DC501" s="1" t="s">
        <v>120</v>
      </c>
      <c r="DD501" s="1" t="s">
        <v>120</v>
      </c>
      <c r="DE501" s="1" t="s">
        <v>120</v>
      </c>
      <c r="DF501" s="1" t="s">
        <v>120</v>
      </c>
      <c r="DG501" s="1" t="s">
        <v>120</v>
      </c>
    </row>
    <row r="502" spans="1:111" x14ac:dyDescent="0.3">
      <c r="A502" s="2">
        <v>500</v>
      </c>
      <c r="B502" s="1" t="s">
        <v>6659</v>
      </c>
      <c r="C502" s="1" t="s">
        <v>6660</v>
      </c>
      <c r="D502" s="1" t="s">
        <v>6661</v>
      </c>
      <c r="E502" s="1" t="s">
        <v>6662</v>
      </c>
      <c r="F502" s="1" t="s">
        <v>6663</v>
      </c>
      <c r="G502" s="1" t="s">
        <v>6664</v>
      </c>
      <c r="H502" s="1" t="s">
        <v>6665</v>
      </c>
      <c r="I502" s="1" t="s">
        <v>6666</v>
      </c>
      <c r="J502" s="1" t="s">
        <v>6667</v>
      </c>
      <c r="K502" s="1" t="s">
        <v>121</v>
      </c>
      <c r="L502" s="1" t="s">
        <v>6668</v>
      </c>
      <c r="M502" s="1" t="s">
        <v>120</v>
      </c>
      <c r="N502" s="1" t="s">
        <v>161</v>
      </c>
      <c r="O502" s="1" t="s">
        <v>120</v>
      </c>
      <c r="P502" s="1" t="s">
        <v>120</v>
      </c>
      <c r="Q502" s="1" t="s">
        <v>123</v>
      </c>
      <c r="R502" s="1" t="s">
        <v>120</v>
      </c>
      <c r="S502" s="1" t="s">
        <v>121</v>
      </c>
      <c r="T502" s="1" t="s">
        <v>120</v>
      </c>
      <c r="U502" s="1" t="s">
        <v>6669</v>
      </c>
      <c r="V502" s="1" t="s">
        <v>120</v>
      </c>
      <c r="W502" s="1" t="s">
        <v>120</v>
      </c>
      <c r="X502" s="1" t="s">
        <v>6670</v>
      </c>
      <c r="Y502" s="1" t="s">
        <v>120</v>
      </c>
      <c r="Z502" s="1" t="s">
        <v>6671</v>
      </c>
      <c r="AA502" s="1" t="s">
        <v>6672</v>
      </c>
      <c r="AB502" s="1" t="s">
        <v>120</v>
      </c>
      <c r="AC502" s="1" t="s">
        <v>120</v>
      </c>
      <c r="AD502" s="1" t="s">
        <v>120</v>
      </c>
      <c r="AE502" s="1" t="s">
        <v>120</v>
      </c>
      <c r="AF502" s="1" t="s">
        <v>120</v>
      </c>
      <c r="AG502" s="1" t="s">
        <v>120</v>
      </c>
      <c r="AH502" s="1" t="s">
        <v>120</v>
      </c>
      <c r="AI502" s="1" t="s">
        <v>120</v>
      </c>
      <c r="AJ502" s="1" t="s">
        <v>120</v>
      </c>
      <c r="AK502" s="1" t="s">
        <v>6673</v>
      </c>
      <c r="AL502" s="1" t="s">
        <v>6670</v>
      </c>
      <c r="AM502" s="1" t="s">
        <v>120</v>
      </c>
      <c r="AN502" s="1" t="s">
        <v>120</v>
      </c>
      <c r="AO502" s="1" t="s">
        <v>120</v>
      </c>
      <c r="AP502" s="1" t="s">
        <v>120</v>
      </c>
      <c r="AQ502" s="1" t="s">
        <v>120</v>
      </c>
      <c r="AR502" s="1" t="s">
        <v>120</v>
      </c>
      <c r="AS502" s="1" t="s">
        <v>120</v>
      </c>
      <c r="AT502" s="1" t="s">
        <v>120</v>
      </c>
      <c r="AU502" s="1" t="s">
        <v>120</v>
      </c>
      <c r="AV502" s="1" t="s">
        <v>120</v>
      </c>
      <c r="AW502" s="1" t="s">
        <v>120</v>
      </c>
      <c r="AX502" s="1" t="s">
        <v>120</v>
      </c>
      <c r="AY502" s="1" t="s">
        <v>6669</v>
      </c>
      <c r="AZ502" s="1" t="s">
        <v>120</v>
      </c>
      <c r="BA502" s="1" t="s">
        <v>120</v>
      </c>
      <c r="BB502" s="1" t="s">
        <v>120</v>
      </c>
      <c r="BC502" s="1" t="s">
        <v>120</v>
      </c>
      <c r="BD502" s="1" t="s">
        <v>123</v>
      </c>
      <c r="BE502" s="1" t="s">
        <v>120</v>
      </c>
      <c r="BF502" s="1" t="s">
        <v>123</v>
      </c>
      <c r="BG502" s="1" t="s">
        <v>120</v>
      </c>
      <c r="BH502" s="1" t="s">
        <v>120</v>
      </c>
      <c r="BI502" s="1" t="s">
        <v>120</v>
      </c>
      <c r="BJ502" s="1" t="s">
        <v>120</v>
      </c>
      <c r="BK502" s="1" t="s">
        <v>6670</v>
      </c>
      <c r="BL502" s="1" t="s">
        <v>120</v>
      </c>
      <c r="BM502" s="1" t="s">
        <v>6670</v>
      </c>
      <c r="BN502" s="1" t="s">
        <v>120</v>
      </c>
      <c r="BO502" s="1" t="s">
        <v>120</v>
      </c>
      <c r="BP502" s="1" t="s">
        <v>120</v>
      </c>
      <c r="BQ502" s="1" t="s">
        <v>120</v>
      </c>
      <c r="BR502" s="1" t="s">
        <v>120</v>
      </c>
      <c r="BS502" s="1" t="s">
        <v>120</v>
      </c>
      <c r="BT502" s="1" t="s">
        <v>120</v>
      </c>
      <c r="BU502" s="1" t="s">
        <v>120</v>
      </c>
      <c r="BV502" s="1" t="s">
        <v>120</v>
      </c>
      <c r="BW502" s="1" t="s">
        <v>120</v>
      </c>
      <c r="BX502" s="1" t="s">
        <v>120</v>
      </c>
      <c r="BY502" s="1" t="s">
        <v>120</v>
      </c>
      <c r="BZ502" s="1" t="s">
        <v>120</v>
      </c>
      <c r="CA502" s="1" t="s">
        <v>120</v>
      </c>
      <c r="CB502" s="1" t="s">
        <v>120</v>
      </c>
      <c r="CC502" s="1" t="s">
        <v>120</v>
      </c>
      <c r="CD502" s="1" t="s">
        <v>120</v>
      </c>
      <c r="CE502" s="1" t="s">
        <v>120</v>
      </c>
      <c r="CF502" s="1" t="s">
        <v>120</v>
      </c>
      <c r="CG502" s="1" t="s">
        <v>120</v>
      </c>
      <c r="CH502" s="1" t="s">
        <v>120</v>
      </c>
      <c r="CI502" s="1" t="s">
        <v>120</v>
      </c>
      <c r="CJ502" s="1" t="s">
        <v>120</v>
      </c>
      <c r="CK502" s="1" t="s">
        <v>120</v>
      </c>
      <c r="CL502" s="1" t="s">
        <v>120</v>
      </c>
      <c r="CM502" s="1" t="s">
        <v>120</v>
      </c>
      <c r="CN502" s="1" t="s">
        <v>120</v>
      </c>
      <c r="CO502" s="1" t="s">
        <v>120</v>
      </c>
      <c r="CP502" s="1" t="s">
        <v>120</v>
      </c>
      <c r="CQ502" s="1" t="s">
        <v>120</v>
      </c>
      <c r="CR502" s="1" t="s">
        <v>120</v>
      </c>
      <c r="CS502" s="1" t="s">
        <v>120</v>
      </c>
      <c r="CT502" s="1" t="s">
        <v>120</v>
      </c>
      <c r="CU502" s="1" t="s">
        <v>161</v>
      </c>
      <c r="CV502" s="1" t="s">
        <v>120</v>
      </c>
      <c r="CW502" s="1" t="s">
        <v>120</v>
      </c>
      <c r="CX502" s="1" t="s">
        <v>120</v>
      </c>
      <c r="CY502" s="1" t="s">
        <v>120</v>
      </c>
      <c r="CZ502" s="1" t="s">
        <v>161</v>
      </c>
      <c r="DA502" s="1" t="s">
        <v>120</v>
      </c>
      <c r="DB502" s="1" t="s">
        <v>6669</v>
      </c>
      <c r="DC502" s="1" t="s">
        <v>120</v>
      </c>
      <c r="DD502" s="1" t="s">
        <v>120</v>
      </c>
      <c r="DE502" s="1" t="s">
        <v>120</v>
      </c>
      <c r="DF502" s="1" t="s">
        <v>120</v>
      </c>
      <c r="DG502" s="1" t="s">
        <v>6669</v>
      </c>
    </row>
    <row r="503" spans="1:111" x14ac:dyDescent="0.3">
      <c r="A503" s="2">
        <v>501</v>
      </c>
      <c r="B503" s="1" t="s">
        <v>6674</v>
      </c>
      <c r="C503" s="1" t="s">
        <v>6675</v>
      </c>
      <c r="D503" s="1" t="s">
        <v>6676</v>
      </c>
      <c r="E503" s="1" t="s">
        <v>6677</v>
      </c>
      <c r="F503" s="1" t="s">
        <v>6678</v>
      </c>
      <c r="G503" s="1" t="s">
        <v>6679</v>
      </c>
      <c r="H503" s="1" t="s">
        <v>6680</v>
      </c>
      <c r="I503" s="1" t="s">
        <v>6681</v>
      </c>
      <c r="J503" s="1" t="s">
        <v>6682</v>
      </c>
      <c r="K503" s="1" t="s">
        <v>222</v>
      </c>
      <c r="L503" s="1" t="s">
        <v>6683</v>
      </c>
      <c r="M503" s="1" t="s">
        <v>120</v>
      </c>
      <c r="N503" s="1" t="s">
        <v>294</v>
      </c>
      <c r="O503" s="1" t="s">
        <v>477</v>
      </c>
      <c r="P503" s="1" t="s">
        <v>161</v>
      </c>
      <c r="Q503" s="1" t="s">
        <v>120</v>
      </c>
      <c r="R503" s="1" t="s">
        <v>120</v>
      </c>
      <c r="S503" s="1" t="s">
        <v>222</v>
      </c>
      <c r="T503" s="1" t="s">
        <v>120</v>
      </c>
      <c r="U503" s="1" t="s">
        <v>6684</v>
      </c>
      <c r="V503" s="1" t="s">
        <v>6685</v>
      </c>
      <c r="W503" s="1" t="s">
        <v>6686</v>
      </c>
      <c r="X503" s="1" t="s">
        <v>120</v>
      </c>
      <c r="Y503" s="1" t="s">
        <v>120</v>
      </c>
      <c r="Z503" s="1" t="s">
        <v>6687</v>
      </c>
      <c r="AA503" s="1" t="s">
        <v>6688</v>
      </c>
      <c r="AB503" s="1" t="s">
        <v>2420</v>
      </c>
      <c r="AC503" s="1" t="s">
        <v>120</v>
      </c>
      <c r="AD503" s="1" t="s">
        <v>120</v>
      </c>
      <c r="AE503" s="1" t="s">
        <v>120</v>
      </c>
      <c r="AF503" s="1" t="s">
        <v>120</v>
      </c>
      <c r="AG503" s="1" t="s">
        <v>120</v>
      </c>
      <c r="AH503" s="1" t="s">
        <v>120</v>
      </c>
      <c r="AI503" s="1" t="s">
        <v>120</v>
      </c>
      <c r="AJ503" s="1" t="s">
        <v>126</v>
      </c>
      <c r="AK503" s="1" t="s">
        <v>2625</v>
      </c>
      <c r="AL503" s="1" t="s">
        <v>6687</v>
      </c>
      <c r="AM503" s="1" t="s">
        <v>120</v>
      </c>
      <c r="AN503" s="1" t="s">
        <v>120</v>
      </c>
      <c r="AO503" s="1" t="s">
        <v>120</v>
      </c>
      <c r="AP503" s="1" t="s">
        <v>120</v>
      </c>
      <c r="AQ503" s="1" t="s">
        <v>120</v>
      </c>
      <c r="AR503" s="1" t="s">
        <v>120</v>
      </c>
      <c r="AS503" s="1" t="s">
        <v>120</v>
      </c>
      <c r="AT503" s="1" t="s">
        <v>120</v>
      </c>
      <c r="AU503" s="1" t="s">
        <v>120</v>
      </c>
      <c r="AV503" s="1" t="s">
        <v>120</v>
      </c>
      <c r="AW503" s="1" t="s">
        <v>120</v>
      </c>
      <c r="AX503" s="1" t="s">
        <v>120</v>
      </c>
      <c r="AY503" s="1" t="s">
        <v>120</v>
      </c>
      <c r="AZ503" s="1" t="s">
        <v>120</v>
      </c>
      <c r="BA503" s="1" t="s">
        <v>294</v>
      </c>
      <c r="BB503" s="1" t="s">
        <v>477</v>
      </c>
      <c r="BC503" s="1" t="s">
        <v>161</v>
      </c>
      <c r="BD503" s="1" t="s">
        <v>120</v>
      </c>
      <c r="BE503" s="1" t="s">
        <v>120</v>
      </c>
      <c r="BF503" s="1" t="s">
        <v>222</v>
      </c>
      <c r="BG503" s="1" t="s">
        <v>120</v>
      </c>
      <c r="BH503" s="1" t="s">
        <v>6684</v>
      </c>
      <c r="BI503" s="1" t="s">
        <v>6685</v>
      </c>
      <c r="BJ503" s="1" t="s">
        <v>6686</v>
      </c>
      <c r="BK503" s="1" t="s">
        <v>120</v>
      </c>
      <c r="BL503" s="1" t="s">
        <v>120</v>
      </c>
      <c r="BM503" s="1" t="s">
        <v>6687</v>
      </c>
      <c r="BN503" s="1" t="s">
        <v>120</v>
      </c>
      <c r="BO503" s="1" t="s">
        <v>120</v>
      </c>
      <c r="BP503" s="1" t="s">
        <v>120</v>
      </c>
      <c r="BQ503" s="1" t="s">
        <v>120</v>
      </c>
      <c r="BR503" s="1" t="s">
        <v>120</v>
      </c>
      <c r="BS503" s="1" t="s">
        <v>120</v>
      </c>
      <c r="BT503" s="1" t="s">
        <v>120</v>
      </c>
      <c r="BU503" s="1" t="s">
        <v>120</v>
      </c>
      <c r="BV503" s="1" t="s">
        <v>120</v>
      </c>
      <c r="BW503" s="1" t="s">
        <v>120</v>
      </c>
      <c r="BX503" s="1" t="s">
        <v>120</v>
      </c>
      <c r="BY503" s="1" t="s">
        <v>120</v>
      </c>
      <c r="BZ503" s="1" t="s">
        <v>120</v>
      </c>
      <c r="CA503" s="1" t="s">
        <v>120</v>
      </c>
      <c r="CB503" s="1" t="s">
        <v>120</v>
      </c>
      <c r="CC503" s="1" t="s">
        <v>120</v>
      </c>
      <c r="CD503" s="1" t="s">
        <v>120</v>
      </c>
      <c r="CE503" s="1" t="s">
        <v>120</v>
      </c>
      <c r="CF503" s="1" t="s">
        <v>120</v>
      </c>
      <c r="CG503" s="1" t="s">
        <v>120</v>
      </c>
      <c r="CH503" s="1" t="s">
        <v>120</v>
      </c>
      <c r="CI503" s="1" t="s">
        <v>120</v>
      </c>
      <c r="CJ503" s="1" t="s">
        <v>120</v>
      </c>
      <c r="CK503" s="1" t="s">
        <v>120</v>
      </c>
      <c r="CL503" s="1" t="s">
        <v>120</v>
      </c>
      <c r="CM503" s="1" t="s">
        <v>120</v>
      </c>
      <c r="CN503" s="1" t="s">
        <v>120</v>
      </c>
      <c r="CO503" s="1" t="s">
        <v>120</v>
      </c>
      <c r="CP503" s="1" t="s">
        <v>120</v>
      </c>
      <c r="CQ503" s="1" t="s">
        <v>120</v>
      </c>
      <c r="CR503" s="1" t="s">
        <v>120</v>
      </c>
      <c r="CS503" s="1" t="s">
        <v>120</v>
      </c>
      <c r="CT503" s="1" t="s">
        <v>120</v>
      </c>
      <c r="CU503" s="1" t="s">
        <v>120</v>
      </c>
      <c r="CV503" s="1" t="s">
        <v>120</v>
      </c>
      <c r="CW503" s="1" t="s">
        <v>120</v>
      </c>
      <c r="CX503" s="1" t="s">
        <v>120</v>
      </c>
      <c r="CY503" s="1" t="s">
        <v>120</v>
      </c>
      <c r="CZ503" s="1" t="s">
        <v>120</v>
      </c>
      <c r="DA503" s="1" t="s">
        <v>120</v>
      </c>
      <c r="DB503" s="1" t="s">
        <v>120</v>
      </c>
      <c r="DC503" s="1" t="s">
        <v>120</v>
      </c>
      <c r="DD503" s="1" t="s">
        <v>120</v>
      </c>
      <c r="DE503" s="1" t="s">
        <v>120</v>
      </c>
      <c r="DF503" s="1" t="s">
        <v>120</v>
      </c>
      <c r="DG503" s="1" t="s">
        <v>120</v>
      </c>
    </row>
    <row r="504" spans="1:111" x14ac:dyDescent="0.3">
      <c r="A504" s="2">
        <v>502</v>
      </c>
      <c r="B504" s="1" t="s">
        <v>6689</v>
      </c>
      <c r="C504" s="1" t="s">
        <v>6690</v>
      </c>
      <c r="D504" s="1" t="s">
        <v>6691</v>
      </c>
      <c r="E504" s="1" t="s">
        <v>6692</v>
      </c>
      <c r="F504" s="1" t="s">
        <v>6693</v>
      </c>
      <c r="G504" s="1" t="s">
        <v>6694</v>
      </c>
      <c r="H504" s="1" t="s">
        <v>6695</v>
      </c>
      <c r="I504" s="1" t="s">
        <v>6696</v>
      </c>
      <c r="J504" s="1" t="s">
        <v>6697</v>
      </c>
      <c r="K504" s="1" t="s">
        <v>142</v>
      </c>
      <c r="L504" s="1" t="s">
        <v>6698</v>
      </c>
      <c r="M504" s="1" t="s">
        <v>120</v>
      </c>
      <c r="N504" s="1" t="s">
        <v>843</v>
      </c>
      <c r="O504" s="1" t="s">
        <v>1303</v>
      </c>
      <c r="P504" s="1" t="s">
        <v>120</v>
      </c>
      <c r="Q504" s="1" t="s">
        <v>123</v>
      </c>
      <c r="R504" s="1" t="s">
        <v>120</v>
      </c>
      <c r="S504" s="1" t="s">
        <v>142</v>
      </c>
      <c r="T504" s="1" t="s">
        <v>120</v>
      </c>
      <c r="U504" s="1" t="s">
        <v>6699</v>
      </c>
      <c r="V504" s="1" t="s">
        <v>6700</v>
      </c>
      <c r="W504" s="1" t="s">
        <v>120</v>
      </c>
      <c r="X504" s="1" t="s">
        <v>6701</v>
      </c>
      <c r="Y504" s="1" t="s">
        <v>120</v>
      </c>
      <c r="Z504" s="1" t="s">
        <v>6702</v>
      </c>
      <c r="AA504" s="1" t="s">
        <v>6703</v>
      </c>
      <c r="AB504" s="1" t="s">
        <v>120</v>
      </c>
      <c r="AC504" s="1" t="s">
        <v>120</v>
      </c>
      <c r="AD504" s="1" t="s">
        <v>120</v>
      </c>
      <c r="AE504" s="1" t="s">
        <v>120</v>
      </c>
      <c r="AF504" s="1" t="s">
        <v>120</v>
      </c>
      <c r="AG504" s="1" t="s">
        <v>120</v>
      </c>
      <c r="AH504" s="1" t="s">
        <v>120</v>
      </c>
      <c r="AI504" s="1" t="s">
        <v>120</v>
      </c>
      <c r="AJ504" s="1" t="s">
        <v>3365</v>
      </c>
      <c r="AK504" s="1" t="s">
        <v>1541</v>
      </c>
      <c r="AL504" s="1" t="s">
        <v>6704</v>
      </c>
      <c r="AM504" s="1" t="s">
        <v>120</v>
      </c>
      <c r="AN504" s="1" t="s">
        <v>120</v>
      </c>
      <c r="AO504" s="1" t="s">
        <v>120</v>
      </c>
      <c r="AP504" s="1" t="s">
        <v>120</v>
      </c>
      <c r="AQ504" s="1" t="s">
        <v>120</v>
      </c>
      <c r="AR504" s="1" t="s">
        <v>120</v>
      </c>
      <c r="AS504" s="1" t="s">
        <v>120</v>
      </c>
      <c r="AT504" s="1" t="s">
        <v>120</v>
      </c>
      <c r="AU504" s="1" t="s">
        <v>120</v>
      </c>
      <c r="AV504" s="1" t="s">
        <v>120</v>
      </c>
      <c r="AW504" s="1" t="s">
        <v>120</v>
      </c>
      <c r="AX504" s="1" t="s">
        <v>120</v>
      </c>
      <c r="AY504" s="1" t="s">
        <v>6705</v>
      </c>
      <c r="AZ504" s="1" t="s">
        <v>120</v>
      </c>
      <c r="BA504" s="1" t="s">
        <v>849</v>
      </c>
      <c r="BB504" s="1" t="s">
        <v>1303</v>
      </c>
      <c r="BC504" s="1" t="s">
        <v>120</v>
      </c>
      <c r="BD504" s="1" t="s">
        <v>120</v>
      </c>
      <c r="BE504" s="1" t="s">
        <v>120</v>
      </c>
      <c r="BF504" s="1" t="s">
        <v>1822</v>
      </c>
      <c r="BG504" s="1" t="s">
        <v>120</v>
      </c>
      <c r="BH504" s="1" t="s">
        <v>6706</v>
      </c>
      <c r="BI504" s="1" t="s">
        <v>6700</v>
      </c>
      <c r="BJ504" s="1" t="s">
        <v>120</v>
      </c>
      <c r="BK504" s="1" t="s">
        <v>120</v>
      </c>
      <c r="BL504" s="1" t="s">
        <v>120</v>
      </c>
      <c r="BM504" s="1" t="s">
        <v>6704</v>
      </c>
      <c r="BN504" s="1" t="s">
        <v>120</v>
      </c>
      <c r="BO504" s="1" t="s">
        <v>120</v>
      </c>
      <c r="BP504" s="1" t="s">
        <v>120</v>
      </c>
      <c r="BQ504" s="1" t="s">
        <v>120</v>
      </c>
      <c r="BR504" s="1" t="s">
        <v>120</v>
      </c>
      <c r="BS504" s="1" t="s">
        <v>120</v>
      </c>
      <c r="BT504" s="1" t="s">
        <v>120</v>
      </c>
      <c r="BU504" s="1" t="s">
        <v>120</v>
      </c>
      <c r="BV504" s="1" t="s">
        <v>120</v>
      </c>
      <c r="BW504" s="1" t="s">
        <v>120</v>
      </c>
      <c r="BX504" s="1" t="s">
        <v>120</v>
      </c>
      <c r="BY504" s="1" t="s">
        <v>120</v>
      </c>
      <c r="BZ504" s="1" t="s">
        <v>120</v>
      </c>
      <c r="CA504" s="1" t="s">
        <v>120</v>
      </c>
      <c r="CB504" s="1" t="s">
        <v>120</v>
      </c>
      <c r="CC504" s="1" t="s">
        <v>120</v>
      </c>
      <c r="CD504" s="1" t="s">
        <v>120</v>
      </c>
      <c r="CE504" s="1" t="s">
        <v>120</v>
      </c>
      <c r="CF504" s="1" t="s">
        <v>120</v>
      </c>
      <c r="CG504" s="1" t="s">
        <v>120</v>
      </c>
      <c r="CH504" s="1" t="s">
        <v>120</v>
      </c>
      <c r="CI504" s="1" t="s">
        <v>120</v>
      </c>
      <c r="CJ504" s="1" t="s">
        <v>120</v>
      </c>
      <c r="CK504" s="1" t="s">
        <v>120</v>
      </c>
      <c r="CL504" s="1" t="s">
        <v>120</v>
      </c>
      <c r="CM504" s="1" t="s">
        <v>120</v>
      </c>
      <c r="CN504" s="1" t="s">
        <v>120</v>
      </c>
      <c r="CO504" s="1" t="s">
        <v>120</v>
      </c>
      <c r="CP504" s="1" t="s">
        <v>120</v>
      </c>
      <c r="CQ504" s="1" t="s">
        <v>120</v>
      </c>
      <c r="CR504" s="1" t="s">
        <v>120</v>
      </c>
      <c r="CS504" s="1" t="s">
        <v>120</v>
      </c>
      <c r="CT504" s="1" t="s">
        <v>120</v>
      </c>
      <c r="CU504" s="1" t="s">
        <v>161</v>
      </c>
      <c r="CV504" s="1" t="s">
        <v>120</v>
      </c>
      <c r="CW504" s="1" t="s">
        <v>120</v>
      </c>
      <c r="CX504" s="1" t="s">
        <v>123</v>
      </c>
      <c r="CY504" s="1" t="s">
        <v>120</v>
      </c>
      <c r="CZ504" s="1" t="s">
        <v>121</v>
      </c>
      <c r="DA504" s="1" t="s">
        <v>120</v>
      </c>
      <c r="DB504" s="1" t="s">
        <v>6707</v>
      </c>
      <c r="DC504" s="1" t="s">
        <v>120</v>
      </c>
      <c r="DD504" s="1" t="s">
        <v>120</v>
      </c>
      <c r="DE504" s="1" t="s">
        <v>6701</v>
      </c>
      <c r="DF504" s="1" t="s">
        <v>120</v>
      </c>
      <c r="DG504" s="1" t="s">
        <v>6705</v>
      </c>
    </row>
    <row r="505" spans="1:111" x14ac:dyDescent="0.3">
      <c r="A505" s="2">
        <v>503</v>
      </c>
      <c r="B505" s="1" t="s">
        <v>6708</v>
      </c>
      <c r="C505" s="1" t="s">
        <v>6709</v>
      </c>
      <c r="D505" s="1" t="s">
        <v>6710</v>
      </c>
      <c r="E505" s="1" t="s">
        <v>6711</v>
      </c>
      <c r="F505" s="1" t="s">
        <v>6712</v>
      </c>
      <c r="G505" s="1" t="s">
        <v>6713</v>
      </c>
      <c r="H505" s="1" t="s">
        <v>6714</v>
      </c>
      <c r="I505" s="1" t="s">
        <v>6715</v>
      </c>
      <c r="J505" s="1" t="s">
        <v>6716</v>
      </c>
      <c r="K505" s="1" t="s">
        <v>6717</v>
      </c>
      <c r="L505" s="1" t="s">
        <v>6718</v>
      </c>
      <c r="M505" s="1" t="s">
        <v>120</v>
      </c>
      <c r="N505" s="1" t="s">
        <v>5479</v>
      </c>
      <c r="O505" s="1" t="s">
        <v>6719</v>
      </c>
      <c r="P505" s="1" t="s">
        <v>6720</v>
      </c>
      <c r="Q505" s="1" t="s">
        <v>120</v>
      </c>
      <c r="R505" s="1" t="s">
        <v>120</v>
      </c>
      <c r="S505" s="1" t="s">
        <v>6717</v>
      </c>
      <c r="T505" s="1" t="s">
        <v>120</v>
      </c>
      <c r="U505" s="1" t="s">
        <v>6721</v>
      </c>
      <c r="V505" s="1" t="s">
        <v>6722</v>
      </c>
      <c r="W505" s="1" t="s">
        <v>6723</v>
      </c>
      <c r="X505" s="1" t="s">
        <v>120</v>
      </c>
      <c r="Y505" s="1" t="s">
        <v>120</v>
      </c>
      <c r="Z505" s="1" t="s">
        <v>6724</v>
      </c>
      <c r="AA505" s="1" t="s">
        <v>6725</v>
      </c>
      <c r="AB505" s="1" t="s">
        <v>120</v>
      </c>
      <c r="AC505" s="1" t="s">
        <v>120</v>
      </c>
      <c r="AD505" s="1" t="s">
        <v>120</v>
      </c>
      <c r="AE505" s="1" t="s">
        <v>120</v>
      </c>
      <c r="AF505" s="1" t="s">
        <v>120</v>
      </c>
      <c r="AG505" s="1" t="s">
        <v>120</v>
      </c>
      <c r="AH505" s="1" t="s">
        <v>120</v>
      </c>
      <c r="AI505" s="1" t="s">
        <v>120</v>
      </c>
      <c r="AJ505" s="1" t="s">
        <v>6726</v>
      </c>
      <c r="AK505" s="1" t="s">
        <v>6727</v>
      </c>
      <c r="AL505" s="1" t="s">
        <v>6724</v>
      </c>
      <c r="AM505" s="1" t="s">
        <v>120</v>
      </c>
      <c r="AN505" s="1" t="s">
        <v>120</v>
      </c>
      <c r="AO505" s="1" t="s">
        <v>120</v>
      </c>
      <c r="AP505" s="1" t="s">
        <v>120</v>
      </c>
      <c r="AQ505" s="1" t="s">
        <v>120</v>
      </c>
      <c r="AR505" s="1" t="s">
        <v>120</v>
      </c>
      <c r="AS505" s="1" t="s">
        <v>120</v>
      </c>
      <c r="AT505" s="1" t="s">
        <v>120</v>
      </c>
      <c r="AU505" s="1" t="s">
        <v>120</v>
      </c>
      <c r="AV505" s="1" t="s">
        <v>120</v>
      </c>
      <c r="AW505" s="1" t="s">
        <v>120</v>
      </c>
      <c r="AX505" s="1" t="s">
        <v>120</v>
      </c>
      <c r="AY505" s="1" t="s">
        <v>120</v>
      </c>
      <c r="AZ505" s="1" t="s">
        <v>120</v>
      </c>
      <c r="BA505" s="1" t="s">
        <v>5479</v>
      </c>
      <c r="BB505" s="1" t="s">
        <v>6719</v>
      </c>
      <c r="BC505" s="1" t="s">
        <v>6720</v>
      </c>
      <c r="BD505" s="1" t="s">
        <v>120</v>
      </c>
      <c r="BE505" s="1" t="s">
        <v>120</v>
      </c>
      <c r="BF505" s="1" t="s">
        <v>6717</v>
      </c>
      <c r="BG505" s="1" t="s">
        <v>120</v>
      </c>
      <c r="BH505" s="1" t="s">
        <v>6721</v>
      </c>
      <c r="BI505" s="1" t="s">
        <v>6722</v>
      </c>
      <c r="BJ505" s="1" t="s">
        <v>6723</v>
      </c>
      <c r="BK505" s="1" t="s">
        <v>120</v>
      </c>
      <c r="BL505" s="1" t="s">
        <v>120</v>
      </c>
      <c r="BM505" s="1" t="s">
        <v>6724</v>
      </c>
      <c r="BN505" s="1" t="s">
        <v>120</v>
      </c>
      <c r="BO505" s="1" t="s">
        <v>120</v>
      </c>
      <c r="BP505" s="1" t="s">
        <v>120</v>
      </c>
      <c r="BQ505" s="1" t="s">
        <v>120</v>
      </c>
      <c r="BR505" s="1" t="s">
        <v>120</v>
      </c>
      <c r="BS505" s="1" t="s">
        <v>120</v>
      </c>
      <c r="BT505" s="1" t="s">
        <v>120</v>
      </c>
      <c r="BU505" s="1" t="s">
        <v>120</v>
      </c>
      <c r="BV505" s="1" t="s">
        <v>120</v>
      </c>
      <c r="BW505" s="1" t="s">
        <v>120</v>
      </c>
      <c r="BX505" s="1" t="s">
        <v>120</v>
      </c>
      <c r="BY505" s="1" t="s">
        <v>120</v>
      </c>
      <c r="BZ505" s="1" t="s">
        <v>120</v>
      </c>
      <c r="CA505" s="1" t="s">
        <v>120</v>
      </c>
      <c r="CB505" s="1" t="s">
        <v>120</v>
      </c>
      <c r="CC505" s="1" t="s">
        <v>120</v>
      </c>
      <c r="CD505" s="1" t="s">
        <v>120</v>
      </c>
      <c r="CE505" s="1" t="s">
        <v>120</v>
      </c>
      <c r="CF505" s="1" t="s">
        <v>120</v>
      </c>
      <c r="CG505" s="1" t="s">
        <v>120</v>
      </c>
      <c r="CH505" s="1" t="s">
        <v>120</v>
      </c>
      <c r="CI505" s="1" t="s">
        <v>120</v>
      </c>
      <c r="CJ505" s="1" t="s">
        <v>120</v>
      </c>
      <c r="CK505" s="1" t="s">
        <v>120</v>
      </c>
      <c r="CL505" s="1" t="s">
        <v>120</v>
      </c>
      <c r="CM505" s="1" t="s">
        <v>120</v>
      </c>
      <c r="CN505" s="1" t="s">
        <v>120</v>
      </c>
      <c r="CO505" s="1" t="s">
        <v>120</v>
      </c>
      <c r="CP505" s="1" t="s">
        <v>120</v>
      </c>
      <c r="CQ505" s="1" t="s">
        <v>120</v>
      </c>
      <c r="CR505" s="1" t="s">
        <v>120</v>
      </c>
      <c r="CS505" s="1" t="s">
        <v>120</v>
      </c>
      <c r="CT505" s="1" t="s">
        <v>120</v>
      </c>
      <c r="CU505" s="1" t="s">
        <v>120</v>
      </c>
      <c r="CV505" s="1" t="s">
        <v>120</v>
      </c>
      <c r="CW505" s="1" t="s">
        <v>120</v>
      </c>
      <c r="CX505" s="1" t="s">
        <v>120</v>
      </c>
      <c r="CY505" s="1" t="s">
        <v>120</v>
      </c>
      <c r="CZ505" s="1" t="s">
        <v>120</v>
      </c>
      <c r="DA505" s="1" t="s">
        <v>120</v>
      </c>
      <c r="DB505" s="1" t="s">
        <v>120</v>
      </c>
      <c r="DC505" s="1" t="s">
        <v>120</v>
      </c>
      <c r="DD505" s="1" t="s">
        <v>120</v>
      </c>
      <c r="DE505" s="1" t="s">
        <v>120</v>
      </c>
      <c r="DF505" s="1" t="s">
        <v>120</v>
      </c>
      <c r="DG505" s="1" t="s">
        <v>120</v>
      </c>
    </row>
    <row r="506" spans="1:111" x14ac:dyDescent="0.3">
      <c r="A506" s="2">
        <v>504</v>
      </c>
      <c r="B506" s="1" t="s">
        <v>6728</v>
      </c>
      <c r="C506" s="1" t="s">
        <v>6729</v>
      </c>
      <c r="D506" s="1" t="s">
        <v>6730</v>
      </c>
      <c r="E506" s="1" t="s">
        <v>6731</v>
      </c>
      <c r="F506" s="1" t="s">
        <v>6732</v>
      </c>
      <c r="G506" s="1" t="s">
        <v>6733</v>
      </c>
      <c r="H506" s="1" t="s">
        <v>6734</v>
      </c>
      <c r="I506" s="1" t="s">
        <v>6735</v>
      </c>
      <c r="J506" s="1" t="s">
        <v>6736</v>
      </c>
      <c r="K506" s="1" t="s">
        <v>1176</v>
      </c>
      <c r="L506" s="1" t="s">
        <v>6737</v>
      </c>
      <c r="M506" s="1" t="s">
        <v>120</v>
      </c>
      <c r="N506" s="1" t="s">
        <v>121</v>
      </c>
      <c r="O506" s="1" t="s">
        <v>1953</v>
      </c>
      <c r="P506" s="1" t="s">
        <v>294</v>
      </c>
      <c r="Q506" s="1" t="s">
        <v>120</v>
      </c>
      <c r="R506" s="1" t="s">
        <v>120</v>
      </c>
      <c r="S506" s="1" t="s">
        <v>1176</v>
      </c>
      <c r="T506" s="1" t="s">
        <v>120</v>
      </c>
      <c r="U506" s="1" t="s">
        <v>6738</v>
      </c>
      <c r="V506" s="1" t="s">
        <v>6739</v>
      </c>
      <c r="W506" s="1" t="s">
        <v>6740</v>
      </c>
      <c r="X506" s="1" t="s">
        <v>120</v>
      </c>
      <c r="Y506" s="1" t="s">
        <v>120</v>
      </c>
      <c r="Z506" s="1" t="s">
        <v>6741</v>
      </c>
      <c r="AA506" s="1" t="s">
        <v>6742</v>
      </c>
      <c r="AB506" s="1" t="s">
        <v>120</v>
      </c>
      <c r="AC506" s="1" t="s">
        <v>120</v>
      </c>
      <c r="AD506" s="1" t="s">
        <v>120</v>
      </c>
      <c r="AE506" s="1" t="s">
        <v>120</v>
      </c>
      <c r="AF506" s="1" t="s">
        <v>120</v>
      </c>
      <c r="AG506" s="1" t="s">
        <v>120</v>
      </c>
      <c r="AH506" s="1" t="s">
        <v>120</v>
      </c>
      <c r="AI506" s="1" t="s">
        <v>120</v>
      </c>
      <c r="AJ506" s="1" t="s">
        <v>6743</v>
      </c>
      <c r="AK506" s="1" t="s">
        <v>6744</v>
      </c>
      <c r="AL506" s="1" t="s">
        <v>6741</v>
      </c>
      <c r="AM506" s="1" t="s">
        <v>120</v>
      </c>
      <c r="AN506" s="1" t="s">
        <v>120</v>
      </c>
      <c r="AO506" s="1" t="s">
        <v>120</v>
      </c>
      <c r="AP506" s="1" t="s">
        <v>120</v>
      </c>
      <c r="AQ506" s="1" t="s">
        <v>120</v>
      </c>
      <c r="AR506" s="1" t="s">
        <v>120</v>
      </c>
      <c r="AS506" s="1" t="s">
        <v>120</v>
      </c>
      <c r="AT506" s="1" t="s">
        <v>120</v>
      </c>
      <c r="AU506" s="1" t="s">
        <v>120</v>
      </c>
      <c r="AV506" s="1" t="s">
        <v>120</v>
      </c>
      <c r="AW506" s="1" t="s">
        <v>120</v>
      </c>
      <c r="AX506" s="1" t="s">
        <v>120</v>
      </c>
      <c r="AY506" s="1" t="s">
        <v>120</v>
      </c>
      <c r="AZ506" s="1" t="s">
        <v>120</v>
      </c>
      <c r="BA506" s="1" t="s">
        <v>121</v>
      </c>
      <c r="BB506" s="1" t="s">
        <v>1953</v>
      </c>
      <c r="BC506" s="1" t="s">
        <v>294</v>
      </c>
      <c r="BD506" s="1" t="s">
        <v>120</v>
      </c>
      <c r="BE506" s="1" t="s">
        <v>120</v>
      </c>
      <c r="BF506" s="1" t="s">
        <v>1176</v>
      </c>
      <c r="BG506" s="1" t="s">
        <v>120</v>
      </c>
      <c r="BH506" s="1" t="s">
        <v>6738</v>
      </c>
      <c r="BI506" s="1" t="s">
        <v>6739</v>
      </c>
      <c r="BJ506" s="1" t="s">
        <v>6740</v>
      </c>
      <c r="BK506" s="1" t="s">
        <v>120</v>
      </c>
      <c r="BL506" s="1" t="s">
        <v>120</v>
      </c>
      <c r="BM506" s="1" t="s">
        <v>6741</v>
      </c>
      <c r="BN506" s="1" t="s">
        <v>120</v>
      </c>
      <c r="BO506" s="1" t="s">
        <v>120</v>
      </c>
      <c r="BP506" s="1" t="s">
        <v>120</v>
      </c>
      <c r="BQ506" s="1" t="s">
        <v>120</v>
      </c>
      <c r="BR506" s="1" t="s">
        <v>120</v>
      </c>
      <c r="BS506" s="1" t="s">
        <v>120</v>
      </c>
      <c r="BT506" s="1" t="s">
        <v>120</v>
      </c>
      <c r="BU506" s="1" t="s">
        <v>120</v>
      </c>
      <c r="BV506" s="1" t="s">
        <v>120</v>
      </c>
      <c r="BW506" s="1" t="s">
        <v>120</v>
      </c>
      <c r="BX506" s="1" t="s">
        <v>120</v>
      </c>
      <c r="BY506" s="1" t="s">
        <v>120</v>
      </c>
      <c r="BZ506" s="1" t="s">
        <v>120</v>
      </c>
      <c r="CA506" s="1" t="s">
        <v>120</v>
      </c>
      <c r="CB506" s="1" t="s">
        <v>120</v>
      </c>
      <c r="CC506" s="1" t="s">
        <v>120</v>
      </c>
      <c r="CD506" s="1" t="s">
        <v>120</v>
      </c>
      <c r="CE506" s="1" t="s">
        <v>120</v>
      </c>
      <c r="CF506" s="1" t="s">
        <v>120</v>
      </c>
      <c r="CG506" s="1" t="s">
        <v>120</v>
      </c>
      <c r="CH506" s="1" t="s">
        <v>120</v>
      </c>
      <c r="CI506" s="1" t="s">
        <v>120</v>
      </c>
      <c r="CJ506" s="1" t="s">
        <v>120</v>
      </c>
      <c r="CK506" s="1" t="s">
        <v>120</v>
      </c>
      <c r="CL506" s="1" t="s">
        <v>120</v>
      </c>
      <c r="CM506" s="1" t="s">
        <v>120</v>
      </c>
      <c r="CN506" s="1" t="s">
        <v>120</v>
      </c>
      <c r="CO506" s="1" t="s">
        <v>120</v>
      </c>
      <c r="CP506" s="1" t="s">
        <v>120</v>
      </c>
      <c r="CQ506" s="1" t="s">
        <v>120</v>
      </c>
      <c r="CR506" s="1" t="s">
        <v>120</v>
      </c>
      <c r="CS506" s="1" t="s">
        <v>120</v>
      </c>
      <c r="CT506" s="1" t="s">
        <v>120</v>
      </c>
      <c r="CU506" s="1" t="s">
        <v>120</v>
      </c>
      <c r="CV506" s="1" t="s">
        <v>120</v>
      </c>
      <c r="CW506" s="1" t="s">
        <v>120</v>
      </c>
      <c r="CX506" s="1" t="s">
        <v>120</v>
      </c>
      <c r="CY506" s="1" t="s">
        <v>120</v>
      </c>
      <c r="CZ506" s="1" t="s">
        <v>120</v>
      </c>
      <c r="DA506" s="1" t="s">
        <v>120</v>
      </c>
      <c r="DB506" s="1" t="s">
        <v>120</v>
      </c>
      <c r="DC506" s="1" t="s">
        <v>120</v>
      </c>
      <c r="DD506" s="1" t="s">
        <v>120</v>
      </c>
      <c r="DE506" s="1" t="s">
        <v>120</v>
      </c>
      <c r="DF506" s="1" t="s">
        <v>120</v>
      </c>
      <c r="DG506" s="1" t="s">
        <v>120</v>
      </c>
    </row>
    <row r="507" spans="1:111" x14ac:dyDescent="0.3">
      <c r="A507" s="2">
        <v>505</v>
      </c>
      <c r="B507" s="1" t="s">
        <v>6745</v>
      </c>
      <c r="C507" s="1" t="s">
        <v>6746</v>
      </c>
      <c r="D507" s="1" t="s">
        <v>5899</v>
      </c>
      <c r="E507" s="1" t="s">
        <v>6747</v>
      </c>
      <c r="F507" s="1" t="s">
        <v>6748</v>
      </c>
      <c r="G507" s="1" t="s">
        <v>6749</v>
      </c>
      <c r="H507" s="1" t="s">
        <v>6750</v>
      </c>
      <c r="I507" s="1" t="s">
        <v>6751</v>
      </c>
      <c r="J507" s="1" t="s">
        <v>6749</v>
      </c>
      <c r="K507" s="1" t="s">
        <v>6752</v>
      </c>
      <c r="L507" s="1" t="s">
        <v>6753</v>
      </c>
      <c r="M507" s="1" t="s">
        <v>120</v>
      </c>
      <c r="N507" s="1" t="s">
        <v>176</v>
      </c>
      <c r="O507" s="1" t="s">
        <v>2248</v>
      </c>
      <c r="P507" s="1" t="s">
        <v>625</v>
      </c>
      <c r="Q507" s="1" t="s">
        <v>120</v>
      </c>
      <c r="R507" s="1" t="s">
        <v>120</v>
      </c>
      <c r="S507" s="1" t="s">
        <v>6752</v>
      </c>
      <c r="T507" s="1" t="s">
        <v>120</v>
      </c>
      <c r="U507" s="1" t="s">
        <v>6754</v>
      </c>
      <c r="V507" s="1" t="s">
        <v>6755</v>
      </c>
      <c r="W507" s="1" t="s">
        <v>6756</v>
      </c>
      <c r="X507" s="1" t="s">
        <v>120</v>
      </c>
      <c r="Y507" s="1" t="s">
        <v>120</v>
      </c>
      <c r="Z507" s="1" t="s">
        <v>1734</v>
      </c>
      <c r="AA507" s="1" t="s">
        <v>6757</v>
      </c>
      <c r="AB507" s="1" t="s">
        <v>120</v>
      </c>
      <c r="AC507" s="1" t="s">
        <v>120</v>
      </c>
      <c r="AD507" s="1" t="s">
        <v>120</v>
      </c>
      <c r="AE507" s="1" t="s">
        <v>120</v>
      </c>
      <c r="AF507" s="1" t="s">
        <v>120</v>
      </c>
      <c r="AG507" s="1" t="s">
        <v>120</v>
      </c>
      <c r="AH507" s="1" t="s">
        <v>120</v>
      </c>
      <c r="AI507" s="1" t="s">
        <v>120</v>
      </c>
      <c r="AJ507" s="1" t="s">
        <v>1349</v>
      </c>
      <c r="AK507" s="1" t="s">
        <v>6758</v>
      </c>
      <c r="AL507" s="1" t="s">
        <v>6759</v>
      </c>
      <c r="AM507" s="1" t="s">
        <v>120</v>
      </c>
      <c r="AN507" s="1" t="s">
        <v>120</v>
      </c>
      <c r="AO507" s="1" t="s">
        <v>120</v>
      </c>
      <c r="AP507" s="1" t="s">
        <v>120</v>
      </c>
      <c r="AQ507" s="1" t="s">
        <v>120</v>
      </c>
      <c r="AR507" s="1" t="s">
        <v>120</v>
      </c>
      <c r="AS507" s="1" t="s">
        <v>120</v>
      </c>
      <c r="AT507" s="1" t="s">
        <v>120</v>
      </c>
      <c r="AU507" s="1" t="s">
        <v>120</v>
      </c>
      <c r="AV507" s="1" t="s">
        <v>120</v>
      </c>
      <c r="AW507" s="1" t="s">
        <v>120</v>
      </c>
      <c r="AX507" s="1" t="s">
        <v>120</v>
      </c>
      <c r="AY507" s="1" t="s">
        <v>120</v>
      </c>
      <c r="AZ507" s="1" t="s">
        <v>120</v>
      </c>
      <c r="BA507" s="1" t="s">
        <v>176</v>
      </c>
      <c r="BB507" s="1" t="s">
        <v>2248</v>
      </c>
      <c r="BC507" s="1" t="s">
        <v>625</v>
      </c>
      <c r="BD507" s="1" t="s">
        <v>120</v>
      </c>
      <c r="BE507" s="1" t="s">
        <v>120</v>
      </c>
      <c r="BF507" s="1" t="s">
        <v>6752</v>
      </c>
      <c r="BG507" s="1" t="s">
        <v>120</v>
      </c>
      <c r="BH507" s="1" t="s">
        <v>6754</v>
      </c>
      <c r="BI507" s="1" t="s">
        <v>6755</v>
      </c>
      <c r="BJ507" s="1" t="s">
        <v>6756</v>
      </c>
      <c r="BK507" s="1" t="s">
        <v>120</v>
      </c>
      <c r="BL507" s="1" t="s">
        <v>120</v>
      </c>
      <c r="BM507" s="1" t="s">
        <v>1734</v>
      </c>
      <c r="BN507" s="1" t="s">
        <v>120</v>
      </c>
      <c r="BO507" s="1" t="s">
        <v>120</v>
      </c>
      <c r="BP507" s="1" t="s">
        <v>120</v>
      </c>
      <c r="BQ507" s="1" t="s">
        <v>120</v>
      </c>
      <c r="BR507" s="1" t="s">
        <v>120</v>
      </c>
      <c r="BS507" s="1" t="s">
        <v>120</v>
      </c>
      <c r="BT507" s="1" t="s">
        <v>120</v>
      </c>
      <c r="BU507" s="1" t="s">
        <v>120</v>
      </c>
      <c r="BV507" s="1" t="s">
        <v>120</v>
      </c>
      <c r="BW507" s="1" t="s">
        <v>120</v>
      </c>
      <c r="BX507" s="1" t="s">
        <v>120</v>
      </c>
      <c r="BY507" s="1" t="s">
        <v>120</v>
      </c>
      <c r="BZ507" s="1" t="s">
        <v>120</v>
      </c>
      <c r="CA507" s="1" t="s">
        <v>120</v>
      </c>
      <c r="CB507" s="1" t="s">
        <v>120</v>
      </c>
      <c r="CC507" s="1" t="s">
        <v>120</v>
      </c>
      <c r="CD507" s="1" t="s">
        <v>120</v>
      </c>
      <c r="CE507" s="1" t="s">
        <v>120</v>
      </c>
      <c r="CF507" s="1" t="s">
        <v>120</v>
      </c>
      <c r="CG507" s="1" t="s">
        <v>120</v>
      </c>
      <c r="CH507" s="1" t="s">
        <v>120</v>
      </c>
      <c r="CI507" s="1" t="s">
        <v>120</v>
      </c>
      <c r="CJ507" s="1" t="s">
        <v>120</v>
      </c>
      <c r="CK507" s="1" t="s">
        <v>120</v>
      </c>
      <c r="CL507" s="1" t="s">
        <v>120</v>
      </c>
      <c r="CM507" s="1" t="s">
        <v>120</v>
      </c>
      <c r="CN507" s="1" t="s">
        <v>120</v>
      </c>
      <c r="CO507" s="1" t="s">
        <v>120</v>
      </c>
      <c r="CP507" s="1" t="s">
        <v>120</v>
      </c>
      <c r="CQ507" s="1" t="s">
        <v>120</v>
      </c>
      <c r="CR507" s="1" t="s">
        <v>120</v>
      </c>
      <c r="CS507" s="1" t="s">
        <v>120</v>
      </c>
      <c r="CT507" s="1" t="s">
        <v>120</v>
      </c>
      <c r="CU507" s="1" t="s">
        <v>120</v>
      </c>
      <c r="CV507" s="1" t="s">
        <v>120</v>
      </c>
      <c r="CW507" s="1" t="s">
        <v>120</v>
      </c>
      <c r="CX507" s="1" t="s">
        <v>120</v>
      </c>
      <c r="CY507" s="1" t="s">
        <v>120</v>
      </c>
      <c r="CZ507" s="1" t="s">
        <v>120</v>
      </c>
      <c r="DA507" s="1" t="s">
        <v>120</v>
      </c>
      <c r="DB507" s="1" t="s">
        <v>120</v>
      </c>
      <c r="DC507" s="1" t="s">
        <v>120</v>
      </c>
      <c r="DD507" s="1" t="s">
        <v>120</v>
      </c>
      <c r="DE507" s="1" t="s">
        <v>120</v>
      </c>
      <c r="DF507" s="1" t="s">
        <v>120</v>
      </c>
      <c r="DG507" s="1" t="s">
        <v>120</v>
      </c>
    </row>
    <row r="508" spans="1:111" hidden="1" x14ac:dyDescent="0.3">
      <c r="A508" s="2">
        <v>506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</row>
    <row r="509" spans="1:111" x14ac:dyDescent="0.3">
      <c r="A509" s="2">
        <v>507</v>
      </c>
      <c r="B509" s="1" t="s">
        <v>6760</v>
      </c>
      <c r="C509" s="1" t="s">
        <v>6761</v>
      </c>
      <c r="D509" s="1" t="s">
        <v>3266</v>
      </c>
      <c r="E509" s="1" t="s">
        <v>6762</v>
      </c>
      <c r="F509" s="1" t="s">
        <v>6763</v>
      </c>
      <c r="G509" s="1" t="s">
        <v>6764</v>
      </c>
      <c r="H509" s="1" t="s">
        <v>6765</v>
      </c>
      <c r="I509" s="1" t="s">
        <v>6766</v>
      </c>
      <c r="J509" s="1" t="s">
        <v>6764</v>
      </c>
      <c r="K509" s="1" t="s">
        <v>294</v>
      </c>
      <c r="L509" s="1" t="s">
        <v>6767</v>
      </c>
      <c r="M509" s="1" t="s">
        <v>120</v>
      </c>
      <c r="N509" s="1" t="s">
        <v>120</v>
      </c>
      <c r="O509" s="1" t="s">
        <v>294</v>
      </c>
      <c r="P509" s="1" t="s">
        <v>120</v>
      </c>
      <c r="Q509" s="1" t="s">
        <v>120</v>
      </c>
      <c r="R509" s="1" t="s">
        <v>120</v>
      </c>
      <c r="S509" s="1" t="s">
        <v>294</v>
      </c>
      <c r="T509" s="1" t="s">
        <v>120</v>
      </c>
      <c r="U509" s="1" t="s">
        <v>120</v>
      </c>
      <c r="V509" s="1" t="s">
        <v>6768</v>
      </c>
      <c r="W509" s="1" t="s">
        <v>120</v>
      </c>
      <c r="X509" s="1" t="s">
        <v>120</v>
      </c>
      <c r="Y509" s="1" t="s">
        <v>120</v>
      </c>
      <c r="Z509" s="1" t="s">
        <v>6768</v>
      </c>
      <c r="AA509" s="1" t="s">
        <v>4770</v>
      </c>
      <c r="AB509" s="1" t="s">
        <v>120</v>
      </c>
      <c r="AC509" s="1" t="s">
        <v>120</v>
      </c>
      <c r="AD509" s="1" t="s">
        <v>120</v>
      </c>
      <c r="AE509" s="1" t="s">
        <v>120</v>
      </c>
      <c r="AF509" s="1" t="s">
        <v>120</v>
      </c>
      <c r="AG509" s="1" t="s">
        <v>120</v>
      </c>
      <c r="AH509" s="1" t="s">
        <v>120</v>
      </c>
      <c r="AI509" s="1" t="s">
        <v>120</v>
      </c>
      <c r="AJ509" s="1" t="s">
        <v>120</v>
      </c>
      <c r="AK509" s="1" t="s">
        <v>644</v>
      </c>
      <c r="AL509" s="1" t="s">
        <v>6769</v>
      </c>
      <c r="AM509" s="1" t="s">
        <v>120</v>
      </c>
      <c r="AN509" s="1" t="s">
        <v>120</v>
      </c>
      <c r="AO509" s="1" t="s">
        <v>120</v>
      </c>
      <c r="AP509" s="1" t="s">
        <v>120</v>
      </c>
      <c r="AQ509" s="1" t="s">
        <v>120</v>
      </c>
      <c r="AR509" s="1" t="s">
        <v>120</v>
      </c>
      <c r="AS509" s="1" t="s">
        <v>120</v>
      </c>
      <c r="AT509" s="1" t="s">
        <v>120</v>
      </c>
      <c r="AU509" s="1" t="s">
        <v>120</v>
      </c>
      <c r="AV509" s="1" t="s">
        <v>120</v>
      </c>
      <c r="AW509" s="1" t="s">
        <v>120</v>
      </c>
      <c r="AX509" s="1" t="s">
        <v>120</v>
      </c>
      <c r="AY509" s="1" t="s">
        <v>355</v>
      </c>
      <c r="AZ509" s="1" t="s">
        <v>120</v>
      </c>
      <c r="BA509" s="1" t="s">
        <v>120</v>
      </c>
      <c r="BB509" s="1" t="s">
        <v>262</v>
      </c>
      <c r="BC509" s="1" t="s">
        <v>120</v>
      </c>
      <c r="BD509" s="1" t="s">
        <v>120</v>
      </c>
      <c r="BE509" s="1" t="s">
        <v>120</v>
      </c>
      <c r="BF509" s="1" t="s">
        <v>262</v>
      </c>
      <c r="BG509" s="1" t="s">
        <v>120</v>
      </c>
      <c r="BH509" s="1" t="s">
        <v>120</v>
      </c>
      <c r="BI509" s="1" t="s">
        <v>6769</v>
      </c>
      <c r="BJ509" s="1" t="s">
        <v>120</v>
      </c>
      <c r="BK509" s="1" t="s">
        <v>120</v>
      </c>
      <c r="BL509" s="1" t="s">
        <v>120</v>
      </c>
      <c r="BM509" s="1" t="s">
        <v>6769</v>
      </c>
      <c r="BN509" s="1" t="s">
        <v>120</v>
      </c>
      <c r="BO509" s="1" t="s">
        <v>120</v>
      </c>
      <c r="BP509" s="1" t="s">
        <v>120</v>
      </c>
      <c r="BQ509" s="1" t="s">
        <v>120</v>
      </c>
      <c r="BR509" s="1" t="s">
        <v>120</v>
      </c>
      <c r="BS509" s="1" t="s">
        <v>120</v>
      </c>
      <c r="BT509" s="1" t="s">
        <v>120</v>
      </c>
      <c r="BU509" s="1" t="s">
        <v>120</v>
      </c>
      <c r="BV509" s="1" t="s">
        <v>120</v>
      </c>
      <c r="BW509" s="1" t="s">
        <v>120</v>
      </c>
      <c r="BX509" s="1" t="s">
        <v>120</v>
      </c>
      <c r="BY509" s="1" t="s">
        <v>120</v>
      </c>
      <c r="BZ509" s="1" t="s">
        <v>120</v>
      </c>
      <c r="CA509" s="1" t="s">
        <v>120</v>
      </c>
      <c r="CB509" s="1" t="s">
        <v>120</v>
      </c>
      <c r="CC509" s="1" t="s">
        <v>120</v>
      </c>
      <c r="CD509" s="1" t="s">
        <v>120</v>
      </c>
      <c r="CE509" s="1" t="s">
        <v>120</v>
      </c>
      <c r="CF509" s="1" t="s">
        <v>120</v>
      </c>
      <c r="CG509" s="1" t="s">
        <v>120</v>
      </c>
      <c r="CH509" s="1" t="s">
        <v>120</v>
      </c>
      <c r="CI509" s="1" t="s">
        <v>120</v>
      </c>
      <c r="CJ509" s="1" t="s">
        <v>120</v>
      </c>
      <c r="CK509" s="1" t="s">
        <v>120</v>
      </c>
      <c r="CL509" s="1" t="s">
        <v>120</v>
      </c>
      <c r="CM509" s="1" t="s">
        <v>120</v>
      </c>
      <c r="CN509" s="1" t="s">
        <v>120</v>
      </c>
      <c r="CO509" s="1" t="s">
        <v>120</v>
      </c>
      <c r="CP509" s="1" t="s">
        <v>120</v>
      </c>
      <c r="CQ509" s="1" t="s">
        <v>120</v>
      </c>
      <c r="CR509" s="1" t="s">
        <v>120</v>
      </c>
      <c r="CS509" s="1" t="s">
        <v>120</v>
      </c>
      <c r="CT509" s="1" t="s">
        <v>120</v>
      </c>
      <c r="CU509" s="1" t="s">
        <v>120</v>
      </c>
      <c r="CV509" s="1" t="s">
        <v>176</v>
      </c>
      <c r="CW509" s="1" t="s">
        <v>120</v>
      </c>
      <c r="CX509" s="1" t="s">
        <v>120</v>
      </c>
      <c r="CY509" s="1" t="s">
        <v>120</v>
      </c>
      <c r="CZ509" s="1" t="s">
        <v>176</v>
      </c>
      <c r="DA509" s="1" t="s">
        <v>120</v>
      </c>
      <c r="DB509" s="1" t="s">
        <v>120</v>
      </c>
      <c r="DC509" s="1" t="s">
        <v>355</v>
      </c>
      <c r="DD509" s="1" t="s">
        <v>120</v>
      </c>
      <c r="DE509" s="1" t="s">
        <v>120</v>
      </c>
      <c r="DF509" s="1" t="s">
        <v>120</v>
      </c>
      <c r="DG509" s="1" t="s">
        <v>355</v>
      </c>
    </row>
    <row r="510" spans="1:111" x14ac:dyDescent="0.3">
      <c r="A510" s="2">
        <v>508</v>
      </c>
      <c r="B510" s="1" t="s">
        <v>6770</v>
      </c>
      <c r="C510" s="1" t="s">
        <v>6771</v>
      </c>
      <c r="D510" s="1" t="s">
        <v>6772</v>
      </c>
      <c r="E510" s="1" t="s">
        <v>6773</v>
      </c>
      <c r="F510" s="1" t="s">
        <v>6774</v>
      </c>
      <c r="G510" s="1" t="s">
        <v>6775</v>
      </c>
      <c r="H510" s="1" t="s">
        <v>6776</v>
      </c>
      <c r="I510" s="1" t="s">
        <v>6777</v>
      </c>
      <c r="J510" s="1" t="s">
        <v>6778</v>
      </c>
      <c r="K510" s="1" t="s">
        <v>773</v>
      </c>
      <c r="L510" s="1" t="s">
        <v>6779</v>
      </c>
      <c r="M510" s="1" t="s">
        <v>120</v>
      </c>
      <c r="N510" s="1" t="s">
        <v>176</v>
      </c>
      <c r="O510" s="1" t="s">
        <v>849</v>
      </c>
      <c r="P510" s="1" t="s">
        <v>123</v>
      </c>
      <c r="Q510" s="1" t="s">
        <v>120</v>
      </c>
      <c r="R510" s="1" t="s">
        <v>120</v>
      </c>
      <c r="S510" s="1" t="s">
        <v>773</v>
      </c>
      <c r="T510" s="1" t="s">
        <v>120</v>
      </c>
      <c r="U510" s="1" t="s">
        <v>6780</v>
      </c>
      <c r="V510" s="1" t="s">
        <v>6781</v>
      </c>
      <c r="W510" s="1" t="s">
        <v>5419</v>
      </c>
      <c r="X510" s="1" t="s">
        <v>120</v>
      </c>
      <c r="Y510" s="1" t="s">
        <v>120</v>
      </c>
      <c r="Z510" s="1" t="s">
        <v>6782</v>
      </c>
      <c r="AA510" s="1" t="s">
        <v>120</v>
      </c>
      <c r="AB510" s="1" t="s">
        <v>120</v>
      </c>
      <c r="AC510" s="1" t="s">
        <v>120</v>
      </c>
      <c r="AD510" s="1" t="s">
        <v>120</v>
      </c>
      <c r="AE510" s="1" t="s">
        <v>120</v>
      </c>
      <c r="AF510" s="1" t="s">
        <v>120</v>
      </c>
      <c r="AG510" s="1" t="s">
        <v>120</v>
      </c>
      <c r="AH510" s="1" t="s">
        <v>120</v>
      </c>
      <c r="AI510" s="1" t="s">
        <v>120</v>
      </c>
      <c r="AJ510" s="1" t="s">
        <v>120</v>
      </c>
      <c r="AK510" s="1" t="s">
        <v>120</v>
      </c>
      <c r="AL510" s="1" t="s">
        <v>120</v>
      </c>
      <c r="AM510" s="1" t="s">
        <v>120</v>
      </c>
      <c r="AN510" s="1" t="s">
        <v>120</v>
      </c>
      <c r="AO510" s="1" t="s">
        <v>120</v>
      </c>
      <c r="AP510" s="1" t="s">
        <v>120</v>
      </c>
      <c r="AQ510" s="1" t="s">
        <v>120</v>
      </c>
      <c r="AR510" s="1" t="s">
        <v>120</v>
      </c>
      <c r="AS510" s="1" t="s">
        <v>120</v>
      </c>
      <c r="AT510" s="1" t="s">
        <v>120</v>
      </c>
      <c r="AU510" s="1" t="s">
        <v>120</v>
      </c>
      <c r="AV510" s="1" t="s">
        <v>120</v>
      </c>
      <c r="AW510" s="1" t="s">
        <v>120</v>
      </c>
      <c r="AX510" s="1" t="s">
        <v>120</v>
      </c>
      <c r="AY510" s="1" t="s">
        <v>120</v>
      </c>
      <c r="AZ510" s="1" t="s">
        <v>120</v>
      </c>
      <c r="BA510" s="1" t="s">
        <v>120</v>
      </c>
      <c r="BB510" s="1" t="s">
        <v>120</v>
      </c>
      <c r="BC510" s="1" t="s">
        <v>120</v>
      </c>
      <c r="BD510" s="1" t="s">
        <v>120</v>
      </c>
      <c r="BE510" s="1" t="s">
        <v>120</v>
      </c>
      <c r="BF510" s="1" t="s">
        <v>120</v>
      </c>
      <c r="BG510" s="1" t="s">
        <v>120</v>
      </c>
      <c r="BH510" s="1" t="s">
        <v>120</v>
      </c>
      <c r="BI510" s="1" t="s">
        <v>120</v>
      </c>
      <c r="BJ510" s="1" t="s">
        <v>120</v>
      </c>
      <c r="BK510" s="1" t="s">
        <v>120</v>
      </c>
      <c r="BL510" s="1" t="s">
        <v>120</v>
      </c>
      <c r="BM510" s="1" t="s">
        <v>120</v>
      </c>
      <c r="BN510" s="1" t="s">
        <v>120</v>
      </c>
      <c r="BO510" s="1" t="s">
        <v>120</v>
      </c>
      <c r="BP510" s="1" t="s">
        <v>120</v>
      </c>
      <c r="BQ510" s="1" t="s">
        <v>120</v>
      </c>
      <c r="BR510" s="1" t="s">
        <v>120</v>
      </c>
      <c r="BS510" s="1" t="s">
        <v>120</v>
      </c>
      <c r="BT510" s="1" t="s">
        <v>120</v>
      </c>
      <c r="BU510" s="1" t="s">
        <v>120</v>
      </c>
      <c r="BV510" s="1" t="s">
        <v>120</v>
      </c>
      <c r="BW510" s="1" t="s">
        <v>120</v>
      </c>
      <c r="BX510" s="1" t="s">
        <v>120</v>
      </c>
      <c r="BY510" s="1" t="s">
        <v>120</v>
      </c>
      <c r="BZ510" s="1" t="s">
        <v>120</v>
      </c>
      <c r="CA510" s="1" t="s">
        <v>120</v>
      </c>
      <c r="CB510" s="1" t="s">
        <v>120</v>
      </c>
      <c r="CC510" s="1" t="s">
        <v>120</v>
      </c>
      <c r="CD510" s="1" t="s">
        <v>120</v>
      </c>
      <c r="CE510" s="1" t="s">
        <v>120</v>
      </c>
      <c r="CF510" s="1" t="s">
        <v>120</v>
      </c>
      <c r="CG510" s="1" t="s">
        <v>120</v>
      </c>
      <c r="CH510" s="1" t="s">
        <v>120</v>
      </c>
      <c r="CI510" s="1" t="s">
        <v>120</v>
      </c>
      <c r="CJ510" s="1" t="s">
        <v>120</v>
      </c>
      <c r="CK510" s="1" t="s">
        <v>120</v>
      </c>
      <c r="CL510" s="1" t="s">
        <v>120</v>
      </c>
      <c r="CM510" s="1" t="s">
        <v>120</v>
      </c>
      <c r="CN510" s="1" t="s">
        <v>120</v>
      </c>
      <c r="CO510" s="1" t="s">
        <v>120</v>
      </c>
      <c r="CP510" s="1" t="s">
        <v>120</v>
      </c>
      <c r="CQ510" s="1" t="s">
        <v>120</v>
      </c>
      <c r="CR510" s="1" t="s">
        <v>120</v>
      </c>
      <c r="CS510" s="1" t="s">
        <v>120</v>
      </c>
      <c r="CT510" s="1" t="s">
        <v>120</v>
      </c>
      <c r="CU510" s="1" t="s">
        <v>120</v>
      </c>
      <c r="CV510" s="1" t="s">
        <v>120</v>
      </c>
      <c r="CW510" s="1" t="s">
        <v>120</v>
      </c>
      <c r="CX510" s="1" t="s">
        <v>120</v>
      </c>
      <c r="CY510" s="1" t="s">
        <v>120</v>
      </c>
      <c r="CZ510" s="1" t="s">
        <v>120</v>
      </c>
      <c r="DA510" s="1" t="s">
        <v>120</v>
      </c>
      <c r="DB510" s="1" t="s">
        <v>120</v>
      </c>
      <c r="DC510" s="1" t="s">
        <v>120</v>
      </c>
      <c r="DD510" s="1" t="s">
        <v>120</v>
      </c>
      <c r="DE510" s="1" t="s">
        <v>120</v>
      </c>
      <c r="DF510" s="1" t="s">
        <v>120</v>
      </c>
      <c r="DG510" s="1" t="s">
        <v>120</v>
      </c>
    </row>
    <row r="511" spans="1:111" x14ac:dyDescent="0.3">
      <c r="A511" s="2">
        <v>509</v>
      </c>
      <c r="B511" s="1" t="s">
        <v>6783</v>
      </c>
      <c r="C511" s="1" t="s">
        <v>6784</v>
      </c>
      <c r="D511" s="1" t="s">
        <v>1246</v>
      </c>
      <c r="E511" s="1" t="s">
        <v>6785</v>
      </c>
      <c r="F511" s="1" t="s">
        <v>6786</v>
      </c>
      <c r="G511" s="1"/>
      <c r="H511" s="1" t="s">
        <v>6787</v>
      </c>
      <c r="I511" s="1" t="s">
        <v>6788</v>
      </c>
      <c r="J511" s="1"/>
      <c r="K511" s="1" t="s">
        <v>1953</v>
      </c>
      <c r="L511" s="1" t="s">
        <v>6789</v>
      </c>
      <c r="M511" s="1" t="s">
        <v>120</v>
      </c>
      <c r="N511" s="1" t="s">
        <v>262</v>
      </c>
      <c r="O511" s="1" t="s">
        <v>263</v>
      </c>
      <c r="P511" s="1" t="s">
        <v>773</v>
      </c>
      <c r="Q511" s="1" t="s">
        <v>120</v>
      </c>
      <c r="R511" s="1" t="s">
        <v>120</v>
      </c>
      <c r="S511" s="1" t="s">
        <v>1953</v>
      </c>
      <c r="T511" s="1" t="s">
        <v>120</v>
      </c>
      <c r="U511" s="1" t="s">
        <v>6790</v>
      </c>
      <c r="V511" s="1" t="s">
        <v>6791</v>
      </c>
      <c r="W511" s="1" t="s">
        <v>6792</v>
      </c>
      <c r="X511" s="1" t="s">
        <v>120</v>
      </c>
      <c r="Y511" s="1" t="s">
        <v>120</v>
      </c>
      <c r="Z511" s="1" t="s">
        <v>6789</v>
      </c>
      <c r="AA511" s="1" t="s">
        <v>6793</v>
      </c>
      <c r="AB511" s="1" t="s">
        <v>120</v>
      </c>
      <c r="AC511" s="1" t="s">
        <v>120</v>
      </c>
      <c r="AD511" s="1" t="s">
        <v>120</v>
      </c>
      <c r="AE511" s="1" t="s">
        <v>120</v>
      </c>
      <c r="AF511" s="1" t="s">
        <v>120</v>
      </c>
      <c r="AG511" s="1" t="s">
        <v>120</v>
      </c>
      <c r="AH511" s="1" t="s">
        <v>120</v>
      </c>
      <c r="AI511" s="1" t="s">
        <v>120</v>
      </c>
      <c r="AJ511" s="1" t="s">
        <v>6794</v>
      </c>
      <c r="AK511" s="1" t="s">
        <v>6795</v>
      </c>
      <c r="AL511" s="1" t="s">
        <v>6789</v>
      </c>
      <c r="AM511" s="1" t="s">
        <v>120</v>
      </c>
      <c r="AN511" s="1" t="s">
        <v>120</v>
      </c>
      <c r="AO511" s="1" t="s">
        <v>120</v>
      </c>
      <c r="AP511" s="1" t="s">
        <v>120</v>
      </c>
      <c r="AQ511" s="1" t="s">
        <v>120</v>
      </c>
      <c r="AR511" s="1" t="s">
        <v>120</v>
      </c>
      <c r="AS511" s="1" t="s">
        <v>120</v>
      </c>
      <c r="AT511" s="1" t="s">
        <v>120</v>
      </c>
      <c r="AU511" s="1" t="s">
        <v>120</v>
      </c>
      <c r="AV511" s="1" t="s">
        <v>120</v>
      </c>
      <c r="AW511" s="1" t="s">
        <v>120</v>
      </c>
      <c r="AX511" s="1" t="s">
        <v>120</v>
      </c>
      <c r="AY511" s="1" t="s">
        <v>120</v>
      </c>
      <c r="AZ511" s="1" t="s">
        <v>120</v>
      </c>
      <c r="BA511" s="1" t="s">
        <v>262</v>
      </c>
      <c r="BB511" s="1" t="s">
        <v>263</v>
      </c>
      <c r="BC511" s="1" t="s">
        <v>773</v>
      </c>
      <c r="BD511" s="1" t="s">
        <v>120</v>
      </c>
      <c r="BE511" s="1" t="s">
        <v>120</v>
      </c>
      <c r="BF511" s="1" t="s">
        <v>1953</v>
      </c>
      <c r="BG511" s="1" t="s">
        <v>120</v>
      </c>
      <c r="BH511" s="1" t="s">
        <v>6790</v>
      </c>
      <c r="BI511" s="1" t="s">
        <v>6791</v>
      </c>
      <c r="BJ511" s="1" t="s">
        <v>6792</v>
      </c>
      <c r="BK511" s="1" t="s">
        <v>120</v>
      </c>
      <c r="BL511" s="1" t="s">
        <v>120</v>
      </c>
      <c r="BM511" s="1" t="s">
        <v>6789</v>
      </c>
      <c r="BN511" s="1" t="s">
        <v>120</v>
      </c>
      <c r="BO511" s="1" t="s">
        <v>120</v>
      </c>
      <c r="BP511" s="1" t="s">
        <v>120</v>
      </c>
      <c r="BQ511" s="1" t="s">
        <v>120</v>
      </c>
      <c r="BR511" s="1" t="s">
        <v>120</v>
      </c>
      <c r="BS511" s="1" t="s">
        <v>120</v>
      </c>
      <c r="BT511" s="1" t="s">
        <v>120</v>
      </c>
      <c r="BU511" s="1" t="s">
        <v>120</v>
      </c>
      <c r="BV511" s="1" t="s">
        <v>120</v>
      </c>
      <c r="BW511" s="1" t="s">
        <v>120</v>
      </c>
      <c r="BX511" s="1" t="s">
        <v>120</v>
      </c>
      <c r="BY511" s="1" t="s">
        <v>120</v>
      </c>
      <c r="BZ511" s="1" t="s">
        <v>120</v>
      </c>
      <c r="CA511" s="1" t="s">
        <v>120</v>
      </c>
      <c r="CB511" s="1" t="s">
        <v>120</v>
      </c>
      <c r="CC511" s="1" t="s">
        <v>120</v>
      </c>
      <c r="CD511" s="1" t="s">
        <v>120</v>
      </c>
      <c r="CE511" s="1" t="s">
        <v>120</v>
      </c>
      <c r="CF511" s="1" t="s">
        <v>120</v>
      </c>
      <c r="CG511" s="1" t="s">
        <v>120</v>
      </c>
      <c r="CH511" s="1" t="s">
        <v>120</v>
      </c>
      <c r="CI511" s="1" t="s">
        <v>120</v>
      </c>
      <c r="CJ511" s="1" t="s">
        <v>120</v>
      </c>
      <c r="CK511" s="1" t="s">
        <v>120</v>
      </c>
      <c r="CL511" s="1" t="s">
        <v>120</v>
      </c>
      <c r="CM511" s="1" t="s">
        <v>120</v>
      </c>
      <c r="CN511" s="1" t="s">
        <v>120</v>
      </c>
      <c r="CO511" s="1" t="s">
        <v>120</v>
      </c>
      <c r="CP511" s="1" t="s">
        <v>120</v>
      </c>
      <c r="CQ511" s="1" t="s">
        <v>120</v>
      </c>
      <c r="CR511" s="1" t="s">
        <v>120</v>
      </c>
      <c r="CS511" s="1" t="s">
        <v>120</v>
      </c>
      <c r="CT511" s="1" t="s">
        <v>120</v>
      </c>
      <c r="CU511" s="1" t="s">
        <v>120</v>
      </c>
      <c r="CV511" s="1" t="s">
        <v>120</v>
      </c>
      <c r="CW511" s="1" t="s">
        <v>120</v>
      </c>
      <c r="CX511" s="1" t="s">
        <v>120</v>
      </c>
      <c r="CY511" s="1" t="s">
        <v>120</v>
      </c>
      <c r="CZ511" s="1" t="s">
        <v>120</v>
      </c>
      <c r="DA511" s="1" t="s">
        <v>120</v>
      </c>
      <c r="DB511" s="1" t="s">
        <v>120</v>
      </c>
      <c r="DC511" s="1" t="s">
        <v>120</v>
      </c>
      <c r="DD511" s="1" t="s">
        <v>120</v>
      </c>
      <c r="DE511" s="1" t="s">
        <v>120</v>
      </c>
      <c r="DF511" s="1" t="s">
        <v>120</v>
      </c>
      <c r="DG511" s="1" t="s">
        <v>120</v>
      </c>
    </row>
    <row r="512" spans="1:111" x14ac:dyDescent="0.3">
      <c r="A512" s="2">
        <v>510</v>
      </c>
      <c r="B512" s="1" t="s">
        <v>6796</v>
      </c>
      <c r="C512" s="1" t="s">
        <v>6797</v>
      </c>
      <c r="D512" s="1" t="s">
        <v>3534</v>
      </c>
      <c r="E512" s="1" t="s">
        <v>6798</v>
      </c>
      <c r="F512" s="1" t="s">
        <v>6799</v>
      </c>
      <c r="G512" s="1" t="s">
        <v>6800</v>
      </c>
      <c r="H512" s="1" t="s">
        <v>6801</v>
      </c>
      <c r="I512" s="1" t="s">
        <v>6799</v>
      </c>
      <c r="J512" s="1" t="s">
        <v>6800</v>
      </c>
      <c r="K512" s="1" t="s">
        <v>120</v>
      </c>
      <c r="L512" s="1" t="s">
        <v>311</v>
      </c>
      <c r="M512" s="1" t="s">
        <v>120</v>
      </c>
      <c r="N512" s="1" t="s">
        <v>120</v>
      </c>
      <c r="O512" s="1" t="s">
        <v>120</v>
      </c>
      <c r="P512" s="1" t="s">
        <v>120</v>
      </c>
      <c r="Q512" s="1" t="s">
        <v>120</v>
      </c>
      <c r="R512" s="1" t="s">
        <v>120</v>
      </c>
      <c r="S512" s="1" t="s">
        <v>120</v>
      </c>
      <c r="T512" s="1" t="s">
        <v>120</v>
      </c>
      <c r="U512" s="1" t="s">
        <v>120</v>
      </c>
      <c r="V512" s="1" t="s">
        <v>120</v>
      </c>
      <c r="W512" s="1" t="s">
        <v>120</v>
      </c>
      <c r="X512" s="1" t="s">
        <v>120</v>
      </c>
      <c r="Y512" s="1" t="s">
        <v>120</v>
      </c>
      <c r="Z512" s="1" t="s">
        <v>120</v>
      </c>
      <c r="AA512" s="1" t="s">
        <v>120</v>
      </c>
      <c r="AB512" s="1" t="s">
        <v>120</v>
      </c>
      <c r="AC512" s="1" t="s">
        <v>120</v>
      </c>
      <c r="AD512" s="1" t="s">
        <v>120</v>
      </c>
      <c r="AE512" s="1" t="s">
        <v>120</v>
      </c>
      <c r="AF512" s="1" t="s">
        <v>120</v>
      </c>
      <c r="AG512" s="1" t="s">
        <v>120</v>
      </c>
      <c r="AH512" s="1" t="s">
        <v>120</v>
      </c>
      <c r="AI512" s="1" t="s">
        <v>120</v>
      </c>
      <c r="AJ512" s="1" t="s">
        <v>120</v>
      </c>
      <c r="AK512" s="1" t="s">
        <v>120</v>
      </c>
      <c r="AL512" s="1" t="s">
        <v>120</v>
      </c>
      <c r="AM512" s="1" t="s">
        <v>120</v>
      </c>
      <c r="AN512" s="1" t="s">
        <v>120</v>
      </c>
      <c r="AO512" s="1" t="s">
        <v>120</v>
      </c>
      <c r="AP512" s="1" t="s">
        <v>120</v>
      </c>
      <c r="AQ512" s="1" t="s">
        <v>120</v>
      </c>
      <c r="AR512" s="1" t="s">
        <v>120</v>
      </c>
      <c r="AS512" s="1" t="s">
        <v>120</v>
      </c>
      <c r="AT512" s="1" t="s">
        <v>120</v>
      </c>
      <c r="AU512" s="1" t="s">
        <v>120</v>
      </c>
      <c r="AV512" s="1" t="s">
        <v>120</v>
      </c>
      <c r="AW512" s="1" t="s">
        <v>120</v>
      </c>
      <c r="AX512" s="1" t="s">
        <v>120</v>
      </c>
      <c r="AY512" s="1" t="s">
        <v>120</v>
      </c>
      <c r="AZ512" s="1" t="s">
        <v>120</v>
      </c>
      <c r="BA512" s="1" t="s">
        <v>120</v>
      </c>
      <c r="BB512" s="1" t="s">
        <v>120</v>
      </c>
      <c r="BC512" s="1" t="s">
        <v>120</v>
      </c>
      <c r="BD512" s="1" t="s">
        <v>120</v>
      </c>
      <c r="BE512" s="1" t="s">
        <v>120</v>
      </c>
      <c r="BF512" s="1" t="s">
        <v>120</v>
      </c>
      <c r="BG512" s="1" t="s">
        <v>120</v>
      </c>
      <c r="BH512" s="1" t="s">
        <v>120</v>
      </c>
      <c r="BI512" s="1" t="s">
        <v>120</v>
      </c>
      <c r="BJ512" s="1" t="s">
        <v>120</v>
      </c>
      <c r="BK512" s="1" t="s">
        <v>120</v>
      </c>
      <c r="BL512" s="1" t="s">
        <v>120</v>
      </c>
      <c r="BM512" s="1" t="s">
        <v>120</v>
      </c>
      <c r="BN512" s="1" t="s">
        <v>120</v>
      </c>
      <c r="BO512" s="1" t="s">
        <v>120</v>
      </c>
      <c r="BP512" s="1" t="s">
        <v>120</v>
      </c>
      <c r="BQ512" s="1" t="s">
        <v>120</v>
      </c>
      <c r="BR512" s="1" t="s">
        <v>120</v>
      </c>
      <c r="BS512" s="1" t="s">
        <v>120</v>
      </c>
      <c r="BT512" s="1" t="s">
        <v>120</v>
      </c>
      <c r="BU512" s="1" t="s">
        <v>120</v>
      </c>
      <c r="BV512" s="1" t="s">
        <v>120</v>
      </c>
      <c r="BW512" s="1" t="s">
        <v>120</v>
      </c>
      <c r="BX512" s="1" t="s">
        <v>120</v>
      </c>
      <c r="BY512" s="1" t="s">
        <v>120</v>
      </c>
      <c r="BZ512" s="1" t="s">
        <v>120</v>
      </c>
      <c r="CA512" s="1" t="s">
        <v>120</v>
      </c>
      <c r="CB512" s="1" t="s">
        <v>120</v>
      </c>
      <c r="CC512" s="1" t="s">
        <v>120</v>
      </c>
      <c r="CD512" s="1" t="s">
        <v>120</v>
      </c>
      <c r="CE512" s="1" t="s">
        <v>120</v>
      </c>
      <c r="CF512" s="1" t="s">
        <v>120</v>
      </c>
      <c r="CG512" s="1" t="s">
        <v>120</v>
      </c>
      <c r="CH512" s="1" t="s">
        <v>120</v>
      </c>
      <c r="CI512" s="1" t="s">
        <v>120</v>
      </c>
      <c r="CJ512" s="1" t="s">
        <v>120</v>
      </c>
      <c r="CK512" s="1" t="s">
        <v>120</v>
      </c>
      <c r="CL512" s="1" t="s">
        <v>120</v>
      </c>
      <c r="CM512" s="1" t="s">
        <v>120</v>
      </c>
      <c r="CN512" s="1" t="s">
        <v>120</v>
      </c>
      <c r="CO512" s="1" t="s">
        <v>120</v>
      </c>
      <c r="CP512" s="1" t="s">
        <v>120</v>
      </c>
      <c r="CQ512" s="1" t="s">
        <v>120</v>
      </c>
      <c r="CR512" s="1" t="s">
        <v>120</v>
      </c>
      <c r="CS512" s="1" t="s">
        <v>120</v>
      </c>
      <c r="CT512" s="1" t="s">
        <v>120</v>
      </c>
      <c r="CU512" s="1" t="s">
        <v>120</v>
      </c>
      <c r="CV512" s="1" t="s">
        <v>120</v>
      </c>
      <c r="CW512" s="1" t="s">
        <v>120</v>
      </c>
      <c r="CX512" s="1" t="s">
        <v>120</v>
      </c>
      <c r="CY512" s="1" t="s">
        <v>120</v>
      </c>
      <c r="CZ512" s="1" t="s">
        <v>120</v>
      </c>
      <c r="DA512" s="1" t="s">
        <v>120</v>
      </c>
      <c r="DB512" s="1" t="s">
        <v>120</v>
      </c>
      <c r="DC512" s="1" t="s">
        <v>120</v>
      </c>
      <c r="DD512" s="1" t="s">
        <v>120</v>
      </c>
      <c r="DE512" s="1" t="s">
        <v>120</v>
      </c>
      <c r="DF512" s="1" t="s">
        <v>120</v>
      </c>
      <c r="DG512" s="1" t="s">
        <v>120</v>
      </c>
    </row>
  </sheetData>
  <autoFilter ref="A1:DG512" xr:uid="{00000000-0001-0000-0000-000000000000}">
    <filterColumn colId="1">
      <filters>
        <filter val="1729 Advisors LLP"/>
        <filter val="2POINT2 CAPITAL ADVISORS LLP"/>
        <filter val="360 ONE Alternates Asset Management Limited"/>
        <filter val="360 ONE Asset Management Limited"/>
        <filter val="360 ONE PORTFOLIO MANAGERS LIMITED"/>
        <filter val="A C Choksi Share Brokers Private Limited"/>
        <filter val="A. K. Wealth Management Private Limited"/>
        <filter val="Aarohan Holdings and Advisors Private Limited"/>
        <filter val="Aavishkaar Advisors Private Limited"/>
        <filter val="Abakkus Asset Manager LLP"/>
        <filter val="ABANS BROKING SERVICES PRIVATE LIMITED"/>
        <filter val="ABCHLOR INVESTMENTS PRIVATE LIMITED"/>
        <filter val="Accuracap Consultancy Services Private Limited"/>
        <filter val="ACE LANSDOWNE INVESTMENTS SERVICES LLP"/>
        <filter val="Acepro Advisors Private Limited"/>
        <filter val="ACHINTYA SECURITIES PRIVATE LIMITED"/>
        <filter val="Aditya Birla Money Limited"/>
        <filter val="Adroit Financial Services Private Limited"/>
        <filter val="Aequitas Investment Consultancy Private Limited"/>
        <filter val="Affirma Capital Investment Adviser India Private Limited"/>
        <filter val="Agreya Capital Advisors LLP"/>
        <filter val="ALANKIT ASSIGNMENTS LTD."/>
        <filter val="ALCHEMY CAPITAL MANAGEMENT PRIVATE LTD"/>
        <filter val="AlfAccurate Advisors Pvt. Ltd."/>
        <filter val="ALLEGRO SECURITIES PRIVATE LIMITED"/>
        <filter val="Almondz Financial Services Limited"/>
        <filter val="ALPHA ALTERNATIVES FUND ADVISORS LLP"/>
        <filter val="ALPHAGREP INVESTMENT MANAGEMENT PRIVATE LIMITED"/>
        <filter val="Ambit Investment Advisors Private Limited"/>
        <filter val="Ambit Wealth Private Limited"/>
        <filter val="ANAND RATHI ADVISORS LIMITED"/>
        <filter val="ANGEL ONE LIMITED"/>
        <filter val="ANVIL WEALTH MANAGEMENT PVT LTD"/>
        <filter val="Arka Investment Advisory Services Private Limited"/>
        <filter val="Arth Portfolio Management Private Limited"/>
        <filter val="Arthya Wealth and Investments Pvt Ltd"/>
        <filter val="Asian Markets Securities Private Limited"/>
        <filter val="Asit C Mehta Investment Interrmediates Limited"/>
        <filter val="ASK Investment Managers Limited"/>
        <filter val="ASK Property Investment Advisors Private Limited"/>
        <filter val="ASK Wealth Advisors Private Limited"/>
        <filter val="ASTUTE INVESTMENT MANAGEMENT PRIVATE LIMITED"/>
        <filter val="ATLAS INTEGRATED FINANCE LTD"/>
        <filter val="Avendus Capital Public Markets Alternate Strategies LLP"/>
        <filter val="Avendus Investment Managers Private Limited"/>
        <filter val="Avestha Fund Management LLP"/>
        <filter val="Awriga Capital Advisors LLP"/>
        <filter val="Axis Asset Management Company Limited"/>
        <filter val="AXIS SCEURITIES LIMITED"/>
        <filter val="Ayan Analytics Private Limited"/>
        <filter val="BADJATE STOCK and SHARES PVT. LTD"/>
        <filter val="Bandhan AMC Limited"/>
        <filter val="BANYAN CAPITAL ADVISORS PRIVATE LIMITED"/>
        <filter val="BANYAN TREE ADVISORS PRIVATE LIMITED"/>
        <filter val="BARCLAYS SECURITIES (INDIA) PRIVATE LIMITED"/>
        <filter val="Baroda BNP Paribas Asset Management India Private Limited"/>
        <filter val="Basant Maheshwari Wealth Advisers LLP"/>
        <filter val="BAY CAPITAL INVESTMENT ADVISORS PRIVATE LIMITED"/>
        <filter val="BELLWETHER CAPITAL PRIVATE LIMITED"/>
        <filter val="BHANA EQUITY ADVISORS LLP"/>
        <filter val="BIRLA SUN LIFE ASSET MANAGEMENT COMPANY LIMITED"/>
        <filter val="BLACKSOIL ASSET MANAGEMENT PRIVATE LIMITED"/>
        <filter val="BLUE 91 PORTFOLIO MANAGERS LLP"/>
        <filter val="Blue Ashva India LLP"/>
        <filter val="BONANZA PORTFOLIO LIMITED"/>
        <filter val="BRAIN POINT Investment Centre Pvt Ltd"/>
        <filter val="Buoyant Capital Private Limited"/>
        <filter val="Burman Capital Management Private Limited"/>
        <filter val="CANARA ROBECO ASSET MANAGEMENT COMPANY LIMITED"/>
        <filter val="Capgrow Capital Advisors LLP"/>
        <filter val="Capital 8 LLP"/>
        <filter val="Capitalmind Financial Services Private Limited"/>
        <filter val="CAPSTOCKS AND SECURITIES (INDIA) PRIVATE"/>
        <filter val="Care Portfolio Managers Private Limited"/>
        <filter val="CARNELIAN ASSET MANAGEMENT and ADVISORS PRIVATE LIMITED"/>
        <filter val="Caspian Impact Investment Adviser Private Limited"/>
        <filter val="Centrum Investment Advisors Limited"/>
        <filter val="Chanakya Capital Services Private Limited"/>
        <filter val="Choice Portfolio Management Services Private Limited."/>
        <filter val="CHONA FINANCIAL SERVICES LTD"/>
        <filter val="Citrus Advisors Private Limited"/>
        <filter val="CKREDENCE WEALTH MANAGEMENT PRIVATE LIMITED"/>
        <filter val="Clockvine Capital Advisors Pvt Ltd"/>
        <filter val="Clubmillionaire Financial Services Private Limited"/>
        <filter val="Complete CircleWealth Solutions LLP"/>
        <filter val="COMPOSITE INVESTMENTS PRIVATE LIMITED"/>
        <filter val="COMPOUND EVERYDAY CAPITAL MANAGEMENT LLP"/>
        <filter val="CONCEPT INVESTWELL PRIVATE LIMITED"/>
        <filter val="Consortium Securities Pvt. Ltd."/>
        <filter val="Constellation Sports and Entertainment Partners LLP"/>
        <filter val="Corporate Business Advisors Private Limited"/>
        <filter val="COUNTER CYCLICAL INVESTMENTS PRIVATE LIMITED"/>
        <filter val="Courser Park Advisors LLP"/>
        <filter val="Credent Asset Management Services Private Limited"/>
        <filter val="Credit Suisse Securities India Private Limited"/>
        <filter val="CX ADVISORS LLP"/>
        <filter val="Dalal and Broacha Stock Broking Pvt. Ltd."/>
        <filter val="DARASHAW and COMPANY LTD"/>
        <filter val="DEZERV INVESTMENTS PRIVATE LIMITED"/>
        <filter val="DGS CAPITAL MANAGEMENT PRIVATE LIMITED"/>
        <filter val="Divya Capital One Private Limited"/>
        <filter val="DMZ Partners Investment Management LLP"/>
        <filter val="DRCHOKSEY FINSERV PRIVATE LIMITED"/>
        <filter val="Driv Drisht LLP"/>
        <filter val="DWAITH ADVISORY PRIVATE LIMITED"/>
        <filter val="Dynamic Equities Private Limited"/>
        <filter val="East Green Advisors LLP"/>
        <filter val="East Lane Capital LLP"/>
        <filter val="Edelweiss Alternative Asset Advisors Limited"/>
        <filter val="EDELWEISS ASSET MANAGEMENT LIMITED"/>
        <filter val="Eklavya Capital Advisors LLP"/>
        <filter val="Electrum Portfolio Managers Private Limited"/>
        <filter val="ELITE WEALTH LIMITED"/>
        <filter val="ELIXIR EQUITIES PVT. LTD."/>
        <filter val="Emkay Investment Managers Limited"/>
        <filter val="ENAM ASSET MANAGEMENT CO.PVT.LTD"/>
        <filter val="Entrust Family Office Investment Advisors Private Limited"/>
        <filter val="Envision Capital Services Pvt.Ltd."/>
        <filter val="Epiq Capital Investment Advisory LLP"/>
        <filter val="Equanimity Management Services LLP"/>
        <filter val="Equipoise Capital Management Private Limited"/>
        <filter val="EQUIRUS WEALTH PRIVATE LIMITED"/>
        <filter val="Equitree Capital Advisors Private Limited"/>
        <filter val="EQUITY INTELLIGENCE INDIA PVT. LTD."/>
        <filter val="Escorp Asset Management Limited"/>
        <filter val="Estee Advisors Private Limited"/>
        <filter val="EUREKA PORTFOLIO MANAGEMENT SERVICES PVT LTD"/>
        <filter val="FIDENT ASSET MANAGEMENT PRIVATE LIMITED"/>
        <filter val="FINCOS TECHNOLOGY SOLUTIONS PRIVATE LIMITED"/>
        <filter val="Fireside Investment Advisory LLP"/>
        <filter val="Fireside Ventures Advisory LLP"/>
        <filter val="First Bridge Investment Managers Private Limited"/>
        <filter val="First Global Finance Pvt Ltd"/>
        <filter val="FirstPort Ventures LLP"/>
        <filter val="Five Rivers Portfolio Managers Private Limited"/>
        <filter val="Fort Capital Investment Advisory Private Limited"/>
        <filter val="FORTUNA INVESTMENT ADVISORS LLP"/>
        <filter val="Fortune Wealth Management Company India Private Limited"/>
        <filter val="FOUR DIMENSIONS ADVISORS PRIVATE LIMITED"/>
        <filter val="Fractal Capital Investments LLP"/>
        <filter val="Franklin Templeton Asset Management (India) Private Limited"/>
        <filter val="Fundamentum Investment Advisors LLP"/>
        <filter val="FYERS ASSET MANAGEMENT PRIVATE LIMITED"/>
        <filter val="Gaja Alternative Asset Management Private Limited"/>
        <filter val="Geojit Financial Services Limited"/>
        <filter val="GIRIK WEALTH ADVISORS PRIVATE LIMITED"/>
        <filter val="GLOBALWORTH SECURITIES LIMITED"/>
        <filter val="GLOBE CAPITAL MARKET LTD."/>
        <filter val="Goldman Sachs Asset Management (India) Private Limited"/>
        <filter val="Green Lantern Capital LLP"/>
        <filter val="GREEN PORTFOLIO PRIVATE LIMITED"/>
        <filter val="GUARDIAN ADVISORS PVT LTD"/>
        <filter val="Guardian Asset Management Private Limited"/>
        <filter val="Hanut Alternate Investments LLP"/>
        <filter val="HARMONEY FINSERV INDIA PRIVATE LIMITED"/>
        <filter val="HDFC ASSET MANAGEMENT COMPANY LIMITED"/>
        <filter val="HEDGE EQUITIES LTD"/>
        <filter val="Helios Capital Asset Management (India) Private Limited"/>
        <filter val="Hem Securities Limited"/>
        <filter val="Himalaya Investment Advisors LLP"/>
        <filter val="HPMG Shares and Securities Private Limited"/>
        <filter val="HSBC ASSET MANAGEMENT (INDIA) PVT. LTD."/>
        <filter val="ICICI PRUDENTIAL ASSET MANAGEMENT COMPANY LTD."/>
        <filter val="ICICI Securities Limited"/>
        <filter val="ICICI SECURITIES PRIMARY DEALERSHIP LTD."/>
        <filter val="ICICI Venture Funds Management Company Limited"/>
        <filter val="IDBI CAPITAL MARKET SERVICES LTD"/>
        <filter val="IIFL Securities Limited"/>
        <filter val="IMPETUS ARTHASUTRA PRIVATE LIMITED"/>
        <filter val="INCRED ASSET MANAGEMENT PRIVATE LIMITED"/>
        <filter val="Incred Capital Wealth Portfolio Managers Private Limited"/>
        <filter val="Indiabulls Investment Management Limited"/>
        <filter val="INDIAN ANGEL NETWORK SERVICES PRIVATE LIMITED"/>
        <filter val="INDSEC SECURITIES AND FINANCE LTD."/>
        <filter val="Infinity Alternatives Investment Managers Private Limited"/>
        <filter val="INFINITY ASSET ADVISORS PRIVATE LIMITED"/>
        <filter val="Insightful Investment Manager LLP"/>
        <filter val="Integrow Asset Management Private Limited"/>
        <filter val="INVASSET LLP"/>
        <filter val="Invesco Asset Management (India) Private Limited"/>
        <filter val="InvesQ Investment Managers LLP"/>
        <filter val="Investcorp India Asset Managers Private Limited"/>
        <filter val="ithought Financial consulting LLP"/>
        <filter val="ITI Alternate Funds Management Limited"/>
        <filter val="Itus Capital Advisors Pvt Ltd"/>
        <filter val="Jain Investment Advisors Pvt. Ltd"/>
        <filter val="JAINAM BROKING LIMITED"/>
        <filter val="Jama Wealth Asset Management Private Limited"/>
        <filter val="JANAK MERCHANT SECURITIES PVT LTD"/>
        <filter val="Jashvik Capital Advisory LLP"/>
        <filter val="JEETAY INVESTMENTS PVT LTD"/>
        <filter val="JM Financial Limited"/>
        <filter val="JM FINANCIAL SERVICES LTD"/>
        <filter val="JOINDRE CAPITAL SERVICES LIMITED"/>
        <filter val="Julius Baer Wealth Advisors India Private Limited"/>
        <filter val="Kae Capital Management Private Limited"/>
        <filter val="KAPM Ventures LLP"/>
        <filter val="KARMA CAPITAL ADVISORS PVT. LTD."/>
        <filter val="Karvy Capital Limited"/>
        <filter val="KB CAPITAL MARKETS PVT. LTD."/>
        <filter val="Kedia Shares and Stocks Brokers Ltd"/>
        <filter val="Klay Securities Private Limited"/>
        <filter val="KOTAK ALTERNATE ASSET MANAGERS LIMITED"/>
        <filter val="KOTAK MAHINDRA ASSET MANAGEMENT COMPANY LTD"/>
        <filter val="KOTAK SECURITIES LTD"/>
        <filter val="Kriis Portfolio Pvt. Ltd."/>
        <filter val="KSEMA WEALTH PVT LTD"/>
        <filter val="Kunvarji Finstock Private Limited"/>
        <filter val="KYNG CAPITAL MANAGEMENT PRIVATE LIMITED"/>
        <filter val="Laburnum Capital Advisors Private Limited"/>
        <filter val="Ladderup Wealth Management Pvt LTd"/>
        <filter val="lakewater advisors private limited"/>
        <filter val="LAPIS INDIA CAPITAL ADVISORS PRIVATE LIMITED"/>
        <filter val="LATENT ADVISORS LLP"/>
        <filter val="LC Capital India Private Limited"/>
        <filter val="LC Nueva Investment Partners LLP"/>
        <filter val="LGT Wealth India Private Limited"/>
        <filter val="LIBORD BROKERAGE PRIVATE LIMITED"/>
        <filter val="Lighthouse AMC Private Limited"/>
        <filter val="LKP Securities Ltd"/>
        <filter val="M/S.ASTEYA INVESTMENT MANAGERS LLP,"/>
        <filter val="Magadh Capital Advisors LLP"/>
        <filter val="MANSI SHARE and STOCK ADVISORS PRIVATE LIMITED"/>
        <filter val="Marathon Trends Advisory Private Limited"/>
        <filter val="Marcellus Investment Managers Private Limited"/>
        <filter val="Marfatia Stock Broking Private Limited"/>
        <filter val="MASTER PORTFOLIO SERVICES LTD"/>
        <filter val="Maximal Capital Private Limited"/>
        <filter val="MEHTA EQUITIES LIMITED"/>
        <filter val="Merisis Advisors Private Limited"/>
        <filter val="MICROSEC WEALTH MANAGEMENT LIMITED"/>
        <filter val="Milestone Capital Advisors Private Limited"/>
        <filter val="MILLENNIUM FINANCE LTD."/>
        <filter val="Mittal Analytics Private Limited"/>
        <filter val="MIV INVESTMENT SERVICES PVT. LTD."/>
        <filter val="MO Alternate Investment Advisors Private Limited"/>
        <filter val="Moat Financial Services Private Limited"/>
        <filter val="Molecule Ventures LLP"/>
        <filter val="Monarch Networth Capital Limited"/>
        <filter val="MOTILAL OSWAL ASSET MANAGEMENT COMPANY LIMITED"/>
        <filter val="Motilal Oswal Capital Limited"/>
        <filter val="MOTILAL OSWAL WEALTH LIMITED"/>
        <filter val="MRG INVESTMENT PARTNERS PRIVATE LIMITED"/>
        <filter val="Multi-Act Equity Consultancy Pvt Ltd"/>
        <filter val="Multiples Alternate Asset Management Private Limited"/>
        <filter val="MUNOTH FINANCIAL SERVICES LTD"/>
        <filter val="NAFA ASSET MANAGERS PRIVATE LIMITED"/>
        <filter val="NARNOLIA FINANCIAL SERVICES LTD"/>
        <filter val="Negen Capital Services Private Limited"/>
        <filter val="NEO Asset Management Private Limited"/>
        <filter val="Neoliv Capital Advisory Private Limited"/>
        <filter val="New Berry Capitals Pvt. Ltd."/>
        <filter val="NEW HORIZON WEALTH MANAGEMENT PRIVATE LIMITED"/>
        <filter val="NEW MARK ADVISORS LLP"/>
        <filter val="Nine Rivers Capital Holdings Private Limited"/>
        <filter val="Nippon Life India AIF Management Limited"/>
        <filter val="Nippon Life India Asset Management Limited"/>
        <filter val="NIRMAL BANG SECURITIES PRIVATE LIMITED"/>
        <filter val="NJ ASSET MANAGEMENT PRIVATE LIMITED"/>
        <filter val="NNM Securities Private Limited"/>
        <filter val="Northern Arc Investment Managers Private Limited"/>
        <filter val="NUVAMA ASSET MANAGEMENT LIMITED"/>
        <filter val="NV Alpha Fund Management LLP"/>
        <filter val="O3 Securities Private Limited"/>
        <filter val="OAKLANE CAPITAL MANAGEMENT LLP"/>
        <filter val="Oaks Asset Management Private Limited"/>
        <filter val="OHM PORTFOLIO EQUI RESEARCH PVT LTD."/>
        <filter val="Old Bridge Capital Management Pvt. Ltd."/>
        <filter val="P.C.S SECURITIES LIMITED"/>
        <filter val="PACE FINANCIAL INVESTMENT ADVISER PRIVATE LIMITED"/>
        <filter val="PARAG PARIKH FINANCIAL ADVISORY SERVICES LIMITED"/>
        <filter val="Paterson Securities Private Ltd"/>
        <filter val="PAVESTONE ADVISORS AND CONSULTANTS LLP"/>
        <filter val="Pelican Holdings Private Limited"/>
        <filter val="PGIM India Asset Management Private Limited"/>
        <filter val="PhillipCapital (India) Private Limited"/>
        <filter val="Pioneer Client Associates Private Limited"/>
        <filter val="Pioneer Wealth Management Services Limited"/>
        <filter val="Piper Serica Advisors Private Limited"/>
        <filter val="Piramal Fund Management Private Limited"/>
        <filter val="Prabhudas Lilladher Private Limited"/>
        <filter val="Prescientcap Investment Advisors LLP"/>
        <filter val="Prithvi Finmart Private Limited"/>
        <filter val="Profit Bloom Private Limited"/>
        <filter val="PROFITGATE CAPITAL SERVICES LLP"/>
        <filter val="Profusion Investment Advisors LLP"/>
        <filter val="PropShare Capital Advisors Private Limited"/>
        <filter val="Prosperity Wealth Management Private Limited"/>
        <filter val="Prospero Tree Asset Management LLP"/>
        <filter val="PRP Edge Wealth Private Limited"/>
        <filter val="Prudent Equity Private Limited"/>
        <filter val="PRUDENT INVESTMENT MANAGERS LLP"/>
        <filter val="Purnartha Investment Advisers Pvt.Ltd."/>
        <filter val="QED CAPITAL ADVISORS LLP"/>
        <filter val="QRC Investment Advisors LLP"/>
        <filter val="QUANT PORTFOLIO MANAGERS PRIVATE LIMITED"/>
        <filter val="QUANTUM ADVISORS PVT.LTD."/>
        <filter val="QUEST INVESTMENT ADVISORS PVT. LTD."/>
        <filter val="R. WADIWALA SECURITIES PRIVATE LIMITED"/>
        <filter val="RBSA Investment Manager LLP"/>
        <filter val="Renaissance Investment Managers Private Limited"/>
        <filter val="REVELATION PORTFOLIO MANAGEMENT PVT. LTD."/>
        <filter val="Right Horizons Portfolio Management Private Limited"/>
        <filter val="Rockstud Capital LLP"/>
        <filter val="ROHA ASSET MANAGERS LLP"/>
        <filter val="RP-SG Ventures Advisory LLP"/>
        <filter val="Sageone Investment Managers LLP"/>
        <filter val="Sahasrar Capital Private Limited"/>
        <filter val="Sameeksha Capital Private Limited"/>
        <filter val="SAMVITTI CAPITAL PRIVATE LIMITED"/>
        <filter val="SANCTUM WEALTH PRIVATE LIMITED"/>
        <filter val="SAVVY CAPITAL ADVISORS LLP"/>
        <filter val="SBI FUNDS MANAGEMENT LIMITED"/>
        <filter val="Securities Investment Management Private Limited"/>
        <filter val="SEKURA INDIA MANAGEMENT LIMITED"/>
        <filter val="SHADE CAPITAL PRIVATE LIMITED"/>
        <filter val="SHARE INDIA SECURITIES LIMITED"/>
        <filter val="Sharekhan Limited"/>
        <filter val="Shepherds Hill Financial Advisors LLP"/>
        <filter val="Shree Rama Managers LLP"/>
        <filter val="SILA Advisors LLP"/>
        <filter val="SILVERARCH INVESTMENT ADVISERS PRIVATE LIMITED"/>
        <filter val="Singular Capital India Advisors LLP"/>
        <filter val="Singularity AMC LLP"/>
        <filter val="Sirius Advisors Private Limited"/>
        <filter val="SKP SECURITIES LIMITED"/>
        <filter val="Sky Impact Capital Advisors LLP"/>
        <filter val="SmartOwner Services India Pvt. Ltd."/>
        <filter val="SMC Global Securities Limited"/>
        <filter val="Sohum Asset Managers Private Limited"/>
        <filter val="SOLDIERS FIELD INVESTMENTS PRIVATE LIMITED"/>
        <filter val="Solidarity Advisors Private Limited"/>
        <filter val="Sowilo Investment Managers LLP"/>
        <filter val="Spark Asia Impact Managers Private Limited"/>
        <filter val="Spark PWM Private Limited"/>
        <filter val="Speciale Incept Advisors LLP"/>
        <filter val="STALLION ASSET PRIVATE LIMITED"/>
        <filter val="Stalwart Investment Advisors LLP"/>
        <filter val="STANDARD CHARTERED SECURITIES (INDIA) LIMITED"/>
        <filter val="STEPTRADE SHARE SERVICES PRIVATE LIMITED"/>
        <filter val="Stewart and Mackertich Wealth Management Limited"/>
        <filter val="STOCKHOLDING SERVICES LIMITED"/>
        <filter val="Sundaram Alternate Assets Limited"/>
        <filter val="SUREFIN FINANCIAL CONSULTANTS PVT. LTD"/>
        <filter val="Svan Investment Managers LLP"/>
        <filter val="Svobodha Infinity Investment Advisors Private Limited"/>
        <filter val="Swastika Investmart Limited"/>
        <filter val="SWYOM ADVISORS LIMITED"/>
        <filter val="SYKES and RAY EQUITIES INDIA LIMITED"/>
        <filter val="SYSTEMATIX SHARES AND STOCKS (INDIA) LIMITED"/>
        <filter val="T.RAM FINANCIAL SERVICES PRIVATE LIMITED"/>
        <filter val="Tamohara Investment Managers Private Limited"/>
        <filter val="Taurus Treasury Management Services Private Limited"/>
        <filter val="TCG Advisory Services Private Limited"/>
        <filter val="THE HONGKONG AND SHANGHAI BANKING CORPOR"/>
        <filter val="THINQWISE WEALTH MANAGERS LLP"/>
        <filter val="Tipsons Consultancy Services Private Limited"/>
        <filter val="Torus Oro Portfolio Management Private Limited"/>
        <filter val="TRADESWIFT BROKING PRIVATE LIMITED"/>
        <filter val="Trivantage Capital Managment India Private Limited"/>
        <filter val="True Beacon Investment Advisors LLP"/>
        <filter val="True North Credit Fund Managers LLP"/>
        <filter val="True North Managers LLP"/>
        <filter val="Trust Investment Advisors Pvt. Ltd."/>
        <filter val="TRUSTLINE HOLDING PVT. LTD."/>
        <filter val="Trustline Securities Limited"/>
        <filter val="TULSIAN PMS LIMITED"/>
        <filter val="TURTLE WEALTH MANAGEMENT PVT. LTD."/>
        <filter val="TVS CAPITAL FUNDS PRIVATE LIMITED"/>
        <filter val="UNIFI CAPITAL PRIVATE LIMITED"/>
        <filter val="UNIQUE ASSET MANAGEMENT LLP"/>
        <filter val="UTI Alternatives Private Limited"/>
        <filter val="UTI ASSET MANAGEMENT COMPANY PVT LTD"/>
        <filter val="V. P. Consultants Private Limited"/>
        <filter val="V.E.C Assago Capital Management LLP"/>
        <filter val="Valcreate Investment Managers LLP"/>
        <filter val="VALENTIS ADVISORS PRIVATE LIMITED"/>
        <filter val="Vallum Capital Advisors Private Limited"/>
        <filter val="Val-Q Investment Advisory Private Limited"/>
        <filter val="Valtrust Partners LLP"/>
        <filter val="Value Prolific Investments and Consulting Private Limited"/>
        <filter val="VALUEQUEST INVESTMENT ADVISORS PVT. LTD."/>
        <filter val="Varanium Capital Advisors Private Limited"/>
        <filter val="Ventura Securities Limited"/>
        <filter val="VIVRITI ASSET MANAGEMENT PRIVATE LIMITED"/>
        <filter val="Wallfort PMS and Advisory Services LLP"/>
        <filter val="Waterfield Financial and Investment Advisors Private Limited"/>
        <filter val="Waterfield Fund Managers Private Limited"/>
        <filter val="Wave Asset Private Limited"/>
        <filter val="WAY2WEALTH BROKERS PRIVATE LTD."/>
        <filter val="WEALTH FIRST PORTFOLIO MANAGERS LIMITED"/>
        <filter val="Wealth Managers India Private Limited"/>
        <filter val="WealthBridge Capital Advisors Private Limited"/>
        <filter val="Welspun One Logistics Parks Private Limited"/>
        <filter val="White Oak Capital Management Consultants LLP"/>
        <filter val="White Pine Investment Management Private Limited"/>
        <filter val="White Whale Partners LLP"/>
        <filter val="WhiteOak Capital Asset Management Limited"/>
        <filter val="WILLOW ADVISORS LLP"/>
        <filter val="Wryght Research and Capital Private Limited"/>
        <filter val="Xponent Tribe LLP"/>
        <filter val="XPONENTIA CAPITAL PARTNERS LLP"/>
        <filter val="ZEN WEALTH MANAGEMENT SERVICES LIMITED"/>
        <filter val="Zeva Capsol Private Limited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2BC5B-EAA8-4779-915C-C561889B390C}">
  <dimension ref="A1:D413"/>
  <sheetViews>
    <sheetView zoomScaleNormal="100" workbookViewId="0">
      <selection activeCell="B3" sqref="B3"/>
    </sheetView>
  </sheetViews>
  <sheetFormatPr defaultRowHeight="14.4" x14ac:dyDescent="0.3"/>
  <cols>
    <col min="1" max="1" width="58.88671875" bestFit="1" customWidth="1"/>
    <col min="2" max="2" width="36.6640625" bestFit="1" customWidth="1"/>
    <col min="3" max="3" width="80.77734375" bestFit="1" customWidth="1"/>
    <col min="4" max="4" width="24.33203125" customWidth="1"/>
  </cols>
  <sheetData>
    <row r="1" spans="1:4" x14ac:dyDescent="0.3">
      <c r="A1" s="12" t="s">
        <v>0</v>
      </c>
      <c r="B1" s="14" t="s">
        <v>9</v>
      </c>
      <c r="C1" s="14" t="s">
        <v>10</v>
      </c>
      <c r="D1" s="17" t="s">
        <v>6802</v>
      </c>
    </row>
    <row r="2" spans="1:4" x14ac:dyDescent="0.3">
      <c r="A2" s="13" t="s">
        <v>110</v>
      </c>
      <c r="B2" s="15" t="str">
        <f>VLOOKUP($A2,Raw!$B$2:$DG$512,MATCH('Breakup Clients of PM'!B$1,Raw!$B$1:$DG$1,0),0)</f>
        <v>60</v>
      </c>
      <c r="C2" s="15" t="str">
        <f>VLOOKUP($A2,Raw!$B$2:$DG$512,MATCH('Breakup Clients of PM'!C$1,Raw!$B$1:$DG$1,0),0)</f>
        <v>108.49000</v>
      </c>
      <c r="D2" s="16">
        <f>C2/B2</f>
        <v>1.8081666666666665</v>
      </c>
    </row>
    <row r="3" spans="1:4" x14ac:dyDescent="0.3">
      <c r="A3" s="13" t="s">
        <v>131</v>
      </c>
      <c r="B3" s="15" t="str">
        <f>VLOOKUP($A3,Raw!$B$2:$DG$512,MATCH('Breakup Clients of PM'!B$1,Raw!$B$1:$DG$1,0),0)</f>
        <v>722</v>
      </c>
      <c r="C3" s="15" t="str">
        <f>VLOOKUP($A3,Raw!$B$2:$DG$512,MATCH('Breakup Clients of PM'!C$1,Raw!$B$1:$DG$1,0),0)</f>
        <v>1360.96000</v>
      </c>
      <c r="D3" s="16">
        <f t="shared" ref="D3:D66" si="0">C3/B3</f>
        <v>1.8849861495844875</v>
      </c>
    </row>
    <row r="4" spans="1:4" x14ac:dyDescent="0.3">
      <c r="A4" s="13" t="s">
        <v>150</v>
      </c>
      <c r="B4" s="15" t="str">
        <f>VLOOKUP($A4,Raw!$B$2:$DG$512,MATCH('Breakup Clients of PM'!B$1,Raw!$B$1:$DG$1,0),0)</f>
        <v>121</v>
      </c>
      <c r="C4" s="15" t="str">
        <f>VLOOKUP($A4,Raw!$B$2:$DG$512,MATCH('Breakup Clients of PM'!C$1,Raw!$B$1:$DG$1,0),0)</f>
        <v>316.57000</v>
      </c>
      <c r="D4" s="16">
        <f t="shared" si="0"/>
        <v>2.616280991735537</v>
      </c>
    </row>
    <row r="5" spans="1:4" x14ac:dyDescent="0.3">
      <c r="A5" s="13" t="s">
        <v>166</v>
      </c>
      <c r="B5" s="15" t="str">
        <f>VLOOKUP($A5,Raw!$B$2:$DG$512,MATCH('Breakup Clients of PM'!B$1,Raw!$B$1:$DG$1,0),0)</f>
        <v>6681</v>
      </c>
      <c r="C5" s="15" t="str">
        <f>VLOOKUP($A5,Raw!$B$2:$DG$512,MATCH('Breakup Clients of PM'!C$1,Raw!$B$1:$DG$1,0),0)</f>
        <v>27751.39000</v>
      </c>
      <c r="D5" s="16">
        <f t="shared" si="0"/>
        <v>4.1537778775632388</v>
      </c>
    </row>
    <row r="6" spans="1:4" x14ac:dyDescent="0.3">
      <c r="A6" s="13" t="s">
        <v>193</v>
      </c>
      <c r="B6" s="15" t="str">
        <f>VLOOKUP($A6,Raw!$B$2:$DG$512,MATCH('Breakup Clients of PM'!B$1,Raw!$B$1:$DG$1,0),0)</f>
        <v>1934</v>
      </c>
      <c r="C6" s="15" t="str">
        <f>VLOOKUP($A6,Raw!$B$2:$DG$512,MATCH('Breakup Clients of PM'!C$1,Raw!$B$1:$DG$1,0),0)</f>
        <v>31408.95000</v>
      </c>
      <c r="D6" s="16">
        <f t="shared" si="0"/>
        <v>16.240408479834539</v>
      </c>
    </row>
    <row r="7" spans="1:4" x14ac:dyDescent="0.3">
      <c r="A7" s="13" t="s">
        <v>242</v>
      </c>
      <c r="B7" s="15" t="str">
        <f>VLOOKUP($A7,Raw!$B$2:$DG$512,MATCH('Breakup Clients of PM'!B$1,Raw!$B$1:$DG$1,0),0)</f>
        <v>28</v>
      </c>
      <c r="C7" s="15" t="str">
        <f>VLOOKUP($A7,Raw!$B$2:$DG$512,MATCH('Breakup Clients of PM'!C$1,Raw!$B$1:$DG$1,0),0)</f>
        <v>45.64000</v>
      </c>
      <c r="D7" s="16">
        <f t="shared" si="0"/>
        <v>1.6300000000000001</v>
      </c>
    </row>
    <row r="8" spans="1:4" x14ac:dyDescent="0.3">
      <c r="A8" s="13" t="s">
        <v>255</v>
      </c>
      <c r="B8" s="15" t="str">
        <f>VLOOKUP($A8,Raw!$B$2:$DG$512,MATCH('Breakup Clients of PM'!B$1,Raw!$B$1:$DG$1,0),0)</f>
        <v>50</v>
      </c>
      <c r="C8" s="15" t="str">
        <f>VLOOKUP($A8,Raw!$B$2:$DG$512,MATCH('Breakup Clients of PM'!C$1,Raw!$B$1:$DG$1,0),0)</f>
        <v>47.05000</v>
      </c>
      <c r="D8" s="16">
        <f t="shared" si="0"/>
        <v>0.94099999999999995</v>
      </c>
    </row>
    <row r="9" spans="1:4" x14ac:dyDescent="0.3">
      <c r="A9" s="13" t="s">
        <v>271</v>
      </c>
      <c r="B9" s="15" t="str">
        <f>VLOOKUP($A9,Raw!$B$2:$DG$512,MATCH('Breakup Clients of PM'!B$1,Raw!$B$1:$DG$1,0),0)</f>
        <v>102</v>
      </c>
      <c r="C9" s="15" t="str">
        <f>VLOOKUP($A9,Raw!$B$2:$DG$512,MATCH('Breakup Clients of PM'!C$1,Raw!$B$1:$DG$1,0),0)</f>
        <v>161.80000</v>
      </c>
      <c r="D9" s="16">
        <f t="shared" si="0"/>
        <v>1.5862745098039217</v>
      </c>
    </row>
    <row r="10" spans="1:4" x14ac:dyDescent="0.3">
      <c r="A10" s="13" t="s">
        <v>302</v>
      </c>
      <c r="B10" s="15" t="str">
        <f>VLOOKUP($A10,Raw!$B$2:$DG$512,MATCH('Breakup Clients of PM'!B$1,Raw!$B$1:$DG$1,0),0)</f>
        <v>0</v>
      </c>
      <c r="C10" s="15" t="str">
        <f>VLOOKUP($A10,Raw!$B$2:$DG$512,MATCH('Breakup Clients of PM'!C$1,Raw!$B$1:$DG$1,0),0)</f>
        <v>0.00000</v>
      </c>
      <c r="D10" s="16" t="e">
        <f t="shared" si="0"/>
        <v>#DIV/0!</v>
      </c>
    </row>
    <row r="11" spans="1:4" x14ac:dyDescent="0.3">
      <c r="A11" s="13" t="s">
        <v>312</v>
      </c>
      <c r="B11" s="15" t="str">
        <f>VLOOKUP($A11,Raw!$B$2:$DG$512,MATCH('Breakup Clients of PM'!B$1,Raw!$B$1:$DG$1,0),0)</f>
        <v>9429</v>
      </c>
      <c r="C11" s="15" t="str">
        <f>VLOOKUP($A11,Raw!$B$2:$DG$512,MATCH('Breakup Clients of PM'!C$1,Raw!$B$1:$DG$1,0),0)</f>
        <v>17842.20000</v>
      </c>
      <c r="D11" s="16">
        <f t="shared" si="0"/>
        <v>1.8922685332484888</v>
      </c>
    </row>
    <row r="12" spans="1:4" x14ac:dyDescent="0.3">
      <c r="A12" s="13" t="s">
        <v>343</v>
      </c>
      <c r="B12" s="15" t="str">
        <f>VLOOKUP($A12,Raw!$B$2:$DG$512,MATCH('Breakup Clients of PM'!B$1,Raw!$B$1:$DG$1,0),0)</f>
        <v>103</v>
      </c>
      <c r="C12" s="15" t="str">
        <f>VLOOKUP($A12,Raw!$B$2:$DG$512,MATCH('Breakup Clients of PM'!C$1,Raw!$B$1:$DG$1,0),0)</f>
        <v>136.44851</v>
      </c>
      <c r="D12" s="16">
        <f t="shared" si="0"/>
        <v>1.3247428155339807</v>
      </c>
    </row>
    <row r="13" spans="1:4" x14ac:dyDescent="0.3">
      <c r="A13" s="13" t="s">
        <v>364</v>
      </c>
      <c r="B13" s="15" t="str">
        <f>VLOOKUP($A13,Raw!$B$2:$DG$512,MATCH('Breakup Clients of PM'!B$1,Raw!$B$1:$DG$1,0),0)</f>
        <v>61</v>
      </c>
      <c r="C13" s="15" t="str">
        <f>VLOOKUP($A13,Raw!$B$2:$DG$512,MATCH('Breakup Clients of PM'!C$1,Raw!$B$1:$DG$1,0),0)</f>
        <v>243.49000</v>
      </c>
      <c r="D13" s="16">
        <f t="shared" si="0"/>
        <v>3.9916393442622953</v>
      </c>
    </row>
    <row r="14" spans="1:4" x14ac:dyDescent="0.3">
      <c r="A14" s="13" t="s">
        <v>380</v>
      </c>
      <c r="B14" s="15" t="str">
        <f>VLOOKUP($A14,Raw!$B$2:$DG$512,MATCH('Breakup Clients of PM'!B$1,Raw!$B$1:$DG$1,0),0)</f>
        <v>341</v>
      </c>
      <c r="C14" s="15" t="str">
        <f>VLOOKUP($A14,Raw!$B$2:$DG$512,MATCH('Breakup Clients of PM'!C$1,Raw!$B$1:$DG$1,0),0)</f>
        <v>1052.97000</v>
      </c>
      <c r="D14" s="16">
        <f t="shared" si="0"/>
        <v>3.0878885630498534</v>
      </c>
    </row>
    <row r="15" spans="1:4" x14ac:dyDescent="0.3">
      <c r="A15" s="13" t="s">
        <v>403</v>
      </c>
      <c r="B15" s="15" t="str">
        <f>VLOOKUP($A15,Raw!$B$2:$DG$512,MATCH('Breakup Clients of PM'!B$1,Raw!$B$1:$DG$1,0),0)</f>
        <v>172</v>
      </c>
      <c r="C15" s="15" t="str">
        <f>VLOOKUP($A15,Raw!$B$2:$DG$512,MATCH('Breakup Clients of PM'!C$1,Raw!$B$1:$DG$1,0),0)</f>
        <v>280.70000</v>
      </c>
      <c r="D15" s="16">
        <f t="shared" si="0"/>
        <v>1.6319767441860464</v>
      </c>
    </row>
    <row r="16" spans="1:4" x14ac:dyDescent="0.3">
      <c r="A16" s="13" t="s">
        <v>423</v>
      </c>
      <c r="B16" s="15" t="str">
        <f>VLOOKUP($A16,Raw!$B$2:$DG$512,MATCH('Breakup Clients of PM'!B$1,Raw!$B$1:$DG$1,0),0)</f>
        <v>61</v>
      </c>
      <c r="C16" s="15" t="str">
        <f>VLOOKUP($A16,Raw!$B$2:$DG$512,MATCH('Breakup Clients of PM'!C$1,Raw!$B$1:$DG$1,0),0)</f>
        <v>85.36000</v>
      </c>
      <c r="D16" s="16">
        <f t="shared" si="0"/>
        <v>1.399344262295082</v>
      </c>
    </row>
    <row r="17" spans="1:4" x14ac:dyDescent="0.3">
      <c r="A17" s="13" t="s">
        <v>439</v>
      </c>
      <c r="B17" s="15" t="str">
        <f>VLOOKUP($A17,Raw!$B$2:$DG$512,MATCH('Breakup Clients of PM'!B$1,Raw!$B$1:$DG$1,0),0)</f>
        <v>1</v>
      </c>
      <c r="C17" s="15" t="str">
        <f>VLOOKUP($A17,Raw!$B$2:$DG$512,MATCH('Breakup Clients of PM'!C$1,Raw!$B$1:$DG$1,0),0)</f>
        <v>0.00000</v>
      </c>
      <c r="D17" s="16">
        <f t="shared" si="0"/>
        <v>0</v>
      </c>
    </row>
    <row r="18" spans="1:4" x14ac:dyDescent="0.3">
      <c r="A18" s="13" t="s">
        <v>447</v>
      </c>
      <c r="B18" s="15" t="str">
        <f>VLOOKUP($A18,Raw!$B$2:$DG$512,MATCH('Breakup Clients of PM'!B$1,Raw!$B$1:$DG$1,0),0)</f>
        <v>33</v>
      </c>
      <c r="C18" s="15" t="str">
        <f>VLOOKUP($A18,Raw!$B$2:$DG$512,MATCH('Breakup Clients of PM'!C$1,Raw!$B$1:$DG$1,0),0)</f>
        <v>23.50000</v>
      </c>
      <c r="D18" s="16">
        <f t="shared" si="0"/>
        <v>0.71212121212121215</v>
      </c>
    </row>
    <row r="19" spans="1:4" x14ac:dyDescent="0.3">
      <c r="A19" s="13" t="s">
        <v>468</v>
      </c>
      <c r="B19" s="15" t="str">
        <f>VLOOKUP($A19,Raw!$B$2:$DG$512,MATCH('Breakup Clients of PM'!B$1,Raw!$B$1:$DG$1,0),0)</f>
        <v>0</v>
      </c>
      <c r="C19" s="15" t="str">
        <f>VLOOKUP($A19,Raw!$B$2:$DG$512,MATCH('Breakup Clients of PM'!C$1,Raw!$B$1:$DG$1,0),0)</f>
        <v>0.00000</v>
      </c>
      <c r="D19" s="16" t="e">
        <f t="shared" si="0"/>
        <v>#DIV/0!</v>
      </c>
    </row>
    <row r="20" spans="1:4" x14ac:dyDescent="0.3">
      <c r="A20" s="13" t="s">
        <v>472</v>
      </c>
      <c r="B20" s="15" t="str">
        <f>VLOOKUP($A20,Raw!$B$2:$DG$512,MATCH('Breakup Clients of PM'!B$1,Raw!$B$1:$DG$1,0),0)</f>
        <v>136</v>
      </c>
      <c r="C20" s="15" t="str">
        <f>VLOOKUP($A20,Raw!$B$2:$DG$512,MATCH('Breakup Clients of PM'!C$1,Raw!$B$1:$DG$1,0),0)</f>
        <v>3378.63000</v>
      </c>
      <c r="D20" s="16">
        <f t="shared" si="0"/>
        <v>24.842867647058824</v>
      </c>
    </row>
    <row r="21" spans="1:4" x14ac:dyDescent="0.3">
      <c r="A21" s="13" t="s">
        <v>491</v>
      </c>
      <c r="B21" s="15" t="str">
        <f>VLOOKUP($A21,Raw!$B$2:$DG$512,MATCH('Breakup Clients of PM'!B$1,Raw!$B$1:$DG$1,0),0)</f>
        <v>2</v>
      </c>
      <c r="C21" s="15" t="str">
        <f>VLOOKUP($A21,Raw!$B$2:$DG$512,MATCH('Breakup Clients of PM'!C$1,Raw!$B$1:$DG$1,0),0)</f>
        <v>50.00000</v>
      </c>
      <c r="D21" s="16">
        <f t="shared" si="0"/>
        <v>25</v>
      </c>
    </row>
    <row r="22" spans="1:4" x14ac:dyDescent="0.3">
      <c r="A22" s="13" t="s">
        <v>501</v>
      </c>
      <c r="B22" s="15" t="str">
        <f>VLOOKUP($A22,Raw!$B$2:$DG$512,MATCH('Breakup Clients of PM'!B$1,Raw!$B$1:$DG$1,0),0)</f>
        <v>358</v>
      </c>
      <c r="C22" s="15" t="str">
        <f>VLOOKUP($A22,Raw!$B$2:$DG$512,MATCH('Breakup Clients of PM'!C$1,Raw!$B$1:$DG$1,0),0)</f>
        <v>1009.73000</v>
      </c>
      <c r="D22" s="16">
        <f t="shared" si="0"/>
        <v>2.8204748603351955</v>
      </c>
    </row>
    <row r="23" spans="1:4" x14ac:dyDescent="0.3">
      <c r="A23" s="13" t="s">
        <v>533</v>
      </c>
      <c r="B23" s="15" t="str">
        <f>VLOOKUP($A23,Raw!$B$2:$DG$512,MATCH('Breakup Clients of PM'!B$1,Raw!$B$1:$DG$1,0),0)</f>
        <v>0</v>
      </c>
      <c r="C23" s="15" t="str">
        <f>VLOOKUP($A23,Raw!$B$2:$DG$512,MATCH('Breakup Clients of PM'!C$1,Raw!$B$1:$DG$1,0),0)</f>
        <v>0.00000</v>
      </c>
      <c r="D23" s="16" t="e">
        <f t="shared" si="0"/>
        <v>#DIV/0!</v>
      </c>
    </row>
    <row r="24" spans="1:4" x14ac:dyDescent="0.3">
      <c r="A24" s="13" t="s">
        <v>538</v>
      </c>
      <c r="B24" s="15" t="str">
        <f>VLOOKUP($A24,Raw!$B$2:$DG$512,MATCH('Breakup Clients of PM'!B$1,Raw!$B$1:$DG$1,0),0)</f>
        <v>1837</v>
      </c>
      <c r="C24" s="15" t="str">
        <f>VLOOKUP($A24,Raw!$B$2:$DG$512,MATCH('Breakup Clients of PM'!C$1,Raw!$B$1:$DG$1,0),0)</f>
        <v>8407.56000</v>
      </c>
      <c r="D24" s="16">
        <f t="shared" si="0"/>
        <v>4.5767882416984209</v>
      </c>
    </row>
    <row r="25" spans="1:4" x14ac:dyDescent="0.3">
      <c r="A25" s="13" t="s">
        <v>559</v>
      </c>
      <c r="B25" s="15" t="str">
        <f>VLOOKUP($A25,Raw!$B$2:$DG$512,MATCH('Breakup Clients of PM'!B$1,Raw!$B$1:$DG$1,0),0)</f>
        <v>1161</v>
      </c>
      <c r="C25" s="15" t="str">
        <f>VLOOKUP($A25,Raw!$B$2:$DG$512,MATCH('Breakup Clients of PM'!C$1,Raw!$B$1:$DG$1,0),0)</f>
        <v>2587.12000</v>
      </c>
      <c r="D25" s="16">
        <f t="shared" si="0"/>
        <v>2.2283548664944011</v>
      </c>
    </row>
    <row r="26" spans="1:4" x14ac:dyDescent="0.3">
      <c r="A26" s="13" t="s">
        <v>584</v>
      </c>
      <c r="B26" s="15" t="str">
        <f>VLOOKUP($A26,Raw!$B$2:$DG$512,MATCH('Breakup Clients of PM'!B$1,Raw!$B$1:$DG$1,0),0)</f>
        <v>32</v>
      </c>
      <c r="C26" s="15" t="str">
        <f>VLOOKUP($A26,Raw!$B$2:$DG$512,MATCH('Breakup Clients of PM'!C$1,Raw!$B$1:$DG$1,0),0)</f>
        <v>35.47600</v>
      </c>
      <c r="D26" s="16">
        <f t="shared" si="0"/>
        <v>1.108625</v>
      </c>
    </row>
    <row r="27" spans="1:4" x14ac:dyDescent="0.3">
      <c r="A27" s="13" t="s">
        <v>596</v>
      </c>
      <c r="B27" s="15" t="str">
        <f>VLOOKUP($A27,Raw!$B$2:$DG$512,MATCH('Breakup Clients of PM'!B$1,Raw!$B$1:$DG$1,0),0)</f>
        <v>0</v>
      </c>
      <c r="C27" s="15" t="str">
        <f>VLOOKUP($A27,Raw!$B$2:$DG$512,MATCH('Breakup Clients of PM'!C$1,Raw!$B$1:$DG$1,0),0)</f>
        <v>0.00000</v>
      </c>
      <c r="D27" s="16" t="e">
        <f t="shared" si="0"/>
        <v>#DIV/0!</v>
      </c>
    </row>
    <row r="28" spans="1:4" x14ac:dyDescent="0.3">
      <c r="A28" s="13" t="s">
        <v>605</v>
      </c>
      <c r="B28" s="15" t="str">
        <f>VLOOKUP($A28,Raw!$B$2:$DG$512,MATCH('Breakup Clients of PM'!B$1,Raw!$B$1:$DG$1,0),0)</f>
        <v>71</v>
      </c>
      <c r="C28" s="15" t="str">
        <f>VLOOKUP($A28,Raw!$B$2:$DG$512,MATCH('Breakup Clients of PM'!C$1,Raw!$B$1:$DG$1,0),0)</f>
        <v>535.99000</v>
      </c>
      <c r="D28" s="16">
        <f t="shared" si="0"/>
        <v>7.5491549295774645</v>
      </c>
    </row>
    <row r="29" spans="1:4" x14ac:dyDescent="0.3">
      <c r="A29" s="13" t="s">
        <v>629</v>
      </c>
      <c r="B29" s="15" t="str">
        <f>VLOOKUP($A29,Raw!$B$2:$DG$512,MATCH('Breakup Clients of PM'!B$1,Raw!$B$1:$DG$1,0),0)</f>
        <v>5</v>
      </c>
      <c r="C29" s="15" t="str">
        <f>VLOOKUP($A29,Raw!$B$2:$DG$512,MATCH('Breakup Clients of PM'!C$1,Raw!$B$1:$DG$1,0),0)</f>
        <v>19.07000</v>
      </c>
      <c r="D29" s="16">
        <f t="shared" si="0"/>
        <v>3.8140000000000001</v>
      </c>
    </row>
    <row r="30" spans="1:4" x14ac:dyDescent="0.3">
      <c r="A30" s="13" t="s">
        <v>645</v>
      </c>
      <c r="B30" s="15" t="str">
        <f>VLOOKUP($A30,Raw!$B$2:$DG$512,MATCH('Breakup Clients of PM'!B$1,Raw!$B$1:$DG$1,0),0)</f>
        <v>1475</v>
      </c>
      <c r="C30" s="15" t="str">
        <f>VLOOKUP($A30,Raw!$B$2:$DG$512,MATCH('Breakup Clients of PM'!C$1,Raw!$B$1:$DG$1,0),0)</f>
        <v>2522.05000</v>
      </c>
      <c r="D30" s="16">
        <f t="shared" si="0"/>
        <v>1.7098644067796611</v>
      </c>
    </row>
    <row r="31" spans="1:4" x14ac:dyDescent="0.3">
      <c r="A31" s="13" t="s">
        <v>686</v>
      </c>
      <c r="B31" s="15" t="str">
        <f>VLOOKUP($A31,Raw!$B$2:$DG$512,MATCH('Breakup Clients of PM'!B$1,Raw!$B$1:$DG$1,0),0)</f>
        <v>283</v>
      </c>
      <c r="C31" s="15" t="str">
        <f>VLOOKUP($A31,Raw!$B$2:$DG$512,MATCH('Breakup Clients of PM'!C$1,Raw!$B$1:$DG$1,0),0)</f>
        <v>955.44000</v>
      </c>
      <c r="D31" s="16">
        <f t="shared" si="0"/>
        <v>3.3761130742049472</v>
      </c>
    </row>
    <row r="32" spans="1:4" x14ac:dyDescent="0.3">
      <c r="A32" s="13" t="s">
        <v>721</v>
      </c>
      <c r="B32" s="15" t="str">
        <f>VLOOKUP($A32,Raw!$B$2:$DG$512,MATCH('Breakup Clients of PM'!B$1,Raw!$B$1:$DG$1,0),0)</f>
        <v>838</v>
      </c>
      <c r="C32" s="15" t="str">
        <f>VLOOKUP($A32,Raw!$B$2:$DG$512,MATCH('Breakup Clients of PM'!C$1,Raw!$B$1:$DG$1,0),0)</f>
        <v>1047.97000</v>
      </c>
      <c r="D32" s="16">
        <f t="shared" si="0"/>
        <v>1.2505608591885442</v>
      </c>
    </row>
    <row r="33" spans="1:4" x14ac:dyDescent="0.3">
      <c r="A33" s="13" t="s">
        <v>744</v>
      </c>
      <c r="B33" s="15" t="str">
        <f>VLOOKUP($A33,Raw!$B$2:$DG$512,MATCH('Breakup Clients of PM'!B$1,Raw!$B$1:$DG$1,0),0)</f>
        <v>0</v>
      </c>
      <c r="C33" s="15" t="str">
        <f>VLOOKUP($A33,Raw!$B$2:$DG$512,MATCH('Breakup Clients of PM'!C$1,Raw!$B$1:$DG$1,0),0)</f>
        <v>0.00000</v>
      </c>
      <c r="D33" s="16" t="e">
        <f t="shared" si="0"/>
        <v>#DIV/0!</v>
      </c>
    </row>
    <row r="34" spans="1:4" x14ac:dyDescent="0.3">
      <c r="A34" s="13" t="s">
        <v>751</v>
      </c>
      <c r="B34" s="15" t="str">
        <f>VLOOKUP($A34,Raw!$B$2:$DG$512,MATCH('Breakup Clients of PM'!B$1,Raw!$B$1:$DG$1,0),0)</f>
        <v>0</v>
      </c>
      <c r="C34" s="15" t="str">
        <f>VLOOKUP($A34,Raw!$B$2:$DG$512,MATCH('Breakup Clients of PM'!C$1,Raw!$B$1:$DG$1,0),0)</f>
        <v>0.00000</v>
      </c>
      <c r="D34" s="16" t="e">
        <f t="shared" si="0"/>
        <v>#DIV/0!</v>
      </c>
    </row>
    <row r="35" spans="1:4" x14ac:dyDescent="0.3">
      <c r="A35" s="13" t="s">
        <v>754</v>
      </c>
      <c r="B35" s="15" t="str">
        <f>VLOOKUP($A35,Raw!$B$2:$DG$512,MATCH('Breakup Clients of PM'!B$1,Raw!$B$1:$DG$1,0),0)</f>
        <v>0</v>
      </c>
      <c r="C35" s="15" t="str">
        <f>VLOOKUP($A35,Raw!$B$2:$DG$512,MATCH('Breakup Clients of PM'!C$1,Raw!$B$1:$DG$1,0),0)</f>
        <v>0.00000</v>
      </c>
      <c r="D35" s="16" t="e">
        <f t="shared" si="0"/>
        <v>#DIV/0!</v>
      </c>
    </row>
    <row r="36" spans="1:4" x14ac:dyDescent="0.3">
      <c r="A36" s="13" t="s">
        <v>763</v>
      </c>
      <c r="B36" s="15" t="str">
        <f>VLOOKUP($A36,Raw!$B$2:$DG$512,MATCH('Breakup Clients of PM'!B$1,Raw!$B$1:$DG$1,0),0)</f>
        <v>19</v>
      </c>
      <c r="C36" s="15" t="str">
        <f>VLOOKUP($A36,Raw!$B$2:$DG$512,MATCH('Breakup Clients of PM'!C$1,Raw!$B$1:$DG$1,0),0)</f>
        <v>29.09000</v>
      </c>
      <c r="D36" s="16">
        <f t="shared" si="0"/>
        <v>1.5310526315789474</v>
      </c>
    </row>
    <row r="37" spans="1:4" x14ac:dyDescent="0.3">
      <c r="A37" s="13" t="s">
        <v>780</v>
      </c>
      <c r="B37" s="15" t="str">
        <f>VLOOKUP($A37,Raw!$B$2:$DG$512,MATCH('Breakup Clients of PM'!B$1,Raw!$B$1:$DG$1,0),0)</f>
        <v>57</v>
      </c>
      <c r="C37" s="15" t="str">
        <f>VLOOKUP($A37,Raw!$B$2:$DG$512,MATCH('Breakup Clients of PM'!C$1,Raw!$B$1:$DG$1,0),0)</f>
        <v>118.65000</v>
      </c>
      <c r="D37" s="16">
        <f t="shared" si="0"/>
        <v>2.081578947368421</v>
      </c>
    </row>
    <row r="38" spans="1:4" x14ac:dyDescent="0.3">
      <c r="A38" s="13" t="s">
        <v>804</v>
      </c>
      <c r="B38" s="15" t="str">
        <f>VLOOKUP($A38,Raw!$B$2:$DG$512,MATCH('Breakup Clients of PM'!B$1,Raw!$B$1:$DG$1,0),0)</f>
        <v>26</v>
      </c>
      <c r="C38" s="15" t="str">
        <f>VLOOKUP($A38,Raw!$B$2:$DG$512,MATCH('Breakup Clients of PM'!C$1,Raw!$B$1:$DG$1,0),0)</f>
        <v>51.34000</v>
      </c>
      <c r="D38" s="16">
        <f t="shared" si="0"/>
        <v>1.9746153846153847</v>
      </c>
    </row>
    <row r="39" spans="1:4" x14ac:dyDescent="0.3">
      <c r="A39" s="13" t="s">
        <v>818</v>
      </c>
      <c r="B39" s="15" t="str">
        <f>VLOOKUP($A39,Raw!$B$2:$DG$512,MATCH('Breakup Clients of PM'!B$1,Raw!$B$1:$DG$1,0),0)</f>
        <v>221</v>
      </c>
      <c r="C39" s="15" t="str">
        <f>VLOOKUP($A39,Raw!$B$2:$DG$512,MATCH('Breakup Clients of PM'!C$1,Raw!$B$1:$DG$1,0),0)</f>
        <v>222.49000</v>
      </c>
      <c r="D39" s="16">
        <f t="shared" si="0"/>
        <v>1.0067420814479637</v>
      </c>
    </row>
    <row r="40" spans="1:4" x14ac:dyDescent="0.3">
      <c r="A40" s="13" t="s">
        <v>855</v>
      </c>
      <c r="B40" s="15" t="str">
        <f>VLOOKUP($A40,Raw!$B$2:$DG$512,MATCH('Breakup Clients of PM'!B$1,Raw!$B$1:$DG$1,0),0)</f>
        <v>13899</v>
      </c>
      <c r="C40" s="15" t="str">
        <f>VLOOKUP($A40,Raw!$B$2:$DG$512,MATCH('Breakup Clients of PM'!C$1,Raw!$B$1:$DG$1,0),0)</f>
        <v>24669.82000</v>
      </c>
      <c r="D40" s="16">
        <f t="shared" si="0"/>
        <v>1.7749348874019713</v>
      </c>
    </row>
    <row r="41" spans="1:4" x14ac:dyDescent="0.3">
      <c r="A41" s="13" t="s">
        <v>882</v>
      </c>
      <c r="B41" s="15" t="str">
        <f>VLOOKUP($A41,Raw!$B$2:$DG$512,MATCH('Breakup Clients of PM'!B$1,Raw!$B$1:$DG$1,0),0)</f>
        <v>2</v>
      </c>
      <c r="C41" s="15" t="str">
        <f>VLOOKUP($A41,Raw!$B$2:$DG$512,MATCH('Breakup Clients of PM'!C$1,Raw!$B$1:$DG$1,0),0)</f>
        <v>90.00000</v>
      </c>
      <c r="D41" s="16">
        <f t="shared" si="0"/>
        <v>45</v>
      </c>
    </row>
    <row r="42" spans="1:4" x14ac:dyDescent="0.3">
      <c r="A42" s="13" t="s">
        <v>893</v>
      </c>
      <c r="B42" s="15" t="str">
        <f>VLOOKUP($A42,Raw!$B$2:$DG$512,MATCH('Breakup Clients of PM'!B$1,Raw!$B$1:$DG$1,0),0)</f>
        <v>406</v>
      </c>
      <c r="C42" s="15" t="str">
        <f>VLOOKUP($A42,Raw!$B$2:$DG$512,MATCH('Breakup Clients of PM'!C$1,Raw!$B$1:$DG$1,0),0)</f>
        <v>3870.16000</v>
      </c>
      <c r="D42" s="16">
        <f t="shared" si="0"/>
        <v>9.5324137931034478</v>
      </c>
    </row>
    <row r="43" spans="1:4" x14ac:dyDescent="0.3">
      <c r="A43" s="13" t="s">
        <v>940</v>
      </c>
      <c r="B43" s="15" t="str">
        <f>VLOOKUP($A43,Raw!$B$2:$DG$512,MATCH('Breakup Clients of PM'!B$1,Raw!$B$1:$DG$1,0),0)</f>
        <v>29</v>
      </c>
      <c r="C43" s="15" t="str">
        <f>VLOOKUP($A43,Raw!$B$2:$DG$512,MATCH('Breakup Clients of PM'!C$1,Raw!$B$1:$DG$1,0),0)</f>
        <v>91.32922</v>
      </c>
      <c r="D43" s="16">
        <f t="shared" si="0"/>
        <v>3.1492834482758623</v>
      </c>
    </row>
    <row r="44" spans="1:4" x14ac:dyDescent="0.3">
      <c r="A44" s="13" t="s">
        <v>953</v>
      </c>
      <c r="B44" s="15" t="str">
        <f>VLOOKUP($A44,Raw!$B$2:$DG$512,MATCH('Breakup Clients of PM'!B$1,Raw!$B$1:$DG$1,0),0)</f>
        <v>13</v>
      </c>
      <c r="C44" s="15" t="str">
        <f>VLOOKUP($A44,Raw!$B$2:$DG$512,MATCH('Breakup Clients of PM'!C$1,Raw!$B$1:$DG$1,0),0)</f>
        <v>50.90000</v>
      </c>
      <c r="D44" s="16">
        <f t="shared" si="0"/>
        <v>3.9153846153846152</v>
      </c>
    </row>
    <row r="45" spans="1:4" x14ac:dyDescent="0.3">
      <c r="A45" s="13" t="s">
        <v>967</v>
      </c>
      <c r="B45" s="15" t="str">
        <f>VLOOKUP($A45,Raw!$B$2:$DG$512,MATCH('Breakup Clients of PM'!B$1,Raw!$B$1:$DG$1,0),0)</f>
        <v>0</v>
      </c>
      <c r="C45" s="15" t="str">
        <f>VLOOKUP($A45,Raw!$B$2:$DG$512,MATCH('Breakup Clients of PM'!C$1,Raw!$B$1:$DG$1,0),0)</f>
        <v>0.00000</v>
      </c>
      <c r="D45" s="16" t="e">
        <f t="shared" si="0"/>
        <v>#DIV/0!</v>
      </c>
    </row>
    <row r="46" spans="1:4" x14ac:dyDescent="0.3">
      <c r="A46" s="13" t="s">
        <v>976</v>
      </c>
      <c r="B46" s="15" t="str">
        <f>VLOOKUP($A46,Raw!$B$2:$DG$512,MATCH('Breakup Clients of PM'!B$1,Raw!$B$1:$DG$1,0),0)</f>
        <v>190</v>
      </c>
      <c r="C46" s="15" t="str">
        <f>VLOOKUP($A46,Raw!$B$2:$DG$512,MATCH('Breakup Clients of PM'!C$1,Raw!$B$1:$DG$1,0),0)</f>
        <v>1059.81000</v>
      </c>
      <c r="D46" s="16">
        <f t="shared" si="0"/>
        <v>5.5779473684210528</v>
      </c>
    </row>
    <row r="47" spans="1:4" x14ac:dyDescent="0.3">
      <c r="A47" s="13" t="s">
        <v>997</v>
      </c>
      <c r="B47" s="15" t="str">
        <f>VLOOKUP($A47,Raw!$B$2:$DG$512,MATCH('Breakup Clients of PM'!B$1,Raw!$B$1:$DG$1,0),0)</f>
        <v>295</v>
      </c>
      <c r="C47" s="15" t="str">
        <f>VLOOKUP($A47,Raw!$B$2:$DG$512,MATCH('Breakup Clients of PM'!C$1,Raw!$B$1:$DG$1,0),0)</f>
        <v>516.05140</v>
      </c>
      <c r="D47" s="16">
        <f t="shared" si="0"/>
        <v>1.7493267796610168</v>
      </c>
    </row>
    <row r="48" spans="1:4" x14ac:dyDescent="0.3">
      <c r="A48" s="13" t="s">
        <v>1016</v>
      </c>
      <c r="B48" s="15" t="str">
        <f>VLOOKUP($A48,Raw!$B$2:$DG$512,MATCH('Breakup Clients of PM'!B$1,Raw!$B$1:$DG$1,0),0)</f>
        <v>1668</v>
      </c>
      <c r="C48" s="15" t="str">
        <f>VLOOKUP($A48,Raw!$B$2:$DG$512,MATCH('Breakup Clients of PM'!C$1,Raw!$B$1:$DG$1,0),0)</f>
        <v>1546.95000</v>
      </c>
      <c r="D48" s="16">
        <f t="shared" si="0"/>
        <v>0.92742805755395685</v>
      </c>
    </row>
    <row r="49" spans="1:4" x14ac:dyDescent="0.3">
      <c r="A49" s="13" t="s">
        <v>1034</v>
      </c>
      <c r="B49" s="15" t="str">
        <f>VLOOKUP($A49,Raw!$B$2:$DG$512,MATCH('Breakup Clients of PM'!B$1,Raw!$B$1:$DG$1,0),0)</f>
        <v>2299</v>
      </c>
      <c r="C49" s="15" t="str">
        <f>VLOOKUP($A49,Raw!$B$2:$DG$512,MATCH('Breakup Clients of PM'!C$1,Raw!$B$1:$DG$1,0),0)</f>
        <v>3510.17000</v>
      </c>
      <c r="D49" s="16">
        <f t="shared" si="0"/>
        <v>1.5268247063940845</v>
      </c>
    </row>
    <row r="50" spans="1:4" x14ac:dyDescent="0.3">
      <c r="A50" s="13" t="s">
        <v>1075</v>
      </c>
      <c r="B50" s="15" t="str">
        <f>VLOOKUP($A50,Raw!$B$2:$DG$512,MATCH('Breakup Clients of PM'!B$1,Raw!$B$1:$DG$1,0),0)</f>
        <v>273</v>
      </c>
      <c r="C50" s="15" t="str">
        <f>VLOOKUP($A50,Raw!$B$2:$DG$512,MATCH('Breakup Clients of PM'!C$1,Raw!$B$1:$DG$1,0),0)</f>
        <v>266.08000</v>
      </c>
      <c r="D50" s="16">
        <f t="shared" si="0"/>
        <v>0.97465201465201456</v>
      </c>
    </row>
    <row r="51" spans="1:4" x14ac:dyDescent="0.3">
      <c r="A51" s="13" t="s">
        <v>1095</v>
      </c>
      <c r="B51" s="15" t="str">
        <f>VLOOKUP($A51,Raw!$B$2:$DG$512,MATCH('Breakup Clients of PM'!B$1,Raw!$B$1:$DG$1,0),0)</f>
        <v>55</v>
      </c>
      <c r="C51" s="15" t="str">
        <f>VLOOKUP($A51,Raw!$B$2:$DG$512,MATCH('Breakup Clients of PM'!C$1,Raw!$B$1:$DG$1,0),0)</f>
        <v>82.80000</v>
      </c>
      <c r="D51" s="16">
        <f t="shared" si="0"/>
        <v>1.5054545454545454</v>
      </c>
    </row>
    <row r="52" spans="1:4" x14ac:dyDescent="0.3">
      <c r="A52" s="13" t="s">
        <v>1109</v>
      </c>
      <c r="B52" s="15" t="str">
        <f>VLOOKUP($A52,Raw!$B$2:$DG$512,MATCH('Breakup Clients of PM'!B$1,Raw!$B$1:$DG$1,0),0)</f>
        <v>46</v>
      </c>
      <c r="C52" s="15" t="str">
        <f>VLOOKUP($A52,Raw!$B$2:$DG$512,MATCH('Breakup Clients of PM'!C$1,Raw!$B$1:$DG$1,0),0)</f>
        <v>41.11000</v>
      </c>
      <c r="D52" s="16">
        <f t="shared" si="0"/>
        <v>0.893695652173913</v>
      </c>
    </row>
    <row r="53" spans="1:4" x14ac:dyDescent="0.3">
      <c r="A53" s="13" t="s">
        <v>1125</v>
      </c>
      <c r="B53" s="15" t="str">
        <f>VLOOKUP($A53,Raw!$B$2:$DG$512,MATCH('Breakup Clients of PM'!B$1,Raw!$B$1:$DG$1,0),0)</f>
        <v>108</v>
      </c>
      <c r="C53" s="15" t="str">
        <f>VLOOKUP($A53,Raw!$B$2:$DG$512,MATCH('Breakup Clients of PM'!C$1,Raw!$B$1:$DG$1,0),0)</f>
        <v>896.81000</v>
      </c>
      <c r="D53" s="16">
        <f t="shared" si="0"/>
        <v>8.3037962962962961</v>
      </c>
    </row>
    <row r="54" spans="1:4" x14ac:dyDescent="0.3">
      <c r="A54" s="13" t="s">
        <v>1151</v>
      </c>
      <c r="B54" s="15" t="str">
        <f>VLOOKUP($A54,Raw!$B$2:$DG$512,MATCH('Breakup Clients of PM'!B$1,Raw!$B$1:$DG$1,0),0)</f>
        <v>1942</v>
      </c>
      <c r="C54" s="15" t="str">
        <f>VLOOKUP($A54,Raw!$B$2:$DG$512,MATCH('Breakup Clients of PM'!C$1,Raw!$B$1:$DG$1,0),0)</f>
        <v>5564.09000</v>
      </c>
      <c r="D54" s="16">
        <f t="shared" si="0"/>
        <v>2.8651338825952628</v>
      </c>
    </row>
    <row r="55" spans="1:4" x14ac:dyDescent="0.3">
      <c r="A55" s="13" t="s">
        <v>1171</v>
      </c>
      <c r="B55" s="15" t="str">
        <f>VLOOKUP($A55,Raw!$B$2:$DG$512,MATCH('Breakup Clients of PM'!B$1,Raw!$B$1:$DG$1,0),0)</f>
        <v>139</v>
      </c>
      <c r="C55" s="15" t="str">
        <f>VLOOKUP($A55,Raw!$B$2:$DG$512,MATCH('Breakup Clients of PM'!C$1,Raw!$B$1:$DG$1,0),0)</f>
        <v>3926.73485</v>
      </c>
      <c r="D55" s="16">
        <f t="shared" si="0"/>
        <v>28.249891007194243</v>
      </c>
    </row>
    <row r="56" spans="1:4" x14ac:dyDescent="0.3">
      <c r="A56" s="13" t="s">
        <v>1205</v>
      </c>
      <c r="B56" s="15" t="str">
        <f>VLOOKUP($A56,Raw!$B$2:$DG$512,MATCH('Breakup Clients of PM'!B$1,Raw!$B$1:$DG$1,0),0)</f>
        <v>0</v>
      </c>
      <c r="C56" s="15" t="str">
        <f>VLOOKUP($A56,Raw!$B$2:$DG$512,MATCH('Breakup Clients of PM'!C$1,Raw!$B$1:$DG$1,0),0)</f>
        <v>0.00000</v>
      </c>
      <c r="D56" s="16" t="e">
        <f t="shared" si="0"/>
        <v>#DIV/0!</v>
      </c>
    </row>
    <row r="57" spans="1:4" x14ac:dyDescent="0.3">
      <c r="A57" s="13" t="s">
        <v>1212</v>
      </c>
      <c r="B57" s="15" t="str">
        <f>VLOOKUP($A57,Raw!$B$2:$DG$512,MATCH('Breakup Clients of PM'!B$1,Raw!$B$1:$DG$1,0),0)</f>
        <v>225</v>
      </c>
      <c r="C57" s="15" t="str">
        <f>VLOOKUP($A57,Raw!$B$2:$DG$512,MATCH('Breakup Clients of PM'!C$1,Raw!$B$1:$DG$1,0),0)</f>
        <v>302.23000</v>
      </c>
      <c r="D57" s="16">
        <f t="shared" si="0"/>
        <v>1.3432444444444445</v>
      </c>
    </row>
    <row r="58" spans="1:4" x14ac:dyDescent="0.3">
      <c r="A58" s="13" t="s">
        <v>1233</v>
      </c>
      <c r="B58" s="15" t="str">
        <f>VLOOKUP($A58,Raw!$B$2:$DG$512,MATCH('Breakup Clients of PM'!B$1,Raw!$B$1:$DG$1,0),0)</f>
        <v>56</v>
      </c>
      <c r="C58" s="15" t="str">
        <f>VLOOKUP($A58,Raw!$B$2:$DG$512,MATCH('Breakup Clients of PM'!C$1,Raw!$B$1:$DG$1,0),0)</f>
        <v>72.66000</v>
      </c>
      <c r="D58" s="16">
        <f t="shared" si="0"/>
        <v>1.2974999999999999</v>
      </c>
    </row>
    <row r="59" spans="1:4" x14ac:dyDescent="0.3">
      <c r="A59" s="13" t="s">
        <v>1244</v>
      </c>
      <c r="B59" s="15" t="str">
        <f>VLOOKUP($A59,Raw!$B$2:$DG$512,MATCH('Breakup Clients of PM'!B$1,Raw!$B$1:$DG$1,0),0)</f>
        <v>535</v>
      </c>
      <c r="C59" s="15" t="str">
        <f>VLOOKUP($A59,Raw!$B$2:$DG$512,MATCH('Breakup Clients of PM'!C$1,Raw!$B$1:$DG$1,0),0)</f>
        <v>2924.56439</v>
      </c>
      <c r="D59" s="16">
        <f t="shared" si="0"/>
        <v>5.4664754953271029</v>
      </c>
    </row>
    <row r="60" spans="1:4" x14ac:dyDescent="0.3">
      <c r="A60" s="13" t="s">
        <v>1258</v>
      </c>
      <c r="B60" s="15" t="str">
        <f>VLOOKUP($A60,Raw!$B$2:$DG$512,MATCH('Breakup Clients of PM'!B$1,Raw!$B$1:$DG$1,0),0)</f>
        <v>121</v>
      </c>
      <c r="C60" s="15" t="str">
        <f>VLOOKUP($A60,Raw!$B$2:$DG$512,MATCH('Breakup Clients of PM'!C$1,Raw!$B$1:$DG$1,0),0)</f>
        <v>847.45917</v>
      </c>
      <c r="D60" s="16">
        <f t="shared" si="0"/>
        <v>7.0037947933884297</v>
      </c>
    </row>
    <row r="61" spans="1:4" x14ac:dyDescent="0.3">
      <c r="A61" s="13" t="s">
        <v>1276</v>
      </c>
      <c r="B61" s="15" t="str">
        <f>VLOOKUP($A61,Raw!$B$2:$DG$512,MATCH('Breakup Clients of PM'!B$1,Raw!$B$1:$DG$1,0),0)</f>
        <v>1921</v>
      </c>
      <c r="C61" s="15" t="str">
        <f>VLOOKUP($A61,Raw!$B$2:$DG$512,MATCH('Breakup Clients of PM'!C$1,Raw!$B$1:$DG$1,0),0)</f>
        <v>2194.94000</v>
      </c>
      <c r="D61" s="16">
        <f t="shared" si="0"/>
        <v>1.1426028110359188</v>
      </c>
    </row>
    <row r="62" spans="1:4" x14ac:dyDescent="0.3">
      <c r="A62" s="13" t="s">
        <v>1293</v>
      </c>
      <c r="B62" s="15" t="str">
        <f>VLOOKUP($A62,Raw!$B$2:$DG$512,MATCH('Breakup Clients of PM'!B$1,Raw!$B$1:$DG$1,0),0)</f>
        <v>13</v>
      </c>
      <c r="C62" s="15" t="str">
        <f>VLOOKUP($A62,Raw!$B$2:$DG$512,MATCH('Breakup Clients of PM'!C$1,Raw!$B$1:$DG$1,0),0)</f>
        <v>58.00000</v>
      </c>
      <c r="D62" s="16">
        <f t="shared" si="0"/>
        <v>4.4615384615384617</v>
      </c>
    </row>
    <row r="63" spans="1:4" x14ac:dyDescent="0.3">
      <c r="A63" s="13" t="s">
        <v>1305</v>
      </c>
      <c r="B63" s="15" t="str">
        <f>VLOOKUP($A63,Raw!$B$2:$DG$512,MATCH('Breakup Clients of PM'!B$1,Raw!$B$1:$DG$1,0),0)</f>
        <v>0</v>
      </c>
      <c r="C63" s="15" t="str">
        <f>VLOOKUP($A63,Raw!$B$2:$DG$512,MATCH('Breakup Clients of PM'!C$1,Raw!$B$1:$DG$1,0),0)</f>
        <v>0.00000</v>
      </c>
      <c r="D63" s="16" t="e">
        <f t="shared" si="0"/>
        <v>#DIV/0!</v>
      </c>
    </row>
    <row r="64" spans="1:4" x14ac:dyDescent="0.3">
      <c r="A64" s="13" t="s">
        <v>1313</v>
      </c>
      <c r="B64" s="15" t="str">
        <f>VLOOKUP($A64,Raw!$B$2:$DG$512,MATCH('Breakup Clients of PM'!B$1,Raw!$B$1:$DG$1,0),0)</f>
        <v>0</v>
      </c>
      <c r="C64" s="15" t="str">
        <f>VLOOKUP($A64,Raw!$B$2:$DG$512,MATCH('Breakup Clients of PM'!C$1,Raw!$B$1:$DG$1,0),0)</f>
        <v>0.00000</v>
      </c>
      <c r="D64" s="16" t="e">
        <f t="shared" si="0"/>
        <v>#DIV/0!</v>
      </c>
    </row>
    <row r="65" spans="1:4" x14ac:dyDescent="0.3">
      <c r="A65" s="13" t="s">
        <v>1320</v>
      </c>
      <c r="B65" s="15" t="str">
        <f>VLOOKUP($A65,Raw!$B$2:$DG$512,MATCH('Breakup Clients of PM'!B$1,Raw!$B$1:$DG$1,0),0)</f>
        <v>239</v>
      </c>
      <c r="C65" s="15" t="str">
        <f>VLOOKUP($A65,Raw!$B$2:$DG$512,MATCH('Breakup Clients of PM'!C$1,Raw!$B$1:$DG$1,0),0)</f>
        <v>215.51000</v>
      </c>
      <c r="D65" s="16">
        <f t="shared" si="0"/>
        <v>0.90171548117154809</v>
      </c>
    </row>
    <row r="66" spans="1:4" x14ac:dyDescent="0.3">
      <c r="A66" s="13" t="s">
        <v>1351</v>
      </c>
      <c r="B66" s="15" t="str">
        <f>VLOOKUP($A66,Raw!$B$2:$DG$512,MATCH('Breakup Clients of PM'!B$1,Raw!$B$1:$DG$1,0),0)</f>
        <v>796</v>
      </c>
      <c r="C66" s="15" t="str">
        <f>VLOOKUP($A66,Raw!$B$2:$DG$512,MATCH('Breakup Clients of PM'!C$1,Raw!$B$1:$DG$1,0),0)</f>
        <v>6574.29000</v>
      </c>
      <c r="D66" s="16">
        <f t="shared" si="0"/>
        <v>8.2591582914572861</v>
      </c>
    </row>
    <row r="67" spans="1:4" x14ac:dyDescent="0.3">
      <c r="A67" s="13" t="s">
        <v>1369</v>
      </c>
      <c r="B67" s="15" t="str">
        <f>VLOOKUP($A67,Raw!$B$2:$DG$512,MATCH('Breakup Clients of PM'!B$1,Raw!$B$1:$DG$1,0),0)</f>
        <v>2597</v>
      </c>
      <c r="C67" s="15" t="str">
        <f>VLOOKUP($A67,Raw!$B$2:$DG$512,MATCH('Breakup Clients of PM'!C$1,Raw!$B$1:$DG$1,0),0)</f>
        <v>3741.99000</v>
      </c>
      <c r="D67" s="16">
        <f t="shared" ref="D67:D130" si="1">C67/B67</f>
        <v>1.4408894878706198</v>
      </c>
    </row>
    <row r="68" spans="1:4" x14ac:dyDescent="0.3">
      <c r="A68" s="13" t="s">
        <v>1407</v>
      </c>
      <c r="B68" s="15" t="str">
        <f>VLOOKUP($A68,Raw!$B$2:$DG$512,MATCH('Breakup Clients of PM'!B$1,Raw!$B$1:$DG$1,0),0)</f>
        <v>21</v>
      </c>
      <c r="C68" s="15" t="str">
        <f>VLOOKUP($A68,Raw!$B$2:$DG$512,MATCH('Breakup Clients of PM'!C$1,Raw!$B$1:$DG$1,0),0)</f>
        <v>416.50000</v>
      </c>
      <c r="D68" s="16">
        <f t="shared" si="1"/>
        <v>19.833333333333332</v>
      </c>
    </row>
    <row r="69" spans="1:4" x14ac:dyDescent="0.3">
      <c r="A69" s="13" t="s">
        <v>1423</v>
      </c>
      <c r="B69" s="15" t="str">
        <f>VLOOKUP($A69,Raw!$B$2:$DG$512,MATCH('Breakup Clients of PM'!B$1,Raw!$B$1:$DG$1,0),0)</f>
        <v>0</v>
      </c>
      <c r="C69" s="15" t="str">
        <f>VLOOKUP($A69,Raw!$B$2:$DG$512,MATCH('Breakup Clients of PM'!C$1,Raw!$B$1:$DG$1,0),0)</f>
        <v>0.00000</v>
      </c>
      <c r="D69" s="16" t="e">
        <f t="shared" si="1"/>
        <v>#DIV/0!</v>
      </c>
    </row>
    <row r="70" spans="1:4" x14ac:dyDescent="0.3">
      <c r="A70" s="13" t="s">
        <v>1430</v>
      </c>
      <c r="B70" s="15" t="str">
        <f>VLOOKUP($A70,Raw!$B$2:$DG$512,MATCH('Breakup Clients of PM'!B$1,Raw!$B$1:$DG$1,0),0)</f>
        <v>162</v>
      </c>
      <c r="C70" s="15" t="str">
        <f>VLOOKUP($A70,Raw!$B$2:$DG$512,MATCH('Breakup Clients of PM'!C$1,Raw!$B$1:$DG$1,0),0)</f>
        <v>206.55000</v>
      </c>
      <c r="D70" s="16">
        <f t="shared" si="1"/>
        <v>1.2750000000000001</v>
      </c>
    </row>
    <row r="71" spans="1:4" x14ac:dyDescent="0.3">
      <c r="A71" s="13" t="s">
        <v>1454</v>
      </c>
      <c r="B71" s="15" t="str">
        <f>VLOOKUP($A71,Raw!$B$2:$DG$512,MATCH('Breakup Clients of PM'!B$1,Raw!$B$1:$DG$1,0),0)</f>
        <v>31</v>
      </c>
      <c r="C71" s="15" t="str">
        <f>VLOOKUP($A71,Raw!$B$2:$DG$512,MATCH('Breakup Clients of PM'!C$1,Raw!$B$1:$DG$1,0),0)</f>
        <v>114.92000</v>
      </c>
      <c r="D71" s="16">
        <f t="shared" si="1"/>
        <v>3.7070967741935483</v>
      </c>
    </row>
    <row r="72" spans="1:4" x14ac:dyDescent="0.3">
      <c r="A72" s="13" t="s">
        <v>1471</v>
      </c>
      <c r="B72" s="15" t="str">
        <f>VLOOKUP($A72,Raw!$B$2:$DG$512,MATCH('Breakup Clients of PM'!B$1,Raw!$B$1:$DG$1,0),0)</f>
        <v>1099</v>
      </c>
      <c r="C72" s="15" t="str">
        <f>VLOOKUP($A72,Raw!$B$2:$DG$512,MATCH('Breakup Clients of PM'!C$1,Raw!$B$1:$DG$1,0),0)</f>
        <v>4858.71130</v>
      </c>
      <c r="D72" s="16">
        <f t="shared" si="1"/>
        <v>4.4210293903548683</v>
      </c>
    </row>
    <row r="73" spans="1:4" x14ac:dyDescent="0.3">
      <c r="A73" s="13" t="s">
        <v>1496</v>
      </c>
      <c r="B73" s="15" t="str">
        <f>VLOOKUP($A73,Raw!$B$2:$DG$512,MATCH('Breakup Clients of PM'!B$1,Raw!$B$1:$DG$1,0),0)</f>
        <v>84</v>
      </c>
      <c r="C73" s="15" t="str">
        <f>VLOOKUP($A73,Raw!$B$2:$DG$512,MATCH('Breakup Clients of PM'!C$1,Raw!$B$1:$DG$1,0),0)</f>
        <v>67.14328</v>
      </c>
      <c r="D73" s="16">
        <f t="shared" si="1"/>
        <v>0.79932476190476198</v>
      </c>
    </row>
    <row r="74" spans="1:4" x14ac:dyDescent="0.3">
      <c r="A74" s="13" t="s">
        <v>1509</v>
      </c>
      <c r="B74" s="15" t="str">
        <f>VLOOKUP($A74,Raw!$B$2:$DG$512,MATCH('Breakup Clients of PM'!B$1,Raw!$B$1:$DG$1,0),0)</f>
        <v>642</v>
      </c>
      <c r="C74" s="15" t="str">
        <f>VLOOKUP($A74,Raw!$B$2:$DG$512,MATCH('Breakup Clients of PM'!C$1,Raw!$B$1:$DG$1,0),0)</f>
        <v>919.51000</v>
      </c>
      <c r="D74" s="16">
        <f t="shared" si="1"/>
        <v>1.4322585669781931</v>
      </c>
    </row>
    <row r="75" spans="1:4" x14ac:dyDescent="0.3">
      <c r="A75" s="13" t="s">
        <v>1542</v>
      </c>
      <c r="B75" s="15" t="str">
        <f>VLOOKUP($A75,Raw!$B$2:$DG$512,MATCH('Breakup Clients of PM'!B$1,Raw!$B$1:$DG$1,0),0)</f>
        <v>1844</v>
      </c>
      <c r="C75" s="15" t="str">
        <f>VLOOKUP($A75,Raw!$B$2:$DG$512,MATCH('Breakup Clients of PM'!C$1,Raw!$B$1:$DG$1,0),0)</f>
        <v>5637.08550</v>
      </c>
      <c r="D75" s="16">
        <f t="shared" si="1"/>
        <v>3.0569877982646423</v>
      </c>
    </row>
    <row r="76" spans="1:4" x14ac:dyDescent="0.3">
      <c r="A76" s="13" t="s">
        <v>1572</v>
      </c>
      <c r="B76" s="15" t="str">
        <f>VLOOKUP($A76,Raw!$B$2:$DG$512,MATCH('Breakup Clients of PM'!B$1,Raw!$B$1:$DG$1,0),0)</f>
        <v>1</v>
      </c>
      <c r="C76" s="15" t="str">
        <f>VLOOKUP($A76,Raw!$B$2:$DG$512,MATCH('Breakup Clients of PM'!C$1,Raw!$B$1:$DG$1,0),0)</f>
        <v>38.50000</v>
      </c>
      <c r="D76" s="16">
        <f t="shared" si="1"/>
        <v>38.5</v>
      </c>
    </row>
    <row r="77" spans="1:4" x14ac:dyDescent="0.3">
      <c r="A77" s="13" t="s">
        <v>1582</v>
      </c>
      <c r="B77" s="15" t="str">
        <f>VLOOKUP($A77,Raw!$B$2:$DG$512,MATCH('Breakup Clients of PM'!B$1,Raw!$B$1:$DG$1,0),0)</f>
        <v>0</v>
      </c>
      <c r="C77" s="15" t="str">
        <f>VLOOKUP($A77,Raw!$B$2:$DG$512,MATCH('Breakup Clients of PM'!C$1,Raw!$B$1:$DG$1,0),0)</f>
        <v>0.00000</v>
      </c>
      <c r="D77" s="16" t="e">
        <f t="shared" si="1"/>
        <v>#DIV/0!</v>
      </c>
    </row>
    <row r="78" spans="1:4" x14ac:dyDescent="0.3">
      <c r="A78" s="13" t="s">
        <v>1591</v>
      </c>
      <c r="B78" s="15" t="str">
        <f>VLOOKUP($A78,Raw!$B$2:$DG$512,MATCH('Breakup Clients of PM'!B$1,Raw!$B$1:$DG$1,0),0)</f>
        <v>31</v>
      </c>
      <c r="C78" s="15" t="str">
        <f>VLOOKUP($A78,Raw!$B$2:$DG$512,MATCH('Breakup Clients of PM'!C$1,Raw!$B$1:$DG$1,0),0)</f>
        <v>282.73000</v>
      </c>
      <c r="D78" s="16">
        <f t="shared" si="1"/>
        <v>9.120322580645162</v>
      </c>
    </row>
    <row r="79" spans="1:4" x14ac:dyDescent="0.3">
      <c r="A79" s="13" t="s">
        <v>1608</v>
      </c>
      <c r="B79" s="15" t="str">
        <f>VLOOKUP($A79,Raw!$B$2:$DG$512,MATCH('Breakup Clients of PM'!B$1,Raw!$B$1:$DG$1,0),0)</f>
        <v>0</v>
      </c>
      <c r="C79" s="15" t="str">
        <f>VLOOKUP($A79,Raw!$B$2:$DG$512,MATCH('Breakup Clients of PM'!C$1,Raw!$B$1:$DG$1,0),0)</f>
        <v>0.00000</v>
      </c>
      <c r="D79" s="16" t="e">
        <f t="shared" si="1"/>
        <v>#DIV/0!</v>
      </c>
    </row>
    <row r="80" spans="1:4" x14ac:dyDescent="0.3">
      <c r="A80" s="13" t="s">
        <v>1617</v>
      </c>
      <c r="B80" s="15" t="str">
        <f>VLOOKUP($A80,Raw!$B$2:$DG$512,MATCH('Breakup Clients of PM'!B$1,Raw!$B$1:$DG$1,0),0)</f>
        <v>18</v>
      </c>
      <c r="C80" s="15" t="str">
        <f>VLOOKUP($A80,Raw!$B$2:$DG$512,MATCH('Breakup Clients of PM'!C$1,Raw!$B$1:$DG$1,0),0)</f>
        <v>54.49030</v>
      </c>
      <c r="D80" s="16">
        <f t="shared" si="1"/>
        <v>3.0272388888888888</v>
      </c>
    </row>
    <row r="81" spans="1:4" x14ac:dyDescent="0.3">
      <c r="A81" s="13" t="s">
        <v>1631</v>
      </c>
      <c r="B81" s="15" t="str">
        <f>VLOOKUP($A81,Raw!$B$2:$DG$512,MATCH('Breakup Clients of PM'!B$1,Raw!$B$1:$DG$1,0),0)</f>
        <v>39</v>
      </c>
      <c r="C81" s="15" t="str">
        <f>VLOOKUP($A81,Raw!$B$2:$DG$512,MATCH('Breakup Clients of PM'!C$1,Raw!$B$1:$DG$1,0),0)</f>
        <v>48.54295</v>
      </c>
      <c r="D81" s="16">
        <f t="shared" si="1"/>
        <v>1.2446910256410255</v>
      </c>
    </row>
    <row r="82" spans="1:4" x14ac:dyDescent="0.3">
      <c r="A82" s="13" t="s">
        <v>1647</v>
      </c>
      <c r="B82" s="15" t="str">
        <f>VLOOKUP($A82,Raw!$B$2:$DG$512,MATCH('Breakup Clients of PM'!B$1,Raw!$B$1:$DG$1,0),0)</f>
        <v>336</v>
      </c>
      <c r="C82" s="15" t="str">
        <f>VLOOKUP($A82,Raw!$B$2:$DG$512,MATCH('Breakup Clients of PM'!C$1,Raw!$B$1:$DG$1,0),0)</f>
        <v>795.89000</v>
      </c>
      <c r="D82" s="16">
        <f t="shared" si="1"/>
        <v>2.3687202380952379</v>
      </c>
    </row>
    <row r="83" spans="1:4" x14ac:dyDescent="0.3">
      <c r="A83" s="13" t="s">
        <v>1671</v>
      </c>
      <c r="B83" s="15" t="str">
        <f>VLOOKUP($A83,Raw!$B$2:$DG$512,MATCH('Breakup Clients of PM'!B$1,Raw!$B$1:$DG$1,0),0)</f>
        <v>20</v>
      </c>
      <c r="C83" s="15" t="str">
        <f>VLOOKUP($A83,Raw!$B$2:$DG$512,MATCH('Breakup Clients of PM'!C$1,Raw!$B$1:$DG$1,0),0)</f>
        <v>118.87000</v>
      </c>
      <c r="D83" s="16">
        <f t="shared" si="1"/>
        <v>5.9435000000000002</v>
      </c>
    </row>
    <row r="84" spans="1:4" x14ac:dyDescent="0.3">
      <c r="A84" s="13" t="s">
        <v>1690</v>
      </c>
      <c r="B84" s="15" t="str">
        <f>VLOOKUP($A84,Raw!$B$2:$DG$512,MATCH('Breakup Clients of PM'!B$1,Raw!$B$1:$DG$1,0),0)</f>
        <v>934</v>
      </c>
      <c r="C84" s="15" t="str">
        <f>VLOOKUP($A84,Raw!$B$2:$DG$512,MATCH('Breakup Clients of PM'!C$1,Raw!$B$1:$DG$1,0),0)</f>
        <v>2983.37000</v>
      </c>
      <c r="D84" s="16">
        <f t="shared" si="1"/>
        <v>3.1941862955032119</v>
      </c>
    </row>
    <row r="85" spans="1:4" x14ac:dyDescent="0.3">
      <c r="A85" s="13" t="s">
        <v>1714</v>
      </c>
      <c r="B85" s="15" t="str">
        <f>VLOOKUP($A85,Raw!$B$2:$DG$512,MATCH('Breakup Clients of PM'!B$1,Raw!$B$1:$DG$1,0),0)</f>
        <v>258</v>
      </c>
      <c r="C85" s="15" t="str">
        <f>VLOOKUP($A85,Raw!$B$2:$DG$512,MATCH('Breakup Clients of PM'!C$1,Raw!$B$1:$DG$1,0),0)</f>
        <v>467.71000</v>
      </c>
      <c r="D85" s="16">
        <f t="shared" si="1"/>
        <v>1.8128294573643411</v>
      </c>
    </row>
    <row r="86" spans="1:4" x14ac:dyDescent="0.3">
      <c r="A86" s="13" t="s">
        <v>1746</v>
      </c>
      <c r="B86" s="15" t="str">
        <f>VLOOKUP($A86,Raw!$B$2:$DG$512,MATCH('Breakup Clients of PM'!B$1,Raw!$B$1:$DG$1,0),0)</f>
        <v>123</v>
      </c>
      <c r="C86" s="15" t="str">
        <f>VLOOKUP($A86,Raw!$B$2:$DG$512,MATCH('Breakup Clients of PM'!C$1,Raw!$B$1:$DG$1,0),0)</f>
        <v>313.66000</v>
      </c>
      <c r="D86" s="16">
        <f t="shared" si="1"/>
        <v>2.5500813008130083</v>
      </c>
    </row>
    <row r="87" spans="1:4" x14ac:dyDescent="0.3">
      <c r="A87" s="13" t="s">
        <v>1772</v>
      </c>
      <c r="B87" s="15" t="str">
        <f>VLOOKUP($A87,Raw!$B$2:$DG$512,MATCH('Breakup Clients of PM'!B$1,Raw!$B$1:$DG$1,0),0)</f>
        <v>42</v>
      </c>
      <c r="C87" s="15" t="str">
        <f>VLOOKUP($A87,Raw!$B$2:$DG$512,MATCH('Breakup Clients of PM'!C$1,Raw!$B$1:$DG$1,0),0)</f>
        <v>48.91000</v>
      </c>
      <c r="D87" s="16">
        <f t="shared" si="1"/>
        <v>1.1645238095238095</v>
      </c>
    </row>
    <row r="88" spans="1:4" x14ac:dyDescent="0.3">
      <c r="A88" s="13" t="s">
        <v>1790</v>
      </c>
      <c r="B88" s="15" t="str">
        <f>VLOOKUP($A88,Raw!$B$2:$DG$512,MATCH('Breakup Clients of PM'!B$1,Raw!$B$1:$DG$1,0),0)</f>
        <v>60</v>
      </c>
      <c r="C88" s="15" t="str">
        <f>VLOOKUP($A88,Raw!$B$2:$DG$512,MATCH('Breakup Clients of PM'!C$1,Raw!$B$1:$DG$1,0),0)</f>
        <v>82.64251</v>
      </c>
      <c r="D88" s="16">
        <f t="shared" si="1"/>
        <v>1.3773751666666667</v>
      </c>
    </row>
    <row r="89" spans="1:4" x14ac:dyDescent="0.3">
      <c r="A89" s="13" t="s">
        <v>1811</v>
      </c>
      <c r="B89" s="15" t="str">
        <f>VLOOKUP($A89,Raw!$B$2:$DG$512,MATCH('Breakup Clients of PM'!B$1,Raw!$B$1:$DG$1,0),0)</f>
        <v>62</v>
      </c>
      <c r="C89" s="15" t="str">
        <f>VLOOKUP($A89,Raw!$B$2:$DG$512,MATCH('Breakup Clients of PM'!C$1,Raw!$B$1:$DG$1,0),0)</f>
        <v>432.60000</v>
      </c>
      <c r="D89" s="16">
        <f t="shared" si="1"/>
        <v>6.9774193548387098</v>
      </c>
    </row>
    <row r="90" spans="1:4" x14ac:dyDescent="0.3">
      <c r="A90" s="13" t="s">
        <v>1835</v>
      </c>
      <c r="B90" s="15" t="str">
        <f>VLOOKUP($A90,Raw!$B$2:$DG$512,MATCH('Breakup Clients of PM'!B$1,Raw!$B$1:$DG$1,0),0)</f>
        <v>0</v>
      </c>
      <c r="C90" s="15" t="str">
        <f>VLOOKUP($A90,Raw!$B$2:$DG$512,MATCH('Breakup Clients of PM'!C$1,Raw!$B$1:$DG$1,0),0)</f>
        <v>0.00000</v>
      </c>
      <c r="D90" s="16" t="e">
        <f t="shared" si="1"/>
        <v>#DIV/0!</v>
      </c>
    </row>
    <row r="91" spans="1:4" x14ac:dyDescent="0.3">
      <c r="A91" s="13" t="s">
        <v>1844</v>
      </c>
      <c r="B91" s="15" t="str">
        <f>VLOOKUP($A91,Raw!$B$2:$DG$512,MATCH('Breakup Clients of PM'!B$1,Raw!$B$1:$DG$1,0),0)</f>
        <v>2</v>
      </c>
      <c r="C91" s="15" t="str">
        <f>VLOOKUP($A91,Raw!$B$2:$DG$512,MATCH('Breakup Clients of PM'!C$1,Raw!$B$1:$DG$1,0),0)</f>
        <v>8.00000</v>
      </c>
      <c r="D91" s="16">
        <f t="shared" si="1"/>
        <v>4</v>
      </c>
    </row>
    <row r="92" spans="1:4" x14ac:dyDescent="0.3">
      <c r="A92" s="13" t="s">
        <v>1854</v>
      </c>
      <c r="B92" s="15" t="str">
        <f>VLOOKUP($A92,Raw!$B$2:$DG$512,MATCH('Breakup Clients of PM'!B$1,Raw!$B$1:$DG$1,0),0)</f>
        <v>353</v>
      </c>
      <c r="C92" s="15" t="str">
        <f>VLOOKUP($A92,Raw!$B$2:$DG$512,MATCH('Breakup Clients of PM'!C$1,Raw!$B$1:$DG$1,0),0)</f>
        <v>683.80000</v>
      </c>
      <c r="D92" s="16">
        <f t="shared" si="1"/>
        <v>1.9371104815864022</v>
      </c>
    </row>
    <row r="93" spans="1:4" x14ac:dyDescent="0.3">
      <c r="A93" s="13" t="s">
        <v>1872</v>
      </c>
      <c r="B93" s="15" t="str">
        <f>VLOOKUP($A93,Raw!$B$2:$DG$512,MATCH('Breakup Clients of PM'!B$1,Raw!$B$1:$DG$1,0),0)</f>
        <v>26</v>
      </c>
      <c r="C93" s="15" t="str">
        <f>VLOOKUP($A93,Raw!$B$2:$DG$512,MATCH('Breakup Clients of PM'!C$1,Raw!$B$1:$DG$1,0),0)</f>
        <v>40.66000</v>
      </c>
      <c r="D93" s="16">
        <f t="shared" si="1"/>
        <v>1.5638461538461537</v>
      </c>
    </row>
    <row r="94" spans="1:4" x14ac:dyDescent="0.3">
      <c r="A94" s="13" t="s">
        <v>1887</v>
      </c>
      <c r="B94" s="15" t="str">
        <f>VLOOKUP($A94,Raw!$B$2:$DG$512,MATCH('Breakup Clients of PM'!B$1,Raw!$B$1:$DG$1,0),0)</f>
        <v>55</v>
      </c>
      <c r="C94" s="15" t="str">
        <f>VLOOKUP($A94,Raw!$B$2:$DG$512,MATCH('Breakup Clients of PM'!C$1,Raw!$B$1:$DG$1,0),0)</f>
        <v>164.77000</v>
      </c>
      <c r="D94" s="16">
        <f t="shared" si="1"/>
        <v>2.9958181818181822</v>
      </c>
    </row>
    <row r="95" spans="1:4" x14ac:dyDescent="0.3">
      <c r="A95" s="13" t="s">
        <v>1910</v>
      </c>
      <c r="B95" s="15" t="str">
        <f>VLOOKUP($A95,Raw!$B$2:$DG$512,MATCH('Breakup Clients of PM'!B$1,Raw!$B$1:$DG$1,0),0)</f>
        <v>324</v>
      </c>
      <c r="C95" s="15" t="str">
        <f>VLOOKUP($A95,Raw!$B$2:$DG$512,MATCH('Breakup Clients of PM'!C$1,Raw!$B$1:$DG$1,0),0)</f>
        <v>4634.26000</v>
      </c>
      <c r="D95" s="16">
        <f t="shared" si="1"/>
        <v>14.303271604938272</v>
      </c>
    </row>
    <row r="96" spans="1:4" x14ac:dyDescent="0.3">
      <c r="A96" s="13" t="s">
        <v>1956</v>
      </c>
      <c r="B96" s="15" t="str">
        <f>VLOOKUP($A96,Raw!$B$2:$DG$512,MATCH('Breakup Clients of PM'!B$1,Raw!$B$1:$DG$1,0),0)</f>
        <v>0</v>
      </c>
      <c r="C96" s="15" t="str">
        <f>VLOOKUP($A96,Raw!$B$2:$DG$512,MATCH('Breakup Clients of PM'!C$1,Raw!$B$1:$DG$1,0),0)</f>
        <v>0.00000</v>
      </c>
      <c r="D96" s="16" t="e">
        <f t="shared" si="1"/>
        <v>#DIV/0!</v>
      </c>
    </row>
    <row r="97" spans="1:4" x14ac:dyDescent="0.3">
      <c r="A97" s="13" t="s">
        <v>1963</v>
      </c>
      <c r="B97" s="15" t="str">
        <f>VLOOKUP($A97,Raw!$B$2:$DG$512,MATCH('Breakup Clients of PM'!B$1,Raw!$B$1:$DG$1,0),0)</f>
        <v>433</v>
      </c>
      <c r="C97" s="15" t="str">
        <f>VLOOKUP($A97,Raw!$B$2:$DG$512,MATCH('Breakup Clients of PM'!C$1,Raw!$B$1:$DG$1,0),0)</f>
        <v>989.99000</v>
      </c>
      <c r="D97" s="16">
        <f t="shared" si="1"/>
        <v>2.2863510392609698</v>
      </c>
    </row>
    <row r="98" spans="1:4" x14ac:dyDescent="0.3">
      <c r="A98" s="13" t="s">
        <v>1980</v>
      </c>
      <c r="B98" s="15" t="str">
        <f>VLOOKUP($A98,Raw!$B$2:$DG$512,MATCH('Breakup Clients of PM'!B$1,Raw!$B$1:$DG$1,0),0)</f>
        <v>243</v>
      </c>
      <c r="C98" s="15" t="str">
        <f>VLOOKUP($A98,Raw!$B$2:$DG$512,MATCH('Breakup Clients of PM'!C$1,Raw!$B$1:$DG$1,0),0)</f>
        <v>132705.00403</v>
      </c>
      <c r="D98" s="16">
        <f t="shared" si="1"/>
        <v>546.11112769547333</v>
      </c>
    </row>
    <row r="99" spans="1:4" x14ac:dyDescent="0.3">
      <c r="A99" s="13" t="s">
        <v>2013</v>
      </c>
      <c r="B99" s="15" t="str">
        <f>VLOOKUP($A99,Raw!$B$2:$DG$512,MATCH('Breakup Clients of PM'!B$1,Raw!$B$1:$DG$1,0),0)</f>
        <v>1725</v>
      </c>
      <c r="C99" s="15" t="str">
        <f>VLOOKUP($A99,Raw!$B$2:$DG$512,MATCH('Breakup Clients of PM'!C$1,Raw!$B$1:$DG$1,0),0)</f>
        <v>4501.92000</v>
      </c>
      <c r="D99" s="16">
        <f t="shared" si="1"/>
        <v>2.6098086956521738</v>
      </c>
    </row>
    <row r="100" spans="1:4" x14ac:dyDescent="0.3">
      <c r="A100" s="13" t="s">
        <v>2056</v>
      </c>
      <c r="B100" s="15" t="str">
        <f>VLOOKUP($A100,Raw!$B$2:$DG$512,MATCH('Breakup Clients of PM'!B$1,Raw!$B$1:$DG$1,0),0)</f>
        <v>17</v>
      </c>
      <c r="C100" s="15" t="str">
        <f>VLOOKUP($A100,Raw!$B$2:$DG$512,MATCH('Breakup Clients of PM'!C$1,Raw!$B$1:$DG$1,0),0)</f>
        <v>181.40000</v>
      </c>
      <c r="D100" s="16">
        <f t="shared" si="1"/>
        <v>10.670588235294119</v>
      </c>
    </row>
    <row r="101" spans="1:4" x14ac:dyDescent="0.3">
      <c r="A101" s="13" t="s">
        <v>2067</v>
      </c>
      <c r="B101" s="15" t="str">
        <f>VLOOKUP($A101,Raw!$B$2:$DG$512,MATCH('Breakup Clients of PM'!B$1,Raw!$B$1:$DG$1,0),0)</f>
        <v>2</v>
      </c>
      <c r="C101" s="15" t="str">
        <f>VLOOKUP($A101,Raw!$B$2:$DG$512,MATCH('Breakup Clients of PM'!C$1,Raw!$B$1:$DG$1,0),0)</f>
        <v>0.00000</v>
      </c>
      <c r="D101" s="16">
        <f t="shared" si="1"/>
        <v>0</v>
      </c>
    </row>
    <row r="102" spans="1:4" x14ac:dyDescent="0.3">
      <c r="A102" s="13" t="s">
        <v>2076</v>
      </c>
      <c r="B102" s="15" t="str">
        <f>VLOOKUP($A102,Raw!$B$2:$DG$512,MATCH('Breakup Clients of PM'!B$1,Raw!$B$1:$DG$1,0),0)</f>
        <v>127</v>
      </c>
      <c r="C102" s="15" t="str">
        <f>VLOOKUP($A102,Raw!$B$2:$DG$512,MATCH('Breakup Clients of PM'!C$1,Raw!$B$1:$DG$1,0),0)</f>
        <v>535.93000</v>
      </c>
      <c r="D102" s="16">
        <f t="shared" si="1"/>
        <v>4.2199212598425193</v>
      </c>
    </row>
    <row r="103" spans="1:4" x14ac:dyDescent="0.3">
      <c r="A103" s="13" t="s">
        <v>2091</v>
      </c>
      <c r="B103" s="15" t="str">
        <f>VLOOKUP($A103,Raw!$B$2:$DG$512,MATCH('Breakup Clients of PM'!B$1,Raw!$B$1:$DG$1,0),0)</f>
        <v>105</v>
      </c>
      <c r="C103" s="15" t="str">
        <f>VLOOKUP($A103,Raw!$B$2:$DG$512,MATCH('Breakup Clients of PM'!C$1,Raw!$B$1:$DG$1,0),0)</f>
        <v>649.40300</v>
      </c>
      <c r="D103" s="16">
        <f t="shared" si="1"/>
        <v>6.1847904761904759</v>
      </c>
    </row>
    <row r="104" spans="1:4" x14ac:dyDescent="0.3">
      <c r="A104" s="13" t="s">
        <v>2127</v>
      </c>
      <c r="B104" s="15" t="str">
        <f>VLOOKUP($A104,Raw!$B$2:$DG$512,MATCH('Breakup Clients of PM'!B$1,Raw!$B$1:$DG$1,0),0)</f>
        <v>7</v>
      </c>
      <c r="C104" s="15" t="str">
        <f>VLOOKUP($A104,Raw!$B$2:$DG$512,MATCH('Breakup Clients of PM'!C$1,Raw!$B$1:$DG$1,0),0)</f>
        <v>12.13000</v>
      </c>
      <c r="D104" s="16">
        <f t="shared" si="1"/>
        <v>1.7328571428571429</v>
      </c>
    </row>
    <row r="105" spans="1:4" x14ac:dyDescent="0.3">
      <c r="A105" s="13" t="s">
        <v>2140</v>
      </c>
      <c r="B105" s="15" t="str">
        <f>VLOOKUP($A105,Raw!$B$2:$DG$512,MATCH('Breakup Clients of PM'!B$1,Raw!$B$1:$DG$1,0),0)</f>
        <v>0</v>
      </c>
      <c r="C105" s="15" t="str">
        <f>VLOOKUP($A105,Raw!$B$2:$DG$512,MATCH('Breakup Clients of PM'!C$1,Raw!$B$1:$DG$1,0),0)</f>
        <v>0.00000</v>
      </c>
      <c r="D105" s="16" t="e">
        <f t="shared" si="1"/>
        <v>#DIV/0!</v>
      </c>
    </row>
    <row r="106" spans="1:4" x14ac:dyDescent="0.3">
      <c r="A106" s="13" t="s">
        <v>2148</v>
      </c>
      <c r="B106" s="15" t="str">
        <f>VLOOKUP($A106,Raw!$B$2:$DG$512,MATCH('Breakup Clients of PM'!B$1,Raw!$B$1:$DG$1,0),0)</f>
        <v>47</v>
      </c>
      <c r="C106" s="15" t="str">
        <f>VLOOKUP($A106,Raw!$B$2:$DG$512,MATCH('Breakup Clients of PM'!C$1,Raw!$B$1:$DG$1,0),0)</f>
        <v>30.96590</v>
      </c>
      <c r="D106" s="16">
        <f t="shared" si="1"/>
        <v>0.65884893617021278</v>
      </c>
    </row>
    <row r="107" spans="1:4" x14ac:dyDescent="0.3">
      <c r="A107" s="13" t="s">
        <v>2162</v>
      </c>
      <c r="B107" s="15" t="str">
        <f>VLOOKUP($A107,Raw!$B$2:$DG$512,MATCH('Breakup Clients of PM'!B$1,Raw!$B$1:$DG$1,0),0)</f>
        <v>59</v>
      </c>
      <c r="C107" s="15" t="str">
        <f>VLOOKUP($A107,Raw!$B$2:$DG$512,MATCH('Breakup Clients of PM'!C$1,Raw!$B$1:$DG$1,0),0)</f>
        <v>49.33000</v>
      </c>
      <c r="D107" s="16">
        <f t="shared" si="1"/>
        <v>0.83610169491525421</v>
      </c>
    </row>
    <row r="108" spans="1:4" x14ac:dyDescent="0.3">
      <c r="A108" s="13" t="s">
        <v>2177</v>
      </c>
      <c r="B108" s="15" t="str">
        <f>VLOOKUP($A108,Raw!$B$2:$DG$512,MATCH('Breakup Clients of PM'!B$1,Raw!$B$1:$DG$1,0),0)</f>
        <v>44</v>
      </c>
      <c r="C108" s="15" t="str">
        <f>VLOOKUP($A108,Raw!$B$2:$DG$512,MATCH('Breakup Clients of PM'!C$1,Raw!$B$1:$DG$1,0),0)</f>
        <v>1030.54000</v>
      </c>
      <c r="D108" s="16">
        <f t="shared" si="1"/>
        <v>23.421363636363637</v>
      </c>
    </row>
    <row r="109" spans="1:4" x14ac:dyDescent="0.3">
      <c r="A109" s="13" t="s">
        <v>2194</v>
      </c>
      <c r="B109" s="15" t="str">
        <f>VLOOKUP($A109,Raw!$B$2:$DG$512,MATCH('Breakup Clients of PM'!B$1,Raw!$B$1:$DG$1,0),0)</f>
        <v>2</v>
      </c>
      <c r="C109" s="15" t="str">
        <f>VLOOKUP($A109,Raw!$B$2:$DG$512,MATCH('Breakup Clients of PM'!C$1,Raw!$B$1:$DG$1,0),0)</f>
        <v>50.99000</v>
      </c>
      <c r="D109" s="16">
        <f t="shared" si="1"/>
        <v>25.495000000000001</v>
      </c>
    </row>
    <row r="110" spans="1:4" x14ac:dyDescent="0.3">
      <c r="A110" s="13" t="s">
        <v>2203</v>
      </c>
      <c r="B110" s="15" t="str">
        <f>VLOOKUP($A110,Raw!$B$2:$DG$512,MATCH('Breakup Clients of PM'!B$1,Raw!$B$1:$DG$1,0),0)</f>
        <v>70</v>
      </c>
      <c r="C110" s="15" t="str">
        <f>VLOOKUP($A110,Raw!$B$2:$DG$512,MATCH('Breakup Clients of PM'!C$1,Raw!$B$1:$DG$1,0),0)</f>
        <v>48.20000</v>
      </c>
      <c r="D110" s="16">
        <f t="shared" si="1"/>
        <v>0.68857142857142861</v>
      </c>
    </row>
    <row r="111" spans="1:4" x14ac:dyDescent="0.3">
      <c r="A111" s="13" t="s">
        <v>2218</v>
      </c>
      <c r="B111" s="15" t="str">
        <f>VLOOKUP($A111,Raw!$B$2:$DG$512,MATCH('Breakup Clients of PM'!B$1,Raw!$B$1:$DG$1,0),0)</f>
        <v>24</v>
      </c>
      <c r="C111" s="15" t="str">
        <f>VLOOKUP($A111,Raw!$B$2:$DG$512,MATCH('Breakup Clients of PM'!C$1,Raw!$B$1:$DG$1,0),0)</f>
        <v>14.87000</v>
      </c>
      <c r="D111" s="16">
        <f t="shared" si="1"/>
        <v>0.61958333333333326</v>
      </c>
    </row>
    <row r="112" spans="1:4" x14ac:dyDescent="0.3">
      <c r="A112" s="13" t="s">
        <v>2228</v>
      </c>
      <c r="B112" s="15" t="str">
        <f>VLOOKUP($A112,Raw!$B$2:$DG$512,MATCH('Breakup Clients of PM'!B$1,Raw!$B$1:$DG$1,0),0)</f>
        <v>279</v>
      </c>
      <c r="C112" s="15" t="str">
        <f>VLOOKUP($A112,Raw!$B$2:$DG$512,MATCH('Breakup Clients of PM'!C$1,Raw!$B$1:$DG$1,0),0)</f>
        <v>501.15656</v>
      </c>
      <c r="D112" s="16">
        <f t="shared" si="1"/>
        <v>1.7962600716845878</v>
      </c>
    </row>
    <row r="113" spans="1:4" x14ac:dyDescent="0.3">
      <c r="A113" s="13" t="s">
        <v>2254</v>
      </c>
      <c r="B113" s="15" t="str">
        <f>VLOOKUP($A113,Raw!$B$2:$DG$512,MATCH('Breakup Clients of PM'!B$1,Raw!$B$1:$DG$1,0),0)</f>
        <v>12</v>
      </c>
      <c r="C113" s="15" t="str">
        <f>VLOOKUP($A113,Raw!$B$2:$DG$512,MATCH('Breakup Clients of PM'!C$1,Raw!$B$1:$DG$1,0),0)</f>
        <v>17.15000</v>
      </c>
      <c r="D113" s="16">
        <f t="shared" si="1"/>
        <v>1.4291666666666665</v>
      </c>
    </row>
    <row r="114" spans="1:4" x14ac:dyDescent="0.3">
      <c r="A114" s="13" t="s">
        <v>2267</v>
      </c>
      <c r="B114" s="15" t="str">
        <f>VLOOKUP($A114,Raw!$B$2:$DG$512,MATCH('Breakup Clients of PM'!B$1,Raw!$B$1:$DG$1,0),0)</f>
        <v>36</v>
      </c>
      <c r="C114" s="15" t="str">
        <f>VLOOKUP($A114,Raw!$B$2:$DG$512,MATCH('Breakup Clients of PM'!C$1,Raw!$B$1:$DG$1,0),0)</f>
        <v>26.19000</v>
      </c>
      <c r="D114" s="16">
        <f t="shared" si="1"/>
        <v>0.72750000000000004</v>
      </c>
    </row>
    <row r="115" spans="1:4" x14ac:dyDescent="0.3">
      <c r="A115" s="13" t="s">
        <v>2274</v>
      </c>
      <c r="B115" s="15" t="str">
        <f>VLOOKUP($A115,Raw!$B$2:$DG$512,MATCH('Breakup Clients of PM'!B$1,Raw!$B$1:$DG$1,0),0)</f>
        <v>301</v>
      </c>
      <c r="C115" s="15" t="str">
        <f>VLOOKUP($A115,Raw!$B$2:$DG$512,MATCH('Breakup Clients of PM'!C$1,Raw!$B$1:$DG$1,0),0)</f>
        <v>661.16349</v>
      </c>
      <c r="D115" s="16">
        <f t="shared" si="1"/>
        <v>2.1965564451827242</v>
      </c>
    </row>
    <row r="116" spans="1:4" x14ac:dyDescent="0.3">
      <c r="A116" s="13" t="s">
        <v>2297</v>
      </c>
      <c r="B116" s="15" t="str">
        <f>VLOOKUP($A116,Raw!$B$2:$DG$512,MATCH('Breakup Clients of PM'!B$1,Raw!$B$1:$DG$1,0),0)</f>
        <v>1679</v>
      </c>
      <c r="C116" s="15" t="str">
        <f>VLOOKUP($A116,Raw!$B$2:$DG$512,MATCH('Breakup Clients of PM'!C$1,Raw!$B$1:$DG$1,0),0)</f>
        <v>41610.34326</v>
      </c>
      <c r="D116" s="16">
        <f t="shared" si="1"/>
        <v>24.782813138773079</v>
      </c>
    </row>
    <row r="117" spans="1:4" x14ac:dyDescent="0.3">
      <c r="A117" s="13" t="s">
        <v>2323</v>
      </c>
      <c r="B117" s="15" t="str">
        <f>VLOOKUP($A117,Raw!$B$2:$DG$512,MATCH('Breakup Clients of PM'!B$1,Raw!$B$1:$DG$1,0),0)</f>
        <v>34</v>
      </c>
      <c r="C117" s="15" t="str">
        <f>VLOOKUP($A117,Raw!$B$2:$DG$512,MATCH('Breakup Clients of PM'!C$1,Raw!$B$1:$DG$1,0),0)</f>
        <v>976.53005</v>
      </c>
      <c r="D117" s="16">
        <f t="shared" si="1"/>
        <v>28.721472058823529</v>
      </c>
    </row>
    <row r="118" spans="1:4" x14ac:dyDescent="0.3">
      <c r="A118" s="13" t="s">
        <v>2339</v>
      </c>
      <c r="B118" s="15" t="str">
        <f>VLOOKUP($A118,Raw!$B$2:$DG$512,MATCH('Breakup Clients of PM'!B$1,Raw!$B$1:$DG$1,0),0)</f>
        <v>77</v>
      </c>
      <c r="C118" s="15" t="str">
        <f>VLOOKUP($A118,Raw!$B$2:$DG$512,MATCH('Breakup Clients of PM'!C$1,Raw!$B$1:$DG$1,0),0)</f>
        <v>1196.09000</v>
      </c>
      <c r="D118" s="16">
        <f t="shared" si="1"/>
        <v>15.533636363636363</v>
      </c>
    </row>
    <row r="119" spans="1:4" x14ac:dyDescent="0.3">
      <c r="A119" s="13" t="s">
        <v>2363</v>
      </c>
      <c r="B119" s="15" t="str">
        <f>VLOOKUP($A119,Raw!$B$2:$DG$512,MATCH('Breakup Clients of PM'!B$1,Raw!$B$1:$DG$1,0),0)</f>
        <v>0</v>
      </c>
      <c r="C119" s="15" t="str">
        <f>VLOOKUP($A119,Raw!$B$2:$DG$512,MATCH('Breakup Clients of PM'!C$1,Raw!$B$1:$DG$1,0),0)</f>
        <v>0.00000</v>
      </c>
      <c r="D119" s="16" t="e">
        <f t="shared" si="1"/>
        <v>#DIV/0!</v>
      </c>
    </row>
    <row r="120" spans="1:4" x14ac:dyDescent="0.3">
      <c r="A120" s="13" t="s">
        <v>2371</v>
      </c>
      <c r="B120" s="15" t="str">
        <f>VLOOKUP($A120,Raw!$B$2:$DG$512,MATCH('Breakup Clients of PM'!B$1,Raw!$B$1:$DG$1,0),0)</f>
        <v>0</v>
      </c>
      <c r="C120" s="15" t="str">
        <f>VLOOKUP($A120,Raw!$B$2:$DG$512,MATCH('Breakup Clients of PM'!C$1,Raw!$B$1:$DG$1,0),0)</f>
        <v>0.00000</v>
      </c>
      <c r="D120" s="16" t="e">
        <f t="shared" si="1"/>
        <v>#DIV/0!</v>
      </c>
    </row>
    <row r="121" spans="1:4" x14ac:dyDescent="0.3">
      <c r="A121" s="13" t="s">
        <v>2378</v>
      </c>
      <c r="B121" s="15" t="str">
        <f>VLOOKUP($A121,Raw!$B$2:$DG$512,MATCH('Breakup Clients of PM'!B$1,Raw!$B$1:$DG$1,0),0)</f>
        <v>0</v>
      </c>
      <c r="C121" s="15" t="str">
        <f>VLOOKUP($A121,Raw!$B$2:$DG$512,MATCH('Breakup Clients of PM'!C$1,Raw!$B$1:$DG$1,0),0)</f>
        <v>0.00000</v>
      </c>
      <c r="D121" s="16" t="e">
        <f t="shared" si="1"/>
        <v>#DIV/0!</v>
      </c>
    </row>
    <row r="122" spans="1:4" x14ac:dyDescent="0.3">
      <c r="A122" s="13" t="s">
        <v>2386</v>
      </c>
      <c r="B122" s="15" t="str">
        <f>VLOOKUP($A122,Raw!$B$2:$DG$512,MATCH('Breakup Clients of PM'!B$1,Raw!$B$1:$DG$1,0),0)</f>
        <v>584</v>
      </c>
      <c r="C122" s="15" t="str">
        <f>VLOOKUP($A122,Raw!$B$2:$DG$512,MATCH('Breakup Clients of PM'!C$1,Raw!$B$1:$DG$1,0),0)</f>
        <v>953.94000</v>
      </c>
      <c r="D122" s="16">
        <f t="shared" si="1"/>
        <v>1.633458904109589</v>
      </c>
    </row>
    <row r="123" spans="1:4" x14ac:dyDescent="0.3">
      <c r="A123" s="13" t="s">
        <v>2405</v>
      </c>
      <c r="B123" s="15" t="str">
        <f>VLOOKUP($A123,Raw!$B$2:$DG$512,MATCH('Breakup Clients of PM'!B$1,Raw!$B$1:$DG$1,0),0)</f>
        <v>128</v>
      </c>
      <c r="C123" s="15" t="str">
        <f>VLOOKUP($A123,Raw!$B$2:$DG$512,MATCH('Breakup Clients of PM'!C$1,Raw!$B$1:$DG$1,0),0)</f>
        <v>324.37000</v>
      </c>
      <c r="D123" s="16">
        <f t="shared" si="1"/>
        <v>2.534140625</v>
      </c>
    </row>
    <row r="124" spans="1:4" x14ac:dyDescent="0.3">
      <c r="A124" s="13" t="s">
        <v>2425</v>
      </c>
      <c r="B124" s="15" t="str">
        <f>VLOOKUP($A124,Raw!$B$2:$DG$512,MATCH('Breakup Clients of PM'!B$1,Raw!$B$1:$DG$1,0),0)</f>
        <v>1286</v>
      </c>
      <c r="C124" s="15" t="str">
        <f>VLOOKUP($A124,Raw!$B$2:$DG$512,MATCH('Breakup Clients of PM'!C$1,Raw!$B$1:$DG$1,0),0)</f>
        <v>1828.56000</v>
      </c>
      <c r="D124" s="16">
        <f t="shared" si="1"/>
        <v>1.4218973561430792</v>
      </c>
    </row>
    <row r="125" spans="1:4" x14ac:dyDescent="0.3">
      <c r="A125" s="13" t="s">
        <v>2439</v>
      </c>
      <c r="B125" s="15" t="str">
        <f>VLOOKUP($A125,Raw!$B$2:$DG$512,MATCH('Breakup Clients of PM'!B$1,Raw!$B$1:$DG$1,0),0)</f>
        <v>1</v>
      </c>
      <c r="C125" s="15" t="str">
        <f>VLOOKUP($A125,Raw!$B$2:$DG$512,MATCH('Breakup Clients of PM'!C$1,Raw!$B$1:$DG$1,0),0)</f>
        <v>0.87000</v>
      </c>
      <c r="D125" s="16">
        <f t="shared" si="1"/>
        <v>0.87</v>
      </c>
    </row>
    <row r="126" spans="1:4" x14ac:dyDescent="0.3">
      <c r="A126" s="13" t="s">
        <v>2444</v>
      </c>
      <c r="B126" s="15" t="str">
        <f>VLOOKUP($A126,Raw!$B$2:$DG$512,MATCH('Breakup Clients of PM'!B$1,Raw!$B$1:$DG$1,0),0)</f>
        <v>91</v>
      </c>
      <c r="C126" s="15" t="str">
        <f>VLOOKUP($A126,Raw!$B$2:$DG$512,MATCH('Breakup Clients of PM'!C$1,Raw!$B$1:$DG$1,0),0)</f>
        <v>246.37000</v>
      </c>
      <c r="D126" s="16">
        <f t="shared" si="1"/>
        <v>2.7073626373626376</v>
      </c>
    </row>
    <row r="127" spans="1:4" x14ac:dyDescent="0.3">
      <c r="A127" s="13" t="s">
        <v>2463</v>
      </c>
      <c r="B127" s="15" t="str">
        <f>VLOOKUP($A127,Raw!$B$2:$DG$512,MATCH('Breakup Clients of PM'!B$1,Raw!$B$1:$DG$1,0),0)</f>
        <v>43</v>
      </c>
      <c r="C127" s="15" t="str">
        <f>VLOOKUP($A127,Raw!$B$2:$DG$512,MATCH('Breakup Clients of PM'!C$1,Raw!$B$1:$DG$1,0),0)</f>
        <v>48.42000</v>
      </c>
      <c r="D127" s="16">
        <f t="shared" si="1"/>
        <v>1.126046511627907</v>
      </c>
    </row>
    <row r="128" spans="1:4" x14ac:dyDescent="0.3">
      <c r="A128" s="13" t="s">
        <v>2476</v>
      </c>
      <c r="B128" s="15" t="str">
        <f>VLOOKUP($A128,Raw!$B$2:$DG$512,MATCH('Breakup Clients of PM'!B$1,Raw!$B$1:$DG$1,0),0)</f>
        <v>1</v>
      </c>
      <c r="C128" s="15" t="str">
        <f>VLOOKUP($A128,Raw!$B$2:$DG$512,MATCH('Breakup Clients of PM'!C$1,Raw!$B$1:$DG$1,0),0)</f>
        <v>1.03000</v>
      </c>
      <c r="D128" s="16">
        <f t="shared" si="1"/>
        <v>1.03</v>
      </c>
    </row>
    <row r="129" spans="1:4" x14ac:dyDescent="0.3">
      <c r="A129" s="13" t="s">
        <v>2488</v>
      </c>
      <c r="B129" s="15" t="str">
        <f>VLOOKUP($A129,Raw!$B$2:$DG$512,MATCH('Breakup Clients of PM'!B$1,Raw!$B$1:$DG$1,0),0)</f>
        <v>0</v>
      </c>
      <c r="C129" s="15" t="str">
        <f>VLOOKUP($A129,Raw!$B$2:$DG$512,MATCH('Breakup Clients of PM'!C$1,Raw!$B$1:$DG$1,0),0)</f>
        <v>0.00000</v>
      </c>
      <c r="D129" s="16" t="e">
        <f t="shared" si="1"/>
        <v>#DIV/0!</v>
      </c>
    </row>
    <row r="130" spans="1:4" x14ac:dyDescent="0.3">
      <c r="A130" s="13" t="s">
        <v>2497</v>
      </c>
      <c r="B130" s="15" t="str">
        <f>VLOOKUP($A130,Raw!$B$2:$DG$512,MATCH('Breakup Clients of PM'!B$1,Raw!$B$1:$DG$1,0),0)</f>
        <v>0</v>
      </c>
      <c r="C130" s="15" t="str">
        <f>VLOOKUP($A130,Raw!$B$2:$DG$512,MATCH('Breakup Clients of PM'!C$1,Raw!$B$1:$DG$1,0),0)</f>
        <v>0.00000</v>
      </c>
      <c r="D130" s="16" t="e">
        <f t="shared" si="1"/>
        <v>#DIV/0!</v>
      </c>
    </row>
    <row r="131" spans="1:4" x14ac:dyDescent="0.3">
      <c r="A131" s="13" t="s">
        <v>2504</v>
      </c>
      <c r="B131" s="15" t="str">
        <f>VLOOKUP($A131,Raw!$B$2:$DG$512,MATCH('Breakup Clients of PM'!B$1,Raw!$B$1:$DG$1,0),0)</f>
        <v>0</v>
      </c>
      <c r="C131" s="15" t="str">
        <f>VLOOKUP($A131,Raw!$B$2:$DG$512,MATCH('Breakup Clients of PM'!C$1,Raw!$B$1:$DG$1,0),0)</f>
        <v>0.00000</v>
      </c>
      <c r="D131" s="16" t="e">
        <f t="shared" ref="D131:D194" si="2">C131/B131</f>
        <v>#DIV/0!</v>
      </c>
    </row>
    <row r="132" spans="1:4" x14ac:dyDescent="0.3">
      <c r="A132" s="13" t="s">
        <v>2511</v>
      </c>
      <c r="B132" s="15" t="str">
        <f>VLOOKUP($A132,Raw!$B$2:$DG$512,MATCH('Breakup Clients of PM'!B$1,Raw!$B$1:$DG$1,0),0)</f>
        <v>0</v>
      </c>
      <c r="C132" s="15" t="str">
        <f>VLOOKUP($A132,Raw!$B$2:$DG$512,MATCH('Breakup Clients of PM'!C$1,Raw!$B$1:$DG$1,0),0)</f>
        <v>0.00000</v>
      </c>
      <c r="D132" s="16" t="e">
        <f t="shared" si="2"/>
        <v>#DIV/0!</v>
      </c>
    </row>
    <row r="133" spans="1:4" x14ac:dyDescent="0.3">
      <c r="A133" s="13" t="s">
        <v>2518</v>
      </c>
      <c r="B133" s="15" t="str">
        <f>VLOOKUP($A133,Raw!$B$2:$DG$512,MATCH('Breakup Clients of PM'!B$1,Raw!$B$1:$DG$1,0),0)</f>
        <v>308</v>
      </c>
      <c r="C133" s="15" t="str">
        <f>VLOOKUP($A133,Raw!$B$2:$DG$512,MATCH('Breakup Clients of PM'!C$1,Raw!$B$1:$DG$1,0),0)</f>
        <v>475.73000</v>
      </c>
      <c r="D133" s="16">
        <f t="shared" si="2"/>
        <v>1.5445779220779221</v>
      </c>
    </row>
    <row r="134" spans="1:4" x14ac:dyDescent="0.3">
      <c r="A134" s="13" t="s">
        <v>2534</v>
      </c>
      <c r="B134" s="15" t="str">
        <f>VLOOKUP($A134,Raw!$B$2:$DG$512,MATCH('Breakup Clients of PM'!B$1,Raw!$B$1:$DG$1,0),0)</f>
        <v>0</v>
      </c>
      <c r="C134" s="15" t="str">
        <f>VLOOKUP($A134,Raw!$B$2:$DG$512,MATCH('Breakup Clients of PM'!C$1,Raw!$B$1:$DG$1,0),0)</f>
        <v>0.00000</v>
      </c>
      <c r="D134" s="16" t="e">
        <f t="shared" si="2"/>
        <v>#DIV/0!</v>
      </c>
    </row>
    <row r="135" spans="1:4" x14ac:dyDescent="0.3">
      <c r="A135" s="13" t="s">
        <v>2541</v>
      </c>
      <c r="B135" s="15" t="str">
        <f>VLOOKUP($A135,Raw!$B$2:$DG$512,MATCH('Breakup Clients of PM'!B$1,Raw!$B$1:$DG$1,0),0)</f>
        <v>84</v>
      </c>
      <c r="C135" s="15" t="str">
        <f>VLOOKUP($A135,Raw!$B$2:$DG$512,MATCH('Breakup Clients of PM'!C$1,Raw!$B$1:$DG$1,0),0)</f>
        <v>190.21402</v>
      </c>
      <c r="D135" s="16">
        <f t="shared" si="2"/>
        <v>2.2644526190476193</v>
      </c>
    </row>
    <row r="136" spans="1:4" x14ac:dyDescent="0.3">
      <c r="A136" s="13" t="s">
        <v>2554</v>
      </c>
      <c r="B136" s="15" t="str">
        <f>VLOOKUP($A136,Raw!$B$2:$DG$512,MATCH('Breakup Clients of PM'!B$1,Raw!$B$1:$DG$1,0),0)</f>
        <v>64</v>
      </c>
      <c r="C136" s="15" t="str">
        <f>VLOOKUP($A136,Raw!$B$2:$DG$512,MATCH('Breakup Clients of PM'!C$1,Raw!$B$1:$DG$1,0),0)</f>
        <v>81.66000</v>
      </c>
      <c r="D136" s="16">
        <f t="shared" si="2"/>
        <v>1.2759374999999999</v>
      </c>
    </row>
    <row r="137" spans="1:4" x14ac:dyDescent="0.3">
      <c r="A137" s="13" t="s">
        <v>2570</v>
      </c>
      <c r="B137" s="15" t="str">
        <f>VLOOKUP($A137,Raw!$B$2:$DG$512,MATCH('Breakup Clients of PM'!B$1,Raw!$B$1:$DG$1,0),0)</f>
        <v>18</v>
      </c>
      <c r="C137" s="15" t="str">
        <f>VLOOKUP($A137,Raw!$B$2:$DG$512,MATCH('Breakup Clients of PM'!C$1,Raw!$B$1:$DG$1,0),0)</f>
        <v>35.71000</v>
      </c>
      <c r="D137" s="16">
        <f t="shared" si="2"/>
        <v>1.983888888888889</v>
      </c>
    </row>
    <row r="138" spans="1:4" x14ac:dyDescent="0.3">
      <c r="A138" s="13" t="s">
        <v>2590</v>
      </c>
      <c r="B138" s="15" t="str">
        <f>VLOOKUP($A138,Raw!$B$2:$DG$512,MATCH('Breakup Clients of PM'!B$1,Raw!$B$1:$DG$1,0),0)</f>
        <v>14</v>
      </c>
      <c r="C138" s="15" t="str">
        <f>VLOOKUP($A138,Raw!$B$2:$DG$512,MATCH('Breakup Clients of PM'!C$1,Raw!$B$1:$DG$1,0),0)</f>
        <v>35.02000</v>
      </c>
      <c r="D138" s="16">
        <f t="shared" si="2"/>
        <v>2.5014285714285718</v>
      </c>
    </row>
    <row r="139" spans="1:4" x14ac:dyDescent="0.3">
      <c r="A139" s="13" t="s">
        <v>2602</v>
      </c>
      <c r="B139" s="15" t="str">
        <f>VLOOKUP($A139,Raw!$B$2:$DG$512,MATCH('Breakup Clients of PM'!B$1,Raw!$B$1:$DG$1,0),0)</f>
        <v>0</v>
      </c>
      <c r="C139" s="15" t="str">
        <f>VLOOKUP($A139,Raw!$B$2:$DG$512,MATCH('Breakup Clients of PM'!C$1,Raw!$B$1:$DG$1,0),0)</f>
        <v>0.00000</v>
      </c>
      <c r="D139" s="16" t="e">
        <f t="shared" si="2"/>
        <v>#DIV/0!</v>
      </c>
    </row>
    <row r="140" spans="1:4" x14ac:dyDescent="0.3">
      <c r="A140" s="13" t="s">
        <v>2610</v>
      </c>
      <c r="B140" s="15" t="str">
        <f>VLOOKUP($A140,Raw!$B$2:$DG$512,MATCH('Breakup Clients of PM'!B$1,Raw!$B$1:$DG$1,0),0)</f>
        <v>45</v>
      </c>
      <c r="C140" s="15" t="str">
        <f>VLOOKUP($A140,Raw!$B$2:$DG$512,MATCH('Breakup Clients of PM'!C$1,Raw!$B$1:$DG$1,0),0)</f>
        <v>68.90000</v>
      </c>
      <c r="D140" s="16">
        <f t="shared" si="2"/>
        <v>1.5311111111111113</v>
      </c>
    </row>
    <row r="141" spans="1:4" x14ac:dyDescent="0.3">
      <c r="A141" s="13" t="s">
        <v>2634</v>
      </c>
      <c r="B141" s="15" t="str">
        <f>VLOOKUP($A141,Raw!$B$2:$DG$512,MATCH('Breakup Clients of PM'!B$1,Raw!$B$1:$DG$1,0),0)</f>
        <v>2</v>
      </c>
      <c r="C141" s="15" t="str">
        <f>VLOOKUP($A141,Raw!$B$2:$DG$512,MATCH('Breakup Clients of PM'!C$1,Raw!$B$1:$DG$1,0),0)</f>
        <v>31109.80000</v>
      </c>
      <c r="D141" s="16">
        <f t="shared" si="2"/>
        <v>15554.9</v>
      </c>
    </row>
    <row r="142" spans="1:4" x14ac:dyDescent="0.3">
      <c r="A142" s="13" t="s">
        <v>2642</v>
      </c>
      <c r="B142" s="15" t="str">
        <f>VLOOKUP($A142,Raw!$B$2:$DG$512,MATCH('Breakup Clients of PM'!B$1,Raw!$B$1:$DG$1,0),0)</f>
        <v>1</v>
      </c>
      <c r="C142" s="15" t="str">
        <f>VLOOKUP($A142,Raw!$B$2:$DG$512,MATCH('Breakup Clients of PM'!C$1,Raw!$B$1:$DG$1,0),0)</f>
        <v>0.00000</v>
      </c>
      <c r="D142" s="16">
        <f t="shared" si="2"/>
        <v>0</v>
      </c>
    </row>
    <row r="143" spans="1:4" x14ac:dyDescent="0.3">
      <c r="A143" s="13" t="s">
        <v>2651</v>
      </c>
      <c r="B143" s="15" t="str">
        <f>VLOOKUP($A143,Raw!$B$2:$DG$512,MATCH('Breakup Clients of PM'!B$1,Raw!$B$1:$DG$1,0),0)</f>
        <v>0</v>
      </c>
      <c r="C143" s="15" t="str">
        <f>VLOOKUP($A143,Raw!$B$2:$DG$512,MATCH('Breakup Clients of PM'!C$1,Raw!$B$1:$DG$1,0),0)</f>
        <v>0.00000</v>
      </c>
      <c r="D143" s="16" t="e">
        <f t="shared" si="2"/>
        <v>#DIV/0!</v>
      </c>
    </row>
    <row r="144" spans="1:4" x14ac:dyDescent="0.3">
      <c r="A144" s="13" t="s">
        <v>2658</v>
      </c>
      <c r="B144" s="15" t="str">
        <f>VLOOKUP($A144,Raw!$B$2:$DG$512,MATCH('Breakup Clients of PM'!B$1,Raw!$B$1:$DG$1,0),0)</f>
        <v>0</v>
      </c>
      <c r="C144" s="15" t="str">
        <f>VLOOKUP($A144,Raw!$B$2:$DG$512,MATCH('Breakup Clients of PM'!C$1,Raw!$B$1:$DG$1,0),0)</f>
        <v>0.00000</v>
      </c>
      <c r="D144" s="16" t="e">
        <f t="shared" si="2"/>
        <v>#DIV/0!</v>
      </c>
    </row>
    <row r="145" spans="1:4" x14ac:dyDescent="0.3">
      <c r="A145" s="13" t="s">
        <v>2665</v>
      </c>
      <c r="B145" s="15" t="str">
        <f>VLOOKUP($A145,Raw!$B$2:$DG$512,MATCH('Breakup Clients of PM'!B$1,Raw!$B$1:$DG$1,0),0)</f>
        <v>1487</v>
      </c>
      <c r="C145" s="15" t="str">
        <f>VLOOKUP($A145,Raw!$B$2:$DG$512,MATCH('Breakup Clients of PM'!C$1,Raw!$B$1:$DG$1,0),0)</f>
        <v>1118.40000</v>
      </c>
      <c r="D145" s="16">
        <f t="shared" si="2"/>
        <v>0.75211835911230673</v>
      </c>
    </row>
    <row r="146" spans="1:4" x14ac:dyDescent="0.3">
      <c r="A146" s="13" t="s">
        <v>2681</v>
      </c>
      <c r="B146" s="15" t="str">
        <f>VLOOKUP($A146,Raw!$B$2:$DG$512,MATCH('Breakup Clients of PM'!B$1,Raw!$B$1:$DG$1,0),0)</f>
        <v>406</v>
      </c>
      <c r="C146" s="15" t="str">
        <f>VLOOKUP($A146,Raw!$B$2:$DG$512,MATCH('Breakup Clients of PM'!C$1,Raw!$B$1:$DG$1,0),0)</f>
        <v>1698.60000</v>
      </c>
      <c r="D146" s="16">
        <f t="shared" si="2"/>
        <v>4.1837438423645317</v>
      </c>
    </row>
    <row r="147" spans="1:4" x14ac:dyDescent="0.3">
      <c r="A147" s="13" t="s">
        <v>2703</v>
      </c>
      <c r="B147" s="15" t="str">
        <f>VLOOKUP($A147,Raw!$B$2:$DG$512,MATCH('Breakup Clients of PM'!B$1,Raw!$B$1:$DG$1,0),0)</f>
        <v>0</v>
      </c>
      <c r="C147" s="15" t="str">
        <f>VLOOKUP($A147,Raw!$B$2:$DG$512,MATCH('Breakup Clients of PM'!C$1,Raw!$B$1:$DG$1,0),0)</f>
        <v>0.00000</v>
      </c>
      <c r="D147" s="16" t="e">
        <f t="shared" si="2"/>
        <v>#DIV/0!</v>
      </c>
    </row>
    <row r="148" spans="1:4" x14ac:dyDescent="0.3">
      <c r="A148" s="13" t="s">
        <v>2711</v>
      </c>
      <c r="B148" s="15" t="str">
        <f>VLOOKUP($A148,Raw!$B$2:$DG$512,MATCH('Breakup Clients of PM'!B$1,Raw!$B$1:$DG$1,0),0)</f>
        <v>383</v>
      </c>
      <c r="C148" s="15" t="str">
        <f>VLOOKUP($A148,Raw!$B$2:$DG$512,MATCH('Breakup Clients of PM'!C$1,Raw!$B$1:$DG$1,0),0)</f>
        <v>1496.57304</v>
      </c>
      <c r="D148" s="16">
        <f t="shared" si="2"/>
        <v>3.9075014099216712</v>
      </c>
    </row>
    <row r="149" spans="1:4" x14ac:dyDescent="0.3">
      <c r="A149" s="13" t="s">
        <v>2728</v>
      </c>
      <c r="B149" s="15" t="str">
        <f>VLOOKUP($A149,Raw!$B$2:$DG$512,MATCH('Breakup Clients of PM'!B$1,Raw!$B$1:$DG$1,0),0)</f>
        <v>1</v>
      </c>
      <c r="C149" s="15" t="str">
        <f>VLOOKUP($A149,Raw!$B$2:$DG$512,MATCH('Breakup Clients of PM'!C$1,Raw!$B$1:$DG$1,0),0)</f>
        <v>0.00000</v>
      </c>
      <c r="D149" s="16">
        <f t="shared" si="2"/>
        <v>0</v>
      </c>
    </row>
    <row r="150" spans="1:4" x14ac:dyDescent="0.3">
      <c r="A150" s="13" t="s">
        <v>2736</v>
      </c>
      <c r="B150" s="15" t="str">
        <f>VLOOKUP($A150,Raw!$B$2:$DG$512,MATCH('Breakup Clients of PM'!B$1,Raw!$B$1:$DG$1,0),0)</f>
        <v>539</v>
      </c>
      <c r="C150" s="15" t="str">
        <f>VLOOKUP($A150,Raw!$B$2:$DG$512,MATCH('Breakup Clients of PM'!C$1,Raw!$B$1:$DG$1,0),0)</f>
        <v>778.95000</v>
      </c>
      <c r="D150" s="16">
        <f t="shared" si="2"/>
        <v>1.4451762523191096</v>
      </c>
    </row>
    <row r="151" spans="1:4" x14ac:dyDescent="0.3">
      <c r="A151" s="13" t="s">
        <v>2754</v>
      </c>
      <c r="B151" s="15" t="str">
        <f>VLOOKUP($A151,Raw!$B$2:$DG$512,MATCH('Breakup Clients of PM'!B$1,Raw!$B$1:$DG$1,0),0)</f>
        <v>259</v>
      </c>
      <c r="C151" s="15" t="str">
        <f>VLOOKUP($A151,Raw!$B$2:$DG$512,MATCH('Breakup Clients of PM'!C$1,Raw!$B$1:$DG$1,0),0)</f>
        <v>602.18000</v>
      </c>
      <c r="D151" s="16">
        <f t="shared" si="2"/>
        <v>2.3250193050193046</v>
      </c>
    </row>
    <row r="152" spans="1:4" x14ac:dyDescent="0.3">
      <c r="A152" s="13" t="s">
        <v>2785</v>
      </c>
      <c r="B152" s="15" t="str">
        <f>VLOOKUP($A152,Raw!$B$2:$DG$512,MATCH('Breakup Clients of PM'!B$1,Raw!$B$1:$DG$1,0),0)</f>
        <v>32</v>
      </c>
      <c r="C152" s="15" t="str">
        <f>VLOOKUP($A152,Raw!$B$2:$DG$512,MATCH('Breakup Clients of PM'!C$1,Raw!$B$1:$DG$1,0),0)</f>
        <v>1025.34000</v>
      </c>
      <c r="D152" s="16">
        <f t="shared" si="2"/>
        <v>32.041874999999997</v>
      </c>
    </row>
    <row r="153" spans="1:4" x14ac:dyDescent="0.3">
      <c r="A153" s="13" t="s">
        <v>2797</v>
      </c>
      <c r="B153" s="15" t="str">
        <f>VLOOKUP($A153,Raw!$B$2:$DG$512,MATCH('Breakup Clients of PM'!B$1,Raw!$B$1:$DG$1,0),0)</f>
        <v>33</v>
      </c>
      <c r="C153" s="15" t="str">
        <f>VLOOKUP($A153,Raw!$B$2:$DG$512,MATCH('Breakup Clients of PM'!C$1,Raw!$B$1:$DG$1,0),0)</f>
        <v>104.57000</v>
      </c>
      <c r="D153" s="16">
        <f t="shared" si="2"/>
        <v>3.1687878787878785</v>
      </c>
    </row>
    <row r="154" spans="1:4" x14ac:dyDescent="0.3">
      <c r="A154" s="13" t="s">
        <v>2812</v>
      </c>
      <c r="B154" s="15" t="str">
        <f>VLOOKUP($A154,Raw!$B$2:$DG$512,MATCH('Breakup Clients of PM'!B$1,Raw!$B$1:$DG$1,0),0)</f>
        <v>14</v>
      </c>
      <c r="C154" s="15" t="str">
        <f>VLOOKUP($A154,Raw!$B$2:$DG$512,MATCH('Breakup Clients of PM'!C$1,Raw!$B$1:$DG$1,0),0)</f>
        <v>34.17000</v>
      </c>
      <c r="D154" s="16">
        <f t="shared" si="2"/>
        <v>2.4407142857142858</v>
      </c>
    </row>
    <row r="155" spans="1:4" x14ac:dyDescent="0.3">
      <c r="A155" s="13" t="s">
        <v>2824</v>
      </c>
      <c r="B155" s="15" t="str">
        <f>VLOOKUP($A155,Raw!$B$2:$DG$512,MATCH('Breakup Clients of PM'!B$1,Raw!$B$1:$DG$1,0),0)</f>
        <v>120</v>
      </c>
      <c r="C155" s="15" t="str">
        <f>VLOOKUP($A155,Raw!$B$2:$DG$512,MATCH('Breakup Clients of PM'!C$1,Raw!$B$1:$DG$1,0),0)</f>
        <v>153.14510</v>
      </c>
      <c r="D155" s="16">
        <f t="shared" si="2"/>
        <v>1.2762091666666668</v>
      </c>
    </row>
    <row r="156" spans="1:4" x14ac:dyDescent="0.3">
      <c r="A156" s="13" t="s">
        <v>2841</v>
      </c>
      <c r="B156" s="15" t="str">
        <f>VLOOKUP($A156,Raw!$B$2:$DG$512,MATCH('Breakup Clients of PM'!B$1,Raw!$B$1:$DG$1,0),0)</f>
        <v>97</v>
      </c>
      <c r="C156" s="15" t="str">
        <f>VLOOKUP($A156,Raw!$B$2:$DG$512,MATCH('Breakup Clients of PM'!C$1,Raw!$B$1:$DG$1,0),0)</f>
        <v>2982.19000</v>
      </c>
      <c r="D156" s="16">
        <f t="shared" si="2"/>
        <v>30.744226804123713</v>
      </c>
    </row>
    <row r="157" spans="1:4" x14ac:dyDescent="0.3">
      <c r="A157" s="13" t="s">
        <v>2874</v>
      </c>
      <c r="B157" s="15" t="str">
        <f>VLOOKUP($A157,Raw!$B$2:$DG$512,MATCH('Breakup Clients of PM'!B$1,Raw!$B$1:$DG$1,0),0)</f>
        <v>2</v>
      </c>
      <c r="C157" s="15" t="str">
        <f>VLOOKUP($A157,Raw!$B$2:$DG$512,MATCH('Breakup Clients of PM'!C$1,Raw!$B$1:$DG$1,0),0)</f>
        <v>1.53000</v>
      </c>
      <c r="D157" s="16">
        <f t="shared" si="2"/>
        <v>0.76500000000000001</v>
      </c>
    </row>
    <row r="158" spans="1:4" x14ac:dyDescent="0.3">
      <c r="A158" s="13" t="s">
        <v>2884</v>
      </c>
      <c r="B158" s="15" t="str">
        <f>VLOOKUP($A158,Raw!$B$2:$DG$512,MATCH('Breakup Clients of PM'!B$1,Raw!$B$1:$DG$1,0),0)</f>
        <v>734</v>
      </c>
      <c r="C158" s="15" t="str">
        <f>VLOOKUP($A158,Raw!$B$2:$DG$512,MATCH('Breakup Clients of PM'!C$1,Raw!$B$1:$DG$1,0),0)</f>
        <v>3268.65000</v>
      </c>
      <c r="D158" s="16">
        <f t="shared" si="2"/>
        <v>4.4532016348773844</v>
      </c>
    </row>
    <row r="159" spans="1:4" x14ac:dyDescent="0.3">
      <c r="A159" s="13" t="s">
        <v>2910</v>
      </c>
      <c r="B159" s="15" t="str">
        <f>VLOOKUP($A159,Raw!$B$2:$DG$512,MATCH('Breakup Clients of PM'!B$1,Raw!$B$1:$DG$1,0),0)</f>
        <v>180</v>
      </c>
      <c r="C159" s="15" t="str">
        <f>VLOOKUP($A159,Raw!$B$2:$DG$512,MATCH('Breakup Clients of PM'!C$1,Raw!$B$1:$DG$1,0),0)</f>
        <v>200.28000</v>
      </c>
      <c r="D159" s="16">
        <f t="shared" si="2"/>
        <v>1.1126666666666667</v>
      </c>
    </row>
    <row r="160" spans="1:4" x14ac:dyDescent="0.3">
      <c r="A160" s="13" t="s">
        <v>2928</v>
      </c>
      <c r="B160" s="15" t="str">
        <f>VLOOKUP($A160,Raw!$B$2:$DG$512,MATCH('Breakup Clients of PM'!B$1,Raw!$B$1:$DG$1,0),0)</f>
        <v>44</v>
      </c>
      <c r="C160" s="15" t="str">
        <f>VLOOKUP($A160,Raw!$B$2:$DG$512,MATCH('Breakup Clients of PM'!C$1,Raw!$B$1:$DG$1,0),0)</f>
        <v>341.96000</v>
      </c>
      <c r="D160" s="16">
        <f t="shared" si="2"/>
        <v>7.7718181818181815</v>
      </c>
    </row>
    <row r="161" spans="1:4" x14ac:dyDescent="0.3">
      <c r="A161" s="13" t="s">
        <v>2945</v>
      </c>
      <c r="B161" s="15" t="str">
        <f>VLOOKUP($A161,Raw!$B$2:$DG$512,MATCH('Breakup Clients of PM'!B$1,Raw!$B$1:$DG$1,0),0)</f>
        <v>29</v>
      </c>
      <c r="C161" s="15" t="str">
        <f>VLOOKUP($A161,Raw!$B$2:$DG$512,MATCH('Breakup Clients of PM'!C$1,Raw!$B$1:$DG$1,0),0)</f>
        <v>24.44000</v>
      </c>
      <c r="D161" s="16">
        <f t="shared" si="2"/>
        <v>0.84275862068965524</v>
      </c>
    </row>
    <row r="162" spans="1:4" x14ac:dyDescent="0.3">
      <c r="A162" s="13" t="s">
        <v>2959</v>
      </c>
      <c r="B162" s="15" t="str">
        <f>VLOOKUP($A162,Raw!$B$2:$DG$512,MATCH('Breakup Clients of PM'!B$1,Raw!$B$1:$DG$1,0),0)</f>
        <v>681</v>
      </c>
      <c r="C162" s="15" t="str">
        <f>VLOOKUP($A162,Raw!$B$2:$DG$512,MATCH('Breakup Clients of PM'!C$1,Raw!$B$1:$DG$1,0),0)</f>
        <v>472.85000</v>
      </c>
      <c r="D162" s="16">
        <f t="shared" si="2"/>
        <v>0.69434654919236416</v>
      </c>
    </row>
    <row r="163" spans="1:4" x14ac:dyDescent="0.3">
      <c r="A163" s="13" t="s">
        <v>2975</v>
      </c>
      <c r="B163" s="15" t="str">
        <f>VLOOKUP($A163,Raw!$B$2:$DG$512,MATCH('Breakup Clients of PM'!B$1,Raw!$B$1:$DG$1,0),0)</f>
        <v>16903</v>
      </c>
      <c r="C163" s="15" t="str">
        <f>VLOOKUP($A163,Raw!$B$2:$DG$512,MATCH('Breakup Clients of PM'!C$1,Raw!$B$1:$DG$1,0),0)</f>
        <v>18732.56000</v>
      </c>
      <c r="D163" s="16">
        <f t="shared" si="2"/>
        <v>1.108238774182098</v>
      </c>
    </row>
    <row r="164" spans="1:4" x14ac:dyDescent="0.3">
      <c r="A164" s="13" t="s">
        <v>3001</v>
      </c>
      <c r="B164" s="15" t="str">
        <f>VLOOKUP($A164,Raw!$B$2:$DG$512,MATCH('Breakup Clients of PM'!B$1,Raw!$B$1:$DG$1,0),0)</f>
        <v>1640</v>
      </c>
      <c r="C164" s="15" t="str">
        <f>VLOOKUP($A164,Raw!$B$2:$DG$512,MATCH('Breakup Clients of PM'!C$1,Raw!$B$1:$DG$1,0),0)</f>
        <v>3665.95000</v>
      </c>
      <c r="D164" s="16">
        <f t="shared" si="2"/>
        <v>2.2353353658536586</v>
      </c>
    </row>
    <row r="165" spans="1:4" x14ac:dyDescent="0.3">
      <c r="A165" s="13" t="s">
        <v>3036</v>
      </c>
      <c r="B165" s="15" t="str">
        <f>VLOOKUP($A165,Raw!$B$2:$DG$512,MATCH('Breakup Clients of PM'!B$1,Raw!$B$1:$DG$1,0),0)</f>
        <v>0</v>
      </c>
      <c r="C165" s="15" t="str">
        <f>VLOOKUP($A165,Raw!$B$2:$DG$512,MATCH('Breakup Clients of PM'!C$1,Raw!$B$1:$DG$1,0),0)</f>
        <v>0.00000</v>
      </c>
      <c r="D165" s="16" t="e">
        <f t="shared" si="2"/>
        <v>#DIV/0!</v>
      </c>
    </row>
    <row r="166" spans="1:4" x14ac:dyDescent="0.3">
      <c r="A166" s="13" t="s">
        <v>3040</v>
      </c>
      <c r="B166" s="15" t="str">
        <f>VLOOKUP($A166,Raw!$B$2:$DG$512,MATCH('Breakup Clients of PM'!B$1,Raw!$B$1:$DG$1,0),0)</f>
        <v>0</v>
      </c>
      <c r="C166" s="15" t="str">
        <f>VLOOKUP($A166,Raw!$B$2:$DG$512,MATCH('Breakup Clients of PM'!C$1,Raw!$B$1:$DG$1,0),0)</f>
        <v>0.00000</v>
      </c>
      <c r="D166" s="16" t="e">
        <f t="shared" si="2"/>
        <v>#DIV/0!</v>
      </c>
    </row>
    <row r="167" spans="1:4" x14ac:dyDescent="0.3">
      <c r="A167" s="13" t="s">
        <v>3049</v>
      </c>
      <c r="B167" s="15" t="str">
        <f>VLOOKUP($A167,Raw!$B$2:$DG$512,MATCH('Breakup Clients of PM'!B$1,Raw!$B$1:$DG$1,0),0)</f>
        <v>5</v>
      </c>
      <c r="C167" s="15" t="str">
        <f>VLOOKUP($A167,Raw!$B$2:$DG$512,MATCH('Breakup Clients of PM'!C$1,Raw!$B$1:$DG$1,0),0)</f>
        <v>8467.76000</v>
      </c>
      <c r="D167" s="16">
        <f t="shared" si="2"/>
        <v>1693.5520000000001</v>
      </c>
    </row>
    <row r="168" spans="1:4" x14ac:dyDescent="0.3">
      <c r="A168" s="13" t="s">
        <v>3065</v>
      </c>
      <c r="B168" s="15" t="str">
        <f>VLOOKUP($A168,Raw!$B$2:$DG$512,MATCH('Breakup Clients of PM'!B$1,Raw!$B$1:$DG$1,0),0)</f>
        <v>59</v>
      </c>
      <c r="C168" s="15" t="str">
        <f>VLOOKUP($A168,Raw!$B$2:$DG$512,MATCH('Breakup Clients of PM'!C$1,Raw!$B$1:$DG$1,0),0)</f>
        <v>77.23984</v>
      </c>
      <c r="D168" s="16">
        <f t="shared" si="2"/>
        <v>1.3091498305084746</v>
      </c>
    </row>
    <row r="169" spans="1:4" x14ac:dyDescent="0.3">
      <c r="A169" s="13" t="s">
        <v>3080</v>
      </c>
      <c r="B169" s="15" t="str">
        <f>VLOOKUP($A169,Raw!$B$2:$DG$512,MATCH('Breakup Clients of PM'!B$1,Raw!$B$1:$DG$1,0),0)</f>
        <v>365</v>
      </c>
      <c r="C169" s="15" t="str">
        <f>VLOOKUP($A169,Raw!$B$2:$DG$512,MATCH('Breakup Clients of PM'!C$1,Raw!$B$1:$DG$1,0),0)</f>
        <v>766.66000</v>
      </c>
      <c r="D169" s="16">
        <f t="shared" si="2"/>
        <v>2.1004383561643833</v>
      </c>
    </row>
    <row r="170" spans="1:4" x14ac:dyDescent="0.3">
      <c r="A170" s="13" t="s">
        <v>3109</v>
      </c>
      <c r="B170" s="15" t="str">
        <f>VLOOKUP($A170,Raw!$B$2:$DG$512,MATCH('Breakup Clients of PM'!B$1,Raw!$B$1:$DG$1,0),0)</f>
        <v>53</v>
      </c>
      <c r="C170" s="15" t="str">
        <f>VLOOKUP($A170,Raw!$B$2:$DG$512,MATCH('Breakup Clients of PM'!C$1,Raw!$B$1:$DG$1,0),0)</f>
        <v>521.32000</v>
      </c>
      <c r="D170" s="16">
        <f t="shared" si="2"/>
        <v>9.836226415094341</v>
      </c>
    </row>
    <row r="171" spans="1:4" x14ac:dyDescent="0.3">
      <c r="A171" s="13" t="s">
        <v>3139</v>
      </c>
      <c r="B171" s="15" t="str">
        <f>VLOOKUP($A171,Raw!$B$2:$DG$512,MATCH('Breakup Clients of PM'!B$1,Raw!$B$1:$DG$1,0),0)</f>
        <v>0</v>
      </c>
      <c r="C171" s="15" t="str">
        <f>VLOOKUP($A171,Raw!$B$2:$DG$512,MATCH('Breakup Clients of PM'!C$1,Raw!$B$1:$DG$1,0),0)</f>
        <v>0.00000</v>
      </c>
      <c r="D171" s="16" t="e">
        <f t="shared" si="2"/>
        <v>#DIV/0!</v>
      </c>
    </row>
    <row r="172" spans="1:4" x14ac:dyDescent="0.3">
      <c r="A172" s="13" t="s">
        <v>3145</v>
      </c>
      <c r="B172" s="15" t="str">
        <f>VLOOKUP($A172,Raw!$B$2:$DG$512,MATCH('Breakup Clients of PM'!B$1,Raw!$B$1:$DG$1,0),0)</f>
        <v>252</v>
      </c>
      <c r="C172" s="15" t="str">
        <f>VLOOKUP($A172,Raw!$B$2:$DG$512,MATCH('Breakup Clients of PM'!C$1,Raw!$B$1:$DG$1,0),0)</f>
        <v>19.39000</v>
      </c>
      <c r="D172" s="16">
        <f t="shared" si="2"/>
        <v>7.694444444444444E-2</v>
      </c>
    </row>
    <row r="173" spans="1:4" x14ac:dyDescent="0.3">
      <c r="A173" s="13" t="s">
        <v>3163</v>
      </c>
      <c r="B173" s="15" t="str">
        <f>VLOOKUP($A173,Raw!$B$2:$DG$512,MATCH('Breakup Clients of PM'!B$1,Raw!$B$1:$DG$1,0),0)</f>
        <v>0</v>
      </c>
      <c r="C173" s="15" t="str">
        <f>VLOOKUP($A173,Raw!$B$2:$DG$512,MATCH('Breakup Clients of PM'!C$1,Raw!$B$1:$DG$1,0),0)</f>
        <v>0.00000</v>
      </c>
      <c r="D173" s="16" t="e">
        <f t="shared" si="2"/>
        <v>#DIV/0!</v>
      </c>
    </row>
    <row r="174" spans="1:4" x14ac:dyDescent="0.3">
      <c r="A174" s="13" t="s">
        <v>3172</v>
      </c>
      <c r="B174" s="15" t="str">
        <f>VLOOKUP($A174,Raw!$B$2:$DG$512,MATCH('Breakup Clients of PM'!B$1,Raw!$B$1:$DG$1,0),0)</f>
        <v>0</v>
      </c>
      <c r="C174" s="15" t="str">
        <f>VLOOKUP($A174,Raw!$B$2:$DG$512,MATCH('Breakup Clients of PM'!C$1,Raw!$B$1:$DG$1,0),0)</f>
        <v>0.00000</v>
      </c>
      <c r="D174" s="16" t="e">
        <f t="shared" si="2"/>
        <v>#DIV/0!</v>
      </c>
    </row>
    <row r="175" spans="1:4" x14ac:dyDescent="0.3">
      <c r="A175" s="13" t="s">
        <v>3179</v>
      </c>
      <c r="B175" s="15" t="str">
        <f>VLOOKUP($A175,Raw!$B$2:$DG$512,MATCH('Breakup Clients of PM'!B$1,Raw!$B$1:$DG$1,0),0)</f>
        <v>43</v>
      </c>
      <c r="C175" s="15" t="str">
        <f>VLOOKUP($A175,Raw!$B$2:$DG$512,MATCH('Breakup Clients of PM'!C$1,Raw!$B$1:$DG$1,0),0)</f>
        <v>211.10000</v>
      </c>
      <c r="D175" s="16">
        <f t="shared" si="2"/>
        <v>4.909302325581395</v>
      </c>
    </row>
    <row r="176" spans="1:4" x14ac:dyDescent="0.3">
      <c r="A176" s="13" t="s">
        <v>3200</v>
      </c>
      <c r="B176" s="15" t="str">
        <f>VLOOKUP($A176,Raw!$B$2:$DG$512,MATCH('Breakup Clients of PM'!B$1,Raw!$B$1:$DG$1,0),0)</f>
        <v>827</v>
      </c>
      <c r="C176" s="15" t="str">
        <f>VLOOKUP($A176,Raw!$B$2:$DG$512,MATCH('Breakup Clients of PM'!C$1,Raw!$B$1:$DG$1,0),0)</f>
        <v>946.00000</v>
      </c>
      <c r="D176" s="16">
        <f t="shared" si="2"/>
        <v>1.1438935912938331</v>
      </c>
    </row>
    <row r="177" spans="1:4" x14ac:dyDescent="0.3">
      <c r="A177" s="13" t="s">
        <v>3217</v>
      </c>
      <c r="B177" s="15" t="str">
        <f>VLOOKUP($A177,Raw!$B$2:$DG$512,MATCH('Breakup Clients of PM'!B$1,Raw!$B$1:$DG$1,0),0)</f>
        <v>0</v>
      </c>
      <c r="C177" s="15" t="str">
        <f>VLOOKUP($A177,Raw!$B$2:$DG$512,MATCH('Breakup Clients of PM'!C$1,Raw!$B$1:$DG$1,0),0)</f>
        <v>0.00000</v>
      </c>
      <c r="D177" s="16" t="e">
        <f t="shared" si="2"/>
        <v>#DIV/0!</v>
      </c>
    </row>
    <row r="178" spans="1:4" x14ac:dyDescent="0.3">
      <c r="A178" s="13" t="s">
        <v>3225</v>
      </c>
      <c r="B178" s="15" t="str">
        <f>VLOOKUP($A178,Raw!$B$2:$DG$512,MATCH('Breakup Clients of PM'!B$1,Raw!$B$1:$DG$1,0),0)</f>
        <v>1</v>
      </c>
      <c r="C178" s="15" t="str">
        <f>VLOOKUP($A178,Raw!$B$2:$DG$512,MATCH('Breakup Clients of PM'!C$1,Raw!$B$1:$DG$1,0),0)</f>
        <v>0.50000</v>
      </c>
      <c r="D178" s="16">
        <f t="shared" si="2"/>
        <v>0.5</v>
      </c>
    </row>
    <row r="179" spans="1:4" x14ac:dyDescent="0.3">
      <c r="A179" s="13" t="s">
        <v>3234</v>
      </c>
      <c r="B179" s="15" t="str">
        <f>VLOOKUP($A179,Raw!$B$2:$DG$512,MATCH('Breakup Clients of PM'!B$1,Raw!$B$1:$DG$1,0),0)</f>
        <v>329</v>
      </c>
      <c r="C179" s="15" t="str">
        <f>VLOOKUP($A179,Raw!$B$2:$DG$512,MATCH('Breakup Clients of PM'!C$1,Raw!$B$1:$DG$1,0),0)</f>
        <v>384.75621</v>
      </c>
      <c r="D179" s="16">
        <f t="shared" si="2"/>
        <v>1.1694717629179332</v>
      </c>
    </row>
    <row r="180" spans="1:4" x14ac:dyDescent="0.3">
      <c r="A180" s="13" t="s">
        <v>3246</v>
      </c>
      <c r="B180" s="15" t="str">
        <f>VLOOKUP($A180,Raw!$B$2:$DG$512,MATCH('Breakup Clients of PM'!B$1,Raw!$B$1:$DG$1,0),0)</f>
        <v>828</v>
      </c>
      <c r="C180" s="15" t="str">
        <f>VLOOKUP($A180,Raw!$B$2:$DG$512,MATCH('Breakup Clients of PM'!C$1,Raw!$B$1:$DG$1,0),0)</f>
        <v>14043.61000</v>
      </c>
      <c r="D180" s="16">
        <f t="shared" si="2"/>
        <v>16.960881642512078</v>
      </c>
    </row>
    <row r="181" spans="1:4" x14ac:dyDescent="0.3">
      <c r="A181" s="13" t="s">
        <v>3264</v>
      </c>
      <c r="B181" s="15" t="str">
        <f>VLOOKUP($A181,Raw!$B$2:$DG$512,MATCH('Breakup Clients of PM'!B$1,Raw!$B$1:$DG$1,0),0)</f>
        <v>4</v>
      </c>
      <c r="C181" s="15" t="str">
        <f>VLOOKUP($A181,Raw!$B$2:$DG$512,MATCH('Breakup Clients of PM'!C$1,Raw!$B$1:$DG$1,0),0)</f>
        <v>4.50000</v>
      </c>
      <c r="D181" s="16">
        <f t="shared" si="2"/>
        <v>1.125</v>
      </c>
    </row>
    <row r="182" spans="1:4" x14ac:dyDescent="0.3">
      <c r="A182" s="13" t="s">
        <v>3277</v>
      </c>
      <c r="B182" s="15" t="str">
        <f>VLOOKUP($A182,Raw!$B$2:$DG$512,MATCH('Breakup Clients of PM'!B$1,Raw!$B$1:$DG$1,0),0)</f>
        <v>5</v>
      </c>
      <c r="C182" s="15" t="str">
        <f>VLOOKUP($A182,Raw!$B$2:$DG$512,MATCH('Breakup Clients of PM'!C$1,Raw!$B$1:$DG$1,0),0)</f>
        <v>75.60000</v>
      </c>
      <c r="D182" s="16">
        <f t="shared" si="2"/>
        <v>15.12</v>
      </c>
    </row>
    <row r="183" spans="1:4" x14ac:dyDescent="0.3">
      <c r="A183" s="13" t="s">
        <v>3288</v>
      </c>
      <c r="B183" s="15" t="str">
        <f>VLOOKUP($A183,Raw!$B$2:$DG$512,MATCH('Breakup Clients of PM'!B$1,Raw!$B$1:$DG$1,0),0)</f>
        <v>1160</v>
      </c>
      <c r="C183" s="15" t="str">
        <f>VLOOKUP($A183,Raw!$B$2:$DG$512,MATCH('Breakup Clients of PM'!C$1,Raw!$B$1:$DG$1,0),0)</f>
        <v>2462.25000</v>
      </c>
      <c r="D183" s="16">
        <f t="shared" si="2"/>
        <v>2.1226293103448275</v>
      </c>
    </row>
    <row r="184" spans="1:4" x14ac:dyDescent="0.3">
      <c r="A184" s="13" t="s">
        <v>3306</v>
      </c>
      <c r="B184" s="15" t="str">
        <f>VLOOKUP($A184,Raw!$B$2:$DG$512,MATCH('Breakup Clients of PM'!B$1,Raw!$B$1:$DG$1,0),0)</f>
        <v>1</v>
      </c>
      <c r="C184" s="15" t="str">
        <f>VLOOKUP($A184,Raw!$B$2:$DG$512,MATCH('Breakup Clients of PM'!C$1,Raw!$B$1:$DG$1,0),0)</f>
        <v>22.98000</v>
      </c>
      <c r="D184" s="16">
        <f t="shared" si="2"/>
        <v>22.98</v>
      </c>
    </row>
    <row r="185" spans="1:4" x14ac:dyDescent="0.3">
      <c r="A185" s="13" t="s">
        <v>3316</v>
      </c>
      <c r="B185" s="15" t="str">
        <f>VLOOKUP($A185,Raw!$B$2:$DG$512,MATCH('Breakup Clients of PM'!B$1,Raw!$B$1:$DG$1,0),0)</f>
        <v>519</v>
      </c>
      <c r="C185" s="15" t="str">
        <f>VLOOKUP($A185,Raw!$B$2:$DG$512,MATCH('Breakup Clients of PM'!C$1,Raw!$B$1:$DG$1,0),0)</f>
        <v>1437.89000</v>
      </c>
      <c r="D185" s="16">
        <f t="shared" si="2"/>
        <v>2.7705009633911368</v>
      </c>
    </row>
    <row r="186" spans="1:4" x14ac:dyDescent="0.3">
      <c r="A186" s="13" t="s">
        <v>3338</v>
      </c>
      <c r="B186" s="15" t="str">
        <f>VLOOKUP($A186,Raw!$B$2:$DG$512,MATCH('Breakup Clients of PM'!B$1,Raw!$B$1:$DG$1,0),0)</f>
        <v>821</v>
      </c>
      <c r="C186" s="15" t="str">
        <f>VLOOKUP($A186,Raw!$B$2:$DG$512,MATCH('Breakup Clients of PM'!C$1,Raw!$B$1:$DG$1,0),0)</f>
        <v>1501.26080</v>
      </c>
      <c r="D186" s="16">
        <f t="shared" si="2"/>
        <v>1.8285758830694276</v>
      </c>
    </row>
    <row r="187" spans="1:4" x14ac:dyDescent="0.3">
      <c r="A187" s="13" t="s">
        <v>3357</v>
      </c>
      <c r="B187" s="15" t="str">
        <f>VLOOKUP($A187,Raw!$B$2:$DG$512,MATCH('Breakup Clients of PM'!B$1,Raw!$B$1:$DG$1,0),0)</f>
        <v>10</v>
      </c>
      <c r="C187" s="15" t="str">
        <f>VLOOKUP($A187,Raw!$B$2:$DG$512,MATCH('Breakup Clients of PM'!C$1,Raw!$B$1:$DG$1,0),0)</f>
        <v>7.32000</v>
      </c>
      <c r="D187" s="16">
        <f t="shared" si="2"/>
        <v>0.73199999999999998</v>
      </c>
    </row>
    <row r="188" spans="1:4" x14ac:dyDescent="0.3">
      <c r="A188" s="13" t="s">
        <v>3370</v>
      </c>
      <c r="B188" s="15" t="str">
        <f>VLOOKUP($A188,Raw!$B$2:$DG$512,MATCH('Breakup Clients of PM'!B$1,Raw!$B$1:$DG$1,0),0)</f>
        <v>27</v>
      </c>
      <c r="C188" s="15" t="str">
        <f>VLOOKUP($A188,Raw!$B$2:$DG$512,MATCH('Breakup Clients of PM'!C$1,Raw!$B$1:$DG$1,0),0)</f>
        <v>50.32000</v>
      </c>
      <c r="D188" s="16">
        <f t="shared" si="2"/>
        <v>1.8637037037037036</v>
      </c>
    </row>
    <row r="189" spans="1:4" x14ac:dyDescent="0.3">
      <c r="A189" s="13" t="s">
        <v>3388</v>
      </c>
      <c r="B189" s="15" t="str">
        <f>VLOOKUP($A189,Raw!$B$2:$DG$512,MATCH('Breakup Clients of PM'!B$1,Raw!$B$1:$DG$1,0),0)</f>
        <v>241</v>
      </c>
      <c r="C189" s="15" t="str">
        <f>VLOOKUP($A189,Raw!$B$2:$DG$512,MATCH('Breakup Clients of PM'!C$1,Raw!$B$1:$DG$1,0),0)</f>
        <v>692.02000</v>
      </c>
      <c r="D189" s="16">
        <f t="shared" si="2"/>
        <v>2.8714522821576764</v>
      </c>
    </row>
    <row r="190" spans="1:4" x14ac:dyDescent="0.3">
      <c r="A190" s="13" t="s">
        <v>3403</v>
      </c>
      <c r="B190" s="15" t="str">
        <f>VLOOKUP($A190,Raw!$B$2:$DG$512,MATCH('Breakup Clients of PM'!B$1,Raw!$B$1:$DG$1,0),0)</f>
        <v>0</v>
      </c>
      <c r="C190" s="15" t="str">
        <f>VLOOKUP($A190,Raw!$B$2:$DG$512,MATCH('Breakup Clients of PM'!C$1,Raw!$B$1:$DG$1,0),0)</f>
        <v>0.00000</v>
      </c>
      <c r="D190" s="16" t="e">
        <f t="shared" si="2"/>
        <v>#DIV/0!</v>
      </c>
    </row>
    <row r="191" spans="1:4" x14ac:dyDescent="0.3">
      <c r="A191" s="13" t="s">
        <v>3410</v>
      </c>
      <c r="B191" s="15" t="str">
        <f>VLOOKUP($A191,Raw!$B$2:$DG$512,MATCH('Breakup Clients of PM'!B$1,Raw!$B$1:$DG$1,0),0)</f>
        <v>161</v>
      </c>
      <c r="C191" s="15" t="str">
        <f>VLOOKUP($A191,Raw!$B$2:$DG$512,MATCH('Breakup Clients of PM'!C$1,Raw!$B$1:$DG$1,0),0)</f>
        <v>1022.59000</v>
      </c>
      <c r="D191" s="16">
        <f t="shared" si="2"/>
        <v>6.3514906832298141</v>
      </c>
    </row>
    <row r="192" spans="1:4" x14ac:dyDescent="0.3">
      <c r="A192" s="13" t="s">
        <v>3432</v>
      </c>
      <c r="B192" s="15" t="str">
        <f>VLOOKUP($A192,Raw!$B$2:$DG$512,MATCH('Breakup Clients of PM'!B$1,Raw!$B$1:$DG$1,0),0)</f>
        <v>347</v>
      </c>
      <c r="C192" s="15" t="str">
        <f>VLOOKUP($A192,Raw!$B$2:$DG$512,MATCH('Breakup Clients of PM'!C$1,Raw!$B$1:$DG$1,0),0)</f>
        <v>2324.66000</v>
      </c>
      <c r="D192" s="16">
        <f t="shared" si="2"/>
        <v>6.6993083573487029</v>
      </c>
    </row>
    <row r="193" spans="1:4" x14ac:dyDescent="0.3">
      <c r="A193" s="13" t="s">
        <v>3468</v>
      </c>
      <c r="B193" s="15" t="str">
        <f>VLOOKUP($A193,Raw!$B$2:$DG$512,MATCH('Breakup Clients of PM'!B$1,Raw!$B$1:$DG$1,0),0)</f>
        <v>0</v>
      </c>
      <c r="C193" s="15" t="str">
        <f>VLOOKUP($A193,Raw!$B$2:$DG$512,MATCH('Breakup Clients of PM'!C$1,Raw!$B$1:$DG$1,0),0)</f>
        <v>0.00000</v>
      </c>
      <c r="D193" s="16" t="e">
        <f t="shared" si="2"/>
        <v>#DIV/0!</v>
      </c>
    </row>
    <row r="194" spans="1:4" x14ac:dyDescent="0.3">
      <c r="A194" s="13" t="s">
        <v>3473</v>
      </c>
      <c r="B194" s="15" t="str">
        <f>VLOOKUP($A194,Raw!$B$2:$DG$512,MATCH('Breakup Clients of PM'!B$1,Raw!$B$1:$DG$1,0),0)</f>
        <v>49</v>
      </c>
      <c r="C194" s="15" t="str">
        <f>VLOOKUP($A194,Raw!$B$2:$DG$512,MATCH('Breakup Clients of PM'!C$1,Raw!$B$1:$DG$1,0),0)</f>
        <v>63.78000</v>
      </c>
      <c r="D194" s="16">
        <f t="shared" si="2"/>
        <v>1.3016326530612246</v>
      </c>
    </row>
    <row r="195" spans="1:4" x14ac:dyDescent="0.3">
      <c r="A195" s="13" t="s">
        <v>3491</v>
      </c>
      <c r="B195" s="15" t="str">
        <f>VLOOKUP($A195,Raw!$B$2:$DG$512,MATCH('Breakup Clients of PM'!B$1,Raw!$B$1:$DG$1,0),0)</f>
        <v>475</v>
      </c>
      <c r="C195" s="15" t="str">
        <f>VLOOKUP($A195,Raw!$B$2:$DG$512,MATCH('Breakup Clients of PM'!C$1,Raw!$B$1:$DG$1,0),0)</f>
        <v>7711.44000</v>
      </c>
      <c r="D195" s="16">
        <f t="shared" ref="D195:D258" si="3">C195/B195</f>
        <v>16.234610526315787</v>
      </c>
    </row>
    <row r="196" spans="1:4" x14ac:dyDescent="0.3">
      <c r="A196" s="13" t="s">
        <v>3532</v>
      </c>
      <c r="B196" s="15" t="str">
        <f>VLOOKUP($A196,Raw!$B$2:$DG$512,MATCH('Breakup Clients of PM'!B$1,Raw!$B$1:$DG$1,0),0)</f>
        <v>0</v>
      </c>
      <c r="C196" s="15" t="str">
        <f>VLOOKUP($A196,Raw!$B$2:$DG$512,MATCH('Breakup Clients of PM'!C$1,Raw!$B$1:$DG$1,0),0)</f>
        <v>0.00000</v>
      </c>
      <c r="D196" s="16" t="e">
        <f t="shared" si="3"/>
        <v>#DIV/0!</v>
      </c>
    </row>
    <row r="197" spans="1:4" x14ac:dyDescent="0.3">
      <c r="A197" s="13" t="s">
        <v>3541</v>
      </c>
      <c r="B197" s="15" t="str">
        <f>VLOOKUP($A197,Raw!$B$2:$DG$512,MATCH('Breakup Clients of PM'!B$1,Raw!$B$1:$DG$1,0),0)</f>
        <v>9</v>
      </c>
      <c r="C197" s="15" t="str">
        <f>VLOOKUP($A197,Raw!$B$2:$DG$512,MATCH('Breakup Clients of PM'!C$1,Raw!$B$1:$DG$1,0),0)</f>
        <v>93.65000</v>
      </c>
      <c r="D197" s="16">
        <f t="shared" si="3"/>
        <v>10.405555555555557</v>
      </c>
    </row>
    <row r="198" spans="1:4" x14ac:dyDescent="0.3">
      <c r="A198" s="13" t="s">
        <v>3553</v>
      </c>
      <c r="B198" s="15" t="str">
        <f>VLOOKUP($A198,Raw!$B$2:$DG$512,MATCH('Breakup Clients of PM'!B$1,Raw!$B$1:$DG$1,0),0)</f>
        <v>106</v>
      </c>
      <c r="C198" s="15" t="str">
        <f>VLOOKUP($A198,Raw!$B$2:$DG$512,MATCH('Breakup Clients of PM'!C$1,Raw!$B$1:$DG$1,0),0)</f>
        <v>6346.99378</v>
      </c>
      <c r="D198" s="16">
        <f t="shared" si="3"/>
        <v>59.877299811320754</v>
      </c>
    </row>
    <row r="199" spans="1:4" x14ac:dyDescent="0.3">
      <c r="A199" s="13" t="s">
        <v>3572</v>
      </c>
      <c r="B199" s="15" t="str">
        <f>VLOOKUP($A199,Raw!$B$2:$DG$512,MATCH('Breakup Clients of PM'!B$1,Raw!$B$1:$DG$1,0),0)</f>
        <v>1059</v>
      </c>
      <c r="C199" s="15" t="str">
        <f>VLOOKUP($A199,Raw!$B$2:$DG$512,MATCH('Breakup Clients of PM'!C$1,Raw!$B$1:$DG$1,0),0)</f>
        <v>299.36720</v>
      </c>
      <c r="D199" s="16">
        <f t="shared" si="3"/>
        <v>0.28268857412653448</v>
      </c>
    </row>
    <row r="200" spans="1:4" x14ac:dyDescent="0.3">
      <c r="A200" s="13" t="s">
        <v>3585</v>
      </c>
      <c r="B200" s="15" t="str">
        <f>VLOOKUP($A200,Raw!$B$2:$DG$512,MATCH('Breakup Clients of PM'!B$1,Raw!$B$1:$DG$1,0),0)</f>
        <v>213</v>
      </c>
      <c r="C200" s="15" t="str">
        <f>VLOOKUP($A200,Raw!$B$2:$DG$512,MATCH('Breakup Clients of PM'!C$1,Raw!$B$1:$DG$1,0),0)</f>
        <v>389.46000</v>
      </c>
      <c r="D200" s="16">
        <f t="shared" si="3"/>
        <v>1.8284507042253519</v>
      </c>
    </row>
    <row r="201" spans="1:4" x14ac:dyDescent="0.3">
      <c r="A201" s="13" t="s">
        <v>3602</v>
      </c>
      <c r="B201" s="15" t="str">
        <f>VLOOKUP($A201,Raw!$B$2:$DG$512,MATCH('Breakup Clients of PM'!B$1,Raw!$B$1:$DG$1,0),0)</f>
        <v>53</v>
      </c>
      <c r="C201" s="15" t="str">
        <f>VLOOKUP($A201,Raw!$B$2:$DG$512,MATCH('Breakup Clients of PM'!C$1,Raw!$B$1:$DG$1,0),0)</f>
        <v>74.52000</v>
      </c>
      <c r="D201" s="16">
        <f t="shared" si="3"/>
        <v>1.4060377358490566</v>
      </c>
    </row>
    <row r="202" spans="1:4" x14ac:dyDescent="0.3">
      <c r="A202" s="13" t="s">
        <v>3616</v>
      </c>
      <c r="B202" s="15" t="str">
        <f>VLOOKUP($A202,Raw!$B$2:$DG$512,MATCH('Breakup Clients of PM'!B$1,Raw!$B$1:$DG$1,0),0)</f>
        <v>120</v>
      </c>
      <c r="C202" s="15" t="str">
        <f>VLOOKUP($A202,Raw!$B$2:$DG$512,MATCH('Breakup Clients of PM'!C$1,Raw!$B$1:$DG$1,0),0)</f>
        <v>542.00000</v>
      </c>
      <c r="D202" s="16">
        <f t="shared" si="3"/>
        <v>4.5166666666666666</v>
      </c>
    </row>
    <row r="203" spans="1:4" x14ac:dyDescent="0.3">
      <c r="A203" s="13" t="s">
        <v>3646</v>
      </c>
      <c r="B203" s="15" t="str">
        <f>VLOOKUP($A203,Raw!$B$2:$DG$512,MATCH('Breakup Clients of PM'!B$1,Raw!$B$1:$DG$1,0),0)</f>
        <v>0</v>
      </c>
      <c r="C203" s="15" t="str">
        <f>VLOOKUP($A203,Raw!$B$2:$DG$512,MATCH('Breakup Clients of PM'!C$1,Raw!$B$1:$DG$1,0),0)</f>
        <v>0.00000</v>
      </c>
      <c r="D203" s="16" t="e">
        <f t="shared" si="3"/>
        <v>#DIV/0!</v>
      </c>
    </row>
    <row r="204" spans="1:4" x14ac:dyDescent="0.3">
      <c r="A204" s="13" t="s">
        <v>3652</v>
      </c>
      <c r="B204" s="15" t="str">
        <f>VLOOKUP($A204,Raw!$B$2:$DG$512,MATCH('Breakup Clients of PM'!B$1,Raw!$B$1:$DG$1,0),0)</f>
        <v>1419</v>
      </c>
      <c r="C204" s="15" t="str">
        <f>VLOOKUP($A204,Raw!$B$2:$DG$512,MATCH('Breakup Clients of PM'!C$1,Raw!$B$1:$DG$1,0),0)</f>
        <v>3799.86870</v>
      </c>
      <c r="D204" s="16">
        <f t="shared" si="3"/>
        <v>2.6778496828752645</v>
      </c>
    </row>
    <row r="205" spans="1:4" x14ac:dyDescent="0.3">
      <c r="A205" s="13" t="s">
        <v>3689</v>
      </c>
      <c r="B205" s="15" t="str">
        <f>VLOOKUP($A205,Raw!$B$2:$DG$512,MATCH('Breakup Clients of PM'!B$1,Raw!$B$1:$DG$1,0),0)</f>
        <v>0</v>
      </c>
      <c r="C205" s="15" t="str">
        <f>VLOOKUP($A205,Raw!$B$2:$DG$512,MATCH('Breakup Clients of PM'!C$1,Raw!$B$1:$DG$1,0),0)</f>
        <v>0.00000</v>
      </c>
      <c r="D205" s="16" t="e">
        <f t="shared" si="3"/>
        <v>#DIV/0!</v>
      </c>
    </row>
    <row r="206" spans="1:4" x14ac:dyDescent="0.3">
      <c r="A206" s="13" t="s">
        <v>3696</v>
      </c>
      <c r="B206" s="15" t="str">
        <f>VLOOKUP($A206,Raw!$B$2:$DG$512,MATCH('Breakup Clients of PM'!B$1,Raw!$B$1:$DG$1,0),0)</f>
        <v>143</v>
      </c>
      <c r="C206" s="15" t="str">
        <f>VLOOKUP($A206,Raw!$B$2:$DG$512,MATCH('Breakup Clients of PM'!C$1,Raw!$B$1:$DG$1,0),0)</f>
        <v>210.65741</v>
      </c>
      <c r="D206" s="16">
        <f t="shared" si="3"/>
        <v>1.4731287412587413</v>
      </c>
    </row>
    <row r="207" spans="1:4" x14ac:dyDescent="0.3">
      <c r="A207" s="13" t="s">
        <v>3713</v>
      </c>
      <c r="B207" s="15" t="str">
        <f>VLOOKUP($A207,Raw!$B$2:$DG$512,MATCH('Breakup Clients of PM'!B$1,Raw!$B$1:$DG$1,0),0)</f>
        <v>53</v>
      </c>
      <c r="C207" s="15" t="str">
        <f>VLOOKUP($A207,Raw!$B$2:$DG$512,MATCH('Breakup Clients of PM'!C$1,Raw!$B$1:$DG$1,0),0)</f>
        <v>82.63000</v>
      </c>
      <c r="D207" s="16">
        <f t="shared" si="3"/>
        <v>1.5590566037735849</v>
      </c>
    </row>
    <row r="208" spans="1:4" x14ac:dyDescent="0.3">
      <c r="A208" s="13" t="s">
        <v>3727</v>
      </c>
      <c r="B208" s="15" t="str">
        <f>VLOOKUP($A208,Raw!$B$2:$DG$512,MATCH('Breakup Clients of PM'!B$1,Raw!$B$1:$DG$1,0),0)</f>
        <v>18</v>
      </c>
      <c r="C208" s="15" t="str">
        <f>VLOOKUP($A208,Raw!$B$2:$DG$512,MATCH('Breakup Clients of PM'!C$1,Raw!$B$1:$DG$1,0),0)</f>
        <v>10.43000</v>
      </c>
      <c r="D208" s="16">
        <f t="shared" si="3"/>
        <v>0.57944444444444443</v>
      </c>
    </row>
    <row r="209" spans="1:4" x14ac:dyDescent="0.3">
      <c r="A209" s="13" t="s">
        <v>3738</v>
      </c>
      <c r="B209" s="15" t="str">
        <f>VLOOKUP($A209,Raw!$B$2:$DG$512,MATCH('Breakup Clients of PM'!B$1,Raw!$B$1:$DG$1,0),0)</f>
        <v>5</v>
      </c>
      <c r="C209" s="15" t="str">
        <f>VLOOKUP($A209,Raw!$B$2:$DG$512,MATCH('Breakup Clients of PM'!C$1,Raw!$B$1:$DG$1,0),0)</f>
        <v>149.79000</v>
      </c>
      <c r="D209" s="16">
        <f t="shared" si="3"/>
        <v>29.957999999999998</v>
      </c>
    </row>
    <row r="210" spans="1:4" x14ac:dyDescent="0.3">
      <c r="A210" s="13" t="s">
        <v>3752</v>
      </c>
      <c r="B210" s="15" t="str">
        <f>VLOOKUP($A210,Raw!$B$2:$DG$512,MATCH('Breakup Clients of PM'!B$1,Raw!$B$1:$DG$1,0),0)</f>
        <v>36</v>
      </c>
      <c r="C210" s="15" t="str">
        <f>VLOOKUP($A210,Raw!$B$2:$DG$512,MATCH('Breakup Clients of PM'!C$1,Raw!$B$1:$DG$1,0),0)</f>
        <v>1637.65000</v>
      </c>
      <c r="D210" s="16">
        <f t="shared" si="3"/>
        <v>45.490277777777777</v>
      </c>
    </row>
    <row r="211" spans="1:4" x14ac:dyDescent="0.3">
      <c r="A211" s="13" t="s">
        <v>3768</v>
      </c>
      <c r="B211" s="15" t="str">
        <f>VLOOKUP($A211,Raw!$B$2:$DG$512,MATCH('Breakup Clients of PM'!B$1,Raw!$B$1:$DG$1,0),0)</f>
        <v>85</v>
      </c>
      <c r="C211" s="15" t="str">
        <f>VLOOKUP($A211,Raw!$B$2:$DG$512,MATCH('Breakup Clients of PM'!C$1,Raw!$B$1:$DG$1,0),0)</f>
        <v>82.65000</v>
      </c>
      <c r="D211" s="16">
        <f t="shared" si="3"/>
        <v>0.97235294117647064</v>
      </c>
    </row>
    <row r="212" spans="1:4" x14ac:dyDescent="0.3">
      <c r="A212" s="13" t="s">
        <v>3783</v>
      </c>
      <c r="B212" s="15" t="str">
        <f>VLOOKUP($A212,Raw!$B$2:$DG$512,MATCH('Breakup Clients of PM'!B$1,Raw!$B$1:$DG$1,0),0)</f>
        <v>60</v>
      </c>
      <c r="C212" s="15" t="str">
        <f>VLOOKUP($A212,Raw!$B$2:$DG$512,MATCH('Breakup Clients of PM'!C$1,Raw!$B$1:$DG$1,0),0)</f>
        <v>74.93000</v>
      </c>
      <c r="D212" s="16">
        <f t="shared" si="3"/>
        <v>1.2488333333333335</v>
      </c>
    </row>
    <row r="213" spans="1:4" x14ac:dyDescent="0.3">
      <c r="A213" s="13" t="s">
        <v>3798</v>
      </c>
      <c r="B213" s="15" t="str">
        <f>VLOOKUP($A213,Raw!$B$2:$DG$512,MATCH('Breakup Clients of PM'!B$1,Raw!$B$1:$DG$1,0),0)</f>
        <v>0</v>
      </c>
      <c r="C213" s="15" t="str">
        <f>VLOOKUP($A213,Raw!$B$2:$DG$512,MATCH('Breakup Clients of PM'!C$1,Raw!$B$1:$DG$1,0),0)</f>
        <v>0.00000</v>
      </c>
      <c r="D213" s="16" t="e">
        <f t="shared" si="3"/>
        <v>#DIV/0!</v>
      </c>
    </row>
    <row r="214" spans="1:4" x14ac:dyDescent="0.3">
      <c r="A214" s="13" t="s">
        <v>3806</v>
      </c>
      <c r="B214" s="15" t="str">
        <f>VLOOKUP($A214,Raw!$B$2:$DG$512,MATCH('Breakup Clients of PM'!B$1,Raw!$B$1:$DG$1,0),0)</f>
        <v>32</v>
      </c>
      <c r="C214" s="15" t="str">
        <f>VLOOKUP($A214,Raw!$B$2:$DG$512,MATCH('Breakup Clients of PM'!C$1,Raw!$B$1:$DG$1,0),0)</f>
        <v>42.93000</v>
      </c>
      <c r="D214" s="16">
        <f t="shared" si="3"/>
        <v>1.3415625</v>
      </c>
    </row>
    <row r="215" spans="1:4" x14ac:dyDescent="0.3">
      <c r="A215" s="13" t="s">
        <v>3820</v>
      </c>
      <c r="B215" s="15" t="str">
        <f>VLOOKUP($A215,Raw!$B$2:$DG$512,MATCH('Breakup Clients of PM'!B$1,Raw!$B$1:$DG$1,0),0)</f>
        <v>1</v>
      </c>
      <c r="C215" s="15" t="str">
        <f>VLOOKUP($A215,Raw!$B$2:$DG$512,MATCH('Breakup Clients of PM'!C$1,Raw!$B$1:$DG$1,0),0)</f>
        <v>10350000.00000</v>
      </c>
      <c r="D215" s="16">
        <f t="shared" si="3"/>
        <v>10350000</v>
      </c>
    </row>
    <row r="216" spans="1:4" x14ac:dyDescent="0.3">
      <c r="A216" s="13" t="s">
        <v>3831</v>
      </c>
      <c r="B216" s="15" t="str">
        <f>VLOOKUP($A216,Raw!$B$2:$DG$512,MATCH('Breakup Clients of PM'!B$1,Raw!$B$1:$DG$1,0),0)</f>
        <v>0</v>
      </c>
      <c r="C216" s="15" t="str">
        <f>VLOOKUP($A216,Raw!$B$2:$DG$512,MATCH('Breakup Clients of PM'!C$1,Raw!$B$1:$DG$1,0),0)</f>
        <v>0.00000</v>
      </c>
      <c r="D216" s="16" t="e">
        <f t="shared" si="3"/>
        <v>#DIV/0!</v>
      </c>
    </row>
    <row r="217" spans="1:4" x14ac:dyDescent="0.3">
      <c r="A217" s="13" t="s">
        <v>3837</v>
      </c>
      <c r="B217" s="15" t="str">
        <f>VLOOKUP($A217,Raw!$B$2:$DG$512,MATCH('Breakup Clients of PM'!B$1,Raw!$B$1:$DG$1,0),0)</f>
        <v>187</v>
      </c>
      <c r="C217" s="15" t="str">
        <f>VLOOKUP($A217,Raw!$B$2:$DG$512,MATCH('Breakup Clients of PM'!C$1,Raw!$B$1:$DG$1,0),0)</f>
        <v>1321.18000</v>
      </c>
      <c r="D217" s="16">
        <f t="shared" si="3"/>
        <v>7.0651336898395725</v>
      </c>
    </row>
    <row r="218" spans="1:4" x14ac:dyDescent="0.3">
      <c r="A218" s="13" t="s">
        <v>3871</v>
      </c>
      <c r="B218" s="15" t="str">
        <f>VLOOKUP($A218,Raw!$B$2:$DG$512,MATCH('Breakup Clients of PM'!B$1,Raw!$B$1:$DG$1,0),0)</f>
        <v>2</v>
      </c>
      <c r="C218" s="15" t="str">
        <f>VLOOKUP($A218,Raw!$B$2:$DG$512,MATCH('Breakup Clients of PM'!C$1,Raw!$B$1:$DG$1,0),0)</f>
        <v>1.07000</v>
      </c>
      <c r="D218" s="16">
        <f t="shared" si="3"/>
        <v>0.53500000000000003</v>
      </c>
    </row>
    <row r="219" spans="1:4" x14ac:dyDescent="0.3">
      <c r="A219" s="13" t="s">
        <v>3880</v>
      </c>
      <c r="B219" s="15" t="str">
        <f>VLOOKUP($A219,Raw!$B$2:$DG$512,MATCH('Breakup Clients of PM'!B$1,Raw!$B$1:$DG$1,0),0)</f>
        <v>5</v>
      </c>
      <c r="C219" s="15" t="str">
        <f>VLOOKUP($A219,Raw!$B$2:$DG$512,MATCH('Breakup Clients of PM'!C$1,Raw!$B$1:$DG$1,0),0)</f>
        <v>34.99000</v>
      </c>
      <c r="D219" s="16">
        <f t="shared" si="3"/>
        <v>6.9980000000000002</v>
      </c>
    </row>
    <row r="220" spans="1:4" x14ac:dyDescent="0.3">
      <c r="A220" s="13" t="s">
        <v>3890</v>
      </c>
      <c r="B220" s="15" t="str">
        <f>VLOOKUP($A220,Raw!$B$2:$DG$512,MATCH('Breakup Clients of PM'!B$1,Raw!$B$1:$DG$1,0),0)</f>
        <v>0</v>
      </c>
      <c r="C220" s="15" t="str">
        <f>VLOOKUP($A220,Raw!$B$2:$DG$512,MATCH('Breakup Clients of PM'!C$1,Raw!$B$1:$DG$1,0),0)</f>
        <v>0.00000</v>
      </c>
      <c r="D220" s="16" t="e">
        <f t="shared" si="3"/>
        <v>#DIV/0!</v>
      </c>
    </row>
    <row r="221" spans="1:4" x14ac:dyDescent="0.3">
      <c r="A221" s="13" t="s">
        <v>3894</v>
      </c>
      <c r="B221" s="15" t="str">
        <f>VLOOKUP($A221,Raw!$B$2:$DG$512,MATCH('Breakup Clients of PM'!B$1,Raw!$B$1:$DG$1,0),0)</f>
        <v>0</v>
      </c>
      <c r="C221" s="15" t="str">
        <f>VLOOKUP($A221,Raw!$B$2:$DG$512,MATCH('Breakup Clients of PM'!C$1,Raw!$B$1:$DG$1,0),0)</f>
        <v>0.00000</v>
      </c>
      <c r="D221" s="16" t="e">
        <f t="shared" si="3"/>
        <v>#DIV/0!</v>
      </c>
    </row>
    <row r="222" spans="1:4" x14ac:dyDescent="0.3">
      <c r="A222" s="13" t="s">
        <v>3903</v>
      </c>
      <c r="B222" s="15" t="str">
        <f>VLOOKUP($A222,Raw!$B$2:$DG$512,MATCH('Breakup Clients of PM'!B$1,Raw!$B$1:$DG$1,0),0)</f>
        <v>16</v>
      </c>
      <c r="C222" s="15" t="str">
        <f>VLOOKUP($A222,Raw!$B$2:$DG$512,MATCH('Breakup Clients of PM'!C$1,Raw!$B$1:$DG$1,0),0)</f>
        <v>48.31000</v>
      </c>
      <c r="D222" s="16">
        <f t="shared" si="3"/>
        <v>3.0193750000000001</v>
      </c>
    </row>
    <row r="223" spans="1:4" x14ac:dyDescent="0.3">
      <c r="A223" s="13" t="s">
        <v>3919</v>
      </c>
      <c r="B223" s="15" t="str">
        <f>VLOOKUP($A223,Raw!$B$2:$DG$512,MATCH('Breakup Clients of PM'!B$1,Raw!$B$1:$DG$1,0),0)</f>
        <v>110</v>
      </c>
      <c r="C223" s="15" t="str">
        <f>VLOOKUP($A223,Raw!$B$2:$DG$512,MATCH('Breakup Clients of PM'!C$1,Raw!$B$1:$DG$1,0),0)</f>
        <v>111.24000</v>
      </c>
      <c r="D223" s="16">
        <f t="shared" si="3"/>
        <v>1.0112727272727273</v>
      </c>
    </row>
    <row r="224" spans="1:4" x14ac:dyDescent="0.3">
      <c r="A224" s="13" t="s">
        <v>3931</v>
      </c>
      <c r="B224" s="15" t="str">
        <f>VLOOKUP($A224,Raw!$B$2:$DG$512,MATCH('Breakup Clients of PM'!B$1,Raw!$B$1:$DG$1,0),0)</f>
        <v>503</v>
      </c>
      <c r="C224" s="15" t="str">
        <f>VLOOKUP($A224,Raw!$B$2:$DG$512,MATCH('Breakup Clients of PM'!C$1,Raw!$B$1:$DG$1,0),0)</f>
        <v>570.13000</v>
      </c>
      <c r="D224" s="16">
        <f t="shared" si="3"/>
        <v>1.1334592445328031</v>
      </c>
    </row>
    <row r="225" spans="1:4" x14ac:dyDescent="0.3">
      <c r="A225" s="13" t="s">
        <v>3952</v>
      </c>
      <c r="B225" s="15" t="str">
        <f>VLOOKUP($A225,Raw!$B$2:$DG$512,MATCH('Breakup Clients of PM'!B$1,Raw!$B$1:$DG$1,0),0)</f>
        <v>5031</v>
      </c>
      <c r="C225" s="15" t="str">
        <f>VLOOKUP($A225,Raw!$B$2:$DG$512,MATCH('Breakup Clients of PM'!C$1,Raw!$B$1:$DG$1,0),0)</f>
        <v>7799.60000</v>
      </c>
      <c r="D225" s="16">
        <f t="shared" si="3"/>
        <v>1.5503080898429737</v>
      </c>
    </row>
    <row r="226" spans="1:4" x14ac:dyDescent="0.3">
      <c r="A226" s="13" t="s">
        <v>3986</v>
      </c>
      <c r="B226" s="15" t="str">
        <f>VLOOKUP($A226,Raw!$B$2:$DG$512,MATCH('Breakup Clients of PM'!B$1,Raw!$B$1:$DG$1,0),0)</f>
        <v>59</v>
      </c>
      <c r="C226" s="15" t="str">
        <f>VLOOKUP($A226,Raw!$B$2:$DG$512,MATCH('Breakup Clients of PM'!C$1,Raw!$B$1:$DG$1,0),0)</f>
        <v>81.71000</v>
      </c>
      <c r="D226" s="16">
        <f t="shared" si="3"/>
        <v>1.384915254237288</v>
      </c>
    </row>
    <row r="227" spans="1:4" x14ac:dyDescent="0.3">
      <c r="A227" s="13" t="s">
        <v>3995</v>
      </c>
      <c r="B227" s="15" t="str">
        <f>VLOOKUP($A227,Raw!$B$2:$DG$512,MATCH('Breakup Clients of PM'!B$1,Raw!$B$1:$DG$1,0),0)</f>
        <v>370</v>
      </c>
      <c r="C227" s="15" t="str">
        <f>VLOOKUP($A227,Raw!$B$2:$DG$512,MATCH('Breakup Clients of PM'!C$1,Raw!$B$1:$DG$1,0),0)</f>
        <v>568.19749</v>
      </c>
      <c r="D227" s="16">
        <f t="shared" si="3"/>
        <v>1.5356688918918919</v>
      </c>
    </row>
    <row r="228" spans="1:4" x14ac:dyDescent="0.3">
      <c r="A228" s="13" t="s">
        <v>4011</v>
      </c>
      <c r="B228" s="15" t="str">
        <f>VLOOKUP($A228,Raw!$B$2:$DG$512,MATCH('Breakup Clients of PM'!B$1,Raw!$B$1:$DG$1,0),0)</f>
        <v>67</v>
      </c>
      <c r="C228" s="15" t="str">
        <f>VLOOKUP($A228,Raw!$B$2:$DG$512,MATCH('Breakup Clients of PM'!C$1,Raw!$B$1:$DG$1,0),0)</f>
        <v>140.02522</v>
      </c>
      <c r="D228" s="16">
        <f t="shared" si="3"/>
        <v>2.0899286567164177</v>
      </c>
    </row>
    <row r="229" spans="1:4" x14ac:dyDescent="0.3">
      <c r="A229" s="13" t="s">
        <v>4034</v>
      </c>
      <c r="B229" s="15" t="str">
        <f>VLOOKUP($A229,Raw!$B$2:$DG$512,MATCH('Breakup Clients of PM'!B$1,Raw!$B$1:$DG$1,0),0)</f>
        <v>84</v>
      </c>
      <c r="C229" s="15" t="str">
        <f>VLOOKUP($A229,Raw!$B$2:$DG$512,MATCH('Breakup Clients of PM'!C$1,Raw!$B$1:$DG$1,0),0)</f>
        <v>170.72000</v>
      </c>
      <c r="D229" s="16">
        <f t="shared" si="3"/>
        <v>2.0323809523809522</v>
      </c>
    </row>
    <row r="230" spans="1:4" x14ac:dyDescent="0.3">
      <c r="A230" s="13" t="s">
        <v>4050</v>
      </c>
      <c r="B230" s="15" t="str">
        <f>VLOOKUP($A230,Raw!$B$2:$DG$512,MATCH('Breakup Clients of PM'!B$1,Raw!$B$1:$DG$1,0),0)</f>
        <v>3</v>
      </c>
      <c r="C230" s="15" t="str">
        <f>VLOOKUP($A230,Raw!$B$2:$DG$512,MATCH('Breakup Clients of PM'!C$1,Raw!$B$1:$DG$1,0),0)</f>
        <v>2.64000</v>
      </c>
      <c r="D230" s="16">
        <f t="shared" si="3"/>
        <v>0.88</v>
      </c>
    </row>
    <row r="231" spans="1:4" x14ac:dyDescent="0.3">
      <c r="A231" s="13" t="s">
        <v>4062</v>
      </c>
      <c r="B231" s="15" t="str">
        <f>VLOOKUP($A231,Raw!$B$2:$DG$512,MATCH('Breakup Clients of PM'!B$1,Raw!$B$1:$DG$1,0),0)</f>
        <v>6</v>
      </c>
      <c r="C231" s="15" t="str">
        <f>VLOOKUP($A231,Raw!$B$2:$DG$512,MATCH('Breakup Clients of PM'!C$1,Raw!$B$1:$DG$1,0),0)</f>
        <v>84.55000</v>
      </c>
      <c r="D231" s="16">
        <f t="shared" si="3"/>
        <v>14.091666666666667</v>
      </c>
    </row>
    <row r="232" spans="1:4" x14ac:dyDescent="0.3">
      <c r="A232" s="13" t="s">
        <v>4075</v>
      </c>
      <c r="B232" s="15" t="str">
        <f>VLOOKUP($A232,Raw!$B$2:$DG$512,MATCH('Breakup Clients of PM'!B$1,Raw!$B$1:$DG$1,0),0)</f>
        <v>32</v>
      </c>
      <c r="C232" s="15" t="str">
        <f>VLOOKUP($A232,Raw!$B$2:$DG$512,MATCH('Breakup Clients of PM'!C$1,Raw!$B$1:$DG$1,0),0)</f>
        <v>6.39000</v>
      </c>
      <c r="D232" s="16">
        <f t="shared" si="3"/>
        <v>0.19968749999999999</v>
      </c>
    </row>
    <row r="233" spans="1:4" x14ac:dyDescent="0.3">
      <c r="A233" s="13" t="s">
        <v>4083</v>
      </c>
      <c r="B233" s="15" t="str">
        <f>VLOOKUP($A233,Raw!$B$2:$DG$512,MATCH('Breakup Clients of PM'!B$1,Raw!$B$1:$DG$1,0),0)</f>
        <v>0</v>
      </c>
      <c r="C233" s="15" t="str">
        <f>VLOOKUP($A233,Raw!$B$2:$DG$512,MATCH('Breakup Clients of PM'!C$1,Raw!$B$1:$DG$1,0),0)</f>
        <v>0.00000</v>
      </c>
      <c r="D233" s="16" t="e">
        <f t="shared" si="3"/>
        <v>#DIV/0!</v>
      </c>
    </row>
    <row r="234" spans="1:4" x14ac:dyDescent="0.3">
      <c r="A234" s="13" t="s">
        <v>4088</v>
      </c>
      <c r="B234" s="15" t="str">
        <f>VLOOKUP($A234,Raw!$B$2:$DG$512,MATCH('Breakup Clients of PM'!B$1,Raw!$B$1:$DG$1,0),0)</f>
        <v>34</v>
      </c>
      <c r="C234" s="15" t="str">
        <f>VLOOKUP($A234,Raw!$B$2:$DG$512,MATCH('Breakup Clients of PM'!C$1,Raw!$B$1:$DG$1,0),0)</f>
        <v>220.24000</v>
      </c>
      <c r="D234" s="16">
        <f t="shared" si="3"/>
        <v>6.4776470588235293</v>
      </c>
    </row>
    <row r="235" spans="1:4" x14ac:dyDescent="0.3">
      <c r="A235" s="13" t="s">
        <v>4102</v>
      </c>
      <c r="B235" s="15" t="str">
        <f>VLOOKUP($A235,Raw!$B$2:$DG$512,MATCH('Breakup Clients of PM'!B$1,Raw!$B$1:$DG$1,0),0)</f>
        <v>367</v>
      </c>
      <c r="C235" s="15" t="str">
        <f>VLOOKUP($A235,Raw!$B$2:$DG$512,MATCH('Breakup Clients of PM'!C$1,Raw!$B$1:$DG$1,0),0)</f>
        <v>1838.18000</v>
      </c>
      <c r="D235" s="16">
        <f t="shared" si="3"/>
        <v>5.0086648501362401</v>
      </c>
    </row>
    <row r="236" spans="1:4" x14ac:dyDescent="0.3">
      <c r="A236" s="13" t="s">
        <v>4112</v>
      </c>
      <c r="B236" s="15" t="str">
        <f>VLOOKUP($A236,Raw!$B$2:$DG$512,MATCH('Breakup Clients of PM'!B$1,Raw!$B$1:$DG$1,0),0)</f>
        <v>13</v>
      </c>
      <c r="C236" s="15" t="str">
        <f>VLOOKUP($A236,Raw!$B$2:$DG$512,MATCH('Breakup Clients of PM'!C$1,Raw!$B$1:$DG$1,0),0)</f>
        <v>58.35000</v>
      </c>
      <c r="D236" s="16">
        <f t="shared" si="3"/>
        <v>4.4884615384615385</v>
      </c>
    </row>
    <row r="237" spans="1:4" x14ac:dyDescent="0.3">
      <c r="A237" s="13" t="s">
        <v>4126</v>
      </c>
      <c r="B237" s="15" t="str">
        <f>VLOOKUP($A237,Raw!$B$2:$DG$512,MATCH('Breakup Clients of PM'!B$1,Raw!$B$1:$DG$1,0),0)</f>
        <v>146</v>
      </c>
      <c r="C237" s="15" t="str">
        <f>VLOOKUP($A237,Raw!$B$2:$DG$512,MATCH('Breakup Clients of PM'!C$1,Raw!$B$1:$DG$1,0),0)</f>
        <v>185.73000</v>
      </c>
      <c r="D237" s="16">
        <f t="shared" si="3"/>
        <v>1.2721232876712327</v>
      </c>
    </row>
    <row r="238" spans="1:4" x14ac:dyDescent="0.3">
      <c r="A238" s="13" t="s">
        <v>4145</v>
      </c>
      <c r="B238" s="15" t="str">
        <f>VLOOKUP($A238,Raw!$B$2:$DG$512,MATCH('Breakup Clients of PM'!B$1,Raw!$B$1:$DG$1,0),0)</f>
        <v>323</v>
      </c>
      <c r="C238" s="15" t="str">
        <f>VLOOKUP($A238,Raw!$B$2:$DG$512,MATCH('Breakup Clients of PM'!C$1,Raw!$B$1:$DG$1,0),0)</f>
        <v>591.97000</v>
      </c>
      <c r="D238" s="16">
        <f t="shared" si="3"/>
        <v>1.8327244582043345</v>
      </c>
    </row>
    <row r="239" spans="1:4" x14ac:dyDescent="0.3">
      <c r="A239" s="13" t="s">
        <v>4163</v>
      </c>
      <c r="B239" s="15" t="str">
        <f>VLOOKUP($A239,Raw!$B$2:$DG$512,MATCH('Breakup Clients of PM'!B$1,Raw!$B$1:$DG$1,0),0)</f>
        <v>0</v>
      </c>
      <c r="C239" s="15" t="str">
        <f>VLOOKUP($A239,Raw!$B$2:$DG$512,MATCH('Breakup Clients of PM'!C$1,Raw!$B$1:$DG$1,0),0)</f>
        <v>0.00000</v>
      </c>
      <c r="D239" s="16" t="e">
        <f t="shared" si="3"/>
        <v>#DIV/0!</v>
      </c>
    </row>
    <row r="240" spans="1:4" x14ac:dyDescent="0.3">
      <c r="A240" s="13" t="s">
        <v>4172</v>
      </c>
      <c r="B240" s="15" t="str">
        <f>VLOOKUP($A240,Raw!$B$2:$DG$512,MATCH('Breakup Clients of PM'!B$1,Raw!$B$1:$DG$1,0),0)</f>
        <v>10932</v>
      </c>
      <c r="C240" s="15" t="str">
        <f>VLOOKUP($A240,Raw!$B$2:$DG$512,MATCH('Breakup Clients of PM'!C$1,Raw!$B$1:$DG$1,0),0)</f>
        <v>13656.44227</v>
      </c>
      <c r="D240" s="16">
        <f t="shared" si="3"/>
        <v>1.2492171853274789</v>
      </c>
    </row>
    <row r="241" spans="1:4" x14ac:dyDescent="0.3">
      <c r="A241" s="13" t="s">
        <v>4187</v>
      </c>
      <c r="B241" s="15" t="str">
        <f>VLOOKUP($A241,Raw!$B$2:$DG$512,MATCH('Breakup Clients of PM'!B$1,Raw!$B$1:$DG$1,0),0)</f>
        <v>1</v>
      </c>
      <c r="C241" s="15" t="str">
        <f>VLOOKUP($A241,Raw!$B$2:$DG$512,MATCH('Breakup Clients of PM'!C$1,Raw!$B$1:$DG$1,0),0)</f>
        <v>2411242993.00000</v>
      </c>
      <c r="D241" s="16">
        <f t="shared" si="3"/>
        <v>2411242993</v>
      </c>
    </row>
    <row r="242" spans="1:4" x14ac:dyDescent="0.3">
      <c r="A242" s="13" t="s">
        <v>4198</v>
      </c>
      <c r="B242" s="15" t="str">
        <f>VLOOKUP($A242,Raw!$B$2:$DG$512,MATCH('Breakup Clients of PM'!B$1,Raw!$B$1:$DG$1,0),0)</f>
        <v>545</v>
      </c>
      <c r="C242" s="15" t="str">
        <f>VLOOKUP($A242,Raw!$B$2:$DG$512,MATCH('Breakup Clients of PM'!C$1,Raw!$B$1:$DG$1,0),0)</f>
        <v>4611.25000</v>
      </c>
      <c r="D242" s="16">
        <f t="shared" si="3"/>
        <v>8.4610091743119273</v>
      </c>
    </row>
    <row r="243" spans="1:4" x14ac:dyDescent="0.3">
      <c r="A243" s="13" t="s">
        <v>4232</v>
      </c>
      <c r="B243" s="15" t="str">
        <f>VLOOKUP($A243,Raw!$B$2:$DG$512,MATCH('Breakup Clients of PM'!B$1,Raw!$B$1:$DG$1,0),0)</f>
        <v>42</v>
      </c>
      <c r="C243" s="15" t="str">
        <f>VLOOKUP($A243,Raw!$B$2:$DG$512,MATCH('Breakup Clients of PM'!C$1,Raw!$B$1:$DG$1,0),0)</f>
        <v>52.82289</v>
      </c>
      <c r="D243" s="16">
        <f t="shared" si="3"/>
        <v>1.2576878571428571</v>
      </c>
    </row>
    <row r="244" spans="1:4" x14ac:dyDescent="0.3">
      <c r="A244" s="13" t="s">
        <v>4252</v>
      </c>
      <c r="B244" s="15" t="str">
        <f>VLOOKUP($A244,Raw!$B$2:$DG$512,MATCH('Breakup Clients of PM'!B$1,Raw!$B$1:$DG$1,0),0)</f>
        <v>276</v>
      </c>
      <c r="C244" s="15" t="str">
        <f>VLOOKUP($A244,Raw!$B$2:$DG$512,MATCH('Breakup Clients of PM'!C$1,Raw!$B$1:$DG$1,0),0)</f>
        <v>1521.02000</v>
      </c>
      <c r="D244" s="16">
        <f t="shared" si="3"/>
        <v>5.5109420289855073</v>
      </c>
    </row>
    <row r="245" spans="1:4" x14ac:dyDescent="0.3">
      <c r="A245" s="13" t="s">
        <v>4280</v>
      </c>
      <c r="B245" s="15" t="str">
        <f>VLOOKUP($A245,Raw!$B$2:$DG$512,MATCH('Breakup Clients of PM'!B$1,Raw!$B$1:$DG$1,0),0)</f>
        <v>3</v>
      </c>
      <c r="C245" s="15" t="str">
        <f>VLOOKUP($A245,Raw!$B$2:$DG$512,MATCH('Breakup Clients of PM'!C$1,Raw!$B$1:$DG$1,0),0)</f>
        <v>420.00000</v>
      </c>
      <c r="D245" s="16">
        <f t="shared" si="3"/>
        <v>140</v>
      </c>
    </row>
    <row r="246" spans="1:4" x14ac:dyDescent="0.3">
      <c r="A246" s="13" t="s">
        <v>4291</v>
      </c>
      <c r="B246" s="15" t="str">
        <f>VLOOKUP($A246,Raw!$B$2:$DG$512,MATCH('Breakup Clients of PM'!B$1,Raw!$B$1:$DG$1,0),0)</f>
        <v>0</v>
      </c>
      <c r="C246" s="15" t="str">
        <f>VLOOKUP($A246,Raw!$B$2:$DG$512,MATCH('Breakup Clients of PM'!C$1,Raw!$B$1:$DG$1,0),0)</f>
        <v>0.00000</v>
      </c>
      <c r="D246" s="16" t="e">
        <f t="shared" si="3"/>
        <v>#DIV/0!</v>
      </c>
    </row>
    <row r="247" spans="1:4" x14ac:dyDescent="0.3">
      <c r="A247" s="13" t="s">
        <v>4296</v>
      </c>
      <c r="B247" s="15" t="str">
        <f>VLOOKUP($A247,Raw!$B$2:$DG$512,MATCH('Breakup Clients of PM'!B$1,Raw!$B$1:$DG$1,0),0)</f>
        <v>222</v>
      </c>
      <c r="C247" s="15" t="str">
        <f>VLOOKUP($A247,Raw!$B$2:$DG$512,MATCH('Breakup Clients of PM'!C$1,Raw!$B$1:$DG$1,0),0)</f>
        <v>414.33160</v>
      </c>
      <c r="D247" s="16">
        <f t="shared" si="3"/>
        <v>1.8663585585585585</v>
      </c>
    </row>
    <row r="248" spans="1:4" x14ac:dyDescent="0.3">
      <c r="A248" s="13" t="s">
        <v>4319</v>
      </c>
      <c r="B248" s="15" t="str">
        <f>VLOOKUP($A248,Raw!$B$2:$DG$512,MATCH('Breakup Clients of PM'!B$1,Raw!$B$1:$DG$1,0),0)</f>
        <v>190</v>
      </c>
      <c r="C248" s="15" t="str">
        <f>VLOOKUP($A248,Raw!$B$2:$DG$512,MATCH('Breakup Clients of PM'!C$1,Raw!$B$1:$DG$1,0),0)</f>
        <v>1077.44000</v>
      </c>
      <c r="D248" s="16">
        <f t="shared" si="3"/>
        <v>5.6707368421052635</v>
      </c>
    </row>
    <row r="249" spans="1:4" x14ac:dyDescent="0.3">
      <c r="A249" s="13" t="s">
        <v>4345</v>
      </c>
      <c r="B249" s="15" t="str">
        <f>VLOOKUP($A249,Raw!$B$2:$DG$512,MATCH('Breakup Clients of PM'!B$1,Raw!$B$1:$DG$1,0),0)</f>
        <v>835</v>
      </c>
      <c r="C249" s="15" t="str">
        <f>VLOOKUP($A249,Raw!$B$2:$DG$512,MATCH('Breakup Clients of PM'!C$1,Raw!$B$1:$DG$1,0),0)</f>
        <v>906.28000</v>
      </c>
      <c r="D249" s="16">
        <f t="shared" si="3"/>
        <v>1.0853652694610778</v>
      </c>
    </row>
    <row r="250" spans="1:4" x14ac:dyDescent="0.3">
      <c r="A250" s="13" t="s">
        <v>4359</v>
      </c>
      <c r="B250" s="15" t="str">
        <f>VLOOKUP($A250,Raw!$B$2:$DG$512,MATCH('Breakup Clients of PM'!B$1,Raw!$B$1:$DG$1,0),0)</f>
        <v>118</v>
      </c>
      <c r="C250" s="15" t="str">
        <f>VLOOKUP($A250,Raw!$B$2:$DG$512,MATCH('Breakup Clients of PM'!C$1,Raw!$B$1:$DG$1,0),0)</f>
        <v>1404.45000</v>
      </c>
      <c r="D250" s="16">
        <f t="shared" si="3"/>
        <v>11.902118644067796</v>
      </c>
    </row>
    <row r="251" spans="1:4" x14ac:dyDescent="0.3">
      <c r="A251" s="13" t="s">
        <v>4395</v>
      </c>
      <c r="B251" s="15" t="str">
        <f>VLOOKUP($A251,Raw!$B$2:$DG$512,MATCH('Breakup Clients of PM'!B$1,Raw!$B$1:$DG$1,0),0)</f>
        <v>0</v>
      </c>
      <c r="C251" s="15" t="str">
        <f>VLOOKUP($A251,Raw!$B$2:$DG$512,MATCH('Breakup Clients of PM'!C$1,Raw!$B$1:$DG$1,0),0)</f>
        <v>0.00000</v>
      </c>
      <c r="D251" s="16" t="e">
        <f t="shared" si="3"/>
        <v>#DIV/0!</v>
      </c>
    </row>
    <row r="252" spans="1:4" x14ac:dyDescent="0.3">
      <c r="A252" s="13" t="s">
        <v>4404</v>
      </c>
      <c r="B252" s="15" t="str">
        <f>VLOOKUP($A252,Raw!$B$2:$DG$512,MATCH('Breakup Clients of PM'!B$1,Raw!$B$1:$DG$1,0),0)</f>
        <v>11</v>
      </c>
      <c r="C252" s="15" t="str">
        <f>VLOOKUP($A252,Raw!$B$2:$DG$512,MATCH('Breakup Clients of PM'!C$1,Raw!$B$1:$DG$1,0),0)</f>
        <v>8.30000</v>
      </c>
      <c r="D252" s="16">
        <f t="shared" si="3"/>
        <v>0.75454545454545463</v>
      </c>
    </row>
    <row r="253" spans="1:4" x14ac:dyDescent="0.3">
      <c r="A253" s="13" t="s">
        <v>4411</v>
      </c>
      <c r="B253" s="15" t="str">
        <f>VLOOKUP($A253,Raw!$B$2:$DG$512,MATCH('Breakup Clients of PM'!B$1,Raw!$B$1:$DG$1,0),0)</f>
        <v>4</v>
      </c>
      <c r="C253" s="15" t="str">
        <f>VLOOKUP($A253,Raw!$B$2:$DG$512,MATCH('Breakup Clients of PM'!C$1,Raw!$B$1:$DG$1,0),0)</f>
        <v>15.01000</v>
      </c>
      <c r="D253" s="16">
        <f t="shared" si="3"/>
        <v>3.7524999999999999</v>
      </c>
    </row>
    <row r="254" spans="1:4" x14ac:dyDescent="0.3">
      <c r="A254" s="13" t="s">
        <v>4420</v>
      </c>
      <c r="B254" s="15" t="str">
        <f>VLOOKUP($A254,Raw!$B$2:$DG$512,MATCH('Breakup Clients of PM'!B$1,Raw!$B$1:$DG$1,0),0)</f>
        <v>0</v>
      </c>
      <c r="C254" s="15" t="str">
        <f>VLOOKUP($A254,Raw!$B$2:$DG$512,MATCH('Breakup Clients of PM'!C$1,Raw!$B$1:$DG$1,0),0)</f>
        <v>0.00000</v>
      </c>
      <c r="D254" s="16" t="e">
        <f t="shared" si="3"/>
        <v>#DIV/0!</v>
      </c>
    </row>
    <row r="255" spans="1:4" x14ac:dyDescent="0.3">
      <c r="A255" s="13" t="s">
        <v>4428</v>
      </c>
      <c r="B255" s="15" t="str">
        <f>VLOOKUP($A255,Raw!$B$2:$DG$512,MATCH('Breakup Clients of PM'!B$1,Raw!$B$1:$DG$1,0),0)</f>
        <v>439</v>
      </c>
      <c r="C255" s="15" t="str">
        <f>VLOOKUP($A255,Raw!$B$2:$DG$512,MATCH('Breakup Clients of PM'!C$1,Raw!$B$1:$DG$1,0),0)</f>
        <v>722.79000</v>
      </c>
      <c r="D255" s="16">
        <f t="shared" si="3"/>
        <v>1.6464464692482914</v>
      </c>
    </row>
    <row r="256" spans="1:4" x14ac:dyDescent="0.3">
      <c r="A256" s="13" t="s">
        <v>4444</v>
      </c>
      <c r="B256" s="15" t="str">
        <f>VLOOKUP($A256,Raw!$B$2:$DG$512,MATCH('Breakup Clients of PM'!B$1,Raw!$B$1:$DG$1,0),0)</f>
        <v>0</v>
      </c>
      <c r="C256" s="15" t="str">
        <f>VLOOKUP($A256,Raw!$B$2:$DG$512,MATCH('Breakup Clients of PM'!C$1,Raw!$B$1:$DG$1,0),0)</f>
        <v>0.00000</v>
      </c>
      <c r="D256" s="16" t="e">
        <f t="shared" si="3"/>
        <v>#DIV/0!</v>
      </c>
    </row>
    <row r="257" spans="1:4" x14ac:dyDescent="0.3">
      <c r="A257" s="13" t="s">
        <v>4453</v>
      </c>
      <c r="B257" s="15" t="str">
        <f>VLOOKUP($A257,Raw!$B$2:$DG$512,MATCH('Breakup Clients of PM'!B$1,Raw!$B$1:$DG$1,0),0)</f>
        <v>1236</v>
      </c>
      <c r="C257" s="15" t="str">
        <f>VLOOKUP($A257,Raw!$B$2:$DG$512,MATCH('Breakup Clients of PM'!C$1,Raw!$B$1:$DG$1,0),0)</f>
        <v>75009.85000</v>
      </c>
      <c r="D257" s="16">
        <f t="shared" si="3"/>
        <v>60.687580906148874</v>
      </c>
    </row>
    <row r="258" spans="1:4" x14ac:dyDescent="0.3">
      <c r="A258" s="13" t="s">
        <v>4480</v>
      </c>
      <c r="B258" s="15" t="str">
        <f>VLOOKUP($A258,Raw!$B$2:$DG$512,MATCH('Breakup Clients of PM'!B$1,Raw!$B$1:$DG$1,0),0)</f>
        <v>65</v>
      </c>
      <c r="C258" s="15" t="str">
        <f>VLOOKUP($A258,Raw!$B$2:$DG$512,MATCH('Breakup Clients of PM'!C$1,Raw!$B$1:$DG$1,0),0)</f>
        <v>153.25000</v>
      </c>
      <c r="D258" s="16">
        <f t="shared" si="3"/>
        <v>2.3576923076923078</v>
      </c>
    </row>
    <row r="259" spans="1:4" x14ac:dyDescent="0.3">
      <c r="A259" s="13" t="s">
        <v>4493</v>
      </c>
      <c r="B259" s="15" t="str">
        <f>VLOOKUP($A259,Raw!$B$2:$DG$512,MATCH('Breakup Clients of PM'!B$1,Raw!$B$1:$DG$1,0),0)</f>
        <v>3454</v>
      </c>
      <c r="C259" s="15" t="str">
        <f>VLOOKUP($A259,Raw!$B$2:$DG$512,MATCH('Breakup Clients of PM'!C$1,Raw!$B$1:$DG$1,0),0)</f>
        <v>4301.77200</v>
      </c>
      <c r="D259" s="16">
        <f t="shared" ref="D259:D322" si="4">C259/B259</f>
        <v>1.245446438911407</v>
      </c>
    </row>
    <row r="260" spans="1:4" x14ac:dyDescent="0.3">
      <c r="A260" s="13" t="s">
        <v>4518</v>
      </c>
      <c r="B260" s="15" t="str">
        <f>VLOOKUP($A260,Raw!$B$2:$DG$512,MATCH('Breakup Clients of PM'!B$1,Raw!$B$1:$DG$1,0),0)</f>
        <v>11</v>
      </c>
      <c r="C260" s="15" t="str">
        <f>VLOOKUP($A260,Raw!$B$2:$DG$512,MATCH('Breakup Clients of PM'!C$1,Raw!$B$1:$DG$1,0),0)</f>
        <v>9.71000</v>
      </c>
      <c r="D260" s="16">
        <f t="shared" si="4"/>
        <v>0.8827272727272728</v>
      </c>
    </row>
    <row r="261" spans="1:4" x14ac:dyDescent="0.3">
      <c r="A261" s="13" t="s">
        <v>4529</v>
      </c>
      <c r="B261" s="15" t="str">
        <f>VLOOKUP($A261,Raw!$B$2:$DG$512,MATCH('Breakup Clients of PM'!B$1,Raw!$B$1:$DG$1,0),0)</f>
        <v>63</v>
      </c>
      <c r="C261" s="15" t="str">
        <f>VLOOKUP($A261,Raw!$B$2:$DG$512,MATCH('Breakup Clients of PM'!C$1,Raw!$B$1:$DG$1,0),0)</f>
        <v>178.91904</v>
      </c>
      <c r="D261" s="16">
        <f t="shared" si="4"/>
        <v>2.8399847619047618</v>
      </c>
    </row>
    <row r="262" spans="1:4" x14ac:dyDescent="0.3">
      <c r="A262" s="13" t="s">
        <v>4555</v>
      </c>
      <c r="B262" s="15" t="str">
        <f>VLOOKUP($A262,Raw!$B$2:$DG$512,MATCH('Breakup Clients of PM'!B$1,Raw!$B$1:$DG$1,0),0)</f>
        <v>741</v>
      </c>
      <c r="C262" s="15" t="str">
        <f>VLOOKUP($A262,Raw!$B$2:$DG$512,MATCH('Breakup Clients of PM'!C$1,Raw!$B$1:$DG$1,0),0)</f>
        <v>5085.32000</v>
      </c>
      <c r="D262" s="16">
        <f t="shared" si="4"/>
        <v>6.8627800269905528</v>
      </c>
    </row>
    <row r="263" spans="1:4" x14ac:dyDescent="0.3">
      <c r="A263" s="13" t="s">
        <v>4596</v>
      </c>
      <c r="B263" s="15" t="str">
        <f>VLOOKUP($A263,Raw!$B$2:$DG$512,MATCH('Breakup Clients of PM'!B$1,Raw!$B$1:$DG$1,0),0)</f>
        <v>0</v>
      </c>
      <c r="C263" s="15" t="str">
        <f>VLOOKUP($A263,Raw!$B$2:$DG$512,MATCH('Breakup Clients of PM'!C$1,Raw!$B$1:$DG$1,0),0)</f>
        <v>0.00000</v>
      </c>
      <c r="D263" s="16" t="e">
        <f t="shared" si="4"/>
        <v>#DIV/0!</v>
      </c>
    </row>
    <row r="264" spans="1:4" x14ac:dyDescent="0.3">
      <c r="A264" s="13" t="s">
        <v>4603</v>
      </c>
      <c r="B264" s="15" t="str">
        <f>VLOOKUP($A264,Raw!$B$2:$DG$512,MATCH('Breakup Clients of PM'!B$1,Raw!$B$1:$DG$1,0),0)</f>
        <v>380</v>
      </c>
      <c r="C264" s="15" t="str">
        <f>VLOOKUP($A264,Raw!$B$2:$DG$512,MATCH('Breakup Clients of PM'!C$1,Raw!$B$1:$DG$1,0),0)</f>
        <v>3803.02000</v>
      </c>
      <c r="D264" s="16">
        <f t="shared" si="4"/>
        <v>10.007947368421053</v>
      </c>
    </row>
    <row r="265" spans="1:4" x14ac:dyDescent="0.3">
      <c r="A265" s="13" t="s">
        <v>4638</v>
      </c>
      <c r="B265" s="15" t="str">
        <f>VLOOKUP($A265,Raw!$B$2:$DG$512,MATCH('Breakup Clients of PM'!B$1,Raw!$B$1:$DG$1,0),0)</f>
        <v>71</v>
      </c>
      <c r="C265" s="15" t="str">
        <f>VLOOKUP($A265,Raw!$B$2:$DG$512,MATCH('Breakup Clients of PM'!C$1,Raw!$B$1:$DG$1,0),0)</f>
        <v>4673.23000</v>
      </c>
      <c r="D265" s="16">
        <f t="shared" si="4"/>
        <v>65.820140845070412</v>
      </c>
    </row>
    <row r="266" spans="1:4" x14ac:dyDescent="0.3">
      <c r="A266" s="13" t="s">
        <v>4663</v>
      </c>
      <c r="B266" s="15" t="str">
        <f>VLOOKUP($A266,Raw!$B$2:$DG$512,MATCH('Breakup Clients of PM'!B$1,Raw!$B$1:$DG$1,0),0)</f>
        <v>318</v>
      </c>
      <c r="C266" s="15" t="str">
        <f>VLOOKUP($A266,Raw!$B$2:$DG$512,MATCH('Breakup Clients of PM'!C$1,Raw!$B$1:$DG$1,0),0)</f>
        <v>600.66000</v>
      </c>
      <c r="D266" s="16">
        <f t="shared" si="4"/>
        <v>1.8888679245283018</v>
      </c>
    </row>
    <row r="267" spans="1:4" x14ac:dyDescent="0.3">
      <c r="A267" s="13" t="s">
        <v>4685</v>
      </c>
      <c r="B267" s="15" t="str">
        <f>VLOOKUP($A267,Raw!$B$2:$DG$512,MATCH('Breakup Clients of PM'!B$1,Raw!$B$1:$DG$1,0),0)</f>
        <v>177</v>
      </c>
      <c r="C267" s="15" t="str">
        <f>VLOOKUP($A267,Raw!$B$2:$DG$512,MATCH('Breakup Clients of PM'!C$1,Raw!$B$1:$DG$1,0),0)</f>
        <v>932.52000</v>
      </c>
      <c r="D267" s="16">
        <f t="shared" si="4"/>
        <v>5.2684745762711866</v>
      </c>
    </row>
    <row r="268" spans="1:4" x14ac:dyDescent="0.3">
      <c r="A268" s="13" t="s">
        <v>4705</v>
      </c>
      <c r="B268" s="15" t="str">
        <f>VLOOKUP($A268,Raw!$B$2:$DG$512,MATCH('Breakup Clients of PM'!B$1,Raw!$B$1:$DG$1,0),0)</f>
        <v>7</v>
      </c>
      <c r="C268" s="15" t="str">
        <f>VLOOKUP($A268,Raw!$B$2:$DG$512,MATCH('Breakup Clients of PM'!C$1,Raw!$B$1:$DG$1,0),0)</f>
        <v>585.03873</v>
      </c>
      <c r="D268" s="16">
        <f t="shared" si="4"/>
        <v>83.576961428571423</v>
      </c>
    </row>
    <row r="269" spans="1:4" x14ac:dyDescent="0.3">
      <c r="A269" s="13" t="s">
        <v>4714</v>
      </c>
      <c r="B269" s="15" t="str">
        <f>VLOOKUP($A269,Raw!$B$2:$DG$512,MATCH('Breakup Clients of PM'!B$1,Raw!$B$1:$DG$1,0),0)</f>
        <v>410</v>
      </c>
      <c r="C269" s="15" t="str">
        <f>VLOOKUP($A269,Raw!$B$2:$DG$512,MATCH('Breakup Clients of PM'!C$1,Raw!$B$1:$DG$1,0),0)</f>
        <v>9508.17000</v>
      </c>
      <c r="D269" s="16">
        <f t="shared" si="4"/>
        <v>23.190658536585367</v>
      </c>
    </row>
    <row r="270" spans="1:4" x14ac:dyDescent="0.3">
      <c r="A270" s="13" t="s">
        <v>4731</v>
      </c>
      <c r="B270" s="15" t="str">
        <f>VLOOKUP($A270,Raw!$B$2:$DG$512,MATCH('Breakup Clients of PM'!B$1,Raw!$B$1:$DG$1,0),0)</f>
        <v>13</v>
      </c>
      <c r="C270" s="15" t="str">
        <f>VLOOKUP($A270,Raw!$B$2:$DG$512,MATCH('Breakup Clients of PM'!C$1,Raw!$B$1:$DG$1,0),0)</f>
        <v>10.85000</v>
      </c>
      <c r="D270" s="16">
        <f t="shared" si="4"/>
        <v>0.83461538461538454</v>
      </c>
    </row>
    <row r="271" spans="1:4" x14ac:dyDescent="0.3">
      <c r="A271" s="13" t="s">
        <v>4741</v>
      </c>
      <c r="B271" s="15" t="str">
        <f>VLOOKUP($A271,Raw!$B$2:$DG$512,MATCH('Breakup Clients of PM'!B$1,Raw!$B$1:$DG$1,0),0)</f>
        <v>58</v>
      </c>
      <c r="C271" s="15" t="str">
        <f>VLOOKUP($A271,Raw!$B$2:$DG$512,MATCH('Breakup Clients of PM'!C$1,Raw!$B$1:$DG$1,0),0)</f>
        <v>191.54000</v>
      </c>
      <c r="D271" s="16">
        <f t="shared" si="4"/>
        <v>3.3024137931034483</v>
      </c>
    </row>
    <row r="272" spans="1:4" x14ac:dyDescent="0.3">
      <c r="A272" s="13" t="s">
        <v>4758</v>
      </c>
      <c r="B272" s="15" t="str">
        <f>VLOOKUP($A272,Raw!$B$2:$DG$512,MATCH('Breakup Clients of PM'!B$1,Raw!$B$1:$DG$1,0),0)</f>
        <v>14</v>
      </c>
      <c r="C272" s="15" t="str">
        <f>VLOOKUP($A272,Raw!$B$2:$DG$512,MATCH('Breakup Clients of PM'!C$1,Raw!$B$1:$DG$1,0),0)</f>
        <v>75.40000</v>
      </c>
      <c r="D272" s="16">
        <f t="shared" si="4"/>
        <v>5.3857142857142861</v>
      </c>
    </row>
    <row r="273" spans="1:4" x14ac:dyDescent="0.3">
      <c r="A273" s="13" t="s">
        <v>4775</v>
      </c>
      <c r="B273" s="15" t="str">
        <f>VLOOKUP($A273,Raw!$B$2:$DG$512,MATCH('Breakup Clients of PM'!B$1,Raw!$B$1:$DG$1,0),0)</f>
        <v>9</v>
      </c>
      <c r="C273" s="15" t="str">
        <f>VLOOKUP($A273,Raw!$B$2:$DG$512,MATCH('Breakup Clients of PM'!C$1,Raw!$B$1:$DG$1,0),0)</f>
        <v>7.30000</v>
      </c>
      <c r="D273" s="16">
        <f t="shared" si="4"/>
        <v>0.81111111111111112</v>
      </c>
    </row>
    <row r="274" spans="1:4" x14ac:dyDescent="0.3">
      <c r="A274" s="13" t="s">
        <v>4783</v>
      </c>
      <c r="B274" s="15" t="str">
        <f>VLOOKUP($A274,Raw!$B$2:$DG$512,MATCH('Breakup Clients of PM'!B$1,Raw!$B$1:$DG$1,0),0)</f>
        <v>0</v>
      </c>
      <c r="C274" s="15" t="str">
        <f>VLOOKUP($A274,Raw!$B$2:$DG$512,MATCH('Breakup Clients of PM'!C$1,Raw!$B$1:$DG$1,0),0)</f>
        <v>0.00000</v>
      </c>
      <c r="D274" s="16" t="e">
        <f t="shared" si="4"/>
        <v>#DIV/0!</v>
      </c>
    </row>
    <row r="275" spans="1:4" x14ac:dyDescent="0.3">
      <c r="A275" s="13" t="s">
        <v>4792</v>
      </c>
      <c r="B275" s="15" t="str">
        <f>VLOOKUP($A275,Raw!$B$2:$DG$512,MATCH('Breakup Clients of PM'!B$1,Raw!$B$1:$DG$1,0),0)</f>
        <v>36</v>
      </c>
      <c r="C275" s="15" t="str">
        <f>VLOOKUP($A275,Raw!$B$2:$DG$512,MATCH('Breakup Clients of PM'!C$1,Raw!$B$1:$DG$1,0),0)</f>
        <v>72.55000</v>
      </c>
      <c r="D275" s="16">
        <f t="shared" si="4"/>
        <v>2.0152777777777775</v>
      </c>
    </row>
    <row r="276" spans="1:4" x14ac:dyDescent="0.3">
      <c r="A276" s="13" t="s">
        <v>4810</v>
      </c>
      <c r="B276" s="15" t="str">
        <f>VLOOKUP($A276,Raw!$B$2:$DG$512,MATCH('Breakup Clients of PM'!B$1,Raw!$B$1:$DG$1,0),0)</f>
        <v>355</v>
      </c>
      <c r="C276" s="15" t="str">
        <f>VLOOKUP($A276,Raw!$B$2:$DG$512,MATCH('Breakup Clients of PM'!C$1,Raw!$B$1:$DG$1,0),0)</f>
        <v>383.46000</v>
      </c>
      <c r="D276" s="16">
        <f t="shared" si="4"/>
        <v>1.0801690140845071</v>
      </c>
    </row>
    <row r="277" spans="1:4" x14ac:dyDescent="0.3">
      <c r="A277" s="13" t="s">
        <v>4827</v>
      </c>
      <c r="B277" s="15" t="str">
        <f>VLOOKUP($A277,Raw!$B$2:$DG$512,MATCH('Breakup Clients of PM'!B$1,Raw!$B$1:$DG$1,0),0)</f>
        <v>370</v>
      </c>
      <c r="C277" s="15" t="str">
        <f>VLOOKUP($A277,Raw!$B$2:$DG$512,MATCH('Breakup Clients of PM'!C$1,Raw!$B$1:$DG$1,0),0)</f>
        <v>538.54771</v>
      </c>
      <c r="D277" s="16">
        <f t="shared" si="4"/>
        <v>1.4555343513513515</v>
      </c>
    </row>
    <row r="278" spans="1:4" x14ac:dyDescent="0.3">
      <c r="A278" s="13" t="s">
        <v>4843</v>
      </c>
      <c r="B278" s="15" t="str">
        <f>VLOOKUP($A278,Raw!$B$2:$DG$512,MATCH('Breakup Clients of PM'!B$1,Raw!$B$1:$DG$1,0),0)</f>
        <v>43</v>
      </c>
      <c r="C278" s="15" t="str">
        <f>VLOOKUP($A278,Raw!$B$2:$DG$512,MATCH('Breakup Clients of PM'!C$1,Raw!$B$1:$DG$1,0),0)</f>
        <v>1100.69000</v>
      </c>
      <c r="D278" s="16">
        <f t="shared" si="4"/>
        <v>25.597441860465118</v>
      </c>
    </row>
    <row r="279" spans="1:4" x14ac:dyDescent="0.3">
      <c r="A279" s="13" t="s">
        <v>4872</v>
      </c>
      <c r="B279" s="15" t="str">
        <f>VLOOKUP($A279,Raw!$B$2:$DG$512,MATCH('Breakup Clients of PM'!B$1,Raw!$B$1:$DG$1,0),0)</f>
        <v>5</v>
      </c>
      <c r="C279" s="15" t="str">
        <f>VLOOKUP($A279,Raw!$B$2:$DG$512,MATCH('Breakup Clients of PM'!C$1,Raw!$B$1:$DG$1,0),0)</f>
        <v>14.00000</v>
      </c>
      <c r="D279" s="16">
        <f t="shared" si="4"/>
        <v>2.8</v>
      </c>
    </row>
    <row r="280" spans="1:4" x14ac:dyDescent="0.3">
      <c r="A280" s="13" t="s">
        <v>4885</v>
      </c>
      <c r="B280" s="15" t="str">
        <f>VLOOKUP($A280,Raw!$B$2:$DG$512,MATCH('Breakup Clients of PM'!B$1,Raw!$B$1:$DG$1,0),0)</f>
        <v>415</v>
      </c>
      <c r="C280" s="15" t="str">
        <f>VLOOKUP($A280,Raw!$B$2:$DG$512,MATCH('Breakup Clients of PM'!C$1,Raw!$B$1:$DG$1,0),0)</f>
        <v>838.45000</v>
      </c>
      <c r="D280" s="16">
        <f t="shared" si="4"/>
        <v>2.0203614457831325</v>
      </c>
    </row>
    <row r="281" spans="1:4" x14ac:dyDescent="0.3">
      <c r="A281" s="13" t="s">
        <v>4911</v>
      </c>
      <c r="B281" s="15" t="str">
        <f>VLOOKUP($A281,Raw!$B$2:$DG$512,MATCH('Breakup Clients of PM'!B$1,Raw!$B$1:$DG$1,0),0)</f>
        <v>0</v>
      </c>
      <c r="C281" s="15" t="str">
        <f>VLOOKUP($A281,Raw!$B$2:$DG$512,MATCH('Breakup Clients of PM'!C$1,Raw!$B$1:$DG$1,0),0)</f>
        <v>0.00000</v>
      </c>
      <c r="D281" s="16" t="e">
        <f t="shared" si="4"/>
        <v>#DIV/0!</v>
      </c>
    </row>
    <row r="282" spans="1:4" x14ac:dyDescent="0.3">
      <c r="A282" s="13" t="s">
        <v>4919</v>
      </c>
      <c r="B282" s="15" t="str">
        <f>VLOOKUP($A282,Raw!$B$2:$DG$512,MATCH('Breakup Clients of PM'!B$1,Raw!$B$1:$DG$1,0),0)</f>
        <v>311</v>
      </c>
      <c r="C282" s="15" t="str">
        <f>VLOOKUP($A282,Raw!$B$2:$DG$512,MATCH('Breakup Clients of PM'!C$1,Raw!$B$1:$DG$1,0),0)</f>
        <v>371.89600</v>
      </c>
      <c r="D282" s="16">
        <f t="shared" si="4"/>
        <v>1.195807073954984</v>
      </c>
    </row>
    <row r="283" spans="1:4" x14ac:dyDescent="0.3">
      <c r="A283" s="13" t="s">
        <v>4944</v>
      </c>
      <c r="B283" s="15" t="str">
        <f>VLOOKUP($A283,Raw!$B$2:$DG$512,MATCH('Breakup Clients of PM'!B$1,Raw!$B$1:$DG$1,0),0)</f>
        <v>155</v>
      </c>
      <c r="C283" s="15" t="str">
        <f>VLOOKUP($A283,Raw!$B$2:$DG$512,MATCH('Breakup Clients of PM'!C$1,Raw!$B$1:$DG$1,0),0)</f>
        <v>236.85000</v>
      </c>
      <c r="D283" s="16">
        <f t="shared" si="4"/>
        <v>1.5280645161290323</v>
      </c>
    </row>
    <row r="284" spans="1:4" x14ac:dyDescent="0.3">
      <c r="A284" s="13" t="s">
        <v>4944</v>
      </c>
      <c r="B284" s="15" t="str">
        <f>VLOOKUP($A284,Raw!$B$2:$DG$512,MATCH('Breakup Clients of PM'!B$1,Raw!$B$1:$DG$1,0),0)</f>
        <v>155</v>
      </c>
      <c r="C284" s="15" t="str">
        <f>VLOOKUP($A284,Raw!$B$2:$DG$512,MATCH('Breakup Clients of PM'!C$1,Raw!$B$1:$DG$1,0),0)</f>
        <v>236.85000</v>
      </c>
      <c r="D284" s="16">
        <f t="shared" si="4"/>
        <v>1.5280645161290323</v>
      </c>
    </row>
    <row r="285" spans="1:4" x14ac:dyDescent="0.3">
      <c r="A285" s="13" t="s">
        <v>4944</v>
      </c>
      <c r="B285" s="15" t="str">
        <f>VLOOKUP($A285,Raw!$B$2:$DG$512,MATCH('Breakup Clients of PM'!B$1,Raw!$B$1:$DG$1,0),0)</f>
        <v>155</v>
      </c>
      <c r="C285" s="15" t="str">
        <f>VLOOKUP($A285,Raw!$B$2:$DG$512,MATCH('Breakup Clients of PM'!C$1,Raw!$B$1:$DG$1,0),0)</f>
        <v>236.85000</v>
      </c>
      <c r="D285" s="16">
        <f t="shared" si="4"/>
        <v>1.5280645161290323</v>
      </c>
    </row>
    <row r="286" spans="1:4" x14ac:dyDescent="0.3">
      <c r="A286" s="13" t="s">
        <v>4944</v>
      </c>
      <c r="B286" s="15" t="str">
        <f>VLOOKUP($A286,Raw!$B$2:$DG$512,MATCH('Breakup Clients of PM'!B$1,Raw!$B$1:$DG$1,0),0)</f>
        <v>155</v>
      </c>
      <c r="C286" s="15" t="str">
        <f>VLOOKUP($A286,Raw!$B$2:$DG$512,MATCH('Breakup Clients of PM'!C$1,Raw!$B$1:$DG$1,0),0)</f>
        <v>236.85000</v>
      </c>
      <c r="D286" s="16">
        <f t="shared" si="4"/>
        <v>1.5280645161290323</v>
      </c>
    </row>
    <row r="287" spans="1:4" x14ac:dyDescent="0.3">
      <c r="A287" s="13" t="s">
        <v>4944</v>
      </c>
      <c r="B287" s="15" t="str">
        <f>VLOOKUP($A287,Raw!$B$2:$DG$512,MATCH('Breakup Clients of PM'!B$1,Raw!$B$1:$DG$1,0),0)</f>
        <v>155</v>
      </c>
      <c r="C287" s="15" t="str">
        <f>VLOOKUP($A287,Raw!$B$2:$DG$512,MATCH('Breakup Clients of PM'!C$1,Raw!$B$1:$DG$1,0),0)</f>
        <v>236.85000</v>
      </c>
      <c r="D287" s="16">
        <f t="shared" si="4"/>
        <v>1.5280645161290323</v>
      </c>
    </row>
    <row r="288" spans="1:4" x14ac:dyDescent="0.3">
      <c r="A288" s="13" t="s">
        <v>4968</v>
      </c>
      <c r="B288" s="15" t="str">
        <f>VLOOKUP($A288,Raw!$B$2:$DG$512,MATCH('Breakup Clients of PM'!B$1,Raw!$B$1:$DG$1,0),0)</f>
        <v>58</v>
      </c>
      <c r="C288" s="15" t="str">
        <f>VLOOKUP($A288,Raw!$B$2:$DG$512,MATCH('Breakup Clients of PM'!C$1,Raw!$B$1:$DG$1,0),0)</f>
        <v>129.91000</v>
      </c>
      <c r="D288" s="16">
        <f t="shared" si="4"/>
        <v>2.2398275862068964</v>
      </c>
    </row>
    <row r="289" spans="1:4" x14ac:dyDescent="0.3">
      <c r="A289" s="13" t="s">
        <v>4976</v>
      </c>
      <c r="B289" s="15" t="str">
        <f>VLOOKUP($A289,Raw!$B$2:$DG$512,MATCH('Breakup Clients of PM'!B$1,Raw!$B$1:$DG$1,0),0)</f>
        <v>2</v>
      </c>
      <c r="C289" s="15" t="str">
        <f>VLOOKUP($A289,Raw!$B$2:$DG$512,MATCH('Breakup Clients of PM'!C$1,Raw!$B$1:$DG$1,0),0)</f>
        <v>2.60000</v>
      </c>
      <c r="D289" s="16">
        <f t="shared" si="4"/>
        <v>1.3</v>
      </c>
    </row>
    <row r="290" spans="1:4" x14ac:dyDescent="0.3">
      <c r="A290" s="13" t="s">
        <v>4987</v>
      </c>
      <c r="B290" s="15" t="str">
        <f>VLOOKUP($A290,Raw!$B$2:$DG$512,MATCH('Breakup Clients of PM'!B$1,Raw!$B$1:$DG$1,0),0)</f>
        <v>230</v>
      </c>
      <c r="C290" s="15" t="str">
        <f>VLOOKUP($A290,Raw!$B$2:$DG$512,MATCH('Breakup Clients of PM'!C$1,Raw!$B$1:$DG$1,0),0)</f>
        <v>514.00000</v>
      </c>
      <c r="D290" s="16">
        <f t="shared" si="4"/>
        <v>2.2347826086956522</v>
      </c>
    </row>
    <row r="291" spans="1:4" x14ac:dyDescent="0.3">
      <c r="A291" s="13" t="s">
        <v>5006</v>
      </c>
      <c r="B291" s="15" t="str">
        <f>VLOOKUP($A291,Raw!$B$2:$DG$512,MATCH('Breakup Clients of PM'!B$1,Raw!$B$1:$DG$1,0),0)</f>
        <v>24</v>
      </c>
      <c r="C291" s="15" t="str">
        <f>VLOOKUP($A291,Raw!$B$2:$DG$512,MATCH('Breakup Clients of PM'!C$1,Raw!$B$1:$DG$1,0),0)</f>
        <v>52.03000</v>
      </c>
      <c r="D291" s="16">
        <f t="shared" si="4"/>
        <v>2.1679166666666667</v>
      </c>
    </row>
    <row r="292" spans="1:4" x14ac:dyDescent="0.3">
      <c r="A292" s="13" t="s">
        <v>5022</v>
      </c>
      <c r="B292" s="15" t="str">
        <f>VLOOKUP($A292,Raw!$B$2:$DG$512,MATCH('Breakup Clients of PM'!B$1,Raw!$B$1:$DG$1,0),0)</f>
        <v>491</v>
      </c>
      <c r="C292" s="15" t="str">
        <f>VLOOKUP($A292,Raw!$B$2:$DG$512,MATCH('Breakup Clients of PM'!C$1,Raw!$B$1:$DG$1,0),0)</f>
        <v>182.34000</v>
      </c>
      <c r="D292" s="16">
        <f t="shared" si="4"/>
        <v>0.3713645621181263</v>
      </c>
    </row>
    <row r="293" spans="1:4" x14ac:dyDescent="0.3">
      <c r="A293" s="13" t="s">
        <v>5040</v>
      </c>
      <c r="B293" s="15" t="str">
        <f>VLOOKUP($A293,Raw!$B$2:$DG$512,MATCH('Breakup Clients of PM'!B$1,Raw!$B$1:$DG$1,0),0)</f>
        <v>30</v>
      </c>
      <c r="C293" s="15" t="str">
        <f>VLOOKUP($A293,Raw!$B$2:$DG$512,MATCH('Breakup Clients of PM'!C$1,Raw!$B$1:$DG$1,0),0)</f>
        <v>103.37638</v>
      </c>
      <c r="D293" s="16">
        <f t="shared" si="4"/>
        <v>3.4458793333333331</v>
      </c>
    </row>
    <row r="294" spans="1:4" x14ac:dyDescent="0.3">
      <c r="A294" s="13" t="s">
        <v>5055</v>
      </c>
      <c r="B294" s="15" t="str">
        <f>VLOOKUP($A294,Raw!$B$2:$DG$512,MATCH('Breakup Clients of PM'!B$1,Raw!$B$1:$DG$1,0),0)</f>
        <v>0</v>
      </c>
      <c r="C294" s="15" t="str">
        <f>VLOOKUP($A294,Raw!$B$2:$DG$512,MATCH('Breakup Clients of PM'!C$1,Raw!$B$1:$DG$1,0),0)</f>
        <v>0.00000</v>
      </c>
      <c r="D294" s="16" t="e">
        <f t="shared" si="4"/>
        <v>#DIV/0!</v>
      </c>
    </row>
    <row r="295" spans="1:4" x14ac:dyDescent="0.3">
      <c r="A295" s="13" t="s">
        <v>5063</v>
      </c>
      <c r="B295" s="15" t="str">
        <f>VLOOKUP($A295,Raw!$B$2:$DG$512,MATCH('Breakup Clients of PM'!B$1,Raw!$B$1:$DG$1,0),0)</f>
        <v>3</v>
      </c>
      <c r="C295" s="15" t="str">
        <f>VLOOKUP($A295,Raw!$B$2:$DG$512,MATCH('Breakup Clients of PM'!C$1,Raw!$B$1:$DG$1,0),0)</f>
        <v>16.60000</v>
      </c>
      <c r="D295" s="16">
        <f t="shared" si="4"/>
        <v>5.5333333333333341</v>
      </c>
    </row>
    <row r="296" spans="1:4" x14ac:dyDescent="0.3">
      <c r="A296" s="13" t="s">
        <v>5076</v>
      </c>
      <c r="B296" s="15" t="str">
        <f>VLOOKUP($A296,Raw!$B$2:$DG$512,MATCH('Breakup Clients of PM'!B$1,Raw!$B$1:$DG$1,0),0)</f>
        <v>0</v>
      </c>
      <c r="C296" s="15" t="str">
        <f>VLOOKUP($A296,Raw!$B$2:$DG$512,MATCH('Breakup Clients of PM'!C$1,Raw!$B$1:$DG$1,0),0)</f>
        <v>0.00000</v>
      </c>
      <c r="D296" s="16" t="e">
        <f t="shared" si="4"/>
        <v>#DIV/0!</v>
      </c>
    </row>
    <row r="297" spans="1:4" x14ac:dyDescent="0.3">
      <c r="A297" s="13" t="s">
        <v>5085</v>
      </c>
      <c r="B297" s="15" t="str">
        <f>VLOOKUP($A297,Raw!$B$2:$DG$512,MATCH('Breakup Clients of PM'!B$1,Raw!$B$1:$DG$1,0),0)</f>
        <v>56</v>
      </c>
      <c r="C297" s="15" t="str">
        <f>VLOOKUP($A297,Raw!$B$2:$DG$512,MATCH('Breakup Clients of PM'!C$1,Raw!$B$1:$DG$1,0),0)</f>
        <v>565.88329</v>
      </c>
      <c r="D297" s="16">
        <f t="shared" si="4"/>
        <v>10.10505875</v>
      </c>
    </row>
    <row r="298" spans="1:4" x14ac:dyDescent="0.3">
      <c r="A298" s="13" t="s">
        <v>5118</v>
      </c>
      <c r="B298" s="15" t="str">
        <f>VLOOKUP($A298,Raw!$B$2:$DG$512,MATCH('Breakup Clients of PM'!B$1,Raw!$B$1:$DG$1,0),0)</f>
        <v>1719</v>
      </c>
      <c r="C298" s="15" t="str">
        <f>VLOOKUP($A298,Raw!$B$2:$DG$512,MATCH('Breakup Clients of PM'!C$1,Raw!$B$1:$DG$1,0),0)</f>
        <v>2040.73000</v>
      </c>
      <c r="D298" s="16">
        <f t="shared" si="4"/>
        <v>1.1871611401977895</v>
      </c>
    </row>
    <row r="299" spans="1:4" x14ac:dyDescent="0.3">
      <c r="A299" s="13" t="s">
        <v>5137</v>
      </c>
      <c r="B299" s="15" t="str">
        <f>VLOOKUP($A299,Raw!$B$2:$DG$512,MATCH('Breakup Clients of PM'!B$1,Raw!$B$1:$DG$1,0),0)</f>
        <v>18</v>
      </c>
      <c r="C299" s="15" t="str">
        <f>VLOOKUP($A299,Raw!$B$2:$DG$512,MATCH('Breakup Clients of PM'!C$1,Raw!$B$1:$DG$1,0),0)</f>
        <v>33.89000</v>
      </c>
      <c r="D299" s="16">
        <f t="shared" si="4"/>
        <v>1.8827777777777779</v>
      </c>
    </row>
    <row r="300" spans="1:4" x14ac:dyDescent="0.3">
      <c r="A300" s="13" t="s">
        <v>5148</v>
      </c>
      <c r="B300" s="15" t="str">
        <f>VLOOKUP($A300,Raw!$B$2:$DG$512,MATCH('Breakup Clients of PM'!B$1,Raw!$B$1:$DG$1,0),0)</f>
        <v>44</v>
      </c>
      <c r="C300" s="15" t="str">
        <f>VLOOKUP($A300,Raw!$B$2:$DG$512,MATCH('Breakup Clients of PM'!C$1,Raw!$B$1:$DG$1,0),0)</f>
        <v>75.85000</v>
      </c>
      <c r="D300" s="16">
        <f t="shared" si="4"/>
        <v>1.7238636363636362</v>
      </c>
    </row>
    <row r="301" spans="1:4" x14ac:dyDescent="0.3">
      <c r="A301" s="13" t="s">
        <v>5168</v>
      </c>
      <c r="B301" s="15" t="str">
        <f>VLOOKUP($A301,Raw!$B$2:$DG$512,MATCH('Breakup Clients of PM'!B$1,Raw!$B$1:$DG$1,0),0)</f>
        <v>0</v>
      </c>
      <c r="C301" s="15" t="str">
        <f>VLOOKUP($A301,Raw!$B$2:$DG$512,MATCH('Breakup Clients of PM'!C$1,Raw!$B$1:$DG$1,0),0)</f>
        <v>0.00000</v>
      </c>
      <c r="D301" s="16" t="e">
        <f t="shared" si="4"/>
        <v>#DIV/0!</v>
      </c>
    </row>
    <row r="302" spans="1:4" x14ac:dyDescent="0.3">
      <c r="A302" s="13" t="s">
        <v>5175</v>
      </c>
      <c r="B302" s="15" t="str">
        <f>VLOOKUP($A302,Raw!$B$2:$DG$512,MATCH('Breakup Clients of PM'!B$1,Raw!$B$1:$DG$1,0),0)</f>
        <v>6</v>
      </c>
      <c r="C302" s="15" t="str">
        <f>VLOOKUP($A302,Raw!$B$2:$DG$512,MATCH('Breakup Clients of PM'!C$1,Raw!$B$1:$DG$1,0),0)</f>
        <v>18453.00000</v>
      </c>
      <c r="D302" s="16">
        <f t="shared" si="4"/>
        <v>3075.5</v>
      </c>
    </row>
    <row r="303" spans="1:4" x14ac:dyDescent="0.3">
      <c r="A303" s="13" t="s">
        <v>5193</v>
      </c>
      <c r="B303" s="15" t="str">
        <f>VLOOKUP($A303,Raw!$B$2:$DG$512,MATCH('Breakup Clients of PM'!B$1,Raw!$B$1:$DG$1,0),0)</f>
        <v>759</v>
      </c>
      <c r="C303" s="15" t="str">
        <f>VLOOKUP($A303,Raw!$B$2:$DG$512,MATCH('Breakup Clients of PM'!C$1,Raw!$B$1:$DG$1,0),0)</f>
        <v>1903.71516</v>
      </c>
      <c r="D303" s="16">
        <f t="shared" si="4"/>
        <v>2.5081886166007905</v>
      </c>
    </row>
    <row r="304" spans="1:4" x14ac:dyDescent="0.3">
      <c r="A304" s="13" t="s">
        <v>5206</v>
      </c>
      <c r="B304" s="15" t="str">
        <f>VLOOKUP($A304,Raw!$B$2:$DG$512,MATCH('Breakup Clients of PM'!B$1,Raw!$B$1:$DG$1,0),0)</f>
        <v>78</v>
      </c>
      <c r="C304" s="15" t="str">
        <f>VLOOKUP($A304,Raw!$B$2:$DG$512,MATCH('Breakup Clients of PM'!C$1,Raw!$B$1:$DG$1,0),0)</f>
        <v>97.37050</v>
      </c>
      <c r="D304" s="16">
        <f t="shared" si="4"/>
        <v>1.2483397435897436</v>
      </c>
    </row>
    <row r="305" spans="1:4" x14ac:dyDescent="0.3">
      <c r="A305" s="13" t="s">
        <v>5216</v>
      </c>
      <c r="B305" s="15" t="str">
        <f>VLOOKUP($A305,Raw!$B$2:$DG$512,MATCH('Breakup Clients of PM'!B$1,Raw!$B$1:$DG$1,0),0)</f>
        <v>9</v>
      </c>
      <c r="C305" s="15" t="str">
        <f>VLOOKUP($A305,Raw!$B$2:$DG$512,MATCH('Breakup Clients of PM'!C$1,Raw!$B$1:$DG$1,0),0)</f>
        <v>7.06000</v>
      </c>
      <c r="D305" s="16">
        <f t="shared" si="4"/>
        <v>0.78444444444444439</v>
      </c>
    </row>
    <row r="306" spans="1:4" x14ac:dyDescent="0.3">
      <c r="A306" s="13" t="s">
        <v>5227</v>
      </c>
      <c r="B306" s="15" t="str">
        <f>VLOOKUP($A306,Raw!$B$2:$DG$512,MATCH('Breakup Clients of PM'!B$1,Raw!$B$1:$DG$1,0),0)</f>
        <v>719</v>
      </c>
      <c r="C306" s="15" t="str">
        <f>VLOOKUP($A306,Raw!$B$2:$DG$512,MATCH('Breakup Clients of PM'!C$1,Raw!$B$1:$DG$1,0),0)</f>
        <v>803.93310</v>
      </c>
      <c r="D306" s="16">
        <f t="shared" si="4"/>
        <v>1.1181267037552156</v>
      </c>
    </row>
    <row r="307" spans="1:4" x14ac:dyDescent="0.3">
      <c r="A307" s="13" t="s">
        <v>5245</v>
      </c>
      <c r="B307" s="15" t="str">
        <f>VLOOKUP($A307,Raw!$B$2:$DG$512,MATCH('Breakup Clients of PM'!B$1,Raw!$B$1:$DG$1,0),0)</f>
        <v>63</v>
      </c>
      <c r="C307" s="15" t="str">
        <f>VLOOKUP($A307,Raw!$B$2:$DG$512,MATCH('Breakup Clients of PM'!C$1,Raw!$B$1:$DG$1,0),0)</f>
        <v>218.04000</v>
      </c>
      <c r="D307" s="16">
        <f t="shared" si="4"/>
        <v>3.460952380952381</v>
      </c>
    </row>
    <row r="308" spans="1:4" x14ac:dyDescent="0.3">
      <c r="A308" s="13" t="s">
        <v>5257</v>
      </c>
      <c r="B308" s="15" t="str">
        <f>VLOOKUP($A308,Raw!$B$2:$DG$512,MATCH('Breakup Clients of PM'!B$1,Raw!$B$1:$DG$1,0),0)</f>
        <v>619</v>
      </c>
      <c r="C308" s="15" t="str">
        <f>VLOOKUP($A308,Raw!$B$2:$DG$512,MATCH('Breakup Clients of PM'!C$1,Raw!$B$1:$DG$1,0),0)</f>
        <v>1382.59884</v>
      </c>
      <c r="D308" s="16">
        <f t="shared" si="4"/>
        <v>2.2336007108239095</v>
      </c>
    </row>
    <row r="309" spans="1:4" x14ac:dyDescent="0.3">
      <c r="A309" s="13" t="s">
        <v>5283</v>
      </c>
      <c r="B309" s="15" t="str">
        <f>VLOOKUP($A309,Raw!$B$2:$DG$512,MATCH('Breakup Clients of PM'!B$1,Raw!$B$1:$DG$1,0),0)</f>
        <v>0</v>
      </c>
      <c r="C309" s="15" t="str">
        <f>VLOOKUP($A309,Raw!$B$2:$DG$512,MATCH('Breakup Clients of PM'!C$1,Raw!$B$1:$DG$1,0),0)</f>
        <v>0.00000</v>
      </c>
      <c r="D309" s="16" t="e">
        <f t="shared" si="4"/>
        <v>#DIV/0!</v>
      </c>
    </row>
    <row r="310" spans="1:4" x14ac:dyDescent="0.3">
      <c r="A310" s="13" t="s">
        <v>5292</v>
      </c>
      <c r="B310" s="15" t="str">
        <f>VLOOKUP($A310,Raw!$B$2:$DG$512,MATCH('Breakup Clients of PM'!B$1,Raw!$B$1:$DG$1,0),0)</f>
        <v>118</v>
      </c>
      <c r="C310" s="15" t="str">
        <f>VLOOKUP($A310,Raw!$B$2:$DG$512,MATCH('Breakup Clients of PM'!C$1,Raw!$B$1:$DG$1,0),0)</f>
        <v>415.39000</v>
      </c>
      <c r="D310" s="16">
        <f t="shared" si="4"/>
        <v>3.5202542372881354</v>
      </c>
    </row>
    <row r="311" spans="1:4" x14ac:dyDescent="0.3">
      <c r="A311" s="13" t="s">
        <v>5307</v>
      </c>
      <c r="B311" s="15" t="str">
        <f>VLOOKUP($A311,Raw!$B$2:$DG$512,MATCH('Breakup Clients of PM'!B$1,Raw!$B$1:$DG$1,0),0)</f>
        <v>2</v>
      </c>
      <c r="C311" s="15" t="str">
        <f>VLOOKUP($A311,Raw!$B$2:$DG$512,MATCH('Breakup Clients of PM'!C$1,Raw!$B$1:$DG$1,0),0)</f>
        <v>1.50000</v>
      </c>
      <c r="D311" s="16">
        <f t="shared" si="4"/>
        <v>0.75</v>
      </c>
    </row>
    <row r="312" spans="1:4" x14ac:dyDescent="0.3">
      <c r="A312" s="13" t="s">
        <v>5315</v>
      </c>
      <c r="B312" s="15" t="str">
        <f>VLOOKUP($A312,Raw!$B$2:$DG$512,MATCH('Breakup Clients of PM'!B$1,Raw!$B$1:$DG$1,0),0)</f>
        <v>869</v>
      </c>
      <c r="C312" s="15" t="str">
        <f>VLOOKUP($A312,Raw!$B$2:$DG$512,MATCH('Breakup Clients of PM'!C$1,Raw!$B$1:$DG$1,0),0)</f>
        <v>4735.02000</v>
      </c>
      <c r="D312" s="16">
        <f t="shared" si="4"/>
        <v>5.4488147295742237</v>
      </c>
    </row>
    <row r="313" spans="1:4" x14ac:dyDescent="0.3">
      <c r="A313" s="13" t="s">
        <v>5338</v>
      </c>
      <c r="B313" s="15" t="str">
        <f>VLOOKUP($A313,Raw!$B$2:$DG$512,MATCH('Breakup Clients of PM'!B$1,Raw!$B$1:$DG$1,0),0)</f>
        <v>7</v>
      </c>
      <c r="C313" s="15" t="str">
        <f>VLOOKUP($A313,Raw!$B$2:$DG$512,MATCH('Breakup Clients of PM'!C$1,Raw!$B$1:$DG$1,0),0)</f>
        <v>937.23000</v>
      </c>
      <c r="D313" s="16">
        <f t="shared" si="4"/>
        <v>133.89000000000001</v>
      </c>
    </row>
    <row r="314" spans="1:4" x14ac:dyDescent="0.3">
      <c r="A314" s="13" t="s">
        <v>5352</v>
      </c>
      <c r="B314" s="15" t="str">
        <f>VLOOKUP($A314,Raw!$B$2:$DG$512,MATCH('Breakup Clients of PM'!B$1,Raw!$B$1:$DG$1,0),0)</f>
        <v>467</v>
      </c>
      <c r="C314" s="15" t="str">
        <f>VLOOKUP($A314,Raw!$B$2:$DG$512,MATCH('Breakup Clients of PM'!C$1,Raw!$B$1:$DG$1,0),0)</f>
        <v>1365.08237</v>
      </c>
      <c r="D314" s="16">
        <f t="shared" si="4"/>
        <v>2.923088586723769</v>
      </c>
    </row>
    <row r="315" spans="1:4" x14ac:dyDescent="0.3">
      <c r="A315" s="13" t="s">
        <v>5370</v>
      </c>
      <c r="B315" s="15" t="str">
        <f>VLOOKUP($A315,Raw!$B$2:$DG$512,MATCH('Breakup Clients of PM'!B$1,Raw!$B$1:$DG$1,0),0)</f>
        <v>286</v>
      </c>
      <c r="C315" s="15" t="str">
        <f>VLOOKUP($A315,Raw!$B$2:$DG$512,MATCH('Breakup Clients of PM'!C$1,Raw!$B$1:$DG$1,0),0)</f>
        <v>1254.58000</v>
      </c>
      <c r="D315" s="16">
        <f t="shared" si="4"/>
        <v>4.386643356643356</v>
      </c>
    </row>
    <row r="316" spans="1:4" x14ac:dyDescent="0.3">
      <c r="A316" s="13" t="s">
        <v>5396</v>
      </c>
      <c r="B316" s="15" t="str">
        <f>VLOOKUP($A316,Raw!$B$2:$DG$512,MATCH('Breakup Clients of PM'!B$1,Raw!$B$1:$DG$1,0),0)</f>
        <v>259</v>
      </c>
      <c r="C316" s="15" t="str">
        <f>VLOOKUP($A316,Raw!$B$2:$DG$512,MATCH('Breakup Clients of PM'!C$1,Raw!$B$1:$DG$1,0),0)</f>
        <v>546.31000</v>
      </c>
      <c r="D316" s="16">
        <f t="shared" si="4"/>
        <v>2.1093050193050189</v>
      </c>
    </row>
    <row r="317" spans="1:4" x14ac:dyDescent="0.3">
      <c r="A317" s="13" t="s">
        <v>5423</v>
      </c>
      <c r="B317" s="15" t="str">
        <f>VLOOKUP($A317,Raw!$B$2:$DG$512,MATCH('Breakup Clients of PM'!B$1,Raw!$B$1:$DG$1,0),0)</f>
        <v>169</v>
      </c>
      <c r="C317" s="15" t="str">
        <f>VLOOKUP($A317,Raw!$B$2:$DG$512,MATCH('Breakup Clients of PM'!C$1,Raw!$B$1:$DG$1,0),0)</f>
        <v>794.75000</v>
      </c>
      <c r="D317" s="16">
        <f t="shared" si="4"/>
        <v>4.7026627218934909</v>
      </c>
    </row>
    <row r="318" spans="1:4" x14ac:dyDescent="0.3">
      <c r="A318" s="13" t="s">
        <v>5434</v>
      </c>
      <c r="B318" s="15" t="str">
        <f>VLOOKUP($A318,Raw!$B$2:$DG$512,MATCH('Breakup Clients of PM'!B$1,Raw!$B$1:$DG$1,0),0)</f>
        <v>1677</v>
      </c>
      <c r="C318" s="15" t="str">
        <f>VLOOKUP($A318,Raw!$B$2:$DG$512,MATCH('Breakup Clients of PM'!C$1,Raw!$B$1:$DG$1,0),0)</f>
        <v>1388939.27530</v>
      </c>
      <c r="D318" s="16">
        <f t="shared" si="4"/>
        <v>828.2285481812761</v>
      </c>
    </row>
    <row r="319" spans="1:4" x14ac:dyDescent="0.3">
      <c r="A319" s="13" t="s">
        <v>5473</v>
      </c>
      <c r="B319" s="15" t="str">
        <f>VLOOKUP($A319,Raw!$B$2:$DG$512,MATCH('Breakup Clients of PM'!B$1,Raw!$B$1:$DG$1,0),0)</f>
        <v>310</v>
      </c>
      <c r="C319" s="15" t="str">
        <f>VLOOKUP($A319,Raw!$B$2:$DG$512,MATCH('Breakup Clients of PM'!C$1,Raw!$B$1:$DG$1,0),0)</f>
        <v>1328.10939</v>
      </c>
      <c r="D319" s="16">
        <f t="shared" si="4"/>
        <v>4.2842238387096776</v>
      </c>
    </row>
    <row r="320" spans="1:4" x14ac:dyDescent="0.3">
      <c r="A320" s="13" t="s">
        <v>5488</v>
      </c>
      <c r="B320" s="15" t="str">
        <f>VLOOKUP($A320,Raw!$B$2:$DG$512,MATCH('Breakup Clients of PM'!B$1,Raw!$B$1:$DG$1,0),0)</f>
        <v>0</v>
      </c>
      <c r="C320" s="15" t="str">
        <f>VLOOKUP($A320,Raw!$B$2:$DG$512,MATCH('Breakup Clients of PM'!C$1,Raw!$B$1:$DG$1,0),0)</f>
        <v>0.00000</v>
      </c>
      <c r="D320" s="16" t="e">
        <f t="shared" si="4"/>
        <v>#DIV/0!</v>
      </c>
    </row>
    <row r="321" spans="1:4" x14ac:dyDescent="0.3">
      <c r="A321" s="13" t="s">
        <v>5496</v>
      </c>
      <c r="B321" s="15" t="str">
        <f>VLOOKUP($A321,Raw!$B$2:$DG$512,MATCH('Breakup Clients of PM'!B$1,Raw!$B$1:$DG$1,0),0)</f>
        <v>36</v>
      </c>
      <c r="C321" s="15" t="str">
        <f>VLOOKUP($A321,Raw!$B$2:$DG$512,MATCH('Breakup Clients of PM'!C$1,Raw!$B$1:$DG$1,0),0)</f>
        <v>78.47000</v>
      </c>
      <c r="D321" s="16">
        <f t="shared" si="4"/>
        <v>2.1797222222222223</v>
      </c>
    </row>
    <row r="322" spans="1:4" x14ac:dyDescent="0.3">
      <c r="A322" s="13" t="s">
        <v>5509</v>
      </c>
      <c r="B322" s="15" t="str">
        <f>VLOOKUP($A322,Raw!$B$2:$DG$512,MATCH('Breakup Clients of PM'!B$1,Raw!$B$1:$DG$1,0),0)</f>
        <v>0</v>
      </c>
      <c r="C322" s="15" t="str">
        <f>VLOOKUP($A322,Raw!$B$2:$DG$512,MATCH('Breakup Clients of PM'!C$1,Raw!$B$1:$DG$1,0),0)</f>
        <v>0.00000</v>
      </c>
      <c r="D322" s="16" t="e">
        <f t="shared" si="4"/>
        <v>#DIV/0!</v>
      </c>
    </row>
    <row r="323" spans="1:4" x14ac:dyDescent="0.3">
      <c r="A323" s="13" t="s">
        <v>5517</v>
      </c>
      <c r="B323" s="15" t="str">
        <f>VLOOKUP($A323,Raw!$B$2:$DG$512,MATCH('Breakup Clients of PM'!B$1,Raw!$B$1:$DG$1,0),0)</f>
        <v>388</v>
      </c>
      <c r="C323" s="15" t="str">
        <f>VLOOKUP($A323,Raw!$B$2:$DG$512,MATCH('Breakup Clients of PM'!C$1,Raw!$B$1:$DG$1,0),0)</f>
        <v>263.51240</v>
      </c>
      <c r="D323" s="16">
        <f t="shared" ref="D323:D386" si="5">C323/B323</f>
        <v>0.67915567010309286</v>
      </c>
    </row>
    <row r="324" spans="1:4" x14ac:dyDescent="0.3">
      <c r="A324" s="13" t="s">
        <v>5529</v>
      </c>
      <c r="B324" s="15" t="str">
        <f>VLOOKUP($A324,Raw!$B$2:$DG$512,MATCH('Breakup Clients of PM'!B$1,Raw!$B$1:$DG$1,0),0)</f>
        <v>74</v>
      </c>
      <c r="C324" s="15" t="str">
        <f>VLOOKUP($A324,Raw!$B$2:$DG$512,MATCH('Breakup Clients of PM'!C$1,Raw!$B$1:$DG$1,0),0)</f>
        <v>112.77000</v>
      </c>
      <c r="D324" s="16">
        <f t="shared" si="5"/>
        <v>1.5239189189189188</v>
      </c>
    </row>
    <row r="325" spans="1:4" x14ac:dyDescent="0.3">
      <c r="A325" s="13" t="s">
        <v>5539</v>
      </c>
      <c r="B325" s="15" t="str">
        <f>VLOOKUP($A325,Raw!$B$2:$DG$512,MATCH('Breakup Clients of PM'!B$1,Raw!$B$1:$DG$1,0),0)</f>
        <v>144</v>
      </c>
      <c r="C325" s="15" t="str">
        <f>VLOOKUP($A325,Raw!$B$2:$DG$512,MATCH('Breakup Clients of PM'!C$1,Raw!$B$1:$DG$1,0),0)</f>
        <v>173.42000</v>
      </c>
      <c r="D325" s="16">
        <f t="shared" si="5"/>
        <v>1.2043055555555555</v>
      </c>
    </row>
    <row r="326" spans="1:4" x14ac:dyDescent="0.3">
      <c r="A326" s="13" t="s">
        <v>5558</v>
      </c>
      <c r="B326" s="15" t="str">
        <f>VLOOKUP($A326,Raw!$B$2:$DG$512,MATCH('Breakup Clients of PM'!B$1,Raw!$B$1:$DG$1,0),0)</f>
        <v>0</v>
      </c>
      <c r="C326" s="15" t="str">
        <f>VLOOKUP($A326,Raw!$B$2:$DG$512,MATCH('Breakup Clients of PM'!C$1,Raw!$B$1:$DG$1,0),0)</f>
        <v>0.00000</v>
      </c>
      <c r="D326" s="16" t="e">
        <f t="shared" si="5"/>
        <v>#DIV/0!</v>
      </c>
    </row>
    <row r="327" spans="1:4" x14ac:dyDescent="0.3">
      <c r="A327" s="13" t="s">
        <v>5565</v>
      </c>
      <c r="B327" s="15" t="str">
        <f>VLOOKUP($A327,Raw!$B$2:$DG$512,MATCH('Breakup Clients of PM'!B$1,Raw!$B$1:$DG$1,0),0)</f>
        <v>23</v>
      </c>
      <c r="C327" s="15" t="str">
        <f>VLOOKUP($A327,Raw!$B$2:$DG$512,MATCH('Breakup Clients of PM'!C$1,Raw!$B$1:$DG$1,0),0)</f>
        <v>45.47000</v>
      </c>
      <c r="D327" s="16">
        <f t="shared" si="5"/>
        <v>1.9769565217391303</v>
      </c>
    </row>
    <row r="328" spans="1:4" x14ac:dyDescent="0.3">
      <c r="A328" s="13" t="s">
        <v>5577</v>
      </c>
      <c r="B328" s="15" t="str">
        <f>VLOOKUP($A328,Raw!$B$2:$DG$512,MATCH('Breakup Clients of PM'!B$1,Raw!$B$1:$DG$1,0),0)</f>
        <v>4</v>
      </c>
      <c r="C328" s="15" t="str">
        <f>VLOOKUP($A328,Raw!$B$2:$DG$512,MATCH('Breakup Clients of PM'!C$1,Raw!$B$1:$DG$1,0),0)</f>
        <v>5.79000</v>
      </c>
      <c r="D328" s="16">
        <f t="shared" si="5"/>
        <v>1.4475</v>
      </c>
    </row>
    <row r="329" spans="1:4" x14ac:dyDescent="0.3">
      <c r="A329" s="13" t="s">
        <v>5577</v>
      </c>
      <c r="B329" s="15" t="str">
        <f>VLOOKUP($A329,Raw!$B$2:$DG$512,MATCH('Breakup Clients of PM'!B$1,Raw!$B$1:$DG$1,0),0)</f>
        <v>4</v>
      </c>
      <c r="C329" s="15" t="str">
        <f>VLOOKUP($A329,Raw!$B$2:$DG$512,MATCH('Breakup Clients of PM'!C$1,Raw!$B$1:$DG$1,0),0)</f>
        <v>5.79000</v>
      </c>
      <c r="D329" s="16">
        <f t="shared" si="5"/>
        <v>1.4475</v>
      </c>
    </row>
    <row r="330" spans="1:4" x14ac:dyDescent="0.3">
      <c r="A330" s="13" t="s">
        <v>5577</v>
      </c>
      <c r="B330" s="15" t="str">
        <f>VLOOKUP($A330,Raw!$B$2:$DG$512,MATCH('Breakup Clients of PM'!B$1,Raw!$B$1:$DG$1,0),0)</f>
        <v>4</v>
      </c>
      <c r="C330" s="15" t="str">
        <f>VLOOKUP($A330,Raw!$B$2:$DG$512,MATCH('Breakup Clients of PM'!C$1,Raw!$B$1:$DG$1,0),0)</f>
        <v>5.79000</v>
      </c>
      <c r="D330" s="16">
        <f t="shared" si="5"/>
        <v>1.4475</v>
      </c>
    </row>
    <row r="331" spans="1:4" x14ac:dyDescent="0.3">
      <c r="A331" s="13" t="s">
        <v>5577</v>
      </c>
      <c r="B331" s="15" t="str">
        <f>VLOOKUP($A331,Raw!$B$2:$DG$512,MATCH('Breakup Clients of PM'!B$1,Raw!$B$1:$DG$1,0),0)</f>
        <v>4</v>
      </c>
      <c r="C331" s="15" t="str">
        <f>VLOOKUP($A331,Raw!$B$2:$DG$512,MATCH('Breakup Clients of PM'!C$1,Raw!$B$1:$DG$1,0),0)</f>
        <v>5.79000</v>
      </c>
      <c r="D331" s="16">
        <f t="shared" si="5"/>
        <v>1.4475</v>
      </c>
    </row>
    <row r="332" spans="1:4" x14ac:dyDescent="0.3">
      <c r="A332" s="13" t="s">
        <v>5577</v>
      </c>
      <c r="B332" s="15" t="str">
        <f>VLOOKUP($A332,Raw!$B$2:$DG$512,MATCH('Breakup Clients of PM'!B$1,Raw!$B$1:$DG$1,0),0)</f>
        <v>4</v>
      </c>
      <c r="C332" s="15" t="str">
        <f>VLOOKUP($A332,Raw!$B$2:$DG$512,MATCH('Breakup Clients of PM'!C$1,Raw!$B$1:$DG$1,0),0)</f>
        <v>5.79000</v>
      </c>
      <c r="D332" s="16">
        <f t="shared" si="5"/>
        <v>1.4475</v>
      </c>
    </row>
    <row r="333" spans="1:4" x14ac:dyDescent="0.3">
      <c r="A333" s="13" t="s">
        <v>5587</v>
      </c>
      <c r="B333" s="15" t="str">
        <f>VLOOKUP($A333,Raw!$B$2:$DG$512,MATCH('Breakup Clients of PM'!B$1,Raw!$B$1:$DG$1,0),0)</f>
        <v>0</v>
      </c>
      <c r="C333" s="15" t="str">
        <f>VLOOKUP($A333,Raw!$B$2:$DG$512,MATCH('Breakup Clients of PM'!C$1,Raw!$B$1:$DG$1,0),0)</f>
        <v>0.00000</v>
      </c>
      <c r="D333" s="16" t="e">
        <f t="shared" si="5"/>
        <v>#DIV/0!</v>
      </c>
    </row>
    <row r="334" spans="1:4" x14ac:dyDescent="0.3">
      <c r="A334" s="13" t="s">
        <v>5594</v>
      </c>
      <c r="B334" s="15" t="str">
        <f>VLOOKUP($A334,Raw!$B$2:$DG$512,MATCH('Breakup Clients of PM'!B$1,Raw!$B$1:$DG$1,0),0)</f>
        <v>5</v>
      </c>
      <c r="C334" s="15" t="str">
        <f>VLOOKUP($A334,Raw!$B$2:$DG$512,MATCH('Breakup Clients of PM'!C$1,Raw!$B$1:$DG$1,0),0)</f>
        <v>19.03000</v>
      </c>
      <c r="D334" s="16">
        <f t="shared" si="5"/>
        <v>3.806</v>
      </c>
    </row>
    <row r="335" spans="1:4" x14ac:dyDescent="0.3">
      <c r="A335" s="13" t="s">
        <v>5607</v>
      </c>
      <c r="B335" s="15" t="str">
        <f>VLOOKUP($A335,Raw!$B$2:$DG$512,MATCH('Breakup Clients of PM'!B$1,Raw!$B$1:$DG$1,0),0)</f>
        <v>0</v>
      </c>
      <c r="C335" s="15" t="str">
        <f>VLOOKUP($A335,Raw!$B$2:$DG$512,MATCH('Breakup Clients of PM'!C$1,Raw!$B$1:$DG$1,0),0)</f>
        <v>0.00000</v>
      </c>
      <c r="D335" s="16" t="e">
        <f t="shared" si="5"/>
        <v>#DIV/0!</v>
      </c>
    </row>
    <row r="336" spans="1:4" x14ac:dyDescent="0.3">
      <c r="A336" s="13" t="s">
        <v>5615</v>
      </c>
      <c r="B336" s="15" t="str">
        <f>VLOOKUP($A336,Raw!$B$2:$DG$512,MATCH('Breakup Clients of PM'!B$1,Raw!$B$1:$DG$1,0),0)</f>
        <v>0</v>
      </c>
      <c r="C336" s="15" t="str">
        <f>VLOOKUP($A336,Raw!$B$2:$DG$512,MATCH('Breakup Clients of PM'!C$1,Raw!$B$1:$DG$1,0),0)</f>
        <v>0.00000</v>
      </c>
      <c r="D336" s="16" t="e">
        <f t="shared" si="5"/>
        <v>#DIV/0!</v>
      </c>
    </row>
    <row r="337" spans="1:4" x14ac:dyDescent="0.3">
      <c r="A337" s="13" t="s">
        <v>5623</v>
      </c>
      <c r="B337" s="15" t="str">
        <f>VLOOKUP($A337,Raw!$B$2:$DG$512,MATCH('Breakup Clients of PM'!B$1,Raw!$B$1:$DG$1,0),0)</f>
        <v>264</v>
      </c>
      <c r="C337" s="15" t="str">
        <f>VLOOKUP($A337,Raw!$B$2:$DG$512,MATCH('Breakup Clients of PM'!C$1,Raw!$B$1:$DG$1,0),0)</f>
        <v>72.68000</v>
      </c>
      <c r="D337" s="16">
        <f t="shared" si="5"/>
        <v>0.27530303030303033</v>
      </c>
    </row>
    <row r="338" spans="1:4" x14ac:dyDescent="0.3">
      <c r="A338" s="13" t="s">
        <v>5636</v>
      </c>
      <c r="B338" s="15" t="str">
        <f>VLOOKUP($A338,Raw!$B$2:$DG$512,MATCH('Breakup Clients of PM'!B$1,Raw!$B$1:$DG$1,0),0)</f>
        <v>127</v>
      </c>
      <c r="C338" s="15" t="str">
        <f>VLOOKUP($A338,Raw!$B$2:$DG$512,MATCH('Breakup Clients of PM'!C$1,Raw!$B$1:$DG$1,0),0)</f>
        <v>117.06467</v>
      </c>
      <c r="D338" s="16">
        <f t="shared" si="5"/>
        <v>0.92176905511811025</v>
      </c>
    </row>
    <row r="339" spans="1:4" x14ac:dyDescent="0.3">
      <c r="A339" s="13" t="s">
        <v>5652</v>
      </c>
      <c r="B339" s="15" t="str">
        <f>VLOOKUP($A339,Raw!$B$2:$DG$512,MATCH('Breakup Clients of PM'!B$1,Raw!$B$1:$DG$1,0),0)</f>
        <v>9</v>
      </c>
      <c r="C339" s="15" t="str">
        <f>VLOOKUP($A339,Raw!$B$2:$DG$512,MATCH('Breakup Clients of PM'!C$1,Raw!$B$1:$DG$1,0),0)</f>
        <v>23.25000</v>
      </c>
      <c r="D339" s="16">
        <f t="shared" si="5"/>
        <v>2.5833333333333335</v>
      </c>
    </row>
    <row r="340" spans="1:4" x14ac:dyDescent="0.3">
      <c r="A340" s="13" t="s">
        <v>5664</v>
      </c>
      <c r="B340" s="15" t="str">
        <f>VLOOKUP($A340,Raw!$B$2:$DG$512,MATCH('Breakup Clients of PM'!B$1,Raw!$B$1:$DG$1,0),0)</f>
        <v>7</v>
      </c>
      <c r="C340" s="15" t="str">
        <f>VLOOKUP($A340,Raw!$B$2:$DG$512,MATCH('Breakup Clients of PM'!C$1,Raw!$B$1:$DG$1,0),0)</f>
        <v>7.08000</v>
      </c>
      <c r="D340" s="16">
        <f t="shared" si="5"/>
        <v>1.0114285714285713</v>
      </c>
    </row>
    <row r="341" spans="1:4" x14ac:dyDescent="0.3">
      <c r="A341" s="13" t="s">
        <v>5672</v>
      </c>
      <c r="B341" s="15" t="str">
        <f>VLOOKUP($A341,Raw!$B$2:$DG$512,MATCH('Breakup Clients of PM'!B$1,Raw!$B$1:$DG$1,0),0)</f>
        <v>313</v>
      </c>
      <c r="C341" s="15" t="str">
        <f>VLOOKUP($A341,Raw!$B$2:$DG$512,MATCH('Breakup Clients of PM'!C$1,Raw!$B$1:$DG$1,0),0)</f>
        <v>1833.03000</v>
      </c>
      <c r="D341" s="16">
        <f t="shared" si="5"/>
        <v>5.8563258785942489</v>
      </c>
    </row>
    <row r="342" spans="1:4" x14ac:dyDescent="0.3">
      <c r="A342" s="13" t="s">
        <v>5687</v>
      </c>
      <c r="B342" s="15" t="str">
        <f>VLOOKUP($A342,Raw!$B$2:$DG$512,MATCH('Breakup Clients of PM'!B$1,Raw!$B$1:$DG$1,0),0)</f>
        <v>75</v>
      </c>
      <c r="C342" s="15" t="str">
        <f>VLOOKUP($A342,Raw!$B$2:$DG$512,MATCH('Breakup Clients of PM'!C$1,Raw!$B$1:$DG$1,0),0)</f>
        <v>130.05000</v>
      </c>
      <c r="D342" s="16">
        <f t="shared" si="5"/>
        <v>1.7340000000000002</v>
      </c>
    </row>
    <row r="343" spans="1:4" x14ac:dyDescent="0.3">
      <c r="A343" s="13" t="s">
        <v>5701</v>
      </c>
      <c r="B343" s="15" t="str">
        <f>VLOOKUP($A343,Raw!$B$2:$DG$512,MATCH('Breakup Clients of PM'!B$1,Raw!$B$1:$DG$1,0),0)</f>
        <v>393</v>
      </c>
      <c r="C343" s="15" t="str">
        <f>VLOOKUP($A343,Raw!$B$2:$DG$512,MATCH('Breakup Clients of PM'!C$1,Raw!$B$1:$DG$1,0),0)</f>
        <v>953.02000</v>
      </c>
      <c r="D343" s="16">
        <f t="shared" si="5"/>
        <v>2.4249872773536896</v>
      </c>
    </row>
    <row r="344" spans="1:4" x14ac:dyDescent="0.3">
      <c r="A344" s="13" t="s">
        <v>5718</v>
      </c>
      <c r="B344" s="15" t="str">
        <f>VLOOKUP($A344,Raw!$B$2:$DG$512,MATCH('Breakup Clients of PM'!B$1,Raw!$B$1:$DG$1,0),0)</f>
        <v>300</v>
      </c>
      <c r="C344" s="15" t="str">
        <f>VLOOKUP($A344,Raw!$B$2:$DG$512,MATCH('Breakup Clients of PM'!C$1,Raw!$B$1:$DG$1,0),0)</f>
        <v>2067.15000</v>
      </c>
      <c r="D344" s="16">
        <f t="shared" si="5"/>
        <v>6.8905000000000003</v>
      </c>
    </row>
    <row r="345" spans="1:4" x14ac:dyDescent="0.3">
      <c r="A345" s="13" t="s">
        <v>5757</v>
      </c>
      <c r="B345" s="15" t="str">
        <f>VLOOKUP($A345,Raw!$B$2:$DG$512,MATCH('Breakup Clients of PM'!B$1,Raw!$B$1:$DG$1,0),0)</f>
        <v>0</v>
      </c>
      <c r="C345" s="15" t="str">
        <f>VLOOKUP($A345,Raw!$B$2:$DG$512,MATCH('Breakup Clients of PM'!C$1,Raw!$B$1:$DG$1,0),0)</f>
        <v>0.00000</v>
      </c>
      <c r="D345" s="16" t="e">
        <f t="shared" si="5"/>
        <v>#DIV/0!</v>
      </c>
    </row>
    <row r="346" spans="1:4" x14ac:dyDescent="0.3">
      <c r="A346" s="13" t="s">
        <v>5764</v>
      </c>
      <c r="B346" s="15" t="str">
        <f>VLOOKUP($A346,Raw!$B$2:$DG$512,MATCH('Breakup Clients of PM'!B$1,Raw!$B$1:$DG$1,0),0)</f>
        <v>1555</v>
      </c>
      <c r="C346" s="15" t="str">
        <f>VLOOKUP($A346,Raw!$B$2:$DG$512,MATCH('Breakup Clients of PM'!C$1,Raw!$B$1:$DG$1,0),0)</f>
        <v>2191.11000</v>
      </c>
      <c r="D346" s="16">
        <f t="shared" si="5"/>
        <v>1.4090739549839228</v>
      </c>
    </row>
    <row r="347" spans="1:4" x14ac:dyDescent="0.3">
      <c r="A347" s="13" t="s">
        <v>5784</v>
      </c>
      <c r="B347" s="15" t="str">
        <f>VLOOKUP($A347,Raw!$B$2:$DG$512,MATCH('Breakup Clients of PM'!B$1,Raw!$B$1:$DG$1,0),0)</f>
        <v>54</v>
      </c>
      <c r="C347" s="15" t="str">
        <f>VLOOKUP($A347,Raw!$B$2:$DG$512,MATCH('Breakup Clients of PM'!C$1,Raw!$B$1:$DG$1,0),0)</f>
        <v>73.10000</v>
      </c>
      <c r="D347" s="16">
        <f t="shared" si="5"/>
        <v>1.3537037037037036</v>
      </c>
    </row>
    <row r="348" spans="1:4" x14ac:dyDescent="0.3">
      <c r="A348" s="13" t="s">
        <v>5797</v>
      </c>
      <c r="B348" s="15" t="str">
        <f>VLOOKUP($A348,Raw!$B$2:$DG$512,MATCH('Breakup Clients of PM'!B$1,Raw!$B$1:$DG$1,0),0)</f>
        <v>189</v>
      </c>
      <c r="C348" s="15" t="str">
        <f>VLOOKUP($A348,Raw!$B$2:$DG$512,MATCH('Breakup Clients of PM'!C$1,Raw!$B$1:$DG$1,0),0)</f>
        <v>360.63756</v>
      </c>
      <c r="D348" s="16">
        <f t="shared" si="5"/>
        <v>1.9081352380952381</v>
      </c>
    </row>
    <row r="349" spans="1:4" x14ac:dyDescent="0.3">
      <c r="A349" s="13" t="s">
        <v>5814</v>
      </c>
      <c r="B349" s="15" t="str">
        <f>VLOOKUP($A349,Raw!$B$2:$DG$512,MATCH('Breakup Clients of PM'!B$1,Raw!$B$1:$DG$1,0),0)</f>
        <v>2</v>
      </c>
      <c r="C349" s="15" t="str">
        <f>VLOOKUP($A349,Raw!$B$2:$DG$512,MATCH('Breakup Clients of PM'!C$1,Raw!$B$1:$DG$1,0),0)</f>
        <v>1.00000</v>
      </c>
      <c r="D349" s="16">
        <f t="shared" si="5"/>
        <v>0.5</v>
      </c>
    </row>
    <row r="350" spans="1:4" x14ac:dyDescent="0.3">
      <c r="A350" s="13" t="s">
        <v>5823</v>
      </c>
      <c r="B350" s="15" t="str">
        <f>VLOOKUP($A350,Raw!$B$2:$DG$512,MATCH('Breakup Clients of PM'!B$1,Raw!$B$1:$DG$1,0),0)</f>
        <v>22</v>
      </c>
      <c r="C350" s="15" t="str">
        <f>VLOOKUP($A350,Raw!$B$2:$DG$512,MATCH('Breakup Clients of PM'!C$1,Raw!$B$1:$DG$1,0),0)</f>
        <v>51.08540</v>
      </c>
      <c r="D350" s="16">
        <f t="shared" si="5"/>
        <v>2.3220636363636364</v>
      </c>
    </row>
    <row r="351" spans="1:4" x14ac:dyDescent="0.3">
      <c r="A351" s="13" t="s">
        <v>5843</v>
      </c>
      <c r="B351" s="15" t="str">
        <f>VLOOKUP($A351,Raw!$B$2:$DG$512,MATCH('Breakup Clients of PM'!B$1,Raw!$B$1:$DG$1,0),0)</f>
        <v>0</v>
      </c>
      <c r="C351" s="15" t="str">
        <f>VLOOKUP($A351,Raw!$B$2:$DG$512,MATCH('Breakup Clients of PM'!C$1,Raw!$B$1:$DG$1,0),0)</f>
        <v>0.00000</v>
      </c>
      <c r="D351" s="16" t="e">
        <f t="shared" si="5"/>
        <v>#DIV/0!</v>
      </c>
    </row>
    <row r="352" spans="1:4" x14ac:dyDescent="0.3">
      <c r="A352" s="13" t="s">
        <v>5851</v>
      </c>
      <c r="B352" s="15" t="str">
        <f>VLOOKUP($A352,Raw!$B$2:$DG$512,MATCH('Breakup Clients of PM'!B$1,Raw!$B$1:$DG$1,0),0)</f>
        <v>2311</v>
      </c>
      <c r="C352" s="15" t="str">
        <f>VLOOKUP($A352,Raw!$B$2:$DG$512,MATCH('Breakup Clients of PM'!C$1,Raw!$B$1:$DG$1,0),0)</f>
        <v>3075.90000</v>
      </c>
      <c r="D352" s="16">
        <f t="shared" si="5"/>
        <v>1.3309822587624405</v>
      </c>
    </row>
    <row r="353" spans="1:4" x14ac:dyDescent="0.3">
      <c r="A353" s="13" t="s">
        <v>5874</v>
      </c>
      <c r="B353" s="15" t="str">
        <f>VLOOKUP($A353,Raw!$B$2:$DG$512,MATCH('Breakup Clients of PM'!B$1,Raw!$B$1:$DG$1,0),0)</f>
        <v>19</v>
      </c>
      <c r="C353" s="15" t="str">
        <f>VLOOKUP($A353,Raw!$B$2:$DG$512,MATCH('Breakup Clients of PM'!C$1,Raw!$B$1:$DG$1,0),0)</f>
        <v>38.14800</v>
      </c>
      <c r="D353" s="16">
        <f t="shared" si="5"/>
        <v>2.0077894736842108</v>
      </c>
    </row>
    <row r="354" spans="1:4" x14ac:dyDescent="0.3">
      <c r="A354" s="13" t="s">
        <v>5897</v>
      </c>
      <c r="B354" s="15" t="str">
        <f>VLOOKUP($A354,Raw!$B$2:$DG$512,MATCH('Breakup Clients of PM'!B$1,Raw!$B$1:$DG$1,0),0)</f>
        <v>114</v>
      </c>
      <c r="C354" s="15" t="str">
        <f>VLOOKUP($A354,Raw!$B$2:$DG$512,MATCH('Breakup Clients of PM'!C$1,Raw!$B$1:$DG$1,0),0)</f>
        <v>649.02000</v>
      </c>
      <c r="D354" s="16">
        <f t="shared" si="5"/>
        <v>5.6931578947368422</v>
      </c>
    </row>
    <row r="355" spans="1:4" x14ac:dyDescent="0.3">
      <c r="A355" s="13" t="s">
        <v>5917</v>
      </c>
      <c r="B355" s="15" t="str">
        <f>VLOOKUP($A355,Raw!$B$2:$DG$512,MATCH('Breakup Clients of PM'!B$1,Raw!$B$1:$DG$1,0),0)</f>
        <v>25</v>
      </c>
      <c r="C355" s="15" t="str">
        <f>VLOOKUP($A355,Raw!$B$2:$DG$512,MATCH('Breakup Clients of PM'!C$1,Raw!$B$1:$DG$1,0),0)</f>
        <v>16.68000</v>
      </c>
      <c r="D355" s="16">
        <f t="shared" si="5"/>
        <v>0.66720000000000002</v>
      </c>
    </row>
    <row r="356" spans="1:4" x14ac:dyDescent="0.3">
      <c r="A356" s="13" t="s">
        <v>5930</v>
      </c>
      <c r="B356" s="15" t="str">
        <f>VLOOKUP($A356,Raw!$B$2:$DG$512,MATCH('Breakup Clients of PM'!B$1,Raw!$B$1:$DG$1,0),0)</f>
        <v>0</v>
      </c>
      <c r="C356" s="15" t="str">
        <f>VLOOKUP($A356,Raw!$B$2:$DG$512,MATCH('Breakup Clients of PM'!C$1,Raw!$B$1:$DG$1,0),0)</f>
        <v>0.00000</v>
      </c>
      <c r="D356" s="16" t="e">
        <f t="shared" si="5"/>
        <v>#DIV/0!</v>
      </c>
    </row>
    <row r="357" spans="1:4" x14ac:dyDescent="0.3">
      <c r="A357" s="13" t="s">
        <v>5939</v>
      </c>
      <c r="B357" s="15" t="str">
        <f>VLOOKUP($A357,Raw!$B$2:$DG$512,MATCH('Breakup Clients of PM'!B$1,Raw!$B$1:$DG$1,0),0)</f>
        <v>0</v>
      </c>
      <c r="C357" s="15" t="str">
        <f>VLOOKUP($A357,Raw!$B$2:$DG$512,MATCH('Breakup Clients of PM'!C$1,Raw!$B$1:$DG$1,0),0)</f>
        <v>0.00000</v>
      </c>
      <c r="D357" s="16" t="e">
        <f t="shared" si="5"/>
        <v>#DIV/0!</v>
      </c>
    </row>
    <row r="358" spans="1:4" x14ac:dyDescent="0.3">
      <c r="A358" s="13" t="s">
        <v>5947</v>
      </c>
      <c r="B358" s="15" t="str">
        <f>VLOOKUP($A358,Raw!$B$2:$DG$512,MATCH('Breakup Clients of PM'!B$1,Raw!$B$1:$DG$1,0),0)</f>
        <v>74</v>
      </c>
      <c r="C358" s="15" t="str">
        <f>VLOOKUP($A358,Raw!$B$2:$DG$512,MATCH('Breakup Clients of PM'!C$1,Raw!$B$1:$DG$1,0),0)</f>
        <v>111.81000</v>
      </c>
      <c r="D358" s="16">
        <f t="shared" si="5"/>
        <v>1.510945945945946</v>
      </c>
    </row>
    <row r="359" spans="1:4" x14ac:dyDescent="0.3">
      <c r="A359" s="13" t="s">
        <v>5964</v>
      </c>
      <c r="B359" s="15" t="str">
        <f>VLOOKUP($A359,Raw!$B$2:$DG$512,MATCH('Breakup Clients of PM'!B$1,Raw!$B$1:$DG$1,0),0)</f>
        <v>41</v>
      </c>
      <c r="C359" s="15" t="str">
        <f>VLOOKUP($A359,Raw!$B$2:$DG$512,MATCH('Breakup Clients of PM'!C$1,Raw!$B$1:$DG$1,0),0)</f>
        <v>101.47400</v>
      </c>
      <c r="D359" s="16">
        <f t="shared" si="5"/>
        <v>2.4749756097560978</v>
      </c>
    </row>
    <row r="360" spans="1:4" x14ac:dyDescent="0.3">
      <c r="A360" s="13" t="s">
        <v>5986</v>
      </c>
      <c r="B360" s="15" t="str">
        <f>VLOOKUP($A360,Raw!$B$2:$DG$512,MATCH('Breakup Clients of PM'!B$1,Raw!$B$1:$DG$1,0),0)</f>
        <v>119</v>
      </c>
      <c r="C360" s="15" t="str">
        <f>VLOOKUP($A360,Raw!$B$2:$DG$512,MATCH('Breakup Clients of PM'!C$1,Raw!$B$1:$DG$1,0),0)</f>
        <v>213.89800</v>
      </c>
      <c r="D360" s="16">
        <f t="shared" si="5"/>
        <v>1.7974621848739496</v>
      </c>
    </row>
    <row r="361" spans="1:4" x14ac:dyDescent="0.3">
      <c r="A361" s="13" t="s">
        <v>6005</v>
      </c>
      <c r="B361" s="15" t="str">
        <f>VLOOKUP($A361,Raw!$B$2:$DG$512,MATCH('Breakup Clients of PM'!B$1,Raw!$B$1:$DG$1,0),0)</f>
        <v>325</v>
      </c>
      <c r="C361" s="15" t="str">
        <f>VLOOKUP($A361,Raw!$B$2:$DG$512,MATCH('Breakup Clients of PM'!C$1,Raw!$B$1:$DG$1,0),0)</f>
        <v>322.56000</v>
      </c>
      <c r="D361" s="16">
        <f t="shared" si="5"/>
        <v>0.99249230769230767</v>
      </c>
    </row>
    <row r="362" spans="1:4" x14ac:dyDescent="0.3">
      <c r="A362" s="13" t="s">
        <v>6030</v>
      </c>
      <c r="B362" s="15" t="str">
        <f>VLOOKUP($A362,Raw!$B$2:$DG$512,MATCH('Breakup Clients of PM'!B$1,Raw!$B$1:$DG$1,0),0)</f>
        <v>0</v>
      </c>
      <c r="C362" s="15" t="str">
        <f>VLOOKUP($A362,Raw!$B$2:$DG$512,MATCH('Breakup Clients of PM'!C$1,Raw!$B$1:$DG$1,0),0)</f>
        <v>0.00000</v>
      </c>
      <c r="D362" s="16" t="e">
        <f t="shared" si="5"/>
        <v>#DIV/0!</v>
      </c>
    </row>
    <row r="363" spans="1:4" x14ac:dyDescent="0.3">
      <c r="A363" s="13" t="s">
        <v>6036</v>
      </c>
      <c r="B363" s="15" t="str">
        <f>VLOOKUP($A363,Raw!$B$2:$DG$512,MATCH('Breakup Clients of PM'!B$1,Raw!$B$1:$DG$1,0),0)</f>
        <v>3</v>
      </c>
      <c r="C363" s="15" t="str">
        <f>VLOOKUP($A363,Raw!$B$2:$DG$512,MATCH('Breakup Clients of PM'!C$1,Raw!$B$1:$DG$1,0),0)</f>
        <v>6.34311</v>
      </c>
      <c r="D363" s="16">
        <f t="shared" si="5"/>
        <v>2.1143700000000001</v>
      </c>
    </row>
    <row r="364" spans="1:4" x14ac:dyDescent="0.3">
      <c r="A364" s="13" t="s">
        <v>6043</v>
      </c>
      <c r="B364" s="15" t="str">
        <f>VLOOKUP($A364,Raw!$B$2:$DG$512,MATCH('Breakup Clients of PM'!B$1,Raw!$B$1:$DG$1,0),0)</f>
        <v>4</v>
      </c>
      <c r="C364" s="15" t="str">
        <f>VLOOKUP($A364,Raw!$B$2:$DG$512,MATCH('Breakup Clients of PM'!C$1,Raw!$B$1:$DG$1,0),0)</f>
        <v>114.86000</v>
      </c>
      <c r="D364" s="16">
        <f t="shared" si="5"/>
        <v>28.715</v>
      </c>
    </row>
    <row r="365" spans="1:4" x14ac:dyDescent="0.3">
      <c r="A365" s="13" t="s">
        <v>6055</v>
      </c>
      <c r="B365" s="15" t="str">
        <f>VLOOKUP($A365,Raw!$B$2:$DG$512,MATCH('Breakup Clients of PM'!B$1,Raw!$B$1:$DG$1,0),0)</f>
        <v>7</v>
      </c>
      <c r="C365" s="15" t="str">
        <f>VLOOKUP($A365,Raw!$B$2:$DG$512,MATCH('Breakup Clients of PM'!C$1,Raw!$B$1:$DG$1,0),0)</f>
        <v>26.99000</v>
      </c>
      <c r="D365" s="16">
        <f t="shared" si="5"/>
        <v>3.8557142857142854</v>
      </c>
    </row>
    <row r="366" spans="1:4" x14ac:dyDescent="0.3">
      <c r="A366" s="13" t="s">
        <v>6068</v>
      </c>
      <c r="B366" s="15" t="str">
        <f>VLOOKUP($A366,Raw!$B$2:$DG$512,MATCH('Breakup Clients of PM'!B$1,Raw!$B$1:$DG$1,0),0)</f>
        <v>0</v>
      </c>
      <c r="C366" s="15" t="str">
        <f>VLOOKUP($A366,Raw!$B$2:$DG$512,MATCH('Breakup Clients of PM'!C$1,Raw!$B$1:$DG$1,0),0)</f>
        <v>0.00000</v>
      </c>
      <c r="D366" s="16" t="e">
        <f t="shared" si="5"/>
        <v>#DIV/0!</v>
      </c>
    </row>
    <row r="367" spans="1:4" x14ac:dyDescent="0.3">
      <c r="A367" s="13" t="s">
        <v>6074</v>
      </c>
      <c r="B367" s="15" t="str">
        <f>VLOOKUP($A367,Raw!$B$2:$DG$512,MATCH('Breakup Clients of PM'!B$1,Raw!$B$1:$DG$1,0),0)</f>
        <v>62</v>
      </c>
      <c r="C367" s="15" t="str">
        <f>VLOOKUP($A367,Raw!$B$2:$DG$512,MATCH('Breakup Clients of PM'!C$1,Raw!$B$1:$DG$1,0),0)</f>
        <v>134.56000</v>
      </c>
      <c r="D367" s="16">
        <f t="shared" si="5"/>
        <v>2.1703225806451614</v>
      </c>
    </row>
    <row r="368" spans="1:4" x14ac:dyDescent="0.3">
      <c r="A368" s="13" t="s">
        <v>6092</v>
      </c>
      <c r="B368" s="15" t="str">
        <f>VLOOKUP($A368,Raw!$B$2:$DG$512,MATCH('Breakup Clients of PM'!B$1,Raw!$B$1:$DG$1,0),0)</f>
        <v>10</v>
      </c>
      <c r="C368" s="15" t="str">
        <f>VLOOKUP($A368,Raw!$B$2:$DG$512,MATCH('Breakup Clients of PM'!C$1,Raw!$B$1:$DG$1,0),0)</f>
        <v>6.18000</v>
      </c>
      <c r="D368" s="16">
        <f t="shared" si="5"/>
        <v>0.61799999999999999</v>
      </c>
    </row>
    <row r="369" spans="1:4" x14ac:dyDescent="0.3">
      <c r="A369" s="13" t="s">
        <v>6097</v>
      </c>
      <c r="B369" s="15" t="str">
        <f>VLOOKUP($A369,Raw!$B$2:$DG$512,MATCH('Breakup Clients of PM'!B$1,Raw!$B$1:$DG$1,0),0)</f>
        <v>70</v>
      </c>
      <c r="C369" s="15" t="str">
        <f>VLOOKUP($A369,Raw!$B$2:$DG$512,MATCH('Breakup Clients of PM'!C$1,Raw!$B$1:$DG$1,0),0)</f>
        <v>513.03000</v>
      </c>
      <c r="D369" s="16">
        <f t="shared" si="5"/>
        <v>7.3289999999999997</v>
      </c>
    </row>
    <row r="370" spans="1:4" x14ac:dyDescent="0.3">
      <c r="A370" s="13" t="s">
        <v>6116</v>
      </c>
      <c r="B370" s="15" t="str">
        <f>VLOOKUP($A370,Raw!$B$2:$DG$512,MATCH('Breakup Clients of PM'!B$1,Raw!$B$1:$DG$1,0),0)</f>
        <v>212</v>
      </c>
      <c r="C370" s="15" t="str">
        <f>VLOOKUP($A370,Raw!$B$2:$DG$512,MATCH('Breakup Clients of PM'!C$1,Raw!$B$1:$DG$1,0),0)</f>
        <v>515.57000</v>
      </c>
      <c r="D370" s="16">
        <f t="shared" si="5"/>
        <v>2.4319339622641514</v>
      </c>
    </row>
    <row r="371" spans="1:4" x14ac:dyDescent="0.3">
      <c r="A371" s="13" t="s">
        <v>6133</v>
      </c>
      <c r="B371" s="15" t="str">
        <f>VLOOKUP($A371,Raw!$B$2:$DG$512,MATCH('Breakup Clients of PM'!B$1,Raw!$B$1:$DG$1,0),0)</f>
        <v>6</v>
      </c>
      <c r="C371" s="15" t="str">
        <f>VLOOKUP($A371,Raw!$B$2:$DG$512,MATCH('Breakup Clients of PM'!C$1,Raw!$B$1:$DG$1,0),0)</f>
        <v>70.00000</v>
      </c>
      <c r="D371" s="16">
        <f t="shared" si="5"/>
        <v>11.666666666666666</v>
      </c>
    </row>
    <row r="372" spans="1:4" x14ac:dyDescent="0.3">
      <c r="A372" s="13" t="s">
        <v>6142</v>
      </c>
      <c r="B372" s="15" t="str">
        <f>VLOOKUP($A372,Raw!$B$2:$DG$512,MATCH('Breakup Clients of PM'!B$1,Raw!$B$1:$DG$1,0),0)</f>
        <v>0</v>
      </c>
      <c r="C372" s="15" t="str">
        <f>VLOOKUP($A372,Raw!$B$2:$DG$512,MATCH('Breakup Clients of PM'!C$1,Raw!$B$1:$DG$1,0),0)</f>
        <v>0.00000</v>
      </c>
      <c r="D372" s="16" t="e">
        <f t="shared" si="5"/>
        <v>#DIV/0!</v>
      </c>
    </row>
    <row r="373" spans="1:4" x14ac:dyDescent="0.3">
      <c r="A373" s="13" t="s">
        <v>6147</v>
      </c>
      <c r="B373" s="15" t="str">
        <f>VLOOKUP($A373,Raw!$B$2:$DG$512,MATCH('Breakup Clients of PM'!B$1,Raw!$B$1:$DG$1,0),0)</f>
        <v>285</v>
      </c>
      <c r="C373" s="15" t="str">
        <f>VLOOKUP($A373,Raw!$B$2:$DG$512,MATCH('Breakup Clients of PM'!C$1,Raw!$B$1:$DG$1,0),0)</f>
        <v>14511.46000</v>
      </c>
      <c r="D373" s="16">
        <f t="shared" si="5"/>
        <v>50.917403508771926</v>
      </c>
    </row>
    <row r="374" spans="1:4" x14ac:dyDescent="0.3">
      <c r="A374" s="13" t="s">
        <v>6184</v>
      </c>
      <c r="B374" s="15" t="str">
        <f>VLOOKUP($A374,Raw!$B$2:$DG$512,MATCH('Breakup Clients of PM'!B$1,Raw!$B$1:$DG$1,0),0)</f>
        <v>597</v>
      </c>
      <c r="C374" s="15" t="str">
        <f>VLOOKUP($A374,Raw!$B$2:$DG$512,MATCH('Breakup Clients of PM'!C$1,Raw!$B$1:$DG$1,0),0)</f>
        <v>895.02900</v>
      </c>
      <c r="D374" s="16">
        <f t="shared" si="5"/>
        <v>1.499211055276382</v>
      </c>
    </row>
    <row r="375" spans="1:4" x14ac:dyDescent="0.3">
      <c r="A375" s="13" t="s">
        <v>6197</v>
      </c>
      <c r="B375" s="15" t="str">
        <f>VLOOKUP($A375,Raw!$B$2:$DG$512,MATCH('Breakup Clients of PM'!B$1,Raw!$B$1:$DG$1,0),0)</f>
        <v>0</v>
      </c>
      <c r="C375" s="15" t="str">
        <f>VLOOKUP($A375,Raw!$B$2:$DG$512,MATCH('Breakup Clients of PM'!C$1,Raw!$B$1:$DG$1,0),0)</f>
        <v>0.00000</v>
      </c>
      <c r="D375" s="16" t="e">
        <f t="shared" si="5"/>
        <v>#DIV/0!</v>
      </c>
    </row>
    <row r="376" spans="1:4" x14ac:dyDescent="0.3">
      <c r="A376" s="13" t="s">
        <v>6204</v>
      </c>
      <c r="B376" s="15" t="str">
        <f>VLOOKUP($A376,Raw!$B$2:$DG$512,MATCH('Breakup Clients of PM'!B$1,Raw!$B$1:$DG$1,0),0)</f>
        <v>227</v>
      </c>
      <c r="C376" s="15" t="str">
        <f>VLOOKUP($A376,Raw!$B$2:$DG$512,MATCH('Breakup Clients of PM'!C$1,Raw!$B$1:$DG$1,0),0)</f>
        <v>411.22000</v>
      </c>
      <c r="D376" s="16">
        <f t="shared" si="5"/>
        <v>1.8115418502202645</v>
      </c>
    </row>
    <row r="377" spans="1:4" x14ac:dyDescent="0.3">
      <c r="A377" s="13" t="s">
        <v>6219</v>
      </c>
      <c r="B377" s="15" t="str">
        <f>VLOOKUP($A377,Raw!$B$2:$DG$512,MATCH('Breakup Clients of PM'!B$1,Raw!$B$1:$DG$1,0),0)</f>
        <v>194</v>
      </c>
      <c r="C377" s="15" t="str">
        <f>VLOOKUP($A377,Raw!$B$2:$DG$512,MATCH('Breakup Clients of PM'!C$1,Raw!$B$1:$DG$1,0),0)</f>
        <v>613.03000</v>
      </c>
      <c r="D377" s="16">
        <f t="shared" si="5"/>
        <v>3.1599484536082474</v>
      </c>
    </row>
    <row r="378" spans="1:4" x14ac:dyDescent="0.3">
      <c r="A378" s="13" t="s">
        <v>6242</v>
      </c>
      <c r="B378" s="15" t="str">
        <f>VLOOKUP($A378,Raw!$B$2:$DG$512,MATCH('Breakup Clients of PM'!B$1,Raw!$B$1:$DG$1,0),0)</f>
        <v>5</v>
      </c>
      <c r="C378" s="15" t="str">
        <f>VLOOKUP($A378,Raw!$B$2:$DG$512,MATCH('Breakup Clients of PM'!C$1,Raw!$B$1:$DG$1,0),0)</f>
        <v>6.49000</v>
      </c>
      <c r="D378" s="16">
        <f t="shared" si="5"/>
        <v>1.298</v>
      </c>
    </row>
    <row r="379" spans="1:4" x14ac:dyDescent="0.3">
      <c r="A379" s="13" t="s">
        <v>6247</v>
      </c>
      <c r="B379" s="15" t="str">
        <f>VLOOKUP($A379,Raw!$B$2:$DG$512,MATCH('Breakup Clients of PM'!B$1,Raw!$B$1:$DG$1,0),0)</f>
        <v>10188</v>
      </c>
      <c r="C379" s="15" t="str">
        <f>VLOOKUP($A379,Raw!$B$2:$DG$512,MATCH('Breakup Clients of PM'!C$1,Raw!$B$1:$DG$1,0),0)</f>
        <v>22805.46000</v>
      </c>
      <c r="D379" s="16">
        <f t="shared" si="5"/>
        <v>2.2384628975265017</v>
      </c>
    </row>
    <row r="380" spans="1:4" x14ac:dyDescent="0.3">
      <c r="A380" s="13" t="s">
        <v>6278</v>
      </c>
      <c r="B380" s="15" t="str">
        <f>VLOOKUP($A380,Raw!$B$2:$DG$512,MATCH('Breakup Clients of PM'!B$1,Raw!$B$1:$DG$1,0),0)</f>
        <v>643</v>
      </c>
      <c r="C380" s="15" t="str">
        <f>VLOOKUP($A380,Raw!$B$2:$DG$512,MATCH('Breakup Clients of PM'!C$1,Raw!$B$1:$DG$1,0),0)</f>
        <v>2594.35925</v>
      </c>
      <c r="D380" s="16">
        <f t="shared" si="5"/>
        <v>4.0347733281493001</v>
      </c>
    </row>
    <row r="381" spans="1:4" x14ac:dyDescent="0.3">
      <c r="A381" s="13" t="s">
        <v>6301</v>
      </c>
      <c r="B381" s="15" t="str">
        <f>VLOOKUP($A381,Raw!$B$2:$DG$512,MATCH('Breakup Clients of PM'!B$1,Raw!$B$1:$DG$1,0),0)</f>
        <v>12</v>
      </c>
      <c r="C381" s="15" t="str">
        <f>VLOOKUP($A381,Raw!$B$2:$DG$512,MATCH('Breakup Clients of PM'!C$1,Raw!$B$1:$DG$1,0),0)</f>
        <v>111.52000</v>
      </c>
      <c r="D381" s="16">
        <f t="shared" si="5"/>
        <v>9.293333333333333</v>
      </c>
    </row>
    <row r="382" spans="1:4" x14ac:dyDescent="0.3">
      <c r="A382" s="13" t="s">
        <v>6313</v>
      </c>
      <c r="B382" s="15" t="str">
        <f>VLOOKUP($A382,Raw!$B$2:$DG$512,MATCH('Breakup Clients of PM'!B$1,Raw!$B$1:$DG$1,0),0)</f>
        <v>15</v>
      </c>
      <c r="C382" s="15" t="str">
        <f>VLOOKUP($A382,Raw!$B$2:$DG$512,MATCH('Breakup Clients of PM'!C$1,Raw!$B$1:$DG$1,0),0)</f>
        <v>1293213.27000</v>
      </c>
      <c r="D382" s="16">
        <f t="shared" si="5"/>
        <v>86214.218000000008</v>
      </c>
    </row>
    <row r="383" spans="1:4" x14ac:dyDescent="0.3">
      <c r="A383" s="13" t="s">
        <v>6336</v>
      </c>
      <c r="B383" s="15" t="str">
        <f>VLOOKUP($A383,Raw!$B$2:$DG$512,MATCH('Breakup Clients of PM'!B$1,Raw!$B$1:$DG$1,0),0)</f>
        <v>4</v>
      </c>
      <c r="C383" s="15" t="str">
        <f>VLOOKUP($A383,Raw!$B$2:$DG$512,MATCH('Breakup Clients of PM'!C$1,Raw!$B$1:$DG$1,0),0)</f>
        <v>18.35000</v>
      </c>
      <c r="D383" s="16">
        <f t="shared" si="5"/>
        <v>4.5875000000000004</v>
      </c>
    </row>
    <row r="384" spans="1:4" x14ac:dyDescent="0.3">
      <c r="A384" s="13" t="s">
        <v>6347</v>
      </c>
      <c r="B384" s="15" t="str">
        <f>VLOOKUP($A384,Raw!$B$2:$DG$512,MATCH('Breakup Clients of PM'!B$1,Raw!$B$1:$DG$1,0),0)</f>
        <v>0</v>
      </c>
      <c r="C384" s="15" t="str">
        <f>VLOOKUP($A384,Raw!$B$2:$DG$512,MATCH('Breakup Clients of PM'!C$1,Raw!$B$1:$DG$1,0),0)</f>
        <v>0.00000</v>
      </c>
      <c r="D384" s="16" t="e">
        <f t="shared" si="5"/>
        <v>#DIV/0!</v>
      </c>
    </row>
    <row r="385" spans="1:4" x14ac:dyDescent="0.3">
      <c r="A385" s="13" t="s">
        <v>6355</v>
      </c>
      <c r="B385" s="15" t="str">
        <f>VLOOKUP($A385,Raw!$B$2:$DG$512,MATCH('Breakup Clients of PM'!B$1,Raw!$B$1:$DG$1,0),0)</f>
        <v>32</v>
      </c>
      <c r="C385" s="15" t="str">
        <f>VLOOKUP($A385,Raw!$B$2:$DG$512,MATCH('Breakup Clients of PM'!C$1,Raw!$B$1:$DG$1,0),0)</f>
        <v>99.23815</v>
      </c>
      <c r="D385" s="16">
        <f t="shared" si="5"/>
        <v>3.1011921875000001</v>
      </c>
    </row>
    <row r="386" spans="1:4" x14ac:dyDescent="0.3">
      <c r="A386" s="13" t="s">
        <v>6367</v>
      </c>
      <c r="B386" s="15" t="str">
        <f>VLOOKUP($A386,Raw!$B$2:$DG$512,MATCH('Breakup Clients of PM'!B$1,Raw!$B$1:$DG$1,0),0)</f>
        <v>50</v>
      </c>
      <c r="C386" s="15" t="str">
        <f>VLOOKUP($A386,Raw!$B$2:$DG$512,MATCH('Breakup Clients of PM'!C$1,Raw!$B$1:$DG$1,0),0)</f>
        <v>196.39000</v>
      </c>
      <c r="D386" s="16">
        <f t="shared" si="5"/>
        <v>3.9277999999999995</v>
      </c>
    </row>
    <row r="387" spans="1:4" x14ac:dyDescent="0.3">
      <c r="A387" s="13" t="s">
        <v>6387</v>
      </c>
      <c r="B387" s="15" t="str">
        <f>VLOOKUP($A387,Raw!$B$2:$DG$512,MATCH('Breakup Clients of PM'!B$1,Raw!$B$1:$DG$1,0),0)</f>
        <v>586</v>
      </c>
      <c r="C387" s="15" t="str">
        <f>VLOOKUP($A387,Raw!$B$2:$DG$512,MATCH('Breakup Clients of PM'!C$1,Raw!$B$1:$DG$1,0),0)</f>
        <v>1484.62000</v>
      </c>
      <c r="D387" s="16">
        <f t="shared" ref="D387:D413" si="6">C387/B387</f>
        <v>2.5334812286689417</v>
      </c>
    </row>
    <row r="388" spans="1:4" x14ac:dyDescent="0.3">
      <c r="A388" s="13" t="s">
        <v>6408</v>
      </c>
      <c r="B388" s="15" t="str">
        <f>VLOOKUP($A388,Raw!$B$2:$DG$512,MATCH('Breakup Clients of PM'!B$1,Raw!$B$1:$DG$1,0),0)</f>
        <v>432</v>
      </c>
      <c r="C388" s="15" t="str">
        <f>VLOOKUP($A388,Raw!$B$2:$DG$512,MATCH('Breakup Clients of PM'!C$1,Raw!$B$1:$DG$1,0),0)</f>
        <v>1688.02000</v>
      </c>
      <c r="D388" s="16">
        <f t="shared" si="6"/>
        <v>3.9074537037037036</v>
      </c>
    </row>
    <row r="389" spans="1:4" x14ac:dyDescent="0.3">
      <c r="A389" s="13" t="s">
        <v>6426</v>
      </c>
      <c r="B389" s="15" t="str">
        <f>VLOOKUP($A389,Raw!$B$2:$DG$512,MATCH('Breakup Clients of PM'!B$1,Raw!$B$1:$DG$1,0),0)</f>
        <v>71</v>
      </c>
      <c r="C389" s="15" t="str">
        <f>VLOOKUP($A389,Raw!$B$2:$DG$512,MATCH('Breakup Clients of PM'!C$1,Raw!$B$1:$DG$1,0),0)</f>
        <v>75.48000</v>
      </c>
      <c r="D389" s="16">
        <f t="shared" si="6"/>
        <v>1.0630985915492959</v>
      </c>
    </row>
    <row r="390" spans="1:4" x14ac:dyDescent="0.3">
      <c r="A390" s="13" t="s">
        <v>6450</v>
      </c>
      <c r="B390" s="15" t="str">
        <f>VLOOKUP($A390,Raw!$B$2:$DG$512,MATCH('Breakup Clients of PM'!B$1,Raw!$B$1:$DG$1,0),0)</f>
        <v>10</v>
      </c>
      <c r="C390" s="15" t="str">
        <f>VLOOKUP($A390,Raw!$B$2:$DG$512,MATCH('Breakup Clients of PM'!C$1,Raw!$B$1:$DG$1,0),0)</f>
        <v>124.88000</v>
      </c>
      <c r="D390" s="16">
        <f t="shared" si="6"/>
        <v>12.488</v>
      </c>
    </row>
    <row r="391" spans="1:4" x14ac:dyDescent="0.3">
      <c r="A391" s="13" t="s">
        <v>6464</v>
      </c>
      <c r="B391" s="15" t="str">
        <f>VLOOKUP($A391,Raw!$B$2:$DG$512,MATCH('Breakup Clients of PM'!B$1,Raw!$B$1:$DG$1,0),0)</f>
        <v>1510</v>
      </c>
      <c r="C391" s="15" t="str">
        <f>VLOOKUP($A391,Raw!$B$2:$DG$512,MATCH('Breakup Clients of PM'!C$1,Raw!$B$1:$DG$1,0),0)</f>
        <v>14677.05000</v>
      </c>
      <c r="D391" s="16">
        <f t="shared" si="6"/>
        <v>9.7199006622516553</v>
      </c>
    </row>
    <row r="392" spans="1:4" x14ac:dyDescent="0.3">
      <c r="A392" s="13" t="s">
        <v>6489</v>
      </c>
      <c r="B392" s="15" t="str">
        <f>VLOOKUP($A392,Raw!$B$2:$DG$512,MATCH('Breakup Clients of PM'!B$1,Raw!$B$1:$DG$1,0),0)</f>
        <v>59</v>
      </c>
      <c r="C392" s="15" t="str">
        <f>VLOOKUP($A392,Raw!$B$2:$DG$512,MATCH('Breakup Clients of PM'!C$1,Raw!$B$1:$DG$1,0),0)</f>
        <v>112.57000</v>
      </c>
      <c r="D392" s="16">
        <f t="shared" si="6"/>
        <v>1.9079661016949152</v>
      </c>
    </row>
    <row r="393" spans="1:4" x14ac:dyDescent="0.3">
      <c r="A393" s="13" t="s">
        <v>6500</v>
      </c>
      <c r="B393" s="15" t="str">
        <f>VLOOKUP($A393,Raw!$B$2:$DG$512,MATCH('Breakup Clients of PM'!B$1,Raw!$B$1:$DG$1,0),0)</f>
        <v>127</v>
      </c>
      <c r="C393" s="15" t="str">
        <f>VLOOKUP($A393,Raw!$B$2:$DG$512,MATCH('Breakup Clients of PM'!C$1,Raw!$B$1:$DG$1,0),0)</f>
        <v>146.82000</v>
      </c>
      <c r="D393" s="16">
        <f t="shared" si="6"/>
        <v>1.1560629921259842</v>
      </c>
    </row>
    <row r="394" spans="1:4" x14ac:dyDescent="0.3">
      <c r="A394" s="13" t="s">
        <v>6519</v>
      </c>
      <c r="B394" s="15" t="str">
        <f>VLOOKUP($A394,Raw!$B$2:$DG$512,MATCH('Breakup Clients of PM'!B$1,Raw!$B$1:$DG$1,0),0)</f>
        <v>0</v>
      </c>
      <c r="C394" s="15" t="str">
        <f>VLOOKUP($A394,Raw!$B$2:$DG$512,MATCH('Breakup Clients of PM'!C$1,Raw!$B$1:$DG$1,0),0)</f>
        <v>0.00000</v>
      </c>
      <c r="D394" s="16" t="e">
        <f t="shared" si="6"/>
        <v>#DIV/0!</v>
      </c>
    </row>
    <row r="395" spans="1:4" x14ac:dyDescent="0.3">
      <c r="A395" s="13" t="s">
        <v>6527</v>
      </c>
      <c r="B395" s="15" t="str">
        <f>VLOOKUP($A395,Raw!$B$2:$DG$512,MATCH('Breakup Clients of PM'!B$1,Raw!$B$1:$DG$1,0),0)</f>
        <v>104</v>
      </c>
      <c r="C395" s="15" t="str">
        <f>VLOOKUP($A395,Raw!$B$2:$DG$512,MATCH('Breakup Clients of PM'!C$1,Raw!$B$1:$DG$1,0),0)</f>
        <v>274.29000</v>
      </c>
      <c r="D395" s="16">
        <f t="shared" si="6"/>
        <v>2.6374038461538465</v>
      </c>
    </row>
    <row r="396" spans="1:4" x14ac:dyDescent="0.3">
      <c r="A396" s="13" t="s">
        <v>6548</v>
      </c>
      <c r="B396" s="15" t="str">
        <f>VLOOKUP($A396,Raw!$B$2:$DG$512,MATCH('Breakup Clients of PM'!B$1,Raw!$B$1:$DG$1,0),0)</f>
        <v>17</v>
      </c>
      <c r="C396" s="15" t="str">
        <f>VLOOKUP($A396,Raw!$B$2:$DG$512,MATCH('Breakup Clients of PM'!C$1,Raw!$B$1:$DG$1,0),0)</f>
        <v>76.70790</v>
      </c>
      <c r="D396" s="16">
        <f t="shared" si="6"/>
        <v>4.5122294117647055</v>
      </c>
    </row>
    <row r="397" spans="1:4" x14ac:dyDescent="0.3">
      <c r="A397" s="13" t="s">
        <v>6565</v>
      </c>
      <c r="B397" s="15" t="str">
        <f>VLOOKUP($A397,Raw!$B$2:$DG$512,MATCH('Breakup Clients of PM'!B$1,Raw!$B$1:$DG$1,0),0)</f>
        <v>5</v>
      </c>
      <c r="C397" s="15" t="str">
        <f>VLOOKUP($A397,Raw!$B$2:$DG$512,MATCH('Breakup Clients of PM'!C$1,Raw!$B$1:$DG$1,0),0)</f>
        <v>16.00000</v>
      </c>
      <c r="D397" s="16">
        <f t="shared" si="6"/>
        <v>3.2</v>
      </c>
    </row>
    <row r="398" spans="1:4" x14ac:dyDescent="0.3">
      <c r="A398" s="13" t="s">
        <v>6574</v>
      </c>
      <c r="B398" s="15" t="str">
        <f>VLOOKUP($A398,Raw!$B$2:$DG$512,MATCH('Breakup Clients of PM'!B$1,Raw!$B$1:$DG$1,0),0)</f>
        <v>6</v>
      </c>
      <c r="C398" s="15" t="str">
        <f>VLOOKUP($A398,Raw!$B$2:$DG$512,MATCH('Breakup Clients of PM'!C$1,Raw!$B$1:$DG$1,0),0)</f>
        <v>3.09000</v>
      </c>
      <c r="D398" s="16">
        <f t="shared" si="6"/>
        <v>0.51500000000000001</v>
      </c>
    </row>
    <row r="399" spans="1:4" x14ac:dyDescent="0.3">
      <c r="A399" s="13" t="s">
        <v>6582</v>
      </c>
      <c r="B399" s="15" t="str">
        <f>VLOOKUP($A399,Raw!$B$2:$DG$512,MATCH('Breakup Clients of PM'!B$1,Raw!$B$1:$DG$1,0),0)</f>
        <v>56</v>
      </c>
      <c r="C399" s="15" t="str">
        <f>VLOOKUP($A399,Raw!$B$2:$DG$512,MATCH('Breakup Clients of PM'!C$1,Raw!$B$1:$DG$1,0),0)</f>
        <v>79.89940</v>
      </c>
      <c r="D399" s="16">
        <f t="shared" si="6"/>
        <v>1.4267749999999999</v>
      </c>
    </row>
    <row r="400" spans="1:4" x14ac:dyDescent="0.3">
      <c r="A400" s="13" t="s">
        <v>6603</v>
      </c>
      <c r="B400" s="15" t="str">
        <f>VLOOKUP($A400,Raw!$B$2:$DG$512,MATCH('Breakup Clients of PM'!B$1,Raw!$B$1:$DG$1,0),0)</f>
        <v>0</v>
      </c>
      <c r="C400" s="15" t="str">
        <f>VLOOKUP($A400,Raw!$B$2:$DG$512,MATCH('Breakup Clients of PM'!C$1,Raw!$B$1:$DG$1,0),0)</f>
        <v>0.00000</v>
      </c>
      <c r="D400" s="16" t="e">
        <f t="shared" si="6"/>
        <v>#DIV/0!</v>
      </c>
    </row>
    <row r="401" spans="1:4" x14ac:dyDescent="0.3">
      <c r="A401" s="13" t="s">
        <v>6611</v>
      </c>
      <c r="B401" s="15" t="str">
        <f>VLOOKUP($A401,Raw!$B$2:$DG$512,MATCH('Breakup Clients of PM'!B$1,Raw!$B$1:$DG$1,0),0)</f>
        <v>259</v>
      </c>
      <c r="C401" s="15" t="str">
        <f>VLOOKUP($A401,Raw!$B$2:$DG$512,MATCH('Breakup Clients of PM'!C$1,Raw!$B$1:$DG$1,0),0)</f>
        <v>788.83453</v>
      </c>
      <c r="D401" s="16">
        <f t="shared" si="6"/>
        <v>3.0456931660231659</v>
      </c>
    </row>
    <row r="402" spans="1:4" x14ac:dyDescent="0.3">
      <c r="A402" s="13" t="s">
        <v>6644</v>
      </c>
      <c r="B402" s="15" t="str">
        <f>VLOOKUP($A402,Raw!$B$2:$DG$512,MATCH('Breakup Clients of PM'!B$1,Raw!$B$1:$DG$1,0),0)</f>
        <v>28</v>
      </c>
      <c r="C402" s="15" t="str">
        <f>VLOOKUP($A402,Raw!$B$2:$DG$512,MATCH('Breakup Clients of PM'!C$1,Raw!$B$1:$DG$1,0),0)</f>
        <v>115.93000</v>
      </c>
      <c r="D402" s="16">
        <f t="shared" si="6"/>
        <v>4.1403571428571428</v>
      </c>
    </row>
    <row r="403" spans="1:4" x14ac:dyDescent="0.3">
      <c r="A403" s="13" t="s">
        <v>6652</v>
      </c>
      <c r="B403" s="15" t="str">
        <f>VLOOKUP($A403,Raw!$B$2:$DG$512,MATCH('Breakup Clients of PM'!B$1,Raw!$B$1:$DG$1,0),0)</f>
        <v>0</v>
      </c>
      <c r="C403" s="15" t="str">
        <f>VLOOKUP($A403,Raw!$B$2:$DG$512,MATCH('Breakup Clients of PM'!C$1,Raw!$B$1:$DG$1,0),0)</f>
        <v>0.00000</v>
      </c>
      <c r="D403" s="16" t="e">
        <f t="shared" si="6"/>
        <v>#DIV/0!</v>
      </c>
    </row>
    <row r="404" spans="1:4" x14ac:dyDescent="0.3">
      <c r="A404" s="13" t="s">
        <v>6659</v>
      </c>
      <c r="B404" s="15" t="str">
        <f>VLOOKUP($A404,Raw!$B$2:$DG$512,MATCH('Breakup Clients of PM'!B$1,Raw!$B$1:$DG$1,0),0)</f>
        <v>3</v>
      </c>
      <c r="C404" s="15" t="str">
        <f>VLOOKUP($A404,Raw!$B$2:$DG$512,MATCH('Breakup Clients of PM'!C$1,Raw!$B$1:$DG$1,0),0)</f>
        <v>6663.89000</v>
      </c>
      <c r="D404" s="16">
        <f t="shared" si="6"/>
        <v>2221.2966666666666</v>
      </c>
    </row>
    <row r="405" spans="1:4" x14ac:dyDescent="0.3">
      <c r="A405" s="13" t="s">
        <v>6674</v>
      </c>
      <c r="B405" s="15" t="str">
        <f>VLOOKUP($A405,Raw!$B$2:$DG$512,MATCH('Breakup Clients of PM'!B$1,Raw!$B$1:$DG$1,0),0)</f>
        <v>113</v>
      </c>
      <c r="C405" s="15" t="str">
        <f>VLOOKUP($A405,Raw!$B$2:$DG$512,MATCH('Breakup Clients of PM'!C$1,Raw!$B$1:$DG$1,0),0)</f>
        <v>255.54000</v>
      </c>
      <c r="D405" s="16">
        <f t="shared" si="6"/>
        <v>2.2614159292035398</v>
      </c>
    </row>
    <row r="406" spans="1:4" x14ac:dyDescent="0.3">
      <c r="A406" s="13" t="s">
        <v>6689</v>
      </c>
      <c r="B406" s="15" t="str">
        <f>VLOOKUP($A406,Raw!$B$2:$DG$512,MATCH('Breakup Clients of PM'!B$1,Raw!$B$1:$DG$1,0),0)</f>
        <v>50</v>
      </c>
      <c r="C406" s="15" t="str">
        <f>VLOOKUP($A406,Raw!$B$2:$DG$512,MATCH('Breakup Clients of PM'!C$1,Raw!$B$1:$DG$1,0),0)</f>
        <v>177.16000</v>
      </c>
      <c r="D406" s="16">
        <f t="shared" si="6"/>
        <v>3.5432000000000001</v>
      </c>
    </row>
    <row r="407" spans="1:4" x14ac:dyDescent="0.3">
      <c r="A407" s="13" t="s">
        <v>6708</v>
      </c>
      <c r="B407" s="15" t="str">
        <f>VLOOKUP($A407,Raw!$B$2:$DG$512,MATCH('Breakup Clients of PM'!B$1,Raw!$B$1:$DG$1,0),0)</f>
        <v>4048</v>
      </c>
      <c r="C407" s="15" t="str">
        <f>VLOOKUP($A407,Raw!$B$2:$DG$512,MATCH('Breakup Clients of PM'!C$1,Raw!$B$1:$DG$1,0),0)</f>
        <v>6578.03000</v>
      </c>
      <c r="D407" s="16">
        <f t="shared" si="6"/>
        <v>1.6250074110671937</v>
      </c>
    </row>
    <row r="408" spans="1:4" x14ac:dyDescent="0.3">
      <c r="A408" s="13" t="s">
        <v>6728</v>
      </c>
      <c r="B408" s="15" t="str">
        <f>VLOOKUP($A408,Raw!$B$2:$DG$512,MATCH('Breakup Clients of PM'!B$1,Raw!$B$1:$DG$1,0),0)</f>
        <v>80</v>
      </c>
      <c r="C408" s="15" t="str">
        <f>VLOOKUP($A408,Raw!$B$2:$DG$512,MATCH('Breakup Clients of PM'!C$1,Raw!$B$1:$DG$1,0),0)</f>
        <v>365.45000</v>
      </c>
      <c r="D408" s="16">
        <f t="shared" si="6"/>
        <v>4.5681250000000002</v>
      </c>
    </row>
    <row r="409" spans="1:4" x14ac:dyDescent="0.3">
      <c r="A409" s="13" t="s">
        <v>6745</v>
      </c>
      <c r="B409" s="15" t="str">
        <f>VLOOKUP($A409,Raw!$B$2:$DG$512,MATCH('Breakup Clients of PM'!B$1,Raw!$B$1:$DG$1,0),0)</f>
        <v>249</v>
      </c>
      <c r="C409" s="15" t="str">
        <f>VLOOKUP($A409,Raw!$B$2:$DG$512,MATCH('Breakup Clients of PM'!C$1,Raw!$B$1:$DG$1,0),0)</f>
        <v>192.00000</v>
      </c>
      <c r="D409" s="16">
        <f t="shared" si="6"/>
        <v>0.77108433734939763</v>
      </c>
    </row>
    <row r="410" spans="1:4" x14ac:dyDescent="0.3">
      <c r="A410" s="13" t="s">
        <v>6760</v>
      </c>
      <c r="B410" s="15" t="str">
        <f>VLOOKUP($A410,Raw!$B$2:$DG$512,MATCH('Breakup Clients of PM'!B$1,Raw!$B$1:$DG$1,0),0)</f>
        <v>10</v>
      </c>
      <c r="C410" s="15" t="str">
        <f>VLOOKUP($A410,Raw!$B$2:$DG$512,MATCH('Breakup Clients of PM'!C$1,Raw!$B$1:$DG$1,0),0)</f>
        <v>24.16000</v>
      </c>
      <c r="D410" s="16">
        <f t="shared" si="6"/>
        <v>2.4159999999999999</v>
      </c>
    </row>
    <row r="411" spans="1:4" x14ac:dyDescent="0.3">
      <c r="A411" s="13" t="s">
        <v>6770</v>
      </c>
      <c r="B411" s="15" t="str">
        <f>VLOOKUP($A411,Raw!$B$2:$DG$512,MATCH('Breakup Clients of PM'!B$1,Raw!$B$1:$DG$1,0),0)</f>
        <v>17</v>
      </c>
      <c r="C411" s="15" t="str">
        <f>VLOOKUP($A411,Raw!$B$2:$DG$512,MATCH('Breakup Clients of PM'!C$1,Raw!$B$1:$DG$1,0),0)</f>
        <v>115.75000</v>
      </c>
      <c r="D411" s="16">
        <f t="shared" si="6"/>
        <v>6.8088235294117645</v>
      </c>
    </row>
    <row r="412" spans="1:4" x14ac:dyDescent="0.3">
      <c r="A412" s="13" t="s">
        <v>6783</v>
      </c>
      <c r="B412" s="15" t="str">
        <f>VLOOKUP($A412,Raw!$B$2:$DG$512,MATCH('Breakup Clients of PM'!B$1,Raw!$B$1:$DG$1,0),0)</f>
        <v>67</v>
      </c>
      <c r="C412" s="15" t="str">
        <f>VLOOKUP($A412,Raw!$B$2:$DG$512,MATCH('Breakup Clients of PM'!C$1,Raw!$B$1:$DG$1,0),0)</f>
        <v>433.91985</v>
      </c>
      <c r="D412" s="16">
        <f t="shared" si="6"/>
        <v>6.4764156716417913</v>
      </c>
    </row>
    <row r="413" spans="1:4" x14ac:dyDescent="0.3">
      <c r="A413" s="13" t="s">
        <v>6796</v>
      </c>
      <c r="B413" s="15" t="str">
        <f>VLOOKUP($A413,Raw!$B$2:$DG$512,MATCH('Breakup Clients of PM'!B$1,Raw!$B$1:$DG$1,0),0)</f>
        <v>0</v>
      </c>
      <c r="C413" s="15" t="str">
        <f>VLOOKUP($A413,Raw!$B$2:$DG$512,MATCH('Breakup Clients of PM'!C$1,Raw!$B$1:$DG$1,0),0)</f>
        <v>0.00000</v>
      </c>
      <c r="D413" s="16" t="e">
        <f t="shared" si="6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3D7CB-346C-48FB-A2F8-153F6D366144}">
  <dimension ref="A1:AI413"/>
  <sheetViews>
    <sheetView topLeftCell="AB1" workbookViewId="0">
      <selection activeCell="AF7" sqref="AF7"/>
    </sheetView>
  </sheetViews>
  <sheetFormatPr defaultRowHeight="14.4" x14ac:dyDescent="0.3"/>
  <cols>
    <col min="1" max="1" width="58.88671875" bestFit="1" customWidth="1"/>
    <col min="2" max="2" width="22.109375" bestFit="1" customWidth="1"/>
    <col min="3" max="3" width="19.44140625" bestFit="1" customWidth="1"/>
    <col min="4" max="4" width="24.109375" bestFit="1" customWidth="1"/>
    <col min="5" max="5" width="19.44140625" bestFit="1" customWidth="1"/>
    <col min="6" max="6" width="28.5546875" bestFit="1" customWidth="1"/>
    <col min="7" max="7" width="19.44140625" bestFit="1" customWidth="1"/>
    <col min="8" max="8" width="27.6640625" bestFit="1" customWidth="1"/>
    <col min="9" max="9" width="19.44140625" bestFit="1" customWidth="1"/>
    <col min="10" max="10" width="17.21875" bestFit="1" customWidth="1"/>
    <col min="11" max="11" width="19.44140625" bestFit="1" customWidth="1"/>
    <col min="12" max="12" width="20.44140625" bestFit="1" customWidth="1"/>
    <col min="13" max="13" width="19.44140625" bestFit="1" customWidth="1"/>
    <col min="14" max="14" width="18.5546875" bestFit="1" customWidth="1"/>
    <col min="16" max="16" width="13.88671875" bestFit="1" customWidth="1"/>
    <col min="17" max="17" width="19.44140625" bestFit="1" customWidth="1"/>
    <col min="18" max="18" width="16" bestFit="1" customWidth="1"/>
    <col min="19" max="19" width="19.44140625" bestFit="1" customWidth="1"/>
    <col min="20" max="20" width="20.44140625" bestFit="1" customWidth="1"/>
    <col min="21" max="23" width="19.44140625" bestFit="1" customWidth="1"/>
    <col min="24" max="24" width="9" bestFit="1" customWidth="1"/>
    <col min="25" max="25" width="19.44140625" bestFit="1" customWidth="1"/>
    <col min="26" max="26" width="12.21875" bestFit="1" customWidth="1"/>
    <col min="27" max="27" width="19.44140625" bestFit="1" customWidth="1"/>
    <col min="28" max="28" width="10.44140625" bestFit="1" customWidth="1"/>
    <col min="30" max="30" width="19.88671875" bestFit="1" customWidth="1"/>
    <col min="31" max="31" width="24.109375" bestFit="1" customWidth="1"/>
    <col min="32" max="32" width="28.5546875" bestFit="1" customWidth="1"/>
    <col min="33" max="33" width="18.44140625" bestFit="1" customWidth="1"/>
    <col min="34" max="34" width="18" bestFit="1" customWidth="1"/>
    <col min="35" max="35" width="21.33203125" bestFit="1" customWidth="1"/>
  </cols>
  <sheetData>
    <row r="1" spans="1:35" ht="25.8" customHeight="1" x14ac:dyDescent="0.3">
      <c r="A1" s="12" t="s">
        <v>0</v>
      </c>
      <c r="B1" s="21" t="s">
        <v>11</v>
      </c>
      <c r="C1" s="22" t="s">
        <v>6803</v>
      </c>
      <c r="D1" s="21" t="s">
        <v>12</v>
      </c>
      <c r="E1" s="22" t="s">
        <v>6803</v>
      </c>
      <c r="F1" s="21" t="s">
        <v>13</v>
      </c>
      <c r="G1" s="22" t="s">
        <v>6803</v>
      </c>
      <c r="H1" s="21" t="s">
        <v>14</v>
      </c>
      <c r="I1" s="22" t="s">
        <v>6803</v>
      </c>
      <c r="J1" s="21" t="s">
        <v>15</v>
      </c>
      <c r="K1" s="22" t="s">
        <v>6803</v>
      </c>
      <c r="L1" s="21" t="s">
        <v>16</v>
      </c>
      <c r="M1" s="22" t="s">
        <v>6803</v>
      </c>
      <c r="N1" s="21" t="s">
        <v>17</v>
      </c>
      <c r="P1" s="23" t="s">
        <v>18</v>
      </c>
      <c r="Q1" s="24" t="s">
        <v>6803</v>
      </c>
      <c r="R1" s="23" t="s">
        <v>19</v>
      </c>
      <c r="S1" s="24" t="s">
        <v>6803</v>
      </c>
      <c r="T1" s="23" t="s">
        <v>20</v>
      </c>
      <c r="U1" s="24" t="s">
        <v>6803</v>
      </c>
      <c r="V1" s="23" t="s">
        <v>21</v>
      </c>
      <c r="W1" s="24" t="s">
        <v>6803</v>
      </c>
      <c r="X1" s="23" t="s">
        <v>22</v>
      </c>
      <c r="Y1" s="24" t="s">
        <v>6803</v>
      </c>
      <c r="Z1" s="23" t="s">
        <v>23</v>
      </c>
      <c r="AA1" s="24" t="s">
        <v>6803</v>
      </c>
      <c r="AB1" s="23" t="s">
        <v>24</v>
      </c>
      <c r="AD1" s="27" t="s">
        <v>6804</v>
      </c>
      <c r="AE1" s="27" t="s">
        <v>6805</v>
      </c>
      <c r="AF1" s="27" t="s">
        <v>6806</v>
      </c>
      <c r="AG1" s="27" t="s">
        <v>6807</v>
      </c>
      <c r="AH1" s="27" t="s">
        <v>6808</v>
      </c>
      <c r="AI1" s="27" t="s">
        <v>6809</v>
      </c>
    </row>
    <row r="2" spans="1:35" x14ac:dyDescent="0.3">
      <c r="A2" s="13" t="s">
        <v>110</v>
      </c>
      <c r="B2" s="13" t="str">
        <f>VLOOKUP($A2,Raw!$B$2:$DG$512,MATCH('Breakup of Clients of PMS'!B$1,Raw!$B$1:$DG$1,0),0)</f>
        <v>0</v>
      </c>
      <c r="C2" s="20">
        <f>B2/N2</f>
        <v>0</v>
      </c>
      <c r="D2" s="13" t="str">
        <f>VLOOKUP($A2,Raw!$B$2:$DG$512,MATCH('Breakup of Clients of PMS'!D$1,Raw!$B$1:$DG$1,0),0)</f>
        <v>3</v>
      </c>
      <c r="E2" s="20">
        <f>D2/N2</f>
        <v>0.05</v>
      </c>
      <c r="F2" s="13" t="str">
        <f>VLOOKUP($A2,Raw!$B$2:$DG$512,MATCH('Breakup of Clients of PMS'!F$1,Raw!$B$1:$DG$1,0),0)</f>
        <v>56</v>
      </c>
      <c r="G2" s="20">
        <f>F2/N2</f>
        <v>0.93333333333333335</v>
      </c>
      <c r="H2" s="13" t="str">
        <f>VLOOKUP($A2,Raw!$B$2:$DG$512,MATCH('Breakup of Clients of PMS'!H$1,Raw!$B$1:$DG$1,0),0)</f>
        <v>1</v>
      </c>
      <c r="I2" s="20">
        <f>H2/N2</f>
        <v>1.6666666666666666E-2</v>
      </c>
      <c r="J2" s="13" t="str">
        <f>VLOOKUP($A2,Raw!$B$2:$DG$512,MATCH('Breakup of Clients of PMS'!J$1,Raw!$B$1:$DG$1,0),0)</f>
        <v>0</v>
      </c>
      <c r="K2" s="20">
        <f>J2/N2</f>
        <v>0</v>
      </c>
      <c r="L2" s="13" t="str">
        <f>VLOOKUP($A2,Raw!$B$2:$DG$512,MATCH('Breakup of Clients of PMS'!L$1,Raw!$B$1:$DG$1,0),0)</f>
        <v>0</v>
      </c>
      <c r="M2" s="20">
        <f>L2/N2</f>
        <v>0</v>
      </c>
      <c r="N2" s="13" t="str">
        <f>VLOOKUP($A2,Raw!$B$2:$DG$512,MATCH('Breakup of Clients of PMS'!N$1,Raw!$B$1:$DG$1,0),0)</f>
        <v>60</v>
      </c>
      <c r="P2" s="13" t="str">
        <f>VLOOKUP($A2,Raw!$B$2:$DG$512,MATCH('Breakup of Clients of PMS'!P$1,Raw!$B$1:$DG$1,0),0)</f>
        <v>0</v>
      </c>
      <c r="Q2" s="20">
        <f>P2/AB2</f>
        <v>0</v>
      </c>
      <c r="R2" s="13" t="str">
        <f>VLOOKUP($A2,Raw!$B$2:$DG$512,MATCH('Breakup of Clients of PMS'!R$1,Raw!$B$1:$DG$1,0),0)</f>
        <v>8.33</v>
      </c>
      <c r="S2" s="20">
        <f>R2/AB2</f>
        <v>7.6781270163148688E-2</v>
      </c>
      <c r="T2" s="13" t="str">
        <f>VLOOKUP($A2,Raw!$B$2:$DG$512,MATCH('Breakup of Clients of PMS'!T$1,Raw!$B$1:$DG$1,0),0)</f>
        <v>99.61</v>
      </c>
      <c r="U2" s="20">
        <f>T2/AB2</f>
        <v>0.91814913816941657</v>
      </c>
      <c r="V2" s="13" t="str">
        <f>VLOOKUP($A2,Raw!$B$2:$DG$512,MATCH('Breakup of Clients of PMS'!V$1,Raw!$B$1:$DG$1,0),0)</f>
        <v>0.55</v>
      </c>
      <c r="W2" s="20">
        <f>V2/AB2</f>
        <v>5.0695916674347872E-3</v>
      </c>
      <c r="X2" s="13" t="str">
        <f>VLOOKUP($A2,Raw!$B$2:$DG$512,MATCH('Breakup of Clients of PMS'!X$1,Raw!$B$1:$DG$1,0),0)</f>
        <v>0</v>
      </c>
      <c r="Y2" s="20">
        <f>X2/AB2</f>
        <v>0</v>
      </c>
      <c r="Z2" s="13" t="str">
        <f>VLOOKUP($A2,Raw!$B$2:$DG$512,MATCH('Breakup of Clients of PMS'!Z$1,Raw!$B$1:$DG$1,0),0)</f>
        <v>0</v>
      </c>
      <c r="AA2" s="20">
        <f>Z2/AB2</f>
        <v>0</v>
      </c>
      <c r="AB2" s="13" t="str">
        <f>VLOOKUP($A2,Raw!$B$2:$DG$512,MATCH('Breakup of Clients of PMS'!AB$1,Raw!$B$1:$DG$1,0),0)</f>
        <v>108.49</v>
      </c>
      <c r="AD2" s="11" t="e">
        <f>P2/B2</f>
        <v>#DIV/0!</v>
      </c>
      <c r="AE2" s="11">
        <f>R2/D2</f>
        <v>2.7766666666666668</v>
      </c>
      <c r="AF2" s="11">
        <f>T2/F2</f>
        <v>1.7787500000000001</v>
      </c>
      <c r="AG2" s="11">
        <f>V2/H2</f>
        <v>0.55000000000000004</v>
      </c>
      <c r="AH2" s="11" t="e">
        <f>X2/J2</f>
        <v>#DIV/0!</v>
      </c>
      <c r="AI2" s="11" t="e">
        <f>Z2/L2</f>
        <v>#DIV/0!</v>
      </c>
    </row>
    <row r="3" spans="1:35" x14ac:dyDescent="0.3">
      <c r="A3" s="13" t="s">
        <v>131</v>
      </c>
      <c r="B3" s="13" t="str">
        <f>VLOOKUP($A3,Raw!$B$2:$DG$512,MATCH('Breakup of Clients of PMS'!B$1,Raw!$B$1:$DG$1,0),0)</f>
        <v>0</v>
      </c>
      <c r="C3" s="20">
        <f t="shared" ref="C3:C66" si="0">B3/N3</f>
        <v>0</v>
      </c>
      <c r="D3" s="13" t="str">
        <f>VLOOKUP($A3,Raw!$B$2:$DG$512,MATCH('Breakup of Clients of PMS'!D$1,Raw!$B$1:$DG$1,0),0)</f>
        <v>70</v>
      </c>
      <c r="E3" s="20">
        <f t="shared" ref="E3:E66" si="1">D3/N3</f>
        <v>9.6952908587257622E-2</v>
      </c>
      <c r="F3" s="13" t="str">
        <f>VLOOKUP($A3,Raw!$B$2:$DG$512,MATCH('Breakup of Clients of PMS'!F$1,Raw!$B$1:$DG$1,0),0)</f>
        <v>602</v>
      </c>
      <c r="G3" s="20">
        <f t="shared" ref="G3:G66" si="2">F3/N3</f>
        <v>0.83379501385041555</v>
      </c>
      <c r="H3" s="13" t="str">
        <f>VLOOKUP($A3,Raw!$B$2:$DG$512,MATCH('Breakup of Clients of PMS'!H$1,Raw!$B$1:$DG$1,0),0)</f>
        <v>50</v>
      </c>
      <c r="I3" s="20">
        <f t="shared" ref="I3:I66" si="3">H3/N3</f>
        <v>6.9252077562326875E-2</v>
      </c>
      <c r="J3" s="13" t="str">
        <f>VLOOKUP($A3,Raw!$B$2:$DG$512,MATCH('Breakup of Clients of PMS'!J$1,Raw!$B$1:$DG$1,0),0)</f>
        <v>0</v>
      </c>
      <c r="K3" s="20">
        <f t="shared" ref="K3:K66" si="4">J3/N3</f>
        <v>0</v>
      </c>
      <c r="L3" s="13" t="str">
        <f>VLOOKUP($A3,Raw!$B$2:$DG$512,MATCH('Breakup of Clients of PMS'!L$1,Raw!$B$1:$DG$1,0),0)</f>
        <v>0</v>
      </c>
      <c r="M3" s="20">
        <f t="shared" ref="M3:M66" si="5">L3/N3</f>
        <v>0</v>
      </c>
      <c r="N3" s="13" t="str">
        <f>VLOOKUP($A3,Raw!$B$2:$DG$512,MATCH('Breakup of Clients of PMS'!N$1,Raw!$B$1:$DG$1,0),0)</f>
        <v>722</v>
      </c>
      <c r="P3" s="13" t="str">
        <f>VLOOKUP($A3,Raw!$B$2:$DG$512,MATCH('Breakup of Clients of PMS'!P$1,Raw!$B$1:$DG$1,0),0)</f>
        <v>0</v>
      </c>
      <c r="Q3" s="20">
        <f t="shared" ref="Q3:Q66" si="6">P3/AB3</f>
        <v>0</v>
      </c>
      <c r="R3" s="13" t="str">
        <f>VLOOKUP($A3,Raw!$B$2:$DG$512,MATCH('Breakup of Clients of PMS'!R$1,Raw!$B$1:$DG$1,0),0)</f>
        <v>271.8</v>
      </c>
      <c r="S3" s="20">
        <f t="shared" ref="S3:S66" si="7">R3/AB3</f>
        <v>0.19971196802257229</v>
      </c>
      <c r="T3" s="13" t="str">
        <f>VLOOKUP($A3,Raw!$B$2:$DG$512,MATCH('Breakup of Clients of PMS'!T$1,Raw!$B$1:$DG$1,0),0)</f>
        <v>958.61</v>
      </c>
      <c r="U3" s="20">
        <f t="shared" ref="U3:U66" si="8">T3/AB3</f>
        <v>0.7043630966376675</v>
      </c>
      <c r="V3" s="13" t="str">
        <f>VLOOKUP($A3,Raw!$B$2:$DG$512,MATCH('Breakup of Clients of PMS'!V$1,Raw!$B$1:$DG$1,0),0)</f>
        <v>130.55</v>
      </c>
      <c r="W3" s="20">
        <f t="shared" ref="W3:W66" si="9">V3/AB3</f>
        <v>9.5924935339760181E-2</v>
      </c>
      <c r="X3" s="13" t="str">
        <f>VLOOKUP($A3,Raw!$B$2:$DG$512,MATCH('Breakup of Clients of PMS'!X$1,Raw!$B$1:$DG$1,0),0)</f>
        <v>0</v>
      </c>
      <c r="Y3" s="20">
        <f t="shared" ref="Y3:Y66" si="10">X3/AB3</f>
        <v>0</v>
      </c>
      <c r="Z3" s="13" t="str">
        <f>VLOOKUP($A3,Raw!$B$2:$DG$512,MATCH('Breakup of Clients of PMS'!Z$1,Raw!$B$1:$DG$1,0),0)</f>
        <v>0</v>
      </c>
      <c r="AA3" s="20">
        <f t="shared" ref="AA3:AA66" si="11">Z3/AB3</f>
        <v>0</v>
      </c>
      <c r="AB3" s="13" t="str">
        <f>VLOOKUP($A3,Raw!$B$2:$DG$512,MATCH('Breakup of Clients of PMS'!AB$1,Raw!$B$1:$DG$1,0),0)</f>
        <v>1360.96</v>
      </c>
      <c r="AD3" s="11" t="e">
        <f t="shared" ref="AD3:AD66" si="12">P3/B3</f>
        <v>#DIV/0!</v>
      </c>
      <c r="AE3" s="11">
        <f t="shared" ref="AE3:AE66" si="13">R3/D3</f>
        <v>3.882857142857143</v>
      </c>
      <c r="AF3" s="11">
        <f t="shared" ref="AF3:AF66" si="14">T3/F3</f>
        <v>1.5923754152823921</v>
      </c>
      <c r="AG3" s="11">
        <f t="shared" ref="AG3:AG66" si="15">V3/H3</f>
        <v>2.6110000000000002</v>
      </c>
      <c r="AH3" s="11" t="e">
        <f t="shared" ref="AH3:AH66" si="16">X3/J3</f>
        <v>#DIV/0!</v>
      </c>
      <c r="AI3" s="11" t="e">
        <f t="shared" ref="AI3:AI66" si="17">Z3/L3</f>
        <v>#DIV/0!</v>
      </c>
    </row>
    <row r="4" spans="1:35" x14ac:dyDescent="0.3">
      <c r="A4" s="13" t="s">
        <v>150</v>
      </c>
      <c r="B4" s="13" t="str">
        <f>VLOOKUP($A4,Raw!$B$2:$DG$512,MATCH('Breakup of Clients of PMS'!B$1,Raw!$B$1:$DG$1,0),0)</f>
        <v>0</v>
      </c>
      <c r="C4" s="20">
        <f t="shared" si="0"/>
        <v>0</v>
      </c>
      <c r="D4" s="13" t="str">
        <f>VLOOKUP($A4,Raw!$B$2:$DG$512,MATCH('Breakup of Clients of PMS'!D$1,Raw!$B$1:$DG$1,0),0)</f>
        <v>49</v>
      </c>
      <c r="E4" s="20">
        <f t="shared" si="1"/>
        <v>0.4049586776859504</v>
      </c>
      <c r="F4" s="13" t="str">
        <f>VLOOKUP($A4,Raw!$B$2:$DG$512,MATCH('Breakup of Clients of PMS'!F$1,Raw!$B$1:$DG$1,0),0)</f>
        <v>70</v>
      </c>
      <c r="G4" s="20">
        <f t="shared" si="2"/>
        <v>0.57851239669421484</v>
      </c>
      <c r="H4" s="13" t="str">
        <f>VLOOKUP($A4,Raw!$B$2:$DG$512,MATCH('Breakup of Clients of PMS'!H$1,Raw!$B$1:$DG$1,0),0)</f>
        <v>2</v>
      </c>
      <c r="I4" s="20">
        <f t="shared" si="3"/>
        <v>1.6528925619834711E-2</v>
      </c>
      <c r="J4" s="13" t="str">
        <f>VLOOKUP($A4,Raw!$B$2:$DG$512,MATCH('Breakup of Clients of PMS'!J$1,Raw!$B$1:$DG$1,0),0)</f>
        <v>0</v>
      </c>
      <c r="K4" s="20">
        <f t="shared" si="4"/>
        <v>0</v>
      </c>
      <c r="L4" s="13" t="str">
        <f>VLOOKUP($A4,Raw!$B$2:$DG$512,MATCH('Breakup of Clients of PMS'!L$1,Raw!$B$1:$DG$1,0),0)</f>
        <v>0</v>
      </c>
      <c r="M4" s="20">
        <f t="shared" si="5"/>
        <v>0</v>
      </c>
      <c r="N4" s="13" t="str">
        <f>VLOOKUP($A4,Raw!$B$2:$DG$512,MATCH('Breakup of Clients of PMS'!N$1,Raw!$B$1:$DG$1,0),0)</f>
        <v>121</v>
      </c>
      <c r="P4" s="13" t="str">
        <f>VLOOKUP($A4,Raw!$B$2:$DG$512,MATCH('Breakup of Clients of PMS'!P$1,Raw!$B$1:$DG$1,0),0)</f>
        <v>0</v>
      </c>
      <c r="Q4" s="20">
        <f t="shared" si="6"/>
        <v>0</v>
      </c>
      <c r="R4" s="13" t="str">
        <f>VLOOKUP($A4,Raw!$B$2:$DG$512,MATCH('Breakup of Clients of PMS'!R$1,Raw!$B$1:$DG$1,0),0)</f>
        <v>233.06</v>
      </c>
      <c r="S4" s="20">
        <f t="shared" si="7"/>
        <v>0.73620368322961749</v>
      </c>
      <c r="T4" s="13" t="str">
        <f>VLOOKUP($A4,Raw!$B$2:$DG$512,MATCH('Breakup of Clients of PMS'!T$1,Raw!$B$1:$DG$1,0),0)</f>
        <v>81</v>
      </c>
      <c r="U4" s="20">
        <f t="shared" si="8"/>
        <v>0.25586758062987647</v>
      </c>
      <c r="V4" s="13" t="str">
        <f>VLOOKUP($A4,Raw!$B$2:$DG$512,MATCH('Breakup of Clients of PMS'!V$1,Raw!$B$1:$DG$1,0),0)</f>
        <v>2.51</v>
      </c>
      <c r="W4" s="20">
        <f t="shared" si="9"/>
        <v>7.9287361405060482E-3</v>
      </c>
      <c r="X4" s="13" t="str">
        <f>VLOOKUP($A4,Raw!$B$2:$DG$512,MATCH('Breakup of Clients of PMS'!X$1,Raw!$B$1:$DG$1,0),0)</f>
        <v>0</v>
      </c>
      <c r="Y4" s="20">
        <f t="shared" si="10"/>
        <v>0</v>
      </c>
      <c r="Z4" s="13" t="str">
        <f>VLOOKUP($A4,Raw!$B$2:$DG$512,MATCH('Breakup of Clients of PMS'!Z$1,Raw!$B$1:$DG$1,0),0)</f>
        <v>0</v>
      </c>
      <c r="AA4" s="20">
        <f t="shared" si="11"/>
        <v>0</v>
      </c>
      <c r="AB4" s="13" t="str">
        <f>VLOOKUP($A4,Raw!$B$2:$DG$512,MATCH('Breakup of Clients of PMS'!AB$1,Raw!$B$1:$DG$1,0),0)</f>
        <v>316.57</v>
      </c>
      <c r="AD4" s="11" t="e">
        <f t="shared" si="12"/>
        <v>#DIV/0!</v>
      </c>
      <c r="AE4" s="11">
        <f t="shared" si="13"/>
        <v>4.7563265306122453</v>
      </c>
      <c r="AF4" s="11">
        <f t="shared" si="14"/>
        <v>1.1571428571428573</v>
      </c>
      <c r="AG4" s="11">
        <f t="shared" si="15"/>
        <v>1.2549999999999999</v>
      </c>
      <c r="AH4" s="11" t="e">
        <f t="shared" si="16"/>
        <v>#DIV/0!</v>
      </c>
      <c r="AI4" s="11" t="e">
        <f t="shared" si="17"/>
        <v>#DIV/0!</v>
      </c>
    </row>
    <row r="5" spans="1:35" x14ac:dyDescent="0.3">
      <c r="A5" s="13" t="s">
        <v>166</v>
      </c>
      <c r="B5" s="13" t="str">
        <f>VLOOKUP($A5,Raw!$B$2:$DG$512,MATCH('Breakup of Clients of PMS'!B$1,Raw!$B$1:$DG$1,0),0)</f>
        <v>0</v>
      </c>
      <c r="C5" s="20">
        <f t="shared" si="0"/>
        <v>0</v>
      </c>
      <c r="D5" s="13" t="str">
        <f>VLOOKUP($A5,Raw!$B$2:$DG$512,MATCH('Breakup of Clients of PMS'!D$1,Raw!$B$1:$DG$1,0),0)</f>
        <v>414</v>
      </c>
      <c r="E5" s="20">
        <f t="shared" si="1"/>
        <v>6.1966771441400989E-2</v>
      </c>
      <c r="F5" s="13" t="str">
        <f>VLOOKUP($A5,Raw!$B$2:$DG$512,MATCH('Breakup of Clients of PMS'!F$1,Raw!$B$1:$DG$1,0),0)</f>
        <v>5802</v>
      </c>
      <c r="G5" s="20">
        <f t="shared" si="2"/>
        <v>0.86843286933093844</v>
      </c>
      <c r="H5" s="13" t="str">
        <f>VLOOKUP($A5,Raw!$B$2:$DG$512,MATCH('Breakup of Clients of PMS'!H$1,Raw!$B$1:$DG$1,0),0)</f>
        <v>459</v>
      </c>
      <c r="I5" s="20">
        <f t="shared" si="3"/>
        <v>6.8702290076335881E-2</v>
      </c>
      <c r="J5" s="13" t="str">
        <f>VLOOKUP($A5,Raw!$B$2:$DG$512,MATCH('Breakup of Clients of PMS'!J$1,Raw!$B$1:$DG$1,0),0)</f>
        <v>6</v>
      </c>
      <c r="K5" s="20">
        <f t="shared" si="4"/>
        <v>8.9806915132465196E-4</v>
      </c>
      <c r="L5" s="13" t="str">
        <f>VLOOKUP($A5,Raw!$B$2:$DG$512,MATCH('Breakup of Clients of PMS'!L$1,Raw!$B$1:$DG$1,0),0)</f>
        <v>0</v>
      </c>
      <c r="M5" s="20">
        <f t="shared" si="5"/>
        <v>0</v>
      </c>
      <c r="N5" s="13" t="str">
        <f>VLOOKUP($A5,Raw!$B$2:$DG$512,MATCH('Breakup of Clients of PMS'!N$1,Raw!$B$1:$DG$1,0),0)</f>
        <v>6681</v>
      </c>
      <c r="P5" s="13" t="str">
        <f>VLOOKUP($A5,Raw!$B$2:$DG$512,MATCH('Breakup of Clients of PMS'!P$1,Raw!$B$1:$DG$1,0),0)</f>
        <v>0</v>
      </c>
      <c r="Q5" s="20">
        <f t="shared" si="6"/>
        <v>0</v>
      </c>
      <c r="R5" s="13" t="str">
        <f>VLOOKUP($A5,Raw!$B$2:$DG$512,MATCH('Breakup of Clients of PMS'!R$1,Raw!$B$1:$DG$1,0),0)</f>
        <v>1080.98</v>
      </c>
      <c r="S5" s="20">
        <f t="shared" si="7"/>
        <v>3.8952283110863996E-2</v>
      </c>
      <c r="T5" s="13" t="str">
        <f>VLOOKUP($A5,Raw!$B$2:$DG$512,MATCH('Breakup of Clients of PMS'!T$1,Raw!$B$1:$DG$1,0),0)</f>
        <v>5084.42</v>
      </c>
      <c r="U5" s="20">
        <f t="shared" si="8"/>
        <v>0.18321316517839287</v>
      </c>
      <c r="V5" s="13" t="str">
        <f>VLOOKUP($A5,Raw!$B$2:$DG$512,MATCH('Breakup of Clients of PMS'!V$1,Raw!$B$1:$DG$1,0),0)</f>
        <v>396.01</v>
      </c>
      <c r="W5" s="20">
        <f t="shared" si="9"/>
        <v>1.4269915849260163E-2</v>
      </c>
      <c r="X5" s="13" t="str">
        <f>VLOOKUP($A5,Raw!$B$2:$DG$512,MATCH('Breakup of Clients of PMS'!X$1,Raw!$B$1:$DG$1,0),0)</f>
        <v>21189.98</v>
      </c>
      <c r="Y5" s="20">
        <f t="shared" si="10"/>
        <v>0.76356463586148293</v>
      </c>
      <c r="Z5" s="13" t="str">
        <f>VLOOKUP($A5,Raw!$B$2:$DG$512,MATCH('Breakup of Clients of PMS'!Z$1,Raw!$B$1:$DG$1,0),0)</f>
        <v>0</v>
      </c>
      <c r="AA5" s="20">
        <f t="shared" si="11"/>
        <v>0</v>
      </c>
      <c r="AB5" s="13" t="str">
        <f>VLOOKUP($A5,Raw!$B$2:$DG$512,MATCH('Breakup of Clients of PMS'!AB$1,Raw!$B$1:$DG$1,0),0)</f>
        <v>27751.39</v>
      </c>
      <c r="AD5" s="11" t="e">
        <f t="shared" si="12"/>
        <v>#DIV/0!</v>
      </c>
      <c r="AE5" s="11">
        <f t="shared" si="13"/>
        <v>2.6110628019323672</v>
      </c>
      <c r="AF5" s="11">
        <f t="shared" si="14"/>
        <v>0.87632195794553602</v>
      </c>
      <c r="AG5" s="11">
        <f t="shared" si="15"/>
        <v>0.86276688453159034</v>
      </c>
      <c r="AH5" s="11">
        <f t="shared" si="16"/>
        <v>3531.6633333333334</v>
      </c>
      <c r="AI5" s="11" t="e">
        <f t="shared" si="17"/>
        <v>#DIV/0!</v>
      </c>
    </row>
    <row r="6" spans="1:35" x14ac:dyDescent="0.3">
      <c r="A6" s="13" t="s">
        <v>193</v>
      </c>
      <c r="B6" s="13" t="str">
        <f>VLOOKUP($A6,Raw!$B$2:$DG$512,MATCH('Breakup of Clients of PMS'!B$1,Raw!$B$1:$DG$1,0),0)</f>
        <v>0</v>
      </c>
      <c r="C6" s="20">
        <f t="shared" si="0"/>
        <v>0</v>
      </c>
      <c r="D6" s="13" t="str">
        <f>VLOOKUP($A6,Raw!$B$2:$DG$512,MATCH('Breakup of Clients of PMS'!D$1,Raw!$B$1:$DG$1,0),0)</f>
        <v>400</v>
      </c>
      <c r="E6" s="20">
        <f t="shared" si="1"/>
        <v>0.20682523267838676</v>
      </c>
      <c r="F6" s="13" t="str">
        <f>VLOOKUP($A6,Raw!$B$2:$DG$512,MATCH('Breakup of Clients of PMS'!F$1,Raw!$B$1:$DG$1,0),0)</f>
        <v>1424</v>
      </c>
      <c r="G6" s="20">
        <f t="shared" si="2"/>
        <v>0.73629782833505686</v>
      </c>
      <c r="H6" s="13" t="str">
        <f>VLOOKUP($A6,Raw!$B$2:$DG$512,MATCH('Breakup of Clients of PMS'!H$1,Raw!$B$1:$DG$1,0),0)</f>
        <v>110</v>
      </c>
      <c r="I6" s="20">
        <f t="shared" si="3"/>
        <v>5.6876938986556359E-2</v>
      </c>
      <c r="J6" s="13" t="str">
        <f>VLOOKUP($A6,Raw!$B$2:$DG$512,MATCH('Breakup of Clients of PMS'!J$1,Raw!$B$1:$DG$1,0),0)</f>
        <v>0</v>
      </c>
      <c r="K6" s="20">
        <f t="shared" si="4"/>
        <v>0</v>
      </c>
      <c r="L6" s="13" t="str">
        <f>VLOOKUP($A6,Raw!$B$2:$DG$512,MATCH('Breakup of Clients of PMS'!L$1,Raw!$B$1:$DG$1,0),0)</f>
        <v>0</v>
      </c>
      <c r="M6" s="20">
        <f t="shared" si="5"/>
        <v>0</v>
      </c>
      <c r="N6" s="13" t="str">
        <f>VLOOKUP($A6,Raw!$B$2:$DG$512,MATCH('Breakup of Clients of PMS'!N$1,Raw!$B$1:$DG$1,0),0)</f>
        <v>1934</v>
      </c>
      <c r="P6" s="13" t="str">
        <f>VLOOKUP($A6,Raw!$B$2:$DG$512,MATCH('Breakup of Clients of PMS'!P$1,Raw!$B$1:$DG$1,0),0)</f>
        <v>0</v>
      </c>
      <c r="Q6" s="20">
        <f t="shared" si="6"/>
        <v>0</v>
      </c>
      <c r="R6" s="13" t="str">
        <f>VLOOKUP($A6,Raw!$B$2:$DG$512,MATCH('Breakup of Clients of PMS'!R$1,Raw!$B$1:$DG$1,0),0)</f>
        <v>10593.15</v>
      </c>
      <c r="S6" s="20">
        <f t="shared" si="7"/>
        <v>0.33726533360714062</v>
      </c>
      <c r="T6" s="13" t="str">
        <f>VLOOKUP($A6,Raw!$B$2:$DG$512,MATCH('Breakup of Clients of PMS'!T$1,Raw!$B$1:$DG$1,0),0)</f>
        <v>19592.12</v>
      </c>
      <c r="U6" s="20">
        <f t="shared" si="8"/>
        <v>0.62377507048150282</v>
      </c>
      <c r="V6" s="13" t="str">
        <f>VLOOKUP($A6,Raw!$B$2:$DG$512,MATCH('Breakup of Clients of PMS'!V$1,Raw!$B$1:$DG$1,0),0)</f>
        <v>1223.68</v>
      </c>
      <c r="W6" s="20">
        <f t="shared" si="9"/>
        <v>3.8959595911356476E-2</v>
      </c>
      <c r="X6" s="13" t="str">
        <f>VLOOKUP($A6,Raw!$B$2:$DG$512,MATCH('Breakup of Clients of PMS'!X$1,Raw!$B$1:$DG$1,0),0)</f>
        <v>0</v>
      </c>
      <c r="Y6" s="20">
        <f t="shared" si="10"/>
        <v>0</v>
      </c>
      <c r="Z6" s="13" t="str">
        <f>VLOOKUP($A6,Raw!$B$2:$DG$512,MATCH('Breakup of Clients of PMS'!Z$1,Raw!$B$1:$DG$1,0),0)</f>
        <v>0</v>
      </c>
      <c r="AA6" s="20">
        <f t="shared" si="11"/>
        <v>0</v>
      </c>
      <c r="AB6" s="13" t="str">
        <f>VLOOKUP($A6,Raw!$B$2:$DG$512,MATCH('Breakup of Clients of PMS'!AB$1,Raw!$B$1:$DG$1,0),0)</f>
        <v>31408.95</v>
      </c>
      <c r="AD6" s="11" t="e">
        <f t="shared" si="12"/>
        <v>#DIV/0!</v>
      </c>
      <c r="AE6" s="11">
        <f t="shared" si="13"/>
        <v>26.482875</v>
      </c>
      <c r="AF6" s="11">
        <f t="shared" si="14"/>
        <v>13.758511235955055</v>
      </c>
      <c r="AG6" s="11">
        <f t="shared" si="15"/>
        <v>11.124363636363636</v>
      </c>
      <c r="AH6" s="11" t="e">
        <f t="shared" si="16"/>
        <v>#DIV/0!</v>
      </c>
      <c r="AI6" s="11" t="e">
        <f t="shared" si="17"/>
        <v>#DIV/0!</v>
      </c>
    </row>
    <row r="7" spans="1:35" x14ac:dyDescent="0.3">
      <c r="A7" s="13" t="s">
        <v>242</v>
      </c>
      <c r="B7" s="13" t="str">
        <f>VLOOKUP($A7,Raw!$B$2:$DG$512,MATCH('Breakup of Clients of PMS'!B$1,Raw!$B$1:$DG$1,0),0)</f>
        <v>0</v>
      </c>
      <c r="C7" s="20">
        <f t="shared" si="0"/>
        <v>0</v>
      </c>
      <c r="D7" s="13" t="str">
        <f>VLOOKUP($A7,Raw!$B$2:$DG$512,MATCH('Breakup of Clients of PMS'!D$1,Raw!$B$1:$DG$1,0),0)</f>
        <v>0</v>
      </c>
      <c r="E7" s="20">
        <f t="shared" si="1"/>
        <v>0</v>
      </c>
      <c r="F7" s="13" t="str">
        <f>VLOOKUP($A7,Raw!$B$2:$DG$512,MATCH('Breakup of Clients of PMS'!F$1,Raw!$B$1:$DG$1,0),0)</f>
        <v>26</v>
      </c>
      <c r="G7" s="20">
        <f t="shared" si="2"/>
        <v>0.9285714285714286</v>
      </c>
      <c r="H7" s="13" t="str">
        <f>VLOOKUP($A7,Raw!$B$2:$DG$512,MATCH('Breakup of Clients of PMS'!H$1,Raw!$B$1:$DG$1,0),0)</f>
        <v>2</v>
      </c>
      <c r="I7" s="20">
        <f t="shared" si="3"/>
        <v>7.1428571428571425E-2</v>
      </c>
      <c r="J7" s="13" t="str">
        <f>VLOOKUP($A7,Raw!$B$2:$DG$512,MATCH('Breakup of Clients of PMS'!J$1,Raw!$B$1:$DG$1,0),0)</f>
        <v>0</v>
      </c>
      <c r="K7" s="20">
        <f t="shared" si="4"/>
        <v>0</v>
      </c>
      <c r="L7" s="13" t="str">
        <f>VLOOKUP($A7,Raw!$B$2:$DG$512,MATCH('Breakup of Clients of PMS'!L$1,Raw!$B$1:$DG$1,0),0)</f>
        <v>0</v>
      </c>
      <c r="M7" s="20">
        <f t="shared" si="5"/>
        <v>0</v>
      </c>
      <c r="N7" s="13" t="str">
        <f>VLOOKUP($A7,Raw!$B$2:$DG$512,MATCH('Breakup of Clients of PMS'!N$1,Raw!$B$1:$DG$1,0),0)</f>
        <v>28</v>
      </c>
      <c r="P7" s="13" t="str">
        <f>VLOOKUP($A7,Raw!$B$2:$DG$512,MATCH('Breakup of Clients of PMS'!P$1,Raw!$B$1:$DG$1,0),0)</f>
        <v>0</v>
      </c>
      <c r="Q7" s="20">
        <f t="shared" si="6"/>
        <v>0</v>
      </c>
      <c r="R7" s="13" t="str">
        <f>VLOOKUP($A7,Raw!$B$2:$DG$512,MATCH('Breakup of Clients of PMS'!R$1,Raw!$B$1:$DG$1,0),0)</f>
        <v>0</v>
      </c>
      <c r="S7" s="20">
        <f t="shared" si="7"/>
        <v>0</v>
      </c>
      <c r="T7" s="13" t="str">
        <f>VLOOKUP($A7,Raw!$B$2:$DG$512,MATCH('Breakup of Clients of PMS'!T$1,Raw!$B$1:$DG$1,0),0)</f>
        <v>31.96</v>
      </c>
      <c r="U7" s="20">
        <f t="shared" si="8"/>
        <v>0.70026292725679229</v>
      </c>
      <c r="V7" s="13" t="str">
        <f>VLOOKUP($A7,Raw!$B$2:$DG$512,MATCH('Breakup of Clients of PMS'!V$1,Raw!$B$1:$DG$1,0),0)</f>
        <v>13.68</v>
      </c>
      <c r="W7" s="20">
        <f t="shared" si="9"/>
        <v>0.29973707274320771</v>
      </c>
      <c r="X7" s="13" t="str">
        <f>VLOOKUP($A7,Raw!$B$2:$DG$512,MATCH('Breakup of Clients of PMS'!X$1,Raw!$B$1:$DG$1,0),0)</f>
        <v>0</v>
      </c>
      <c r="Y7" s="20">
        <f t="shared" si="10"/>
        <v>0</v>
      </c>
      <c r="Z7" s="13" t="str">
        <f>VLOOKUP($A7,Raw!$B$2:$DG$512,MATCH('Breakup of Clients of PMS'!Z$1,Raw!$B$1:$DG$1,0),0)</f>
        <v>0</v>
      </c>
      <c r="AA7" s="20">
        <f t="shared" si="11"/>
        <v>0</v>
      </c>
      <c r="AB7" s="13" t="str">
        <f>VLOOKUP($A7,Raw!$B$2:$DG$512,MATCH('Breakup of Clients of PMS'!AB$1,Raw!$B$1:$DG$1,0),0)</f>
        <v>45.64</v>
      </c>
      <c r="AD7" s="11" t="e">
        <f t="shared" si="12"/>
        <v>#DIV/0!</v>
      </c>
      <c r="AE7" s="11" t="e">
        <f t="shared" si="13"/>
        <v>#DIV/0!</v>
      </c>
      <c r="AF7" s="11">
        <f t="shared" si="14"/>
        <v>1.2292307692307693</v>
      </c>
      <c r="AG7" s="11">
        <f t="shared" si="15"/>
        <v>6.84</v>
      </c>
      <c r="AH7" s="11" t="e">
        <f t="shared" si="16"/>
        <v>#DIV/0!</v>
      </c>
      <c r="AI7" s="11" t="e">
        <f t="shared" si="17"/>
        <v>#DIV/0!</v>
      </c>
    </row>
    <row r="8" spans="1:35" x14ac:dyDescent="0.3">
      <c r="A8" s="13" t="s">
        <v>255</v>
      </c>
      <c r="B8" s="13" t="str">
        <f>VLOOKUP($A8,Raw!$B$2:$DG$512,MATCH('Breakup of Clients of PMS'!B$1,Raw!$B$1:$DG$1,0),0)</f>
        <v>0</v>
      </c>
      <c r="C8" s="20">
        <f t="shared" si="0"/>
        <v>0</v>
      </c>
      <c r="D8" s="13" t="str">
        <f>VLOOKUP($A8,Raw!$B$2:$DG$512,MATCH('Breakup of Clients of PMS'!D$1,Raw!$B$1:$DG$1,0),0)</f>
        <v>4</v>
      </c>
      <c r="E8" s="20">
        <f t="shared" si="1"/>
        <v>0.08</v>
      </c>
      <c r="F8" s="13" t="str">
        <f>VLOOKUP($A8,Raw!$B$2:$DG$512,MATCH('Breakup of Clients of PMS'!F$1,Raw!$B$1:$DG$1,0),0)</f>
        <v>46</v>
      </c>
      <c r="G8" s="20">
        <f t="shared" si="2"/>
        <v>0.92</v>
      </c>
      <c r="H8" s="13" t="str">
        <f>VLOOKUP($A8,Raw!$B$2:$DG$512,MATCH('Breakup of Clients of PMS'!H$1,Raw!$B$1:$DG$1,0),0)</f>
        <v>0</v>
      </c>
      <c r="I8" s="20">
        <f t="shared" si="3"/>
        <v>0</v>
      </c>
      <c r="J8" s="13" t="str">
        <f>VLOOKUP($A8,Raw!$B$2:$DG$512,MATCH('Breakup of Clients of PMS'!J$1,Raw!$B$1:$DG$1,0),0)</f>
        <v>0</v>
      </c>
      <c r="K8" s="20">
        <f t="shared" si="4"/>
        <v>0</v>
      </c>
      <c r="L8" s="13" t="str">
        <f>VLOOKUP($A8,Raw!$B$2:$DG$512,MATCH('Breakup of Clients of PMS'!L$1,Raw!$B$1:$DG$1,0),0)</f>
        <v>0</v>
      </c>
      <c r="M8" s="20">
        <f t="shared" si="5"/>
        <v>0</v>
      </c>
      <c r="N8" s="13" t="str">
        <f>VLOOKUP($A8,Raw!$B$2:$DG$512,MATCH('Breakup of Clients of PMS'!N$1,Raw!$B$1:$DG$1,0),0)</f>
        <v>50</v>
      </c>
      <c r="P8" s="13" t="str">
        <f>VLOOKUP($A8,Raw!$B$2:$DG$512,MATCH('Breakup of Clients of PMS'!P$1,Raw!$B$1:$DG$1,0),0)</f>
        <v>0</v>
      </c>
      <c r="Q8" s="20">
        <f t="shared" si="6"/>
        <v>0</v>
      </c>
      <c r="R8" s="13" t="str">
        <f>VLOOKUP($A8,Raw!$B$2:$DG$512,MATCH('Breakup of Clients of PMS'!R$1,Raw!$B$1:$DG$1,0),0)</f>
        <v>9.45</v>
      </c>
      <c r="S8" s="20">
        <f t="shared" si="7"/>
        <v>0.2008501594048884</v>
      </c>
      <c r="T8" s="13" t="str">
        <f>VLOOKUP($A8,Raw!$B$2:$DG$512,MATCH('Breakup of Clients of PMS'!T$1,Raw!$B$1:$DG$1,0),0)</f>
        <v>37.6</v>
      </c>
      <c r="U8" s="20">
        <f t="shared" si="8"/>
        <v>0.79914984059511163</v>
      </c>
      <c r="V8" s="13" t="str">
        <f>VLOOKUP($A8,Raw!$B$2:$DG$512,MATCH('Breakup of Clients of PMS'!V$1,Raw!$B$1:$DG$1,0),0)</f>
        <v>0</v>
      </c>
      <c r="W8" s="20">
        <f t="shared" si="9"/>
        <v>0</v>
      </c>
      <c r="X8" s="13" t="str">
        <f>VLOOKUP($A8,Raw!$B$2:$DG$512,MATCH('Breakup of Clients of PMS'!X$1,Raw!$B$1:$DG$1,0),0)</f>
        <v>0</v>
      </c>
      <c r="Y8" s="20">
        <f t="shared" si="10"/>
        <v>0</v>
      </c>
      <c r="Z8" s="13" t="str">
        <f>VLOOKUP($A8,Raw!$B$2:$DG$512,MATCH('Breakup of Clients of PMS'!Z$1,Raw!$B$1:$DG$1,0),0)</f>
        <v>0</v>
      </c>
      <c r="AA8" s="20">
        <f t="shared" si="11"/>
        <v>0</v>
      </c>
      <c r="AB8" s="13" t="str">
        <f>VLOOKUP($A8,Raw!$B$2:$DG$512,MATCH('Breakup of Clients of PMS'!AB$1,Raw!$B$1:$DG$1,0),0)</f>
        <v>47.05</v>
      </c>
      <c r="AD8" s="11" t="e">
        <f t="shared" si="12"/>
        <v>#DIV/0!</v>
      </c>
      <c r="AE8" s="11">
        <f t="shared" si="13"/>
        <v>2.3624999999999998</v>
      </c>
      <c r="AF8" s="11">
        <f t="shared" si="14"/>
        <v>0.81739130434782614</v>
      </c>
      <c r="AG8" s="11" t="e">
        <f t="shared" si="15"/>
        <v>#DIV/0!</v>
      </c>
      <c r="AH8" s="11" t="e">
        <f t="shared" si="16"/>
        <v>#DIV/0!</v>
      </c>
      <c r="AI8" s="11" t="e">
        <f t="shared" si="17"/>
        <v>#DIV/0!</v>
      </c>
    </row>
    <row r="9" spans="1:35" x14ac:dyDescent="0.3">
      <c r="A9" s="13" t="s">
        <v>271</v>
      </c>
      <c r="B9" s="13" t="str">
        <f>VLOOKUP($A9,Raw!$B$2:$DG$512,MATCH('Breakup of Clients of PMS'!B$1,Raw!$B$1:$DG$1,0),0)</f>
        <v>0</v>
      </c>
      <c r="C9" s="20">
        <f t="shared" si="0"/>
        <v>0</v>
      </c>
      <c r="D9" s="13" t="str">
        <f>VLOOKUP($A9,Raw!$B$2:$DG$512,MATCH('Breakup of Clients of PMS'!D$1,Raw!$B$1:$DG$1,0),0)</f>
        <v>4</v>
      </c>
      <c r="E9" s="20">
        <f t="shared" si="1"/>
        <v>3.9215686274509803E-2</v>
      </c>
      <c r="F9" s="13" t="str">
        <f>VLOOKUP($A9,Raw!$B$2:$DG$512,MATCH('Breakup of Clients of PMS'!F$1,Raw!$B$1:$DG$1,0),0)</f>
        <v>86</v>
      </c>
      <c r="G9" s="20">
        <f t="shared" si="2"/>
        <v>0.84313725490196079</v>
      </c>
      <c r="H9" s="13" t="str">
        <f>VLOOKUP($A9,Raw!$B$2:$DG$512,MATCH('Breakup of Clients of PMS'!H$1,Raw!$B$1:$DG$1,0),0)</f>
        <v>12</v>
      </c>
      <c r="I9" s="20">
        <f t="shared" si="3"/>
        <v>0.11764705882352941</v>
      </c>
      <c r="J9" s="13" t="str">
        <f>VLOOKUP($A9,Raw!$B$2:$DG$512,MATCH('Breakup of Clients of PMS'!J$1,Raw!$B$1:$DG$1,0),0)</f>
        <v>0</v>
      </c>
      <c r="K9" s="20">
        <f t="shared" si="4"/>
        <v>0</v>
      </c>
      <c r="L9" s="13" t="str">
        <f>VLOOKUP($A9,Raw!$B$2:$DG$512,MATCH('Breakup of Clients of PMS'!L$1,Raw!$B$1:$DG$1,0),0)</f>
        <v>0</v>
      </c>
      <c r="M9" s="20">
        <f t="shared" si="5"/>
        <v>0</v>
      </c>
      <c r="N9" s="13" t="str">
        <f>VLOOKUP($A9,Raw!$B$2:$DG$512,MATCH('Breakup of Clients of PMS'!N$1,Raw!$B$1:$DG$1,0),0)</f>
        <v>102</v>
      </c>
      <c r="P9" s="13" t="str">
        <f>VLOOKUP($A9,Raw!$B$2:$DG$512,MATCH('Breakup of Clients of PMS'!P$1,Raw!$B$1:$DG$1,0),0)</f>
        <v>0</v>
      </c>
      <c r="Q9" s="20">
        <f t="shared" si="6"/>
        <v>0</v>
      </c>
      <c r="R9" s="13" t="str">
        <f>VLOOKUP($A9,Raw!$B$2:$DG$512,MATCH('Breakup of Clients of PMS'!R$1,Raw!$B$1:$DG$1,0),0)</f>
        <v>14.73</v>
      </c>
      <c r="S9" s="20">
        <f t="shared" si="7"/>
        <v>9.103831891223732E-2</v>
      </c>
      <c r="T9" s="13" t="str">
        <f>VLOOKUP($A9,Raw!$B$2:$DG$512,MATCH('Breakup of Clients of PMS'!T$1,Raw!$B$1:$DG$1,0),0)</f>
        <v>129.35</v>
      </c>
      <c r="U9" s="20">
        <f t="shared" si="8"/>
        <v>0.79944375772558707</v>
      </c>
      <c r="V9" s="13" t="str">
        <f>VLOOKUP($A9,Raw!$B$2:$DG$512,MATCH('Breakup of Clients of PMS'!V$1,Raw!$B$1:$DG$1,0),0)</f>
        <v>17.72</v>
      </c>
      <c r="W9" s="20">
        <f t="shared" si="9"/>
        <v>0.10951792336217551</v>
      </c>
      <c r="X9" s="13" t="str">
        <f>VLOOKUP($A9,Raw!$B$2:$DG$512,MATCH('Breakup of Clients of PMS'!X$1,Raw!$B$1:$DG$1,0),0)</f>
        <v>0</v>
      </c>
      <c r="Y9" s="20">
        <f t="shared" si="10"/>
        <v>0</v>
      </c>
      <c r="Z9" s="13" t="str">
        <f>VLOOKUP($A9,Raw!$B$2:$DG$512,MATCH('Breakup of Clients of PMS'!Z$1,Raw!$B$1:$DG$1,0),0)</f>
        <v>0</v>
      </c>
      <c r="AA9" s="20">
        <f t="shared" si="11"/>
        <v>0</v>
      </c>
      <c r="AB9" s="13" t="str">
        <f>VLOOKUP($A9,Raw!$B$2:$DG$512,MATCH('Breakup of Clients of PMS'!AB$1,Raw!$B$1:$DG$1,0),0)</f>
        <v>161.8</v>
      </c>
      <c r="AD9" s="11" t="e">
        <f t="shared" si="12"/>
        <v>#DIV/0!</v>
      </c>
      <c r="AE9" s="11">
        <f t="shared" si="13"/>
        <v>3.6825000000000001</v>
      </c>
      <c r="AF9" s="11">
        <f t="shared" si="14"/>
        <v>1.5040697674418604</v>
      </c>
      <c r="AG9" s="11">
        <f t="shared" si="15"/>
        <v>1.4766666666666666</v>
      </c>
      <c r="AH9" s="11" t="e">
        <f t="shared" si="16"/>
        <v>#DIV/0!</v>
      </c>
      <c r="AI9" s="11" t="e">
        <f t="shared" si="17"/>
        <v>#DIV/0!</v>
      </c>
    </row>
    <row r="10" spans="1:35" x14ac:dyDescent="0.3">
      <c r="A10" s="13" t="s">
        <v>302</v>
      </c>
      <c r="B10" s="13" t="str">
        <f>VLOOKUP($A10,Raw!$B$2:$DG$512,MATCH('Breakup of Clients of PMS'!B$1,Raw!$B$1:$DG$1,0),0)</f>
        <v>0</v>
      </c>
      <c r="C10" s="20" t="e">
        <f t="shared" si="0"/>
        <v>#DIV/0!</v>
      </c>
      <c r="D10" s="13" t="str">
        <f>VLOOKUP($A10,Raw!$B$2:$DG$512,MATCH('Breakup of Clients of PMS'!D$1,Raw!$B$1:$DG$1,0),0)</f>
        <v>0</v>
      </c>
      <c r="E10" s="20" t="e">
        <f t="shared" si="1"/>
        <v>#DIV/0!</v>
      </c>
      <c r="F10" s="13" t="str">
        <f>VLOOKUP($A10,Raw!$B$2:$DG$512,MATCH('Breakup of Clients of PMS'!F$1,Raw!$B$1:$DG$1,0),0)</f>
        <v>0</v>
      </c>
      <c r="G10" s="20" t="e">
        <f t="shared" si="2"/>
        <v>#DIV/0!</v>
      </c>
      <c r="H10" s="13" t="str">
        <f>VLOOKUP($A10,Raw!$B$2:$DG$512,MATCH('Breakup of Clients of PMS'!H$1,Raw!$B$1:$DG$1,0),0)</f>
        <v>0</v>
      </c>
      <c r="I10" s="20" t="e">
        <f t="shared" si="3"/>
        <v>#DIV/0!</v>
      </c>
      <c r="J10" s="13" t="str">
        <f>VLOOKUP($A10,Raw!$B$2:$DG$512,MATCH('Breakup of Clients of PMS'!J$1,Raw!$B$1:$DG$1,0),0)</f>
        <v>0</v>
      </c>
      <c r="K10" s="20" t="e">
        <f t="shared" si="4"/>
        <v>#DIV/0!</v>
      </c>
      <c r="L10" s="13" t="str">
        <f>VLOOKUP($A10,Raw!$B$2:$DG$512,MATCH('Breakup of Clients of PMS'!L$1,Raw!$B$1:$DG$1,0),0)</f>
        <v>0</v>
      </c>
      <c r="M10" s="20" t="e">
        <f t="shared" si="5"/>
        <v>#DIV/0!</v>
      </c>
      <c r="N10" s="13" t="str">
        <f>VLOOKUP($A10,Raw!$B$2:$DG$512,MATCH('Breakup of Clients of PMS'!N$1,Raw!$B$1:$DG$1,0),0)</f>
        <v>0</v>
      </c>
      <c r="P10" s="13" t="str">
        <f>VLOOKUP($A10,Raw!$B$2:$DG$512,MATCH('Breakup of Clients of PMS'!P$1,Raw!$B$1:$DG$1,0),0)</f>
        <v>0</v>
      </c>
      <c r="Q10" s="20" t="e">
        <f t="shared" si="6"/>
        <v>#DIV/0!</v>
      </c>
      <c r="R10" s="13" t="str">
        <f>VLOOKUP($A10,Raw!$B$2:$DG$512,MATCH('Breakup of Clients of PMS'!R$1,Raw!$B$1:$DG$1,0),0)</f>
        <v>0</v>
      </c>
      <c r="S10" s="20" t="e">
        <f t="shared" si="7"/>
        <v>#DIV/0!</v>
      </c>
      <c r="T10" s="13" t="str">
        <f>VLOOKUP($A10,Raw!$B$2:$DG$512,MATCH('Breakup of Clients of PMS'!T$1,Raw!$B$1:$DG$1,0),0)</f>
        <v>0</v>
      </c>
      <c r="U10" s="20" t="e">
        <f t="shared" si="8"/>
        <v>#DIV/0!</v>
      </c>
      <c r="V10" s="13" t="str">
        <f>VLOOKUP($A10,Raw!$B$2:$DG$512,MATCH('Breakup of Clients of PMS'!V$1,Raw!$B$1:$DG$1,0),0)</f>
        <v>0</v>
      </c>
      <c r="W10" s="20" t="e">
        <f t="shared" si="9"/>
        <v>#DIV/0!</v>
      </c>
      <c r="X10" s="13" t="str">
        <f>VLOOKUP($A10,Raw!$B$2:$DG$512,MATCH('Breakup of Clients of PMS'!X$1,Raw!$B$1:$DG$1,0),0)</f>
        <v>0</v>
      </c>
      <c r="Y10" s="20" t="e">
        <f t="shared" si="10"/>
        <v>#DIV/0!</v>
      </c>
      <c r="Z10" s="13" t="str">
        <f>VLOOKUP($A10,Raw!$B$2:$DG$512,MATCH('Breakup of Clients of PMS'!Z$1,Raw!$B$1:$DG$1,0),0)</f>
        <v>0</v>
      </c>
      <c r="AA10" s="20" t="e">
        <f t="shared" si="11"/>
        <v>#DIV/0!</v>
      </c>
      <c r="AB10" s="13" t="str">
        <f>VLOOKUP($A10,Raw!$B$2:$DG$512,MATCH('Breakup of Clients of PMS'!AB$1,Raw!$B$1:$DG$1,0),0)</f>
        <v>0</v>
      </c>
      <c r="AD10" s="11" t="e">
        <f t="shared" si="12"/>
        <v>#DIV/0!</v>
      </c>
      <c r="AE10" s="11" t="e">
        <f t="shared" si="13"/>
        <v>#DIV/0!</v>
      </c>
      <c r="AF10" s="11" t="e">
        <f t="shared" si="14"/>
        <v>#DIV/0!</v>
      </c>
      <c r="AG10" s="11" t="e">
        <f t="shared" si="15"/>
        <v>#DIV/0!</v>
      </c>
      <c r="AH10" s="11" t="e">
        <f t="shared" si="16"/>
        <v>#DIV/0!</v>
      </c>
      <c r="AI10" s="11" t="e">
        <f t="shared" si="17"/>
        <v>#DIV/0!</v>
      </c>
    </row>
    <row r="11" spans="1:35" x14ac:dyDescent="0.3">
      <c r="A11" s="13" t="s">
        <v>312</v>
      </c>
      <c r="B11" s="13" t="str">
        <f>VLOOKUP($A11,Raw!$B$2:$DG$512,MATCH('Breakup of Clients of PMS'!B$1,Raw!$B$1:$DG$1,0),0)</f>
        <v>0</v>
      </c>
      <c r="C11" s="20">
        <f t="shared" si="0"/>
        <v>0</v>
      </c>
      <c r="D11" s="13" t="str">
        <f>VLOOKUP($A11,Raw!$B$2:$DG$512,MATCH('Breakup of Clients of PMS'!D$1,Raw!$B$1:$DG$1,0),0)</f>
        <v>732</v>
      </c>
      <c r="E11" s="20">
        <f t="shared" si="1"/>
        <v>7.7632834871142226E-2</v>
      </c>
      <c r="F11" s="13" t="str">
        <f>VLOOKUP($A11,Raw!$B$2:$DG$512,MATCH('Breakup of Clients of PMS'!F$1,Raw!$B$1:$DG$1,0),0)</f>
        <v>8274</v>
      </c>
      <c r="G11" s="20">
        <f t="shared" si="2"/>
        <v>0.87750556792873047</v>
      </c>
      <c r="H11" s="13" t="str">
        <f>VLOOKUP($A11,Raw!$B$2:$DG$512,MATCH('Breakup of Clients of PMS'!H$1,Raw!$B$1:$DG$1,0),0)</f>
        <v>421</v>
      </c>
      <c r="I11" s="20">
        <f t="shared" si="3"/>
        <v>4.4649485629441085E-2</v>
      </c>
      <c r="J11" s="13" t="str">
        <f>VLOOKUP($A11,Raw!$B$2:$DG$512,MATCH('Breakup of Clients of PMS'!J$1,Raw!$B$1:$DG$1,0),0)</f>
        <v>2</v>
      </c>
      <c r="K11" s="20">
        <f t="shared" si="4"/>
        <v>2.1211157068618092E-4</v>
      </c>
      <c r="L11" s="13" t="str">
        <f>VLOOKUP($A11,Raw!$B$2:$DG$512,MATCH('Breakup of Clients of PMS'!L$1,Raw!$B$1:$DG$1,0),0)</f>
        <v>0</v>
      </c>
      <c r="M11" s="20">
        <f t="shared" si="5"/>
        <v>0</v>
      </c>
      <c r="N11" s="13" t="str">
        <f>VLOOKUP($A11,Raw!$B$2:$DG$512,MATCH('Breakup of Clients of PMS'!N$1,Raw!$B$1:$DG$1,0),0)</f>
        <v>9429</v>
      </c>
      <c r="P11" s="13" t="str">
        <f>VLOOKUP($A11,Raw!$B$2:$DG$512,MATCH('Breakup of Clients of PMS'!P$1,Raw!$B$1:$DG$1,0),0)</f>
        <v>0</v>
      </c>
      <c r="Q11" s="20">
        <f t="shared" si="6"/>
        <v>0</v>
      </c>
      <c r="R11" s="13" t="str">
        <f>VLOOKUP($A11,Raw!$B$2:$DG$512,MATCH('Breakup of Clients of PMS'!R$1,Raw!$B$1:$DG$1,0),0)</f>
        <v>3178.4</v>
      </c>
      <c r="S11" s="20">
        <f t="shared" si="7"/>
        <v>0.17813946710607437</v>
      </c>
      <c r="T11" s="13" t="str">
        <f>VLOOKUP($A11,Raw!$B$2:$DG$512,MATCH('Breakup of Clients of PMS'!T$1,Raw!$B$1:$DG$1,0),0)</f>
        <v>10579.57</v>
      </c>
      <c r="U11" s="20">
        <f t="shared" si="8"/>
        <v>0.59295210231922069</v>
      </c>
      <c r="V11" s="13" t="str">
        <f>VLOOKUP($A11,Raw!$B$2:$DG$512,MATCH('Breakup of Clients of PMS'!V$1,Raw!$B$1:$DG$1,0),0)</f>
        <v>433.68</v>
      </c>
      <c r="W11" s="20">
        <f t="shared" si="9"/>
        <v>2.4306419611931262E-2</v>
      </c>
      <c r="X11" s="13" t="str">
        <f>VLOOKUP($A11,Raw!$B$2:$DG$512,MATCH('Breakup of Clients of PMS'!X$1,Raw!$B$1:$DG$1,0),0)</f>
        <v>3650.55</v>
      </c>
      <c r="Y11" s="20">
        <f t="shared" si="10"/>
        <v>0.20460201096277364</v>
      </c>
      <c r="Z11" s="13" t="str">
        <f>VLOOKUP($A11,Raw!$B$2:$DG$512,MATCH('Breakup of Clients of PMS'!Z$1,Raw!$B$1:$DG$1,0),0)</f>
        <v>0</v>
      </c>
      <c r="AA11" s="20">
        <f t="shared" si="11"/>
        <v>0</v>
      </c>
      <c r="AB11" s="13" t="str">
        <f>VLOOKUP($A11,Raw!$B$2:$DG$512,MATCH('Breakup of Clients of PMS'!AB$1,Raw!$B$1:$DG$1,0),0)</f>
        <v>17842.2</v>
      </c>
      <c r="AD11" s="11" t="e">
        <f t="shared" si="12"/>
        <v>#DIV/0!</v>
      </c>
      <c r="AE11" s="11">
        <f t="shared" si="13"/>
        <v>4.3420765027322403</v>
      </c>
      <c r="AF11" s="11">
        <f t="shared" si="14"/>
        <v>1.2786524051244863</v>
      </c>
      <c r="AG11" s="11">
        <f t="shared" si="15"/>
        <v>1.0301187648456058</v>
      </c>
      <c r="AH11" s="11">
        <f t="shared" si="16"/>
        <v>1825.2750000000001</v>
      </c>
      <c r="AI11" s="11" t="e">
        <f t="shared" si="17"/>
        <v>#DIV/0!</v>
      </c>
    </row>
    <row r="12" spans="1:35" x14ac:dyDescent="0.3">
      <c r="A12" s="13" t="s">
        <v>343</v>
      </c>
      <c r="B12" s="13" t="str">
        <f>VLOOKUP($A12,Raw!$B$2:$DG$512,MATCH('Breakup of Clients of PMS'!B$1,Raw!$B$1:$DG$1,0),0)</f>
        <v>0</v>
      </c>
      <c r="C12" s="20">
        <f t="shared" si="0"/>
        <v>0</v>
      </c>
      <c r="D12" s="13" t="str">
        <f>VLOOKUP($A12,Raw!$B$2:$DG$512,MATCH('Breakup of Clients of PMS'!D$1,Raw!$B$1:$DG$1,0),0)</f>
        <v>3</v>
      </c>
      <c r="E12" s="20">
        <f t="shared" si="1"/>
        <v>2.9126213592233011E-2</v>
      </c>
      <c r="F12" s="13" t="str">
        <f>VLOOKUP($A12,Raw!$B$2:$DG$512,MATCH('Breakup of Clients of PMS'!F$1,Raw!$B$1:$DG$1,0),0)</f>
        <v>78</v>
      </c>
      <c r="G12" s="20">
        <f t="shared" si="2"/>
        <v>0.75728155339805825</v>
      </c>
      <c r="H12" s="13" t="str">
        <f>VLOOKUP($A12,Raw!$B$2:$DG$512,MATCH('Breakup of Clients of PMS'!H$1,Raw!$B$1:$DG$1,0),0)</f>
        <v>21</v>
      </c>
      <c r="I12" s="20">
        <f t="shared" si="3"/>
        <v>0.20388349514563106</v>
      </c>
      <c r="J12" s="13" t="str">
        <f>VLOOKUP($A12,Raw!$B$2:$DG$512,MATCH('Breakup of Clients of PMS'!J$1,Raw!$B$1:$DG$1,0),0)</f>
        <v>1</v>
      </c>
      <c r="K12" s="20">
        <f t="shared" si="4"/>
        <v>9.7087378640776691E-3</v>
      </c>
      <c r="L12" s="13" t="str">
        <f>VLOOKUP($A12,Raw!$B$2:$DG$512,MATCH('Breakup of Clients of PMS'!L$1,Raw!$B$1:$DG$1,0),0)</f>
        <v>0</v>
      </c>
      <c r="M12" s="20">
        <f t="shared" si="5"/>
        <v>0</v>
      </c>
      <c r="N12" s="13" t="str">
        <f>VLOOKUP($A12,Raw!$B$2:$DG$512,MATCH('Breakup of Clients of PMS'!N$1,Raw!$B$1:$DG$1,0),0)</f>
        <v>103</v>
      </c>
      <c r="P12" s="13" t="str">
        <f>VLOOKUP($A12,Raw!$B$2:$DG$512,MATCH('Breakup of Clients of PMS'!P$1,Raw!$B$1:$DG$1,0),0)</f>
        <v>0</v>
      </c>
      <c r="Q12" s="20">
        <f t="shared" si="6"/>
        <v>0</v>
      </c>
      <c r="R12" s="13" t="str">
        <f>VLOOKUP($A12,Raw!$B$2:$DG$512,MATCH('Breakup of Clients of PMS'!R$1,Raw!$B$1:$DG$1,0),0)</f>
        <v>4.40521</v>
      </c>
      <c r="S12" s="20">
        <f t="shared" si="7"/>
        <v>3.228477907160731E-2</v>
      </c>
      <c r="T12" s="13" t="str">
        <f>VLOOKUP($A12,Raw!$B$2:$DG$512,MATCH('Breakup of Clients of PMS'!T$1,Raw!$B$1:$DG$1,0),0)</f>
        <v>85.95806</v>
      </c>
      <c r="U12" s="20">
        <f t="shared" si="8"/>
        <v>0.62996701099924068</v>
      </c>
      <c r="V12" s="13" t="str">
        <f>VLOOKUP($A12,Raw!$B$2:$DG$512,MATCH('Breakup of Clients of PMS'!V$1,Raw!$B$1:$DG$1,0),0)</f>
        <v>24.62354</v>
      </c>
      <c r="W12" s="20">
        <f t="shared" si="9"/>
        <v>0.18046030696854073</v>
      </c>
      <c r="X12" s="13" t="str">
        <f>VLOOKUP($A12,Raw!$B$2:$DG$512,MATCH('Breakup of Clients of PMS'!X$1,Raw!$B$1:$DG$1,0),0)</f>
        <v>21.4617</v>
      </c>
      <c r="Y12" s="20">
        <f t="shared" si="10"/>
        <v>0.15728790296061129</v>
      </c>
      <c r="Z12" s="13" t="str">
        <f>VLOOKUP($A12,Raw!$B$2:$DG$512,MATCH('Breakup of Clients of PMS'!Z$1,Raw!$B$1:$DG$1,0),0)</f>
        <v>0</v>
      </c>
      <c r="AA12" s="20">
        <f t="shared" si="11"/>
        <v>0</v>
      </c>
      <c r="AB12" s="13" t="str">
        <f>VLOOKUP($A12,Raw!$B$2:$DG$512,MATCH('Breakup of Clients of PMS'!AB$1,Raw!$B$1:$DG$1,0),0)</f>
        <v>136.44851</v>
      </c>
      <c r="AD12" s="11" t="e">
        <f t="shared" si="12"/>
        <v>#DIV/0!</v>
      </c>
      <c r="AE12" s="11">
        <f t="shared" si="13"/>
        <v>1.4684033333333335</v>
      </c>
      <c r="AF12" s="11">
        <f t="shared" si="14"/>
        <v>1.1020264102564103</v>
      </c>
      <c r="AG12" s="11">
        <f t="shared" si="15"/>
        <v>1.1725495238095238</v>
      </c>
      <c r="AH12" s="11">
        <f t="shared" si="16"/>
        <v>21.4617</v>
      </c>
      <c r="AI12" s="11" t="e">
        <f t="shared" si="17"/>
        <v>#DIV/0!</v>
      </c>
    </row>
    <row r="13" spans="1:35" x14ac:dyDescent="0.3">
      <c r="A13" s="13" t="s">
        <v>364</v>
      </c>
      <c r="B13" s="13" t="str">
        <f>VLOOKUP($A13,Raw!$B$2:$DG$512,MATCH('Breakup of Clients of PMS'!B$1,Raw!$B$1:$DG$1,0),0)</f>
        <v>0</v>
      </c>
      <c r="C13" s="20">
        <f t="shared" si="0"/>
        <v>0</v>
      </c>
      <c r="D13" s="13" t="str">
        <f>VLOOKUP($A13,Raw!$B$2:$DG$512,MATCH('Breakup of Clients of PMS'!D$1,Raw!$B$1:$DG$1,0),0)</f>
        <v>4</v>
      </c>
      <c r="E13" s="20">
        <f t="shared" si="1"/>
        <v>6.5573770491803282E-2</v>
      </c>
      <c r="F13" s="13" t="str">
        <f>VLOOKUP($A13,Raw!$B$2:$DG$512,MATCH('Breakup of Clients of PMS'!F$1,Raw!$B$1:$DG$1,0),0)</f>
        <v>52</v>
      </c>
      <c r="G13" s="20">
        <f t="shared" si="2"/>
        <v>0.85245901639344257</v>
      </c>
      <c r="H13" s="13" t="str">
        <f>VLOOKUP($A13,Raw!$B$2:$DG$512,MATCH('Breakup of Clients of PMS'!H$1,Raw!$B$1:$DG$1,0),0)</f>
        <v>5</v>
      </c>
      <c r="I13" s="20">
        <f t="shared" si="3"/>
        <v>8.1967213114754092E-2</v>
      </c>
      <c r="J13" s="13" t="str">
        <f>VLOOKUP($A13,Raw!$B$2:$DG$512,MATCH('Breakup of Clients of PMS'!J$1,Raw!$B$1:$DG$1,0),0)</f>
        <v>0</v>
      </c>
      <c r="K13" s="20">
        <f t="shared" si="4"/>
        <v>0</v>
      </c>
      <c r="L13" s="13" t="str">
        <f>VLOOKUP($A13,Raw!$B$2:$DG$512,MATCH('Breakup of Clients of PMS'!L$1,Raw!$B$1:$DG$1,0),0)</f>
        <v>0</v>
      </c>
      <c r="M13" s="20">
        <f t="shared" si="5"/>
        <v>0</v>
      </c>
      <c r="N13" s="13" t="str">
        <f>VLOOKUP($A13,Raw!$B$2:$DG$512,MATCH('Breakup of Clients of PMS'!N$1,Raw!$B$1:$DG$1,0),0)</f>
        <v>61</v>
      </c>
      <c r="P13" s="13" t="str">
        <f>VLOOKUP($A13,Raw!$B$2:$DG$512,MATCH('Breakup of Clients of PMS'!P$1,Raw!$B$1:$DG$1,0),0)</f>
        <v>0</v>
      </c>
      <c r="Q13" s="20">
        <f t="shared" si="6"/>
        <v>0</v>
      </c>
      <c r="R13" s="13" t="str">
        <f>VLOOKUP($A13,Raw!$B$2:$DG$512,MATCH('Breakup of Clients of PMS'!R$1,Raw!$B$1:$DG$1,0),0)</f>
        <v>15.21</v>
      </c>
      <c r="S13" s="20">
        <f t="shared" si="7"/>
        <v>6.2466631073144686E-2</v>
      </c>
      <c r="T13" s="13" t="str">
        <f>VLOOKUP($A13,Raw!$B$2:$DG$512,MATCH('Breakup of Clients of PMS'!T$1,Raw!$B$1:$DG$1,0),0)</f>
        <v>205.7</v>
      </c>
      <c r="U13" s="20">
        <f t="shared" si="8"/>
        <v>0.84479855435541495</v>
      </c>
      <c r="V13" s="13" t="str">
        <f>VLOOKUP($A13,Raw!$B$2:$DG$512,MATCH('Breakup of Clients of PMS'!V$1,Raw!$B$1:$DG$1,0),0)</f>
        <v>22.58</v>
      </c>
      <c r="W13" s="20">
        <f t="shared" si="9"/>
        <v>9.2734814571440297E-2</v>
      </c>
      <c r="X13" s="13" t="str">
        <f>VLOOKUP($A13,Raw!$B$2:$DG$512,MATCH('Breakup of Clients of PMS'!X$1,Raw!$B$1:$DG$1,0),0)</f>
        <v>0</v>
      </c>
      <c r="Y13" s="20">
        <f t="shared" si="10"/>
        <v>0</v>
      </c>
      <c r="Z13" s="13" t="str">
        <f>VLOOKUP($A13,Raw!$B$2:$DG$512,MATCH('Breakup of Clients of PMS'!Z$1,Raw!$B$1:$DG$1,0),0)</f>
        <v>0</v>
      </c>
      <c r="AA13" s="20">
        <f t="shared" si="11"/>
        <v>0</v>
      </c>
      <c r="AB13" s="13" t="str">
        <f>VLOOKUP($A13,Raw!$B$2:$DG$512,MATCH('Breakup of Clients of PMS'!AB$1,Raw!$B$1:$DG$1,0),0)</f>
        <v>243.49</v>
      </c>
      <c r="AD13" s="11" t="e">
        <f t="shared" si="12"/>
        <v>#DIV/0!</v>
      </c>
      <c r="AE13" s="11">
        <f t="shared" si="13"/>
        <v>3.8025000000000002</v>
      </c>
      <c r="AF13" s="11">
        <f t="shared" si="14"/>
        <v>3.9557692307692305</v>
      </c>
      <c r="AG13" s="11">
        <f t="shared" si="15"/>
        <v>4.516</v>
      </c>
      <c r="AH13" s="11" t="e">
        <f t="shared" si="16"/>
        <v>#DIV/0!</v>
      </c>
      <c r="AI13" s="11" t="e">
        <f t="shared" si="17"/>
        <v>#DIV/0!</v>
      </c>
    </row>
    <row r="14" spans="1:35" x14ac:dyDescent="0.3">
      <c r="A14" s="13" t="s">
        <v>380</v>
      </c>
      <c r="B14" s="13" t="str">
        <f>VLOOKUP($A14,Raw!$B$2:$DG$512,MATCH('Breakup of Clients of PMS'!B$1,Raw!$B$1:$DG$1,0),0)</f>
        <v>0</v>
      </c>
      <c r="C14" s="20">
        <f t="shared" si="0"/>
        <v>0</v>
      </c>
      <c r="D14" s="13" t="str">
        <f>VLOOKUP($A14,Raw!$B$2:$DG$512,MATCH('Breakup of Clients of PMS'!D$1,Raw!$B$1:$DG$1,0),0)</f>
        <v>23</v>
      </c>
      <c r="E14" s="20">
        <f t="shared" si="1"/>
        <v>6.7448680351906154E-2</v>
      </c>
      <c r="F14" s="13" t="str">
        <f>VLOOKUP($A14,Raw!$B$2:$DG$512,MATCH('Breakup of Clients of PMS'!F$1,Raw!$B$1:$DG$1,0),0)</f>
        <v>305</v>
      </c>
      <c r="G14" s="20">
        <f t="shared" si="2"/>
        <v>0.8944281524926686</v>
      </c>
      <c r="H14" s="13" t="str">
        <f>VLOOKUP($A14,Raw!$B$2:$DG$512,MATCH('Breakup of Clients of PMS'!H$1,Raw!$B$1:$DG$1,0),0)</f>
        <v>13</v>
      </c>
      <c r="I14" s="20">
        <f t="shared" si="3"/>
        <v>3.8123167155425221E-2</v>
      </c>
      <c r="J14" s="13" t="str">
        <f>VLOOKUP($A14,Raw!$B$2:$DG$512,MATCH('Breakup of Clients of PMS'!J$1,Raw!$B$1:$DG$1,0),0)</f>
        <v>0</v>
      </c>
      <c r="K14" s="20">
        <f t="shared" si="4"/>
        <v>0</v>
      </c>
      <c r="L14" s="13" t="str">
        <f>VLOOKUP($A14,Raw!$B$2:$DG$512,MATCH('Breakup of Clients of PMS'!L$1,Raw!$B$1:$DG$1,0),0)</f>
        <v>0</v>
      </c>
      <c r="M14" s="20">
        <f t="shared" si="5"/>
        <v>0</v>
      </c>
      <c r="N14" s="13" t="str">
        <f>VLOOKUP($A14,Raw!$B$2:$DG$512,MATCH('Breakup of Clients of PMS'!N$1,Raw!$B$1:$DG$1,0),0)</f>
        <v>341</v>
      </c>
      <c r="P14" s="13" t="str">
        <f>VLOOKUP($A14,Raw!$B$2:$DG$512,MATCH('Breakup of Clients of PMS'!P$1,Raw!$B$1:$DG$1,0),0)</f>
        <v>0</v>
      </c>
      <c r="Q14" s="20">
        <f t="shared" si="6"/>
        <v>0</v>
      </c>
      <c r="R14" s="13" t="str">
        <f>VLOOKUP($A14,Raw!$B$2:$DG$512,MATCH('Breakup of Clients of PMS'!R$1,Raw!$B$1:$DG$1,0),0)</f>
        <v>91.98</v>
      </c>
      <c r="S14" s="20">
        <f t="shared" si="7"/>
        <v>8.7352916037493941E-2</v>
      </c>
      <c r="T14" s="13" t="str">
        <f>VLOOKUP($A14,Raw!$B$2:$DG$512,MATCH('Breakup of Clients of PMS'!T$1,Raw!$B$1:$DG$1,0),0)</f>
        <v>912.05</v>
      </c>
      <c r="U14" s="20">
        <f t="shared" si="8"/>
        <v>0.86616902665792939</v>
      </c>
      <c r="V14" s="13" t="str">
        <f>VLOOKUP($A14,Raw!$B$2:$DG$512,MATCH('Breakup of Clients of PMS'!V$1,Raw!$B$1:$DG$1,0),0)</f>
        <v>48.94</v>
      </c>
      <c r="W14" s="20">
        <f t="shared" si="9"/>
        <v>4.6478057304576575E-2</v>
      </c>
      <c r="X14" s="13" t="str">
        <f>VLOOKUP($A14,Raw!$B$2:$DG$512,MATCH('Breakup of Clients of PMS'!X$1,Raw!$B$1:$DG$1,0),0)</f>
        <v>0</v>
      </c>
      <c r="Y14" s="20">
        <f t="shared" si="10"/>
        <v>0</v>
      </c>
      <c r="Z14" s="13" t="str">
        <f>VLOOKUP($A14,Raw!$B$2:$DG$512,MATCH('Breakup of Clients of PMS'!Z$1,Raw!$B$1:$DG$1,0),0)</f>
        <v>0</v>
      </c>
      <c r="AA14" s="20">
        <f t="shared" si="11"/>
        <v>0</v>
      </c>
      <c r="AB14" s="13" t="str">
        <f>VLOOKUP($A14,Raw!$B$2:$DG$512,MATCH('Breakup of Clients of PMS'!AB$1,Raw!$B$1:$DG$1,0),0)</f>
        <v>1052.97</v>
      </c>
      <c r="AD14" s="11" t="e">
        <f t="shared" si="12"/>
        <v>#DIV/0!</v>
      </c>
      <c r="AE14" s="11">
        <f t="shared" si="13"/>
        <v>3.9991304347826087</v>
      </c>
      <c r="AF14" s="11">
        <f t="shared" si="14"/>
        <v>2.990327868852459</v>
      </c>
      <c r="AG14" s="11">
        <f t="shared" si="15"/>
        <v>3.7646153846153845</v>
      </c>
      <c r="AH14" s="11" t="e">
        <f t="shared" si="16"/>
        <v>#DIV/0!</v>
      </c>
      <c r="AI14" s="11" t="e">
        <f t="shared" si="17"/>
        <v>#DIV/0!</v>
      </c>
    </row>
    <row r="15" spans="1:35" x14ac:dyDescent="0.3">
      <c r="A15" s="13" t="s">
        <v>403</v>
      </c>
      <c r="B15" s="13" t="str">
        <f>VLOOKUP($A15,Raw!$B$2:$DG$512,MATCH('Breakup of Clients of PMS'!B$1,Raw!$B$1:$DG$1,0),0)</f>
        <v>0</v>
      </c>
      <c r="C15" s="20">
        <f t="shared" si="0"/>
        <v>0</v>
      </c>
      <c r="D15" s="13" t="str">
        <f>VLOOKUP($A15,Raw!$B$2:$DG$512,MATCH('Breakup of Clients of PMS'!D$1,Raw!$B$1:$DG$1,0),0)</f>
        <v>36</v>
      </c>
      <c r="E15" s="20">
        <f t="shared" si="1"/>
        <v>0.20930232558139536</v>
      </c>
      <c r="F15" s="13" t="str">
        <f>VLOOKUP($A15,Raw!$B$2:$DG$512,MATCH('Breakup of Clients of PMS'!F$1,Raw!$B$1:$DG$1,0),0)</f>
        <v>133</v>
      </c>
      <c r="G15" s="20">
        <f t="shared" si="2"/>
        <v>0.77325581395348841</v>
      </c>
      <c r="H15" s="13" t="str">
        <f>VLOOKUP($A15,Raw!$B$2:$DG$512,MATCH('Breakup of Clients of PMS'!H$1,Raw!$B$1:$DG$1,0),0)</f>
        <v>3</v>
      </c>
      <c r="I15" s="20">
        <f t="shared" si="3"/>
        <v>1.7441860465116279E-2</v>
      </c>
      <c r="J15" s="13" t="str">
        <f>VLOOKUP($A15,Raw!$B$2:$DG$512,MATCH('Breakup of Clients of PMS'!J$1,Raw!$B$1:$DG$1,0),0)</f>
        <v>0</v>
      </c>
      <c r="K15" s="20">
        <f t="shared" si="4"/>
        <v>0</v>
      </c>
      <c r="L15" s="13" t="str">
        <f>VLOOKUP($A15,Raw!$B$2:$DG$512,MATCH('Breakup of Clients of PMS'!L$1,Raw!$B$1:$DG$1,0),0)</f>
        <v>0</v>
      </c>
      <c r="M15" s="20">
        <f t="shared" si="5"/>
        <v>0</v>
      </c>
      <c r="N15" s="13" t="str">
        <f>VLOOKUP($A15,Raw!$B$2:$DG$512,MATCH('Breakup of Clients of PMS'!N$1,Raw!$B$1:$DG$1,0),0)</f>
        <v>172</v>
      </c>
      <c r="P15" s="13" t="str">
        <f>VLOOKUP($A15,Raw!$B$2:$DG$512,MATCH('Breakup of Clients of PMS'!P$1,Raw!$B$1:$DG$1,0),0)</f>
        <v>0</v>
      </c>
      <c r="Q15" s="20">
        <f t="shared" si="6"/>
        <v>0</v>
      </c>
      <c r="R15" s="13" t="str">
        <f>VLOOKUP($A15,Raw!$B$2:$DG$512,MATCH('Breakup of Clients of PMS'!R$1,Raw!$B$1:$DG$1,0),0)</f>
        <v>86.38</v>
      </c>
      <c r="S15" s="20">
        <f t="shared" si="7"/>
        <v>0.30773067331670823</v>
      </c>
      <c r="T15" s="13" t="str">
        <f>VLOOKUP($A15,Raw!$B$2:$DG$512,MATCH('Breakup of Clients of PMS'!T$1,Raw!$B$1:$DG$1,0),0)</f>
        <v>165.41</v>
      </c>
      <c r="U15" s="20">
        <f t="shared" si="8"/>
        <v>0.58927680798004989</v>
      </c>
      <c r="V15" s="13" t="str">
        <f>VLOOKUP($A15,Raw!$B$2:$DG$512,MATCH('Breakup of Clients of PMS'!V$1,Raw!$B$1:$DG$1,0),0)</f>
        <v>28.91</v>
      </c>
      <c r="W15" s="20">
        <f t="shared" si="9"/>
        <v>0.1029925187032419</v>
      </c>
      <c r="X15" s="13" t="str">
        <f>VLOOKUP($A15,Raw!$B$2:$DG$512,MATCH('Breakup of Clients of PMS'!X$1,Raw!$B$1:$DG$1,0),0)</f>
        <v>0</v>
      </c>
      <c r="Y15" s="20">
        <f t="shared" si="10"/>
        <v>0</v>
      </c>
      <c r="Z15" s="13" t="str">
        <f>VLOOKUP($A15,Raw!$B$2:$DG$512,MATCH('Breakup of Clients of PMS'!Z$1,Raw!$B$1:$DG$1,0),0)</f>
        <v>0</v>
      </c>
      <c r="AA15" s="20">
        <f t="shared" si="11"/>
        <v>0</v>
      </c>
      <c r="AB15" s="13" t="str">
        <f>VLOOKUP($A15,Raw!$B$2:$DG$512,MATCH('Breakup of Clients of PMS'!AB$1,Raw!$B$1:$DG$1,0),0)</f>
        <v>280.7</v>
      </c>
      <c r="AD15" s="11" t="e">
        <f t="shared" si="12"/>
        <v>#DIV/0!</v>
      </c>
      <c r="AE15" s="11">
        <f t="shared" si="13"/>
        <v>2.3994444444444443</v>
      </c>
      <c r="AF15" s="11">
        <f t="shared" si="14"/>
        <v>1.2436842105263157</v>
      </c>
      <c r="AG15" s="11">
        <f t="shared" si="15"/>
        <v>9.6366666666666667</v>
      </c>
      <c r="AH15" s="11" t="e">
        <f t="shared" si="16"/>
        <v>#DIV/0!</v>
      </c>
      <c r="AI15" s="11" t="e">
        <f t="shared" si="17"/>
        <v>#DIV/0!</v>
      </c>
    </row>
    <row r="16" spans="1:35" x14ac:dyDescent="0.3">
      <c r="A16" s="13" t="s">
        <v>423</v>
      </c>
      <c r="B16" s="13" t="str">
        <f>VLOOKUP($A16,Raw!$B$2:$DG$512,MATCH('Breakup of Clients of PMS'!B$1,Raw!$B$1:$DG$1,0),0)</f>
        <v>0</v>
      </c>
      <c r="C16" s="20">
        <f t="shared" si="0"/>
        <v>0</v>
      </c>
      <c r="D16" s="13" t="str">
        <f>VLOOKUP($A16,Raw!$B$2:$DG$512,MATCH('Breakup of Clients of PMS'!D$1,Raw!$B$1:$DG$1,0),0)</f>
        <v>2</v>
      </c>
      <c r="E16" s="20">
        <f t="shared" si="1"/>
        <v>3.2786885245901641E-2</v>
      </c>
      <c r="F16" s="13" t="str">
        <f>VLOOKUP($A16,Raw!$B$2:$DG$512,MATCH('Breakup of Clients of PMS'!F$1,Raw!$B$1:$DG$1,0),0)</f>
        <v>57</v>
      </c>
      <c r="G16" s="20">
        <f t="shared" si="2"/>
        <v>0.93442622950819676</v>
      </c>
      <c r="H16" s="13" t="str">
        <f>VLOOKUP($A16,Raw!$B$2:$DG$512,MATCH('Breakup of Clients of PMS'!H$1,Raw!$B$1:$DG$1,0),0)</f>
        <v>2</v>
      </c>
      <c r="I16" s="20">
        <f t="shared" si="3"/>
        <v>3.2786885245901641E-2</v>
      </c>
      <c r="J16" s="13" t="str">
        <f>VLOOKUP($A16,Raw!$B$2:$DG$512,MATCH('Breakup of Clients of PMS'!J$1,Raw!$B$1:$DG$1,0),0)</f>
        <v>0</v>
      </c>
      <c r="K16" s="20">
        <f t="shared" si="4"/>
        <v>0</v>
      </c>
      <c r="L16" s="13" t="str">
        <f>VLOOKUP($A16,Raw!$B$2:$DG$512,MATCH('Breakup of Clients of PMS'!L$1,Raw!$B$1:$DG$1,0),0)</f>
        <v>0</v>
      </c>
      <c r="M16" s="20">
        <f t="shared" si="5"/>
        <v>0</v>
      </c>
      <c r="N16" s="13" t="str">
        <f>VLOOKUP($A16,Raw!$B$2:$DG$512,MATCH('Breakup of Clients of PMS'!N$1,Raw!$B$1:$DG$1,0),0)</f>
        <v>61</v>
      </c>
      <c r="P16" s="13" t="str">
        <f>VLOOKUP($A16,Raw!$B$2:$DG$512,MATCH('Breakup of Clients of PMS'!P$1,Raw!$B$1:$DG$1,0),0)</f>
        <v>0</v>
      </c>
      <c r="Q16" s="20">
        <f t="shared" si="6"/>
        <v>0</v>
      </c>
      <c r="R16" s="13" t="str">
        <f>VLOOKUP($A16,Raw!$B$2:$DG$512,MATCH('Breakup of Clients of PMS'!R$1,Raw!$B$1:$DG$1,0),0)</f>
        <v>1.33</v>
      </c>
      <c r="S16" s="20">
        <f t="shared" si="7"/>
        <v>1.5581068416119963E-2</v>
      </c>
      <c r="T16" s="13" t="str">
        <f>VLOOKUP($A16,Raw!$B$2:$DG$512,MATCH('Breakup of Clients of PMS'!T$1,Raw!$B$1:$DG$1,0),0)</f>
        <v>83.11</v>
      </c>
      <c r="U16" s="20">
        <f t="shared" si="8"/>
        <v>0.97364104967197751</v>
      </c>
      <c r="V16" s="13" t="str">
        <f>VLOOKUP($A16,Raw!$B$2:$DG$512,MATCH('Breakup of Clients of PMS'!V$1,Raw!$B$1:$DG$1,0),0)</f>
        <v>0.92</v>
      </c>
      <c r="W16" s="20">
        <f t="shared" si="9"/>
        <v>1.077788191190253E-2</v>
      </c>
      <c r="X16" s="13" t="str">
        <f>VLOOKUP($A16,Raw!$B$2:$DG$512,MATCH('Breakup of Clients of PMS'!X$1,Raw!$B$1:$DG$1,0),0)</f>
        <v>0</v>
      </c>
      <c r="Y16" s="20">
        <f t="shared" si="10"/>
        <v>0</v>
      </c>
      <c r="Z16" s="13" t="str">
        <f>VLOOKUP($A16,Raw!$B$2:$DG$512,MATCH('Breakup of Clients of PMS'!Z$1,Raw!$B$1:$DG$1,0),0)</f>
        <v>0</v>
      </c>
      <c r="AA16" s="20">
        <f t="shared" si="11"/>
        <v>0</v>
      </c>
      <c r="AB16" s="13" t="str">
        <f>VLOOKUP($A16,Raw!$B$2:$DG$512,MATCH('Breakup of Clients of PMS'!AB$1,Raw!$B$1:$DG$1,0),0)</f>
        <v>85.36</v>
      </c>
      <c r="AD16" s="11" t="e">
        <f t="shared" si="12"/>
        <v>#DIV/0!</v>
      </c>
      <c r="AE16" s="11">
        <f t="shared" si="13"/>
        <v>0.66500000000000004</v>
      </c>
      <c r="AF16" s="11">
        <f t="shared" si="14"/>
        <v>1.4580701754385965</v>
      </c>
      <c r="AG16" s="11">
        <f t="shared" si="15"/>
        <v>0.46</v>
      </c>
      <c r="AH16" s="11" t="e">
        <f t="shared" si="16"/>
        <v>#DIV/0!</v>
      </c>
      <c r="AI16" s="11" t="e">
        <f t="shared" si="17"/>
        <v>#DIV/0!</v>
      </c>
    </row>
    <row r="17" spans="1:35" x14ac:dyDescent="0.3">
      <c r="A17" s="13" t="s">
        <v>439</v>
      </c>
      <c r="B17" s="13" t="str">
        <f>VLOOKUP($A17,Raw!$B$2:$DG$512,MATCH('Breakup of Clients of PMS'!B$1,Raw!$B$1:$DG$1,0),0)</f>
        <v>0</v>
      </c>
      <c r="C17" s="20">
        <f t="shared" si="0"/>
        <v>0</v>
      </c>
      <c r="D17" s="13" t="str">
        <f>VLOOKUP($A17,Raw!$B$2:$DG$512,MATCH('Breakup of Clients of PMS'!D$1,Raw!$B$1:$DG$1,0),0)</f>
        <v>0</v>
      </c>
      <c r="E17" s="20">
        <f t="shared" si="1"/>
        <v>0</v>
      </c>
      <c r="F17" s="13" t="str">
        <f>VLOOKUP($A17,Raw!$B$2:$DG$512,MATCH('Breakup of Clients of PMS'!F$1,Raw!$B$1:$DG$1,0),0)</f>
        <v>1</v>
      </c>
      <c r="G17" s="20">
        <f t="shared" si="2"/>
        <v>1</v>
      </c>
      <c r="H17" s="13" t="str">
        <f>VLOOKUP($A17,Raw!$B$2:$DG$512,MATCH('Breakup of Clients of PMS'!H$1,Raw!$B$1:$DG$1,0),0)</f>
        <v>0</v>
      </c>
      <c r="I17" s="20">
        <f t="shared" si="3"/>
        <v>0</v>
      </c>
      <c r="J17" s="13" t="str">
        <f>VLOOKUP($A17,Raw!$B$2:$DG$512,MATCH('Breakup of Clients of PMS'!J$1,Raw!$B$1:$DG$1,0),0)</f>
        <v>0</v>
      </c>
      <c r="K17" s="20">
        <f t="shared" si="4"/>
        <v>0</v>
      </c>
      <c r="L17" s="13" t="str">
        <f>VLOOKUP($A17,Raw!$B$2:$DG$512,MATCH('Breakup of Clients of PMS'!L$1,Raw!$B$1:$DG$1,0),0)</f>
        <v>0</v>
      </c>
      <c r="M17" s="20">
        <f t="shared" si="5"/>
        <v>0</v>
      </c>
      <c r="N17" s="13" t="str">
        <f>VLOOKUP($A17,Raw!$B$2:$DG$512,MATCH('Breakup of Clients of PMS'!N$1,Raw!$B$1:$DG$1,0),0)</f>
        <v>1</v>
      </c>
      <c r="P17" s="13" t="str">
        <f>VLOOKUP($A17,Raw!$B$2:$DG$512,MATCH('Breakup of Clients of PMS'!P$1,Raw!$B$1:$DG$1,0),0)</f>
        <v>0</v>
      </c>
      <c r="Q17" s="20" t="e">
        <f t="shared" si="6"/>
        <v>#DIV/0!</v>
      </c>
      <c r="R17" s="13" t="str">
        <f>VLOOKUP($A17,Raw!$B$2:$DG$512,MATCH('Breakup of Clients of PMS'!R$1,Raw!$B$1:$DG$1,0),0)</f>
        <v>0</v>
      </c>
      <c r="S17" s="20" t="e">
        <f t="shared" si="7"/>
        <v>#DIV/0!</v>
      </c>
      <c r="T17" s="13" t="str">
        <f>VLOOKUP($A17,Raw!$B$2:$DG$512,MATCH('Breakup of Clients of PMS'!T$1,Raw!$B$1:$DG$1,0),0)</f>
        <v>0</v>
      </c>
      <c r="U17" s="20" t="e">
        <f t="shared" si="8"/>
        <v>#DIV/0!</v>
      </c>
      <c r="V17" s="13" t="str">
        <f>VLOOKUP($A17,Raw!$B$2:$DG$512,MATCH('Breakup of Clients of PMS'!V$1,Raw!$B$1:$DG$1,0),0)</f>
        <v>0</v>
      </c>
      <c r="W17" s="20" t="e">
        <f t="shared" si="9"/>
        <v>#DIV/0!</v>
      </c>
      <c r="X17" s="13" t="str">
        <f>VLOOKUP($A17,Raw!$B$2:$DG$512,MATCH('Breakup of Clients of PMS'!X$1,Raw!$B$1:$DG$1,0),0)</f>
        <v>0</v>
      </c>
      <c r="Y17" s="20" t="e">
        <f t="shared" si="10"/>
        <v>#DIV/0!</v>
      </c>
      <c r="Z17" s="13" t="str">
        <f>VLOOKUP($A17,Raw!$B$2:$DG$512,MATCH('Breakup of Clients of PMS'!Z$1,Raw!$B$1:$DG$1,0),0)</f>
        <v>0</v>
      </c>
      <c r="AA17" s="20" t="e">
        <f t="shared" si="11"/>
        <v>#DIV/0!</v>
      </c>
      <c r="AB17" s="13" t="str">
        <f>VLOOKUP($A17,Raw!$B$2:$DG$512,MATCH('Breakup of Clients of PMS'!AB$1,Raw!$B$1:$DG$1,0),0)</f>
        <v>0</v>
      </c>
      <c r="AD17" s="11" t="e">
        <f t="shared" si="12"/>
        <v>#DIV/0!</v>
      </c>
      <c r="AE17" s="11" t="e">
        <f t="shared" si="13"/>
        <v>#DIV/0!</v>
      </c>
      <c r="AF17" s="11">
        <f t="shared" si="14"/>
        <v>0</v>
      </c>
      <c r="AG17" s="11" t="e">
        <f t="shared" si="15"/>
        <v>#DIV/0!</v>
      </c>
      <c r="AH17" s="11" t="e">
        <f t="shared" si="16"/>
        <v>#DIV/0!</v>
      </c>
      <c r="AI17" s="11" t="e">
        <f t="shared" si="17"/>
        <v>#DIV/0!</v>
      </c>
    </row>
    <row r="18" spans="1:35" x14ac:dyDescent="0.3">
      <c r="A18" s="13" t="s">
        <v>447</v>
      </c>
      <c r="B18" s="13" t="str">
        <f>VLOOKUP($A18,Raw!$B$2:$DG$512,MATCH('Breakup of Clients of PMS'!B$1,Raw!$B$1:$DG$1,0),0)</f>
        <v>0</v>
      </c>
      <c r="C18" s="20">
        <f t="shared" si="0"/>
        <v>0</v>
      </c>
      <c r="D18" s="13" t="str">
        <f>VLOOKUP($A18,Raw!$B$2:$DG$512,MATCH('Breakup of Clients of PMS'!D$1,Raw!$B$1:$DG$1,0),0)</f>
        <v>2</v>
      </c>
      <c r="E18" s="20">
        <f t="shared" si="1"/>
        <v>6.0606060606060608E-2</v>
      </c>
      <c r="F18" s="13" t="str">
        <f>VLOOKUP($A18,Raw!$B$2:$DG$512,MATCH('Breakup of Clients of PMS'!F$1,Raw!$B$1:$DG$1,0),0)</f>
        <v>29</v>
      </c>
      <c r="G18" s="20">
        <f t="shared" si="2"/>
        <v>0.87878787878787878</v>
      </c>
      <c r="H18" s="13" t="str">
        <f>VLOOKUP($A18,Raw!$B$2:$DG$512,MATCH('Breakup of Clients of PMS'!H$1,Raw!$B$1:$DG$1,0),0)</f>
        <v>2</v>
      </c>
      <c r="I18" s="20">
        <f t="shared" si="3"/>
        <v>6.0606060606060608E-2</v>
      </c>
      <c r="J18" s="13" t="str">
        <f>VLOOKUP($A18,Raw!$B$2:$DG$512,MATCH('Breakup of Clients of PMS'!J$1,Raw!$B$1:$DG$1,0),0)</f>
        <v>0</v>
      </c>
      <c r="K18" s="20">
        <f t="shared" si="4"/>
        <v>0</v>
      </c>
      <c r="L18" s="13" t="str">
        <f>VLOOKUP($A18,Raw!$B$2:$DG$512,MATCH('Breakup of Clients of PMS'!L$1,Raw!$B$1:$DG$1,0),0)</f>
        <v>0</v>
      </c>
      <c r="M18" s="20">
        <f t="shared" si="5"/>
        <v>0</v>
      </c>
      <c r="N18" s="13" t="str">
        <f>VLOOKUP($A18,Raw!$B$2:$DG$512,MATCH('Breakup of Clients of PMS'!N$1,Raw!$B$1:$DG$1,0),0)</f>
        <v>33</v>
      </c>
      <c r="P18" s="13" t="str">
        <f>VLOOKUP($A18,Raw!$B$2:$DG$512,MATCH('Breakup of Clients of PMS'!P$1,Raw!$B$1:$DG$1,0),0)</f>
        <v>0</v>
      </c>
      <c r="Q18" s="20">
        <f t="shared" si="6"/>
        <v>0</v>
      </c>
      <c r="R18" s="13" t="str">
        <f>VLOOKUP($A18,Raw!$B$2:$DG$512,MATCH('Breakup of Clients of PMS'!R$1,Raw!$B$1:$DG$1,0),0)</f>
        <v>3.72</v>
      </c>
      <c r="S18" s="20">
        <f t="shared" si="7"/>
        <v>0.15829787234042553</v>
      </c>
      <c r="T18" s="13" t="str">
        <f>VLOOKUP($A18,Raw!$B$2:$DG$512,MATCH('Breakup of Clients of PMS'!T$1,Raw!$B$1:$DG$1,0),0)</f>
        <v>18.49</v>
      </c>
      <c r="U18" s="20">
        <f t="shared" si="8"/>
        <v>0.78680851063829782</v>
      </c>
      <c r="V18" s="13" t="str">
        <f>VLOOKUP($A18,Raw!$B$2:$DG$512,MATCH('Breakup of Clients of PMS'!V$1,Raw!$B$1:$DG$1,0),0)</f>
        <v>1.29</v>
      </c>
      <c r="W18" s="20">
        <f t="shared" si="9"/>
        <v>5.4893617021276597E-2</v>
      </c>
      <c r="X18" s="13" t="str">
        <f>VLOOKUP($A18,Raw!$B$2:$DG$512,MATCH('Breakup of Clients of PMS'!X$1,Raw!$B$1:$DG$1,0),0)</f>
        <v>0</v>
      </c>
      <c r="Y18" s="20">
        <f t="shared" si="10"/>
        <v>0</v>
      </c>
      <c r="Z18" s="13" t="str">
        <f>VLOOKUP($A18,Raw!$B$2:$DG$512,MATCH('Breakup of Clients of PMS'!Z$1,Raw!$B$1:$DG$1,0),0)</f>
        <v>0</v>
      </c>
      <c r="AA18" s="20">
        <f t="shared" si="11"/>
        <v>0</v>
      </c>
      <c r="AB18" s="13" t="str">
        <f>VLOOKUP($A18,Raw!$B$2:$DG$512,MATCH('Breakup of Clients of PMS'!AB$1,Raw!$B$1:$DG$1,0),0)</f>
        <v>23.5</v>
      </c>
      <c r="AD18" s="11" t="e">
        <f t="shared" si="12"/>
        <v>#DIV/0!</v>
      </c>
      <c r="AE18" s="11">
        <f t="shared" si="13"/>
        <v>1.86</v>
      </c>
      <c r="AF18" s="11">
        <f t="shared" si="14"/>
        <v>0.63758620689655165</v>
      </c>
      <c r="AG18" s="11">
        <f t="shared" si="15"/>
        <v>0.64500000000000002</v>
      </c>
      <c r="AH18" s="11" t="e">
        <f t="shared" si="16"/>
        <v>#DIV/0!</v>
      </c>
      <c r="AI18" s="11" t="e">
        <f t="shared" si="17"/>
        <v>#DIV/0!</v>
      </c>
    </row>
    <row r="19" spans="1:35" x14ac:dyDescent="0.3">
      <c r="A19" s="13" t="s">
        <v>468</v>
      </c>
      <c r="B19" s="13" t="str">
        <f>VLOOKUP($A19,Raw!$B$2:$DG$512,MATCH('Breakup of Clients of PMS'!B$1,Raw!$B$1:$DG$1,0),0)</f>
        <v>0</v>
      </c>
      <c r="C19" s="20" t="e">
        <f t="shared" si="0"/>
        <v>#DIV/0!</v>
      </c>
      <c r="D19" s="13" t="str">
        <f>VLOOKUP($A19,Raw!$B$2:$DG$512,MATCH('Breakup of Clients of PMS'!D$1,Raw!$B$1:$DG$1,0),0)</f>
        <v>0</v>
      </c>
      <c r="E19" s="20" t="e">
        <f t="shared" si="1"/>
        <v>#DIV/0!</v>
      </c>
      <c r="F19" s="13" t="str">
        <f>VLOOKUP($A19,Raw!$B$2:$DG$512,MATCH('Breakup of Clients of PMS'!F$1,Raw!$B$1:$DG$1,0),0)</f>
        <v>0</v>
      </c>
      <c r="G19" s="20" t="e">
        <f t="shared" si="2"/>
        <v>#DIV/0!</v>
      </c>
      <c r="H19" s="13" t="str">
        <f>VLOOKUP($A19,Raw!$B$2:$DG$512,MATCH('Breakup of Clients of PMS'!H$1,Raw!$B$1:$DG$1,0),0)</f>
        <v>0</v>
      </c>
      <c r="I19" s="20" t="e">
        <f t="shared" si="3"/>
        <v>#DIV/0!</v>
      </c>
      <c r="J19" s="13" t="str">
        <f>VLOOKUP($A19,Raw!$B$2:$DG$512,MATCH('Breakup of Clients of PMS'!J$1,Raw!$B$1:$DG$1,0),0)</f>
        <v>0</v>
      </c>
      <c r="K19" s="20" t="e">
        <f t="shared" si="4"/>
        <v>#DIV/0!</v>
      </c>
      <c r="L19" s="13" t="str">
        <f>VLOOKUP($A19,Raw!$B$2:$DG$512,MATCH('Breakup of Clients of PMS'!L$1,Raw!$B$1:$DG$1,0),0)</f>
        <v>0</v>
      </c>
      <c r="M19" s="20" t="e">
        <f t="shared" si="5"/>
        <v>#DIV/0!</v>
      </c>
      <c r="N19" s="13" t="str">
        <f>VLOOKUP($A19,Raw!$B$2:$DG$512,MATCH('Breakup of Clients of PMS'!N$1,Raw!$B$1:$DG$1,0),0)</f>
        <v>0</v>
      </c>
      <c r="P19" s="13" t="str">
        <f>VLOOKUP($A19,Raw!$B$2:$DG$512,MATCH('Breakup of Clients of PMS'!P$1,Raw!$B$1:$DG$1,0),0)</f>
        <v>0</v>
      </c>
      <c r="Q19" s="20" t="e">
        <f t="shared" si="6"/>
        <v>#DIV/0!</v>
      </c>
      <c r="R19" s="13" t="str">
        <f>VLOOKUP($A19,Raw!$B$2:$DG$512,MATCH('Breakup of Clients of PMS'!R$1,Raw!$B$1:$DG$1,0),0)</f>
        <v>0</v>
      </c>
      <c r="S19" s="20" t="e">
        <f t="shared" si="7"/>
        <v>#DIV/0!</v>
      </c>
      <c r="T19" s="13" t="str">
        <f>VLOOKUP($A19,Raw!$B$2:$DG$512,MATCH('Breakup of Clients of PMS'!T$1,Raw!$B$1:$DG$1,0),0)</f>
        <v>0</v>
      </c>
      <c r="U19" s="20" t="e">
        <f t="shared" si="8"/>
        <v>#DIV/0!</v>
      </c>
      <c r="V19" s="13" t="str">
        <f>VLOOKUP($A19,Raw!$B$2:$DG$512,MATCH('Breakup of Clients of PMS'!V$1,Raw!$B$1:$DG$1,0),0)</f>
        <v>0</v>
      </c>
      <c r="W19" s="20" t="e">
        <f t="shared" si="9"/>
        <v>#DIV/0!</v>
      </c>
      <c r="X19" s="13" t="str">
        <f>VLOOKUP($A19,Raw!$B$2:$DG$512,MATCH('Breakup of Clients of PMS'!X$1,Raw!$B$1:$DG$1,0),0)</f>
        <v>0</v>
      </c>
      <c r="Y19" s="20" t="e">
        <f t="shared" si="10"/>
        <v>#DIV/0!</v>
      </c>
      <c r="Z19" s="13" t="str">
        <f>VLOOKUP($A19,Raw!$B$2:$DG$512,MATCH('Breakup of Clients of PMS'!Z$1,Raw!$B$1:$DG$1,0),0)</f>
        <v>0</v>
      </c>
      <c r="AA19" s="20" t="e">
        <f t="shared" si="11"/>
        <v>#DIV/0!</v>
      </c>
      <c r="AB19" s="13" t="str">
        <f>VLOOKUP($A19,Raw!$B$2:$DG$512,MATCH('Breakup of Clients of PMS'!AB$1,Raw!$B$1:$DG$1,0),0)</f>
        <v>0</v>
      </c>
      <c r="AD19" s="11" t="e">
        <f t="shared" si="12"/>
        <v>#DIV/0!</v>
      </c>
      <c r="AE19" s="11" t="e">
        <f t="shared" si="13"/>
        <v>#DIV/0!</v>
      </c>
      <c r="AF19" s="11" t="e">
        <f t="shared" si="14"/>
        <v>#DIV/0!</v>
      </c>
      <c r="AG19" s="11" t="e">
        <f t="shared" si="15"/>
        <v>#DIV/0!</v>
      </c>
      <c r="AH19" s="11" t="e">
        <f t="shared" si="16"/>
        <v>#DIV/0!</v>
      </c>
      <c r="AI19" s="11" t="e">
        <f t="shared" si="17"/>
        <v>#DIV/0!</v>
      </c>
    </row>
    <row r="20" spans="1:35" x14ac:dyDescent="0.3">
      <c r="A20" s="13" t="s">
        <v>472</v>
      </c>
      <c r="B20" s="13" t="str">
        <f>VLOOKUP($A20,Raw!$B$2:$DG$512,MATCH('Breakup of Clients of PMS'!B$1,Raw!$B$1:$DG$1,0),0)</f>
        <v>0</v>
      </c>
      <c r="C20" s="20">
        <f t="shared" si="0"/>
        <v>0</v>
      </c>
      <c r="D20" s="13" t="str">
        <f>VLOOKUP($A20,Raw!$B$2:$DG$512,MATCH('Breakup of Clients of PMS'!D$1,Raw!$B$1:$DG$1,0),0)</f>
        <v>28</v>
      </c>
      <c r="E20" s="20">
        <f t="shared" si="1"/>
        <v>0.20588235294117646</v>
      </c>
      <c r="F20" s="13" t="str">
        <f>VLOOKUP($A20,Raw!$B$2:$DG$512,MATCH('Breakup of Clients of PMS'!F$1,Raw!$B$1:$DG$1,0),0)</f>
        <v>101</v>
      </c>
      <c r="G20" s="20">
        <f t="shared" si="2"/>
        <v>0.74264705882352944</v>
      </c>
      <c r="H20" s="13" t="str">
        <f>VLOOKUP($A20,Raw!$B$2:$DG$512,MATCH('Breakup of Clients of PMS'!H$1,Raw!$B$1:$DG$1,0),0)</f>
        <v>7</v>
      </c>
      <c r="I20" s="20">
        <f t="shared" si="3"/>
        <v>5.1470588235294115E-2</v>
      </c>
      <c r="J20" s="13" t="str">
        <f>VLOOKUP($A20,Raw!$B$2:$DG$512,MATCH('Breakup of Clients of PMS'!J$1,Raw!$B$1:$DG$1,0),0)</f>
        <v>0</v>
      </c>
      <c r="K20" s="20">
        <f t="shared" si="4"/>
        <v>0</v>
      </c>
      <c r="L20" s="13" t="str">
        <f>VLOOKUP($A20,Raw!$B$2:$DG$512,MATCH('Breakup of Clients of PMS'!L$1,Raw!$B$1:$DG$1,0),0)</f>
        <v>0</v>
      </c>
      <c r="M20" s="20">
        <f t="shared" si="5"/>
        <v>0</v>
      </c>
      <c r="N20" s="13" t="str">
        <f>VLOOKUP($A20,Raw!$B$2:$DG$512,MATCH('Breakup of Clients of PMS'!N$1,Raw!$B$1:$DG$1,0),0)</f>
        <v>136</v>
      </c>
      <c r="P20" s="13" t="str">
        <f>VLOOKUP($A20,Raw!$B$2:$DG$512,MATCH('Breakup of Clients of PMS'!P$1,Raw!$B$1:$DG$1,0),0)</f>
        <v>0</v>
      </c>
      <c r="Q20" s="20">
        <f t="shared" si="6"/>
        <v>0</v>
      </c>
      <c r="R20" s="13" t="str">
        <f>VLOOKUP($A20,Raw!$B$2:$DG$512,MATCH('Breakup of Clients of PMS'!R$1,Raw!$B$1:$DG$1,0),0)</f>
        <v>686.79</v>
      </c>
      <c r="S20" s="20">
        <f t="shared" si="7"/>
        <v>0.20327470010033652</v>
      </c>
      <c r="T20" s="13" t="str">
        <f>VLOOKUP($A20,Raw!$B$2:$DG$512,MATCH('Breakup of Clients of PMS'!T$1,Raw!$B$1:$DG$1,0),0)</f>
        <v>2491.25</v>
      </c>
      <c r="U20" s="20">
        <f t="shared" si="8"/>
        <v>0.73735508179350795</v>
      </c>
      <c r="V20" s="13" t="str">
        <f>VLOOKUP($A20,Raw!$B$2:$DG$512,MATCH('Breakup of Clients of PMS'!V$1,Raw!$B$1:$DG$1,0),0)</f>
        <v>200.6</v>
      </c>
      <c r="W20" s="20">
        <f t="shared" si="9"/>
        <v>5.9373177885711066E-2</v>
      </c>
      <c r="X20" s="13" t="str">
        <f>VLOOKUP($A20,Raw!$B$2:$DG$512,MATCH('Breakup of Clients of PMS'!X$1,Raw!$B$1:$DG$1,0),0)</f>
        <v>0</v>
      </c>
      <c r="Y20" s="20">
        <f t="shared" si="10"/>
        <v>0</v>
      </c>
      <c r="Z20" s="13" t="str">
        <f>VLOOKUP($A20,Raw!$B$2:$DG$512,MATCH('Breakup of Clients of PMS'!Z$1,Raw!$B$1:$DG$1,0),0)</f>
        <v>0</v>
      </c>
      <c r="AA20" s="20">
        <f t="shared" si="11"/>
        <v>0</v>
      </c>
      <c r="AB20" s="13" t="str">
        <f>VLOOKUP($A20,Raw!$B$2:$DG$512,MATCH('Breakup of Clients of PMS'!AB$1,Raw!$B$1:$DG$1,0),0)</f>
        <v>3378.63</v>
      </c>
      <c r="AD20" s="11" t="e">
        <f t="shared" si="12"/>
        <v>#DIV/0!</v>
      </c>
      <c r="AE20" s="11">
        <f t="shared" si="13"/>
        <v>24.528214285714284</v>
      </c>
      <c r="AF20" s="11">
        <f t="shared" si="14"/>
        <v>24.665841584158414</v>
      </c>
      <c r="AG20" s="11">
        <f t="shared" si="15"/>
        <v>28.657142857142855</v>
      </c>
      <c r="AH20" s="11" t="e">
        <f t="shared" si="16"/>
        <v>#DIV/0!</v>
      </c>
      <c r="AI20" s="11" t="e">
        <f t="shared" si="17"/>
        <v>#DIV/0!</v>
      </c>
    </row>
    <row r="21" spans="1:35" x14ac:dyDescent="0.3">
      <c r="A21" s="13" t="s">
        <v>491</v>
      </c>
      <c r="B21" s="13" t="str">
        <f>VLOOKUP($A21,Raw!$B$2:$DG$512,MATCH('Breakup of Clients of PMS'!B$1,Raw!$B$1:$DG$1,0),0)</f>
        <v>0</v>
      </c>
      <c r="C21" s="20">
        <f t="shared" si="0"/>
        <v>0</v>
      </c>
      <c r="D21" s="13" t="str">
        <f>VLOOKUP($A21,Raw!$B$2:$DG$512,MATCH('Breakup of Clients of PMS'!D$1,Raw!$B$1:$DG$1,0),0)</f>
        <v>1</v>
      </c>
      <c r="E21" s="20">
        <f t="shared" si="1"/>
        <v>0.5</v>
      </c>
      <c r="F21" s="13" t="str">
        <f>VLOOKUP($A21,Raw!$B$2:$DG$512,MATCH('Breakup of Clients of PMS'!F$1,Raw!$B$1:$DG$1,0),0)</f>
        <v>1</v>
      </c>
      <c r="G21" s="20">
        <f t="shared" si="2"/>
        <v>0.5</v>
      </c>
      <c r="H21" s="13" t="str">
        <f>VLOOKUP($A21,Raw!$B$2:$DG$512,MATCH('Breakup of Clients of PMS'!H$1,Raw!$B$1:$DG$1,0),0)</f>
        <v>0</v>
      </c>
      <c r="I21" s="20">
        <f t="shared" si="3"/>
        <v>0</v>
      </c>
      <c r="J21" s="13" t="str">
        <f>VLOOKUP($A21,Raw!$B$2:$DG$512,MATCH('Breakup of Clients of PMS'!J$1,Raw!$B$1:$DG$1,0),0)</f>
        <v>0</v>
      </c>
      <c r="K21" s="20">
        <f t="shared" si="4"/>
        <v>0</v>
      </c>
      <c r="L21" s="13" t="str">
        <f>VLOOKUP($A21,Raw!$B$2:$DG$512,MATCH('Breakup of Clients of PMS'!L$1,Raw!$B$1:$DG$1,0),0)</f>
        <v>0</v>
      </c>
      <c r="M21" s="20">
        <f t="shared" si="5"/>
        <v>0</v>
      </c>
      <c r="N21" s="13" t="str">
        <f>VLOOKUP($A21,Raw!$B$2:$DG$512,MATCH('Breakup of Clients of PMS'!N$1,Raw!$B$1:$DG$1,0),0)</f>
        <v>2</v>
      </c>
      <c r="P21" s="13" t="str">
        <f>VLOOKUP($A21,Raw!$B$2:$DG$512,MATCH('Breakup of Clients of PMS'!P$1,Raw!$B$1:$DG$1,0),0)</f>
        <v>0</v>
      </c>
      <c r="Q21" s="20">
        <f t="shared" si="6"/>
        <v>0</v>
      </c>
      <c r="R21" s="13" t="str">
        <f>VLOOKUP($A21,Raw!$B$2:$DG$512,MATCH('Breakup of Clients of PMS'!R$1,Raw!$B$1:$DG$1,0),0)</f>
        <v>25</v>
      </c>
      <c r="S21" s="20">
        <f t="shared" si="7"/>
        <v>0.5</v>
      </c>
      <c r="T21" s="13" t="str">
        <f>VLOOKUP($A21,Raw!$B$2:$DG$512,MATCH('Breakup of Clients of PMS'!T$1,Raw!$B$1:$DG$1,0),0)</f>
        <v>25</v>
      </c>
      <c r="U21" s="20">
        <f t="shared" si="8"/>
        <v>0.5</v>
      </c>
      <c r="V21" s="13" t="str">
        <f>VLOOKUP($A21,Raw!$B$2:$DG$512,MATCH('Breakup of Clients of PMS'!V$1,Raw!$B$1:$DG$1,0),0)</f>
        <v>0</v>
      </c>
      <c r="W21" s="20">
        <f t="shared" si="9"/>
        <v>0</v>
      </c>
      <c r="X21" s="13" t="str">
        <f>VLOOKUP($A21,Raw!$B$2:$DG$512,MATCH('Breakup of Clients of PMS'!X$1,Raw!$B$1:$DG$1,0),0)</f>
        <v>0</v>
      </c>
      <c r="Y21" s="20">
        <f t="shared" si="10"/>
        <v>0</v>
      </c>
      <c r="Z21" s="13" t="str">
        <f>VLOOKUP($A21,Raw!$B$2:$DG$512,MATCH('Breakup of Clients of PMS'!Z$1,Raw!$B$1:$DG$1,0),0)</f>
        <v>0</v>
      </c>
      <c r="AA21" s="20">
        <f t="shared" si="11"/>
        <v>0</v>
      </c>
      <c r="AB21" s="13" t="str">
        <f>VLOOKUP($A21,Raw!$B$2:$DG$512,MATCH('Breakup of Clients of PMS'!AB$1,Raw!$B$1:$DG$1,0),0)</f>
        <v>50</v>
      </c>
      <c r="AD21" s="11" t="e">
        <f t="shared" si="12"/>
        <v>#DIV/0!</v>
      </c>
      <c r="AE21" s="11">
        <f t="shared" si="13"/>
        <v>25</v>
      </c>
      <c r="AF21" s="11">
        <f t="shared" si="14"/>
        <v>25</v>
      </c>
      <c r="AG21" s="11" t="e">
        <f t="shared" si="15"/>
        <v>#DIV/0!</v>
      </c>
      <c r="AH21" s="11" t="e">
        <f t="shared" si="16"/>
        <v>#DIV/0!</v>
      </c>
      <c r="AI21" s="11" t="e">
        <f t="shared" si="17"/>
        <v>#DIV/0!</v>
      </c>
    </row>
    <row r="22" spans="1:35" x14ac:dyDescent="0.3">
      <c r="A22" s="13" t="s">
        <v>501</v>
      </c>
      <c r="B22" s="13" t="str">
        <f>VLOOKUP($A22,Raw!$B$2:$DG$512,MATCH('Breakup of Clients of PMS'!B$1,Raw!$B$1:$DG$1,0),0)</f>
        <v>0</v>
      </c>
      <c r="C22" s="20">
        <f t="shared" si="0"/>
        <v>0</v>
      </c>
      <c r="D22" s="13" t="str">
        <f>VLOOKUP($A22,Raw!$B$2:$DG$512,MATCH('Breakup of Clients of PMS'!D$1,Raw!$B$1:$DG$1,0),0)</f>
        <v>22</v>
      </c>
      <c r="E22" s="20">
        <f t="shared" si="1"/>
        <v>6.1452513966480445E-2</v>
      </c>
      <c r="F22" s="13" t="str">
        <f>VLOOKUP($A22,Raw!$B$2:$DG$512,MATCH('Breakup of Clients of PMS'!F$1,Raw!$B$1:$DG$1,0),0)</f>
        <v>318</v>
      </c>
      <c r="G22" s="20">
        <f t="shared" si="2"/>
        <v>0.88826815642458101</v>
      </c>
      <c r="H22" s="13" t="str">
        <f>VLOOKUP($A22,Raw!$B$2:$DG$512,MATCH('Breakup of Clients of PMS'!H$1,Raw!$B$1:$DG$1,0),0)</f>
        <v>18</v>
      </c>
      <c r="I22" s="20">
        <f t="shared" si="3"/>
        <v>5.027932960893855E-2</v>
      </c>
      <c r="J22" s="13" t="str">
        <f>VLOOKUP($A22,Raw!$B$2:$DG$512,MATCH('Breakup of Clients of PMS'!J$1,Raw!$B$1:$DG$1,0),0)</f>
        <v>0</v>
      </c>
      <c r="K22" s="20">
        <f t="shared" si="4"/>
        <v>0</v>
      </c>
      <c r="L22" s="13" t="str">
        <f>VLOOKUP($A22,Raw!$B$2:$DG$512,MATCH('Breakup of Clients of PMS'!L$1,Raw!$B$1:$DG$1,0),0)</f>
        <v>0</v>
      </c>
      <c r="M22" s="20">
        <f t="shared" si="5"/>
        <v>0</v>
      </c>
      <c r="N22" s="13" t="str">
        <f>VLOOKUP($A22,Raw!$B$2:$DG$512,MATCH('Breakup of Clients of PMS'!N$1,Raw!$B$1:$DG$1,0),0)</f>
        <v>358</v>
      </c>
      <c r="P22" s="13" t="str">
        <f>VLOOKUP($A22,Raw!$B$2:$DG$512,MATCH('Breakup of Clients of PMS'!P$1,Raw!$B$1:$DG$1,0),0)</f>
        <v>0</v>
      </c>
      <c r="Q22" s="20">
        <f t="shared" si="6"/>
        <v>0</v>
      </c>
      <c r="R22" s="13" t="str">
        <f>VLOOKUP($A22,Raw!$B$2:$DG$512,MATCH('Breakup of Clients of PMS'!R$1,Raw!$B$1:$DG$1,0),0)</f>
        <v>146.87</v>
      </c>
      <c r="S22" s="20">
        <f t="shared" si="7"/>
        <v>0.14545472552068375</v>
      </c>
      <c r="T22" s="13" t="str">
        <f>VLOOKUP($A22,Raw!$B$2:$DG$512,MATCH('Breakup of Clients of PMS'!T$1,Raw!$B$1:$DG$1,0),0)</f>
        <v>838.09</v>
      </c>
      <c r="U22" s="20">
        <f t="shared" si="8"/>
        <v>0.83001396412902462</v>
      </c>
      <c r="V22" s="13" t="str">
        <f>VLOOKUP($A22,Raw!$B$2:$DG$512,MATCH('Breakup of Clients of PMS'!V$1,Raw!$B$1:$DG$1,0),0)</f>
        <v>24.77</v>
      </c>
      <c r="W22" s="20">
        <f t="shared" si="9"/>
        <v>2.4531310350291661E-2</v>
      </c>
      <c r="X22" s="13" t="str">
        <f>VLOOKUP($A22,Raw!$B$2:$DG$512,MATCH('Breakup of Clients of PMS'!X$1,Raw!$B$1:$DG$1,0),0)</f>
        <v>0</v>
      </c>
      <c r="Y22" s="20">
        <f t="shared" si="10"/>
        <v>0</v>
      </c>
      <c r="Z22" s="13" t="str">
        <f>VLOOKUP($A22,Raw!$B$2:$DG$512,MATCH('Breakup of Clients of PMS'!Z$1,Raw!$B$1:$DG$1,0),0)</f>
        <v>0</v>
      </c>
      <c r="AA22" s="20">
        <f t="shared" si="11"/>
        <v>0</v>
      </c>
      <c r="AB22" s="13" t="str">
        <f>VLOOKUP($A22,Raw!$B$2:$DG$512,MATCH('Breakup of Clients of PMS'!AB$1,Raw!$B$1:$DG$1,0),0)</f>
        <v>1009.73</v>
      </c>
      <c r="AD22" s="11" t="e">
        <f t="shared" si="12"/>
        <v>#DIV/0!</v>
      </c>
      <c r="AE22" s="11">
        <f t="shared" si="13"/>
        <v>6.6759090909090908</v>
      </c>
      <c r="AF22" s="11">
        <f t="shared" si="14"/>
        <v>2.6355031446540882</v>
      </c>
      <c r="AG22" s="11">
        <f t="shared" si="15"/>
        <v>1.3761111111111111</v>
      </c>
      <c r="AH22" s="11" t="e">
        <f t="shared" si="16"/>
        <v>#DIV/0!</v>
      </c>
      <c r="AI22" s="11" t="e">
        <f t="shared" si="17"/>
        <v>#DIV/0!</v>
      </c>
    </row>
    <row r="23" spans="1:35" x14ac:dyDescent="0.3">
      <c r="A23" s="13" t="s">
        <v>533</v>
      </c>
      <c r="B23" s="13" t="str">
        <f>VLOOKUP($A23,Raw!$B$2:$DG$512,MATCH('Breakup of Clients of PMS'!B$1,Raw!$B$1:$DG$1,0),0)</f>
        <v>0</v>
      </c>
      <c r="C23" s="20" t="e">
        <f t="shared" si="0"/>
        <v>#DIV/0!</v>
      </c>
      <c r="D23" s="13" t="str">
        <f>VLOOKUP($A23,Raw!$B$2:$DG$512,MATCH('Breakup of Clients of PMS'!D$1,Raw!$B$1:$DG$1,0),0)</f>
        <v>0</v>
      </c>
      <c r="E23" s="20" t="e">
        <f t="shared" si="1"/>
        <v>#DIV/0!</v>
      </c>
      <c r="F23" s="13" t="str">
        <f>VLOOKUP($A23,Raw!$B$2:$DG$512,MATCH('Breakup of Clients of PMS'!F$1,Raw!$B$1:$DG$1,0),0)</f>
        <v>0</v>
      </c>
      <c r="G23" s="20" t="e">
        <f t="shared" si="2"/>
        <v>#DIV/0!</v>
      </c>
      <c r="H23" s="13" t="str">
        <f>VLOOKUP($A23,Raw!$B$2:$DG$512,MATCH('Breakup of Clients of PMS'!H$1,Raw!$B$1:$DG$1,0),0)</f>
        <v>0</v>
      </c>
      <c r="I23" s="20" t="e">
        <f t="shared" si="3"/>
        <v>#DIV/0!</v>
      </c>
      <c r="J23" s="13" t="str">
        <f>VLOOKUP($A23,Raw!$B$2:$DG$512,MATCH('Breakup of Clients of PMS'!J$1,Raw!$B$1:$DG$1,0),0)</f>
        <v>0</v>
      </c>
      <c r="K23" s="20" t="e">
        <f t="shared" si="4"/>
        <v>#DIV/0!</v>
      </c>
      <c r="L23" s="13" t="str">
        <f>VLOOKUP($A23,Raw!$B$2:$DG$512,MATCH('Breakup of Clients of PMS'!L$1,Raw!$B$1:$DG$1,0),0)</f>
        <v>0</v>
      </c>
      <c r="M23" s="20" t="e">
        <f t="shared" si="5"/>
        <v>#DIV/0!</v>
      </c>
      <c r="N23" s="13" t="str">
        <f>VLOOKUP($A23,Raw!$B$2:$DG$512,MATCH('Breakup of Clients of PMS'!N$1,Raw!$B$1:$DG$1,0),0)</f>
        <v>0</v>
      </c>
      <c r="P23" s="13" t="str">
        <f>VLOOKUP($A23,Raw!$B$2:$DG$512,MATCH('Breakup of Clients of PMS'!P$1,Raw!$B$1:$DG$1,0),0)</f>
        <v>0</v>
      </c>
      <c r="Q23" s="20" t="e">
        <f t="shared" si="6"/>
        <v>#DIV/0!</v>
      </c>
      <c r="R23" s="13" t="str">
        <f>VLOOKUP($A23,Raw!$B$2:$DG$512,MATCH('Breakup of Clients of PMS'!R$1,Raw!$B$1:$DG$1,0),0)</f>
        <v>0</v>
      </c>
      <c r="S23" s="20" t="e">
        <f t="shared" si="7"/>
        <v>#DIV/0!</v>
      </c>
      <c r="T23" s="13" t="str">
        <f>VLOOKUP($A23,Raw!$B$2:$DG$512,MATCH('Breakup of Clients of PMS'!T$1,Raw!$B$1:$DG$1,0),0)</f>
        <v>0</v>
      </c>
      <c r="U23" s="20" t="e">
        <f t="shared" si="8"/>
        <v>#DIV/0!</v>
      </c>
      <c r="V23" s="13" t="str">
        <f>VLOOKUP($A23,Raw!$B$2:$DG$512,MATCH('Breakup of Clients of PMS'!V$1,Raw!$B$1:$DG$1,0),0)</f>
        <v>0</v>
      </c>
      <c r="W23" s="20" t="e">
        <f t="shared" si="9"/>
        <v>#DIV/0!</v>
      </c>
      <c r="X23" s="13" t="str">
        <f>VLOOKUP($A23,Raw!$B$2:$DG$512,MATCH('Breakup of Clients of PMS'!X$1,Raw!$B$1:$DG$1,0),0)</f>
        <v>0</v>
      </c>
      <c r="Y23" s="20" t="e">
        <f t="shared" si="10"/>
        <v>#DIV/0!</v>
      </c>
      <c r="Z23" s="13" t="str">
        <f>VLOOKUP($A23,Raw!$B$2:$DG$512,MATCH('Breakup of Clients of PMS'!Z$1,Raw!$B$1:$DG$1,0),0)</f>
        <v>0</v>
      </c>
      <c r="AA23" s="20" t="e">
        <f t="shared" si="11"/>
        <v>#DIV/0!</v>
      </c>
      <c r="AB23" s="13" t="str">
        <f>VLOOKUP($A23,Raw!$B$2:$DG$512,MATCH('Breakup of Clients of PMS'!AB$1,Raw!$B$1:$DG$1,0),0)</f>
        <v>0</v>
      </c>
      <c r="AD23" s="11" t="e">
        <f t="shared" si="12"/>
        <v>#DIV/0!</v>
      </c>
      <c r="AE23" s="11" t="e">
        <f t="shared" si="13"/>
        <v>#DIV/0!</v>
      </c>
      <c r="AF23" s="11" t="e">
        <f t="shared" si="14"/>
        <v>#DIV/0!</v>
      </c>
      <c r="AG23" s="11" t="e">
        <f t="shared" si="15"/>
        <v>#DIV/0!</v>
      </c>
      <c r="AH23" s="11" t="e">
        <f t="shared" si="16"/>
        <v>#DIV/0!</v>
      </c>
      <c r="AI23" s="11" t="e">
        <f t="shared" si="17"/>
        <v>#DIV/0!</v>
      </c>
    </row>
    <row r="24" spans="1:35" x14ac:dyDescent="0.3">
      <c r="A24" s="13" t="s">
        <v>538</v>
      </c>
      <c r="B24" s="13" t="str">
        <f>VLOOKUP($A24,Raw!$B$2:$DG$512,MATCH('Breakup of Clients of PMS'!B$1,Raw!$B$1:$DG$1,0),0)</f>
        <v>0</v>
      </c>
      <c r="C24" s="20">
        <f t="shared" si="0"/>
        <v>0</v>
      </c>
      <c r="D24" s="13" t="str">
        <f>VLOOKUP($A24,Raw!$B$2:$DG$512,MATCH('Breakup of Clients of PMS'!D$1,Raw!$B$1:$DG$1,0),0)</f>
        <v>111</v>
      </c>
      <c r="E24" s="20">
        <f t="shared" si="1"/>
        <v>6.0424605334784977E-2</v>
      </c>
      <c r="F24" s="13" t="str">
        <f>VLOOKUP($A24,Raw!$B$2:$DG$512,MATCH('Breakup of Clients of PMS'!F$1,Raw!$B$1:$DG$1,0),0)</f>
        <v>1538</v>
      </c>
      <c r="G24" s="20">
        <f t="shared" si="2"/>
        <v>0.83723462166575935</v>
      </c>
      <c r="H24" s="13" t="str">
        <f>VLOOKUP($A24,Raw!$B$2:$DG$512,MATCH('Breakup of Clients of PMS'!H$1,Raw!$B$1:$DG$1,0),0)</f>
        <v>187</v>
      </c>
      <c r="I24" s="20">
        <f t="shared" si="3"/>
        <v>0.10179640718562874</v>
      </c>
      <c r="J24" s="13" t="str">
        <f>VLOOKUP($A24,Raw!$B$2:$DG$512,MATCH('Breakup of Clients of PMS'!J$1,Raw!$B$1:$DG$1,0),0)</f>
        <v>0</v>
      </c>
      <c r="K24" s="20">
        <f t="shared" si="4"/>
        <v>0</v>
      </c>
      <c r="L24" s="13" t="str">
        <f>VLOOKUP($A24,Raw!$B$2:$DG$512,MATCH('Breakup of Clients of PMS'!L$1,Raw!$B$1:$DG$1,0),0)</f>
        <v>1</v>
      </c>
      <c r="M24" s="20">
        <f t="shared" si="5"/>
        <v>5.4436581382689172E-4</v>
      </c>
      <c r="N24" s="13" t="str">
        <f>VLOOKUP($A24,Raw!$B$2:$DG$512,MATCH('Breakup of Clients of PMS'!N$1,Raw!$B$1:$DG$1,0),0)</f>
        <v>1837</v>
      </c>
      <c r="P24" s="13" t="str">
        <f>VLOOKUP($A24,Raw!$B$2:$DG$512,MATCH('Breakup of Clients of PMS'!P$1,Raw!$B$1:$DG$1,0),0)</f>
        <v>0</v>
      </c>
      <c r="Q24" s="20">
        <f t="shared" si="6"/>
        <v>0</v>
      </c>
      <c r="R24" s="13" t="str">
        <f>VLOOKUP($A24,Raw!$B$2:$DG$512,MATCH('Breakup of Clients of PMS'!R$1,Raw!$B$1:$DG$1,0),0)</f>
        <v>1499.54</v>
      </c>
      <c r="S24" s="20">
        <f t="shared" si="7"/>
        <v>0.17835614613514505</v>
      </c>
      <c r="T24" s="13" t="str">
        <f>VLOOKUP($A24,Raw!$B$2:$DG$512,MATCH('Breakup of Clients of PMS'!T$1,Raw!$B$1:$DG$1,0),0)</f>
        <v>4408.58</v>
      </c>
      <c r="U24" s="20">
        <f t="shared" si="8"/>
        <v>0.52435902925462319</v>
      </c>
      <c r="V24" s="13" t="str">
        <f>VLOOKUP($A24,Raw!$B$2:$DG$512,MATCH('Breakup of Clients of PMS'!V$1,Raw!$B$1:$DG$1,0),0)</f>
        <v>574.53</v>
      </c>
      <c r="W24" s="20">
        <f t="shared" si="9"/>
        <v>6.8334927137005272E-2</v>
      </c>
      <c r="X24" s="13" t="str">
        <f>VLOOKUP($A24,Raw!$B$2:$DG$512,MATCH('Breakup of Clients of PMS'!X$1,Raw!$B$1:$DG$1,0),0)</f>
        <v>0</v>
      </c>
      <c r="Y24" s="20">
        <f t="shared" si="10"/>
        <v>0</v>
      </c>
      <c r="Z24" s="13" t="str">
        <f>VLOOKUP($A24,Raw!$B$2:$DG$512,MATCH('Breakup of Clients of PMS'!Z$1,Raw!$B$1:$DG$1,0),0)</f>
        <v>1924.91</v>
      </c>
      <c r="AA24" s="20">
        <f t="shared" si="11"/>
        <v>0.2289498974732265</v>
      </c>
      <c r="AB24" s="13" t="str">
        <f>VLOOKUP($A24,Raw!$B$2:$DG$512,MATCH('Breakup of Clients of PMS'!AB$1,Raw!$B$1:$DG$1,0),0)</f>
        <v>8407.56</v>
      </c>
      <c r="AD24" s="11" t="e">
        <f t="shared" si="12"/>
        <v>#DIV/0!</v>
      </c>
      <c r="AE24" s="11">
        <f t="shared" si="13"/>
        <v>13.509369369369368</v>
      </c>
      <c r="AF24" s="11">
        <f t="shared" si="14"/>
        <v>2.8664369310793236</v>
      </c>
      <c r="AG24" s="11">
        <f t="shared" si="15"/>
        <v>3.0723529411764705</v>
      </c>
      <c r="AH24" s="11" t="e">
        <f t="shared" si="16"/>
        <v>#DIV/0!</v>
      </c>
      <c r="AI24" s="11">
        <f t="shared" si="17"/>
        <v>1924.91</v>
      </c>
    </row>
    <row r="25" spans="1:35" x14ac:dyDescent="0.3">
      <c r="A25" s="13" t="s">
        <v>559</v>
      </c>
      <c r="B25" s="13" t="str">
        <f>VLOOKUP($A25,Raw!$B$2:$DG$512,MATCH('Breakup of Clients of PMS'!B$1,Raw!$B$1:$DG$1,0),0)</f>
        <v>0</v>
      </c>
      <c r="C25" s="20">
        <f t="shared" si="0"/>
        <v>0</v>
      </c>
      <c r="D25" s="13" t="str">
        <f>VLOOKUP($A25,Raw!$B$2:$DG$512,MATCH('Breakup of Clients of PMS'!D$1,Raw!$B$1:$DG$1,0),0)</f>
        <v>83</v>
      </c>
      <c r="E25" s="20">
        <f t="shared" si="1"/>
        <v>7.14900947459087E-2</v>
      </c>
      <c r="F25" s="13" t="str">
        <f>VLOOKUP($A25,Raw!$B$2:$DG$512,MATCH('Breakup of Clients of PMS'!F$1,Raw!$B$1:$DG$1,0),0)</f>
        <v>991</v>
      </c>
      <c r="G25" s="20">
        <f t="shared" si="2"/>
        <v>0.85357450473729546</v>
      </c>
      <c r="H25" s="13" t="str">
        <f>VLOOKUP($A25,Raw!$B$2:$DG$512,MATCH('Breakup of Clients of PMS'!H$1,Raw!$B$1:$DG$1,0),0)</f>
        <v>85</v>
      </c>
      <c r="I25" s="20">
        <f t="shared" si="3"/>
        <v>7.3212747631352285E-2</v>
      </c>
      <c r="J25" s="13" t="str">
        <f>VLOOKUP($A25,Raw!$B$2:$DG$512,MATCH('Breakup of Clients of PMS'!J$1,Raw!$B$1:$DG$1,0),0)</f>
        <v>0</v>
      </c>
      <c r="K25" s="20">
        <f t="shared" si="4"/>
        <v>0</v>
      </c>
      <c r="L25" s="13" t="str">
        <f>VLOOKUP($A25,Raw!$B$2:$DG$512,MATCH('Breakup of Clients of PMS'!L$1,Raw!$B$1:$DG$1,0),0)</f>
        <v>2</v>
      </c>
      <c r="M25" s="20">
        <f t="shared" si="5"/>
        <v>1.7226528854435831E-3</v>
      </c>
      <c r="N25" s="13" t="str">
        <f>VLOOKUP($A25,Raw!$B$2:$DG$512,MATCH('Breakup of Clients of PMS'!N$1,Raw!$B$1:$DG$1,0),0)</f>
        <v>1161</v>
      </c>
      <c r="P25" s="13" t="str">
        <f>VLOOKUP($A25,Raw!$B$2:$DG$512,MATCH('Breakup of Clients of PMS'!P$1,Raw!$B$1:$DG$1,0),0)</f>
        <v>0</v>
      </c>
      <c r="Q25" s="20">
        <f t="shared" si="6"/>
        <v>0</v>
      </c>
      <c r="R25" s="13" t="str">
        <f>VLOOKUP($A25,Raw!$B$2:$DG$512,MATCH('Breakup of Clients of PMS'!R$1,Raw!$B$1:$DG$1,0),0)</f>
        <v>358.31</v>
      </c>
      <c r="S25" s="20">
        <f t="shared" si="7"/>
        <v>0.13849763443520208</v>
      </c>
      <c r="T25" s="13" t="str">
        <f>VLOOKUP($A25,Raw!$B$2:$DG$512,MATCH('Breakup of Clients of PMS'!T$1,Raw!$B$1:$DG$1,0),0)</f>
        <v>1935.23</v>
      </c>
      <c r="U25" s="20">
        <f t="shared" si="8"/>
        <v>0.74802483069977432</v>
      </c>
      <c r="V25" s="13" t="str">
        <f>VLOOKUP($A25,Raw!$B$2:$DG$512,MATCH('Breakup of Clients of PMS'!V$1,Raw!$B$1:$DG$1,0),0)</f>
        <v>157.85</v>
      </c>
      <c r="W25" s="20">
        <f t="shared" si="9"/>
        <v>6.1013791397383964E-2</v>
      </c>
      <c r="X25" s="13" t="str">
        <f>VLOOKUP($A25,Raw!$B$2:$DG$512,MATCH('Breakup of Clients of PMS'!X$1,Raw!$B$1:$DG$1,0),0)</f>
        <v>0</v>
      </c>
      <c r="Y25" s="20">
        <f t="shared" si="10"/>
        <v>0</v>
      </c>
      <c r="Z25" s="13" t="str">
        <f>VLOOKUP($A25,Raw!$B$2:$DG$512,MATCH('Breakup of Clients of PMS'!Z$1,Raw!$B$1:$DG$1,0),0)</f>
        <v>135.73</v>
      </c>
      <c r="AA25" s="20">
        <f t="shared" si="11"/>
        <v>5.2463743467639691E-2</v>
      </c>
      <c r="AB25" s="13" t="str">
        <f>VLOOKUP($A25,Raw!$B$2:$DG$512,MATCH('Breakup of Clients of PMS'!AB$1,Raw!$B$1:$DG$1,0),0)</f>
        <v>2587.12</v>
      </c>
      <c r="AD25" s="11" t="e">
        <f t="shared" si="12"/>
        <v>#DIV/0!</v>
      </c>
      <c r="AE25" s="11">
        <f t="shared" si="13"/>
        <v>4.3169879518072287</v>
      </c>
      <c r="AF25" s="11">
        <f t="shared" si="14"/>
        <v>1.9528052472250252</v>
      </c>
      <c r="AG25" s="11">
        <f t="shared" si="15"/>
        <v>1.8570588235294117</v>
      </c>
      <c r="AH25" s="11" t="e">
        <f t="shared" si="16"/>
        <v>#DIV/0!</v>
      </c>
      <c r="AI25" s="11">
        <f t="shared" si="17"/>
        <v>67.864999999999995</v>
      </c>
    </row>
    <row r="26" spans="1:35" x14ac:dyDescent="0.3">
      <c r="A26" s="13" t="s">
        <v>584</v>
      </c>
      <c r="B26" s="13" t="str">
        <f>VLOOKUP($A26,Raw!$B$2:$DG$512,MATCH('Breakup of Clients of PMS'!B$1,Raw!$B$1:$DG$1,0),0)</f>
        <v>0</v>
      </c>
      <c r="C26" s="20">
        <f t="shared" si="0"/>
        <v>0</v>
      </c>
      <c r="D26" s="13" t="str">
        <f>VLOOKUP($A26,Raw!$B$2:$DG$512,MATCH('Breakup of Clients of PMS'!D$1,Raw!$B$1:$DG$1,0),0)</f>
        <v>0</v>
      </c>
      <c r="E26" s="20">
        <f t="shared" si="1"/>
        <v>0</v>
      </c>
      <c r="F26" s="13" t="str">
        <f>VLOOKUP($A26,Raw!$B$2:$DG$512,MATCH('Breakup of Clients of PMS'!F$1,Raw!$B$1:$DG$1,0),0)</f>
        <v>32</v>
      </c>
      <c r="G26" s="20">
        <f t="shared" si="2"/>
        <v>1</v>
      </c>
      <c r="H26" s="13" t="str">
        <f>VLOOKUP($A26,Raw!$B$2:$DG$512,MATCH('Breakup of Clients of PMS'!H$1,Raw!$B$1:$DG$1,0),0)</f>
        <v>0</v>
      </c>
      <c r="I26" s="20">
        <f t="shared" si="3"/>
        <v>0</v>
      </c>
      <c r="J26" s="13" t="str">
        <f>VLOOKUP($A26,Raw!$B$2:$DG$512,MATCH('Breakup of Clients of PMS'!J$1,Raw!$B$1:$DG$1,0),0)</f>
        <v>0</v>
      </c>
      <c r="K26" s="20">
        <f t="shared" si="4"/>
        <v>0</v>
      </c>
      <c r="L26" s="13" t="str">
        <f>VLOOKUP($A26,Raw!$B$2:$DG$512,MATCH('Breakup of Clients of PMS'!L$1,Raw!$B$1:$DG$1,0),0)</f>
        <v>0</v>
      </c>
      <c r="M26" s="20">
        <f t="shared" si="5"/>
        <v>0</v>
      </c>
      <c r="N26" s="13" t="str">
        <f>VLOOKUP($A26,Raw!$B$2:$DG$512,MATCH('Breakup of Clients of PMS'!N$1,Raw!$B$1:$DG$1,0),0)</f>
        <v>32</v>
      </c>
      <c r="P26" s="13" t="str">
        <f>VLOOKUP($A26,Raw!$B$2:$DG$512,MATCH('Breakup of Clients of PMS'!P$1,Raw!$B$1:$DG$1,0),0)</f>
        <v>0</v>
      </c>
      <c r="Q26" s="20">
        <f t="shared" si="6"/>
        <v>0</v>
      </c>
      <c r="R26" s="13" t="str">
        <f>VLOOKUP($A26,Raw!$B$2:$DG$512,MATCH('Breakup of Clients of PMS'!R$1,Raw!$B$1:$DG$1,0),0)</f>
        <v>0</v>
      </c>
      <c r="S26" s="20">
        <f t="shared" si="7"/>
        <v>0</v>
      </c>
      <c r="T26" s="13" t="str">
        <f>VLOOKUP($A26,Raw!$B$2:$DG$512,MATCH('Breakup of Clients of PMS'!T$1,Raw!$B$1:$DG$1,0),0)</f>
        <v>35.476</v>
      </c>
      <c r="U26" s="20">
        <f t="shared" si="8"/>
        <v>1</v>
      </c>
      <c r="V26" s="13" t="str">
        <f>VLOOKUP($A26,Raw!$B$2:$DG$512,MATCH('Breakup of Clients of PMS'!V$1,Raw!$B$1:$DG$1,0),0)</f>
        <v>0</v>
      </c>
      <c r="W26" s="20">
        <f t="shared" si="9"/>
        <v>0</v>
      </c>
      <c r="X26" s="13" t="str">
        <f>VLOOKUP($A26,Raw!$B$2:$DG$512,MATCH('Breakup of Clients of PMS'!X$1,Raw!$B$1:$DG$1,0),0)</f>
        <v>0</v>
      </c>
      <c r="Y26" s="20">
        <f t="shared" si="10"/>
        <v>0</v>
      </c>
      <c r="Z26" s="13" t="str">
        <f>VLOOKUP($A26,Raw!$B$2:$DG$512,MATCH('Breakup of Clients of PMS'!Z$1,Raw!$B$1:$DG$1,0),0)</f>
        <v>0</v>
      </c>
      <c r="AA26" s="20">
        <f t="shared" si="11"/>
        <v>0</v>
      </c>
      <c r="AB26" s="13" t="str">
        <f>VLOOKUP($A26,Raw!$B$2:$DG$512,MATCH('Breakup of Clients of PMS'!AB$1,Raw!$B$1:$DG$1,0),0)</f>
        <v>35.476</v>
      </c>
      <c r="AD26" s="11" t="e">
        <f t="shared" si="12"/>
        <v>#DIV/0!</v>
      </c>
      <c r="AE26" s="11" t="e">
        <f t="shared" si="13"/>
        <v>#DIV/0!</v>
      </c>
      <c r="AF26" s="11">
        <f t="shared" si="14"/>
        <v>1.108625</v>
      </c>
      <c r="AG26" s="11" t="e">
        <f t="shared" si="15"/>
        <v>#DIV/0!</v>
      </c>
      <c r="AH26" s="11" t="e">
        <f t="shared" si="16"/>
        <v>#DIV/0!</v>
      </c>
      <c r="AI26" s="11" t="e">
        <f t="shared" si="17"/>
        <v>#DIV/0!</v>
      </c>
    </row>
    <row r="27" spans="1:35" x14ac:dyDescent="0.3">
      <c r="A27" s="13" t="s">
        <v>596</v>
      </c>
      <c r="B27" s="13" t="str">
        <f>VLOOKUP($A27,Raw!$B$2:$DG$512,MATCH('Breakup of Clients of PMS'!B$1,Raw!$B$1:$DG$1,0),0)</f>
        <v>0</v>
      </c>
      <c r="C27" s="20" t="e">
        <f t="shared" si="0"/>
        <v>#DIV/0!</v>
      </c>
      <c r="D27" s="13" t="str">
        <f>VLOOKUP($A27,Raw!$B$2:$DG$512,MATCH('Breakup of Clients of PMS'!D$1,Raw!$B$1:$DG$1,0),0)</f>
        <v>0</v>
      </c>
      <c r="E27" s="20" t="e">
        <f t="shared" si="1"/>
        <v>#DIV/0!</v>
      </c>
      <c r="F27" s="13" t="str">
        <f>VLOOKUP($A27,Raw!$B$2:$DG$512,MATCH('Breakup of Clients of PMS'!F$1,Raw!$B$1:$DG$1,0),0)</f>
        <v>0</v>
      </c>
      <c r="G27" s="20" t="e">
        <f t="shared" si="2"/>
        <v>#DIV/0!</v>
      </c>
      <c r="H27" s="13" t="str">
        <f>VLOOKUP($A27,Raw!$B$2:$DG$512,MATCH('Breakup of Clients of PMS'!H$1,Raw!$B$1:$DG$1,0),0)</f>
        <v>0</v>
      </c>
      <c r="I27" s="20" t="e">
        <f t="shared" si="3"/>
        <v>#DIV/0!</v>
      </c>
      <c r="J27" s="13" t="str">
        <f>VLOOKUP($A27,Raw!$B$2:$DG$512,MATCH('Breakup of Clients of PMS'!J$1,Raw!$B$1:$DG$1,0),0)</f>
        <v>0</v>
      </c>
      <c r="K27" s="20" t="e">
        <f t="shared" si="4"/>
        <v>#DIV/0!</v>
      </c>
      <c r="L27" s="13" t="str">
        <f>VLOOKUP($A27,Raw!$B$2:$DG$512,MATCH('Breakup of Clients of PMS'!L$1,Raw!$B$1:$DG$1,0),0)</f>
        <v>0</v>
      </c>
      <c r="M27" s="20" t="e">
        <f t="shared" si="5"/>
        <v>#DIV/0!</v>
      </c>
      <c r="N27" s="13" t="str">
        <f>VLOOKUP($A27,Raw!$B$2:$DG$512,MATCH('Breakup of Clients of PMS'!N$1,Raw!$B$1:$DG$1,0),0)</f>
        <v>0</v>
      </c>
      <c r="P27" s="13" t="str">
        <f>VLOOKUP($A27,Raw!$B$2:$DG$512,MATCH('Breakup of Clients of PMS'!P$1,Raw!$B$1:$DG$1,0),0)</f>
        <v>0</v>
      </c>
      <c r="Q27" s="20" t="e">
        <f t="shared" si="6"/>
        <v>#DIV/0!</v>
      </c>
      <c r="R27" s="13" t="str">
        <f>VLOOKUP($A27,Raw!$B$2:$DG$512,MATCH('Breakup of Clients of PMS'!R$1,Raw!$B$1:$DG$1,0),0)</f>
        <v>0</v>
      </c>
      <c r="S27" s="20" t="e">
        <f t="shared" si="7"/>
        <v>#DIV/0!</v>
      </c>
      <c r="T27" s="13" t="str">
        <f>VLOOKUP($A27,Raw!$B$2:$DG$512,MATCH('Breakup of Clients of PMS'!T$1,Raw!$B$1:$DG$1,0),0)</f>
        <v>0</v>
      </c>
      <c r="U27" s="20" t="e">
        <f t="shared" si="8"/>
        <v>#DIV/0!</v>
      </c>
      <c r="V27" s="13" t="str">
        <f>VLOOKUP($A27,Raw!$B$2:$DG$512,MATCH('Breakup of Clients of PMS'!V$1,Raw!$B$1:$DG$1,0),0)</f>
        <v>0</v>
      </c>
      <c r="W27" s="20" t="e">
        <f t="shared" si="9"/>
        <v>#DIV/0!</v>
      </c>
      <c r="X27" s="13" t="str">
        <f>VLOOKUP($A27,Raw!$B$2:$DG$512,MATCH('Breakup of Clients of PMS'!X$1,Raw!$B$1:$DG$1,0),0)</f>
        <v>0</v>
      </c>
      <c r="Y27" s="20" t="e">
        <f t="shared" si="10"/>
        <v>#DIV/0!</v>
      </c>
      <c r="Z27" s="13" t="str">
        <f>VLOOKUP($A27,Raw!$B$2:$DG$512,MATCH('Breakup of Clients of PMS'!Z$1,Raw!$B$1:$DG$1,0),0)</f>
        <v>0</v>
      </c>
      <c r="AA27" s="20" t="e">
        <f t="shared" si="11"/>
        <v>#DIV/0!</v>
      </c>
      <c r="AB27" s="13" t="str">
        <f>VLOOKUP($A27,Raw!$B$2:$DG$512,MATCH('Breakup of Clients of PMS'!AB$1,Raw!$B$1:$DG$1,0),0)</f>
        <v>0</v>
      </c>
      <c r="AD27" s="11" t="e">
        <f t="shared" si="12"/>
        <v>#DIV/0!</v>
      </c>
      <c r="AE27" s="11" t="e">
        <f t="shared" si="13"/>
        <v>#DIV/0!</v>
      </c>
      <c r="AF27" s="11" t="e">
        <f t="shared" si="14"/>
        <v>#DIV/0!</v>
      </c>
      <c r="AG27" s="11" t="e">
        <f t="shared" si="15"/>
        <v>#DIV/0!</v>
      </c>
      <c r="AH27" s="11" t="e">
        <f t="shared" si="16"/>
        <v>#DIV/0!</v>
      </c>
      <c r="AI27" s="11" t="e">
        <f t="shared" si="17"/>
        <v>#DIV/0!</v>
      </c>
    </row>
    <row r="28" spans="1:35" x14ac:dyDescent="0.3">
      <c r="A28" s="13" t="s">
        <v>605</v>
      </c>
      <c r="B28" s="13" t="str">
        <f>VLOOKUP($A28,Raw!$B$2:$DG$512,MATCH('Breakup of Clients of PMS'!B$1,Raw!$B$1:$DG$1,0),0)</f>
        <v>0</v>
      </c>
      <c r="C28" s="20">
        <f t="shared" si="0"/>
        <v>0</v>
      </c>
      <c r="D28" s="13" t="str">
        <f>VLOOKUP($A28,Raw!$B$2:$DG$512,MATCH('Breakup of Clients of PMS'!D$1,Raw!$B$1:$DG$1,0),0)</f>
        <v>27</v>
      </c>
      <c r="E28" s="20">
        <f t="shared" si="1"/>
        <v>0.38028169014084506</v>
      </c>
      <c r="F28" s="13" t="str">
        <f>VLOOKUP($A28,Raw!$B$2:$DG$512,MATCH('Breakup of Clients of PMS'!F$1,Raw!$B$1:$DG$1,0),0)</f>
        <v>43</v>
      </c>
      <c r="G28" s="20">
        <f t="shared" si="2"/>
        <v>0.60563380281690138</v>
      </c>
      <c r="H28" s="13" t="str">
        <f>VLOOKUP($A28,Raw!$B$2:$DG$512,MATCH('Breakup of Clients of PMS'!H$1,Raw!$B$1:$DG$1,0),0)</f>
        <v>1</v>
      </c>
      <c r="I28" s="20">
        <f t="shared" si="3"/>
        <v>1.4084507042253521E-2</v>
      </c>
      <c r="J28" s="13" t="str">
        <f>VLOOKUP($A28,Raw!$B$2:$DG$512,MATCH('Breakup of Clients of PMS'!J$1,Raw!$B$1:$DG$1,0),0)</f>
        <v>0</v>
      </c>
      <c r="K28" s="20">
        <f t="shared" si="4"/>
        <v>0</v>
      </c>
      <c r="L28" s="13" t="str">
        <f>VLOOKUP($A28,Raw!$B$2:$DG$512,MATCH('Breakup of Clients of PMS'!L$1,Raw!$B$1:$DG$1,0),0)</f>
        <v>0</v>
      </c>
      <c r="M28" s="20">
        <f t="shared" si="5"/>
        <v>0</v>
      </c>
      <c r="N28" s="13" t="str">
        <f>VLOOKUP($A28,Raw!$B$2:$DG$512,MATCH('Breakup of Clients of PMS'!N$1,Raw!$B$1:$DG$1,0),0)</f>
        <v>71</v>
      </c>
      <c r="P28" s="13" t="str">
        <f>VLOOKUP($A28,Raw!$B$2:$DG$512,MATCH('Breakup of Clients of PMS'!P$1,Raw!$B$1:$DG$1,0),0)</f>
        <v>0</v>
      </c>
      <c r="Q28" s="20">
        <f t="shared" si="6"/>
        <v>0</v>
      </c>
      <c r="R28" s="13" t="str">
        <f>VLOOKUP($A28,Raw!$B$2:$DG$512,MATCH('Breakup of Clients of PMS'!R$1,Raw!$B$1:$DG$1,0),0)</f>
        <v>290.17</v>
      </c>
      <c r="S28" s="20">
        <f t="shared" si="7"/>
        <v>0.54137204052314414</v>
      </c>
      <c r="T28" s="13" t="str">
        <f>VLOOKUP($A28,Raw!$B$2:$DG$512,MATCH('Breakup of Clients of PMS'!T$1,Raw!$B$1:$DG$1,0),0)</f>
        <v>242.72</v>
      </c>
      <c r="U28" s="20">
        <f t="shared" si="8"/>
        <v>0.45284426948263962</v>
      </c>
      <c r="V28" s="13" t="str">
        <f>VLOOKUP($A28,Raw!$B$2:$DG$512,MATCH('Breakup of Clients of PMS'!V$1,Raw!$B$1:$DG$1,0),0)</f>
        <v>3.1</v>
      </c>
      <c r="W28" s="20">
        <f t="shared" si="9"/>
        <v>5.7836899942163098E-3</v>
      </c>
      <c r="X28" s="13" t="str">
        <f>VLOOKUP($A28,Raw!$B$2:$DG$512,MATCH('Breakup of Clients of PMS'!X$1,Raw!$B$1:$DG$1,0),0)</f>
        <v>0</v>
      </c>
      <c r="Y28" s="20">
        <f t="shared" si="10"/>
        <v>0</v>
      </c>
      <c r="Z28" s="13" t="str">
        <f>VLOOKUP($A28,Raw!$B$2:$DG$512,MATCH('Breakup of Clients of PMS'!Z$1,Raw!$B$1:$DG$1,0),0)</f>
        <v>0</v>
      </c>
      <c r="AA28" s="20">
        <f t="shared" si="11"/>
        <v>0</v>
      </c>
      <c r="AB28" s="13" t="str">
        <f>VLOOKUP($A28,Raw!$B$2:$DG$512,MATCH('Breakup of Clients of PMS'!AB$1,Raw!$B$1:$DG$1,0),0)</f>
        <v>535.99</v>
      </c>
      <c r="AD28" s="11" t="e">
        <f t="shared" si="12"/>
        <v>#DIV/0!</v>
      </c>
      <c r="AE28" s="11">
        <f t="shared" si="13"/>
        <v>10.747037037037037</v>
      </c>
      <c r="AF28" s="11">
        <f t="shared" si="14"/>
        <v>5.6446511627906979</v>
      </c>
      <c r="AG28" s="11">
        <f t="shared" si="15"/>
        <v>3.1</v>
      </c>
      <c r="AH28" s="11" t="e">
        <f t="shared" si="16"/>
        <v>#DIV/0!</v>
      </c>
      <c r="AI28" s="11" t="e">
        <f t="shared" si="17"/>
        <v>#DIV/0!</v>
      </c>
    </row>
    <row r="29" spans="1:35" x14ac:dyDescent="0.3">
      <c r="A29" s="13" t="s">
        <v>629</v>
      </c>
      <c r="B29" s="13" t="str">
        <f>VLOOKUP($A29,Raw!$B$2:$DG$512,MATCH('Breakup of Clients of PMS'!B$1,Raw!$B$1:$DG$1,0),0)</f>
        <v>0</v>
      </c>
      <c r="C29" s="20">
        <f t="shared" si="0"/>
        <v>0</v>
      </c>
      <c r="D29" s="13" t="str">
        <f>VLOOKUP($A29,Raw!$B$2:$DG$512,MATCH('Breakup of Clients of PMS'!D$1,Raw!$B$1:$DG$1,0),0)</f>
        <v>1</v>
      </c>
      <c r="E29" s="20">
        <f t="shared" si="1"/>
        <v>0.2</v>
      </c>
      <c r="F29" s="13" t="str">
        <f>VLOOKUP($A29,Raw!$B$2:$DG$512,MATCH('Breakup of Clients of PMS'!F$1,Raw!$B$1:$DG$1,0),0)</f>
        <v>4</v>
      </c>
      <c r="G29" s="20">
        <f t="shared" si="2"/>
        <v>0.8</v>
      </c>
      <c r="H29" s="13" t="str">
        <f>VLOOKUP($A29,Raw!$B$2:$DG$512,MATCH('Breakup of Clients of PMS'!H$1,Raw!$B$1:$DG$1,0),0)</f>
        <v>0</v>
      </c>
      <c r="I29" s="20">
        <f t="shared" si="3"/>
        <v>0</v>
      </c>
      <c r="J29" s="13" t="str">
        <f>VLOOKUP($A29,Raw!$B$2:$DG$512,MATCH('Breakup of Clients of PMS'!J$1,Raw!$B$1:$DG$1,0),0)</f>
        <v>0</v>
      </c>
      <c r="K29" s="20">
        <f t="shared" si="4"/>
        <v>0</v>
      </c>
      <c r="L29" s="13" t="str">
        <f>VLOOKUP($A29,Raw!$B$2:$DG$512,MATCH('Breakup of Clients of PMS'!L$1,Raw!$B$1:$DG$1,0),0)</f>
        <v>0</v>
      </c>
      <c r="M29" s="20">
        <f t="shared" si="5"/>
        <v>0</v>
      </c>
      <c r="N29" s="13" t="str">
        <f>VLOOKUP($A29,Raw!$B$2:$DG$512,MATCH('Breakup of Clients of PMS'!N$1,Raw!$B$1:$DG$1,0),0)</f>
        <v>5</v>
      </c>
      <c r="P29" s="13" t="str">
        <f>VLOOKUP($A29,Raw!$B$2:$DG$512,MATCH('Breakup of Clients of PMS'!P$1,Raw!$B$1:$DG$1,0),0)</f>
        <v>0</v>
      </c>
      <c r="Q29" s="20">
        <f t="shared" si="6"/>
        <v>0</v>
      </c>
      <c r="R29" s="13" t="str">
        <f>VLOOKUP($A29,Raw!$B$2:$DG$512,MATCH('Breakup of Clients of PMS'!R$1,Raw!$B$1:$DG$1,0),0)</f>
        <v>13.49</v>
      </c>
      <c r="S29" s="20">
        <f t="shared" si="7"/>
        <v>0.70739381227058207</v>
      </c>
      <c r="T29" s="13" t="str">
        <f>VLOOKUP($A29,Raw!$B$2:$DG$512,MATCH('Breakup of Clients of PMS'!T$1,Raw!$B$1:$DG$1,0),0)</f>
        <v>5.58</v>
      </c>
      <c r="U29" s="20">
        <f t="shared" si="8"/>
        <v>0.29260618772941793</v>
      </c>
      <c r="V29" s="13" t="str">
        <f>VLOOKUP($A29,Raw!$B$2:$DG$512,MATCH('Breakup of Clients of PMS'!V$1,Raw!$B$1:$DG$1,0),0)</f>
        <v>0</v>
      </c>
      <c r="W29" s="20">
        <f t="shared" si="9"/>
        <v>0</v>
      </c>
      <c r="X29" s="13" t="str">
        <f>VLOOKUP($A29,Raw!$B$2:$DG$512,MATCH('Breakup of Clients of PMS'!X$1,Raw!$B$1:$DG$1,0),0)</f>
        <v>0</v>
      </c>
      <c r="Y29" s="20">
        <f t="shared" si="10"/>
        <v>0</v>
      </c>
      <c r="Z29" s="13" t="str">
        <f>VLOOKUP($A29,Raw!$B$2:$DG$512,MATCH('Breakup of Clients of PMS'!Z$1,Raw!$B$1:$DG$1,0),0)</f>
        <v>0</v>
      </c>
      <c r="AA29" s="20">
        <f t="shared" si="11"/>
        <v>0</v>
      </c>
      <c r="AB29" s="13" t="str">
        <f>VLOOKUP($A29,Raw!$B$2:$DG$512,MATCH('Breakup of Clients of PMS'!AB$1,Raw!$B$1:$DG$1,0),0)</f>
        <v>19.07</v>
      </c>
      <c r="AD29" s="11" t="e">
        <f t="shared" si="12"/>
        <v>#DIV/0!</v>
      </c>
      <c r="AE29" s="11">
        <f t="shared" si="13"/>
        <v>13.49</v>
      </c>
      <c r="AF29" s="11">
        <f t="shared" si="14"/>
        <v>1.395</v>
      </c>
      <c r="AG29" s="11" t="e">
        <f t="shared" si="15"/>
        <v>#DIV/0!</v>
      </c>
      <c r="AH29" s="11" t="e">
        <f t="shared" si="16"/>
        <v>#DIV/0!</v>
      </c>
      <c r="AI29" s="11" t="e">
        <f t="shared" si="17"/>
        <v>#DIV/0!</v>
      </c>
    </row>
    <row r="30" spans="1:35" x14ac:dyDescent="0.3">
      <c r="A30" s="13" t="s">
        <v>645</v>
      </c>
      <c r="B30" s="13" t="str">
        <f>VLOOKUP($A30,Raw!$B$2:$DG$512,MATCH('Breakup of Clients of PMS'!B$1,Raw!$B$1:$DG$1,0),0)</f>
        <v>0</v>
      </c>
      <c r="C30" s="20">
        <f t="shared" si="0"/>
        <v>0</v>
      </c>
      <c r="D30" s="13" t="str">
        <f>VLOOKUP($A30,Raw!$B$2:$DG$512,MATCH('Breakup of Clients of PMS'!D$1,Raw!$B$1:$DG$1,0),0)</f>
        <v>108</v>
      </c>
      <c r="E30" s="20">
        <f t="shared" si="1"/>
        <v>7.3220338983050845E-2</v>
      </c>
      <c r="F30" s="13" t="str">
        <f>VLOOKUP($A30,Raw!$B$2:$DG$512,MATCH('Breakup of Clients of PMS'!F$1,Raw!$B$1:$DG$1,0),0)</f>
        <v>1200</v>
      </c>
      <c r="G30" s="20">
        <f t="shared" si="2"/>
        <v>0.81355932203389836</v>
      </c>
      <c r="H30" s="13" t="str">
        <f>VLOOKUP($A30,Raw!$B$2:$DG$512,MATCH('Breakup of Clients of PMS'!H$1,Raw!$B$1:$DG$1,0),0)</f>
        <v>167</v>
      </c>
      <c r="I30" s="20">
        <f t="shared" si="3"/>
        <v>0.11322033898305085</v>
      </c>
      <c r="J30" s="13" t="str">
        <f>VLOOKUP($A30,Raw!$B$2:$DG$512,MATCH('Breakup of Clients of PMS'!J$1,Raw!$B$1:$DG$1,0),0)</f>
        <v>0</v>
      </c>
      <c r="K30" s="20">
        <f t="shared" si="4"/>
        <v>0</v>
      </c>
      <c r="L30" s="13" t="str">
        <f>VLOOKUP($A30,Raw!$B$2:$DG$512,MATCH('Breakup of Clients of PMS'!L$1,Raw!$B$1:$DG$1,0),0)</f>
        <v>0</v>
      </c>
      <c r="M30" s="20">
        <f t="shared" si="5"/>
        <v>0</v>
      </c>
      <c r="N30" s="13" t="str">
        <f>VLOOKUP($A30,Raw!$B$2:$DG$512,MATCH('Breakup of Clients of PMS'!N$1,Raw!$B$1:$DG$1,0),0)</f>
        <v>1475</v>
      </c>
      <c r="P30" s="13" t="str">
        <f>VLOOKUP($A30,Raw!$B$2:$DG$512,MATCH('Breakup of Clients of PMS'!P$1,Raw!$B$1:$DG$1,0),0)</f>
        <v>0</v>
      </c>
      <c r="Q30" s="20">
        <f t="shared" si="6"/>
        <v>0</v>
      </c>
      <c r="R30" s="13" t="str">
        <f>VLOOKUP($A30,Raw!$B$2:$DG$512,MATCH('Breakup of Clients of PMS'!R$1,Raw!$B$1:$DG$1,0),0)</f>
        <v>784.93</v>
      </c>
      <c r="S30" s="20">
        <f t="shared" si="7"/>
        <v>0.31122697805356747</v>
      </c>
      <c r="T30" s="13" t="str">
        <f>VLOOKUP($A30,Raw!$B$2:$DG$512,MATCH('Breakup of Clients of PMS'!T$1,Raw!$B$1:$DG$1,0),0)</f>
        <v>1486.56</v>
      </c>
      <c r="U30" s="20">
        <f t="shared" si="8"/>
        <v>0.58942526912630588</v>
      </c>
      <c r="V30" s="13" t="str">
        <f>VLOOKUP($A30,Raw!$B$2:$DG$512,MATCH('Breakup of Clients of PMS'!V$1,Raw!$B$1:$DG$1,0),0)</f>
        <v>250.55</v>
      </c>
      <c r="W30" s="20">
        <f t="shared" si="9"/>
        <v>9.9343787791677407E-2</v>
      </c>
      <c r="X30" s="13" t="str">
        <f>VLOOKUP($A30,Raw!$B$2:$DG$512,MATCH('Breakup of Clients of PMS'!X$1,Raw!$B$1:$DG$1,0),0)</f>
        <v>0</v>
      </c>
      <c r="Y30" s="20">
        <f t="shared" si="10"/>
        <v>0</v>
      </c>
      <c r="Z30" s="13" t="str">
        <f>VLOOKUP($A30,Raw!$B$2:$DG$512,MATCH('Breakup of Clients of PMS'!Z$1,Raw!$B$1:$DG$1,0),0)</f>
        <v>0</v>
      </c>
      <c r="AA30" s="20">
        <f t="shared" si="11"/>
        <v>0</v>
      </c>
      <c r="AB30" s="13" t="str">
        <f>VLOOKUP($A30,Raw!$B$2:$DG$512,MATCH('Breakup of Clients of PMS'!AB$1,Raw!$B$1:$DG$1,0),0)</f>
        <v>2522.05</v>
      </c>
      <c r="AD30" s="11" t="e">
        <f t="shared" si="12"/>
        <v>#DIV/0!</v>
      </c>
      <c r="AE30" s="11">
        <f t="shared" si="13"/>
        <v>7.2678703703703702</v>
      </c>
      <c r="AF30" s="11">
        <f t="shared" si="14"/>
        <v>1.2387999999999999</v>
      </c>
      <c r="AG30" s="11">
        <f t="shared" si="15"/>
        <v>1.500299401197605</v>
      </c>
      <c r="AH30" s="11" t="e">
        <f t="shared" si="16"/>
        <v>#DIV/0!</v>
      </c>
      <c r="AI30" s="11" t="e">
        <f t="shared" si="17"/>
        <v>#DIV/0!</v>
      </c>
    </row>
    <row r="31" spans="1:35" x14ac:dyDescent="0.3">
      <c r="A31" s="13" t="s">
        <v>686</v>
      </c>
      <c r="B31" s="13" t="str">
        <f>VLOOKUP($A31,Raw!$B$2:$DG$512,MATCH('Breakup of Clients of PMS'!B$1,Raw!$B$1:$DG$1,0),0)</f>
        <v>0</v>
      </c>
      <c r="C31" s="20">
        <f t="shared" si="0"/>
        <v>0</v>
      </c>
      <c r="D31" s="13" t="str">
        <f>VLOOKUP($A31,Raw!$B$2:$DG$512,MATCH('Breakup of Clients of PMS'!D$1,Raw!$B$1:$DG$1,0),0)</f>
        <v>56</v>
      </c>
      <c r="E31" s="20">
        <f t="shared" si="1"/>
        <v>0.19787985865724381</v>
      </c>
      <c r="F31" s="13" t="str">
        <f>VLOOKUP($A31,Raw!$B$2:$DG$512,MATCH('Breakup of Clients of PMS'!F$1,Raw!$B$1:$DG$1,0),0)</f>
        <v>206</v>
      </c>
      <c r="G31" s="20">
        <f t="shared" si="2"/>
        <v>0.72791519434628971</v>
      </c>
      <c r="H31" s="13" t="str">
        <f>VLOOKUP($A31,Raw!$B$2:$DG$512,MATCH('Breakup of Clients of PMS'!H$1,Raw!$B$1:$DG$1,0),0)</f>
        <v>21</v>
      </c>
      <c r="I31" s="20">
        <f t="shared" si="3"/>
        <v>7.4204946996466431E-2</v>
      </c>
      <c r="J31" s="13" t="str">
        <f>VLOOKUP($A31,Raw!$B$2:$DG$512,MATCH('Breakup of Clients of PMS'!J$1,Raw!$B$1:$DG$1,0),0)</f>
        <v>0</v>
      </c>
      <c r="K31" s="20">
        <f t="shared" si="4"/>
        <v>0</v>
      </c>
      <c r="L31" s="13" t="str">
        <f>VLOOKUP($A31,Raw!$B$2:$DG$512,MATCH('Breakup of Clients of PMS'!L$1,Raw!$B$1:$DG$1,0),0)</f>
        <v>0</v>
      </c>
      <c r="M31" s="20">
        <f t="shared" si="5"/>
        <v>0</v>
      </c>
      <c r="N31" s="13" t="str">
        <f>VLOOKUP($A31,Raw!$B$2:$DG$512,MATCH('Breakup of Clients of PMS'!N$1,Raw!$B$1:$DG$1,0),0)</f>
        <v>283</v>
      </c>
      <c r="P31" s="13" t="str">
        <f>VLOOKUP($A31,Raw!$B$2:$DG$512,MATCH('Breakup of Clients of PMS'!P$1,Raw!$B$1:$DG$1,0),0)</f>
        <v>0</v>
      </c>
      <c r="Q31" s="20">
        <f t="shared" si="6"/>
        <v>0</v>
      </c>
      <c r="R31" s="13" t="str">
        <f>VLOOKUP($A31,Raw!$B$2:$DG$512,MATCH('Breakup of Clients of PMS'!R$1,Raw!$B$1:$DG$1,0),0)</f>
        <v>469.77</v>
      </c>
      <c r="S31" s="20">
        <f t="shared" si="7"/>
        <v>0.49167922632504391</v>
      </c>
      <c r="T31" s="13" t="str">
        <f>VLOOKUP($A31,Raw!$B$2:$DG$512,MATCH('Breakup of Clients of PMS'!T$1,Raw!$B$1:$DG$1,0),0)</f>
        <v>423.85</v>
      </c>
      <c r="U31" s="20">
        <f t="shared" si="8"/>
        <v>0.44361760026793939</v>
      </c>
      <c r="V31" s="13" t="str">
        <f>VLOOKUP($A31,Raw!$B$2:$DG$512,MATCH('Breakup of Clients of PMS'!V$1,Raw!$B$1:$DG$1,0),0)</f>
        <v>61.83</v>
      </c>
      <c r="W31" s="20">
        <f t="shared" si="9"/>
        <v>6.4713639788997732E-2</v>
      </c>
      <c r="X31" s="13" t="str">
        <f>VLOOKUP($A31,Raw!$B$2:$DG$512,MATCH('Breakup of Clients of PMS'!X$1,Raw!$B$1:$DG$1,0),0)</f>
        <v>0</v>
      </c>
      <c r="Y31" s="20">
        <f t="shared" si="10"/>
        <v>0</v>
      </c>
      <c r="Z31" s="13" t="str">
        <f>VLOOKUP($A31,Raw!$B$2:$DG$512,MATCH('Breakup of Clients of PMS'!Z$1,Raw!$B$1:$DG$1,0),0)</f>
        <v>0</v>
      </c>
      <c r="AA31" s="20">
        <f t="shared" si="11"/>
        <v>0</v>
      </c>
      <c r="AB31" s="13" t="str">
        <f>VLOOKUP($A31,Raw!$B$2:$DG$512,MATCH('Breakup of Clients of PMS'!AB$1,Raw!$B$1:$DG$1,0),0)</f>
        <v>955.44</v>
      </c>
      <c r="AD31" s="11" t="e">
        <f t="shared" si="12"/>
        <v>#DIV/0!</v>
      </c>
      <c r="AE31" s="11">
        <f t="shared" si="13"/>
        <v>8.3887499999999999</v>
      </c>
      <c r="AF31" s="11">
        <f t="shared" si="14"/>
        <v>2.0575242718446605</v>
      </c>
      <c r="AG31" s="11">
        <f t="shared" si="15"/>
        <v>2.9442857142857144</v>
      </c>
      <c r="AH31" s="11" t="e">
        <f t="shared" si="16"/>
        <v>#DIV/0!</v>
      </c>
      <c r="AI31" s="11" t="e">
        <f t="shared" si="17"/>
        <v>#DIV/0!</v>
      </c>
    </row>
    <row r="32" spans="1:35" x14ac:dyDescent="0.3">
      <c r="A32" s="13" t="s">
        <v>721</v>
      </c>
      <c r="B32" s="13" t="str">
        <f>VLOOKUP($A32,Raw!$B$2:$DG$512,MATCH('Breakup of Clients of PMS'!B$1,Raw!$B$1:$DG$1,0),0)</f>
        <v>0</v>
      </c>
      <c r="C32" s="20">
        <f t="shared" si="0"/>
        <v>0</v>
      </c>
      <c r="D32" s="13" t="str">
        <f>VLOOKUP($A32,Raw!$B$2:$DG$512,MATCH('Breakup of Clients of PMS'!D$1,Raw!$B$1:$DG$1,0),0)</f>
        <v>53</v>
      </c>
      <c r="E32" s="20">
        <f t="shared" si="1"/>
        <v>6.3245823389021474E-2</v>
      </c>
      <c r="F32" s="13" t="str">
        <f>VLOOKUP($A32,Raw!$B$2:$DG$512,MATCH('Breakup of Clients of PMS'!F$1,Raw!$B$1:$DG$1,0),0)</f>
        <v>702</v>
      </c>
      <c r="G32" s="20">
        <f t="shared" si="2"/>
        <v>0.83770883054892598</v>
      </c>
      <c r="H32" s="13" t="str">
        <f>VLOOKUP($A32,Raw!$B$2:$DG$512,MATCH('Breakup of Clients of PMS'!H$1,Raw!$B$1:$DG$1,0),0)</f>
        <v>83</v>
      </c>
      <c r="I32" s="20">
        <f t="shared" si="3"/>
        <v>9.9045346062052508E-2</v>
      </c>
      <c r="J32" s="13" t="str">
        <f>VLOOKUP($A32,Raw!$B$2:$DG$512,MATCH('Breakup of Clients of PMS'!J$1,Raw!$B$1:$DG$1,0),0)</f>
        <v>0</v>
      </c>
      <c r="K32" s="20">
        <f t="shared" si="4"/>
        <v>0</v>
      </c>
      <c r="L32" s="13" t="str">
        <f>VLOOKUP($A32,Raw!$B$2:$DG$512,MATCH('Breakup of Clients of PMS'!L$1,Raw!$B$1:$DG$1,0),0)</f>
        <v>0</v>
      </c>
      <c r="M32" s="20">
        <f t="shared" si="5"/>
        <v>0</v>
      </c>
      <c r="N32" s="13" t="str">
        <f>VLOOKUP($A32,Raw!$B$2:$DG$512,MATCH('Breakup of Clients of PMS'!N$1,Raw!$B$1:$DG$1,0),0)</f>
        <v>838</v>
      </c>
      <c r="P32" s="13" t="str">
        <f>VLOOKUP($A32,Raw!$B$2:$DG$512,MATCH('Breakup of Clients of PMS'!P$1,Raw!$B$1:$DG$1,0),0)</f>
        <v>0</v>
      </c>
      <c r="Q32" s="20">
        <f t="shared" si="6"/>
        <v>0</v>
      </c>
      <c r="R32" s="13" t="str">
        <f>VLOOKUP($A32,Raw!$B$2:$DG$512,MATCH('Breakup of Clients of PMS'!R$1,Raw!$B$1:$DG$1,0),0)</f>
        <v>70.27</v>
      </c>
      <c r="S32" s="20">
        <f t="shared" si="7"/>
        <v>6.7053446186436633E-2</v>
      </c>
      <c r="T32" s="13" t="str">
        <f>VLOOKUP($A32,Raw!$B$2:$DG$512,MATCH('Breakup of Clients of PMS'!T$1,Raw!$B$1:$DG$1,0),0)</f>
        <v>897.39</v>
      </c>
      <c r="U32" s="20">
        <f t="shared" si="8"/>
        <v>0.85631268070650879</v>
      </c>
      <c r="V32" s="13" t="str">
        <f>VLOOKUP($A32,Raw!$B$2:$DG$512,MATCH('Breakup of Clients of PMS'!V$1,Raw!$B$1:$DG$1,0),0)</f>
        <v>80.31</v>
      </c>
      <c r="W32" s="20">
        <f t="shared" si="9"/>
        <v>7.6633873107054593E-2</v>
      </c>
      <c r="X32" s="13" t="str">
        <f>VLOOKUP($A32,Raw!$B$2:$DG$512,MATCH('Breakup of Clients of PMS'!X$1,Raw!$B$1:$DG$1,0),0)</f>
        <v>0</v>
      </c>
      <c r="Y32" s="20">
        <f t="shared" si="10"/>
        <v>0</v>
      </c>
      <c r="Z32" s="13" t="str">
        <f>VLOOKUP($A32,Raw!$B$2:$DG$512,MATCH('Breakup of Clients of PMS'!Z$1,Raw!$B$1:$DG$1,0),0)</f>
        <v>0</v>
      </c>
      <c r="AA32" s="20">
        <f t="shared" si="11"/>
        <v>0</v>
      </c>
      <c r="AB32" s="13" t="str">
        <f>VLOOKUP($A32,Raw!$B$2:$DG$512,MATCH('Breakup of Clients of PMS'!AB$1,Raw!$B$1:$DG$1,0),0)</f>
        <v>1047.97</v>
      </c>
      <c r="AD32" s="11" t="e">
        <f t="shared" si="12"/>
        <v>#DIV/0!</v>
      </c>
      <c r="AE32" s="11">
        <f t="shared" si="13"/>
        <v>1.3258490566037735</v>
      </c>
      <c r="AF32" s="11">
        <f t="shared" si="14"/>
        <v>1.2783333333333333</v>
      </c>
      <c r="AG32" s="11">
        <f t="shared" si="15"/>
        <v>0.96759036144578314</v>
      </c>
      <c r="AH32" s="11" t="e">
        <f t="shared" si="16"/>
        <v>#DIV/0!</v>
      </c>
      <c r="AI32" s="11" t="e">
        <f t="shared" si="17"/>
        <v>#DIV/0!</v>
      </c>
    </row>
    <row r="33" spans="1:35" x14ac:dyDescent="0.3">
      <c r="A33" s="13" t="s">
        <v>744</v>
      </c>
      <c r="B33" s="13" t="str">
        <f>VLOOKUP($A33,Raw!$B$2:$DG$512,MATCH('Breakup of Clients of PMS'!B$1,Raw!$B$1:$DG$1,0),0)</f>
        <v>0</v>
      </c>
      <c r="C33" s="20" t="e">
        <f t="shared" si="0"/>
        <v>#DIV/0!</v>
      </c>
      <c r="D33" s="13" t="str">
        <f>VLOOKUP($A33,Raw!$B$2:$DG$512,MATCH('Breakup of Clients of PMS'!D$1,Raw!$B$1:$DG$1,0),0)</f>
        <v>0</v>
      </c>
      <c r="E33" s="20" t="e">
        <f t="shared" si="1"/>
        <v>#DIV/0!</v>
      </c>
      <c r="F33" s="13" t="str">
        <f>VLOOKUP($A33,Raw!$B$2:$DG$512,MATCH('Breakup of Clients of PMS'!F$1,Raw!$B$1:$DG$1,0),0)</f>
        <v>0</v>
      </c>
      <c r="G33" s="20" t="e">
        <f t="shared" si="2"/>
        <v>#DIV/0!</v>
      </c>
      <c r="H33" s="13" t="str">
        <f>VLOOKUP($A33,Raw!$B$2:$DG$512,MATCH('Breakup of Clients of PMS'!H$1,Raw!$B$1:$DG$1,0),0)</f>
        <v>0</v>
      </c>
      <c r="I33" s="20" t="e">
        <f t="shared" si="3"/>
        <v>#DIV/0!</v>
      </c>
      <c r="J33" s="13" t="str">
        <f>VLOOKUP($A33,Raw!$B$2:$DG$512,MATCH('Breakup of Clients of PMS'!J$1,Raw!$B$1:$DG$1,0),0)</f>
        <v>0</v>
      </c>
      <c r="K33" s="20" t="e">
        <f t="shared" si="4"/>
        <v>#DIV/0!</v>
      </c>
      <c r="L33" s="13" t="str">
        <f>VLOOKUP($A33,Raw!$B$2:$DG$512,MATCH('Breakup of Clients of PMS'!L$1,Raw!$B$1:$DG$1,0),0)</f>
        <v>0</v>
      </c>
      <c r="M33" s="20" t="e">
        <f t="shared" si="5"/>
        <v>#DIV/0!</v>
      </c>
      <c r="N33" s="13" t="str">
        <f>VLOOKUP($A33,Raw!$B$2:$DG$512,MATCH('Breakup of Clients of PMS'!N$1,Raw!$B$1:$DG$1,0),0)</f>
        <v>0</v>
      </c>
      <c r="P33" s="13" t="str">
        <f>VLOOKUP($A33,Raw!$B$2:$DG$512,MATCH('Breakup of Clients of PMS'!P$1,Raw!$B$1:$DG$1,0),0)</f>
        <v>0</v>
      </c>
      <c r="Q33" s="20" t="e">
        <f t="shared" si="6"/>
        <v>#DIV/0!</v>
      </c>
      <c r="R33" s="13" t="str">
        <f>VLOOKUP($A33,Raw!$B$2:$DG$512,MATCH('Breakup of Clients of PMS'!R$1,Raw!$B$1:$DG$1,0),0)</f>
        <v>0</v>
      </c>
      <c r="S33" s="20" t="e">
        <f t="shared" si="7"/>
        <v>#DIV/0!</v>
      </c>
      <c r="T33" s="13" t="str">
        <f>VLOOKUP($A33,Raw!$B$2:$DG$512,MATCH('Breakup of Clients of PMS'!T$1,Raw!$B$1:$DG$1,0),0)</f>
        <v>0</v>
      </c>
      <c r="U33" s="20" t="e">
        <f t="shared" si="8"/>
        <v>#DIV/0!</v>
      </c>
      <c r="V33" s="13" t="str">
        <f>VLOOKUP($A33,Raw!$B$2:$DG$512,MATCH('Breakup of Clients of PMS'!V$1,Raw!$B$1:$DG$1,0),0)</f>
        <v>0</v>
      </c>
      <c r="W33" s="20" t="e">
        <f t="shared" si="9"/>
        <v>#DIV/0!</v>
      </c>
      <c r="X33" s="13" t="str">
        <f>VLOOKUP($A33,Raw!$B$2:$DG$512,MATCH('Breakup of Clients of PMS'!X$1,Raw!$B$1:$DG$1,0),0)</f>
        <v>0</v>
      </c>
      <c r="Y33" s="20" t="e">
        <f t="shared" si="10"/>
        <v>#DIV/0!</v>
      </c>
      <c r="Z33" s="13" t="str">
        <f>VLOOKUP($A33,Raw!$B$2:$DG$512,MATCH('Breakup of Clients of PMS'!Z$1,Raw!$B$1:$DG$1,0),0)</f>
        <v>0</v>
      </c>
      <c r="AA33" s="20" t="e">
        <f t="shared" si="11"/>
        <v>#DIV/0!</v>
      </c>
      <c r="AB33" s="13" t="str">
        <f>VLOOKUP($A33,Raw!$B$2:$DG$512,MATCH('Breakup of Clients of PMS'!AB$1,Raw!$B$1:$DG$1,0),0)</f>
        <v>0</v>
      </c>
      <c r="AD33" s="11" t="e">
        <f t="shared" si="12"/>
        <v>#DIV/0!</v>
      </c>
      <c r="AE33" s="11" t="e">
        <f t="shared" si="13"/>
        <v>#DIV/0!</v>
      </c>
      <c r="AF33" s="11" t="e">
        <f t="shared" si="14"/>
        <v>#DIV/0!</v>
      </c>
      <c r="AG33" s="11" t="e">
        <f t="shared" si="15"/>
        <v>#DIV/0!</v>
      </c>
      <c r="AH33" s="11" t="e">
        <f t="shared" si="16"/>
        <v>#DIV/0!</v>
      </c>
      <c r="AI33" s="11" t="e">
        <f t="shared" si="17"/>
        <v>#DIV/0!</v>
      </c>
    </row>
    <row r="34" spans="1:35" x14ac:dyDescent="0.3">
      <c r="A34" s="13" t="s">
        <v>751</v>
      </c>
      <c r="B34" s="13" t="str">
        <f>VLOOKUP($A34,Raw!$B$2:$DG$512,MATCH('Breakup of Clients of PMS'!B$1,Raw!$B$1:$DG$1,0),0)</f>
        <v>0</v>
      </c>
      <c r="C34" s="20" t="e">
        <f t="shared" si="0"/>
        <v>#DIV/0!</v>
      </c>
      <c r="D34" s="13" t="str">
        <f>VLOOKUP($A34,Raw!$B$2:$DG$512,MATCH('Breakup of Clients of PMS'!D$1,Raw!$B$1:$DG$1,0),0)</f>
        <v>0</v>
      </c>
      <c r="E34" s="20" t="e">
        <f t="shared" si="1"/>
        <v>#DIV/0!</v>
      </c>
      <c r="F34" s="13" t="str">
        <f>VLOOKUP($A34,Raw!$B$2:$DG$512,MATCH('Breakup of Clients of PMS'!F$1,Raw!$B$1:$DG$1,0),0)</f>
        <v>0</v>
      </c>
      <c r="G34" s="20" t="e">
        <f t="shared" si="2"/>
        <v>#DIV/0!</v>
      </c>
      <c r="H34" s="13" t="str">
        <f>VLOOKUP($A34,Raw!$B$2:$DG$512,MATCH('Breakup of Clients of PMS'!H$1,Raw!$B$1:$DG$1,0),0)</f>
        <v>0</v>
      </c>
      <c r="I34" s="20" t="e">
        <f t="shared" si="3"/>
        <v>#DIV/0!</v>
      </c>
      <c r="J34" s="13" t="str">
        <f>VLOOKUP($A34,Raw!$B$2:$DG$512,MATCH('Breakup of Clients of PMS'!J$1,Raw!$B$1:$DG$1,0),0)</f>
        <v>0</v>
      </c>
      <c r="K34" s="20" t="e">
        <f t="shared" si="4"/>
        <v>#DIV/0!</v>
      </c>
      <c r="L34" s="13" t="str">
        <f>VLOOKUP($A34,Raw!$B$2:$DG$512,MATCH('Breakup of Clients of PMS'!L$1,Raw!$B$1:$DG$1,0),0)</f>
        <v>0</v>
      </c>
      <c r="M34" s="20" t="e">
        <f t="shared" si="5"/>
        <v>#DIV/0!</v>
      </c>
      <c r="N34" s="13" t="str">
        <f>VLOOKUP($A34,Raw!$B$2:$DG$512,MATCH('Breakup of Clients of PMS'!N$1,Raw!$B$1:$DG$1,0),0)</f>
        <v>0</v>
      </c>
      <c r="P34" s="13" t="str">
        <f>VLOOKUP($A34,Raw!$B$2:$DG$512,MATCH('Breakup of Clients of PMS'!P$1,Raw!$B$1:$DG$1,0),0)</f>
        <v>0</v>
      </c>
      <c r="Q34" s="20" t="e">
        <f t="shared" si="6"/>
        <v>#DIV/0!</v>
      </c>
      <c r="R34" s="13" t="str">
        <f>VLOOKUP($A34,Raw!$B$2:$DG$512,MATCH('Breakup of Clients of PMS'!R$1,Raw!$B$1:$DG$1,0),0)</f>
        <v>0</v>
      </c>
      <c r="S34" s="20" t="e">
        <f t="shared" si="7"/>
        <v>#DIV/0!</v>
      </c>
      <c r="T34" s="13" t="str">
        <f>VLOOKUP($A34,Raw!$B$2:$DG$512,MATCH('Breakup of Clients of PMS'!T$1,Raw!$B$1:$DG$1,0),0)</f>
        <v>0</v>
      </c>
      <c r="U34" s="20" t="e">
        <f t="shared" si="8"/>
        <v>#DIV/0!</v>
      </c>
      <c r="V34" s="13" t="str">
        <f>VLOOKUP($A34,Raw!$B$2:$DG$512,MATCH('Breakup of Clients of PMS'!V$1,Raw!$B$1:$DG$1,0),0)</f>
        <v>0</v>
      </c>
      <c r="W34" s="20" t="e">
        <f t="shared" si="9"/>
        <v>#DIV/0!</v>
      </c>
      <c r="X34" s="13" t="str">
        <f>VLOOKUP($A34,Raw!$B$2:$DG$512,MATCH('Breakup of Clients of PMS'!X$1,Raw!$B$1:$DG$1,0),0)</f>
        <v>0</v>
      </c>
      <c r="Y34" s="20" t="e">
        <f t="shared" si="10"/>
        <v>#DIV/0!</v>
      </c>
      <c r="Z34" s="13" t="str">
        <f>VLOOKUP($A34,Raw!$B$2:$DG$512,MATCH('Breakup of Clients of PMS'!Z$1,Raw!$B$1:$DG$1,0),0)</f>
        <v>0</v>
      </c>
      <c r="AA34" s="20" t="e">
        <f t="shared" si="11"/>
        <v>#DIV/0!</v>
      </c>
      <c r="AB34" s="13" t="str">
        <f>VLOOKUP($A34,Raw!$B$2:$DG$512,MATCH('Breakup of Clients of PMS'!AB$1,Raw!$B$1:$DG$1,0),0)</f>
        <v>0</v>
      </c>
      <c r="AD34" s="11" t="e">
        <f t="shared" si="12"/>
        <v>#DIV/0!</v>
      </c>
      <c r="AE34" s="11" t="e">
        <f t="shared" si="13"/>
        <v>#DIV/0!</v>
      </c>
      <c r="AF34" s="11" t="e">
        <f t="shared" si="14"/>
        <v>#DIV/0!</v>
      </c>
      <c r="AG34" s="11" t="e">
        <f t="shared" si="15"/>
        <v>#DIV/0!</v>
      </c>
      <c r="AH34" s="11" t="e">
        <f t="shared" si="16"/>
        <v>#DIV/0!</v>
      </c>
      <c r="AI34" s="11" t="e">
        <f t="shared" si="17"/>
        <v>#DIV/0!</v>
      </c>
    </row>
    <row r="35" spans="1:35" x14ac:dyDescent="0.3">
      <c r="A35" s="13" t="s">
        <v>754</v>
      </c>
      <c r="B35" s="13" t="str">
        <f>VLOOKUP($A35,Raw!$B$2:$DG$512,MATCH('Breakup of Clients of PMS'!B$1,Raw!$B$1:$DG$1,0),0)</f>
        <v>0</v>
      </c>
      <c r="C35" s="20" t="e">
        <f t="shared" si="0"/>
        <v>#DIV/0!</v>
      </c>
      <c r="D35" s="13" t="str">
        <f>VLOOKUP($A35,Raw!$B$2:$DG$512,MATCH('Breakup of Clients of PMS'!D$1,Raw!$B$1:$DG$1,0),0)</f>
        <v>0</v>
      </c>
      <c r="E35" s="20" t="e">
        <f t="shared" si="1"/>
        <v>#DIV/0!</v>
      </c>
      <c r="F35" s="13" t="str">
        <f>VLOOKUP($A35,Raw!$B$2:$DG$512,MATCH('Breakup of Clients of PMS'!F$1,Raw!$B$1:$DG$1,0),0)</f>
        <v>0</v>
      </c>
      <c r="G35" s="20" t="e">
        <f t="shared" si="2"/>
        <v>#DIV/0!</v>
      </c>
      <c r="H35" s="13" t="str">
        <f>VLOOKUP($A35,Raw!$B$2:$DG$512,MATCH('Breakup of Clients of PMS'!H$1,Raw!$B$1:$DG$1,0),0)</f>
        <v>0</v>
      </c>
      <c r="I35" s="20" t="e">
        <f t="shared" si="3"/>
        <v>#DIV/0!</v>
      </c>
      <c r="J35" s="13" t="str">
        <f>VLOOKUP($A35,Raw!$B$2:$DG$512,MATCH('Breakup of Clients of PMS'!J$1,Raw!$B$1:$DG$1,0),0)</f>
        <v>0</v>
      </c>
      <c r="K35" s="20" t="e">
        <f t="shared" si="4"/>
        <v>#DIV/0!</v>
      </c>
      <c r="L35" s="13" t="str">
        <f>VLOOKUP($A35,Raw!$B$2:$DG$512,MATCH('Breakup of Clients of PMS'!L$1,Raw!$B$1:$DG$1,0),0)</f>
        <v>0</v>
      </c>
      <c r="M35" s="20" t="e">
        <f t="shared" si="5"/>
        <v>#DIV/0!</v>
      </c>
      <c r="N35" s="13" t="str">
        <f>VLOOKUP($A35,Raw!$B$2:$DG$512,MATCH('Breakup of Clients of PMS'!N$1,Raw!$B$1:$DG$1,0),0)</f>
        <v>0</v>
      </c>
      <c r="P35" s="13" t="str">
        <f>VLOOKUP($A35,Raw!$B$2:$DG$512,MATCH('Breakup of Clients of PMS'!P$1,Raw!$B$1:$DG$1,0),0)</f>
        <v>0</v>
      </c>
      <c r="Q35" s="20" t="e">
        <f t="shared" si="6"/>
        <v>#DIV/0!</v>
      </c>
      <c r="R35" s="13" t="str">
        <f>VLOOKUP($A35,Raw!$B$2:$DG$512,MATCH('Breakup of Clients of PMS'!R$1,Raw!$B$1:$DG$1,0),0)</f>
        <v>0</v>
      </c>
      <c r="S35" s="20" t="e">
        <f t="shared" si="7"/>
        <v>#DIV/0!</v>
      </c>
      <c r="T35" s="13" t="str">
        <f>VLOOKUP($A35,Raw!$B$2:$DG$512,MATCH('Breakup of Clients of PMS'!T$1,Raw!$B$1:$DG$1,0),0)</f>
        <v>0</v>
      </c>
      <c r="U35" s="20" t="e">
        <f t="shared" si="8"/>
        <v>#DIV/0!</v>
      </c>
      <c r="V35" s="13" t="str">
        <f>VLOOKUP($A35,Raw!$B$2:$DG$512,MATCH('Breakup of Clients of PMS'!V$1,Raw!$B$1:$DG$1,0),0)</f>
        <v>0</v>
      </c>
      <c r="W35" s="20" t="e">
        <f t="shared" si="9"/>
        <v>#DIV/0!</v>
      </c>
      <c r="X35" s="13" t="str">
        <f>VLOOKUP($A35,Raw!$B$2:$DG$512,MATCH('Breakup of Clients of PMS'!X$1,Raw!$B$1:$DG$1,0),0)</f>
        <v>0</v>
      </c>
      <c r="Y35" s="20" t="e">
        <f t="shared" si="10"/>
        <v>#DIV/0!</v>
      </c>
      <c r="Z35" s="13" t="str">
        <f>VLOOKUP($A35,Raw!$B$2:$DG$512,MATCH('Breakup of Clients of PMS'!Z$1,Raw!$B$1:$DG$1,0),0)</f>
        <v>0</v>
      </c>
      <c r="AA35" s="20" t="e">
        <f t="shared" si="11"/>
        <v>#DIV/0!</v>
      </c>
      <c r="AB35" s="13" t="str">
        <f>VLOOKUP($A35,Raw!$B$2:$DG$512,MATCH('Breakup of Clients of PMS'!AB$1,Raw!$B$1:$DG$1,0),0)</f>
        <v>0</v>
      </c>
      <c r="AD35" s="11" t="e">
        <f t="shared" si="12"/>
        <v>#DIV/0!</v>
      </c>
      <c r="AE35" s="11" t="e">
        <f t="shared" si="13"/>
        <v>#DIV/0!</v>
      </c>
      <c r="AF35" s="11" t="e">
        <f t="shared" si="14"/>
        <v>#DIV/0!</v>
      </c>
      <c r="AG35" s="11" t="e">
        <f t="shared" si="15"/>
        <v>#DIV/0!</v>
      </c>
      <c r="AH35" s="11" t="e">
        <f t="shared" si="16"/>
        <v>#DIV/0!</v>
      </c>
      <c r="AI35" s="11" t="e">
        <f t="shared" si="17"/>
        <v>#DIV/0!</v>
      </c>
    </row>
    <row r="36" spans="1:35" x14ac:dyDescent="0.3">
      <c r="A36" s="13" t="s">
        <v>763</v>
      </c>
      <c r="B36" s="13" t="str">
        <f>VLOOKUP($A36,Raw!$B$2:$DG$512,MATCH('Breakup of Clients of PMS'!B$1,Raw!$B$1:$DG$1,0),0)</f>
        <v>0</v>
      </c>
      <c r="C36" s="20">
        <f t="shared" si="0"/>
        <v>0</v>
      </c>
      <c r="D36" s="13" t="str">
        <f>VLOOKUP($A36,Raw!$B$2:$DG$512,MATCH('Breakup of Clients of PMS'!D$1,Raw!$B$1:$DG$1,0),0)</f>
        <v>1</v>
      </c>
      <c r="E36" s="20">
        <f t="shared" si="1"/>
        <v>5.2631578947368418E-2</v>
      </c>
      <c r="F36" s="13" t="str">
        <f>VLOOKUP($A36,Raw!$B$2:$DG$512,MATCH('Breakup of Clients of PMS'!F$1,Raw!$B$1:$DG$1,0),0)</f>
        <v>17</v>
      </c>
      <c r="G36" s="20">
        <f t="shared" si="2"/>
        <v>0.89473684210526316</v>
      </c>
      <c r="H36" s="13" t="str">
        <f>VLOOKUP($A36,Raw!$B$2:$DG$512,MATCH('Breakup of Clients of PMS'!H$1,Raw!$B$1:$DG$1,0),0)</f>
        <v>1</v>
      </c>
      <c r="I36" s="20">
        <f t="shared" si="3"/>
        <v>5.2631578947368418E-2</v>
      </c>
      <c r="J36" s="13" t="str">
        <f>VLOOKUP($A36,Raw!$B$2:$DG$512,MATCH('Breakup of Clients of PMS'!J$1,Raw!$B$1:$DG$1,0),0)</f>
        <v>0</v>
      </c>
      <c r="K36" s="20">
        <f t="shared" si="4"/>
        <v>0</v>
      </c>
      <c r="L36" s="13" t="str">
        <f>VLOOKUP($A36,Raw!$B$2:$DG$512,MATCH('Breakup of Clients of PMS'!L$1,Raw!$B$1:$DG$1,0),0)</f>
        <v>0</v>
      </c>
      <c r="M36" s="20">
        <f t="shared" si="5"/>
        <v>0</v>
      </c>
      <c r="N36" s="13" t="str">
        <f>VLOOKUP($A36,Raw!$B$2:$DG$512,MATCH('Breakup of Clients of PMS'!N$1,Raw!$B$1:$DG$1,0),0)</f>
        <v>19</v>
      </c>
      <c r="P36" s="13" t="str">
        <f>VLOOKUP($A36,Raw!$B$2:$DG$512,MATCH('Breakup of Clients of PMS'!P$1,Raw!$B$1:$DG$1,0),0)</f>
        <v>0</v>
      </c>
      <c r="Q36" s="20">
        <f t="shared" si="6"/>
        <v>0</v>
      </c>
      <c r="R36" s="13" t="str">
        <f>VLOOKUP($A36,Raw!$B$2:$DG$512,MATCH('Breakup of Clients of PMS'!R$1,Raw!$B$1:$DG$1,0),0)</f>
        <v>6.98</v>
      </c>
      <c r="S36" s="20">
        <f t="shared" si="7"/>
        <v>0.23994499828119631</v>
      </c>
      <c r="T36" s="13" t="str">
        <f>VLOOKUP($A36,Raw!$B$2:$DG$512,MATCH('Breakup of Clients of PMS'!T$1,Raw!$B$1:$DG$1,0),0)</f>
        <v>20.06</v>
      </c>
      <c r="U36" s="20">
        <f t="shared" si="8"/>
        <v>0.68958404950154684</v>
      </c>
      <c r="V36" s="13" t="str">
        <f>VLOOKUP($A36,Raw!$B$2:$DG$512,MATCH('Breakup of Clients of PMS'!V$1,Raw!$B$1:$DG$1,0),0)</f>
        <v>2.05</v>
      </c>
      <c r="W36" s="20">
        <f t="shared" si="9"/>
        <v>7.0470952217256785E-2</v>
      </c>
      <c r="X36" s="13" t="str">
        <f>VLOOKUP($A36,Raw!$B$2:$DG$512,MATCH('Breakup of Clients of PMS'!X$1,Raw!$B$1:$DG$1,0),0)</f>
        <v>0</v>
      </c>
      <c r="Y36" s="20">
        <f t="shared" si="10"/>
        <v>0</v>
      </c>
      <c r="Z36" s="13" t="str">
        <f>VLOOKUP($A36,Raw!$B$2:$DG$512,MATCH('Breakup of Clients of PMS'!Z$1,Raw!$B$1:$DG$1,0),0)</f>
        <v>0</v>
      </c>
      <c r="AA36" s="20">
        <f t="shared" si="11"/>
        <v>0</v>
      </c>
      <c r="AB36" s="13" t="str">
        <f>VLOOKUP($A36,Raw!$B$2:$DG$512,MATCH('Breakup of Clients of PMS'!AB$1,Raw!$B$1:$DG$1,0),0)</f>
        <v>29.09</v>
      </c>
      <c r="AD36" s="11" t="e">
        <f t="shared" si="12"/>
        <v>#DIV/0!</v>
      </c>
      <c r="AE36" s="11">
        <f t="shared" si="13"/>
        <v>6.98</v>
      </c>
      <c r="AF36" s="11">
        <f t="shared" si="14"/>
        <v>1.18</v>
      </c>
      <c r="AG36" s="11">
        <f t="shared" si="15"/>
        <v>2.0499999999999998</v>
      </c>
      <c r="AH36" s="11" t="e">
        <f t="shared" si="16"/>
        <v>#DIV/0!</v>
      </c>
      <c r="AI36" s="11" t="e">
        <f t="shared" si="17"/>
        <v>#DIV/0!</v>
      </c>
    </row>
    <row r="37" spans="1:35" x14ac:dyDescent="0.3">
      <c r="A37" s="13" t="s">
        <v>780</v>
      </c>
      <c r="B37" s="13" t="str">
        <f>VLOOKUP($A37,Raw!$B$2:$DG$512,MATCH('Breakup of Clients of PMS'!B$1,Raw!$B$1:$DG$1,0),0)</f>
        <v>0</v>
      </c>
      <c r="C37" s="20">
        <f t="shared" si="0"/>
        <v>0</v>
      </c>
      <c r="D37" s="13" t="str">
        <f>VLOOKUP($A37,Raw!$B$2:$DG$512,MATCH('Breakup of Clients of PMS'!D$1,Raw!$B$1:$DG$1,0),0)</f>
        <v>7</v>
      </c>
      <c r="E37" s="20">
        <f t="shared" si="1"/>
        <v>0.12280701754385964</v>
      </c>
      <c r="F37" s="13" t="str">
        <f>VLOOKUP($A37,Raw!$B$2:$DG$512,MATCH('Breakup of Clients of PMS'!F$1,Raw!$B$1:$DG$1,0),0)</f>
        <v>46</v>
      </c>
      <c r="G37" s="20">
        <f t="shared" si="2"/>
        <v>0.80701754385964908</v>
      </c>
      <c r="H37" s="13" t="str">
        <f>VLOOKUP($A37,Raw!$B$2:$DG$512,MATCH('Breakup of Clients of PMS'!H$1,Raw!$B$1:$DG$1,0),0)</f>
        <v>4</v>
      </c>
      <c r="I37" s="20">
        <f t="shared" si="3"/>
        <v>7.0175438596491224E-2</v>
      </c>
      <c r="J37" s="13" t="str">
        <f>VLOOKUP($A37,Raw!$B$2:$DG$512,MATCH('Breakup of Clients of PMS'!J$1,Raw!$B$1:$DG$1,0),0)</f>
        <v>0</v>
      </c>
      <c r="K37" s="20">
        <f t="shared" si="4"/>
        <v>0</v>
      </c>
      <c r="L37" s="13" t="str">
        <f>VLOOKUP($A37,Raw!$B$2:$DG$512,MATCH('Breakup of Clients of PMS'!L$1,Raw!$B$1:$DG$1,0),0)</f>
        <v>0</v>
      </c>
      <c r="M37" s="20">
        <f t="shared" si="5"/>
        <v>0</v>
      </c>
      <c r="N37" s="13" t="str">
        <f>VLOOKUP($A37,Raw!$B$2:$DG$512,MATCH('Breakup of Clients of PMS'!N$1,Raw!$B$1:$DG$1,0),0)</f>
        <v>57</v>
      </c>
      <c r="P37" s="13" t="str">
        <f>VLOOKUP($A37,Raw!$B$2:$DG$512,MATCH('Breakup of Clients of PMS'!P$1,Raw!$B$1:$DG$1,0),0)</f>
        <v>0</v>
      </c>
      <c r="Q37" s="20">
        <f t="shared" si="6"/>
        <v>0</v>
      </c>
      <c r="R37" s="13" t="str">
        <f>VLOOKUP($A37,Raw!$B$2:$DG$512,MATCH('Breakup of Clients of PMS'!R$1,Raw!$B$1:$DG$1,0),0)</f>
        <v>61.06</v>
      </c>
      <c r="S37" s="20">
        <f t="shared" si="7"/>
        <v>0.51462284028655714</v>
      </c>
      <c r="T37" s="13" t="str">
        <f>VLOOKUP($A37,Raw!$B$2:$DG$512,MATCH('Breakup of Clients of PMS'!T$1,Raw!$B$1:$DG$1,0),0)</f>
        <v>53.92</v>
      </c>
      <c r="U37" s="20">
        <f t="shared" si="8"/>
        <v>0.45444584913611463</v>
      </c>
      <c r="V37" s="13" t="str">
        <f>VLOOKUP($A37,Raw!$B$2:$DG$512,MATCH('Breakup of Clients of PMS'!V$1,Raw!$B$1:$DG$1,0),0)</f>
        <v>3.67</v>
      </c>
      <c r="W37" s="20">
        <f t="shared" si="9"/>
        <v>3.0931310577328276E-2</v>
      </c>
      <c r="X37" s="13" t="str">
        <f>VLOOKUP($A37,Raw!$B$2:$DG$512,MATCH('Breakup of Clients of PMS'!X$1,Raw!$B$1:$DG$1,0),0)</f>
        <v>0</v>
      </c>
      <c r="Y37" s="20">
        <f t="shared" si="10"/>
        <v>0</v>
      </c>
      <c r="Z37" s="13" t="str">
        <f>VLOOKUP($A37,Raw!$B$2:$DG$512,MATCH('Breakup of Clients of PMS'!Z$1,Raw!$B$1:$DG$1,0),0)</f>
        <v>0</v>
      </c>
      <c r="AA37" s="20">
        <f t="shared" si="11"/>
        <v>0</v>
      </c>
      <c r="AB37" s="13" t="str">
        <f>VLOOKUP($A37,Raw!$B$2:$DG$512,MATCH('Breakup of Clients of PMS'!AB$1,Raw!$B$1:$DG$1,0),0)</f>
        <v>118.65</v>
      </c>
      <c r="AD37" s="11" t="e">
        <f t="shared" si="12"/>
        <v>#DIV/0!</v>
      </c>
      <c r="AE37" s="11">
        <f t="shared" si="13"/>
        <v>8.7228571428571424</v>
      </c>
      <c r="AF37" s="11">
        <f t="shared" si="14"/>
        <v>1.1721739130434783</v>
      </c>
      <c r="AG37" s="11">
        <f t="shared" si="15"/>
        <v>0.91749999999999998</v>
      </c>
      <c r="AH37" s="11" t="e">
        <f t="shared" si="16"/>
        <v>#DIV/0!</v>
      </c>
      <c r="AI37" s="11" t="e">
        <f t="shared" si="17"/>
        <v>#DIV/0!</v>
      </c>
    </row>
    <row r="38" spans="1:35" x14ac:dyDescent="0.3">
      <c r="A38" s="13" t="s">
        <v>804</v>
      </c>
      <c r="B38" s="13" t="str">
        <f>VLOOKUP($A38,Raw!$B$2:$DG$512,MATCH('Breakup of Clients of PMS'!B$1,Raw!$B$1:$DG$1,0),0)</f>
        <v>0</v>
      </c>
      <c r="C38" s="20">
        <f t="shared" si="0"/>
        <v>0</v>
      </c>
      <c r="D38" s="13" t="str">
        <f>VLOOKUP($A38,Raw!$B$2:$DG$512,MATCH('Breakup of Clients of PMS'!D$1,Raw!$B$1:$DG$1,0),0)</f>
        <v>2</v>
      </c>
      <c r="E38" s="20">
        <f t="shared" si="1"/>
        <v>7.6923076923076927E-2</v>
      </c>
      <c r="F38" s="13" t="str">
        <f>VLOOKUP($A38,Raw!$B$2:$DG$512,MATCH('Breakup of Clients of PMS'!F$1,Raw!$B$1:$DG$1,0),0)</f>
        <v>23</v>
      </c>
      <c r="G38" s="20">
        <f t="shared" si="2"/>
        <v>0.88461538461538458</v>
      </c>
      <c r="H38" s="13" t="str">
        <f>VLOOKUP($A38,Raw!$B$2:$DG$512,MATCH('Breakup of Clients of PMS'!H$1,Raw!$B$1:$DG$1,0),0)</f>
        <v>1</v>
      </c>
      <c r="I38" s="20">
        <f t="shared" si="3"/>
        <v>3.8461538461538464E-2</v>
      </c>
      <c r="J38" s="13" t="str">
        <f>VLOOKUP($A38,Raw!$B$2:$DG$512,MATCH('Breakup of Clients of PMS'!J$1,Raw!$B$1:$DG$1,0),0)</f>
        <v>0</v>
      </c>
      <c r="K38" s="20">
        <f t="shared" si="4"/>
        <v>0</v>
      </c>
      <c r="L38" s="13" t="str">
        <f>VLOOKUP($A38,Raw!$B$2:$DG$512,MATCH('Breakup of Clients of PMS'!L$1,Raw!$B$1:$DG$1,0),0)</f>
        <v>0</v>
      </c>
      <c r="M38" s="20">
        <f t="shared" si="5"/>
        <v>0</v>
      </c>
      <c r="N38" s="13" t="str">
        <f>VLOOKUP($A38,Raw!$B$2:$DG$512,MATCH('Breakup of Clients of PMS'!N$1,Raw!$B$1:$DG$1,0),0)</f>
        <v>26</v>
      </c>
      <c r="P38" s="13" t="str">
        <f>VLOOKUP($A38,Raw!$B$2:$DG$512,MATCH('Breakup of Clients of PMS'!P$1,Raw!$B$1:$DG$1,0),0)</f>
        <v>0</v>
      </c>
      <c r="Q38" s="20">
        <f t="shared" si="6"/>
        <v>0</v>
      </c>
      <c r="R38" s="13" t="str">
        <f>VLOOKUP($A38,Raw!$B$2:$DG$512,MATCH('Breakup of Clients of PMS'!R$1,Raw!$B$1:$DG$1,0),0)</f>
        <v>19.92</v>
      </c>
      <c r="S38" s="20">
        <f t="shared" si="7"/>
        <v>0.38800155823918975</v>
      </c>
      <c r="T38" s="13" t="str">
        <f>VLOOKUP($A38,Raw!$B$2:$DG$512,MATCH('Breakup of Clients of PMS'!T$1,Raw!$B$1:$DG$1,0),0)</f>
        <v>29.44</v>
      </c>
      <c r="U38" s="20">
        <f t="shared" si="8"/>
        <v>0.57343202181534869</v>
      </c>
      <c r="V38" s="13" t="str">
        <f>VLOOKUP($A38,Raw!$B$2:$DG$512,MATCH('Breakup of Clients of PMS'!V$1,Raw!$B$1:$DG$1,0),0)</f>
        <v>1.98</v>
      </c>
      <c r="W38" s="20">
        <f t="shared" si="9"/>
        <v>3.8566419945461623E-2</v>
      </c>
      <c r="X38" s="13" t="str">
        <f>VLOOKUP($A38,Raw!$B$2:$DG$512,MATCH('Breakup of Clients of PMS'!X$1,Raw!$B$1:$DG$1,0),0)</f>
        <v>0</v>
      </c>
      <c r="Y38" s="20">
        <f t="shared" si="10"/>
        <v>0</v>
      </c>
      <c r="Z38" s="13" t="str">
        <f>VLOOKUP($A38,Raw!$B$2:$DG$512,MATCH('Breakup of Clients of PMS'!Z$1,Raw!$B$1:$DG$1,0),0)</f>
        <v>0</v>
      </c>
      <c r="AA38" s="20">
        <f t="shared" si="11"/>
        <v>0</v>
      </c>
      <c r="AB38" s="13" t="str">
        <f>VLOOKUP($A38,Raw!$B$2:$DG$512,MATCH('Breakup of Clients of PMS'!AB$1,Raw!$B$1:$DG$1,0),0)</f>
        <v>51.34</v>
      </c>
      <c r="AD38" s="11" t="e">
        <f t="shared" si="12"/>
        <v>#DIV/0!</v>
      </c>
      <c r="AE38" s="11">
        <f t="shared" si="13"/>
        <v>9.9600000000000009</v>
      </c>
      <c r="AF38" s="11">
        <f t="shared" si="14"/>
        <v>1.28</v>
      </c>
      <c r="AG38" s="11">
        <f t="shared" si="15"/>
        <v>1.98</v>
      </c>
      <c r="AH38" s="11" t="e">
        <f t="shared" si="16"/>
        <v>#DIV/0!</v>
      </c>
      <c r="AI38" s="11" t="e">
        <f t="shared" si="17"/>
        <v>#DIV/0!</v>
      </c>
    </row>
    <row r="39" spans="1:35" x14ac:dyDescent="0.3">
      <c r="A39" s="13" t="s">
        <v>818</v>
      </c>
      <c r="B39" s="13" t="str">
        <f>VLOOKUP($A39,Raw!$B$2:$DG$512,MATCH('Breakup of Clients of PMS'!B$1,Raw!$B$1:$DG$1,0),0)</f>
        <v>0</v>
      </c>
      <c r="C39" s="20">
        <f t="shared" si="0"/>
        <v>0</v>
      </c>
      <c r="D39" s="13" t="str">
        <f>VLOOKUP($A39,Raw!$B$2:$DG$512,MATCH('Breakup of Clients of PMS'!D$1,Raw!$B$1:$DG$1,0),0)</f>
        <v>5</v>
      </c>
      <c r="E39" s="20">
        <f t="shared" si="1"/>
        <v>2.2624434389140271E-2</v>
      </c>
      <c r="F39" s="13" t="str">
        <f>VLOOKUP($A39,Raw!$B$2:$DG$512,MATCH('Breakup of Clients of PMS'!F$1,Raw!$B$1:$DG$1,0),0)</f>
        <v>203</v>
      </c>
      <c r="G39" s="20">
        <f t="shared" si="2"/>
        <v>0.91855203619909498</v>
      </c>
      <c r="H39" s="13" t="str">
        <f>VLOOKUP($A39,Raw!$B$2:$DG$512,MATCH('Breakup of Clients of PMS'!H$1,Raw!$B$1:$DG$1,0),0)</f>
        <v>13</v>
      </c>
      <c r="I39" s="20">
        <f t="shared" si="3"/>
        <v>5.8823529411764705E-2</v>
      </c>
      <c r="J39" s="13" t="str">
        <f>VLOOKUP($A39,Raw!$B$2:$DG$512,MATCH('Breakup of Clients of PMS'!J$1,Raw!$B$1:$DG$1,0),0)</f>
        <v>0</v>
      </c>
      <c r="K39" s="20">
        <f t="shared" si="4"/>
        <v>0</v>
      </c>
      <c r="L39" s="13" t="str">
        <f>VLOOKUP($A39,Raw!$B$2:$DG$512,MATCH('Breakup of Clients of PMS'!L$1,Raw!$B$1:$DG$1,0),0)</f>
        <v>0</v>
      </c>
      <c r="M39" s="20">
        <f t="shared" si="5"/>
        <v>0</v>
      </c>
      <c r="N39" s="13" t="str">
        <f>VLOOKUP($A39,Raw!$B$2:$DG$512,MATCH('Breakup of Clients of PMS'!N$1,Raw!$B$1:$DG$1,0),0)</f>
        <v>221</v>
      </c>
      <c r="P39" s="13" t="str">
        <f>VLOOKUP($A39,Raw!$B$2:$DG$512,MATCH('Breakup of Clients of PMS'!P$1,Raw!$B$1:$DG$1,0),0)</f>
        <v>0</v>
      </c>
      <c r="Q39" s="20">
        <f t="shared" si="6"/>
        <v>0</v>
      </c>
      <c r="R39" s="13" t="str">
        <f>VLOOKUP($A39,Raw!$B$2:$DG$512,MATCH('Breakup of Clients of PMS'!R$1,Raw!$B$1:$DG$1,0),0)</f>
        <v>4.75</v>
      </c>
      <c r="S39" s="20">
        <f t="shared" si="7"/>
        <v>2.1349274124679761E-2</v>
      </c>
      <c r="T39" s="13" t="str">
        <f>VLOOKUP($A39,Raw!$B$2:$DG$512,MATCH('Breakup of Clients of PMS'!T$1,Raw!$B$1:$DG$1,0),0)</f>
        <v>201.95</v>
      </c>
      <c r="U39" s="20">
        <f t="shared" si="8"/>
        <v>0.90768124410085838</v>
      </c>
      <c r="V39" s="13" t="str">
        <f>VLOOKUP($A39,Raw!$B$2:$DG$512,MATCH('Breakup of Clients of PMS'!V$1,Raw!$B$1:$DG$1,0),0)</f>
        <v>15.79</v>
      </c>
      <c r="W39" s="20">
        <f t="shared" si="9"/>
        <v>7.0969481774461773E-2</v>
      </c>
      <c r="X39" s="13" t="str">
        <f>VLOOKUP($A39,Raw!$B$2:$DG$512,MATCH('Breakup of Clients of PMS'!X$1,Raw!$B$1:$DG$1,0),0)</f>
        <v>0</v>
      </c>
      <c r="Y39" s="20">
        <f t="shared" si="10"/>
        <v>0</v>
      </c>
      <c r="Z39" s="13" t="str">
        <f>VLOOKUP($A39,Raw!$B$2:$DG$512,MATCH('Breakup of Clients of PMS'!Z$1,Raw!$B$1:$DG$1,0),0)</f>
        <v>0</v>
      </c>
      <c r="AA39" s="20">
        <f t="shared" si="11"/>
        <v>0</v>
      </c>
      <c r="AB39" s="13" t="str">
        <f>VLOOKUP($A39,Raw!$B$2:$DG$512,MATCH('Breakup of Clients of PMS'!AB$1,Raw!$B$1:$DG$1,0),0)</f>
        <v>222.49</v>
      </c>
      <c r="AD39" s="11" t="e">
        <f t="shared" si="12"/>
        <v>#DIV/0!</v>
      </c>
      <c r="AE39" s="11">
        <f t="shared" si="13"/>
        <v>0.95</v>
      </c>
      <c r="AF39" s="11">
        <f t="shared" si="14"/>
        <v>0.99482758620689649</v>
      </c>
      <c r="AG39" s="11">
        <f t="shared" si="15"/>
        <v>1.2146153846153847</v>
      </c>
      <c r="AH39" s="11" t="e">
        <f t="shared" si="16"/>
        <v>#DIV/0!</v>
      </c>
      <c r="AI39" s="11" t="e">
        <f t="shared" si="17"/>
        <v>#DIV/0!</v>
      </c>
    </row>
    <row r="40" spans="1:35" x14ac:dyDescent="0.3">
      <c r="A40" s="13" t="s">
        <v>855</v>
      </c>
      <c r="B40" s="13" t="str">
        <f>VLOOKUP($A40,Raw!$B$2:$DG$512,MATCH('Breakup of Clients of PMS'!B$1,Raw!$B$1:$DG$1,0),0)</f>
        <v>0</v>
      </c>
      <c r="C40" s="20">
        <f t="shared" si="0"/>
        <v>0</v>
      </c>
      <c r="D40" s="13" t="str">
        <f>VLOOKUP($A40,Raw!$B$2:$DG$512,MATCH('Breakup of Clients of PMS'!D$1,Raw!$B$1:$DG$1,0),0)</f>
        <v>574</v>
      </c>
      <c r="E40" s="20">
        <f t="shared" si="1"/>
        <v>4.1297935103244837E-2</v>
      </c>
      <c r="F40" s="13" t="str">
        <f>VLOOKUP($A40,Raw!$B$2:$DG$512,MATCH('Breakup of Clients of PMS'!F$1,Raw!$B$1:$DG$1,0),0)</f>
        <v>12303</v>
      </c>
      <c r="G40" s="20">
        <f t="shared" si="2"/>
        <v>0.88517159507878262</v>
      </c>
      <c r="H40" s="13" t="str">
        <f>VLOOKUP($A40,Raw!$B$2:$DG$512,MATCH('Breakup of Clients of PMS'!H$1,Raw!$B$1:$DG$1,0),0)</f>
        <v>1022</v>
      </c>
      <c r="I40" s="20">
        <f t="shared" si="3"/>
        <v>7.353046981797251E-2</v>
      </c>
      <c r="J40" s="13" t="str">
        <f>VLOOKUP($A40,Raw!$B$2:$DG$512,MATCH('Breakup of Clients of PMS'!J$1,Raw!$B$1:$DG$1,0),0)</f>
        <v>0</v>
      </c>
      <c r="K40" s="20">
        <f t="shared" si="4"/>
        <v>0</v>
      </c>
      <c r="L40" s="13" t="str">
        <f>VLOOKUP($A40,Raw!$B$2:$DG$512,MATCH('Breakup of Clients of PMS'!L$1,Raw!$B$1:$DG$1,0),0)</f>
        <v>0</v>
      </c>
      <c r="M40" s="20">
        <f t="shared" si="5"/>
        <v>0</v>
      </c>
      <c r="N40" s="13" t="str">
        <f>VLOOKUP($A40,Raw!$B$2:$DG$512,MATCH('Breakup of Clients of PMS'!N$1,Raw!$B$1:$DG$1,0),0)</f>
        <v>13899</v>
      </c>
      <c r="P40" s="13" t="str">
        <f>VLOOKUP($A40,Raw!$B$2:$DG$512,MATCH('Breakup of Clients of PMS'!P$1,Raw!$B$1:$DG$1,0),0)</f>
        <v>0</v>
      </c>
      <c r="Q40" s="20">
        <f t="shared" si="6"/>
        <v>0</v>
      </c>
      <c r="R40" s="13" t="str">
        <f>VLOOKUP($A40,Raw!$B$2:$DG$512,MATCH('Breakup of Clients of PMS'!R$1,Raw!$B$1:$DG$1,0),0)</f>
        <v>4421.95</v>
      </c>
      <c r="S40" s="20">
        <f t="shared" si="7"/>
        <v>0.17924532890795311</v>
      </c>
      <c r="T40" s="13" t="str">
        <f>VLOOKUP($A40,Raw!$B$2:$DG$512,MATCH('Breakup of Clients of PMS'!T$1,Raw!$B$1:$DG$1,0),0)</f>
        <v>18532.91</v>
      </c>
      <c r="U40" s="20">
        <f t="shared" si="8"/>
        <v>0.75123815252806869</v>
      </c>
      <c r="V40" s="13" t="str">
        <f>VLOOKUP($A40,Raw!$B$2:$DG$512,MATCH('Breakup of Clients of PMS'!V$1,Raw!$B$1:$DG$1,0),0)</f>
        <v>1714.96</v>
      </c>
      <c r="W40" s="20">
        <f t="shared" si="9"/>
        <v>6.9516518563978169E-2</v>
      </c>
      <c r="X40" s="13" t="str">
        <f>VLOOKUP($A40,Raw!$B$2:$DG$512,MATCH('Breakup of Clients of PMS'!X$1,Raw!$B$1:$DG$1,0),0)</f>
        <v>0</v>
      </c>
      <c r="Y40" s="20">
        <f t="shared" si="10"/>
        <v>0</v>
      </c>
      <c r="Z40" s="13" t="str">
        <f>VLOOKUP($A40,Raw!$B$2:$DG$512,MATCH('Breakup of Clients of PMS'!Z$1,Raw!$B$1:$DG$1,0),0)</f>
        <v>0</v>
      </c>
      <c r="AA40" s="20">
        <f t="shared" si="11"/>
        <v>0</v>
      </c>
      <c r="AB40" s="13" t="str">
        <f>VLOOKUP($A40,Raw!$B$2:$DG$512,MATCH('Breakup of Clients of PMS'!AB$1,Raw!$B$1:$DG$1,0),0)</f>
        <v>24669.82</v>
      </c>
      <c r="AD40" s="11" t="e">
        <f t="shared" si="12"/>
        <v>#DIV/0!</v>
      </c>
      <c r="AE40" s="11">
        <f t="shared" si="13"/>
        <v>7.7037456445993024</v>
      </c>
      <c r="AF40" s="11">
        <f t="shared" si="14"/>
        <v>1.5063732422986262</v>
      </c>
      <c r="AG40" s="11">
        <f t="shared" si="15"/>
        <v>1.6780430528375734</v>
      </c>
      <c r="AH40" s="11" t="e">
        <f t="shared" si="16"/>
        <v>#DIV/0!</v>
      </c>
      <c r="AI40" s="11" t="e">
        <f t="shared" si="17"/>
        <v>#DIV/0!</v>
      </c>
    </row>
    <row r="41" spans="1:35" x14ac:dyDescent="0.3">
      <c r="A41" s="13" t="s">
        <v>882</v>
      </c>
      <c r="B41" s="13" t="str">
        <f>VLOOKUP($A41,Raw!$B$2:$DG$512,MATCH('Breakup of Clients of PMS'!B$1,Raw!$B$1:$DG$1,0),0)</f>
        <v>0</v>
      </c>
      <c r="C41" s="20">
        <f t="shared" si="0"/>
        <v>0</v>
      </c>
      <c r="D41" s="13" t="str">
        <f>VLOOKUP($A41,Raw!$B$2:$DG$512,MATCH('Breakup of Clients of PMS'!D$1,Raw!$B$1:$DG$1,0),0)</f>
        <v>1</v>
      </c>
      <c r="E41" s="20">
        <f t="shared" si="1"/>
        <v>0.5</v>
      </c>
      <c r="F41" s="13" t="str">
        <f>VLOOKUP($A41,Raw!$B$2:$DG$512,MATCH('Breakup of Clients of PMS'!F$1,Raw!$B$1:$DG$1,0),0)</f>
        <v>0</v>
      </c>
      <c r="G41" s="20">
        <f t="shared" si="2"/>
        <v>0</v>
      </c>
      <c r="H41" s="13" t="str">
        <f>VLOOKUP($A41,Raw!$B$2:$DG$512,MATCH('Breakup of Clients of PMS'!H$1,Raw!$B$1:$DG$1,0),0)</f>
        <v>0</v>
      </c>
      <c r="I41" s="20">
        <f t="shared" si="3"/>
        <v>0</v>
      </c>
      <c r="J41" s="13" t="str">
        <f>VLOOKUP($A41,Raw!$B$2:$DG$512,MATCH('Breakup of Clients of PMS'!J$1,Raw!$B$1:$DG$1,0),0)</f>
        <v>1</v>
      </c>
      <c r="K41" s="20">
        <f t="shared" si="4"/>
        <v>0.5</v>
      </c>
      <c r="L41" s="13" t="str">
        <f>VLOOKUP($A41,Raw!$B$2:$DG$512,MATCH('Breakup of Clients of PMS'!L$1,Raw!$B$1:$DG$1,0),0)</f>
        <v>0</v>
      </c>
      <c r="M41" s="20">
        <f t="shared" si="5"/>
        <v>0</v>
      </c>
      <c r="N41" s="13" t="str">
        <f>VLOOKUP($A41,Raw!$B$2:$DG$512,MATCH('Breakup of Clients of PMS'!N$1,Raw!$B$1:$DG$1,0),0)</f>
        <v>2</v>
      </c>
      <c r="P41" s="13" t="str">
        <f>VLOOKUP($A41,Raw!$B$2:$DG$512,MATCH('Breakup of Clients of PMS'!P$1,Raw!$B$1:$DG$1,0),0)</f>
        <v>0</v>
      </c>
      <c r="Q41" s="20">
        <f t="shared" si="6"/>
        <v>0</v>
      </c>
      <c r="R41" s="13" t="str">
        <f>VLOOKUP($A41,Raw!$B$2:$DG$512,MATCH('Breakup of Clients of PMS'!R$1,Raw!$B$1:$DG$1,0),0)</f>
        <v>30</v>
      </c>
      <c r="S41" s="20">
        <f t="shared" si="7"/>
        <v>0.33333333333333331</v>
      </c>
      <c r="T41" s="13" t="str">
        <f>VLOOKUP($A41,Raw!$B$2:$DG$512,MATCH('Breakup of Clients of PMS'!T$1,Raw!$B$1:$DG$1,0),0)</f>
        <v>0</v>
      </c>
      <c r="U41" s="20">
        <f t="shared" si="8"/>
        <v>0</v>
      </c>
      <c r="V41" s="13" t="str">
        <f>VLOOKUP($A41,Raw!$B$2:$DG$512,MATCH('Breakup of Clients of PMS'!V$1,Raw!$B$1:$DG$1,0),0)</f>
        <v>0</v>
      </c>
      <c r="W41" s="20">
        <f t="shared" si="9"/>
        <v>0</v>
      </c>
      <c r="X41" s="13" t="str">
        <f>VLOOKUP($A41,Raw!$B$2:$DG$512,MATCH('Breakup of Clients of PMS'!X$1,Raw!$B$1:$DG$1,0),0)</f>
        <v>60</v>
      </c>
      <c r="Y41" s="20">
        <f t="shared" si="10"/>
        <v>0.66666666666666663</v>
      </c>
      <c r="Z41" s="13" t="str">
        <f>VLOOKUP($A41,Raw!$B$2:$DG$512,MATCH('Breakup of Clients of PMS'!Z$1,Raw!$B$1:$DG$1,0),0)</f>
        <v>0</v>
      </c>
      <c r="AA41" s="20">
        <f t="shared" si="11"/>
        <v>0</v>
      </c>
      <c r="AB41" s="13" t="str">
        <f>VLOOKUP($A41,Raw!$B$2:$DG$512,MATCH('Breakup of Clients of PMS'!AB$1,Raw!$B$1:$DG$1,0),0)</f>
        <v>90</v>
      </c>
      <c r="AD41" s="11" t="e">
        <f t="shared" si="12"/>
        <v>#DIV/0!</v>
      </c>
      <c r="AE41" s="11">
        <f t="shared" si="13"/>
        <v>30</v>
      </c>
      <c r="AF41" s="11" t="e">
        <f t="shared" si="14"/>
        <v>#DIV/0!</v>
      </c>
      <c r="AG41" s="11" t="e">
        <f t="shared" si="15"/>
        <v>#DIV/0!</v>
      </c>
      <c r="AH41" s="11">
        <f t="shared" si="16"/>
        <v>60</v>
      </c>
      <c r="AI41" s="11" t="e">
        <f t="shared" si="17"/>
        <v>#DIV/0!</v>
      </c>
    </row>
    <row r="42" spans="1:35" x14ac:dyDescent="0.3">
      <c r="A42" s="13" t="s">
        <v>893</v>
      </c>
      <c r="B42" s="13" t="str">
        <f>VLOOKUP($A42,Raw!$B$2:$DG$512,MATCH('Breakup of Clients of PMS'!B$1,Raw!$B$1:$DG$1,0),0)</f>
        <v>0</v>
      </c>
      <c r="C42" s="20">
        <f t="shared" si="0"/>
        <v>0</v>
      </c>
      <c r="D42" s="13" t="str">
        <f>VLOOKUP($A42,Raw!$B$2:$DG$512,MATCH('Breakup of Clients of PMS'!D$1,Raw!$B$1:$DG$1,0),0)</f>
        <v>87</v>
      </c>
      <c r="E42" s="20">
        <f t="shared" si="1"/>
        <v>0.21428571428571427</v>
      </c>
      <c r="F42" s="13" t="str">
        <f>VLOOKUP($A42,Raw!$B$2:$DG$512,MATCH('Breakup of Clients of PMS'!F$1,Raw!$B$1:$DG$1,0),0)</f>
        <v>308</v>
      </c>
      <c r="G42" s="20">
        <f t="shared" si="2"/>
        <v>0.75862068965517238</v>
      </c>
      <c r="H42" s="13" t="str">
        <f>VLOOKUP($A42,Raw!$B$2:$DG$512,MATCH('Breakup of Clients of PMS'!H$1,Raw!$B$1:$DG$1,0),0)</f>
        <v>11</v>
      </c>
      <c r="I42" s="20">
        <f t="shared" si="3"/>
        <v>2.7093596059113302E-2</v>
      </c>
      <c r="J42" s="13" t="str">
        <f>VLOOKUP($A42,Raw!$B$2:$DG$512,MATCH('Breakup of Clients of PMS'!J$1,Raw!$B$1:$DG$1,0),0)</f>
        <v>0</v>
      </c>
      <c r="K42" s="20">
        <f t="shared" si="4"/>
        <v>0</v>
      </c>
      <c r="L42" s="13" t="str">
        <f>VLOOKUP($A42,Raw!$B$2:$DG$512,MATCH('Breakup of Clients of PMS'!L$1,Raw!$B$1:$DG$1,0),0)</f>
        <v>0</v>
      </c>
      <c r="M42" s="20">
        <f t="shared" si="5"/>
        <v>0</v>
      </c>
      <c r="N42" s="13" t="str">
        <f>VLOOKUP($A42,Raw!$B$2:$DG$512,MATCH('Breakup of Clients of PMS'!N$1,Raw!$B$1:$DG$1,0),0)</f>
        <v>406</v>
      </c>
      <c r="P42" s="13" t="str">
        <f>VLOOKUP($A42,Raw!$B$2:$DG$512,MATCH('Breakup of Clients of PMS'!P$1,Raw!$B$1:$DG$1,0),0)</f>
        <v>0</v>
      </c>
      <c r="Q42" s="20">
        <f t="shared" si="6"/>
        <v>0</v>
      </c>
      <c r="R42" s="13" t="str">
        <f>VLOOKUP($A42,Raw!$B$2:$DG$512,MATCH('Breakup of Clients of PMS'!R$1,Raw!$B$1:$DG$1,0),0)</f>
        <v>1942.19</v>
      </c>
      <c r="S42" s="20">
        <f t="shared" si="7"/>
        <v>0.50183713334849211</v>
      </c>
      <c r="T42" s="13" t="str">
        <f>VLOOKUP($A42,Raw!$B$2:$DG$512,MATCH('Breakup of Clients of PMS'!T$1,Raw!$B$1:$DG$1,0),0)</f>
        <v>1793.25</v>
      </c>
      <c r="U42" s="20">
        <f t="shared" si="8"/>
        <v>0.46335293631271063</v>
      </c>
      <c r="V42" s="13" t="str">
        <f>VLOOKUP($A42,Raw!$B$2:$DG$512,MATCH('Breakup of Clients of PMS'!V$1,Raw!$B$1:$DG$1,0),0)</f>
        <v>134.72</v>
      </c>
      <c r="W42" s="20">
        <f t="shared" si="9"/>
        <v>3.4809930338797361E-2</v>
      </c>
      <c r="X42" s="13" t="str">
        <f>VLOOKUP($A42,Raw!$B$2:$DG$512,MATCH('Breakup of Clients of PMS'!X$1,Raw!$B$1:$DG$1,0),0)</f>
        <v>0</v>
      </c>
      <c r="Y42" s="20">
        <f t="shared" si="10"/>
        <v>0</v>
      </c>
      <c r="Z42" s="13" t="str">
        <f>VLOOKUP($A42,Raw!$B$2:$DG$512,MATCH('Breakup of Clients of PMS'!Z$1,Raw!$B$1:$DG$1,0),0)</f>
        <v>0</v>
      </c>
      <c r="AA42" s="20">
        <f t="shared" si="11"/>
        <v>0</v>
      </c>
      <c r="AB42" s="13" t="str">
        <f>VLOOKUP($A42,Raw!$B$2:$DG$512,MATCH('Breakup of Clients of PMS'!AB$1,Raw!$B$1:$DG$1,0),0)</f>
        <v>3870.16</v>
      </c>
      <c r="AD42" s="11" t="e">
        <f t="shared" si="12"/>
        <v>#DIV/0!</v>
      </c>
      <c r="AE42" s="11">
        <f t="shared" si="13"/>
        <v>22.32402298850575</v>
      </c>
      <c r="AF42" s="11">
        <f t="shared" si="14"/>
        <v>5.8222402597402594</v>
      </c>
      <c r="AG42" s="11">
        <f t="shared" si="15"/>
        <v>12.247272727272728</v>
      </c>
      <c r="AH42" s="11" t="e">
        <f t="shared" si="16"/>
        <v>#DIV/0!</v>
      </c>
      <c r="AI42" s="11" t="e">
        <f t="shared" si="17"/>
        <v>#DIV/0!</v>
      </c>
    </row>
    <row r="43" spans="1:35" x14ac:dyDescent="0.3">
      <c r="A43" s="13" t="s">
        <v>940</v>
      </c>
      <c r="B43" s="13" t="str">
        <f>VLOOKUP($A43,Raw!$B$2:$DG$512,MATCH('Breakup of Clients of PMS'!B$1,Raw!$B$1:$DG$1,0),0)</f>
        <v>0</v>
      </c>
      <c r="C43" s="20">
        <f t="shared" si="0"/>
        <v>0</v>
      </c>
      <c r="D43" s="13" t="str">
        <f>VLOOKUP($A43,Raw!$B$2:$DG$512,MATCH('Breakup of Clients of PMS'!D$1,Raw!$B$1:$DG$1,0),0)</f>
        <v>4</v>
      </c>
      <c r="E43" s="20">
        <f t="shared" si="1"/>
        <v>0.13793103448275862</v>
      </c>
      <c r="F43" s="13" t="str">
        <f>VLOOKUP($A43,Raw!$B$2:$DG$512,MATCH('Breakup of Clients of PMS'!F$1,Raw!$B$1:$DG$1,0),0)</f>
        <v>22</v>
      </c>
      <c r="G43" s="20">
        <f t="shared" si="2"/>
        <v>0.75862068965517238</v>
      </c>
      <c r="H43" s="13" t="str">
        <f>VLOOKUP($A43,Raw!$B$2:$DG$512,MATCH('Breakup of Clients of PMS'!H$1,Raw!$B$1:$DG$1,0),0)</f>
        <v>3</v>
      </c>
      <c r="I43" s="20">
        <f t="shared" si="3"/>
        <v>0.10344827586206896</v>
      </c>
      <c r="J43" s="13" t="str">
        <f>VLOOKUP($A43,Raw!$B$2:$DG$512,MATCH('Breakup of Clients of PMS'!J$1,Raw!$B$1:$DG$1,0),0)</f>
        <v>0</v>
      </c>
      <c r="K43" s="20">
        <f t="shared" si="4"/>
        <v>0</v>
      </c>
      <c r="L43" s="13" t="str">
        <f>VLOOKUP($A43,Raw!$B$2:$DG$512,MATCH('Breakup of Clients of PMS'!L$1,Raw!$B$1:$DG$1,0),0)</f>
        <v>0</v>
      </c>
      <c r="M43" s="20">
        <f t="shared" si="5"/>
        <v>0</v>
      </c>
      <c r="N43" s="13" t="str">
        <f>VLOOKUP($A43,Raw!$B$2:$DG$512,MATCH('Breakup of Clients of PMS'!N$1,Raw!$B$1:$DG$1,0),0)</f>
        <v>29</v>
      </c>
      <c r="P43" s="13" t="str">
        <f>VLOOKUP($A43,Raw!$B$2:$DG$512,MATCH('Breakup of Clients of PMS'!P$1,Raw!$B$1:$DG$1,0),0)</f>
        <v>0</v>
      </c>
      <c r="Q43" s="20">
        <f t="shared" si="6"/>
        <v>0</v>
      </c>
      <c r="R43" s="13" t="str">
        <f>VLOOKUP($A43,Raw!$B$2:$DG$512,MATCH('Breakup of Clients of PMS'!R$1,Raw!$B$1:$DG$1,0),0)</f>
        <v>25.16853</v>
      </c>
      <c r="S43" s="20">
        <f t="shared" si="7"/>
        <v>0.27558025788460688</v>
      </c>
      <c r="T43" s="13" t="str">
        <f>VLOOKUP($A43,Raw!$B$2:$DG$512,MATCH('Breakup of Clients of PMS'!T$1,Raw!$B$1:$DG$1,0),0)</f>
        <v>56.92897</v>
      </c>
      <c r="U43" s="20">
        <f t="shared" si="8"/>
        <v>0.62333796346886572</v>
      </c>
      <c r="V43" s="13" t="str">
        <f>VLOOKUP($A43,Raw!$B$2:$DG$512,MATCH('Breakup of Clients of PMS'!V$1,Raw!$B$1:$DG$1,0),0)</f>
        <v>9.23172</v>
      </c>
      <c r="W43" s="20">
        <f t="shared" si="9"/>
        <v>0.10108177864652736</v>
      </c>
      <c r="X43" s="13" t="str">
        <f>VLOOKUP($A43,Raw!$B$2:$DG$512,MATCH('Breakup of Clients of PMS'!X$1,Raw!$B$1:$DG$1,0),0)</f>
        <v>0</v>
      </c>
      <c r="Y43" s="20">
        <f t="shared" si="10"/>
        <v>0</v>
      </c>
      <c r="Z43" s="13" t="str">
        <f>VLOOKUP($A43,Raw!$B$2:$DG$512,MATCH('Breakup of Clients of PMS'!Z$1,Raw!$B$1:$DG$1,0),0)</f>
        <v>0</v>
      </c>
      <c r="AA43" s="20">
        <f t="shared" si="11"/>
        <v>0</v>
      </c>
      <c r="AB43" s="13" t="str">
        <f>VLOOKUP($A43,Raw!$B$2:$DG$512,MATCH('Breakup of Clients of PMS'!AB$1,Raw!$B$1:$DG$1,0),0)</f>
        <v>91.32922</v>
      </c>
      <c r="AD43" s="11" t="e">
        <f t="shared" si="12"/>
        <v>#DIV/0!</v>
      </c>
      <c r="AE43" s="11">
        <f t="shared" si="13"/>
        <v>6.2921325000000001</v>
      </c>
      <c r="AF43" s="11">
        <f t="shared" si="14"/>
        <v>2.5876804545454544</v>
      </c>
      <c r="AG43" s="11">
        <f t="shared" si="15"/>
        <v>3.0772399999999998</v>
      </c>
      <c r="AH43" s="11" t="e">
        <f t="shared" si="16"/>
        <v>#DIV/0!</v>
      </c>
      <c r="AI43" s="11" t="e">
        <f t="shared" si="17"/>
        <v>#DIV/0!</v>
      </c>
    </row>
    <row r="44" spans="1:35" x14ac:dyDescent="0.3">
      <c r="A44" s="13" t="s">
        <v>953</v>
      </c>
      <c r="B44" s="13" t="str">
        <f>VLOOKUP($A44,Raw!$B$2:$DG$512,MATCH('Breakup of Clients of PMS'!B$1,Raw!$B$1:$DG$1,0),0)</f>
        <v>0</v>
      </c>
      <c r="C44" s="20">
        <f t="shared" si="0"/>
        <v>0</v>
      </c>
      <c r="D44" s="13" t="str">
        <f>VLOOKUP($A44,Raw!$B$2:$DG$512,MATCH('Breakup of Clients of PMS'!D$1,Raw!$B$1:$DG$1,0),0)</f>
        <v>0</v>
      </c>
      <c r="E44" s="20">
        <f t="shared" si="1"/>
        <v>0</v>
      </c>
      <c r="F44" s="13" t="str">
        <f>VLOOKUP($A44,Raw!$B$2:$DG$512,MATCH('Breakup of Clients of PMS'!F$1,Raw!$B$1:$DG$1,0),0)</f>
        <v>13</v>
      </c>
      <c r="G44" s="20">
        <f t="shared" si="2"/>
        <v>1</v>
      </c>
      <c r="H44" s="13" t="str">
        <f>VLOOKUP($A44,Raw!$B$2:$DG$512,MATCH('Breakup of Clients of PMS'!H$1,Raw!$B$1:$DG$1,0),0)</f>
        <v>0</v>
      </c>
      <c r="I44" s="20">
        <f t="shared" si="3"/>
        <v>0</v>
      </c>
      <c r="J44" s="13" t="str">
        <f>VLOOKUP($A44,Raw!$B$2:$DG$512,MATCH('Breakup of Clients of PMS'!J$1,Raw!$B$1:$DG$1,0),0)</f>
        <v>0</v>
      </c>
      <c r="K44" s="20">
        <f t="shared" si="4"/>
        <v>0</v>
      </c>
      <c r="L44" s="13" t="str">
        <f>VLOOKUP($A44,Raw!$B$2:$DG$512,MATCH('Breakup of Clients of PMS'!L$1,Raw!$B$1:$DG$1,0),0)</f>
        <v>0</v>
      </c>
      <c r="M44" s="20">
        <f t="shared" si="5"/>
        <v>0</v>
      </c>
      <c r="N44" s="13" t="str">
        <f>VLOOKUP($A44,Raw!$B$2:$DG$512,MATCH('Breakup of Clients of PMS'!N$1,Raw!$B$1:$DG$1,0),0)</f>
        <v>13</v>
      </c>
      <c r="P44" s="13" t="str">
        <f>VLOOKUP($A44,Raw!$B$2:$DG$512,MATCH('Breakup of Clients of PMS'!P$1,Raw!$B$1:$DG$1,0),0)</f>
        <v>0</v>
      </c>
      <c r="Q44" s="20">
        <f t="shared" si="6"/>
        <v>0</v>
      </c>
      <c r="R44" s="13" t="str">
        <f>VLOOKUP($A44,Raw!$B$2:$DG$512,MATCH('Breakup of Clients of PMS'!R$1,Raw!$B$1:$DG$1,0),0)</f>
        <v>0</v>
      </c>
      <c r="S44" s="20">
        <f t="shared" si="7"/>
        <v>0</v>
      </c>
      <c r="T44" s="13" t="str">
        <f>VLOOKUP($A44,Raw!$B$2:$DG$512,MATCH('Breakup of Clients of PMS'!T$1,Raw!$B$1:$DG$1,0),0)</f>
        <v>50.9</v>
      </c>
      <c r="U44" s="20">
        <f t="shared" si="8"/>
        <v>1</v>
      </c>
      <c r="V44" s="13" t="str">
        <f>VLOOKUP($A44,Raw!$B$2:$DG$512,MATCH('Breakup of Clients of PMS'!V$1,Raw!$B$1:$DG$1,0),0)</f>
        <v>0</v>
      </c>
      <c r="W44" s="20">
        <f t="shared" si="9"/>
        <v>0</v>
      </c>
      <c r="X44" s="13" t="str">
        <f>VLOOKUP($A44,Raw!$B$2:$DG$512,MATCH('Breakup of Clients of PMS'!X$1,Raw!$B$1:$DG$1,0),0)</f>
        <v>0</v>
      </c>
      <c r="Y44" s="20">
        <f t="shared" si="10"/>
        <v>0</v>
      </c>
      <c r="Z44" s="13" t="str">
        <f>VLOOKUP($A44,Raw!$B$2:$DG$512,MATCH('Breakup of Clients of PMS'!Z$1,Raw!$B$1:$DG$1,0),0)</f>
        <v>0</v>
      </c>
      <c r="AA44" s="20">
        <f t="shared" si="11"/>
        <v>0</v>
      </c>
      <c r="AB44" s="13" t="str">
        <f>VLOOKUP($A44,Raw!$B$2:$DG$512,MATCH('Breakup of Clients of PMS'!AB$1,Raw!$B$1:$DG$1,0),0)</f>
        <v>50.9</v>
      </c>
      <c r="AD44" s="11" t="e">
        <f t="shared" si="12"/>
        <v>#DIV/0!</v>
      </c>
      <c r="AE44" s="11" t="e">
        <f t="shared" si="13"/>
        <v>#DIV/0!</v>
      </c>
      <c r="AF44" s="11">
        <f t="shared" si="14"/>
        <v>3.9153846153846152</v>
      </c>
      <c r="AG44" s="11" t="e">
        <f t="shared" si="15"/>
        <v>#DIV/0!</v>
      </c>
      <c r="AH44" s="11" t="e">
        <f t="shared" si="16"/>
        <v>#DIV/0!</v>
      </c>
      <c r="AI44" s="11" t="e">
        <f t="shared" si="17"/>
        <v>#DIV/0!</v>
      </c>
    </row>
    <row r="45" spans="1:35" x14ac:dyDescent="0.3">
      <c r="A45" s="13" t="s">
        <v>967</v>
      </c>
      <c r="B45" s="13" t="str">
        <f>VLOOKUP($A45,Raw!$B$2:$DG$512,MATCH('Breakup of Clients of PMS'!B$1,Raw!$B$1:$DG$1,0),0)</f>
        <v>0</v>
      </c>
      <c r="C45" s="20" t="e">
        <f t="shared" si="0"/>
        <v>#DIV/0!</v>
      </c>
      <c r="D45" s="13" t="str">
        <f>VLOOKUP($A45,Raw!$B$2:$DG$512,MATCH('Breakup of Clients of PMS'!D$1,Raw!$B$1:$DG$1,0),0)</f>
        <v>0</v>
      </c>
      <c r="E45" s="20" t="e">
        <f t="shared" si="1"/>
        <v>#DIV/0!</v>
      </c>
      <c r="F45" s="13" t="str">
        <f>VLOOKUP($A45,Raw!$B$2:$DG$512,MATCH('Breakup of Clients of PMS'!F$1,Raw!$B$1:$DG$1,0),0)</f>
        <v>0</v>
      </c>
      <c r="G45" s="20" t="e">
        <f t="shared" si="2"/>
        <v>#DIV/0!</v>
      </c>
      <c r="H45" s="13" t="str">
        <f>VLOOKUP($A45,Raw!$B$2:$DG$512,MATCH('Breakup of Clients of PMS'!H$1,Raw!$B$1:$DG$1,0),0)</f>
        <v>0</v>
      </c>
      <c r="I45" s="20" t="e">
        <f t="shared" si="3"/>
        <v>#DIV/0!</v>
      </c>
      <c r="J45" s="13" t="str">
        <f>VLOOKUP($A45,Raw!$B$2:$DG$512,MATCH('Breakup of Clients of PMS'!J$1,Raw!$B$1:$DG$1,0),0)</f>
        <v>0</v>
      </c>
      <c r="K45" s="20" t="e">
        <f t="shared" si="4"/>
        <v>#DIV/0!</v>
      </c>
      <c r="L45" s="13" t="str">
        <f>VLOOKUP($A45,Raw!$B$2:$DG$512,MATCH('Breakup of Clients of PMS'!L$1,Raw!$B$1:$DG$1,0),0)</f>
        <v>0</v>
      </c>
      <c r="M45" s="20" t="e">
        <f t="shared" si="5"/>
        <v>#DIV/0!</v>
      </c>
      <c r="N45" s="13" t="str">
        <f>VLOOKUP($A45,Raw!$B$2:$DG$512,MATCH('Breakup of Clients of PMS'!N$1,Raw!$B$1:$DG$1,0),0)</f>
        <v>0</v>
      </c>
      <c r="P45" s="13" t="str">
        <f>VLOOKUP($A45,Raw!$B$2:$DG$512,MATCH('Breakup of Clients of PMS'!P$1,Raw!$B$1:$DG$1,0),0)</f>
        <v>0</v>
      </c>
      <c r="Q45" s="20" t="e">
        <f t="shared" si="6"/>
        <v>#DIV/0!</v>
      </c>
      <c r="R45" s="13" t="str">
        <f>VLOOKUP($A45,Raw!$B$2:$DG$512,MATCH('Breakup of Clients of PMS'!R$1,Raw!$B$1:$DG$1,0),0)</f>
        <v>0</v>
      </c>
      <c r="S45" s="20" t="e">
        <f t="shared" si="7"/>
        <v>#DIV/0!</v>
      </c>
      <c r="T45" s="13" t="str">
        <f>VLOOKUP($A45,Raw!$B$2:$DG$512,MATCH('Breakup of Clients of PMS'!T$1,Raw!$B$1:$DG$1,0),0)</f>
        <v>0</v>
      </c>
      <c r="U45" s="20" t="e">
        <f t="shared" si="8"/>
        <v>#DIV/0!</v>
      </c>
      <c r="V45" s="13" t="str">
        <f>VLOOKUP($A45,Raw!$B$2:$DG$512,MATCH('Breakup of Clients of PMS'!V$1,Raw!$B$1:$DG$1,0),0)</f>
        <v>0</v>
      </c>
      <c r="W45" s="20" t="e">
        <f t="shared" si="9"/>
        <v>#DIV/0!</v>
      </c>
      <c r="X45" s="13" t="str">
        <f>VLOOKUP($A45,Raw!$B$2:$DG$512,MATCH('Breakup of Clients of PMS'!X$1,Raw!$B$1:$DG$1,0),0)</f>
        <v>0</v>
      </c>
      <c r="Y45" s="20" t="e">
        <f t="shared" si="10"/>
        <v>#DIV/0!</v>
      </c>
      <c r="Z45" s="13" t="str">
        <f>VLOOKUP($A45,Raw!$B$2:$DG$512,MATCH('Breakup of Clients of PMS'!Z$1,Raw!$B$1:$DG$1,0),0)</f>
        <v>0</v>
      </c>
      <c r="AA45" s="20" t="e">
        <f t="shared" si="11"/>
        <v>#DIV/0!</v>
      </c>
      <c r="AB45" s="13" t="str">
        <f>VLOOKUP($A45,Raw!$B$2:$DG$512,MATCH('Breakup of Clients of PMS'!AB$1,Raw!$B$1:$DG$1,0),0)</f>
        <v>0</v>
      </c>
      <c r="AD45" s="11" t="e">
        <f t="shared" si="12"/>
        <v>#DIV/0!</v>
      </c>
      <c r="AE45" s="11" t="e">
        <f t="shared" si="13"/>
        <v>#DIV/0!</v>
      </c>
      <c r="AF45" s="11" t="e">
        <f t="shared" si="14"/>
        <v>#DIV/0!</v>
      </c>
      <c r="AG45" s="11" t="e">
        <f t="shared" si="15"/>
        <v>#DIV/0!</v>
      </c>
      <c r="AH45" s="11" t="e">
        <f t="shared" si="16"/>
        <v>#DIV/0!</v>
      </c>
      <c r="AI45" s="11" t="e">
        <f t="shared" si="17"/>
        <v>#DIV/0!</v>
      </c>
    </row>
    <row r="46" spans="1:35" x14ac:dyDescent="0.3">
      <c r="A46" s="13" t="s">
        <v>976</v>
      </c>
      <c r="B46" s="13" t="str">
        <f>VLOOKUP($A46,Raw!$B$2:$DG$512,MATCH('Breakup of Clients of PMS'!B$1,Raw!$B$1:$DG$1,0),0)</f>
        <v>0</v>
      </c>
      <c r="C46" s="20">
        <f t="shared" si="0"/>
        <v>0</v>
      </c>
      <c r="D46" s="13" t="str">
        <f>VLOOKUP($A46,Raw!$B$2:$DG$512,MATCH('Breakup of Clients of PMS'!D$1,Raw!$B$1:$DG$1,0),0)</f>
        <v>29</v>
      </c>
      <c r="E46" s="20">
        <f t="shared" si="1"/>
        <v>0.15263157894736842</v>
      </c>
      <c r="F46" s="13" t="str">
        <f>VLOOKUP($A46,Raw!$B$2:$DG$512,MATCH('Breakup of Clients of PMS'!F$1,Raw!$B$1:$DG$1,0),0)</f>
        <v>151</v>
      </c>
      <c r="G46" s="20">
        <f t="shared" si="2"/>
        <v>0.79473684210526319</v>
      </c>
      <c r="H46" s="13" t="str">
        <f>VLOOKUP($A46,Raw!$B$2:$DG$512,MATCH('Breakup of Clients of PMS'!H$1,Raw!$B$1:$DG$1,0),0)</f>
        <v>10</v>
      </c>
      <c r="I46" s="20">
        <f t="shared" si="3"/>
        <v>5.2631578947368418E-2</v>
      </c>
      <c r="J46" s="13" t="str">
        <f>VLOOKUP($A46,Raw!$B$2:$DG$512,MATCH('Breakup of Clients of PMS'!J$1,Raw!$B$1:$DG$1,0),0)</f>
        <v>0</v>
      </c>
      <c r="K46" s="20">
        <f t="shared" si="4"/>
        <v>0</v>
      </c>
      <c r="L46" s="13" t="str">
        <f>VLOOKUP($A46,Raw!$B$2:$DG$512,MATCH('Breakup of Clients of PMS'!L$1,Raw!$B$1:$DG$1,0),0)</f>
        <v>0</v>
      </c>
      <c r="M46" s="20">
        <f t="shared" si="5"/>
        <v>0</v>
      </c>
      <c r="N46" s="13" t="str">
        <f>VLOOKUP($A46,Raw!$B$2:$DG$512,MATCH('Breakup of Clients of PMS'!N$1,Raw!$B$1:$DG$1,0),0)</f>
        <v>190</v>
      </c>
      <c r="P46" s="13" t="str">
        <f>VLOOKUP($A46,Raw!$B$2:$DG$512,MATCH('Breakup of Clients of PMS'!P$1,Raw!$B$1:$DG$1,0),0)</f>
        <v>0</v>
      </c>
      <c r="Q46" s="20">
        <f t="shared" si="6"/>
        <v>0</v>
      </c>
      <c r="R46" s="13" t="str">
        <f>VLOOKUP($A46,Raw!$B$2:$DG$512,MATCH('Breakup of Clients of PMS'!R$1,Raw!$B$1:$DG$1,0),0)</f>
        <v>261.71</v>
      </c>
      <c r="S46" s="20">
        <f t="shared" si="7"/>
        <v>0.24694048933299365</v>
      </c>
      <c r="T46" s="13" t="str">
        <f>VLOOKUP($A46,Raw!$B$2:$DG$512,MATCH('Breakup of Clients of PMS'!T$1,Raw!$B$1:$DG$1,0),0)</f>
        <v>753.2</v>
      </c>
      <c r="U46" s="20">
        <f t="shared" si="8"/>
        <v>0.7106934261801644</v>
      </c>
      <c r="V46" s="13" t="str">
        <f>VLOOKUP($A46,Raw!$B$2:$DG$512,MATCH('Breakup of Clients of PMS'!V$1,Raw!$B$1:$DG$1,0),0)</f>
        <v>44.9</v>
      </c>
      <c r="W46" s="20">
        <f t="shared" si="9"/>
        <v>4.2366084486841982E-2</v>
      </c>
      <c r="X46" s="13" t="str">
        <f>VLOOKUP($A46,Raw!$B$2:$DG$512,MATCH('Breakup of Clients of PMS'!X$1,Raw!$B$1:$DG$1,0),0)</f>
        <v>0</v>
      </c>
      <c r="Y46" s="20">
        <f t="shared" si="10"/>
        <v>0</v>
      </c>
      <c r="Z46" s="13" t="str">
        <f>VLOOKUP($A46,Raw!$B$2:$DG$512,MATCH('Breakup of Clients of PMS'!Z$1,Raw!$B$1:$DG$1,0),0)</f>
        <v>0</v>
      </c>
      <c r="AA46" s="20">
        <f t="shared" si="11"/>
        <v>0</v>
      </c>
      <c r="AB46" s="13" t="str">
        <f>VLOOKUP($A46,Raw!$B$2:$DG$512,MATCH('Breakup of Clients of PMS'!AB$1,Raw!$B$1:$DG$1,0),0)</f>
        <v>1059.81</v>
      </c>
      <c r="AD46" s="11" t="e">
        <f t="shared" si="12"/>
        <v>#DIV/0!</v>
      </c>
      <c r="AE46" s="11">
        <f t="shared" si="13"/>
        <v>9.0244827586206888</v>
      </c>
      <c r="AF46" s="11">
        <f t="shared" si="14"/>
        <v>4.9880794701986755</v>
      </c>
      <c r="AG46" s="11">
        <f t="shared" si="15"/>
        <v>4.49</v>
      </c>
      <c r="AH46" s="11" t="e">
        <f t="shared" si="16"/>
        <v>#DIV/0!</v>
      </c>
      <c r="AI46" s="11" t="e">
        <f t="shared" si="17"/>
        <v>#DIV/0!</v>
      </c>
    </row>
    <row r="47" spans="1:35" x14ac:dyDescent="0.3">
      <c r="A47" s="13" t="s">
        <v>997</v>
      </c>
      <c r="B47" s="13" t="str">
        <f>VLOOKUP($A47,Raw!$B$2:$DG$512,MATCH('Breakup of Clients of PMS'!B$1,Raw!$B$1:$DG$1,0),0)</f>
        <v>0</v>
      </c>
      <c r="C47" s="20">
        <f t="shared" si="0"/>
        <v>0</v>
      </c>
      <c r="D47" s="13" t="str">
        <f>VLOOKUP($A47,Raw!$B$2:$DG$512,MATCH('Breakup of Clients of PMS'!D$1,Raw!$B$1:$DG$1,0),0)</f>
        <v>21</v>
      </c>
      <c r="E47" s="20">
        <f t="shared" si="1"/>
        <v>7.1186440677966104E-2</v>
      </c>
      <c r="F47" s="13" t="str">
        <f>VLOOKUP($A47,Raw!$B$2:$DG$512,MATCH('Breakup of Clients of PMS'!F$1,Raw!$B$1:$DG$1,0),0)</f>
        <v>238</v>
      </c>
      <c r="G47" s="20">
        <f t="shared" si="2"/>
        <v>0.8067796610169492</v>
      </c>
      <c r="H47" s="13" t="str">
        <f>VLOOKUP($A47,Raw!$B$2:$DG$512,MATCH('Breakup of Clients of PMS'!H$1,Raw!$B$1:$DG$1,0),0)</f>
        <v>36</v>
      </c>
      <c r="I47" s="20">
        <f t="shared" si="3"/>
        <v>0.12203389830508475</v>
      </c>
      <c r="J47" s="13" t="str">
        <f>VLOOKUP($A47,Raw!$B$2:$DG$512,MATCH('Breakup of Clients of PMS'!J$1,Raw!$B$1:$DG$1,0),0)</f>
        <v>0</v>
      </c>
      <c r="K47" s="20">
        <f t="shared" si="4"/>
        <v>0</v>
      </c>
      <c r="L47" s="13" t="str">
        <f>VLOOKUP($A47,Raw!$B$2:$DG$512,MATCH('Breakup of Clients of PMS'!L$1,Raw!$B$1:$DG$1,0),0)</f>
        <v>0</v>
      </c>
      <c r="M47" s="20">
        <f t="shared" si="5"/>
        <v>0</v>
      </c>
      <c r="N47" s="13" t="str">
        <f>VLOOKUP($A47,Raw!$B$2:$DG$512,MATCH('Breakup of Clients of PMS'!N$1,Raw!$B$1:$DG$1,0),0)</f>
        <v>295</v>
      </c>
      <c r="P47" s="13" t="str">
        <f>VLOOKUP($A47,Raw!$B$2:$DG$512,MATCH('Breakup of Clients of PMS'!P$1,Raw!$B$1:$DG$1,0),0)</f>
        <v>0</v>
      </c>
      <c r="Q47" s="20">
        <f t="shared" si="6"/>
        <v>0</v>
      </c>
      <c r="R47" s="13" t="str">
        <f>VLOOKUP($A47,Raw!$B$2:$DG$512,MATCH('Breakup of Clients of PMS'!R$1,Raw!$B$1:$DG$1,0),0)</f>
        <v>35.1594</v>
      </c>
      <c r="S47" s="20">
        <f t="shared" si="7"/>
        <v>6.8131585342080275E-2</v>
      </c>
      <c r="T47" s="13" t="str">
        <f>VLOOKUP($A47,Raw!$B$2:$DG$512,MATCH('Breakup of Clients of PMS'!T$1,Raw!$B$1:$DG$1,0),0)</f>
        <v>422.7259</v>
      </c>
      <c r="U47" s="20">
        <f t="shared" si="8"/>
        <v>0.81915464234764224</v>
      </c>
      <c r="V47" s="13" t="str">
        <f>VLOOKUP($A47,Raw!$B$2:$DG$512,MATCH('Breakup of Clients of PMS'!V$1,Raw!$B$1:$DG$1,0),0)</f>
        <v>58.1661</v>
      </c>
      <c r="W47" s="20">
        <f t="shared" si="9"/>
        <v>0.11271377231027763</v>
      </c>
      <c r="X47" s="13" t="str">
        <f>VLOOKUP($A47,Raw!$B$2:$DG$512,MATCH('Breakup of Clients of PMS'!X$1,Raw!$B$1:$DG$1,0),0)</f>
        <v>0</v>
      </c>
      <c r="Y47" s="20">
        <f t="shared" si="10"/>
        <v>0</v>
      </c>
      <c r="Z47" s="13" t="str">
        <f>VLOOKUP($A47,Raw!$B$2:$DG$512,MATCH('Breakup of Clients of PMS'!Z$1,Raw!$B$1:$DG$1,0),0)</f>
        <v>0</v>
      </c>
      <c r="AA47" s="20">
        <f t="shared" si="11"/>
        <v>0</v>
      </c>
      <c r="AB47" s="13" t="str">
        <f>VLOOKUP($A47,Raw!$B$2:$DG$512,MATCH('Breakup of Clients of PMS'!AB$1,Raw!$B$1:$DG$1,0),0)</f>
        <v>516.0514</v>
      </c>
      <c r="AD47" s="11" t="e">
        <f t="shared" si="12"/>
        <v>#DIV/0!</v>
      </c>
      <c r="AE47" s="11">
        <f t="shared" si="13"/>
        <v>1.6742571428571427</v>
      </c>
      <c r="AF47" s="11">
        <f t="shared" si="14"/>
        <v>1.7761592436974791</v>
      </c>
      <c r="AG47" s="11">
        <f t="shared" si="15"/>
        <v>1.6157250000000001</v>
      </c>
      <c r="AH47" s="11" t="e">
        <f t="shared" si="16"/>
        <v>#DIV/0!</v>
      </c>
      <c r="AI47" s="11" t="e">
        <f t="shared" si="17"/>
        <v>#DIV/0!</v>
      </c>
    </row>
    <row r="48" spans="1:35" x14ac:dyDescent="0.3">
      <c r="A48" s="13" t="s">
        <v>1016</v>
      </c>
      <c r="B48" s="13" t="str">
        <f>VLOOKUP($A48,Raw!$B$2:$DG$512,MATCH('Breakup of Clients of PMS'!B$1,Raw!$B$1:$DG$1,0),0)</f>
        <v>0</v>
      </c>
      <c r="C48" s="20">
        <f t="shared" si="0"/>
        <v>0</v>
      </c>
      <c r="D48" s="13" t="str">
        <f>VLOOKUP($A48,Raw!$B$2:$DG$512,MATCH('Breakup of Clients of PMS'!D$1,Raw!$B$1:$DG$1,0),0)</f>
        <v>27</v>
      </c>
      <c r="E48" s="20">
        <f t="shared" si="1"/>
        <v>1.618705035971223E-2</v>
      </c>
      <c r="F48" s="13" t="str">
        <f>VLOOKUP($A48,Raw!$B$2:$DG$512,MATCH('Breakup of Clients of PMS'!F$1,Raw!$B$1:$DG$1,0),0)</f>
        <v>1234</v>
      </c>
      <c r="G48" s="20">
        <f t="shared" si="2"/>
        <v>0.73980815347721818</v>
      </c>
      <c r="H48" s="13" t="str">
        <f>VLOOKUP($A48,Raw!$B$2:$DG$512,MATCH('Breakup of Clients of PMS'!H$1,Raw!$B$1:$DG$1,0),0)</f>
        <v>407</v>
      </c>
      <c r="I48" s="20">
        <f t="shared" si="3"/>
        <v>0.24400479616306955</v>
      </c>
      <c r="J48" s="13" t="str">
        <f>VLOOKUP($A48,Raw!$B$2:$DG$512,MATCH('Breakup of Clients of PMS'!J$1,Raw!$B$1:$DG$1,0),0)</f>
        <v>0</v>
      </c>
      <c r="K48" s="20">
        <f t="shared" si="4"/>
        <v>0</v>
      </c>
      <c r="L48" s="13" t="str">
        <f>VLOOKUP($A48,Raw!$B$2:$DG$512,MATCH('Breakup of Clients of PMS'!L$1,Raw!$B$1:$DG$1,0),0)</f>
        <v>0</v>
      </c>
      <c r="M48" s="20">
        <f t="shared" si="5"/>
        <v>0</v>
      </c>
      <c r="N48" s="13" t="str">
        <f>VLOOKUP($A48,Raw!$B$2:$DG$512,MATCH('Breakup of Clients of PMS'!N$1,Raw!$B$1:$DG$1,0),0)</f>
        <v>1668</v>
      </c>
      <c r="P48" s="13" t="str">
        <f>VLOOKUP($A48,Raw!$B$2:$DG$512,MATCH('Breakup of Clients of PMS'!P$1,Raw!$B$1:$DG$1,0),0)</f>
        <v>0</v>
      </c>
      <c r="Q48" s="20">
        <f t="shared" si="6"/>
        <v>0</v>
      </c>
      <c r="R48" s="13" t="str">
        <f>VLOOKUP($A48,Raw!$B$2:$DG$512,MATCH('Breakup of Clients of PMS'!R$1,Raw!$B$1:$DG$1,0),0)</f>
        <v>38.71</v>
      </c>
      <c r="S48" s="20">
        <f t="shared" si="7"/>
        <v>2.5023433207278838E-2</v>
      </c>
      <c r="T48" s="13" t="str">
        <f>VLOOKUP($A48,Raw!$B$2:$DG$512,MATCH('Breakup of Clients of PMS'!T$1,Raw!$B$1:$DG$1,0),0)</f>
        <v>1166.04</v>
      </c>
      <c r="U48" s="20">
        <f t="shared" si="8"/>
        <v>0.75376709008048093</v>
      </c>
      <c r="V48" s="13" t="str">
        <f>VLOOKUP($A48,Raw!$B$2:$DG$512,MATCH('Breakup of Clients of PMS'!V$1,Raw!$B$1:$DG$1,0),0)</f>
        <v>342.2</v>
      </c>
      <c r="W48" s="20">
        <f t="shared" si="9"/>
        <v>0.2212094767122402</v>
      </c>
      <c r="X48" s="13" t="str">
        <f>VLOOKUP($A48,Raw!$B$2:$DG$512,MATCH('Breakup of Clients of PMS'!X$1,Raw!$B$1:$DG$1,0),0)</f>
        <v>0</v>
      </c>
      <c r="Y48" s="20">
        <f t="shared" si="10"/>
        <v>0</v>
      </c>
      <c r="Z48" s="13" t="str">
        <f>VLOOKUP($A48,Raw!$B$2:$DG$512,MATCH('Breakup of Clients of PMS'!Z$1,Raw!$B$1:$DG$1,0),0)</f>
        <v>0</v>
      </c>
      <c r="AA48" s="20">
        <f t="shared" si="11"/>
        <v>0</v>
      </c>
      <c r="AB48" s="13" t="str">
        <f>VLOOKUP($A48,Raw!$B$2:$DG$512,MATCH('Breakup of Clients of PMS'!AB$1,Raw!$B$1:$DG$1,0),0)</f>
        <v>1546.95</v>
      </c>
      <c r="AD48" s="11" t="e">
        <f t="shared" si="12"/>
        <v>#DIV/0!</v>
      </c>
      <c r="AE48" s="11">
        <f t="shared" si="13"/>
        <v>1.4337037037037037</v>
      </c>
      <c r="AF48" s="11">
        <f t="shared" si="14"/>
        <v>0.94492706645056723</v>
      </c>
      <c r="AG48" s="11">
        <f t="shared" si="15"/>
        <v>0.84078624078624076</v>
      </c>
      <c r="AH48" s="11" t="e">
        <f t="shared" si="16"/>
        <v>#DIV/0!</v>
      </c>
      <c r="AI48" s="11" t="e">
        <f t="shared" si="17"/>
        <v>#DIV/0!</v>
      </c>
    </row>
    <row r="49" spans="1:35" x14ac:dyDescent="0.3">
      <c r="A49" s="13" t="s">
        <v>1034</v>
      </c>
      <c r="B49" s="13" t="str">
        <f>VLOOKUP($A49,Raw!$B$2:$DG$512,MATCH('Breakup of Clients of PMS'!B$1,Raw!$B$1:$DG$1,0),0)</f>
        <v>0</v>
      </c>
      <c r="C49" s="20">
        <f t="shared" si="0"/>
        <v>0</v>
      </c>
      <c r="D49" s="13" t="str">
        <f>VLOOKUP($A49,Raw!$B$2:$DG$512,MATCH('Breakup of Clients of PMS'!D$1,Raw!$B$1:$DG$1,0),0)</f>
        <v>112</v>
      </c>
      <c r="E49" s="20">
        <f t="shared" si="1"/>
        <v>4.8716833405828622E-2</v>
      </c>
      <c r="F49" s="13" t="str">
        <f>VLOOKUP($A49,Raw!$B$2:$DG$512,MATCH('Breakup of Clients of PMS'!F$1,Raw!$B$1:$DG$1,0),0)</f>
        <v>1840</v>
      </c>
      <c r="G49" s="20">
        <f t="shared" si="2"/>
        <v>0.80034797738147023</v>
      </c>
      <c r="H49" s="13" t="str">
        <f>VLOOKUP($A49,Raw!$B$2:$DG$512,MATCH('Breakup of Clients of PMS'!H$1,Raw!$B$1:$DG$1,0),0)</f>
        <v>347</v>
      </c>
      <c r="I49" s="20">
        <f t="shared" si="3"/>
        <v>0.15093518921270119</v>
      </c>
      <c r="J49" s="13" t="str">
        <f>VLOOKUP($A49,Raw!$B$2:$DG$512,MATCH('Breakup of Clients of PMS'!J$1,Raw!$B$1:$DG$1,0),0)</f>
        <v>0</v>
      </c>
      <c r="K49" s="20">
        <f t="shared" si="4"/>
        <v>0</v>
      </c>
      <c r="L49" s="13" t="str">
        <f>VLOOKUP($A49,Raw!$B$2:$DG$512,MATCH('Breakup of Clients of PMS'!L$1,Raw!$B$1:$DG$1,0),0)</f>
        <v>0</v>
      </c>
      <c r="M49" s="20">
        <f t="shared" si="5"/>
        <v>0</v>
      </c>
      <c r="N49" s="13" t="str">
        <f>VLOOKUP($A49,Raw!$B$2:$DG$512,MATCH('Breakup of Clients of PMS'!N$1,Raw!$B$1:$DG$1,0),0)</f>
        <v>2299</v>
      </c>
      <c r="P49" s="13" t="str">
        <f>VLOOKUP($A49,Raw!$B$2:$DG$512,MATCH('Breakup of Clients of PMS'!P$1,Raw!$B$1:$DG$1,0),0)</f>
        <v>0</v>
      </c>
      <c r="Q49" s="20">
        <f t="shared" si="6"/>
        <v>0</v>
      </c>
      <c r="R49" s="13" t="str">
        <f>VLOOKUP($A49,Raw!$B$2:$DG$512,MATCH('Breakup of Clients of PMS'!R$1,Raw!$B$1:$DG$1,0),0)</f>
        <v>638.58</v>
      </c>
      <c r="S49" s="20">
        <f t="shared" si="7"/>
        <v>0.18192281285521786</v>
      </c>
      <c r="T49" s="13" t="str">
        <f>VLOOKUP($A49,Raw!$B$2:$DG$512,MATCH('Breakup of Clients of PMS'!T$1,Raw!$B$1:$DG$1,0),0)</f>
        <v>2370.76</v>
      </c>
      <c r="U49" s="20">
        <f t="shared" si="8"/>
        <v>0.67539748787095788</v>
      </c>
      <c r="V49" s="13" t="str">
        <f>VLOOKUP($A49,Raw!$B$2:$DG$512,MATCH('Breakup of Clients of PMS'!V$1,Raw!$B$1:$DG$1,0),0)</f>
        <v>500.83</v>
      </c>
      <c r="W49" s="20">
        <f t="shared" si="9"/>
        <v>0.14267969927382435</v>
      </c>
      <c r="X49" s="13" t="str">
        <f>VLOOKUP($A49,Raw!$B$2:$DG$512,MATCH('Breakup of Clients of PMS'!X$1,Raw!$B$1:$DG$1,0),0)</f>
        <v>0</v>
      </c>
      <c r="Y49" s="20">
        <f t="shared" si="10"/>
        <v>0</v>
      </c>
      <c r="Z49" s="13" t="str">
        <f>VLOOKUP($A49,Raw!$B$2:$DG$512,MATCH('Breakup of Clients of PMS'!Z$1,Raw!$B$1:$DG$1,0),0)</f>
        <v>0</v>
      </c>
      <c r="AA49" s="20">
        <f t="shared" si="11"/>
        <v>0</v>
      </c>
      <c r="AB49" s="13" t="str">
        <f>VLOOKUP($A49,Raw!$B$2:$DG$512,MATCH('Breakup of Clients of PMS'!AB$1,Raw!$B$1:$DG$1,0),0)</f>
        <v>3510.17</v>
      </c>
      <c r="AD49" s="11" t="e">
        <f t="shared" si="12"/>
        <v>#DIV/0!</v>
      </c>
      <c r="AE49" s="11">
        <f t="shared" si="13"/>
        <v>5.7016071428571431</v>
      </c>
      <c r="AF49" s="11">
        <f t="shared" si="14"/>
        <v>1.2884565217391306</v>
      </c>
      <c r="AG49" s="11">
        <f t="shared" si="15"/>
        <v>1.443314121037464</v>
      </c>
      <c r="AH49" s="11" t="e">
        <f t="shared" si="16"/>
        <v>#DIV/0!</v>
      </c>
      <c r="AI49" s="11" t="e">
        <f t="shared" si="17"/>
        <v>#DIV/0!</v>
      </c>
    </row>
    <row r="50" spans="1:35" x14ac:dyDescent="0.3">
      <c r="A50" s="13" t="s">
        <v>1075</v>
      </c>
      <c r="B50" s="13" t="str">
        <f>VLOOKUP($A50,Raw!$B$2:$DG$512,MATCH('Breakup of Clients of PMS'!B$1,Raw!$B$1:$DG$1,0),0)</f>
        <v>0</v>
      </c>
      <c r="C50" s="20">
        <f t="shared" si="0"/>
        <v>0</v>
      </c>
      <c r="D50" s="13" t="str">
        <f>VLOOKUP($A50,Raw!$B$2:$DG$512,MATCH('Breakup of Clients of PMS'!D$1,Raw!$B$1:$DG$1,0),0)</f>
        <v>5</v>
      </c>
      <c r="E50" s="20">
        <f t="shared" si="1"/>
        <v>1.8315018315018316E-2</v>
      </c>
      <c r="F50" s="13" t="str">
        <f>VLOOKUP($A50,Raw!$B$2:$DG$512,MATCH('Breakup of Clients of PMS'!F$1,Raw!$B$1:$DG$1,0),0)</f>
        <v>198</v>
      </c>
      <c r="G50" s="20">
        <f t="shared" si="2"/>
        <v>0.72527472527472525</v>
      </c>
      <c r="H50" s="13" t="str">
        <f>VLOOKUP($A50,Raw!$B$2:$DG$512,MATCH('Breakup of Clients of PMS'!H$1,Raw!$B$1:$DG$1,0),0)</f>
        <v>70</v>
      </c>
      <c r="I50" s="20">
        <f t="shared" si="3"/>
        <v>0.25641025641025639</v>
      </c>
      <c r="J50" s="13" t="str">
        <f>VLOOKUP($A50,Raw!$B$2:$DG$512,MATCH('Breakup of Clients of PMS'!J$1,Raw!$B$1:$DG$1,0),0)</f>
        <v>0</v>
      </c>
      <c r="K50" s="20">
        <f t="shared" si="4"/>
        <v>0</v>
      </c>
      <c r="L50" s="13" t="str">
        <f>VLOOKUP($A50,Raw!$B$2:$DG$512,MATCH('Breakup of Clients of PMS'!L$1,Raw!$B$1:$DG$1,0),0)</f>
        <v>0</v>
      </c>
      <c r="M50" s="20">
        <f t="shared" si="5"/>
        <v>0</v>
      </c>
      <c r="N50" s="13" t="str">
        <f>VLOOKUP($A50,Raw!$B$2:$DG$512,MATCH('Breakup of Clients of PMS'!N$1,Raw!$B$1:$DG$1,0),0)</f>
        <v>273</v>
      </c>
      <c r="P50" s="13" t="str">
        <f>VLOOKUP($A50,Raw!$B$2:$DG$512,MATCH('Breakup of Clients of PMS'!P$1,Raw!$B$1:$DG$1,0),0)</f>
        <v>0</v>
      </c>
      <c r="Q50" s="20">
        <f t="shared" si="6"/>
        <v>0</v>
      </c>
      <c r="R50" s="13" t="str">
        <f>VLOOKUP($A50,Raw!$B$2:$DG$512,MATCH('Breakup of Clients of PMS'!R$1,Raw!$B$1:$DG$1,0),0)</f>
        <v>19.4</v>
      </c>
      <c r="S50" s="20">
        <f t="shared" si="7"/>
        <v>7.2910402886349965E-2</v>
      </c>
      <c r="T50" s="13" t="str">
        <f>VLOOKUP($A50,Raw!$B$2:$DG$512,MATCH('Breakup of Clients of PMS'!T$1,Raw!$B$1:$DG$1,0),0)</f>
        <v>175.18</v>
      </c>
      <c r="U50" s="20">
        <f t="shared" si="8"/>
        <v>0.65837342152736023</v>
      </c>
      <c r="V50" s="13" t="str">
        <f>VLOOKUP($A50,Raw!$B$2:$DG$512,MATCH('Breakup of Clients of PMS'!V$1,Raw!$B$1:$DG$1,0),0)</f>
        <v>71.5</v>
      </c>
      <c r="W50" s="20">
        <f t="shared" si="9"/>
        <v>0.26871617558628985</v>
      </c>
      <c r="X50" s="13" t="str">
        <f>VLOOKUP($A50,Raw!$B$2:$DG$512,MATCH('Breakup of Clients of PMS'!X$1,Raw!$B$1:$DG$1,0),0)</f>
        <v>0</v>
      </c>
      <c r="Y50" s="20">
        <f t="shared" si="10"/>
        <v>0</v>
      </c>
      <c r="Z50" s="13" t="str">
        <f>VLOOKUP($A50,Raw!$B$2:$DG$512,MATCH('Breakup of Clients of PMS'!Z$1,Raw!$B$1:$DG$1,0),0)</f>
        <v>0</v>
      </c>
      <c r="AA50" s="20">
        <f t="shared" si="11"/>
        <v>0</v>
      </c>
      <c r="AB50" s="13" t="str">
        <f>VLOOKUP($A50,Raw!$B$2:$DG$512,MATCH('Breakup of Clients of PMS'!AB$1,Raw!$B$1:$DG$1,0),0)</f>
        <v>266.08</v>
      </c>
      <c r="AD50" s="11" t="e">
        <f t="shared" si="12"/>
        <v>#DIV/0!</v>
      </c>
      <c r="AE50" s="11">
        <f t="shared" si="13"/>
        <v>3.88</v>
      </c>
      <c r="AF50" s="11">
        <f t="shared" si="14"/>
        <v>0.88474747474747473</v>
      </c>
      <c r="AG50" s="11">
        <f t="shared" si="15"/>
        <v>1.0214285714285714</v>
      </c>
      <c r="AH50" s="11" t="e">
        <f t="shared" si="16"/>
        <v>#DIV/0!</v>
      </c>
      <c r="AI50" s="11" t="e">
        <f t="shared" si="17"/>
        <v>#DIV/0!</v>
      </c>
    </row>
    <row r="51" spans="1:35" x14ac:dyDescent="0.3">
      <c r="A51" s="13" t="s">
        <v>1095</v>
      </c>
      <c r="B51" s="13" t="str">
        <f>VLOOKUP($A51,Raw!$B$2:$DG$512,MATCH('Breakup of Clients of PMS'!B$1,Raw!$B$1:$DG$1,0),0)</f>
        <v>0</v>
      </c>
      <c r="C51" s="20">
        <f t="shared" si="0"/>
        <v>0</v>
      </c>
      <c r="D51" s="13" t="str">
        <f>VLOOKUP($A51,Raw!$B$2:$DG$512,MATCH('Breakup of Clients of PMS'!D$1,Raw!$B$1:$DG$1,0),0)</f>
        <v>1</v>
      </c>
      <c r="E51" s="20">
        <f t="shared" si="1"/>
        <v>1.8181818181818181E-2</v>
      </c>
      <c r="F51" s="13" t="str">
        <f>VLOOKUP($A51,Raw!$B$2:$DG$512,MATCH('Breakup of Clients of PMS'!F$1,Raw!$B$1:$DG$1,0),0)</f>
        <v>54</v>
      </c>
      <c r="G51" s="20">
        <f t="shared" si="2"/>
        <v>0.98181818181818181</v>
      </c>
      <c r="H51" s="13" t="str">
        <f>VLOOKUP($A51,Raw!$B$2:$DG$512,MATCH('Breakup of Clients of PMS'!H$1,Raw!$B$1:$DG$1,0),0)</f>
        <v>0</v>
      </c>
      <c r="I51" s="20">
        <f t="shared" si="3"/>
        <v>0</v>
      </c>
      <c r="J51" s="13" t="str">
        <f>VLOOKUP($A51,Raw!$B$2:$DG$512,MATCH('Breakup of Clients of PMS'!J$1,Raw!$B$1:$DG$1,0),0)</f>
        <v>0</v>
      </c>
      <c r="K51" s="20">
        <f t="shared" si="4"/>
        <v>0</v>
      </c>
      <c r="L51" s="13" t="str">
        <f>VLOOKUP($A51,Raw!$B$2:$DG$512,MATCH('Breakup of Clients of PMS'!L$1,Raw!$B$1:$DG$1,0),0)</f>
        <v>0</v>
      </c>
      <c r="M51" s="20">
        <f t="shared" si="5"/>
        <v>0</v>
      </c>
      <c r="N51" s="13" t="str">
        <f>VLOOKUP($A51,Raw!$B$2:$DG$512,MATCH('Breakup of Clients of PMS'!N$1,Raw!$B$1:$DG$1,0),0)</f>
        <v>55</v>
      </c>
      <c r="P51" s="13" t="str">
        <f>VLOOKUP($A51,Raw!$B$2:$DG$512,MATCH('Breakup of Clients of PMS'!P$1,Raw!$B$1:$DG$1,0),0)</f>
        <v>0</v>
      </c>
      <c r="Q51" s="20">
        <f t="shared" si="6"/>
        <v>0</v>
      </c>
      <c r="R51" s="13" t="str">
        <f>VLOOKUP($A51,Raw!$B$2:$DG$512,MATCH('Breakup of Clients of PMS'!R$1,Raw!$B$1:$DG$1,0),0)</f>
        <v>4.15</v>
      </c>
      <c r="S51" s="20">
        <f t="shared" si="7"/>
        <v>5.0120772946859911E-2</v>
      </c>
      <c r="T51" s="13" t="str">
        <f>VLOOKUP($A51,Raw!$B$2:$DG$512,MATCH('Breakup of Clients of PMS'!T$1,Raw!$B$1:$DG$1,0),0)</f>
        <v>78.66</v>
      </c>
      <c r="U51" s="20">
        <f t="shared" si="8"/>
        <v>0.95</v>
      </c>
      <c r="V51" s="13" t="str">
        <f>VLOOKUP($A51,Raw!$B$2:$DG$512,MATCH('Breakup of Clients of PMS'!V$1,Raw!$B$1:$DG$1,0),0)</f>
        <v>0</v>
      </c>
      <c r="W51" s="20">
        <f t="shared" si="9"/>
        <v>0</v>
      </c>
      <c r="X51" s="13" t="str">
        <f>VLOOKUP($A51,Raw!$B$2:$DG$512,MATCH('Breakup of Clients of PMS'!X$1,Raw!$B$1:$DG$1,0),0)</f>
        <v>0</v>
      </c>
      <c r="Y51" s="20">
        <f t="shared" si="10"/>
        <v>0</v>
      </c>
      <c r="Z51" s="13" t="str">
        <f>VLOOKUP($A51,Raw!$B$2:$DG$512,MATCH('Breakup of Clients of PMS'!Z$1,Raw!$B$1:$DG$1,0),0)</f>
        <v>0</v>
      </c>
      <c r="AA51" s="20">
        <f t="shared" si="11"/>
        <v>0</v>
      </c>
      <c r="AB51" s="13" t="str">
        <f>VLOOKUP($A51,Raw!$B$2:$DG$512,MATCH('Breakup of Clients of PMS'!AB$1,Raw!$B$1:$DG$1,0),0)</f>
        <v>82.8</v>
      </c>
      <c r="AD51" s="11" t="e">
        <f t="shared" si="12"/>
        <v>#DIV/0!</v>
      </c>
      <c r="AE51" s="11">
        <f t="shared" si="13"/>
        <v>4.1500000000000004</v>
      </c>
      <c r="AF51" s="11">
        <f t="shared" si="14"/>
        <v>1.4566666666666666</v>
      </c>
      <c r="AG51" s="11" t="e">
        <f t="shared" si="15"/>
        <v>#DIV/0!</v>
      </c>
      <c r="AH51" s="11" t="e">
        <f t="shared" si="16"/>
        <v>#DIV/0!</v>
      </c>
      <c r="AI51" s="11" t="e">
        <f t="shared" si="17"/>
        <v>#DIV/0!</v>
      </c>
    </row>
    <row r="52" spans="1:35" x14ac:dyDescent="0.3">
      <c r="A52" s="13" t="s">
        <v>1109</v>
      </c>
      <c r="B52" s="13" t="str">
        <f>VLOOKUP($A52,Raw!$B$2:$DG$512,MATCH('Breakup of Clients of PMS'!B$1,Raw!$B$1:$DG$1,0),0)</f>
        <v>0</v>
      </c>
      <c r="C52" s="20">
        <f t="shared" si="0"/>
        <v>0</v>
      </c>
      <c r="D52" s="13" t="str">
        <f>VLOOKUP($A52,Raw!$B$2:$DG$512,MATCH('Breakup of Clients of PMS'!D$1,Raw!$B$1:$DG$1,0),0)</f>
        <v>5</v>
      </c>
      <c r="E52" s="20">
        <f t="shared" si="1"/>
        <v>0.10869565217391304</v>
      </c>
      <c r="F52" s="13" t="str">
        <f>VLOOKUP($A52,Raw!$B$2:$DG$512,MATCH('Breakup of Clients of PMS'!F$1,Raw!$B$1:$DG$1,0),0)</f>
        <v>37</v>
      </c>
      <c r="G52" s="20">
        <f t="shared" si="2"/>
        <v>0.80434782608695654</v>
      </c>
      <c r="H52" s="13" t="str">
        <f>VLOOKUP($A52,Raw!$B$2:$DG$512,MATCH('Breakup of Clients of PMS'!H$1,Raw!$B$1:$DG$1,0),0)</f>
        <v>4</v>
      </c>
      <c r="I52" s="20">
        <f t="shared" si="3"/>
        <v>8.6956521739130432E-2</v>
      </c>
      <c r="J52" s="13" t="str">
        <f>VLOOKUP($A52,Raw!$B$2:$DG$512,MATCH('Breakup of Clients of PMS'!J$1,Raw!$B$1:$DG$1,0),0)</f>
        <v>0</v>
      </c>
      <c r="K52" s="20">
        <f t="shared" si="4"/>
        <v>0</v>
      </c>
      <c r="L52" s="13" t="str">
        <f>VLOOKUP($A52,Raw!$B$2:$DG$512,MATCH('Breakup of Clients of PMS'!L$1,Raw!$B$1:$DG$1,0),0)</f>
        <v>0</v>
      </c>
      <c r="M52" s="20">
        <f t="shared" si="5"/>
        <v>0</v>
      </c>
      <c r="N52" s="13" t="str">
        <f>VLOOKUP($A52,Raw!$B$2:$DG$512,MATCH('Breakup of Clients of PMS'!N$1,Raw!$B$1:$DG$1,0),0)</f>
        <v>46</v>
      </c>
      <c r="P52" s="13" t="str">
        <f>VLOOKUP($A52,Raw!$B$2:$DG$512,MATCH('Breakup of Clients of PMS'!P$1,Raw!$B$1:$DG$1,0),0)</f>
        <v>0</v>
      </c>
      <c r="Q52" s="20">
        <f t="shared" si="6"/>
        <v>0</v>
      </c>
      <c r="R52" s="13" t="str">
        <f>VLOOKUP($A52,Raw!$B$2:$DG$512,MATCH('Breakup of Clients of PMS'!R$1,Raw!$B$1:$DG$1,0),0)</f>
        <v>11.24</v>
      </c>
      <c r="S52" s="20">
        <f t="shared" si="7"/>
        <v>0.27341279494040382</v>
      </c>
      <c r="T52" s="13" t="str">
        <f>VLOOKUP($A52,Raw!$B$2:$DG$512,MATCH('Breakup of Clients of PMS'!T$1,Raw!$B$1:$DG$1,0),0)</f>
        <v>26.36</v>
      </c>
      <c r="U52" s="20">
        <f t="shared" si="8"/>
        <v>0.64120651909511073</v>
      </c>
      <c r="V52" s="13" t="str">
        <f>VLOOKUP($A52,Raw!$B$2:$DG$512,MATCH('Breakup of Clients of PMS'!V$1,Raw!$B$1:$DG$1,0),0)</f>
        <v>3.51</v>
      </c>
      <c r="W52" s="20">
        <f t="shared" si="9"/>
        <v>8.5380685964485517E-2</v>
      </c>
      <c r="X52" s="13" t="str">
        <f>VLOOKUP($A52,Raw!$B$2:$DG$512,MATCH('Breakup of Clients of PMS'!X$1,Raw!$B$1:$DG$1,0),0)</f>
        <v>0</v>
      </c>
      <c r="Y52" s="20">
        <f t="shared" si="10"/>
        <v>0</v>
      </c>
      <c r="Z52" s="13" t="str">
        <f>VLOOKUP($A52,Raw!$B$2:$DG$512,MATCH('Breakup of Clients of PMS'!Z$1,Raw!$B$1:$DG$1,0),0)</f>
        <v>0</v>
      </c>
      <c r="AA52" s="20">
        <f t="shared" si="11"/>
        <v>0</v>
      </c>
      <c r="AB52" s="13" t="str">
        <f>VLOOKUP($A52,Raw!$B$2:$DG$512,MATCH('Breakup of Clients of PMS'!AB$1,Raw!$B$1:$DG$1,0),0)</f>
        <v>41.11</v>
      </c>
      <c r="AD52" s="11" t="e">
        <f t="shared" si="12"/>
        <v>#DIV/0!</v>
      </c>
      <c r="AE52" s="11">
        <f t="shared" si="13"/>
        <v>2.2480000000000002</v>
      </c>
      <c r="AF52" s="11">
        <f t="shared" si="14"/>
        <v>0.71243243243243237</v>
      </c>
      <c r="AG52" s="11">
        <f t="shared" si="15"/>
        <v>0.87749999999999995</v>
      </c>
      <c r="AH52" s="11" t="e">
        <f t="shared" si="16"/>
        <v>#DIV/0!</v>
      </c>
      <c r="AI52" s="11" t="e">
        <f t="shared" si="17"/>
        <v>#DIV/0!</v>
      </c>
    </row>
    <row r="53" spans="1:35" x14ac:dyDescent="0.3">
      <c r="A53" s="13" t="s">
        <v>1125</v>
      </c>
      <c r="B53" s="13" t="str">
        <f>VLOOKUP($A53,Raw!$B$2:$DG$512,MATCH('Breakup of Clients of PMS'!B$1,Raw!$B$1:$DG$1,0),0)</f>
        <v>0</v>
      </c>
      <c r="C53" s="20">
        <f t="shared" si="0"/>
        <v>0</v>
      </c>
      <c r="D53" s="13" t="str">
        <f>VLOOKUP($A53,Raw!$B$2:$DG$512,MATCH('Breakup of Clients of PMS'!D$1,Raw!$B$1:$DG$1,0),0)</f>
        <v>4</v>
      </c>
      <c r="E53" s="20">
        <f t="shared" si="1"/>
        <v>3.7037037037037035E-2</v>
      </c>
      <c r="F53" s="13" t="str">
        <f>VLOOKUP($A53,Raw!$B$2:$DG$512,MATCH('Breakup of Clients of PMS'!F$1,Raw!$B$1:$DG$1,0),0)</f>
        <v>98</v>
      </c>
      <c r="G53" s="20">
        <f t="shared" si="2"/>
        <v>0.90740740740740744</v>
      </c>
      <c r="H53" s="13" t="str">
        <f>VLOOKUP($A53,Raw!$B$2:$DG$512,MATCH('Breakup of Clients of PMS'!H$1,Raw!$B$1:$DG$1,0),0)</f>
        <v>5</v>
      </c>
      <c r="I53" s="20">
        <f t="shared" si="3"/>
        <v>4.6296296296296294E-2</v>
      </c>
      <c r="J53" s="13" t="str">
        <f>VLOOKUP($A53,Raw!$B$2:$DG$512,MATCH('Breakup of Clients of PMS'!J$1,Raw!$B$1:$DG$1,0),0)</f>
        <v>1</v>
      </c>
      <c r="K53" s="20">
        <f t="shared" si="4"/>
        <v>9.2592592592592587E-3</v>
      </c>
      <c r="L53" s="13" t="str">
        <f>VLOOKUP($A53,Raw!$B$2:$DG$512,MATCH('Breakup of Clients of PMS'!L$1,Raw!$B$1:$DG$1,0),0)</f>
        <v>0</v>
      </c>
      <c r="M53" s="20">
        <f t="shared" si="5"/>
        <v>0</v>
      </c>
      <c r="N53" s="13" t="str">
        <f>VLOOKUP($A53,Raw!$B$2:$DG$512,MATCH('Breakup of Clients of PMS'!N$1,Raw!$B$1:$DG$1,0),0)</f>
        <v>108</v>
      </c>
      <c r="P53" s="13" t="str">
        <f>VLOOKUP($A53,Raw!$B$2:$DG$512,MATCH('Breakup of Clients of PMS'!P$1,Raw!$B$1:$DG$1,0),0)</f>
        <v>0</v>
      </c>
      <c r="Q53" s="20">
        <f t="shared" si="6"/>
        <v>0</v>
      </c>
      <c r="R53" s="13" t="str">
        <f>VLOOKUP($A53,Raw!$B$2:$DG$512,MATCH('Breakup of Clients of PMS'!R$1,Raw!$B$1:$DG$1,0),0)</f>
        <v>77.53</v>
      </c>
      <c r="S53" s="20">
        <f t="shared" si="7"/>
        <v>8.6450864731659999E-2</v>
      </c>
      <c r="T53" s="13" t="str">
        <f>VLOOKUP($A53,Raw!$B$2:$DG$512,MATCH('Breakup of Clients of PMS'!T$1,Raw!$B$1:$DG$1,0),0)</f>
        <v>681.9</v>
      </c>
      <c r="U53" s="20">
        <f t="shared" si="8"/>
        <v>0.76036172656415524</v>
      </c>
      <c r="V53" s="13" t="str">
        <f>VLOOKUP($A53,Raw!$B$2:$DG$512,MATCH('Breakup of Clients of PMS'!V$1,Raw!$B$1:$DG$1,0),0)</f>
        <v>30.36</v>
      </c>
      <c r="W53" s="20">
        <f t="shared" si="9"/>
        <v>3.3853324561501322E-2</v>
      </c>
      <c r="X53" s="13" t="str">
        <f>VLOOKUP($A53,Raw!$B$2:$DG$512,MATCH('Breakup of Clients of PMS'!X$1,Raw!$B$1:$DG$1,0),0)</f>
        <v>107.02</v>
      </c>
      <c r="Y53" s="20">
        <f t="shared" si="10"/>
        <v>0.11933408414268351</v>
      </c>
      <c r="Z53" s="13" t="str">
        <f>VLOOKUP($A53,Raw!$B$2:$DG$512,MATCH('Breakup of Clients of PMS'!Z$1,Raw!$B$1:$DG$1,0),0)</f>
        <v>0</v>
      </c>
      <c r="AA53" s="20">
        <f t="shared" si="11"/>
        <v>0</v>
      </c>
      <c r="AB53" s="13" t="str">
        <f>VLOOKUP($A53,Raw!$B$2:$DG$512,MATCH('Breakup of Clients of PMS'!AB$1,Raw!$B$1:$DG$1,0),0)</f>
        <v>896.81</v>
      </c>
      <c r="AD53" s="11" t="e">
        <f t="shared" si="12"/>
        <v>#DIV/0!</v>
      </c>
      <c r="AE53" s="11">
        <f t="shared" si="13"/>
        <v>19.3825</v>
      </c>
      <c r="AF53" s="11">
        <f t="shared" si="14"/>
        <v>6.9581632653061218</v>
      </c>
      <c r="AG53" s="11">
        <f t="shared" si="15"/>
        <v>6.0720000000000001</v>
      </c>
      <c r="AH53" s="11">
        <f t="shared" si="16"/>
        <v>107.02</v>
      </c>
      <c r="AI53" s="11" t="e">
        <f t="shared" si="17"/>
        <v>#DIV/0!</v>
      </c>
    </row>
    <row r="54" spans="1:35" x14ac:dyDescent="0.3">
      <c r="A54" s="13" t="s">
        <v>1151</v>
      </c>
      <c r="B54" s="13" t="str">
        <f>VLOOKUP($A54,Raw!$B$2:$DG$512,MATCH('Breakup of Clients of PMS'!B$1,Raw!$B$1:$DG$1,0),0)</f>
        <v>0</v>
      </c>
      <c r="C54" s="20">
        <f t="shared" si="0"/>
        <v>0</v>
      </c>
      <c r="D54" s="13" t="str">
        <f>VLOOKUP($A54,Raw!$B$2:$DG$512,MATCH('Breakup of Clients of PMS'!D$1,Raw!$B$1:$DG$1,0),0)</f>
        <v>63</v>
      </c>
      <c r="E54" s="20">
        <f t="shared" si="1"/>
        <v>3.2440782698249231E-2</v>
      </c>
      <c r="F54" s="13" t="str">
        <f>VLOOKUP($A54,Raw!$B$2:$DG$512,MATCH('Breakup of Clients of PMS'!F$1,Raw!$B$1:$DG$1,0),0)</f>
        <v>1543</v>
      </c>
      <c r="G54" s="20">
        <f t="shared" si="2"/>
        <v>0.79454170957775494</v>
      </c>
      <c r="H54" s="13" t="str">
        <f>VLOOKUP($A54,Raw!$B$2:$DG$512,MATCH('Breakup of Clients of PMS'!H$1,Raw!$B$1:$DG$1,0),0)</f>
        <v>336</v>
      </c>
      <c r="I54" s="20">
        <f t="shared" si="3"/>
        <v>0.17301750772399588</v>
      </c>
      <c r="J54" s="13" t="str">
        <f>VLOOKUP($A54,Raw!$B$2:$DG$512,MATCH('Breakup of Clients of PMS'!J$1,Raw!$B$1:$DG$1,0),0)</f>
        <v>0</v>
      </c>
      <c r="K54" s="20">
        <f t="shared" si="4"/>
        <v>0</v>
      </c>
      <c r="L54" s="13" t="str">
        <f>VLOOKUP($A54,Raw!$B$2:$DG$512,MATCH('Breakup of Clients of PMS'!L$1,Raw!$B$1:$DG$1,0),0)</f>
        <v>0</v>
      </c>
      <c r="M54" s="20">
        <f t="shared" si="5"/>
        <v>0</v>
      </c>
      <c r="N54" s="13" t="str">
        <f>VLOOKUP($A54,Raw!$B$2:$DG$512,MATCH('Breakup of Clients of PMS'!N$1,Raw!$B$1:$DG$1,0),0)</f>
        <v>1942</v>
      </c>
      <c r="P54" s="13" t="str">
        <f>VLOOKUP($A54,Raw!$B$2:$DG$512,MATCH('Breakup of Clients of PMS'!P$1,Raw!$B$1:$DG$1,0),0)</f>
        <v>0</v>
      </c>
      <c r="Q54" s="20">
        <f t="shared" si="6"/>
        <v>0</v>
      </c>
      <c r="R54" s="13" t="str">
        <f>VLOOKUP($A54,Raw!$B$2:$DG$512,MATCH('Breakup of Clients of PMS'!R$1,Raw!$B$1:$DG$1,0),0)</f>
        <v>207.02</v>
      </c>
      <c r="S54" s="20">
        <f t="shared" si="7"/>
        <v>3.7206443461554363E-2</v>
      </c>
      <c r="T54" s="13" t="str">
        <f>VLOOKUP($A54,Raw!$B$2:$DG$512,MATCH('Breakup of Clients of PMS'!T$1,Raw!$B$1:$DG$1,0),0)</f>
        <v>4359.43</v>
      </c>
      <c r="U54" s="20">
        <f t="shared" si="8"/>
        <v>0.78349379682931086</v>
      </c>
      <c r="V54" s="13" t="str">
        <f>VLOOKUP($A54,Raw!$B$2:$DG$512,MATCH('Breakup of Clients of PMS'!V$1,Raw!$B$1:$DG$1,0),0)</f>
        <v>997.64</v>
      </c>
      <c r="W54" s="20">
        <f t="shared" si="9"/>
        <v>0.17929975970913481</v>
      </c>
      <c r="X54" s="13" t="str">
        <f>VLOOKUP($A54,Raw!$B$2:$DG$512,MATCH('Breakup of Clients of PMS'!X$1,Raw!$B$1:$DG$1,0),0)</f>
        <v>0</v>
      </c>
      <c r="Y54" s="20">
        <f t="shared" si="10"/>
        <v>0</v>
      </c>
      <c r="Z54" s="13" t="str">
        <f>VLOOKUP($A54,Raw!$B$2:$DG$512,MATCH('Breakup of Clients of PMS'!Z$1,Raw!$B$1:$DG$1,0),0)</f>
        <v>0</v>
      </c>
      <c r="AA54" s="20">
        <f t="shared" si="11"/>
        <v>0</v>
      </c>
      <c r="AB54" s="13" t="str">
        <f>VLOOKUP($A54,Raw!$B$2:$DG$512,MATCH('Breakup of Clients of PMS'!AB$1,Raw!$B$1:$DG$1,0),0)</f>
        <v>5564.09</v>
      </c>
      <c r="AD54" s="11" t="e">
        <f t="shared" si="12"/>
        <v>#DIV/0!</v>
      </c>
      <c r="AE54" s="11">
        <f t="shared" si="13"/>
        <v>3.2860317460317461</v>
      </c>
      <c r="AF54" s="11">
        <f t="shared" si="14"/>
        <v>2.8252948801036943</v>
      </c>
      <c r="AG54" s="11">
        <f t="shared" si="15"/>
        <v>2.9691666666666667</v>
      </c>
      <c r="AH54" s="11" t="e">
        <f t="shared" si="16"/>
        <v>#DIV/0!</v>
      </c>
      <c r="AI54" s="11" t="e">
        <f t="shared" si="17"/>
        <v>#DIV/0!</v>
      </c>
    </row>
    <row r="55" spans="1:35" x14ac:dyDescent="0.3">
      <c r="A55" s="13" t="s">
        <v>1171</v>
      </c>
      <c r="B55" s="13" t="str">
        <f>VLOOKUP($A55,Raw!$B$2:$DG$512,MATCH('Breakup of Clients of PMS'!B$1,Raw!$B$1:$DG$1,0),0)</f>
        <v>0</v>
      </c>
      <c r="C55" s="20">
        <f t="shared" si="0"/>
        <v>0</v>
      </c>
      <c r="D55" s="13" t="str">
        <f>VLOOKUP($A55,Raw!$B$2:$DG$512,MATCH('Breakup of Clients of PMS'!D$1,Raw!$B$1:$DG$1,0),0)</f>
        <v>49</v>
      </c>
      <c r="E55" s="20">
        <f t="shared" si="1"/>
        <v>0.35251798561151076</v>
      </c>
      <c r="F55" s="13" t="str">
        <f>VLOOKUP($A55,Raw!$B$2:$DG$512,MATCH('Breakup of Clients of PMS'!F$1,Raw!$B$1:$DG$1,0),0)</f>
        <v>80</v>
      </c>
      <c r="G55" s="20">
        <f t="shared" si="2"/>
        <v>0.57553956834532372</v>
      </c>
      <c r="H55" s="13" t="str">
        <f>VLOOKUP($A55,Raw!$B$2:$DG$512,MATCH('Breakup of Clients of PMS'!H$1,Raw!$B$1:$DG$1,0),0)</f>
        <v>10</v>
      </c>
      <c r="I55" s="20">
        <f t="shared" si="3"/>
        <v>7.1942446043165464E-2</v>
      </c>
      <c r="J55" s="13" t="str">
        <f>VLOOKUP($A55,Raw!$B$2:$DG$512,MATCH('Breakup of Clients of PMS'!J$1,Raw!$B$1:$DG$1,0),0)</f>
        <v>0</v>
      </c>
      <c r="K55" s="20">
        <f t="shared" si="4"/>
        <v>0</v>
      </c>
      <c r="L55" s="13" t="str">
        <f>VLOOKUP($A55,Raw!$B$2:$DG$512,MATCH('Breakup of Clients of PMS'!L$1,Raw!$B$1:$DG$1,0),0)</f>
        <v>0</v>
      </c>
      <c r="M55" s="20">
        <f t="shared" si="5"/>
        <v>0</v>
      </c>
      <c r="N55" s="13" t="str">
        <f>VLOOKUP($A55,Raw!$B$2:$DG$512,MATCH('Breakup of Clients of PMS'!N$1,Raw!$B$1:$DG$1,0),0)</f>
        <v>139</v>
      </c>
      <c r="P55" s="13" t="str">
        <f>VLOOKUP($A55,Raw!$B$2:$DG$512,MATCH('Breakup of Clients of PMS'!P$1,Raw!$B$1:$DG$1,0),0)</f>
        <v>0</v>
      </c>
      <c r="Q55" s="20">
        <f t="shared" si="6"/>
        <v>0</v>
      </c>
      <c r="R55" s="13" t="str">
        <f>VLOOKUP($A55,Raw!$B$2:$DG$512,MATCH('Breakup of Clients of PMS'!R$1,Raw!$B$1:$DG$1,0),0)</f>
        <v>1717.52947</v>
      </c>
      <c r="S55" s="20">
        <f t="shared" si="7"/>
        <v>0.437393798055909</v>
      </c>
      <c r="T55" s="13" t="str">
        <f>VLOOKUP($A55,Raw!$B$2:$DG$512,MATCH('Breakup of Clients of PMS'!T$1,Raw!$B$1:$DG$1,0),0)</f>
        <v>1760.11977</v>
      </c>
      <c r="U55" s="20">
        <f t="shared" si="8"/>
        <v>0.4482400358659307</v>
      </c>
      <c r="V55" s="13" t="str">
        <f>VLOOKUP($A55,Raw!$B$2:$DG$512,MATCH('Breakup of Clients of PMS'!V$1,Raw!$B$1:$DG$1,0),0)</f>
        <v>449.08561</v>
      </c>
      <c r="W55" s="20">
        <f t="shared" si="9"/>
        <v>0.11436616607816033</v>
      </c>
      <c r="X55" s="13" t="str">
        <f>VLOOKUP($A55,Raw!$B$2:$DG$512,MATCH('Breakup of Clients of PMS'!X$1,Raw!$B$1:$DG$1,0),0)</f>
        <v>0</v>
      </c>
      <c r="Y55" s="20">
        <f t="shared" si="10"/>
        <v>0</v>
      </c>
      <c r="Z55" s="13" t="str">
        <f>VLOOKUP($A55,Raw!$B$2:$DG$512,MATCH('Breakup of Clients of PMS'!Z$1,Raw!$B$1:$DG$1,0),0)</f>
        <v>0</v>
      </c>
      <c r="AA55" s="20">
        <f t="shared" si="11"/>
        <v>0</v>
      </c>
      <c r="AB55" s="13" t="str">
        <f>VLOOKUP($A55,Raw!$B$2:$DG$512,MATCH('Breakup of Clients of PMS'!AB$1,Raw!$B$1:$DG$1,0),0)</f>
        <v>3926.73485</v>
      </c>
      <c r="AD55" s="11" t="e">
        <f t="shared" si="12"/>
        <v>#DIV/0!</v>
      </c>
      <c r="AE55" s="11">
        <f t="shared" si="13"/>
        <v>35.051621836734689</v>
      </c>
      <c r="AF55" s="11">
        <f t="shared" si="14"/>
        <v>22.001497125</v>
      </c>
      <c r="AG55" s="11">
        <f t="shared" si="15"/>
        <v>44.908560999999999</v>
      </c>
      <c r="AH55" s="11" t="e">
        <f t="shared" si="16"/>
        <v>#DIV/0!</v>
      </c>
      <c r="AI55" s="11" t="e">
        <f t="shared" si="17"/>
        <v>#DIV/0!</v>
      </c>
    </row>
    <row r="56" spans="1:35" x14ac:dyDescent="0.3">
      <c r="A56" s="13" t="s">
        <v>1205</v>
      </c>
      <c r="B56" s="13" t="str">
        <f>VLOOKUP($A56,Raw!$B$2:$DG$512,MATCH('Breakup of Clients of PMS'!B$1,Raw!$B$1:$DG$1,0),0)</f>
        <v>0</v>
      </c>
      <c r="C56" s="20" t="e">
        <f t="shared" si="0"/>
        <v>#DIV/0!</v>
      </c>
      <c r="D56" s="13" t="str">
        <f>VLOOKUP($A56,Raw!$B$2:$DG$512,MATCH('Breakup of Clients of PMS'!D$1,Raw!$B$1:$DG$1,0),0)</f>
        <v>0</v>
      </c>
      <c r="E56" s="20" t="e">
        <f t="shared" si="1"/>
        <v>#DIV/0!</v>
      </c>
      <c r="F56" s="13" t="str">
        <f>VLOOKUP($A56,Raw!$B$2:$DG$512,MATCH('Breakup of Clients of PMS'!F$1,Raw!$B$1:$DG$1,0),0)</f>
        <v>0</v>
      </c>
      <c r="G56" s="20" t="e">
        <f t="shared" si="2"/>
        <v>#DIV/0!</v>
      </c>
      <c r="H56" s="13" t="str">
        <f>VLOOKUP($A56,Raw!$B$2:$DG$512,MATCH('Breakup of Clients of PMS'!H$1,Raw!$B$1:$DG$1,0),0)</f>
        <v>0</v>
      </c>
      <c r="I56" s="20" t="e">
        <f t="shared" si="3"/>
        <v>#DIV/0!</v>
      </c>
      <c r="J56" s="13" t="str">
        <f>VLOOKUP($A56,Raw!$B$2:$DG$512,MATCH('Breakup of Clients of PMS'!J$1,Raw!$B$1:$DG$1,0),0)</f>
        <v>0</v>
      </c>
      <c r="K56" s="20" t="e">
        <f t="shared" si="4"/>
        <v>#DIV/0!</v>
      </c>
      <c r="L56" s="13" t="str">
        <f>VLOOKUP($A56,Raw!$B$2:$DG$512,MATCH('Breakup of Clients of PMS'!L$1,Raw!$B$1:$DG$1,0),0)</f>
        <v>0</v>
      </c>
      <c r="M56" s="20" t="e">
        <f t="shared" si="5"/>
        <v>#DIV/0!</v>
      </c>
      <c r="N56" s="13" t="str">
        <f>VLOOKUP($A56,Raw!$B$2:$DG$512,MATCH('Breakup of Clients of PMS'!N$1,Raw!$B$1:$DG$1,0),0)</f>
        <v>0</v>
      </c>
      <c r="P56" s="13" t="str">
        <f>VLOOKUP($A56,Raw!$B$2:$DG$512,MATCH('Breakup of Clients of PMS'!P$1,Raw!$B$1:$DG$1,0),0)</f>
        <v>0</v>
      </c>
      <c r="Q56" s="20" t="e">
        <f t="shared" si="6"/>
        <v>#DIV/0!</v>
      </c>
      <c r="R56" s="13" t="str">
        <f>VLOOKUP($A56,Raw!$B$2:$DG$512,MATCH('Breakup of Clients of PMS'!R$1,Raw!$B$1:$DG$1,0),0)</f>
        <v>0</v>
      </c>
      <c r="S56" s="20" t="e">
        <f t="shared" si="7"/>
        <v>#DIV/0!</v>
      </c>
      <c r="T56" s="13" t="str">
        <f>VLOOKUP($A56,Raw!$B$2:$DG$512,MATCH('Breakup of Clients of PMS'!T$1,Raw!$B$1:$DG$1,0),0)</f>
        <v>0</v>
      </c>
      <c r="U56" s="20" t="e">
        <f t="shared" si="8"/>
        <v>#DIV/0!</v>
      </c>
      <c r="V56" s="13" t="str">
        <f>VLOOKUP($A56,Raw!$B$2:$DG$512,MATCH('Breakup of Clients of PMS'!V$1,Raw!$B$1:$DG$1,0),0)</f>
        <v>0</v>
      </c>
      <c r="W56" s="20" t="e">
        <f t="shared" si="9"/>
        <v>#DIV/0!</v>
      </c>
      <c r="X56" s="13" t="str">
        <f>VLOOKUP($A56,Raw!$B$2:$DG$512,MATCH('Breakup of Clients of PMS'!X$1,Raw!$B$1:$DG$1,0),0)</f>
        <v>0</v>
      </c>
      <c r="Y56" s="20" t="e">
        <f t="shared" si="10"/>
        <v>#DIV/0!</v>
      </c>
      <c r="Z56" s="13" t="str">
        <f>VLOOKUP($A56,Raw!$B$2:$DG$512,MATCH('Breakup of Clients of PMS'!Z$1,Raw!$B$1:$DG$1,0),0)</f>
        <v>0</v>
      </c>
      <c r="AA56" s="20" t="e">
        <f t="shared" si="11"/>
        <v>#DIV/0!</v>
      </c>
      <c r="AB56" s="13" t="str">
        <f>VLOOKUP($A56,Raw!$B$2:$DG$512,MATCH('Breakup of Clients of PMS'!AB$1,Raw!$B$1:$DG$1,0),0)</f>
        <v>0</v>
      </c>
      <c r="AD56" s="11" t="e">
        <f t="shared" si="12"/>
        <v>#DIV/0!</v>
      </c>
      <c r="AE56" s="11" t="e">
        <f t="shared" si="13"/>
        <v>#DIV/0!</v>
      </c>
      <c r="AF56" s="11" t="e">
        <f t="shared" si="14"/>
        <v>#DIV/0!</v>
      </c>
      <c r="AG56" s="11" t="e">
        <f t="shared" si="15"/>
        <v>#DIV/0!</v>
      </c>
      <c r="AH56" s="11" t="e">
        <f t="shared" si="16"/>
        <v>#DIV/0!</v>
      </c>
      <c r="AI56" s="11" t="e">
        <f t="shared" si="17"/>
        <v>#DIV/0!</v>
      </c>
    </row>
    <row r="57" spans="1:35" x14ac:dyDescent="0.3">
      <c r="A57" s="13" t="s">
        <v>1212</v>
      </c>
      <c r="B57" s="13" t="str">
        <f>VLOOKUP($A57,Raw!$B$2:$DG$512,MATCH('Breakup of Clients of PMS'!B$1,Raw!$B$1:$DG$1,0),0)</f>
        <v>0</v>
      </c>
      <c r="C57" s="20">
        <f t="shared" si="0"/>
        <v>0</v>
      </c>
      <c r="D57" s="13" t="str">
        <f>VLOOKUP($A57,Raw!$B$2:$DG$512,MATCH('Breakup of Clients of PMS'!D$1,Raw!$B$1:$DG$1,0),0)</f>
        <v>1</v>
      </c>
      <c r="E57" s="20">
        <f t="shared" si="1"/>
        <v>4.4444444444444444E-3</v>
      </c>
      <c r="F57" s="13" t="str">
        <f>VLOOKUP($A57,Raw!$B$2:$DG$512,MATCH('Breakup of Clients of PMS'!F$1,Raw!$B$1:$DG$1,0),0)</f>
        <v>204</v>
      </c>
      <c r="G57" s="20">
        <f t="shared" si="2"/>
        <v>0.90666666666666662</v>
      </c>
      <c r="H57" s="13" t="str">
        <f>VLOOKUP($A57,Raw!$B$2:$DG$512,MATCH('Breakup of Clients of PMS'!H$1,Raw!$B$1:$DG$1,0),0)</f>
        <v>20</v>
      </c>
      <c r="I57" s="20">
        <f t="shared" si="3"/>
        <v>8.8888888888888892E-2</v>
      </c>
      <c r="J57" s="13" t="str">
        <f>VLOOKUP($A57,Raw!$B$2:$DG$512,MATCH('Breakup of Clients of PMS'!J$1,Raw!$B$1:$DG$1,0),0)</f>
        <v>0</v>
      </c>
      <c r="K57" s="20">
        <f t="shared" si="4"/>
        <v>0</v>
      </c>
      <c r="L57" s="13" t="str">
        <f>VLOOKUP($A57,Raw!$B$2:$DG$512,MATCH('Breakup of Clients of PMS'!L$1,Raw!$B$1:$DG$1,0),0)</f>
        <v>0</v>
      </c>
      <c r="M57" s="20">
        <f t="shared" si="5"/>
        <v>0</v>
      </c>
      <c r="N57" s="13" t="str">
        <f>VLOOKUP($A57,Raw!$B$2:$DG$512,MATCH('Breakup of Clients of PMS'!N$1,Raw!$B$1:$DG$1,0),0)</f>
        <v>225</v>
      </c>
      <c r="P57" s="13" t="str">
        <f>VLOOKUP($A57,Raw!$B$2:$DG$512,MATCH('Breakup of Clients of PMS'!P$1,Raw!$B$1:$DG$1,0),0)</f>
        <v>0</v>
      </c>
      <c r="Q57" s="20">
        <f t="shared" si="6"/>
        <v>0</v>
      </c>
      <c r="R57" s="13" t="str">
        <f>VLOOKUP($A57,Raw!$B$2:$DG$512,MATCH('Breakup of Clients of PMS'!R$1,Raw!$B$1:$DG$1,0),0)</f>
        <v>1.53</v>
      </c>
      <c r="S57" s="20">
        <f t="shared" si="7"/>
        <v>5.0623697184263641E-3</v>
      </c>
      <c r="T57" s="13" t="str">
        <f>VLOOKUP($A57,Raw!$B$2:$DG$512,MATCH('Breakup of Clients of PMS'!T$1,Raw!$B$1:$DG$1,0),0)</f>
        <v>277.71</v>
      </c>
      <c r="U57" s="20">
        <f t="shared" si="8"/>
        <v>0.91886973497005575</v>
      </c>
      <c r="V57" s="13" t="str">
        <f>VLOOKUP($A57,Raw!$B$2:$DG$512,MATCH('Breakup of Clients of PMS'!V$1,Raw!$B$1:$DG$1,0),0)</f>
        <v>22.99</v>
      </c>
      <c r="W57" s="20">
        <f t="shared" si="9"/>
        <v>7.6067895311517711E-2</v>
      </c>
      <c r="X57" s="13" t="str">
        <f>VLOOKUP($A57,Raw!$B$2:$DG$512,MATCH('Breakup of Clients of PMS'!X$1,Raw!$B$1:$DG$1,0),0)</f>
        <v>0</v>
      </c>
      <c r="Y57" s="20">
        <f t="shared" si="10"/>
        <v>0</v>
      </c>
      <c r="Z57" s="13" t="str">
        <f>VLOOKUP($A57,Raw!$B$2:$DG$512,MATCH('Breakup of Clients of PMS'!Z$1,Raw!$B$1:$DG$1,0),0)</f>
        <v>0</v>
      </c>
      <c r="AA57" s="20">
        <f t="shared" si="11"/>
        <v>0</v>
      </c>
      <c r="AB57" s="13" t="str">
        <f>VLOOKUP($A57,Raw!$B$2:$DG$512,MATCH('Breakup of Clients of PMS'!AB$1,Raw!$B$1:$DG$1,0),0)</f>
        <v>302.23</v>
      </c>
      <c r="AD57" s="11" t="e">
        <f t="shared" si="12"/>
        <v>#DIV/0!</v>
      </c>
      <c r="AE57" s="11">
        <f t="shared" si="13"/>
        <v>1.53</v>
      </c>
      <c r="AF57" s="11">
        <f t="shared" si="14"/>
        <v>1.3613235294117647</v>
      </c>
      <c r="AG57" s="11">
        <f t="shared" si="15"/>
        <v>1.1495</v>
      </c>
      <c r="AH57" s="11" t="e">
        <f t="shared" si="16"/>
        <v>#DIV/0!</v>
      </c>
      <c r="AI57" s="11" t="e">
        <f t="shared" si="17"/>
        <v>#DIV/0!</v>
      </c>
    </row>
    <row r="58" spans="1:35" x14ac:dyDescent="0.3">
      <c r="A58" s="13" t="s">
        <v>1233</v>
      </c>
      <c r="B58" s="13" t="str">
        <f>VLOOKUP($A58,Raw!$B$2:$DG$512,MATCH('Breakup of Clients of PMS'!B$1,Raw!$B$1:$DG$1,0),0)</f>
        <v>0</v>
      </c>
      <c r="C58" s="20">
        <f t="shared" si="0"/>
        <v>0</v>
      </c>
      <c r="D58" s="13" t="str">
        <f>VLOOKUP($A58,Raw!$B$2:$DG$512,MATCH('Breakup of Clients of PMS'!D$1,Raw!$B$1:$DG$1,0),0)</f>
        <v>5</v>
      </c>
      <c r="E58" s="20">
        <f t="shared" si="1"/>
        <v>8.9285714285714288E-2</v>
      </c>
      <c r="F58" s="13" t="str">
        <f>VLOOKUP($A58,Raw!$B$2:$DG$512,MATCH('Breakup of Clients of PMS'!F$1,Raw!$B$1:$DG$1,0),0)</f>
        <v>50</v>
      </c>
      <c r="G58" s="20">
        <f t="shared" si="2"/>
        <v>0.8928571428571429</v>
      </c>
      <c r="H58" s="13" t="str">
        <f>VLOOKUP($A58,Raw!$B$2:$DG$512,MATCH('Breakup of Clients of PMS'!H$1,Raw!$B$1:$DG$1,0),0)</f>
        <v>0</v>
      </c>
      <c r="I58" s="20">
        <f t="shared" si="3"/>
        <v>0</v>
      </c>
      <c r="J58" s="13" t="str">
        <f>VLOOKUP($A58,Raw!$B$2:$DG$512,MATCH('Breakup of Clients of PMS'!J$1,Raw!$B$1:$DG$1,0),0)</f>
        <v>1</v>
      </c>
      <c r="K58" s="20">
        <f t="shared" si="4"/>
        <v>1.7857142857142856E-2</v>
      </c>
      <c r="L58" s="13" t="str">
        <f>VLOOKUP($A58,Raw!$B$2:$DG$512,MATCH('Breakup of Clients of PMS'!L$1,Raw!$B$1:$DG$1,0),0)</f>
        <v>0</v>
      </c>
      <c r="M58" s="20">
        <f t="shared" si="5"/>
        <v>0</v>
      </c>
      <c r="N58" s="13" t="str">
        <f>VLOOKUP($A58,Raw!$B$2:$DG$512,MATCH('Breakup of Clients of PMS'!N$1,Raw!$B$1:$DG$1,0),0)</f>
        <v>56</v>
      </c>
      <c r="P58" s="13" t="str">
        <f>VLOOKUP($A58,Raw!$B$2:$DG$512,MATCH('Breakup of Clients of PMS'!P$1,Raw!$B$1:$DG$1,0),0)</f>
        <v>0</v>
      </c>
      <c r="Q58" s="20">
        <f t="shared" si="6"/>
        <v>0</v>
      </c>
      <c r="R58" s="13" t="str">
        <f>VLOOKUP($A58,Raw!$B$2:$DG$512,MATCH('Breakup of Clients of PMS'!R$1,Raw!$B$1:$DG$1,0),0)</f>
        <v>28.59</v>
      </c>
      <c r="S58" s="20">
        <f t="shared" si="7"/>
        <v>0.39347646573080103</v>
      </c>
      <c r="T58" s="13" t="str">
        <f>VLOOKUP($A58,Raw!$B$2:$DG$512,MATCH('Breakup of Clients of PMS'!T$1,Raw!$B$1:$DG$1,0),0)</f>
        <v>44.07</v>
      </c>
      <c r="U58" s="20">
        <f t="shared" si="8"/>
        <v>0.60652353426919903</v>
      </c>
      <c r="V58" s="13" t="str">
        <f>VLOOKUP($A58,Raw!$B$2:$DG$512,MATCH('Breakup of Clients of PMS'!V$1,Raw!$B$1:$DG$1,0),0)</f>
        <v>0</v>
      </c>
      <c r="W58" s="20">
        <f t="shared" si="9"/>
        <v>0</v>
      </c>
      <c r="X58" s="13" t="str">
        <f>VLOOKUP($A58,Raw!$B$2:$DG$512,MATCH('Breakup of Clients of PMS'!X$1,Raw!$B$1:$DG$1,0),0)</f>
        <v>0</v>
      </c>
      <c r="Y58" s="20">
        <f t="shared" si="10"/>
        <v>0</v>
      </c>
      <c r="Z58" s="13" t="str">
        <f>VLOOKUP($A58,Raw!$B$2:$DG$512,MATCH('Breakup of Clients of PMS'!Z$1,Raw!$B$1:$DG$1,0),0)</f>
        <v>0</v>
      </c>
      <c r="AA58" s="20">
        <f t="shared" si="11"/>
        <v>0</v>
      </c>
      <c r="AB58" s="13" t="str">
        <f>VLOOKUP($A58,Raw!$B$2:$DG$512,MATCH('Breakup of Clients of PMS'!AB$1,Raw!$B$1:$DG$1,0),0)</f>
        <v>72.66</v>
      </c>
      <c r="AD58" s="11" t="e">
        <f t="shared" si="12"/>
        <v>#DIV/0!</v>
      </c>
      <c r="AE58" s="11">
        <f t="shared" si="13"/>
        <v>5.718</v>
      </c>
      <c r="AF58" s="11">
        <f t="shared" si="14"/>
        <v>0.88139999999999996</v>
      </c>
      <c r="AG58" s="11" t="e">
        <f t="shared" si="15"/>
        <v>#DIV/0!</v>
      </c>
      <c r="AH58" s="11">
        <f t="shared" si="16"/>
        <v>0</v>
      </c>
      <c r="AI58" s="11" t="e">
        <f t="shared" si="17"/>
        <v>#DIV/0!</v>
      </c>
    </row>
    <row r="59" spans="1:35" x14ac:dyDescent="0.3">
      <c r="A59" s="13" t="s">
        <v>1244</v>
      </c>
      <c r="B59" s="13" t="str">
        <f>VLOOKUP($A59,Raw!$B$2:$DG$512,MATCH('Breakup of Clients of PMS'!B$1,Raw!$B$1:$DG$1,0),0)</f>
        <v>0</v>
      </c>
      <c r="C59" s="20">
        <f t="shared" si="0"/>
        <v>0</v>
      </c>
      <c r="D59" s="13" t="str">
        <f>VLOOKUP($A59,Raw!$B$2:$DG$512,MATCH('Breakup of Clients of PMS'!D$1,Raw!$B$1:$DG$1,0),0)</f>
        <v>44</v>
      </c>
      <c r="E59" s="20">
        <f t="shared" si="1"/>
        <v>8.2242990654205608E-2</v>
      </c>
      <c r="F59" s="13" t="str">
        <f>VLOOKUP($A59,Raw!$B$2:$DG$512,MATCH('Breakup of Clients of PMS'!F$1,Raw!$B$1:$DG$1,0),0)</f>
        <v>408</v>
      </c>
      <c r="G59" s="20">
        <f t="shared" si="2"/>
        <v>0.76261682242990658</v>
      </c>
      <c r="H59" s="13" t="str">
        <f>VLOOKUP($A59,Raw!$B$2:$DG$512,MATCH('Breakup of Clients of PMS'!H$1,Raw!$B$1:$DG$1,0),0)</f>
        <v>82</v>
      </c>
      <c r="I59" s="20">
        <f t="shared" si="3"/>
        <v>0.15327102803738318</v>
      </c>
      <c r="J59" s="13" t="str">
        <f>VLOOKUP($A59,Raw!$B$2:$DG$512,MATCH('Breakup of Clients of PMS'!J$1,Raw!$B$1:$DG$1,0),0)</f>
        <v>1</v>
      </c>
      <c r="K59" s="20">
        <f t="shared" si="4"/>
        <v>1.869158878504673E-3</v>
      </c>
      <c r="L59" s="13" t="str">
        <f>VLOOKUP($A59,Raw!$B$2:$DG$512,MATCH('Breakup of Clients of PMS'!L$1,Raw!$B$1:$DG$1,0),0)</f>
        <v>0</v>
      </c>
      <c r="M59" s="20">
        <f t="shared" si="5"/>
        <v>0</v>
      </c>
      <c r="N59" s="13" t="str">
        <f>VLOOKUP($A59,Raw!$B$2:$DG$512,MATCH('Breakup of Clients of PMS'!N$1,Raw!$B$1:$DG$1,0),0)</f>
        <v>535</v>
      </c>
      <c r="P59" s="13" t="str">
        <f>VLOOKUP($A59,Raw!$B$2:$DG$512,MATCH('Breakup of Clients of PMS'!P$1,Raw!$B$1:$DG$1,0),0)</f>
        <v>0</v>
      </c>
      <c r="Q59" s="20">
        <f t="shared" si="6"/>
        <v>0</v>
      </c>
      <c r="R59" s="13" t="str">
        <f>VLOOKUP($A59,Raw!$B$2:$DG$512,MATCH('Breakup of Clients of PMS'!R$1,Raw!$B$1:$DG$1,0),0)</f>
        <v>617.56524</v>
      </c>
      <c r="S59" s="20">
        <f t="shared" si="7"/>
        <v>0.21116486342774624</v>
      </c>
      <c r="T59" s="13" t="str">
        <f>VLOOKUP($A59,Raw!$B$2:$DG$512,MATCH('Breakup of Clients of PMS'!T$1,Raw!$B$1:$DG$1,0),0)</f>
        <v>1736.75314</v>
      </c>
      <c r="U59" s="20">
        <f t="shared" si="8"/>
        <v>0.59385019729382671</v>
      </c>
      <c r="V59" s="13" t="str">
        <f>VLOOKUP($A59,Raw!$B$2:$DG$512,MATCH('Breakup of Clients of PMS'!V$1,Raw!$B$1:$DG$1,0),0)</f>
        <v>568.20665</v>
      </c>
      <c r="W59" s="20">
        <f t="shared" si="9"/>
        <v>0.1942876183348454</v>
      </c>
      <c r="X59" s="13" t="str">
        <f>VLOOKUP($A59,Raw!$B$2:$DG$512,MATCH('Breakup of Clients of PMS'!X$1,Raw!$B$1:$DG$1,0),0)</f>
        <v>2.03937</v>
      </c>
      <c r="Y59" s="20">
        <f t="shared" si="10"/>
        <v>6.9732436289426339E-4</v>
      </c>
      <c r="Z59" s="13" t="str">
        <f>VLOOKUP($A59,Raw!$B$2:$DG$512,MATCH('Breakup of Clients of PMS'!Z$1,Raw!$B$1:$DG$1,0),0)</f>
        <v>0</v>
      </c>
      <c r="AA59" s="20">
        <f t="shared" si="11"/>
        <v>0</v>
      </c>
      <c r="AB59" s="13" t="str">
        <f>VLOOKUP($A59,Raw!$B$2:$DG$512,MATCH('Breakup of Clients of PMS'!AB$1,Raw!$B$1:$DG$1,0),0)</f>
        <v>2924.56439</v>
      </c>
      <c r="AD59" s="11" t="e">
        <f t="shared" si="12"/>
        <v>#DIV/0!</v>
      </c>
      <c r="AE59" s="11">
        <f t="shared" si="13"/>
        <v>14.035573636363637</v>
      </c>
      <c r="AF59" s="11">
        <f t="shared" si="14"/>
        <v>4.2567478921568629</v>
      </c>
      <c r="AG59" s="11">
        <f t="shared" si="15"/>
        <v>6.9293493902439023</v>
      </c>
      <c r="AH59" s="11">
        <f t="shared" si="16"/>
        <v>2.0393699999999999</v>
      </c>
      <c r="AI59" s="11" t="e">
        <f t="shared" si="17"/>
        <v>#DIV/0!</v>
      </c>
    </row>
    <row r="60" spans="1:35" x14ac:dyDescent="0.3">
      <c r="A60" s="13" t="s">
        <v>1258</v>
      </c>
      <c r="B60" s="13" t="str">
        <f>VLOOKUP($A60,Raw!$B$2:$DG$512,MATCH('Breakup of Clients of PMS'!B$1,Raw!$B$1:$DG$1,0),0)</f>
        <v>0</v>
      </c>
      <c r="C60" s="20">
        <f t="shared" si="0"/>
        <v>0</v>
      </c>
      <c r="D60" s="13" t="str">
        <f>VLOOKUP($A60,Raw!$B$2:$DG$512,MATCH('Breakup of Clients of PMS'!D$1,Raw!$B$1:$DG$1,0),0)</f>
        <v>3</v>
      </c>
      <c r="E60" s="20">
        <f t="shared" si="1"/>
        <v>2.4793388429752067E-2</v>
      </c>
      <c r="F60" s="13" t="str">
        <f>VLOOKUP($A60,Raw!$B$2:$DG$512,MATCH('Breakup of Clients of PMS'!F$1,Raw!$B$1:$DG$1,0),0)</f>
        <v>79</v>
      </c>
      <c r="G60" s="20">
        <f t="shared" si="2"/>
        <v>0.65289256198347112</v>
      </c>
      <c r="H60" s="13" t="str">
        <f>VLOOKUP($A60,Raw!$B$2:$DG$512,MATCH('Breakup of Clients of PMS'!H$1,Raw!$B$1:$DG$1,0),0)</f>
        <v>39</v>
      </c>
      <c r="I60" s="20">
        <f t="shared" si="3"/>
        <v>0.32231404958677684</v>
      </c>
      <c r="J60" s="13" t="str">
        <f>VLOOKUP($A60,Raw!$B$2:$DG$512,MATCH('Breakup of Clients of PMS'!J$1,Raw!$B$1:$DG$1,0),0)</f>
        <v>0</v>
      </c>
      <c r="K60" s="20">
        <f t="shared" si="4"/>
        <v>0</v>
      </c>
      <c r="L60" s="13" t="str">
        <f>VLOOKUP($A60,Raw!$B$2:$DG$512,MATCH('Breakup of Clients of PMS'!L$1,Raw!$B$1:$DG$1,0),0)</f>
        <v>0</v>
      </c>
      <c r="M60" s="20">
        <f t="shared" si="5"/>
        <v>0</v>
      </c>
      <c r="N60" s="13" t="str">
        <f>VLOOKUP($A60,Raw!$B$2:$DG$512,MATCH('Breakup of Clients of PMS'!N$1,Raw!$B$1:$DG$1,0),0)</f>
        <v>121</v>
      </c>
      <c r="P60" s="13" t="str">
        <f>VLOOKUP($A60,Raw!$B$2:$DG$512,MATCH('Breakup of Clients of PMS'!P$1,Raw!$B$1:$DG$1,0),0)</f>
        <v>0</v>
      </c>
      <c r="Q60" s="20">
        <f t="shared" si="6"/>
        <v>0</v>
      </c>
      <c r="R60" s="13" t="str">
        <f>VLOOKUP($A60,Raw!$B$2:$DG$512,MATCH('Breakup of Clients of PMS'!R$1,Raw!$B$1:$DG$1,0),0)</f>
        <v>17.77646</v>
      </c>
      <c r="S60" s="20">
        <f t="shared" si="7"/>
        <v>2.09761846107583E-2</v>
      </c>
      <c r="T60" s="13" t="str">
        <f>VLOOKUP($A60,Raw!$B$2:$DG$512,MATCH('Breakup of Clients of PMS'!T$1,Raw!$B$1:$DG$1,0),0)</f>
        <v>359.60861</v>
      </c>
      <c r="U60" s="20">
        <f t="shared" si="8"/>
        <v>0.42433738725135278</v>
      </c>
      <c r="V60" s="13" t="str">
        <f>VLOOKUP($A60,Raw!$B$2:$DG$512,MATCH('Breakup of Clients of PMS'!V$1,Raw!$B$1:$DG$1,0),0)</f>
        <v>470.0741</v>
      </c>
      <c r="W60" s="20">
        <f t="shared" si="9"/>
        <v>0.55468642813788893</v>
      </c>
      <c r="X60" s="13" t="str">
        <f>VLOOKUP($A60,Raw!$B$2:$DG$512,MATCH('Breakup of Clients of PMS'!X$1,Raw!$B$1:$DG$1,0),0)</f>
        <v>0</v>
      </c>
      <c r="Y60" s="20">
        <f t="shared" si="10"/>
        <v>0</v>
      </c>
      <c r="Z60" s="13" t="str">
        <f>VLOOKUP($A60,Raw!$B$2:$DG$512,MATCH('Breakup of Clients of PMS'!Z$1,Raw!$B$1:$DG$1,0),0)</f>
        <v>0</v>
      </c>
      <c r="AA60" s="20">
        <f t="shared" si="11"/>
        <v>0</v>
      </c>
      <c r="AB60" s="13" t="str">
        <f>VLOOKUP($A60,Raw!$B$2:$DG$512,MATCH('Breakup of Clients of PMS'!AB$1,Raw!$B$1:$DG$1,0),0)</f>
        <v>847.45917</v>
      </c>
      <c r="AD60" s="11" t="e">
        <f t="shared" si="12"/>
        <v>#DIV/0!</v>
      </c>
      <c r="AE60" s="11">
        <f t="shared" si="13"/>
        <v>5.925486666666667</v>
      </c>
      <c r="AF60" s="11">
        <f t="shared" si="14"/>
        <v>4.5520077215189874</v>
      </c>
      <c r="AG60" s="11">
        <f t="shared" si="15"/>
        <v>12.05318205128205</v>
      </c>
      <c r="AH60" s="11" t="e">
        <f t="shared" si="16"/>
        <v>#DIV/0!</v>
      </c>
      <c r="AI60" s="11" t="e">
        <f t="shared" si="17"/>
        <v>#DIV/0!</v>
      </c>
    </row>
    <row r="61" spans="1:35" x14ac:dyDescent="0.3">
      <c r="A61" s="13" t="s">
        <v>1276</v>
      </c>
      <c r="B61" s="13" t="str">
        <f>VLOOKUP($A61,Raw!$B$2:$DG$512,MATCH('Breakup of Clients of PMS'!B$1,Raw!$B$1:$DG$1,0),0)</f>
        <v>0</v>
      </c>
      <c r="C61" s="20">
        <f t="shared" si="0"/>
        <v>0</v>
      </c>
      <c r="D61" s="13" t="str">
        <f>VLOOKUP($A61,Raw!$B$2:$DG$512,MATCH('Breakup of Clients of PMS'!D$1,Raw!$B$1:$DG$1,0),0)</f>
        <v>53</v>
      </c>
      <c r="E61" s="20">
        <f t="shared" si="1"/>
        <v>2.7589796980739198E-2</v>
      </c>
      <c r="F61" s="13" t="str">
        <f>VLOOKUP($A61,Raw!$B$2:$DG$512,MATCH('Breakup of Clients of PMS'!F$1,Raw!$B$1:$DG$1,0),0)</f>
        <v>1535</v>
      </c>
      <c r="G61" s="20">
        <f t="shared" si="2"/>
        <v>0.79906298802706921</v>
      </c>
      <c r="H61" s="13" t="str">
        <f>VLOOKUP($A61,Raw!$B$2:$DG$512,MATCH('Breakup of Clients of PMS'!H$1,Raw!$B$1:$DG$1,0),0)</f>
        <v>333</v>
      </c>
      <c r="I61" s="20">
        <f t="shared" si="3"/>
        <v>0.17334721499219158</v>
      </c>
      <c r="J61" s="13" t="str">
        <f>VLOOKUP($A61,Raw!$B$2:$DG$512,MATCH('Breakup of Clients of PMS'!J$1,Raw!$B$1:$DG$1,0),0)</f>
        <v>0</v>
      </c>
      <c r="K61" s="20">
        <f t="shared" si="4"/>
        <v>0</v>
      </c>
      <c r="L61" s="13" t="str">
        <f>VLOOKUP($A61,Raw!$B$2:$DG$512,MATCH('Breakup of Clients of PMS'!L$1,Raw!$B$1:$DG$1,0),0)</f>
        <v>0</v>
      </c>
      <c r="M61" s="20">
        <f t="shared" si="5"/>
        <v>0</v>
      </c>
      <c r="N61" s="13" t="str">
        <f>VLOOKUP($A61,Raw!$B$2:$DG$512,MATCH('Breakup of Clients of PMS'!N$1,Raw!$B$1:$DG$1,0),0)</f>
        <v>1921</v>
      </c>
      <c r="P61" s="13" t="str">
        <f>VLOOKUP($A61,Raw!$B$2:$DG$512,MATCH('Breakup of Clients of PMS'!P$1,Raw!$B$1:$DG$1,0),0)</f>
        <v>0</v>
      </c>
      <c r="Q61" s="20">
        <f t="shared" si="6"/>
        <v>0</v>
      </c>
      <c r="R61" s="13" t="str">
        <f>VLOOKUP($A61,Raw!$B$2:$DG$512,MATCH('Breakup of Clients of PMS'!R$1,Raw!$B$1:$DG$1,0),0)</f>
        <v>137.89</v>
      </c>
      <c r="S61" s="20">
        <f t="shared" si="7"/>
        <v>6.2821762781670565E-2</v>
      </c>
      <c r="T61" s="13" t="str">
        <f>VLOOKUP($A61,Raw!$B$2:$DG$512,MATCH('Breakup of Clients of PMS'!T$1,Raw!$B$1:$DG$1,0),0)</f>
        <v>1532.45</v>
      </c>
      <c r="U61" s="20">
        <f t="shared" si="8"/>
        <v>0.69817398197672831</v>
      </c>
      <c r="V61" s="13" t="str">
        <f>VLOOKUP($A61,Raw!$B$2:$DG$512,MATCH('Breakup of Clients of PMS'!V$1,Raw!$B$1:$DG$1,0),0)</f>
        <v>524.6</v>
      </c>
      <c r="W61" s="20">
        <f t="shared" si="9"/>
        <v>0.23900425524160115</v>
      </c>
      <c r="X61" s="13" t="str">
        <f>VLOOKUP($A61,Raw!$B$2:$DG$512,MATCH('Breakup of Clients of PMS'!X$1,Raw!$B$1:$DG$1,0),0)</f>
        <v>0</v>
      </c>
      <c r="Y61" s="20">
        <f t="shared" si="10"/>
        <v>0</v>
      </c>
      <c r="Z61" s="13" t="str">
        <f>VLOOKUP($A61,Raw!$B$2:$DG$512,MATCH('Breakup of Clients of PMS'!Z$1,Raw!$B$1:$DG$1,0),0)</f>
        <v>0</v>
      </c>
      <c r="AA61" s="20">
        <f t="shared" si="11"/>
        <v>0</v>
      </c>
      <c r="AB61" s="13" t="str">
        <f>VLOOKUP($A61,Raw!$B$2:$DG$512,MATCH('Breakup of Clients of PMS'!AB$1,Raw!$B$1:$DG$1,0),0)</f>
        <v>2194.94</v>
      </c>
      <c r="AD61" s="11" t="e">
        <f t="shared" si="12"/>
        <v>#DIV/0!</v>
      </c>
      <c r="AE61" s="11">
        <f t="shared" si="13"/>
        <v>2.6016981132075467</v>
      </c>
      <c r="AF61" s="11">
        <f t="shared" si="14"/>
        <v>0.99833876221498374</v>
      </c>
      <c r="AG61" s="11">
        <f t="shared" si="15"/>
        <v>1.5753753753753754</v>
      </c>
      <c r="AH61" s="11" t="e">
        <f t="shared" si="16"/>
        <v>#DIV/0!</v>
      </c>
      <c r="AI61" s="11" t="e">
        <f t="shared" si="17"/>
        <v>#DIV/0!</v>
      </c>
    </row>
    <row r="62" spans="1:35" x14ac:dyDescent="0.3">
      <c r="A62" s="13" t="s">
        <v>1293</v>
      </c>
      <c r="B62" s="13" t="str">
        <f>VLOOKUP($A62,Raw!$B$2:$DG$512,MATCH('Breakup of Clients of PMS'!B$1,Raw!$B$1:$DG$1,0),0)</f>
        <v>0</v>
      </c>
      <c r="C62" s="20">
        <f t="shared" si="0"/>
        <v>0</v>
      </c>
      <c r="D62" s="13" t="str">
        <f>VLOOKUP($A62,Raw!$B$2:$DG$512,MATCH('Breakup of Clients of PMS'!D$1,Raw!$B$1:$DG$1,0),0)</f>
        <v>7</v>
      </c>
      <c r="E62" s="20">
        <f t="shared" si="1"/>
        <v>0.53846153846153844</v>
      </c>
      <c r="F62" s="13" t="str">
        <f>VLOOKUP($A62,Raw!$B$2:$DG$512,MATCH('Breakup of Clients of PMS'!F$1,Raw!$B$1:$DG$1,0),0)</f>
        <v>4</v>
      </c>
      <c r="G62" s="20">
        <f t="shared" si="2"/>
        <v>0.30769230769230771</v>
      </c>
      <c r="H62" s="13" t="str">
        <f>VLOOKUP($A62,Raw!$B$2:$DG$512,MATCH('Breakup of Clients of PMS'!H$1,Raw!$B$1:$DG$1,0),0)</f>
        <v>2</v>
      </c>
      <c r="I62" s="20">
        <f t="shared" si="3"/>
        <v>0.15384615384615385</v>
      </c>
      <c r="J62" s="13" t="str">
        <f>VLOOKUP($A62,Raw!$B$2:$DG$512,MATCH('Breakup of Clients of PMS'!J$1,Raw!$B$1:$DG$1,0),0)</f>
        <v>0</v>
      </c>
      <c r="K62" s="20">
        <f t="shared" si="4"/>
        <v>0</v>
      </c>
      <c r="L62" s="13" t="str">
        <f>VLOOKUP($A62,Raw!$B$2:$DG$512,MATCH('Breakup of Clients of PMS'!L$1,Raw!$B$1:$DG$1,0),0)</f>
        <v>0</v>
      </c>
      <c r="M62" s="20">
        <f t="shared" si="5"/>
        <v>0</v>
      </c>
      <c r="N62" s="13" t="str">
        <f>VLOOKUP($A62,Raw!$B$2:$DG$512,MATCH('Breakup of Clients of PMS'!N$1,Raw!$B$1:$DG$1,0),0)</f>
        <v>13</v>
      </c>
      <c r="P62" s="13" t="str">
        <f>VLOOKUP($A62,Raw!$B$2:$DG$512,MATCH('Breakup of Clients of PMS'!P$1,Raw!$B$1:$DG$1,0),0)</f>
        <v>0</v>
      </c>
      <c r="Q62" s="20">
        <f t="shared" si="6"/>
        <v>0</v>
      </c>
      <c r="R62" s="13" t="str">
        <f>VLOOKUP($A62,Raw!$B$2:$DG$512,MATCH('Breakup of Clients of PMS'!R$1,Raw!$B$1:$DG$1,0),0)</f>
        <v>38</v>
      </c>
      <c r="S62" s="20">
        <f t="shared" si="7"/>
        <v>0.65517241379310343</v>
      </c>
      <c r="T62" s="13" t="str">
        <f>VLOOKUP($A62,Raw!$B$2:$DG$512,MATCH('Breakup of Clients of PMS'!T$1,Raw!$B$1:$DG$1,0),0)</f>
        <v>12</v>
      </c>
      <c r="U62" s="20">
        <f t="shared" si="8"/>
        <v>0.20689655172413793</v>
      </c>
      <c r="V62" s="13" t="str">
        <f>VLOOKUP($A62,Raw!$B$2:$DG$512,MATCH('Breakup of Clients of PMS'!V$1,Raw!$B$1:$DG$1,0),0)</f>
        <v>8</v>
      </c>
      <c r="W62" s="20">
        <f t="shared" si="9"/>
        <v>0.13793103448275862</v>
      </c>
      <c r="X62" s="13" t="str">
        <f>VLOOKUP($A62,Raw!$B$2:$DG$512,MATCH('Breakup of Clients of PMS'!X$1,Raw!$B$1:$DG$1,0),0)</f>
        <v>0</v>
      </c>
      <c r="Y62" s="20">
        <f t="shared" si="10"/>
        <v>0</v>
      </c>
      <c r="Z62" s="13" t="str">
        <f>VLOOKUP($A62,Raw!$B$2:$DG$512,MATCH('Breakup of Clients of PMS'!Z$1,Raw!$B$1:$DG$1,0),0)</f>
        <v>0</v>
      </c>
      <c r="AA62" s="20">
        <f t="shared" si="11"/>
        <v>0</v>
      </c>
      <c r="AB62" s="13" t="str">
        <f>VLOOKUP($A62,Raw!$B$2:$DG$512,MATCH('Breakup of Clients of PMS'!AB$1,Raw!$B$1:$DG$1,0),0)</f>
        <v>58</v>
      </c>
      <c r="AD62" s="11" t="e">
        <f t="shared" si="12"/>
        <v>#DIV/0!</v>
      </c>
      <c r="AE62" s="11">
        <f t="shared" si="13"/>
        <v>5.4285714285714288</v>
      </c>
      <c r="AF62" s="11">
        <f t="shared" si="14"/>
        <v>3</v>
      </c>
      <c r="AG62" s="11">
        <f t="shared" si="15"/>
        <v>4</v>
      </c>
      <c r="AH62" s="11" t="e">
        <f t="shared" si="16"/>
        <v>#DIV/0!</v>
      </c>
      <c r="AI62" s="11" t="e">
        <f t="shared" si="17"/>
        <v>#DIV/0!</v>
      </c>
    </row>
    <row r="63" spans="1:35" x14ac:dyDescent="0.3">
      <c r="A63" s="13" t="s">
        <v>1305</v>
      </c>
      <c r="B63" s="13" t="str">
        <f>VLOOKUP($A63,Raw!$B$2:$DG$512,MATCH('Breakup of Clients of PMS'!B$1,Raw!$B$1:$DG$1,0),0)</f>
        <v>0</v>
      </c>
      <c r="C63" s="20" t="e">
        <f t="shared" si="0"/>
        <v>#DIV/0!</v>
      </c>
      <c r="D63" s="13" t="str">
        <f>VLOOKUP($A63,Raw!$B$2:$DG$512,MATCH('Breakup of Clients of PMS'!D$1,Raw!$B$1:$DG$1,0),0)</f>
        <v>0</v>
      </c>
      <c r="E63" s="20" t="e">
        <f t="shared" si="1"/>
        <v>#DIV/0!</v>
      </c>
      <c r="F63" s="13" t="str">
        <f>VLOOKUP($A63,Raw!$B$2:$DG$512,MATCH('Breakup of Clients of PMS'!F$1,Raw!$B$1:$DG$1,0),0)</f>
        <v>0</v>
      </c>
      <c r="G63" s="20" t="e">
        <f t="shared" si="2"/>
        <v>#DIV/0!</v>
      </c>
      <c r="H63" s="13" t="str">
        <f>VLOOKUP($A63,Raw!$B$2:$DG$512,MATCH('Breakup of Clients of PMS'!H$1,Raw!$B$1:$DG$1,0),0)</f>
        <v>0</v>
      </c>
      <c r="I63" s="20" t="e">
        <f t="shared" si="3"/>
        <v>#DIV/0!</v>
      </c>
      <c r="J63" s="13" t="str">
        <f>VLOOKUP($A63,Raw!$B$2:$DG$512,MATCH('Breakup of Clients of PMS'!J$1,Raw!$B$1:$DG$1,0),0)</f>
        <v>0</v>
      </c>
      <c r="K63" s="20" t="e">
        <f t="shared" si="4"/>
        <v>#DIV/0!</v>
      </c>
      <c r="L63" s="13" t="str">
        <f>VLOOKUP($A63,Raw!$B$2:$DG$512,MATCH('Breakup of Clients of PMS'!L$1,Raw!$B$1:$DG$1,0),0)</f>
        <v>0</v>
      </c>
      <c r="M63" s="20" t="e">
        <f t="shared" si="5"/>
        <v>#DIV/0!</v>
      </c>
      <c r="N63" s="13" t="str">
        <f>VLOOKUP($A63,Raw!$B$2:$DG$512,MATCH('Breakup of Clients of PMS'!N$1,Raw!$B$1:$DG$1,0),0)</f>
        <v>0</v>
      </c>
      <c r="P63" s="13" t="str">
        <f>VLOOKUP($A63,Raw!$B$2:$DG$512,MATCH('Breakup of Clients of PMS'!P$1,Raw!$B$1:$DG$1,0),0)</f>
        <v>0</v>
      </c>
      <c r="Q63" s="20" t="e">
        <f t="shared" si="6"/>
        <v>#DIV/0!</v>
      </c>
      <c r="R63" s="13" t="str">
        <f>VLOOKUP($A63,Raw!$B$2:$DG$512,MATCH('Breakup of Clients of PMS'!R$1,Raw!$B$1:$DG$1,0),0)</f>
        <v>0</v>
      </c>
      <c r="S63" s="20" t="e">
        <f t="shared" si="7"/>
        <v>#DIV/0!</v>
      </c>
      <c r="T63" s="13" t="str">
        <f>VLOOKUP($A63,Raw!$B$2:$DG$512,MATCH('Breakup of Clients of PMS'!T$1,Raw!$B$1:$DG$1,0),0)</f>
        <v>0</v>
      </c>
      <c r="U63" s="20" t="e">
        <f t="shared" si="8"/>
        <v>#DIV/0!</v>
      </c>
      <c r="V63" s="13" t="str">
        <f>VLOOKUP($A63,Raw!$B$2:$DG$512,MATCH('Breakup of Clients of PMS'!V$1,Raw!$B$1:$DG$1,0),0)</f>
        <v>0</v>
      </c>
      <c r="W63" s="20" t="e">
        <f t="shared" si="9"/>
        <v>#DIV/0!</v>
      </c>
      <c r="X63" s="13" t="str">
        <f>VLOOKUP($A63,Raw!$B$2:$DG$512,MATCH('Breakup of Clients of PMS'!X$1,Raw!$B$1:$DG$1,0),0)</f>
        <v>0</v>
      </c>
      <c r="Y63" s="20" t="e">
        <f t="shared" si="10"/>
        <v>#DIV/0!</v>
      </c>
      <c r="Z63" s="13" t="str">
        <f>VLOOKUP($A63,Raw!$B$2:$DG$512,MATCH('Breakup of Clients of PMS'!Z$1,Raw!$B$1:$DG$1,0),0)</f>
        <v>0</v>
      </c>
      <c r="AA63" s="20" t="e">
        <f t="shared" si="11"/>
        <v>#DIV/0!</v>
      </c>
      <c r="AB63" s="13" t="str">
        <f>VLOOKUP($A63,Raw!$B$2:$DG$512,MATCH('Breakup of Clients of PMS'!AB$1,Raw!$B$1:$DG$1,0),0)</f>
        <v>0</v>
      </c>
      <c r="AD63" s="11" t="e">
        <f t="shared" si="12"/>
        <v>#DIV/0!</v>
      </c>
      <c r="AE63" s="11" t="e">
        <f t="shared" si="13"/>
        <v>#DIV/0!</v>
      </c>
      <c r="AF63" s="11" t="e">
        <f t="shared" si="14"/>
        <v>#DIV/0!</v>
      </c>
      <c r="AG63" s="11" t="e">
        <f t="shared" si="15"/>
        <v>#DIV/0!</v>
      </c>
      <c r="AH63" s="11" t="e">
        <f t="shared" si="16"/>
        <v>#DIV/0!</v>
      </c>
      <c r="AI63" s="11" t="e">
        <f t="shared" si="17"/>
        <v>#DIV/0!</v>
      </c>
    </row>
    <row r="64" spans="1:35" x14ac:dyDescent="0.3">
      <c r="A64" s="13" t="s">
        <v>1313</v>
      </c>
      <c r="B64" s="13" t="str">
        <f>VLOOKUP($A64,Raw!$B$2:$DG$512,MATCH('Breakup of Clients of PMS'!B$1,Raw!$B$1:$DG$1,0),0)</f>
        <v>0</v>
      </c>
      <c r="C64" s="20" t="e">
        <f t="shared" si="0"/>
        <v>#DIV/0!</v>
      </c>
      <c r="D64" s="13" t="str">
        <f>VLOOKUP($A64,Raw!$B$2:$DG$512,MATCH('Breakup of Clients of PMS'!D$1,Raw!$B$1:$DG$1,0),0)</f>
        <v>0</v>
      </c>
      <c r="E64" s="20" t="e">
        <f t="shared" si="1"/>
        <v>#DIV/0!</v>
      </c>
      <c r="F64" s="13" t="str">
        <f>VLOOKUP($A64,Raw!$B$2:$DG$512,MATCH('Breakup of Clients of PMS'!F$1,Raw!$B$1:$DG$1,0),0)</f>
        <v>0</v>
      </c>
      <c r="G64" s="20" t="e">
        <f t="shared" si="2"/>
        <v>#DIV/0!</v>
      </c>
      <c r="H64" s="13" t="str">
        <f>VLOOKUP($A64,Raw!$B$2:$DG$512,MATCH('Breakup of Clients of PMS'!H$1,Raw!$B$1:$DG$1,0),0)</f>
        <v>0</v>
      </c>
      <c r="I64" s="20" t="e">
        <f t="shared" si="3"/>
        <v>#DIV/0!</v>
      </c>
      <c r="J64" s="13" t="str">
        <f>VLOOKUP($A64,Raw!$B$2:$DG$512,MATCH('Breakup of Clients of PMS'!J$1,Raw!$B$1:$DG$1,0),0)</f>
        <v>0</v>
      </c>
      <c r="K64" s="20" t="e">
        <f t="shared" si="4"/>
        <v>#DIV/0!</v>
      </c>
      <c r="L64" s="13" t="str">
        <f>VLOOKUP($A64,Raw!$B$2:$DG$512,MATCH('Breakup of Clients of PMS'!L$1,Raw!$B$1:$DG$1,0),0)</f>
        <v>0</v>
      </c>
      <c r="M64" s="20" t="e">
        <f t="shared" si="5"/>
        <v>#DIV/0!</v>
      </c>
      <c r="N64" s="13" t="str">
        <f>VLOOKUP($A64,Raw!$B$2:$DG$512,MATCH('Breakup of Clients of PMS'!N$1,Raw!$B$1:$DG$1,0),0)</f>
        <v>0</v>
      </c>
      <c r="P64" s="13" t="str">
        <f>VLOOKUP($A64,Raw!$B$2:$DG$512,MATCH('Breakup of Clients of PMS'!P$1,Raw!$B$1:$DG$1,0),0)</f>
        <v>0</v>
      </c>
      <c r="Q64" s="20" t="e">
        <f t="shared" si="6"/>
        <v>#DIV/0!</v>
      </c>
      <c r="R64" s="13" t="str">
        <f>VLOOKUP($A64,Raw!$B$2:$DG$512,MATCH('Breakup of Clients of PMS'!R$1,Raw!$B$1:$DG$1,0),0)</f>
        <v>0</v>
      </c>
      <c r="S64" s="20" t="e">
        <f t="shared" si="7"/>
        <v>#DIV/0!</v>
      </c>
      <c r="T64" s="13" t="str">
        <f>VLOOKUP($A64,Raw!$B$2:$DG$512,MATCH('Breakup of Clients of PMS'!T$1,Raw!$B$1:$DG$1,0),0)</f>
        <v>0</v>
      </c>
      <c r="U64" s="20" t="e">
        <f t="shared" si="8"/>
        <v>#DIV/0!</v>
      </c>
      <c r="V64" s="13" t="str">
        <f>VLOOKUP($A64,Raw!$B$2:$DG$512,MATCH('Breakup of Clients of PMS'!V$1,Raw!$B$1:$DG$1,0),0)</f>
        <v>0</v>
      </c>
      <c r="W64" s="20" t="e">
        <f t="shared" si="9"/>
        <v>#DIV/0!</v>
      </c>
      <c r="X64" s="13" t="str">
        <f>VLOOKUP($A64,Raw!$B$2:$DG$512,MATCH('Breakup of Clients of PMS'!X$1,Raw!$B$1:$DG$1,0),0)</f>
        <v>0</v>
      </c>
      <c r="Y64" s="20" t="e">
        <f t="shared" si="10"/>
        <v>#DIV/0!</v>
      </c>
      <c r="Z64" s="13" t="str">
        <f>VLOOKUP($A64,Raw!$B$2:$DG$512,MATCH('Breakup of Clients of PMS'!Z$1,Raw!$B$1:$DG$1,0),0)</f>
        <v>0</v>
      </c>
      <c r="AA64" s="20" t="e">
        <f t="shared" si="11"/>
        <v>#DIV/0!</v>
      </c>
      <c r="AB64" s="13" t="str">
        <f>VLOOKUP($A64,Raw!$B$2:$DG$512,MATCH('Breakup of Clients of PMS'!AB$1,Raw!$B$1:$DG$1,0),0)</f>
        <v>0</v>
      </c>
      <c r="AD64" s="11" t="e">
        <f t="shared" si="12"/>
        <v>#DIV/0!</v>
      </c>
      <c r="AE64" s="11" t="e">
        <f t="shared" si="13"/>
        <v>#DIV/0!</v>
      </c>
      <c r="AF64" s="11" t="e">
        <f t="shared" si="14"/>
        <v>#DIV/0!</v>
      </c>
      <c r="AG64" s="11" t="e">
        <f t="shared" si="15"/>
        <v>#DIV/0!</v>
      </c>
      <c r="AH64" s="11" t="e">
        <f t="shared" si="16"/>
        <v>#DIV/0!</v>
      </c>
      <c r="AI64" s="11" t="e">
        <f t="shared" si="17"/>
        <v>#DIV/0!</v>
      </c>
    </row>
    <row r="65" spans="1:35" x14ac:dyDescent="0.3">
      <c r="A65" s="13" t="s">
        <v>1320</v>
      </c>
      <c r="B65" s="13" t="str">
        <f>VLOOKUP($A65,Raw!$B$2:$DG$512,MATCH('Breakup of Clients of PMS'!B$1,Raw!$B$1:$DG$1,0),0)</f>
        <v>0</v>
      </c>
      <c r="C65" s="20">
        <f t="shared" si="0"/>
        <v>0</v>
      </c>
      <c r="D65" s="13" t="str">
        <f>VLOOKUP($A65,Raw!$B$2:$DG$512,MATCH('Breakup of Clients of PMS'!D$1,Raw!$B$1:$DG$1,0),0)</f>
        <v>6</v>
      </c>
      <c r="E65" s="20">
        <f t="shared" si="1"/>
        <v>2.5104602510460251E-2</v>
      </c>
      <c r="F65" s="13" t="str">
        <f>VLOOKUP($A65,Raw!$B$2:$DG$512,MATCH('Breakup of Clients of PMS'!F$1,Raw!$B$1:$DG$1,0),0)</f>
        <v>230</v>
      </c>
      <c r="G65" s="20">
        <f t="shared" si="2"/>
        <v>0.96234309623430958</v>
      </c>
      <c r="H65" s="13" t="str">
        <f>VLOOKUP($A65,Raw!$B$2:$DG$512,MATCH('Breakup of Clients of PMS'!H$1,Raw!$B$1:$DG$1,0),0)</f>
        <v>3</v>
      </c>
      <c r="I65" s="20">
        <f t="shared" si="3"/>
        <v>1.2552301255230125E-2</v>
      </c>
      <c r="J65" s="13" t="str">
        <f>VLOOKUP($A65,Raw!$B$2:$DG$512,MATCH('Breakup of Clients of PMS'!J$1,Raw!$B$1:$DG$1,0),0)</f>
        <v>0</v>
      </c>
      <c r="K65" s="20">
        <f t="shared" si="4"/>
        <v>0</v>
      </c>
      <c r="L65" s="13" t="str">
        <f>VLOOKUP($A65,Raw!$B$2:$DG$512,MATCH('Breakup of Clients of PMS'!L$1,Raw!$B$1:$DG$1,0),0)</f>
        <v>0</v>
      </c>
      <c r="M65" s="20">
        <f t="shared" si="5"/>
        <v>0</v>
      </c>
      <c r="N65" s="13" t="str">
        <f>VLOOKUP($A65,Raw!$B$2:$DG$512,MATCH('Breakup of Clients of PMS'!N$1,Raw!$B$1:$DG$1,0),0)</f>
        <v>239</v>
      </c>
      <c r="P65" s="13" t="str">
        <f>VLOOKUP($A65,Raw!$B$2:$DG$512,MATCH('Breakup of Clients of PMS'!P$1,Raw!$B$1:$DG$1,0),0)</f>
        <v>0</v>
      </c>
      <c r="Q65" s="20">
        <f t="shared" si="6"/>
        <v>0</v>
      </c>
      <c r="R65" s="13" t="str">
        <f>VLOOKUP($A65,Raw!$B$2:$DG$512,MATCH('Breakup of Clients of PMS'!R$1,Raw!$B$1:$DG$1,0),0)</f>
        <v>4.81</v>
      </c>
      <c r="S65" s="20">
        <f t="shared" si="7"/>
        <v>2.2319149923437427E-2</v>
      </c>
      <c r="T65" s="13" t="str">
        <f>VLOOKUP($A65,Raw!$B$2:$DG$512,MATCH('Breakup of Clients of PMS'!T$1,Raw!$B$1:$DG$1,0),0)</f>
        <v>208.79</v>
      </c>
      <c r="U65" s="20">
        <f t="shared" si="8"/>
        <v>0.96881815228991697</v>
      </c>
      <c r="V65" s="13" t="str">
        <f>VLOOKUP($A65,Raw!$B$2:$DG$512,MATCH('Breakup of Clients of PMS'!V$1,Raw!$B$1:$DG$1,0),0)</f>
        <v>1.91</v>
      </c>
      <c r="W65" s="20">
        <f t="shared" si="9"/>
        <v>8.8626977866456316E-3</v>
      </c>
      <c r="X65" s="13" t="str">
        <f>VLOOKUP($A65,Raw!$B$2:$DG$512,MATCH('Breakup of Clients of PMS'!X$1,Raw!$B$1:$DG$1,0),0)</f>
        <v>0</v>
      </c>
      <c r="Y65" s="20">
        <f t="shared" si="10"/>
        <v>0</v>
      </c>
      <c r="Z65" s="13" t="str">
        <f>VLOOKUP($A65,Raw!$B$2:$DG$512,MATCH('Breakup of Clients of PMS'!Z$1,Raw!$B$1:$DG$1,0),0)</f>
        <v>0</v>
      </c>
      <c r="AA65" s="20">
        <f t="shared" si="11"/>
        <v>0</v>
      </c>
      <c r="AB65" s="13" t="str">
        <f>VLOOKUP($A65,Raw!$B$2:$DG$512,MATCH('Breakup of Clients of PMS'!AB$1,Raw!$B$1:$DG$1,0),0)</f>
        <v>215.51</v>
      </c>
      <c r="AD65" s="11" t="e">
        <f t="shared" si="12"/>
        <v>#DIV/0!</v>
      </c>
      <c r="AE65" s="11">
        <f t="shared" si="13"/>
        <v>0.80166666666666664</v>
      </c>
      <c r="AF65" s="11">
        <f t="shared" si="14"/>
        <v>0.90778260869565219</v>
      </c>
      <c r="AG65" s="11">
        <f t="shared" si="15"/>
        <v>0.6366666666666666</v>
      </c>
      <c r="AH65" s="11" t="e">
        <f t="shared" si="16"/>
        <v>#DIV/0!</v>
      </c>
      <c r="AI65" s="11" t="e">
        <f t="shared" si="17"/>
        <v>#DIV/0!</v>
      </c>
    </row>
    <row r="66" spans="1:35" x14ac:dyDescent="0.3">
      <c r="A66" s="13" t="s">
        <v>1351</v>
      </c>
      <c r="B66" s="13" t="str">
        <f>VLOOKUP($A66,Raw!$B$2:$DG$512,MATCH('Breakup of Clients of PMS'!B$1,Raw!$B$1:$DG$1,0),0)</f>
        <v>0</v>
      </c>
      <c r="C66" s="20">
        <f t="shared" si="0"/>
        <v>0</v>
      </c>
      <c r="D66" s="13" t="str">
        <f>VLOOKUP($A66,Raw!$B$2:$DG$512,MATCH('Breakup of Clients of PMS'!D$1,Raw!$B$1:$DG$1,0),0)</f>
        <v>23</v>
      </c>
      <c r="E66" s="20">
        <f t="shared" si="1"/>
        <v>2.8894472361809045E-2</v>
      </c>
      <c r="F66" s="13" t="str">
        <f>VLOOKUP($A66,Raw!$B$2:$DG$512,MATCH('Breakup of Clients of PMS'!F$1,Raw!$B$1:$DG$1,0),0)</f>
        <v>719</v>
      </c>
      <c r="G66" s="20">
        <f t="shared" si="2"/>
        <v>0.90326633165829151</v>
      </c>
      <c r="H66" s="13" t="str">
        <f>VLOOKUP($A66,Raw!$B$2:$DG$512,MATCH('Breakup of Clients of PMS'!H$1,Raw!$B$1:$DG$1,0),0)</f>
        <v>54</v>
      </c>
      <c r="I66" s="20">
        <f t="shared" si="3"/>
        <v>6.78391959798995E-2</v>
      </c>
      <c r="J66" s="13" t="str">
        <f>VLOOKUP($A66,Raw!$B$2:$DG$512,MATCH('Breakup of Clients of PMS'!J$1,Raw!$B$1:$DG$1,0),0)</f>
        <v>0</v>
      </c>
      <c r="K66" s="20">
        <f t="shared" si="4"/>
        <v>0</v>
      </c>
      <c r="L66" s="13" t="str">
        <f>VLOOKUP($A66,Raw!$B$2:$DG$512,MATCH('Breakup of Clients of PMS'!L$1,Raw!$B$1:$DG$1,0),0)</f>
        <v>0</v>
      </c>
      <c r="M66" s="20">
        <f t="shared" si="5"/>
        <v>0</v>
      </c>
      <c r="N66" s="13" t="str">
        <f>VLOOKUP($A66,Raw!$B$2:$DG$512,MATCH('Breakup of Clients of PMS'!N$1,Raw!$B$1:$DG$1,0),0)</f>
        <v>796</v>
      </c>
      <c r="P66" s="13" t="str">
        <f>VLOOKUP($A66,Raw!$B$2:$DG$512,MATCH('Breakup of Clients of PMS'!P$1,Raw!$B$1:$DG$1,0),0)</f>
        <v>0</v>
      </c>
      <c r="Q66" s="20">
        <f t="shared" si="6"/>
        <v>0</v>
      </c>
      <c r="R66" s="13" t="str">
        <f>VLOOKUP($A66,Raw!$B$2:$DG$512,MATCH('Breakup of Clients of PMS'!R$1,Raw!$B$1:$DG$1,0),0)</f>
        <v>802.36</v>
      </c>
      <c r="S66" s="20">
        <f t="shared" si="7"/>
        <v>0.12204511818006203</v>
      </c>
      <c r="T66" s="13" t="str">
        <f>VLOOKUP($A66,Raw!$B$2:$DG$512,MATCH('Breakup of Clients of PMS'!T$1,Raw!$B$1:$DG$1,0),0)</f>
        <v>5431.41</v>
      </c>
      <c r="U66" s="20">
        <f t="shared" si="8"/>
        <v>0.8261591746028849</v>
      </c>
      <c r="V66" s="13" t="str">
        <f>VLOOKUP($A66,Raw!$B$2:$DG$512,MATCH('Breakup of Clients of PMS'!V$1,Raw!$B$1:$DG$1,0),0)</f>
        <v>340.52</v>
      </c>
      <c r="W66" s="20">
        <f t="shared" si="9"/>
        <v>5.1795707217053094E-2</v>
      </c>
      <c r="X66" s="13" t="str">
        <f>VLOOKUP($A66,Raw!$B$2:$DG$512,MATCH('Breakup of Clients of PMS'!X$1,Raw!$B$1:$DG$1,0),0)</f>
        <v>0</v>
      </c>
      <c r="Y66" s="20">
        <f t="shared" si="10"/>
        <v>0</v>
      </c>
      <c r="Z66" s="13" t="str">
        <f>VLOOKUP($A66,Raw!$B$2:$DG$512,MATCH('Breakup of Clients of PMS'!Z$1,Raw!$B$1:$DG$1,0),0)</f>
        <v>0</v>
      </c>
      <c r="AA66" s="20">
        <f t="shared" si="11"/>
        <v>0</v>
      </c>
      <c r="AB66" s="13" t="str">
        <f>VLOOKUP($A66,Raw!$B$2:$DG$512,MATCH('Breakup of Clients of PMS'!AB$1,Raw!$B$1:$DG$1,0),0)</f>
        <v>6574.29</v>
      </c>
      <c r="AD66" s="11" t="e">
        <f t="shared" si="12"/>
        <v>#DIV/0!</v>
      </c>
      <c r="AE66" s="11">
        <f t="shared" si="13"/>
        <v>34.885217391304352</v>
      </c>
      <c r="AF66" s="11">
        <f t="shared" si="14"/>
        <v>7.5541168289290681</v>
      </c>
      <c r="AG66" s="11">
        <f t="shared" si="15"/>
        <v>6.3059259259259255</v>
      </c>
      <c r="AH66" s="11" t="e">
        <f t="shared" si="16"/>
        <v>#DIV/0!</v>
      </c>
      <c r="AI66" s="11" t="e">
        <f t="shared" si="17"/>
        <v>#DIV/0!</v>
      </c>
    </row>
    <row r="67" spans="1:35" x14ac:dyDescent="0.3">
      <c r="A67" s="13" t="s">
        <v>1369</v>
      </c>
      <c r="B67" s="13" t="str">
        <f>VLOOKUP($A67,Raw!$B$2:$DG$512,MATCH('Breakup of Clients of PMS'!B$1,Raw!$B$1:$DG$1,0),0)</f>
        <v>0</v>
      </c>
      <c r="C67" s="20">
        <f t="shared" ref="C67:C130" si="18">B67/N67</f>
        <v>0</v>
      </c>
      <c r="D67" s="13" t="str">
        <f>VLOOKUP($A67,Raw!$B$2:$DG$512,MATCH('Breakup of Clients of PMS'!D$1,Raw!$B$1:$DG$1,0),0)</f>
        <v>265</v>
      </c>
      <c r="E67" s="20">
        <f t="shared" ref="E67:E130" si="19">D67/N67</f>
        <v>0.10204081632653061</v>
      </c>
      <c r="F67" s="13" t="str">
        <f>VLOOKUP($A67,Raw!$B$2:$DG$512,MATCH('Breakup of Clients of PMS'!F$1,Raw!$B$1:$DG$1,0),0)</f>
        <v>2163</v>
      </c>
      <c r="G67" s="20">
        <f t="shared" ref="G67:G130" si="20">F67/N67</f>
        <v>0.8328840970350404</v>
      </c>
      <c r="H67" s="13" t="str">
        <f>VLOOKUP($A67,Raw!$B$2:$DG$512,MATCH('Breakup of Clients of PMS'!H$1,Raw!$B$1:$DG$1,0),0)</f>
        <v>169</v>
      </c>
      <c r="I67" s="20">
        <f t="shared" ref="I67:I130" si="21">H67/N67</f>
        <v>6.5075086638428953E-2</v>
      </c>
      <c r="J67" s="13" t="str">
        <f>VLOOKUP($A67,Raw!$B$2:$DG$512,MATCH('Breakup of Clients of PMS'!J$1,Raw!$B$1:$DG$1,0),0)</f>
        <v>0</v>
      </c>
      <c r="K67" s="20">
        <f t="shared" ref="K67:K130" si="22">J67/N67</f>
        <v>0</v>
      </c>
      <c r="L67" s="13" t="str">
        <f>VLOOKUP($A67,Raw!$B$2:$DG$512,MATCH('Breakup of Clients of PMS'!L$1,Raw!$B$1:$DG$1,0),0)</f>
        <v>0</v>
      </c>
      <c r="M67" s="20">
        <f t="shared" ref="M67:M130" si="23">L67/N67</f>
        <v>0</v>
      </c>
      <c r="N67" s="13" t="str">
        <f>VLOOKUP($A67,Raw!$B$2:$DG$512,MATCH('Breakup of Clients of PMS'!N$1,Raw!$B$1:$DG$1,0),0)</f>
        <v>2597</v>
      </c>
      <c r="P67" s="13" t="str">
        <f>VLOOKUP($A67,Raw!$B$2:$DG$512,MATCH('Breakup of Clients of PMS'!P$1,Raw!$B$1:$DG$1,0),0)</f>
        <v>0</v>
      </c>
      <c r="Q67" s="20">
        <f t="shared" ref="Q67:Q130" si="24">P67/AB67</f>
        <v>0</v>
      </c>
      <c r="R67" s="13" t="str">
        <f>VLOOKUP($A67,Raw!$B$2:$DG$512,MATCH('Breakup of Clients of PMS'!R$1,Raw!$B$1:$DG$1,0),0)</f>
        <v>970.11</v>
      </c>
      <c r="S67" s="20">
        <f t="shared" ref="S67:S130" si="25">R67/AB67</f>
        <v>0.25924975748198154</v>
      </c>
      <c r="T67" s="13" t="str">
        <f>VLOOKUP($A67,Raw!$B$2:$DG$512,MATCH('Breakup of Clients of PMS'!T$1,Raw!$B$1:$DG$1,0),0)</f>
        <v>2583.43</v>
      </c>
      <c r="U67" s="20">
        <f t="shared" ref="U67:U130" si="26">T67/AB67</f>
        <v>0.6903893382932611</v>
      </c>
      <c r="V67" s="13" t="str">
        <f>VLOOKUP($A67,Raw!$B$2:$DG$512,MATCH('Breakup of Clients of PMS'!V$1,Raw!$B$1:$DG$1,0),0)</f>
        <v>188.45</v>
      </c>
      <c r="W67" s="20">
        <f t="shared" ref="W67:W130" si="27">V67/AB67</f>
        <v>5.0360904224757412E-2</v>
      </c>
      <c r="X67" s="13" t="str">
        <f>VLOOKUP($A67,Raw!$B$2:$DG$512,MATCH('Breakup of Clients of PMS'!X$1,Raw!$B$1:$DG$1,0),0)</f>
        <v>0</v>
      </c>
      <c r="Y67" s="20">
        <f t="shared" ref="Y67:Y130" si="28">X67/AB67</f>
        <v>0</v>
      </c>
      <c r="Z67" s="13" t="str">
        <f>VLOOKUP($A67,Raw!$B$2:$DG$512,MATCH('Breakup of Clients of PMS'!Z$1,Raw!$B$1:$DG$1,0),0)</f>
        <v>0</v>
      </c>
      <c r="AA67" s="20">
        <f t="shared" ref="AA67:AA130" si="29">Z67/AB67</f>
        <v>0</v>
      </c>
      <c r="AB67" s="13" t="str">
        <f>VLOOKUP($A67,Raw!$B$2:$DG$512,MATCH('Breakup of Clients of PMS'!AB$1,Raw!$B$1:$DG$1,0),0)</f>
        <v>3741.99</v>
      </c>
      <c r="AD67" s="11" t="e">
        <f t="shared" ref="AD67:AD130" si="30">P67/B67</f>
        <v>#DIV/0!</v>
      </c>
      <c r="AE67" s="11">
        <f t="shared" ref="AE67:AE130" si="31">R67/D67</f>
        <v>3.6607924528301887</v>
      </c>
      <c r="AF67" s="11">
        <f t="shared" ref="AF67:AF130" si="32">T67/F67</f>
        <v>1.1943735552473416</v>
      </c>
      <c r="AG67" s="11">
        <f t="shared" ref="AG67:AG130" si="33">V67/H67</f>
        <v>1.1150887573964496</v>
      </c>
      <c r="AH67" s="11" t="e">
        <f t="shared" ref="AH67:AH130" si="34">X67/J67</f>
        <v>#DIV/0!</v>
      </c>
      <c r="AI67" s="11" t="e">
        <f t="shared" ref="AI67:AI130" si="35">Z67/L67</f>
        <v>#DIV/0!</v>
      </c>
    </row>
    <row r="68" spans="1:35" x14ac:dyDescent="0.3">
      <c r="A68" s="13" t="s">
        <v>1407</v>
      </c>
      <c r="B68" s="13" t="str">
        <f>VLOOKUP($A68,Raw!$B$2:$DG$512,MATCH('Breakup of Clients of PMS'!B$1,Raw!$B$1:$DG$1,0),0)</f>
        <v>0</v>
      </c>
      <c r="C68" s="20">
        <f t="shared" si="18"/>
        <v>0</v>
      </c>
      <c r="D68" s="13" t="str">
        <f>VLOOKUP($A68,Raw!$B$2:$DG$512,MATCH('Breakup of Clients of PMS'!D$1,Raw!$B$1:$DG$1,0),0)</f>
        <v>7</v>
      </c>
      <c r="E68" s="20">
        <f t="shared" si="19"/>
        <v>0.33333333333333331</v>
      </c>
      <c r="F68" s="13" t="str">
        <f>VLOOKUP($A68,Raw!$B$2:$DG$512,MATCH('Breakup of Clients of PMS'!F$1,Raw!$B$1:$DG$1,0),0)</f>
        <v>14</v>
      </c>
      <c r="G68" s="20">
        <f t="shared" si="20"/>
        <v>0.66666666666666663</v>
      </c>
      <c r="H68" s="13" t="str">
        <f>VLOOKUP($A68,Raw!$B$2:$DG$512,MATCH('Breakup of Clients of PMS'!H$1,Raw!$B$1:$DG$1,0),0)</f>
        <v>0</v>
      </c>
      <c r="I68" s="20">
        <f t="shared" si="21"/>
        <v>0</v>
      </c>
      <c r="J68" s="13" t="str">
        <f>VLOOKUP($A68,Raw!$B$2:$DG$512,MATCH('Breakup of Clients of PMS'!J$1,Raw!$B$1:$DG$1,0),0)</f>
        <v>0</v>
      </c>
      <c r="K68" s="20">
        <f t="shared" si="22"/>
        <v>0</v>
      </c>
      <c r="L68" s="13" t="str">
        <f>VLOOKUP($A68,Raw!$B$2:$DG$512,MATCH('Breakup of Clients of PMS'!L$1,Raw!$B$1:$DG$1,0),0)</f>
        <v>0</v>
      </c>
      <c r="M68" s="20">
        <f t="shared" si="23"/>
        <v>0</v>
      </c>
      <c r="N68" s="13" t="str">
        <f>VLOOKUP($A68,Raw!$B$2:$DG$512,MATCH('Breakup of Clients of PMS'!N$1,Raw!$B$1:$DG$1,0),0)</f>
        <v>21</v>
      </c>
      <c r="P68" s="13" t="str">
        <f>VLOOKUP($A68,Raw!$B$2:$DG$512,MATCH('Breakup of Clients of PMS'!P$1,Raw!$B$1:$DG$1,0),0)</f>
        <v>0</v>
      </c>
      <c r="Q68" s="20">
        <f t="shared" si="24"/>
        <v>0</v>
      </c>
      <c r="R68" s="13" t="str">
        <f>VLOOKUP($A68,Raw!$B$2:$DG$512,MATCH('Breakup of Clients of PMS'!R$1,Raw!$B$1:$DG$1,0),0)</f>
        <v>390.45</v>
      </c>
      <c r="S68" s="20">
        <f t="shared" si="25"/>
        <v>0.93745498199279709</v>
      </c>
      <c r="T68" s="13" t="str">
        <f>VLOOKUP($A68,Raw!$B$2:$DG$512,MATCH('Breakup of Clients of PMS'!T$1,Raw!$B$1:$DG$1,0),0)</f>
        <v>26.05</v>
      </c>
      <c r="U68" s="20">
        <f t="shared" si="26"/>
        <v>6.2545018007202885E-2</v>
      </c>
      <c r="V68" s="13" t="str">
        <f>VLOOKUP($A68,Raw!$B$2:$DG$512,MATCH('Breakup of Clients of PMS'!V$1,Raw!$B$1:$DG$1,0),0)</f>
        <v>0</v>
      </c>
      <c r="W68" s="20">
        <f t="shared" si="27"/>
        <v>0</v>
      </c>
      <c r="X68" s="13" t="str">
        <f>VLOOKUP($A68,Raw!$B$2:$DG$512,MATCH('Breakup of Clients of PMS'!X$1,Raw!$B$1:$DG$1,0),0)</f>
        <v>0</v>
      </c>
      <c r="Y68" s="20">
        <f t="shared" si="28"/>
        <v>0</v>
      </c>
      <c r="Z68" s="13" t="str">
        <f>VLOOKUP($A68,Raw!$B$2:$DG$512,MATCH('Breakup of Clients of PMS'!Z$1,Raw!$B$1:$DG$1,0),0)</f>
        <v>0</v>
      </c>
      <c r="AA68" s="20">
        <f t="shared" si="29"/>
        <v>0</v>
      </c>
      <c r="AB68" s="13" t="str">
        <f>VLOOKUP($A68,Raw!$B$2:$DG$512,MATCH('Breakup of Clients of PMS'!AB$1,Raw!$B$1:$DG$1,0),0)</f>
        <v>416.5</v>
      </c>
      <c r="AD68" s="11" t="e">
        <f t="shared" si="30"/>
        <v>#DIV/0!</v>
      </c>
      <c r="AE68" s="11">
        <f t="shared" si="31"/>
        <v>55.778571428571425</v>
      </c>
      <c r="AF68" s="11">
        <f t="shared" si="32"/>
        <v>1.8607142857142858</v>
      </c>
      <c r="AG68" s="11" t="e">
        <f t="shared" si="33"/>
        <v>#DIV/0!</v>
      </c>
      <c r="AH68" s="11" t="e">
        <f t="shared" si="34"/>
        <v>#DIV/0!</v>
      </c>
      <c r="AI68" s="11" t="e">
        <f t="shared" si="35"/>
        <v>#DIV/0!</v>
      </c>
    </row>
    <row r="69" spans="1:35" x14ac:dyDescent="0.3">
      <c r="A69" s="13" t="s">
        <v>1423</v>
      </c>
      <c r="B69" s="13" t="str">
        <f>VLOOKUP($A69,Raw!$B$2:$DG$512,MATCH('Breakup of Clients of PMS'!B$1,Raw!$B$1:$DG$1,0),0)</f>
        <v>0</v>
      </c>
      <c r="C69" s="20" t="e">
        <f t="shared" si="18"/>
        <v>#DIV/0!</v>
      </c>
      <c r="D69" s="13" t="str">
        <f>VLOOKUP($A69,Raw!$B$2:$DG$512,MATCH('Breakup of Clients of PMS'!D$1,Raw!$B$1:$DG$1,0),0)</f>
        <v>0</v>
      </c>
      <c r="E69" s="20" t="e">
        <f t="shared" si="19"/>
        <v>#DIV/0!</v>
      </c>
      <c r="F69" s="13" t="str">
        <f>VLOOKUP($A69,Raw!$B$2:$DG$512,MATCH('Breakup of Clients of PMS'!F$1,Raw!$B$1:$DG$1,0),0)</f>
        <v>0</v>
      </c>
      <c r="G69" s="20" t="e">
        <f t="shared" si="20"/>
        <v>#DIV/0!</v>
      </c>
      <c r="H69" s="13" t="str">
        <f>VLOOKUP($A69,Raw!$B$2:$DG$512,MATCH('Breakup of Clients of PMS'!H$1,Raw!$B$1:$DG$1,0),0)</f>
        <v>0</v>
      </c>
      <c r="I69" s="20" t="e">
        <f t="shared" si="21"/>
        <v>#DIV/0!</v>
      </c>
      <c r="J69" s="13" t="str">
        <f>VLOOKUP($A69,Raw!$B$2:$DG$512,MATCH('Breakup of Clients of PMS'!J$1,Raw!$B$1:$DG$1,0),0)</f>
        <v>0</v>
      </c>
      <c r="K69" s="20" t="e">
        <f t="shared" si="22"/>
        <v>#DIV/0!</v>
      </c>
      <c r="L69" s="13" t="str">
        <f>VLOOKUP($A69,Raw!$B$2:$DG$512,MATCH('Breakup of Clients of PMS'!L$1,Raw!$B$1:$DG$1,0),0)</f>
        <v>0</v>
      </c>
      <c r="M69" s="20" t="e">
        <f t="shared" si="23"/>
        <v>#DIV/0!</v>
      </c>
      <c r="N69" s="13" t="str">
        <f>VLOOKUP($A69,Raw!$B$2:$DG$512,MATCH('Breakup of Clients of PMS'!N$1,Raw!$B$1:$DG$1,0),0)</f>
        <v>0</v>
      </c>
      <c r="P69" s="13" t="str">
        <f>VLOOKUP($A69,Raw!$B$2:$DG$512,MATCH('Breakup of Clients of PMS'!P$1,Raw!$B$1:$DG$1,0),0)</f>
        <v>0</v>
      </c>
      <c r="Q69" s="20" t="e">
        <f t="shared" si="24"/>
        <v>#DIV/0!</v>
      </c>
      <c r="R69" s="13" t="str">
        <f>VLOOKUP($A69,Raw!$B$2:$DG$512,MATCH('Breakup of Clients of PMS'!R$1,Raw!$B$1:$DG$1,0),0)</f>
        <v>0</v>
      </c>
      <c r="S69" s="20" t="e">
        <f t="shared" si="25"/>
        <v>#DIV/0!</v>
      </c>
      <c r="T69" s="13" t="str">
        <f>VLOOKUP($A69,Raw!$B$2:$DG$512,MATCH('Breakup of Clients of PMS'!T$1,Raw!$B$1:$DG$1,0),0)</f>
        <v>0</v>
      </c>
      <c r="U69" s="20" t="e">
        <f t="shared" si="26"/>
        <v>#DIV/0!</v>
      </c>
      <c r="V69" s="13" t="str">
        <f>VLOOKUP($A69,Raw!$B$2:$DG$512,MATCH('Breakup of Clients of PMS'!V$1,Raw!$B$1:$DG$1,0),0)</f>
        <v>0</v>
      </c>
      <c r="W69" s="20" t="e">
        <f t="shared" si="27"/>
        <v>#DIV/0!</v>
      </c>
      <c r="X69" s="13" t="str">
        <f>VLOOKUP($A69,Raw!$B$2:$DG$512,MATCH('Breakup of Clients of PMS'!X$1,Raw!$B$1:$DG$1,0),0)</f>
        <v>0</v>
      </c>
      <c r="Y69" s="20" t="e">
        <f t="shared" si="28"/>
        <v>#DIV/0!</v>
      </c>
      <c r="Z69" s="13" t="str">
        <f>VLOOKUP($A69,Raw!$B$2:$DG$512,MATCH('Breakup of Clients of PMS'!Z$1,Raw!$B$1:$DG$1,0),0)</f>
        <v>0</v>
      </c>
      <c r="AA69" s="20" t="e">
        <f t="shared" si="29"/>
        <v>#DIV/0!</v>
      </c>
      <c r="AB69" s="13" t="str">
        <f>VLOOKUP($A69,Raw!$B$2:$DG$512,MATCH('Breakup of Clients of PMS'!AB$1,Raw!$B$1:$DG$1,0),0)</f>
        <v>0</v>
      </c>
      <c r="AD69" s="11" t="e">
        <f t="shared" si="30"/>
        <v>#DIV/0!</v>
      </c>
      <c r="AE69" s="11" t="e">
        <f t="shared" si="31"/>
        <v>#DIV/0!</v>
      </c>
      <c r="AF69" s="11" t="e">
        <f t="shared" si="32"/>
        <v>#DIV/0!</v>
      </c>
      <c r="AG69" s="11" t="e">
        <f t="shared" si="33"/>
        <v>#DIV/0!</v>
      </c>
      <c r="AH69" s="11" t="e">
        <f t="shared" si="34"/>
        <v>#DIV/0!</v>
      </c>
      <c r="AI69" s="11" t="e">
        <f t="shared" si="35"/>
        <v>#DIV/0!</v>
      </c>
    </row>
    <row r="70" spans="1:35" x14ac:dyDescent="0.3">
      <c r="A70" s="13" t="s">
        <v>1430</v>
      </c>
      <c r="B70" s="13" t="str">
        <f>VLOOKUP($A70,Raw!$B$2:$DG$512,MATCH('Breakup of Clients of PMS'!B$1,Raw!$B$1:$DG$1,0),0)</f>
        <v>0</v>
      </c>
      <c r="C70" s="20">
        <f t="shared" si="18"/>
        <v>0</v>
      </c>
      <c r="D70" s="13" t="str">
        <f>VLOOKUP($A70,Raw!$B$2:$DG$512,MATCH('Breakup of Clients of PMS'!D$1,Raw!$B$1:$DG$1,0),0)</f>
        <v>8</v>
      </c>
      <c r="E70" s="20">
        <f t="shared" si="19"/>
        <v>4.9382716049382713E-2</v>
      </c>
      <c r="F70" s="13" t="str">
        <f>VLOOKUP($A70,Raw!$B$2:$DG$512,MATCH('Breakup of Clients of PMS'!F$1,Raw!$B$1:$DG$1,0),0)</f>
        <v>147</v>
      </c>
      <c r="G70" s="20">
        <f t="shared" si="20"/>
        <v>0.90740740740740744</v>
      </c>
      <c r="H70" s="13" t="str">
        <f>VLOOKUP($A70,Raw!$B$2:$DG$512,MATCH('Breakup of Clients of PMS'!H$1,Raw!$B$1:$DG$1,0),0)</f>
        <v>7</v>
      </c>
      <c r="I70" s="20">
        <f t="shared" si="21"/>
        <v>4.3209876543209874E-2</v>
      </c>
      <c r="J70" s="13" t="str">
        <f>VLOOKUP($A70,Raw!$B$2:$DG$512,MATCH('Breakup of Clients of PMS'!J$1,Raw!$B$1:$DG$1,0),0)</f>
        <v>0</v>
      </c>
      <c r="K70" s="20">
        <f t="shared" si="22"/>
        <v>0</v>
      </c>
      <c r="L70" s="13" t="str">
        <f>VLOOKUP($A70,Raw!$B$2:$DG$512,MATCH('Breakup of Clients of PMS'!L$1,Raw!$B$1:$DG$1,0),0)</f>
        <v>0</v>
      </c>
      <c r="M70" s="20">
        <f t="shared" si="23"/>
        <v>0</v>
      </c>
      <c r="N70" s="13" t="str">
        <f>VLOOKUP($A70,Raw!$B$2:$DG$512,MATCH('Breakup of Clients of PMS'!N$1,Raw!$B$1:$DG$1,0),0)</f>
        <v>162</v>
      </c>
      <c r="P70" s="13" t="str">
        <f>VLOOKUP($A70,Raw!$B$2:$DG$512,MATCH('Breakup of Clients of PMS'!P$1,Raw!$B$1:$DG$1,0),0)</f>
        <v>0</v>
      </c>
      <c r="Q70" s="20">
        <f t="shared" si="24"/>
        <v>0</v>
      </c>
      <c r="R70" s="13" t="str">
        <f>VLOOKUP($A70,Raw!$B$2:$DG$512,MATCH('Breakup of Clients of PMS'!R$1,Raw!$B$1:$DG$1,0),0)</f>
        <v>20.43</v>
      </c>
      <c r="S70" s="20">
        <f t="shared" si="25"/>
        <v>9.8910675381263607E-2</v>
      </c>
      <c r="T70" s="13" t="str">
        <f>VLOOKUP($A70,Raw!$B$2:$DG$512,MATCH('Breakup of Clients of PMS'!T$1,Raw!$B$1:$DG$1,0),0)</f>
        <v>178.91</v>
      </c>
      <c r="U70" s="20">
        <f t="shared" si="26"/>
        <v>0.8661825223916727</v>
      </c>
      <c r="V70" s="13" t="str">
        <f>VLOOKUP($A70,Raw!$B$2:$DG$512,MATCH('Breakup of Clients of PMS'!V$1,Raw!$B$1:$DG$1,0),0)</f>
        <v>7.21</v>
      </c>
      <c r="W70" s="20">
        <f t="shared" si="27"/>
        <v>3.490680222706366E-2</v>
      </c>
      <c r="X70" s="13" t="str">
        <f>VLOOKUP($A70,Raw!$B$2:$DG$512,MATCH('Breakup of Clients of PMS'!X$1,Raw!$B$1:$DG$1,0),0)</f>
        <v>0</v>
      </c>
      <c r="Y70" s="20">
        <f t="shared" si="28"/>
        <v>0</v>
      </c>
      <c r="Z70" s="13" t="str">
        <f>VLOOKUP($A70,Raw!$B$2:$DG$512,MATCH('Breakup of Clients of PMS'!Z$1,Raw!$B$1:$DG$1,0),0)</f>
        <v>0</v>
      </c>
      <c r="AA70" s="20">
        <f t="shared" si="29"/>
        <v>0</v>
      </c>
      <c r="AB70" s="13" t="str">
        <f>VLOOKUP($A70,Raw!$B$2:$DG$512,MATCH('Breakup of Clients of PMS'!AB$1,Raw!$B$1:$DG$1,0),0)</f>
        <v>206.55</v>
      </c>
      <c r="AD70" s="11" t="e">
        <f t="shared" si="30"/>
        <v>#DIV/0!</v>
      </c>
      <c r="AE70" s="11">
        <f t="shared" si="31"/>
        <v>2.55375</v>
      </c>
      <c r="AF70" s="11">
        <f t="shared" si="32"/>
        <v>1.2170748299319727</v>
      </c>
      <c r="AG70" s="11">
        <f t="shared" si="33"/>
        <v>1.03</v>
      </c>
      <c r="AH70" s="11" t="e">
        <f t="shared" si="34"/>
        <v>#DIV/0!</v>
      </c>
      <c r="AI70" s="11" t="e">
        <f t="shared" si="35"/>
        <v>#DIV/0!</v>
      </c>
    </row>
    <row r="71" spans="1:35" x14ac:dyDescent="0.3">
      <c r="A71" s="13" t="s">
        <v>1454</v>
      </c>
      <c r="B71" s="13" t="str">
        <f>VLOOKUP($A71,Raw!$B$2:$DG$512,MATCH('Breakup of Clients of PMS'!B$1,Raw!$B$1:$DG$1,0),0)</f>
        <v>0</v>
      </c>
      <c r="C71" s="20">
        <f t="shared" si="18"/>
        <v>0</v>
      </c>
      <c r="D71" s="13" t="str">
        <f>VLOOKUP($A71,Raw!$B$2:$DG$512,MATCH('Breakup of Clients of PMS'!D$1,Raw!$B$1:$DG$1,0),0)</f>
        <v>7</v>
      </c>
      <c r="E71" s="20">
        <f t="shared" si="19"/>
        <v>0.22580645161290322</v>
      </c>
      <c r="F71" s="13" t="str">
        <f>VLOOKUP($A71,Raw!$B$2:$DG$512,MATCH('Breakup of Clients of PMS'!F$1,Raw!$B$1:$DG$1,0),0)</f>
        <v>24</v>
      </c>
      <c r="G71" s="20">
        <f t="shared" si="20"/>
        <v>0.77419354838709675</v>
      </c>
      <c r="H71" s="13" t="str">
        <f>VLOOKUP($A71,Raw!$B$2:$DG$512,MATCH('Breakup of Clients of PMS'!H$1,Raw!$B$1:$DG$1,0),0)</f>
        <v>0</v>
      </c>
      <c r="I71" s="20">
        <f t="shared" si="21"/>
        <v>0</v>
      </c>
      <c r="J71" s="13" t="str">
        <f>VLOOKUP($A71,Raw!$B$2:$DG$512,MATCH('Breakup of Clients of PMS'!J$1,Raw!$B$1:$DG$1,0),0)</f>
        <v>0</v>
      </c>
      <c r="K71" s="20">
        <f t="shared" si="22"/>
        <v>0</v>
      </c>
      <c r="L71" s="13" t="str">
        <f>VLOOKUP($A71,Raw!$B$2:$DG$512,MATCH('Breakup of Clients of PMS'!L$1,Raw!$B$1:$DG$1,0),0)</f>
        <v>0</v>
      </c>
      <c r="M71" s="20">
        <f t="shared" si="23"/>
        <v>0</v>
      </c>
      <c r="N71" s="13" t="str">
        <f>VLOOKUP($A71,Raw!$B$2:$DG$512,MATCH('Breakup of Clients of PMS'!N$1,Raw!$B$1:$DG$1,0),0)</f>
        <v>31</v>
      </c>
      <c r="P71" s="13" t="str">
        <f>VLOOKUP($A71,Raw!$B$2:$DG$512,MATCH('Breakup of Clients of PMS'!P$1,Raw!$B$1:$DG$1,0),0)</f>
        <v>0</v>
      </c>
      <c r="Q71" s="20">
        <f t="shared" si="24"/>
        <v>0</v>
      </c>
      <c r="R71" s="13" t="str">
        <f>VLOOKUP($A71,Raw!$B$2:$DG$512,MATCH('Breakup of Clients of PMS'!R$1,Raw!$B$1:$DG$1,0),0)</f>
        <v>66.71</v>
      </c>
      <c r="S71" s="20">
        <f t="shared" si="25"/>
        <v>0.58049077619213363</v>
      </c>
      <c r="T71" s="13" t="str">
        <f>VLOOKUP($A71,Raw!$B$2:$DG$512,MATCH('Breakup of Clients of PMS'!T$1,Raw!$B$1:$DG$1,0),0)</f>
        <v>48.21</v>
      </c>
      <c r="U71" s="20">
        <f t="shared" si="26"/>
        <v>0.41950922380786632</v>
      </c>
      <c r="V71" s="13" t="str">
        <f>VLOOKUP($A71,Raw!$B$2:$DG$512,MATCH('Breakup of Clients of PMS'!V$1,Raw!$B$1:$DG$1,0),0)</f>
        <v>0</v>
      </c>
      <c r="W71" s="20">
        <f t="shared" si="27"/>
        <v>0</v>
      </c>
      <c r="X71" s="13" t="str">
        <f>VLOOKUP($A71,Raw!$B$2:$DG$512,MATCH('Breakup of Clients of PMS'!X$1,Raw!$B$1:$DG$1,0),0)</f>
        <v>0</v>
      </c>
      <c r="Y71" s="20">
        <f t="shared" si="28"/>
        <v>0</v>
      </c>
      <c r="Z71" s="13" t="str">
        <f>VLOOKUP($A71,Raw!$B$2:$DG$512,MATCH('Breakup of Clients of PMS'!Z$1,Raw!$B$1:$DG$1,0),0)</f>
        <v>0</v>
      </c>
      <c r="AA71" s="20">
        <f t="shared" si="29"/>
        <v>0</v>
      </c>
      <c r="AB71" s="13" t="str">
        <f>VLOOKUP($A71,Raw!$B$2:$DG$512,MATCH('Breakup of Clients of PMS'!AB$1,Raw!$B$1:$DG$1,0),0)</f>
        <v>114.92</v>
      </c>
      <c r="AD71" s="11" t="e">
        <f t="shared" si="30"/>
        <v>#DIV/0!</v>
      </c>
      <c r="AE71" s="11">
        <f t="shared" si="31"/>
        <v>9.5299999999999994</v>
      </c>
      <c r="AF71" s="11">
        <f t="shared" si="32"/>
        <v>2.00875</v>
      </c>
      <c r="AG71" s="11" t="e">
        <f t="shared" si="33"/>
        <v>#DIV/0!</v>
      </c>
      <c r="AH71" s="11" t="e">
        <f t="shared" si="34"/>
        <v>#DIV/0!</v>
      </c>
      <c r="AI71" s="11" t="e">
        <f t="shared" si="35"/>
        <v>#DIV/0!</v>
      </c>
    </row>
    <row r="72" spans="1:35" x14ac:dyDescent="0.3">
      <c r="A72" s="13" t="s">
        <v>1471</v>
      </c>
      <c r="B72" s="13" t="str">
        <f>VLOOKUP($A72,Raw!$B$2:$DG$512,MATCH('Breakup of Clients of PMS'!B$1,Raw!$B$1:$DG$1,0),0)</f>
        <v>0</v>
      </c>
      <c r="C72" s="20">
        <f t="shared" si="18"/>
        <v>0</v>
      </c>
      <c r="D72" s="13" t="str">
        <f>VLOOKUP($A72,Raw!$B$2:$DG$512,MATCH('Breakup of Clients of PMS'!D$1,Raw!$B$1:$DG$1,0),0)</f>
        <v>15</v>
      </c>
      <c r="E72" s="20">
        <f t="shared" si="19"/>
        <v>1.364877161055505E-2</v>
      </c>
      <c r="F72" s="13" t="str">
        <f>VLOOKUP($A72,Raw!$B$2:$DG$512,MATCH('Breakup of Clients of PMS'!F$1,Raw!$B$1:$DG$1,0),0)</f>
        <v>1084</v>
      </c>
      <c r="G72" s="20">
        <f t="shared" si="20"/>
        <v>0.986351228389445</v>
      </c>
      <c r="H72" s="13" t="str">
        <f>VLOOKUP($A72,Raw!$B$2:$DG$512,MATCH('Breakup of Clients of PMS'!H$1,Raw!$B$1:$DG$1,0),0)</f>
        <v>0</v>
      </c>
      <c r="I72" s="20">
        <f t="shared" si="21"/>
        <v>0</v>
      </c>
      <c r="J72" s="13" t="str">
        <f>VLOOKUP($A72,Raw!$B$2:$DG$512,MATCH('Breakup of Clients of PMS'!J$1,Raw!$B$1:$DG$1,0),0)</f>
        <v>0</v>
      </c>
      <c r="K72" s="20">
        <f t="shared" si="22"/>
        <v>0</v>
      </c>
      <c r="L72" s="13" t="str">
        <f>VLOOKUP($A72,Raw!$B$2:$DG$512,MATCH('Breakup of Clients of PMS'!L$1,Raw!$B$1:$DG$1,0),0)</f>
        <v>0</v>
      </c>
      <c r="M72" s="20">
        <f t="shared" si="23"/>
        <v>0</v>
      </c>
      <c r="N72" s="13" t="str">
        <f>VLOOKUP($A72,Raw!$B$2:$DG$512,MATCH('Breakup of Clients of PMS'!N$1,Raw!$B$1:$DG$1,0),0)</f>
        <v>1099</v>
      </c>
      <c r="P72" s="13" t="str">
        <f>VLOOKUP($A72,Raw!$B$2:$DG$512,MATCH('Breakup of Clients of PMS'!P$1,Raw!$B$1:$DG$1,0),0)</f>
        <v>0</v>
      </c>
      <c r="Q72" s="20">
        <f t="shared" si="24"/>
        <v>0</v>
      </c>
      <c r="R72" s="13" t="str">
        <f>VLOOKUP($A72,Raw!$B$2:$DG$512,MATCH('Breakup of Clients of PMS'!R$1,Raw!$B$1:$DG$1,0),0)</f>
        <v>1160.7981</v>
      </c>
      <c r="S72" s="20">
        <f t="shared" si="25"/>
        <v>0.23891069634040615</v>
      </c>
      <c r="T72" s="13" t="str">
        <f>VLOOKUP($A72,Raw!$B$2:$DG$512,MATCH('Breakup of Clients of PMS'!T$1,Raw!$B$1:$DG$1,0),0)</f>
        <v>3697.9132</v>
      </c>
      <c r="U72" s="20">
        <f t="shared" si="26"/>
        <v>0.76108930365959382</v>
      </c>
      <c r="V72" s="13" t="str">
        <f>VLOOKUP($A72,Raw!$B$2:$DG$512,MATCH('Breakup of Clients of PMS'!V$1,Raw!$B$1:$DG$1,0),0)</f>
        <v>0</v>
      </c>
      <c r="W72" s="20">
        <f t="shared" si="27"/>
        <v>0</v>
      </c>
      <c r="X72" s="13" t="str">
        <f>VLOOKUP($A72,Raw!$B$2:$DG$512,MATCH('Breakup of Clients of PMS'!X$1,Raw!$B$1:$DG$1,0),0)</f>
        <v>0</v>
      </c>
      <c r="Y72" s="20">
        <f t="shared" si="28"/>
        <v>0</v>
      </c>
      <c r="Z72" s="13" t="str">
        <f>VLOOKUP($A72,Raw!$B$2:$DG$512,MATCH('Breakup of Clients of PMS'!Z$1,Raw!$B$1:$DG$1,0),0)</f>
        <v>0</v>
      </c>
      <c r="AA72" s="20">
        <f t="shared" si="29"/>
        <v>0</v>
      </c>
      <c r="AB72" s="13" t="str">
        <f>VLOOKUP($A72,Raw!$B$2:$DG$512,MATCH('Breakup of Clients of PMS'!AB$1,Raw!$B$1:$DG$1,0),0)</f>
        <v>4858.7113</v>
      </c>
      <c r="AD72" s="11" t="e">
        <f t="shared" si="30"/>
        <v>#DIV/0!</v>
      </c>
      <c r="AE72" s="11">
        <f t="shared" si="31"/>
        <v>77.386539999999997</v>
      </c>
      <c r="AF72" s="11">
        <f t="shared" si="32"/>
        <v>3.4113590405904057</v>
      </c>
      <c r="AG72" s="11" t="e">
        <f t="shared" si="33"/>
        <v>#DIV/0!</v>
      </c>
      <c r="AH72" s="11" t="e">
        <f t="shared" si="34"/>
        <v>#DIV/0!</v>
      </c>
      <c r="AI72" s="11" t="e">
        <f t="shared" si="35"/>
        <v>#DIV/0!</v>
      </c>
    </row>
    <row r="73" spans="1:35" x14ac:dyDescent="0.3">
      <c r="A73" s="13" t="s">
        <v>1496</v>
      </c>
      <c r="B73" s="13" t="str">
        <f>VLOOKUP($A73,Raw!$B$2:$DG$512,MATCH('Breakup of Clients of PMS'!B$1,Raw!$B$1:$DG$1,0),0)</f>
        <v>0</v>
      </c>
      <c r="C73" s="20">
        <f t="shared" si="18"/>
        <v>0</v>
      </c>
      <c r="D73" s="13" t="str">
        <f>VLOOKUP($A73,Raw!$B$2:$DG$512,MATCH('Breakup of Clients of PMS'!D$1,Raw!$B$1:$DG$1,0),0)</f>
        <v>0</v>
      </c>
      <c r="E73" s="20">
        <f t="shared" si="19"/>
        <v>0</v>
      </c>
      <c r="F73" s="13" t="str">
        <f>VLOOKUP($A73,Raw!$B$2:$DG$512,MATCH('Breakup of Clients of PMS'!F$1,Raw!$B$1:$DG$1,0),0)</f>
        <v>60</v>
      </c>
      <c r="G73" s="20">
        <f t="shared" si="20"/>
        <v>0.7142857142857143</v>
      </c>
      <c r="H73" s="13" t="str">
        <f>VLOOKUP($A73,Raw!$B$2:$DG$512,MATCH('Breakup of Clients of PMS'!H$1,Raw!$B$1:$DG$1,0),0)</f>
        <v>24</v>
      </c>
      <c r="I73" s="20">
        <f t="shared" si="21"/>
        <v>0.2857142857142857</v>
      </c>
      <c r="J73" s="13" t="str">
        <f>VLOOKUP($A73,Raw!$B$2:$DG$512,MATCH('Breakup of Clients of PMS'!J$1,Raw!$B$1:$DG$1,0),0)</f>
        <v>0</v>
      </c>
      <c r="K73" s="20">
        <f t="shared" si="22"/>
        <v>0</v>
      </c>
      <c r="L73" s="13" t="str">
        <f>VLOOKUP($A73,Raw!$B$2:$DG$512,MATCH('Breakup of Clients of PMS'!L$1,Raw!$B$1:$DG$1,0),0)</f>
        <v>0</v>
      </c>
      <c r="M73" s="20">
        <f t="shared" si="23"/>
        <v>0</v>
      </c>
      <c r="N73" s="13" t="str">
        <f>VLOOKUP($A73,Raw!$B$2:$DG$512,MATCH('Breakup of Clients of PMS'!N$1,Raw!$B$1:$DG$1,0),0)</f>
        <v>84</v>
      </c>
      <c r="P73" s="13" t="str">
        <f>VLOOKUP($A73,Raw!$B$2:$DG$512,MATCH('Breakup of Clients of PMS'!P$1,Raw!$B$1:$DG$1,0),0)</f>
        <v>0</v>
      </c>
      <c r="Q73" s="20">
        <f t="shared" si="24"/>
        <v>0</v>
      </c>
      <c r="R73" s="13" t="str">
        <f>VLOOKUP($A73,Raw!$B$2:$DG$512,MATCH('Breakup of Clients of PMS'!R$1,Raw!$B$1:$DG$1,0),0)</f>
        <v>0</v>
      </c>
      <c r="S73" s="20">
        <f t="shared" si="25"/>
        <v>0</v>
      </c>
      <c r="T73" s="13" t="str">
        <f>VLOOKUP($A73,Raw!$B$2:$DG$512,MATCH('Breakup of Clients of PMS'!T$1,Raw!$B$1:$DG$1,0),0)</f>
        <v>42.02855</v>
      </c>
      <c r="U73" s="20">
        <f t="shared" si="26"/>
        <v>0.62595318548632117</v>
      </c>
      <c r="V73" s="13" t="str">
        <f>VLOOKUP($A73,Raw!$B$2:$DG$512,MATCH('Breakup of Clients of PMS'!V$1,Raw!$B$1:$DG$1,0),0)</f>
        <v>25.11472</v>
      </c>
      <c r="W73" s="20">
        <f t="shared" si="27"/>
        <v>0.37404666557844651</v>
      </c>
      <c r="X73" s="13" t="str">
        <f>VLOOKUP($A73,Raw!$B$2:$DG$512,MATCH('Breakup of Clients of PMS'!X$1,Raw!$B$1:$DG$1,0),0)</f>
        <v>0</v>
      </c>
      <c r="Y73" s="20">
        <f t="shared" si="28"/>
        <v>0</v>
      </c>
      <c r="Z73" s="13" t="str">
        <f>VLOOKUP($A73,Raw!$B$2:$DG$512,MATCH('Breakup of Clients of PMS'!Z$1,Raw!$B$1:$DG$1,0),0)</f>
        <v>0</v>
      </c>
      <c r="AA73" s="20">
        <f t="shared" si="29"/>
        <v>0</v>
      </c>
      <c r="AB73" s="13" t="str">
        <f>VLOOKUP($A73,Raw!$B$2:$DG$512,MATCH('Breakup of Clients of PMS'!AB$1,Raw!$B$1:$DG$1,0),0)</f>
        <v>67.14328</v>
      </c>
      <c r="AD73" s="11" t="e">
        <f t="shared" si="30"/>
        <v>#DIV/0!</v>
      </c>
      <c r="AE73" s="11" t="e">
        <f t="shared" si="31"/>
        <v>#DIV/0!</v>
      </c>
      <c r="AF73" s="11">
        <f t="shared" si="32"/>
        <v>0.70047583333333341</v>
      </c>
      <c r="AG73" s="11">
        <f t="shared" si="33"/>
        <v>1.0464466666666665</v>
      </c>
      <c r="AH73" s="11" t="e">
        <f t="shared" si="34"/>
        <v>#DIV/0!</v>
      </c>
      <c r="AI73" s="11" t="e">
        <f t="shared" si="35"/>
        <v>#DIV/0!</v>
      </c>
    </row>
    <row r="74" spans="1:35" x14ac:dyDescent="0.3">
      <c r="A74" s="13" t="s">
        <v>1509</v>
      </c>
      <c r="B74" s="13" t="str">
        <f>VLOOKUP($A74,Raw!$B$2:$DG$512,MATCH('Breakup of Clients of PMS'!B$1,Raw!$B$1:$DG$1,0),0)</f>
        <v>0</v>
      </c>
      <c r="C74" s="20">
        <f t="shared" si="18"/>
        <v>0</v>
      </c>
      <c r="D74" s="13" t="str">
        <f>VLOOKUP($A74,Raw!$B$2:$DG$512,MATCH('Breakup of Clients of PMS'!D$1,Raw!$B$1:$DG$1,0),0)</f>
        <v>13</v>
      </c>
      <c r="E74" s="20">
        <f t="shared" si="19"/>
        <v>2.0249221183800622E-2</v>
      </c>
      <c r="F74" s="13" t="str">
        <f>VLOOKUP($A74,Raw!$B$2:$DG$512,MATCH('Breakup of Clients of PMS'!F$1,Raw!$B$1:$DG$1,0),0)</f>
        <v>361</v>
      </c>
      <c r="G74" s="20">
        <f t="shared" si="20"/>
        <v>0.56230529595015577</v>
      </c>
      <c r="H74" s="13" t="str">
        <f>VLOOKUP($A74,Raw!$B$2:$DG$512,MATCH('Breakup of Clients of PMS'!H$1,Raw!$B$1:$DG$1,0),0)</f>
        <v>267</v>
      </c>
      <c r="I74" s="20">
        <f t="shared" si="21"/>
        <v>0.41588785046728971</v>
      </c>
      <c r="J74" s="13" t="str">
        <f>VLOOKUP($A74,Raw!$B$2:$DG$512,MATCH('Breakup of Clients of PMS'!J$1,Raw!$B$1:$DG$1,0),0)</f>
        <v>1</v>
      </c>
      <c r="K74" s="20">
        <f t="shared" si="22"/>
        <v>1.557632398753894E-3</v>
      </c>
      <c r="L74" s="13" t="str">
        <f>VLOOKUP($A74,Raw!$B$2:$DG$512,MATCH('Breakup of Clients of PMS'!L$1,Raw!$B$1:$DG$1,0),0)</f>
        <v>0</v>
      </c>
      <c r="M74" s="20">
        <f t="shared" si="23"/>
        <v>0</v>
      </c>
      <c r="N74" s="13" t="str">
        <f>VLOOKUP($A74,Raw!$B$2:$DG$512,MATCH('Breakup of Clients of PMS'!N$1,Raw!$B$1:$DG$1,0),0)</f>
        <v>642</v>
      </c>
      <c r="P74" s="13" t="str">
        <f>VLOOKUP($A74,Raw!$B$2:$DG$512,MATCH('Breakup of Clients of PMS'!P$1,Raw!$B$1:$DG$1,0),0)</f>
        <v>0</v>
      </c>
      <c r="Q74" s="20">
        <f t="shared" si="24"/>
        <v>0</v>
      </c>
      <c r="R74" s="13" t="str">
        <f>VLOOKUP($A74,Raw!$B$2:$DG$512,MATCH('Breakup of Clients of PMS'!R$1,Raw!$B$1:$DG$1,0),0)</f>
        <v>17.56</v>
      </c>
      <c r="S74" s="20">
        <f t="shared" si="25"/>
        <v>1.9097127818077018E-2</v>
      </c>
      <c r="T74" s="13" t="str">
        <f>VLOOKUP($A74,Raw!$B$2:$DG$512,MATCH('Breakup of Clients of PMS'!T$1,Raw!$B$1:$DG$1,0),0)</f>
        <v>508.29</v>
      </c>
      <c r="U74" s="20">
        <f t="shared" si="26"/>
        <v>0.55278354775913263</v>
      </c>
      <c r="V74" s="13" t="str">
        <f>VLOOKUP($A74,Raw!$B$2:$DG$512,MATCH('Breakup of Clients of PMS'!V$1,Raw!$B$1:$DG$1,0),0)</f>
        <v>387.47</v>
      </c>
      <c r="W74" s="20">
        <f t="shared" si="27"/>
        <v>0.42138747811334298</v>
      </c>
      <c r="X74" s="13" t="str">
        <f>VLOOKUP($A74,Raw!$B$2:$DG$512,MATCH('Breakup of Clients of PMS'!X$1,Raw!$B$1:$DG$1,0),0)</f>
        <v>6.2</v>
      </c>
      <c r="Y74" s="20">
        <f t="shared" si="28"/>
        <v>6.7427216669748019E-3</v>
      </c>
      <c r="Z74" s="13" t="str">
        <f>VLOOKUP($A74,Raw!$B$2:$DG$512,MATCH('Breakup of Clients of PMS'!Z$1,Raw!$B$1:$DG$1,0),0)</f>
        <v>0</v>
      </c>
      <c r="AA74" s="20">
        <f t="shared" si="29"/>
        <v>0</v>
      </c>
      <c r="AB74" s="13" t="str">
        <f>VLOOKUP($A74,Raw!$B$2:$DG$512,MATCH('Breakup of Clients of PMS'!AB$1,Raw!$B$1:$DG$1,0),0)</f>
        <v>919.51</v>
      </c>
      <c r="AD74" s="11" t="e">
        <f t="shared" si="30"/>
        <v>#DIV/0!</v>
      </c>
      <c r="AE74" s="11">
        <f t="shared" si="31"/>
        <v>1.3507692307692307</v>
      </c>
      <c r="AF74" s="11">
        <f t="shared" si="32"/>
        <v>1.408005540166205</v>
      </c>
      <c r="AG74" s="11">
        <f t="shared" si="33"/>
        <v>1.4511985018726592</v>
      </c>
      <c r="AH74" s="11">
        <f t="shared" si="34"/>
        <v>6.2</v>
      </c>
      <c r="AI74" s="11" t="e">
        <f t="shared" si="35"/>
        <v>#DIV/0!</v>
      </c>
    </row>
    <row r="75" spans="1:35" x14ac:dyDescent="0.3">
      <c r="A75" s="13" t="s">
        <v>1542</v>
      </c>
      <c r="B75" s="13" t="str">
        <f>VLOOKUP($A75,Raw!$B$2:$DG$512,MATCH('Breakup of Clients of PMS'!B$1,Raw!$B$1:$DG$1,0),0)</f>
        <v>0</v>
      </c>
      <c r="C75" s="20">
        <f t="shared" si="18"/>
        <v>0</v>
      </c>
      <c r="D75" s="13" t="str">
        <f>VLOOKUP($A75,Raw!$B$2:$DG$512,MATCH('Breakup of Clients of PMS'!D$1,Raw!$B$1:$DG$1,0),0)</f>
        <v>250</v>
      </c>
      <c r="E75" s="20">
        <f t="shared" si="19"/>
        <v>0.13557483731019523</v>
      </c>
      <c r="F75" s="13" t="str">
        <f>VLOOKUP($A75,Raw!$B$2:$DG$512,MATCH('Breakup of Clients of PMS'!F$1,Raw!$B$1:$DG$1,0),0)</f>
        <v>1509</v>
      </c>
      <c r="G75" s="20">
        <f t="shared" si="20"/>
        <v>0.8183297180043384</v>
      </c>
      <c r="H75" s="13" t="str">
        <f>VLOOKUP($A75,Raw!$B$2:$DG$512,MATCH('Breakup of Clients of PMS'!H$1,Raw!$B$1:$DG$1,0),0)</f>
        <v>85</v>
      </c>
      <c r="I75" s="20">
        <f t="shared" si="21"/>
        <v>4.6095444685466377E-2</v>
      </c>
      <c r="J75" s="13" t="str">
        <f>VLOOKUP($A75,Raw!$B$2:$DG$512,MATCH('Breakup of Clients of PMS'!J$1,Raw!$B$1:$DG$1,0),0)</f>
        <v>0</v>
      </c>
      <c r="K75" s="20">
        <f t="shared" si="22"/>
        <v>0</v>
      </c>
      <c r="L75" s="13" t="str">
        <f>VLOOKUP($A75,Raw!$B$2:$DG$512,MATCH('Breakup of Clients of PMS'!L$1,Raw!$B$1:$DG$1,0),0)</f>
        <v>0</v>
      </c>
      <c r="M75" s="20">
        <f t="shared" si="23"/>
        <v>0</v>
      </c>
      <c r="N75" s="13" t="str">
        <f>VLOOKUP($A75,Raw!$B$2:$DG$512,MATCH('Breakup of Clients of PMS'!N$1,Raw!$B$1:$DG$1,0),0)</f>
        <v>1844</v>
      </c>
      <c r="P75" s="13" t="str">
        <f>VLOOKUP($A75,Raw!$B$2:$DG$512,MATCH('Breakup of Clients of PMS'!P$1,Raw!$B$1:$DG$1,0),0)</f>
        <v>0</v>
      </c>
      <c r="Q75" s="20">
        <f t="shared" si="24"/>
        <v>0</v>
      </c>
      <c r="R75" s="13" t="str">
        <f>VLOOKUP($A75,Raw!$B$2:$DG$512,MATCH('Breakup of Clients of PMS'!R$1,Raw!$B$1:$DG$1,0),0)</f>
        <v>1686.89461</v>
      </c>
      <c r="S75" s="20">
        <f t="shared" si="25"/>
        <v>0.29924942774062946</v>
      </c>
      <c r="T75" s="13" t="str">
        <f>VLOOKUP($A75,Raw!$B$2:$DG$512,MATCH('Breakup of Clients of PMS'!T$1,Raw!$B$1:$DG$1,0),0)</f>
        <v>3744.89742</v>
      </c>
      <c r="U75" s="20">
        <f t="shared" si="26"/>
        <v>0.66433220145410243</v>
      </c>
      <c r="V75" s="13" t="str">
        <f>VLOOKUP($A75,Raw!$B$2:$DG$512,MATCH('Breakup of Clients of PMS'!V$1,Raw!$B$1:$DG$1,0),0)</f>
        <v>205.29347</v>
      </c>
      <c r="W75" s="20">
        <f t="shared" si="27"/>
        <v>3.641837080526808E-2</v>
      </c>
      <c r="X75" s="13" t="str">
        <f>VLOOKUP($A75,Raw!$B$2:$DG$512,MATCH('Breakup of Clients of PMS'!X$1,Raw!$B$1:$DG$1,0),0)</f>
        <v>0</v>
      </c>
      <c r="Y75" s="20">
        <f t="shared" si="28"/>
        <v>0</v>
      </c>
      <c r="Z75" s="13" t="str">
        <f>VLOOKUP($A75,Raw!$B$2:$DG$512,MATCH('Breakup of Clients of PMS'!Z$1,Raw!$B$1:$DG$1,0),0)</f>
        <v>0</v>
      </c>
      <c r="AA75" s="20">
        <f t="shared" si="29"/>
        <v>0</v>
      </c>
      <c r="AB75" s="13" t="str">
        <f>VLOOKUP($A75,Raw!$B$2:$DG$512,MATCH('Breakup of Clients of PMS'!AB$1,Raw!$B$1:$DG$1,0),0)</f>
        <v>5637.0855</v>
      </c>
      <c r="AD75" s="11" t="e">
        <f t="shared" si="30"/>
        <v>#DIV/0!</v>
      </c>
      <c r="AE75" s="11">
        <f t="shared" si="31"/>
        <v>6.7475784399999998</v>
      </c>
      <c r="AF75" s="11">
        <f t="shared" si="32"/>
        <v>2.4817080318091449</v>
      </c>
      <c r="AG75" s="11">
        <f t="shared" si="33"/>
        <v>2.4152172941176473</v>
      </c>
      <c r="AH75" s="11" t="e">
        <f t="shared" si="34"/>
        <v>#DIV/0!</v>
      </c>
      <c r="AI75" s="11" t="e">
        <f t="shared" si="35"/>
        <v>#DIV/0!</v>
      </c>
    </row>
    <row r="76" spans="1:35" x14ac:dyDescent="0.3">
      <c r="A76" s="13" t="s">
        <v>1572</v>
      </c>
      <c r="B76" s="13" t="str">
        <f>VLOOKUP($A76,Raw!$B$2:$DG$512,MATCH('Breakup of Clients of PMS'!B$1,Raw!$B$1:$DG$1,0),0)</f>
        <v>0</v>
      </c>
      <c r="C76" s="20">
        <f t="shared" si="18"/>
        <v>0</v>
      </c>
      <c r="D76" s="13" t="str">
        <f>VLOOKUP($A76,Raw!$B$2:$DG$512,MATCH('Breakup of Clients of PMS'!D$1,Raw!$B$1:$DG$1,0),0)</f>
        <v>0</v>
      </c>
      <c r="E76" s="20">
        <f t="shared" si="19"/>
        <v>0</v>
      </c>
      <c r="F76" s="13" t="str">
        <f>VLOOKUP($A76,Raw!$B$2:$DG$512,MATCH('Breakup of Clients of PMS'!F$1,Raw!$B$1:$DG$1,0),0)</f>
        <v>0</v>
      </c>
      <c r="G76" s="20">
        <f t="shared" si="20"/>
        <v>0</v>
      </c>
      <c r="H76" s="13" t="str">
        <f>VLOOKUP($A76,Raw!$B$2:$DG$512,MATCH('Breakup of Clients of PMS'!H$1,Raw!$B$1:$DG$1,0),0)</f>
        <v>0</v>
      </c>
      <c r="I76" s="20">
        <f t="shared" si="21"/>
        <v>0</v>
      </c>
      <c r="J76" s="13" t="str">
        <f>VLOOKUP($A76,Raw!$B$2:$DG$512,MATCH('Breakup of Clients of PMS'!J$1,Raw!$B$1:$DG$1,0),0)</f>
        <v>0</v>
      </c>
      <c r="K76" s="20">
        <f t="shared" si="22"/>
        <v>0</v>
      </c>
      <c r="L76" s="13" t="str">
        <f>VLOOKUP($A76,Raw!$B$2:$DG$512,MATCH('Breakup of Clients of PMS'!L$1,Raw!$B$1:$DG$1,0),0)</f>
        <v>0</v>
      </c>
      <c r="M76" s="20">
        <f t="shared" si="23"/>
        <v>0</v>
      </c>
      <c r="N76" s="13" t="str">
        <f>VLOOKUP($A76,Raw!$B$2:$DG$512,MATCH('Breakup of Clients of PMS'!N$1,Raw!$B$1:$DG$1,0),0)</f>
        <v>1</v>
      </c>
      <c r="P76" s="13" t="str">
        <f>VLOOKUP($A76,Raw!$B$2:$DG$512,MATCH('Breakup of Clients of PMS'!P$1,Raw!$B$1:$DG$1,0),0)</f>
        <v>0</v>
      </c>
      <c r="Q76" s="20">
        <f t="shared" si="24"/>
        <v>0</v>
      </c>
      <c r="R76" s="13" t="str">
        <f>VLOOKUP($A76,Raw!$B$2:$DG$512,MATCH('Breakup of Clients of PMS'!R$1,Raw!$B$1:$DG$1,0),0)</f>
        <v>0</v>
      </c>
      <c r="S76" s="20">
        <f t="shared" si="25"/>
        <v>0</v>
      </c>
      <c r="T76" s="13" t="str">
        <f>VLOOKUP($A76,Raw!$B$2:$DG$512,MATCH('Breakup of Clients of PMS'!T$1,Raw!$B$1:$DG$1,0),0)</f>
        <v>0</v>
      </c>
      <c r="U76" s="20">
        <f t="shared" si="26"/>
        <v>0</v>
      </c>
      <c r="V76" s="13" t="str">
        <f>VLOOKUP($A76,Raw!$B$2:$DG$512,MATCH('Breakup of Clients of PMS'!V$1,Raw!$B$1:$DG$1,0),0)</f>
        <v>0</v>
      </c>
      <c r="W76" s="20">
        <f t="shared" si="27"/>
        <v>0</v>
      </c>
      <c r="X76" s="13" t="str">
        <f>VLOOKUP($A76,Raw!$B$2:$DG$512,MATCH('Breakup of Clients of PMS'!X$1,Raw!$B$1:$DG$1,0),0)</f>
        <v>0</v>
      </c>
      <c r="Y76" s="20">
        <f t="shared" si="28"/>
        <v>0</v>
      </c>
      <c r="Z76" s="13" t="str">
        <f>VLOOKUP($A76,Raw!$B$2:$DG$512,MATCH('Breakup of Clients of PMS'!Z$1,Raw!$B$1:$DG$1,0),0)</f>
        <v>0</v>
      </c>
      <c r="AA76" s="20">
        <f t="shared" si="29"/>
        <v>0</v>
      </c>
      <c r="AB76" s="13" t="str">
        <f>VLOOKUP($A76,Raw!$B$2:$DG$512,MATCH('Breakup of Clients of PMS'!AB$1,Raw!$B$1:$DG$1,0),0)</f>
        <v>38.5</v>
      </c>
      <c r="AD76" s="11" t="e">
        <f t="shared" si="30"/>
        <v>#DIV/0!</v>
      </c>
      <c r="AE76" s="11" t="e">
        <f t="shared" si="31"/>
        <v>#DIV/0!</v>
      </c>
      <c r="AF76" s="11" t="e">
        <f t="shared" si="32"/>
        <v>#DIV/0!</v>
      </c>
      <c r="AG76" s="11" t="e">
        <f t="shared" si="33"/>
        <v>#DIV/0!</v>
      </c>
      <c r="AH76" s="11" t="e">
        <f t="shared" si="34"/>
        <v>#DIV/0!</v>
      </c>
      <c r="AI76" s="11" t="e">
        <f t="shared" si="35"/>
        <v>#DIV/0!</v>
      </c>
    </row>
    <row r="77" spans="1:35" x14ac:dyDescent="0.3">
      <c r="A77" s="13" t="s">
        <v>1582</v>
      </c>
      <c r="B77" s="13" t="str">
        <f>VLOOKUP($A77,Raw!$B$2:$DG$512,MATCH('Breakup of Clients of PMS'!B$1,Raw!$B$1:$DG$1,0),0)</f>
        <v>0</v>
      </c>
      <c r="C77" s="20" t="e">
        <f t="shared" si="18"/>
        <v>#DIV/0!</v>
      </c>
      <c r="D77" s="13" t="str">
        <f>VLOOKUP($A77,Raw!$B$2:$DG$512,MATCH('Breakup of Clients of PMS'!D$1,Raw!$B$1:$DG$1,0),0)</f>
        <v>0</v>
      </c>
      <c r="E77" s="20" t="e">
        <f t="shared" si="19"/>
        <v>#DIV/0!</v>
      </c>
      <c r="F77" s="13" t="str">
        <f>VLOOKUP($A77,Raw!$B$2:$DG$512,MATCH('Breakup of Clients of PMS'!F$1,Raw!$B$1:$DG$1,0),0)</f>
        <v>0</v>
      </c>
      <c r="G77" s="20" t="e">
        <f t="shared" si="20"/>
        <v>#DIV/0!</v>
      </c>
      <c r="H77" s="13" t="str">
        <f>VLOOKUP($A77,Raw!$B$2:$DG$512,MATCH('Breakup of Clients of PMS'!H$1,Raw!$B$1:$DG$1,0),0)</f>
        <v>0</v>
      </c>
      <c r="I77" s="20" t="e">
        <f t="shared" si="21"/>
        <v>#DIV/0!</v>
      </c>
      <c r="J77" s="13" t="str">
        <f>VLOOKUP($A77,Raw!$B$2:$DG$512,MATCH('Breakup of Clients of PMS'!J$1,Raw!$B$1:$DG$1,0),0)</f>
        <v>0</v>
      </c>
      <c r="K77" s="20" t="e">
        <f t="shared" si="22"/>
        <v>#DIV/0!</v>
      </c>
      <c r="L77" s="13" t="str">
        <f>VLOOKUP($A77,Raw!$B$2:$DG$512,MATCH('Breakup of Clients of PMS'!L$1,Raw!$B$1:$DG$1,0),0)</f>
        <v>0</v>
      </c>
      <c r="M77" s="20" t="e">
        <f t="shared" si="23"/>
        <v>#DIV/0!</v>
      </c>
      <c r="N77" s="13" t="str">
        <f>VLOOKUP($A77,Raw!$B$2:$DG$512,MATCH('Breakup of Clients of PMS'!N$1,Raw!$B$1:$DG$1,0),0)</f>
        <v>0</v>
      </c>
      <c r="P77" s="13" t="str">
        <f>VLOOKUP($A77,Raw!$B$2:$DG$512,MATCH('Breakup of Clients of PMS'!P$1,Raw!$B$1:$DG$1,0),0)</f>
        <v>0</v>
      </c>
      <c r="Q77" s="20" t="e">
        <f t="shared" si="24"/>
        <v>#DIV/0!</v>
      </c>
      <c r="R77" s="13" t="str">
        <f>VLOOKUP($A77,Raw!$B$2:$DG$512,MATCH('Breakup of Clients of PMS'!R$1,Raw!$B$1:$DG$1,0),0)</f>
        <v>0</v>
      </c>
      <c r="S77" s="20" t="e">
        <f t="shared" si="25"/>
        <v>#DIV/0!</v>
      </c>
      <c r="T77" s="13" t="str">
        <f>VLOOKUP($A77,Raw!$B$2:$DG$512,MATCH('Breakup of Clients of PMS'!T$1,Raw!$B$1:$DG$1,0),0)</f>
        <v>0</v>
      </c>
      <c r="U77" s="20" t="e">
        <f t="shared" si="26"/>
        <v>#DIV/0!</v>
      </c>
      <c r="V77" s="13" t="str">
        <f>VLOOKUP($A77,Raw!$B$2:$DG$512,MATCH('Breakup of Clients of PMS'!V$1,Raw!$B$1:$DG$1,0),0)</f>
        <v>0</v>
      </c>
      <c r="W77" s="20" t="e">
        <f t="shared" si="27"/>
        <v>#DIV/0!</v>
      </c>
      <c r="X77" s="13" t="str">
        <f>VLOOKUP($A77,Raw!$B$2:$DG$512,MATCH('Breakup of Clients of PMS'!X$1,Raw!$B$1:$DG$1,0),0)</f>
        <v>0</v>
      </c>
      <c r="Y77" s="20" t="e">
        <f t="shared" si="28"/>
        <v>#DIV/0!</v>
      </c>
      <c r="Z77" s="13" t="str">
        <f>VLOOKUP($A77,Raw!$B$2:$DG$512,MATCH('Breakup of Clients of PMS'!Z$1,Raw!$B$1:$DG$1,0),0)</f>
        <v>0</v>
      </c>
      <c r="AA77" s="20" t="e">
        <f t="shared" si="29"/>
        <v>#DIV/0!</v>
      </c>
      <c r="AB77" s="13" t="str">
        <f>VLOOKUP($A77,Raw!$B$2:$DG$512,MATCH('Breakup of Clients of PMS'!AB$1,Raw!$B$1:$DG$1,0),0)</f>
        <v>0</v>
      </c>
      <c r="AD77" s="11" t="e">
        <f t="shared" si="30"/>
        <v>#DIV/0!</v>
      </c>
      <c r="AE77" s="11" t="e">
        <f t="shared" si="31"/>
        <v>#DIV/0!</v>
      </c>
      <c r="AF77" s="11" t="e">
        <f t="shared" si="32"/>
        <v>#DIV/0!</v>
      </c>
      <c r="AG77" s="11" t="e">
        <f t="shared" si="33"/>
        <v>#DIV/0!</v>
      </c>
      <c r="AH77" s="11" t="e">
        <f t="shared" si="34"/>
        <v>#DIV/0!</v>
      </c>
      <c r="AI77" s="11" t="e">
        <f t="shared" si="35"/>
        <v>#DIV/0!</v>
      </c>
    </row>
    <row r="78" spans="1:35" x14ac:dyDescent="0.3">
      <c r="A78" s="13" t="s">
        <v>1591</v>
      </c>
      <c r="B78" s="13" t="str">
        <f>VLOOKUP($A78,Raw!$B$2:$DG$512,MATCH('Breakup of Clients of PMS'!B$1,Raw!$B$1:$DG$1,0),0)</f>
        <v>0</v>
      </c>
      <c r="C78" s="20">
        <f t="shared" si="18"/>
        <v>0</v>
      </c>
      <c r="D78" s="13" t="str">
        <f>VLOOKUP($A78,Raw!$B$2:$DG$512,MATCH('Breakup of Clients of PMS'!D$1,Raw!$B$1:$DG$1,0),0)</f>
        <v>3</v>
      </c>
      <c r="E78" s="20">
        <f t="shared" si="19"/>
        <v>9.6774193548387094E-2</v>
      </c>
      <c r="F78" s="13" t="str">
        <f>VLOOKUP($A78,Raw!$B$2:$DG$512,MATCH('Breakup of Clients of PMS'!F$1,Raw!$B$1:$DG$1,0),0)</f>
        <v>23</v>
      </c>
      <c r="G78" s="20">
        <f t="shared" si="20"/>
        <v>0.74193548387096775</v>
      </c>
      <c r="H78" s="13" t="str">
        <f>VLOOKUP($A78,Raw!$B$2:$DG$512,MATCH('Breakup of Clients of PMS'!H$1,Raw!$B$1:$DG$1,0),0)</f>
        <v>5</v>
      </c>
      <c r="I78" s="20">
        <f t="shared" si="21"/>
        <v>0.16129032258064516</v>
      </c>
      <c r="J78" s="13" t="str">
        <f>VLOOKUP($A78,Raw!$B$2:$DG$512,MATCH('Breakup of Clients of PMS'!J$1,Raw!$B$1:$DG$1,0),0)</f>
        <v>0</v>
      </c>
      <c r="K78" s="20">
        <f t="shared" si="22"/>
        <v>0</v>
      </c>
      <c r="L78" s="13" t="str">
        <f>VLOOKUP($A78,Raw!$B$2:$DG$512,MATCH('Breakup of Clients of PMS'!L$1,Raw!$B$1:$DG$1,0),0)</f>
        <v>0</v>
      </c>
      <c r="M78" s="20">
        <f t="shared" si="23"/>
        <v>0</v>
      </c>
      <c r="N78" s="13" t="str">
        <f>VLOOKUP($A78,Raw!$B$2:$DG$512,MATCH('Breakup of Clients of PMS'!N$1,Raw!$B$1:$DG$1,0),0)</f>
        <v>31</v>
      </c>
      <c r="P78" s="13" t="str">
        <f>VLOOKUP($A78,Raw!$B$2:$DG$512,MATCH('Breakup of Clients of PMS'!P$1,Raw!$B$1:$DG$1,0),0)</f>
        <v>0</v>
      </c>
      <c r="Q78" s="20">
        <f t="shared" si="24"/>
        <v>0</v>
      </c>
      <c r="R78" s="13" t="str">
        <f>VLOOKUP($A78,Raw!$B$2:$DG$512,MATCH('Breakup of Clients of PMS'!R$1,Raw!$B$1:$DG$1,0),0)</f>
        <v>24.4</v>
      </c>
      <c r="S78" s="20">
        <f t="shared" si="25"/>
        <v>8.6301418314292777E-2</v>
      </c>
      <c r="T78" s="13" t="str">
        <f>VLOOKUP($A78,Raw!$B$2:$DG$512,MATCH('Breakup of Clients of PMS'!T$1,Raw!$B$1:$DG$1,0),0)</f>
        <v>251.2</v>
      </c>
      <c r="U78" s="20">
        <f t="shared" si="26"/>
        <v>0.88848017543239122</v>
      </c>
      <c r="V78" s="13" t="str">
        <f>VLOOKUP($A78,Raw!$B$2:$DG$512,MATCH('Breakup of Clients of PMS'!V$1,Raw!$B$1:$DG$1,0),0)</f>
        <v>7.13</v>
      </c>
      <c r="W78" s="20">
        <f t="shared" si="27"/>
        <v>2.5218406253315881E-2</v>
      </c>
      <c r="X78" s="13" t="str">
        <f>VLOOKUP($A78,Raw!$B$2:$DG$512,MATCH('Breakup of Clients of PMS'!X$1,Raw!$B$1:$DG$1,0),0)</f>
        <v>0</v>
      </c>
      <c r="Y78" s="20">
        <f t="shared" si="28"/>
        <v>0</v>
      </c>
      <c r="Z78" s="13" t="str">
        <f>VLOOKUP($A78,Raw!$B$2:$DG$512,MATCH('Breakup of Clients of PMS'!Z$1,Raw!$B$1:$DG$1,0),0)</f>
        <v>0</v>
      </c>
      <c r="AA78" s="20">
        <f t="shared" si="29"/>
        <v>0</v>
      </c>
      <c r="AB78" s="13" t="str">
        <f>VLOOKUP($A78,Raw!$B$2:$DG$512,MATCH('Breakup of Clients of PMS'!AB$1,Raw!$B$1:$DG$1,0),0)</f>
        <v>282.73</v>
      </c>
      <c r="AD78" s="11" t="e">
        <f t="shared" si="30"/>
        <v>#DIV/0!</v>
      </c>
      <c r="AE78" s="11">
        <f t="shared" si="31"/>
        <v>8.1333333333333329</v>
      </c>
      <c r="AF78" s="11">
        <f t="shared" si="32"/>
        <v>10.921739130434782</v>
      </c>
      <c r="AG78" s="11">
        <f t="shared" si="33"/>
        <v>1.4259999999999999</v>
      </c>
      <c r="AH78" s="11" t="e">
        <f t="shared" si="34"/>
        <v>#DIV/0!</v>
      </c>
      <c r="AI78" s="11" t="e">
        <f t="shared" si="35"/>
        <v>#DIV/0!</v>
      </c>
    </row>
    <row r="79" spans="1:35" x14ac:dyDescent="0.3">
      <c r="A79" s="13" t="s">
        <v>1608</v>
      </c>
      <c r="B79" s="13" t="str">
        <f>VLOOKUP($A79,Raw!$B$2:$DG$512,MATCH('Breakup of Clients of PMS'!B$1,Raw!$B$1:$DG$1,0),0)</f>
        <v>0</v>
      </c>
      <c r="C79" s="20" t="e">
        <f t="shared" si="18"/>
        <v>#DIV/0!</v>
      </c>
      <c r="D79" s="13" t="str">
        <f>VLOOKUP($A79,Raw!$B$2:$DG$512,MATCH('Breakup of Clients of PMS'!D$1,Raw!$B$1:$DG$1,0),0)</f>
        <v>0</v>
      </c>
      <c r="E79" s="20" t="e">
        <f t="shared" si="19"/>
        <v>#DIV/0!</v>
      </c>
      <c r="F79" s="13" t="str">
        <f>VLOOKUP($A79,Raw!$B$2:$DG$512,MATCH('Breakup of Clients of PMS'!F$1,Raw!$B$1:$DG$1,0),0)</f>
        <v>0</v>
      </c>
      <c r="G79" s="20" t="e">
        <f t="shared" si="20"/>
        <v>#DIV/0!</v>
      </c>
      <c r="H79" s="13" t="str">
        <f>VLOOKUP($A79,Raw!$B$2:$DG$512,MATCH('Breakup of Clients of PMS'!H$1,Raw!$B$1:$DG$1,0),0)</f>
        <v>0</v>
      </c>
      <c r="I79" s="20" t="e">
        <f t="shared" si="21"/>
        <v>#DIV/0!</v>
      </c>
      <c r="J79" s="13" t="str">
        <f>VLOOKUP($A79,Raw!$B$2:$DG$512,MATCH('Breakup of Clients of PMS'!J$1,Raw!$B$1:$DG$1,0),0)</f>
        <v>0</v>
      </c>
      <c r="K79" s="20" t="e">
        <f t="shared" si="22"/>
        <v>#DIV/0!</v>
      </c>
      <c r="L79" s="13" t="str">
        <f>VLOOKUP($A79,Raw!$B$2:$DG$512,MATCH('Breakup of Clients of PMS'!L$1,Raw!$B$1:$DG$1,0),0)</f>
        <v>0</v>
      </c>
      <c r="M79" s="20" t="e">
        <f t="shared" si="23"/>
        <v>#DIV/0!</v>
      </c>
      <c r="N79" s="13" t="str">
        <f>VLOOKUP($A79,Raw!$B$2:$DG$512,MATCH('Breakup of Clients of PMS'!N$1,Raw!$B$1:$DG$1,0),0)</f>
        <v>0</v>
      </c>
      <c r="P79" s="13" t="str">
        <f>VLOOKUP($A79,Raw!$B$2:$DG$512,MATCH('Breakup of Clients of PMS'!P$1,Raw!$B$1:$DG$1,0),0)</f>
        <v>0</v>
      </c>
      <c r="Q79" s="20" t="e">
        <f t="shared" si="24"/>
        <v>#DIV/0!</v>
      </c>
      <c r="R79" s="13" t="str">
        <f>VLOOKUP($A79,Raw!$B$2:$DG$512,MATCH('Breakup of Clients of PMS'!R$1,Raw!$B$1:$DG$1,0),0)</f>
        <v>0</v>
      </c>
      <c r="S79" s="20" t="e">
        <f t="shared" si="25"/>
        <v>#DIV/0!</v>
      </c>
      <c r="T79" s="13" t="str">
        <f>VLOOKUP($A79,Raw!$B$2:$DG$512,MATCH('Breakup of Clients of PMS'!T$1,Raw!$B$1:$DG$1,0),0)</f>
        <v>0</v>
      </c>
      <c r="U79" s="20" t="e">
        <f t="shared" si="26"/>
        <v>#DIV/0!</v>
      </c>
      <c r="V79" s="13" t="str">
        <f>VLOOKUP($A79,Raw!$B$2:$DG$512,MATCH('Breakup of Clients of PMS'!V$1,Raw!$B$1:$DG$1,0),0)</f>
        <v>0</v>
      </c>
      <c r="W79" s="20" t="e">
        <f t="shared" si="27"/>
        <v>#DIV/0!</v>
      </c>
      <c r="X79" s="13" t="str">
        <f>VLOOKUP($A79,Raw!$B$2:$DG$512,MATCH('Breakup of Clients of PMS'!X$1,Raw!$B$1:$DG$1,0),0)</f>
        <v>0</v>
      </c>
      <c r="Y79" s="20" t="e">
        <f t="shared" si="28"/>
        <v>#DIV/0!</v>
      </c>
      <c r="Z79" s="13" t="str">
        <f>VLOOKUP($A79,Raw!$B$2:$DG$512,MATCH('Breakup of Clients of PMS'!Z$1,Raw!$B$1:$DG$1,0),0)</f>
        <v>0</v>
      </c>
      <c r="AA79" s="20" t="e">
        <f t="shared" si="29"/>
        <v>#DIV/0!</v>
      </c>
      <c r="AB79" s="13" t="str">
        <f>VLOOKUP($A79,Raw!$B$2:$DG$512,MATCH('Breakup of Clients of PMS'!AB$1,Raw!$B$1:$DG$1,0),0)</f>
        <v>0</v>
      </c>
      <c r="AD79" s="11" t="e">
        <f t="shared" si="30"/>
        <v>#DIV/0!</v>
      </c>
      <c r="AE79" s="11" t="e">
        <f t="shared" si="31"/>
        <v>#DIV/0!</v>
      </c>
      <c r="AF79" s="11" t="e">
        <f t="shared" si="32"/>
        <v>#DIV/0!</v>
      </c>
      <c r="AG79" s="11" t="e">
        <f t="shared" si="33"/>
        <v>#DIV/0!</v>
      </c>
      <c r="AH79" s="11" t="e">
        <f t="shared" si="34"/>
        <v>#DIV/0!</v>
      </c>
      <c r="AI79" s="11" t="e">
        <f t="shared" si="35"/>
        <v>#DIV/0!</v>
      </c>
    </row>
    <row r="80" spans="1:35" x14ac:dyDescent="0.3">
      <c r="A80" s="13" t="s">
        <v>1617</v>
      </c>
      <c r="B80" s="13" t="str">
        <f>VLOOKUP($A80,Raw!$B$2:$DG$512,MATCH('Breakup of Clients of PMS'!B$1,Raw!$B$1:$DG$1,0),0)</f>
        <v>0</v>
      </c>
      <c r="C80" s="20">
        <f t="shared" si="18"/>
        <v>0</v>
      </c>
      <c r="D80" s="13" t="str">
        <f>VLOOKUP($A80,Raw!$B$2:$DG$512,MATCH('Breakup of Clients of PMS'!D$1,Raw!$B$1:$DG$1,0),0)</f>
        <v>1</v>
      </c>
      <c r="E80" s="20">
        <f t="shared" si="19"/>
        <v>5.5555555555555552E-2</v>
      </c>
      <c r="F80" s="13" t="str">
        <f>VLOOKUP($A80,Raw!$B$2:$DG$512,MATCH('Breakup of Clients of PMS'!F$1,Raw!$B$1:$DG$1,0),0)</f>
        <v>11</v>
      </c>
      <c r="G80" s="20">
        <f t="shared" si="20"/>
        <v>0.61111111111111116</v>
      </c>
      <c r="H80" s="13" t="str">
        <f>VLOOKUP($A80,Raw!$B$2:$DG$512,MATCH('Breakup of Clients of PMS'!H$1,Raw!$B$1:$DG$1,0),0)</f>
        <v>6</v>
      </c>
      <c r="I80" s="20">
        <f t="shared" si="21"/>
        <v>0.33333333333333331</v>
      </c>
      <c r="J80" s="13" t="str">
        <f>VLOOKUP($A80,Raw!$B$2:$DG$512,MATCH('Breakup of Clients of PMS'!J$1,Raw!$B$1:$DG$1,0),0)</f>
        <v>0</v>
      </c>
      <c r="K80" s="20">
        <f t="shared" si="22"/>
        <v>0</v>
      </c>
      <c r="L80" s="13" t="str">
        <f>VLOOKUP($A80,Raw!$B$2:$DG$512,MATCH('Breakup of Clients of PMS'!L$1,Raw!$B$1:$DG$1,0),0)</f>
        <v>0</v>
      </c>
      <c r="M80" s="20">
        <f t="shared" si="23"/>
        <v>0</v>
      </c>
      <c r="N80" s="13" t="str">
        <f>VLOOKUP($A80,Raw!$B$2:$DG$512,MATCH('Breakup of Clients of PMS'!N$1,Raw!$B$1:$DG$1,0),0)</f>
        <v>18</v>
      </c>
      <c r="P80" s="13" t="str">
        <f>VLOOKUP($A80,Raw!$B$2:$DG$512,MATCH('Breakup of Clients of PMS'!P$1,Raw!$B$1:$DG$1,0),0)</f>
        <v>0</v>
      </c>
      <c r="Q80" s="20">
        <f t="shared" si="24"/>
        <v>0</v>
      </c>
      <c r="R80" s="13" t="str">
        <f>VLOOKUP($A80,Raw!$B$2:$DG$512,MATCH('Breakup of Clients of PMS'!R$1,Raw!$B$1:$DG$1,0),0)</f>
        <v>2.0418</v>
      </c>
      <c r="S80" s="20">
        <f t="shared" si="25"/>
        <v>3.7470889314244922E-2</v>
      </c>
      <c r="T80" s="13" t="str">
        <f>VLOOKUP($A80,Raw!$B$2:$DG$512,MATCH('Breakup of Clients of PMS'!T$1,Raw!$B$1:$DG$1,0),0)</f>
        <v>43.2152</v>
      </c>
      <c r="U80" s="20">
        <f t="shared" si="26"/>
        <v>0.7930806033367408</v>
      </c>
      <c r="V80" s="13" t="str">
        <f>VLOOKUP($A80,Raw!$B$2:$DG$512,MATCH('Breakup of Clients of PMS'!V$1,Raw!$B$1:$DG$1,0),0)</f>
        <v>9.2333</v>
      </c>
      <c r="W80" s="20">
        <f t="shared" si="27"/>
        <v>0.16944850734901443</v>
      </c>
      <c r="X80" s="13" t="str">
        <f>VLOOKUP($A80,Raw!$B$2:$DG$512,MATCH('Breakup of Clients of PMS'!X$1,Raw!$B$1:$DG$1,0),0)</f>
        <v>0</v>
      </c>
      <c r="Y80" s="20">
        <f t="shared" si="28"/>
        <v>0</v>
      </c>
      <c r="Z80" s="13" t="str">
        <f>VLOOKUP($A80,Raw!$B$2:$DG$512,MATCH('Breakup of Clients of PMS'!Z$1,Raw!$B$1:$DG$1,0),0)</f>
        <v>0</v>
      </c>
      <c r="AA80" s="20">
        <f t="shared" si="29"/>
        <v>0</v>
      </c>
      <c r="AB80" s="13" t="str">
        <f>VLOOKUP($A80,Raw!$B$2:$DG$512,MATCH('Breakup of Clients of PMS'!AB$1,Raw!$B$1:$DG$1,0),0)</f>
        <v>54.4903</v>
      </c>
      <c r="AD80" s="11" t="e">
        <f t="shared" si="30"/>
        <v>#DIV/0!</v>
      </c>
      <c r="AE80" s="11">
        <f t="shared" si="31"/>
        <v>2.0417999999999998</v>
      </c>
      <c r="AF80" s="11">
        <f t="shared" si="32"/>
        <v>3.9286545454545458</v>
      </c>
      <c r="AG80" s="11">
        <f t="shared" si="33"/>
        <v>1.5388833333333334</v>
      </c>
      <c r="AH80" s="11" t="e">
        <f t="shared" si="34"/>
        <v>#DIV/0!</v>
      </c>
      <c r="AI80" s="11" t="e">
        <f t="shared" si="35"/>
        <v>#DIV/0!</v>
      </c>
    </row>
    <row r="81" spans="1:35" x14ac:dyDescent="0.3">
      <c r="A81" s="13" t="s">
        <v>1631</v>
      </c>
      <c r="B81" s="13" t="str">
        <f>VLOOKUP($A81,Raw!$B$2:$DG$512,MATCH('Breakup of Clients of PMS'!B$1,Raw!$B$1:$DG$1,0),0)</f>
        <v>0</v>
      </c>
      <c r="C81" s="20">
        <f t="shared" si="18"/>
        <v>0</v>
      </c>
      <c r="D81" s="13" t="str">
        <f>VLOOKUP($A81,Raw!$B$2:$DG$512,MATCH('Breakup of Clients of PMS'!D$1,Raw!$B$1:$DG$1,0),0)</f>
        <v>3</v>
      </c>
      <c r="E81" s="20">
        <f t="shared" si="19"/>
        <v>7.6923076923076927E-2</v>
      </c>
      <c r="F81" s="13" t="str">
        <f>VLOOKUP($A81,Raw!$B$2:$DG$512,MATCH('Breakup of Clients of PMS'!F$1,Raw!$B$1:$DG$1,0),0)</f>
        <v>34</v>
      </c>
      <c r="G81" s="20">
        <f t="shared" si="20"/>
        <v>0.87179487179487181</v>
      </c>
      <c r="H81" s="13" t="str">
        <f>VLOOKUP($A81,Raw!$B$2:$DG$512,MATCH('Breakup of Clients of PMS'!H$1,Raw!$B$1:$DG$1,0),0)</f>
        <v>2</v>
      </c>
      <c r="I81" s="20">
        <f t="shared" si="21"/>
        <v>5.128205128205128E-2</v>
      </c>
      <c r="J81" s="13" t="str">
        <f>VLOOKUP($A81,Raw!$B$2:$DG$512,MATCH('Breakup of Clients of PMS'!J$1,Raw!$B$1:$DG$1,0),0)</f>
        <v>0</v>
      </c>
      <c r="K81" s="20">
        <f t="shared" si="22"/>
        <v>0</v>
      </c>
      <c r="L81" s="13" t="str">
        <f>VLOOKUP($A81,Raw!$B$2:$DG$512,MATCH('Breakup of Clients of PMS'!L$1,Raw!$B$1:$DG$1,0),0)</f>
        <v>0</v>
      </c>
      <c r="M81" s="20">
        <f t="shared" si="23"/>
        <v>0</v>
      </c>
      <c r="N81" s="13" t="str">
        <f>VLOOKUP($A81,Raw!$B$2:$DG$512,MATCH('Breakup of Clients of PMS'!N$1,Raw!$B$1:$DG$1,0),0)</f>
        <v>39</v>
      </c>
      <c r="P81" s="13" t="str">
        <f>VLOOKUP($A81,Raw!$B$2:$DG$512,MATCH('Breakup of Clients of PMS'!P$1,Raw!$B$1:$DG$1,0),0)</f>
        <v>0</v>
      </c>
      <c r="Q81" s="20">
        <f t="shared" si="24"/>
        <v>0</v>
      </c>
      <c r="R81" s="13" t="str">
        <f>VLOOKUP($A81,Raw!$B$2:$DG$512,MATCH('Breakup of Clients of PMS'!R$1,Raw!$B$1:$DG$1,0),0)</f>
        <v>12.29521</v>
      </c>
      <c r="S81" s="20">
        <f t="shared" si="25"/>
        <v>0.25328518353334523</v>
      </c>
      <c r="T81" s="13" t="str">
        <f>VLOOKUP($A81,Raw!$B$2:$DG$512,MATCH('Breakup of Clients of PMS'!T$1,Raw!$B$1:$DG$1,0),0)</f>
        <v>35.21921</v>
      </c>
      <c r="U81" s="20">
        <f t="shared" si="26"/>
        <v>0.72552677577279501</v>
      </c>
      <c r="V81" s="13" t="str">
        <f>VLOOKUP($A81,Raw!$B$2:$DG$512,MATCH('Breakup of Clients of PMS'!V$1,Raw!$B$1:$DG$1,0),0)</f>
        <v>1.02852</v>
      </c>
      <c r="W81" s="20">
        <f t="shared" si="27"/>
        <v>2.1187834690722343E-2</v>
      </c>
      <c r="X81" s="13" t="str">
        <f>VLOOKUP($A81,Raw!$B$2:$DG$512,MATCH('Breakup of Clients of PMS'!X$1,Raw!$B$1:$DG$1,0),0)</f>
        <v>0</v>
      </c>
      <c r="Y81" s="20">
        <f t="shared" si="28"/>
        <v>0</v>
      </c>
      <c r="Z81" s="13" t="str">
        <f>VLOOKUP($A81,Raw!$B$2:$DG$512,MATCH('Breakup of Clients of PMS'!Z$1,Raw!$B$1:$DG$1,0),0)</f>
        <v>0</v>
      </c>
      <c r="AA81" s="20">
        <f t="shared" si="29"/>
        <v>0</v>
      </c>
      <c r="AB81" s="13" t="str">
        <f>VLOOKUP($A81,Raw!$B$2:$DG$512,MATCH('Breakup of Clients of PMS'!AB$1,Raw!$B$1:$DG$1,0),0)</f>
        <v>48.54295</v>
      </c>
      <c r="AD81" s="11" t="e">
        <f t="shared" si="30"/>
        <v>#DIV/0!</v>
      </c>
      <c r="AE81" s="11">
        <f t="shared" si="31"/>
        <v>4.0984033333333336</v>
      </c>
      <c r="AF81" s="11">
        <f t="shared" si="32"/>
        <v>1.0358591176470586</v>
      </c>
      <c r="AG81" s="11">
        <f t="shared" si="33"/>
        <v>0.51426000000000005</v>
      </c>
      <c r="AH81" s="11" t="e">
        <f t="shared" si="34"/>
        <v>#DIV/0!</v>
      </c>
      <c r="AI81" s="11" t="e">
        <f t="shared" si="35"/>
        <v>#DIV/0!</v>
      </c>
    </row>
    <row r="82" spans="1:35" x14ac:dyDescent="0.3">
      <c r="A82" s="13" t="s">
        <v>1647</v>
      </c>
      <c r="B82" s="13" t="str">
        <f>VLOOKUP($A82,Raw!$B$2:$DG$512,MATCH('Breakup of Clients of PMS'!B$1,Raw!$B$1:$DG$1,0),0)</f>
        <v>0</v>
      </c>
      <c r="C82" s="20">
        <f t="shared" si="18"/>
        <v>0</v>
      </c>
      <c r="D82" s="13" t="str">
        <f>VLOOKUP($A82,Raw!$B$2:$DG$512,MATCH('Breakup of Clients of PMS'!D$1,Raw!$B$1:$DG$1,0),0)</f>
        <v>13</v>
      </c>
      <c r="E82" s="20">
        <f t="shared" si="19"/>
        <v>3.8690476190476192E-2</v>
      </c>
      <c r="F82" s="13" t="str">
        <f>VLOOKUP($A82,Raw!$B$2:$DG$512,MATCH('Breakup of Clients of PMS'!F$1,Raw!$B$1:$DG$1,0),0)</f>
        <v>298</v>
      </c>
      <c r="G82" s="20">
        <f t="shared" si="20"/>
        <v>0.88690476190476186</v>
      </c>
      <c r="H82" s="13" t="str">
        <f>VLOOKUP($A82,Raw!$B$2:$DG$512,MATCH('Breakup of Clients of PMS'!H$1,Raw!$B$1:$DG$1,0),0)</f>
        <v>25</v>
      </c>
      <c r="I82" s="20">
        <f t="shared" si="21"/>
        <v>7.4404761904761904E-2</v>
      </c>
      <c r="J82" s="13" t="str">
        <f>VLOOKUP($A82,Raw!$B$2:$DG$512,MATCH('Breakup of Clients of PMS'!J$1,Raw!$B$1:$DG$1,0),0)</f>
        <v>0</v>
      </c>
      <c r="K82" s="20">
        <f t="shared" si="22"/>
        <v>0</v>
      </c>
      <c r="L82" s="13" t="str">
        <f>VLOOKUP($A82,Raw!$B$2:$DG$512,MATCH('Breakup of Clients of PMS'!L$1,Raw!$B$1:$DG$1,0),0)</f>
        <v>0</v>
      </c>
      <c r="M82" s="20">
        <f t="shared" si="23"/>
        <v>0</v>
      </c>
      <c r="N82" s="13" t="str">
        <f>VLOOKUP($A82,Raw!$B$2:$DG$512,MATCH('Breakup of Clients of PMS'!N$1,Raw!$B$1:$DG$1,0),0)</f>
        <v>336</v>
      </c>
      <c r="P82" s="13" t="str">
        <f>VLOOKUP($A82,Raw!$B$2:$DG$512,MATCH('Breakup of Clients of PMS'!P$1,Raw!$B$1:$DG$1,0),0)</f>
        <v>0</v>
      </c>
      <c r="Q82" s="20">
        <f t="shared" si="24"/>
        <v>0</v>
      </c>
      <c r="R82" s="13" t="str">
        <f>VLOOKUP($A82,Raw!$B$2:$DG$512,MATCH('Breakup of Clients of PMS'!R$1,Raw!$B$1:$DG$1,0),0)</f>
        <v>146.83</v>
      </c>
      <c r="S82" s="20">
        <f t="shared" si="25"/>
        <v>0.18448529319378307</v>
      </c>
      <c r="T82" s="13" t="str">
        <f>VLOOKUP($A82,Raw!$B$2:$DG$512,MATCH('Breakup of Clients of PMS'!T$1,Raw!$B$1:$DG$1,0),0)</f>
        <v>630.24</v>
      </c>
      <c r="U82" s="20">
        <f t="shared" si="26"/>
        <v>0.79186822299564008</v>
      </c>
      <c r="V82" s="13" t="str">
        <f>VLOOKUP($A82,Raw!$B$2:$DG$512,MATCH('Breakup of Clients of PMS'!V$1,Raw!$B$1:$DG$1,0),0)</f>
        <v>18.82</v>
      </c>
      <c r="W82" s="20">
        <f t="shared" si="27"/>
        <v>2.3646483810576838E-2</v>
      </c>
      <c r="X82" s="13" t="str">
        <f>VLOOKUP($A82,Raw!$B$2:$DG$512,MATCH('Breakup of Clients of PMS'!X$1,Raw!$B$1:$DG$1,0),0)</f>
        <v>0</v>
      </c>
      <c r="Y82" s="20">
        <f t="shared" si="28"/>
        <v>0</v>
      </c>
      <c r="Z82" s="13" t="str">
        <f>VLOOKUP($A82,Raw!$B$2:$DG$512,MATCH('Breakup of Clients of PMS'!Z$1,Raw!$B$1:$DG$1,0),0)</f>
        <v>0</v>
      </c>
      <c r="AA82" s="20">
        <f t="shared" si="29"/>
        <v>0</v>
      </c>
      <c r="AB82" s="13" t="str">
        <f>VLOOKUP($A82,Raw!$B$2:$DG$512,MATCH('Breakup of Clients of PMS'!AB$1,Raw!$B$1:$DG$1,0),0)</f>
        <v>795.89</v>
      </c>
      <c r="AD82" s="11" t="e">
        <f t="shared" si="30"/>
        <v>#DIV/0!</v>
      </c>
      <c r="AE82" s="11">
        <f t="shared" si="31"/>
        <v>11.294615384615385</v>
      </c>
      <c r="AF82" s="11">
        <f t="shared" si="32"/>
        <v>2.1148993288590603</v>
      </c>
      <c r="AG82" s="11">
        <f t="shared" si="33"/>
        <v>0.75280000000000002</v>
      </c>
      <c r="AH82" s="11" t="e">
        <f t="shared" si="34"/>
        <v>#DIV/0!</v>
      </c>
      <c r="AI82" s="11" t="e">
        <f t="shared" si="35"/>
        <v>#DIV/0!</v>
      </c>
    </row>
    <row r="83" spans="1:35" x14ac:dyDescent="0.3">
      <c r="A83" s="13" t="s">
        <v>1671</v>
      </c>
      <c r="B83" s="13" t="str">
        <f>VLOOKUP($A83,Raw!$B$2:$DG$512,MATCH('Breakup of Clients of PMS'!B$1,Raw!$B$1:$DG$1,0),0)</f>
        <v>0</v>
      </c>
      <c r="C83" s="20">
        <f t="shared" si="18"/>
        <v>0</v>
      </c>
      <c r="D83" s="13" t="str">
        <f>VLOOKUP($A83,Raw!$B$2:$DG$512,MATCH('Breakup of Clients of PMS'!D$1,Raw!$B$1:$DG$1,0),0)</f>
        <v>3</v>
      </c>
      <c r="E83" s="20">
        <f t="shared" si="19"/>
        <v>0.15</v>
      </c>
      <c r="F83" s="13" t="str">
        <f>VLOOKUP($A83,Raw!$B$2:$DG$512,MATCH('Breakup of Clients of PMS'!F$1,Raw!$B$1:$DG$1,0),0)</f>
        <v>17</v>
      </c>
      <c r="G83" s="20">
        <f t="shared" si="20"/>
        <v>0.85</v>
      </c>
      <c r="H83" s="13" t="str">
        <f>VLOOKUP($A83,Raw!$B$2:$DG$512,MATCH('Breakup of Clients of PMS'!H$1,Raw!$B$1:$DG$1,0),0)</f>
        <v>0</v>
      </c>
      <c r="I83" s="20">
        <f t="shared" si="21"/>
        <v>0</v>
      </c>
      <c r="J83" s="13" t="str">
        <f>VLOOKUP($A83,Raw!$B$2:$DG$512,MATCH('Breakup of Clients of PMS'!J$1,Raw!$B$1:$DG$1,0),0)</f>
        <v>0</v>
      </c>
      <c r="K83" s="20">
        <f t="shared" si="22"/>
        <v>0</v>
      </c>
      <c r="L83" s="13" t="str">
        <f>VLOOKUP($A83,Raw!$B$2:$DG$512,MATCH('Breakup of Clients of PMS'!L$1,Raw!$B$1:$DG$1,0),0)</f>
        <v>0</v>
      </c>
      <c r="M83" s="20">
        <f t="shared" si="23"/>
        <v>0</v>
      </c>
      <c r="N83" s="13" t="str">
        <f>VLOOKUP($A83,Raw!$B$2:$DG$512,MATCH('Breakup of Clients of PMS'!N$1,Raw!$B$1:$DG$1,0),0)</f>
        <v>20</v>
      </c>
      <c r="P83" s="13" t="str">
        <f>VLOOKUP($A83,Raw!$B$2:$DG$512,MATCH('Breakup of Clients of PMS'!P$1,Raw!$B$1:$DG$1,0),0)</f>
        <v>0</v>
      </c>
      <c r="Q83" s="20">
        <f t="shared" si="24"/>
        <v>0</v>
      </c>
      <c r="R83" s="13" t="str">
        <f>VLOOKUP($A83,Raw!$B$2:$DG$512,MATCH('Breakup of Clients of PMS'!R$1,Raw!$B$1:$DG$1,0),0)</f>
        <v>68.16</v>
      </c>
      <c r="S83" s="20">
        <f t="shared" si="25"/>
        <v>0.57339951207201134</v>
      </c>
      <c r="T83" s="13" t="str">
        <f>VLOOKUP($A83,Raw!$B$2:$DG$512,MATCH('Breakup of Clients of PMS'!T$1,Raw!$B$1:$DG$1,0),0)</f>
        <v>50.7</v>
      </c>
      <c r="U83" s="20">
        <f t="shared" si="26"/>
        <v>0.42651636241271979</v>
      </c>
      <c r="V83" s="13" t="str">
        <f>VLOOKUP($A83,Raw!$B$2:$DG$512,MATCH('Breakup of Clients of PMS'!V$1,Raw!$B$1:$DG$1,0),0)</f>
        <v>0</v>
      </c>
      <c r="W83" s="20">
        <f t="shared" si="27"/>
        <v>0</v>
      </c>
      <c r="X83" s="13" t="str">
        <f>VLOOKUP($A83,Raw!$B$2:$DG$512,MATCH('Breakup of Clients of PMS'!X$1,Raw!$B$1:$DG$1,0),0)</f>
        <v>0</v>
      </c>
      <c r="Y83" s="20">
        <f t="shared" si="28"/>
        <v>0</v>
      </c>
      <c r="Z83" s="13" t="str">
        <f>VLOOKUP($A83,Raw!$B$2:$DG$512,MATCH('Breakup of Clients of PMS'!Z$1,Raw!$B$1:$DG$1,0),0)</f>
        <v>0</v>
      </c>
      <c r="AA83" s="20">
        <f t="shared" si="29"/>
        <v>0</v>
      </c>
      <c r="AB83" s="13" t="str">
        <f>VLOOKUP($A83,Raw!$B$2:$DG$512,MATCH('Breakup of Clients of PMS'!AB$1,Raw!$B$1:$DG$1,0),0)</f>
        <v>118.87</v>
      </c>
      <c r="AD83" s="11" t="e">
        <f t="shared" si="30"/>
        <v>#DIV/0!</v>
      </c>
      <c r="AE83" s="11">
        <f t="shared" si="31"/>
        <v>22.72</v>
      </c>
      <c r="AF83" s="11">
        <f t="shared" si="32"/>
        <v>2.9823529411764707</v>
      </c>
      <c r="AG83" s="11" t="e">
        <f t="shared" si="33"/>
        <v>#DIV/0!</v>
      </c>
      <c r="AH83" s="11" t="e">
        <f t="shared" si="34"/>
        <v>#DIV/0!</v>
      </c>
      <c r="AI83" s="11" t="e">
        <f t="shared" si="35"/>
        <v>#DIV/0!</v>
      </c>
    </row>
    <row r="84" spans="1:35" x14ac:dyDescent="0.3">
      <c r="A84" s="13" t="s">
        <v>1690</v>
      </c>
      <c r="B84" s="13" t="str">
        <f>VLOOKUP($A84,Raw!$B$2:$DG$512,MATCH('Breakup of Clients of PMS'!B$1,Raw!$B$1:$DG$1,0),0)</f>
        <v>0</v>
      </c>
      <c r="C84" s="20">
        <f t="shared" si="18"/>
        <v>0</v>
      </c>
      <c r="D84" s="13" t="str">
        <f>VLOOKUP($A84,Raw!$B$2:$DG$512,MATCH('Breakup of Clients of PMS'!D$1,Raw!$B$1:$DG$1,0),0)</f>
        <v>64</v>
      </c>
      <c r="E84" s="20">
        <f t="shared" si="19"/>
        <v>6.852248394004283E-2</v>
      </c>
      <c r="F84" s="13" t="str">
        <f>VLOOKUP($A84,Raw!$B$2:$DG$512,MATCH('Breakup of Clients of PMS'!F$1,Raw!$B$1:$DG$1,0),0)</f>
        <v>609</v>
      </c>
      <c r="G84" s="20">
        <f t="shared" si="20"/>
        <v>0.65203426124197006</v>
      </c>
      <c r="H84" s="13" t="str">
        <f>VLOOKUP($A84,Raw!$B$2:$DG$512,MATCH('Breakup of Clients of PMS'!H$1,Raw!$B$1:$DG$1,0),0)</f>
        <v>261</v>
      </c>
      <c r="I84" s="20">
        <f t="shared" si="21"/>
        <v>0.27944325481798715</v>
      </c>
      <c r="J84" s="13" t="str">
        <f>VLOOKUP($A84,Raw!$B$2:$DG$512,MATCH('Breakup of Clients of PMS'!J$1,Raw!$B$1:$DG$1,0),0)</f>
        <v>0</v>
      </c>
      <c r="K84" s="20">
        <f t="shared" si="22"/>
        <v>0</v>
      </c>
      <c r="L84" s="13" t="str">
        <f>VLOOKUP($A84,Raw!$B$2:$DG$512,MATCH('Breakup of Clients of PMS'!L$1,Raw!$B$1:$DG$1,0),0)</f>
        <v>0</v>
      </c>
      <c r="M84" s="20">
        <f t="shared" si="23"/>
        <v>0</v>
      </c>
      <c r="N84" s="13" t="str">
        <f>VLOOKUP($A84,Raw!$B$2:$DG$512,MATCH('Breakup of Clients of PMS'!N$1,Raw!$B$1:$DG$1,0),0)</f>
        <v>934</v>
      </c>
      <c r="P84" s="13" t="str">
        <f>VLOOKUP($A84,Raw!$B$2:$DG$512,MATCH('Breakup of Clients of PMS'!P$1,Raw!$B$1:$DG$1,0),0)</f>
        <v>0</v>
      </c>
      <c r="Q84" s="20">
        <f t="shared" si="24"/>
        <v>0</v>
      </c>
      <c r="R84" s="13" t="str">
        <f>VLOOKUP($A84,Raw!$B$2:$DG$512,MATCH('Breakup of Clients of PMS'!R$1,Raw!$B$1:$DG$1,0),0)</f>
        <v>502.69</v>
      </c>
      <c r="S84" s="20">
        <f t="shared" si="25"/>
        <v>0.16849737042338028</v>
      </c>
      <c r="T84" s="13" t="str">
        <f>VLOOKUP($A84,Raw!$B$2:$DG$512,MATCH('Breakup of Clients of PMS'!T$1,Raw!$B$1:$DG$1,0),0)</f>
        <v>1809.91</v>
      </c>
      <c r="U84" s="20">
        <f t="shared" si="26"/>
        <v>0.60666628678306755</v>
      </c>
      <c r="V84" s="13" t="str">
        <f>VLOOKUP($A84,Raw!$B$2:$DG$512,MATCH('Breakup of Clients of PMS'!V$1,Raw!$B$1:$DG$1,0),0)</f>
        <v>670.77</v>
      </c>
      <c r="W84" s="20">
        <f t="shared" si="27"/>
        <v>0.22483634279355225</v>
      </c>
      <c r="X84" s="13" t="str">
        <f>VLOOKUP($A84,Raw!$B$2:$DG$512,MATCH('Breakup of Clients of PMS'!X$1,Raw!$B$1:$DG$1,0),0)</f>
        <v>0</v>
      </c>
      <c r="Y84" s="20">
        <f t="shared" si="28"/>
        <v>0</v>
      </c>
      <c r="Z84" s="13" t="str">
        <f>VLOOKUP($A84,Raw!$B$2:$DG$512,MATCH('Breakup of Clients of PMS'!Z$1,Raw!$B$1:$DG$1,0),0)</f>
        <v>0</v>
      </c>
      <c r="AA84" s="20">
        <f t="shared" si="29"/>
        <v>0</v>
      </c>
      <c r="AB84" s="13" t="str">
        <f>VLOOKUP($A84,Raw!$B$2:$DG$512,MATCH('Breakup of Clients of PMS'!AB$1,Raw!$B$1:$DG$1,0),0)</f>
        <v>2983.37</v>
      </c>
      <c r="AD84" s="11" t="e">
        <f t="shared" si="30"/>
        <v>#DIV/0!</v>
      </c>
      <c r="AE84" s="11">
        <f t="shared" si="31"/>
        <v>7.85453125</v>
      </c>
      <c r="AF84" s="11">
        <f t="shared" si="32"/>
        <v>2.9719376026272579</v>
      </c>
      <c r="AG84" s="11">
        <f t="shared" si="33"/>
        <v>2.57</v>
      </c>
      <c r="AH84" s="11" t="e">
        <f t="shared" si="34"/>
        <v>#DIV/0!</v>
      </c>
      <c r="AI84" s="11" t="e">
        <f t="shared" si="35"/>
        <v>#DIV/0!</v>
      </c>
    </row>
    <row r="85" spans="1:35" x14ac:dyDescent="0.3">
      <c r="A85" s="13" t="s">
        <v>1714</v>
      </c>
      <c r="B85" s="13" t="str">
        <f>VLOOKUP($A85,Raw!$B$2:$DG$512,MATCH('Breakup of Clients of PMS'!B$1,Raw!$B$1:$DG$1,0),0)</f>
        <v>0</v>
      </c>
      <c r="C85" s="20">
        <f t="shared" si="18"/>
        <v>0</v>
      </c>
      <c r="D85" s="13" t="str">
        <f>VLOOKUP($A85,Raw!$B$2:$DG$512,MATCH('Breakup of Clients of PMS'!D$1,Raw!$B$1:$DG$1,0),0)</f>
        <v>18</v>
      </c>
      <c r="E85" s="20">
        <f t="shared" si="19"/>
        <v>6.9767441860465115E-2</v>
      </c>
      <c r="F85" s="13" t="str">
        <f>VLOOKUP($A85,Raw!$B$2:$DG$512,MATCH('Breakup of Clients of PMS'!F$1,Raw!$B$1:$DG$1,0),0)</f>
        <v>203</v>
      </c>
      <c r="G85" s="20">
        <f t="shared" si="20"/>
        <v>0.78682170542635654</v>
      </c>
      <c r="H85" s="13" t="str">
        <f>VLOOKUP($A85,Raw!$B$2:$DG$512,MATCH('Breakup of Clients of PMS'!H$1,Raw!$B$1:$DG$1,0),0)</f>
        <v>37</v>
      </c>
      <c r="I85" s="20">
        <f t="shared" si="21"/>
        <v>0.1434108527131783</v>
      </c>
      <c r="J85" s="13" t="str">
        <f>VLOOKUP($A85,Raw!$B$2:$DG$512,MATCH('Breakup of Clients of PMS'!J$1,Raw!$B$1:$DG$1,0),0)</f>
        <v>0</v>
      </c>
      <c r="K85" s="20">
        <f t="shared" si="22"/>
        <v>0</v>
      </c>
      <c r="L85" s="13" t="str">
        <f>VLOOKUP($A85,Raw!$B$2:$DG$512,MATCH('Breakup of Clients of PMS'!L$1,Raw!$B$1:$DG$1,0),0)</f>
        <v>0</v>
      </c>
      <c r="M85" s="20">
        <f t="shared" si="23"/>
        <v>0</v>
      </c>
      <c r="N85" s="13" t="str">
        <f>VLOOKUP($A85,Raw!$B$2:$DG$512,MATCH('Breakup of Clients of PMS'!N$1,Raw!$B$1:$DG$1,0),0)</f>
        <v>258</v>
      </c>
      <c r="P85" s="13" t="str">
        <f>VLOOKUP($A85,Raw!$B$2:$DG$512,MATCH('Breakup of Clients of PMS'!P$1,Raw!$B$1:$DG$1,0),0)</f>
        <v>0</v>
      </c>
      <c r="Q85" s="20">
        <f t="shared" si="24"/>
        <v>0</v>
      </c>
      <c r="R85" s="13" t="str">
        <f>VLOOKUP($A85,Raw!$B$2:$DG$512,MATCH('Breakup of Clients of PMS'!R$1,Raw!$B$1:$DG$1,0),0)</f>
        <v>71.67</v>
      </c>
      <c r="S85" s="20">
        <f t="shared" si="25"/>
        <v>0.15323597955998375</v>
      </c>
      <c r="T85" s="13" t="str">
        <f>VLOOKUP($A85,Raw!$B$2:$DG$512,MATCH('Breakup of Clients of PMS'!T$1,Raw!$B$1:$DG$1,0),0)</f>
        <v>291.9</v>
      </c>
      <c r="U85" s="20">
        <f t="shared" si="26"/>
        <v>0.62410468025058263</v>
      </c>
      <c r="V85" s="13" t="str">
        <f>VLOOKUP($A85,Raw!$B$2:$DG$512,MATCH('Breakup of Clients of PMS'!V$1,Raw!$B$1:$DG$1,0),0)</f>
        <v>104.14</v>
      </c>
      <c r="W85" s="20">
        <f t="shared" si="27"/>
        <v>0.22265934018943365</v>
      </c>
      <c r="X85" s="13" t="str">
        <f>VLOOKUP($A85,Raw!$B$2:$DG$512,MATCH('Breakup of Clients of PMS'!X$1,Raw!$B$1:$DG$1,0),0)</f>
        <v>0</v>
      </c>
      <c r="Y85" s="20">
        <f t="shared" si="28"/>
        <v>0</v>
      </c>
      <c r="Z85" s="13" t="str">
        <f>VLOOKUP($A85,Raw!$B$2:$DG$512,MATCH('Breakup of Clients of PMS'!Z$1,Raw!$B$1:$DG$1,0),0)</f>
        <v>0</v>
      </c>
      <c r="AA85" s="20">
        <f t="shared" si="29"/>
        <v>0</v>
      </c>
      <c r="AB85" s="13" t="str">
        <f>VLOOKUP($A85,Raw!$B$2:$DG$512,MATCH('Breakup of Clients of PMS'!AB$1,Raw!$B$1:$DG$1,0),0)</f>
        <v>467.71</v>
      </c>
      <c r="AD85" s="11" t="e">
        <f t="shared" si="30"/>
        <v>#DIV/0!</v>
      </c>
      <c r="AE85" s="11">
        <f t="shared" si="31"/>
        <v>3.9816666666666669</v>
      </c>
      <c r="AF85" s="11">
        <f t="shared" si="32"/>
        <v>1.4379310344827585</v>
      </c>
      <c r="AG85" s="11">
        <f t="shared" si="33"/>
        <v>2.8145945945945945</v>
      </c>
      <c r="AH85" s="11" t="e">
        <f t="shared" si="34"/>
        <v>#DIV/0!</v>
      </c>
      <c r="AI85" s="11" t="e">
        <f t="shared" si="35"/>
        <v>#DIV/0!</v>
      </c>
    </row>
    <row r="86" spans="1:35" x14ac:dyDescent="0.3">
      <c r="A86" s="13" t="s">
        <v>1746</v>
      </c>
      <c r="B86" s="13" t="str">
        <f>VLOOKUP($A86,Raw!$B$2:$DG$512,MATCH('Breakup of Clients of PMS'!B$1,Raw!$B$1:$DG$1,0),0)</f>
        <v>0</v>
      </c>
      <c r="C86" s="20">
        <f t="shared" si="18"/>
        <v>0</v>
      </c>
      <c r="D86" s="13" t="str">
        <f>VLOOKUP($A86,Raw!$B$2:$DG$512,MATCH('Breakup of Clients of PMS'!D$1,Raw!$B$1:$DG$1,0),0)</f>
        <v>11</v>
      </c>
      <c r="E86" s="20">
        <f t="shared" si="19"/>
        <v>8.943089430894309E-2</v>
      </c>
      <c r="F86" s="13" t="str">
        <f>VLOOKUP($A86,Raw!$B$2:$DG$512,MATCH('Breakup of Clients of PMS'!F$1,Raw!$B$1:$DG$1,0),0)</f>
        <v>103</v>
      </c>
      <c r="G86" s="20">
        <f t="shared" si="20"/>
        <v>0.83739837398373984</v>
      </c>
      <c r="H86" s="13" t="str">
        <f>VLOOKUP($A86,Raw!$B$2:$DG$512,MATCH('Breakup of Clients of PMS'!H$1,Raw!$B$1:$DG$1,0),0)</f>
        <v>9</v>
      </c>
      <c r="I86" s="20">
        <f t="shared" si="21"/>
        <v>7.3170731707317069E-2</v>
      </c>
      <c r="J86" s="13" t="str">
        <f>VLOOKUP($A86,Raw!$B$2:$DG$512,MATCH('Breakup of Clients of PMS'!J$1,Raw!$B$1:$DG$1,0),0)</f>
        <v>0</v>
      </c>
      <c r="K86" s="20">
        <f t="shared" si="22"/>
        <v>0</v>
      </c>
      <c r="L86" s="13" t="str">
        <f>VLOOKUP($A86,Raw!$B$2:$DG$512,MATCH('Breakup of Clients of PMS'!L$1,Raw!$B$1:$DG$1,0),0)</f>
        <v>0</v>
      </c>
      <c r="M86" s="20">
        <f t="shared" si="23"/>
        <v>0</v>
      </c>
      <c r="N86" s="13" t="str">
        <f>VLOOKUP($A86,Raw!$B$2:$DG$512,MATCH('Breakup of Clients of PMS'!N$1,Raw!$B$1:$DG$1,0),0)</f>
        <v>123</v>
      </c>
      <c r="P86" s="13" t="str">
        <f>VLOOKUP($A86,Raw!$B$2:$DG$512,MATCH('Breakup of Clients of PMS'!P$1,Raw!$B$1:$DG$1,0),0)</f>
        <v>0</v>
      </c>
      <c r="Q86" s="20">
        <f t="shared" si="24"/>
        <v>0</v>
      </c>
      <c r="R86" s="13" t="str">
        <f>VLOOKUP($A86,Raw!$B$2:$DG$512,MATCH('Breakup of Clients of PMS'!R$1,Raw!$B$1:$DG$1,0),0)</f>
        <v>77.97</v>
      </c>
      <c r="S86" s="20">
        <f t="shared" si="25"/>
        <v>0.24858126633934832</v>
      </c>
      <c r="T86" s="13" t="str">
        <f>VLOOKUP($A86,Raw!$B$2:$DG$512,MATCH('Breakup of Clients of PMS'!T$1,Raw!$B$1:$DG$1,0),0)</f>
        <v>213.88</v>
      </c>
      <c r="U86" s="20">
        <f t="shared" si="26"/>
        <v>0.68188484346107248</v>
      </c>
      <c r="V86" s="13" t="str">
        <f>VLOOKUP($A86,Raw!$B$2:$DG$512,MATCH('Breakup of Clients of PMS'!V$1,Raw!$B$1:$DG$1,0),0)</f>
        <v>21.81</v>
      </c>
      <c r="W86" s="20">
        <f t="shared" si="27"/>
        <v>6.9533890199579146E-2</v>
      </c>
      <c r="X86" s="13" t="str">
        <f>VLOOKUP($A86,Raw!$B$2:$DG$512,MATCH('Breakup of Clients of PMS'!X$1,Raw!$B$1:$DG$1,0),0)</f>
        <v>0</v>
      </c>
      <c r="Y86" s="20">
        <f t="shared" si="28"/>
        <v>0</v>
      </c>
      <c r="Z86" s="13" t="str">
        <f>VLOOKUP($A86,Raw!$B$2:$DG$512,MATCH('Breakup of Clients of PMS'!Z$1,Raw!$B$1:$DG$1,0),0)</f>
        <v>0</v>
      </c>
      <c r="AA86" s="20">
        <f t="shared" si="29"/>
        <v>0</v>
      </c>
      <c r="AB86" s="13" t="str">
        <f>VLOOKUP($A86,Raw!$B$2:$DG$512,MATCH('Breakup of Clients of PMS'!AB$1,Raw!$B$1:$DG$1,0),0)</f>
        <v>313.66</v>
      </c>
      <c r="AD86" s="11" t="e">
        <f t="shared" si="30"/>
        <v>#DIV/0!</v>
      </c>
      <c r="AE86" s="11">
        <f t="shared" si="31"/>
        <v>7.0881818181818179</v>
      </c>
      <c r="AF86" s="11">
        <f t="shared" si="32"/>
        <v>2.076504854368932</v>
      </c>
      <c r="AG86" s="11">
        <f t="shared" si="33"/>
        <v>2.4233333333333333</v>
      </c>
      <c r="AH86" s="11" t="e">
        <f t="shared" si="34"/>
        <v>#DIV/0!</v>
      </c>
      <c r="AI86" s="11" t="e">
        <f t="shared" si="35"/>
        <v>#DIV/0!</v>
      </c>
    </row>
    <row r="87" spans="1:35" x14ac:dyDescent="0.3">
      <c r="A87" s="13" t="s">
        <v>1772</v>
      </c>
      <c r="B87" s="13" t="str">
        <f>VLOOKUP($A87,Raw!$B$2:$DG$512,MATCH('Breakup of Clients of PMS'!B$1,Raw!$B$1:$DG$1,0),0)</f>
        <v>0</v>
      </c>
      <c r="C87" s="20">
        <f t="shared" si="18"/>
        <v>0</v>
      </c>
      <c r="D87" s="13" t="str">
        <f>VLOOKUP($A87,Raw!$B$2:$DG$512,MATCH('Breakup of Clients of PMS'!D$1,Raw!$B$1:$DG$1,0),0)</f>
        <v>3</v>
      </c>
      <c r="E87" s="20">
        <f t="shared" si="19"/>
        <v>7.1428571428571425E-2</v>
      </c>
      <c r="F87" s="13" t="str">
        <f>VLOOKUP($A87,Raw!$B$2:$DG$512,MATCH('Breakup of Clients of PMS'!F$1,Raw!$B$1:$DG$1,0),0)</f>
        <v>33</v>
      </c>
      <c r="G87" s="20">
        <f t="shared" si="20"/>
        <v>0.7857142857142857</v>
      </c>
      <c r="H87" s="13" t="str">
        <f>VLOOKUP($A87,Raw!$B$2:$DG$512,MATCH('Breakup of Clients of PMS'!H$1,Raw!$B$1:$DG$1,0),0)</f>
        <v>6</v>
      </c>
      <c r="I87" s="20">
        <f t="shared" si="21"/>
        <v>0.14285714285714285</v>
      </c>
      <c r="J87" s="13" t="str">
        <f>VLOOKUP($A87,Raw!$B$2:$DG$512,MATCH('Breakup of Clients of PMS'!J$1,Raw!$B$1:$DG$1,0),0)</f>
        <v>0</v>
      </c>
      <c r="K87" s="20">
        <f t="shared" si="22"/>
        <v>0</v>
      </c>
      <c r="L87" s="13" t="str">
        <f>VLOOKUP($A87,Raw!$B$2:$DG$512,MATCH('Breakup of Clients of PMS'!L$1,Raw!$B$1:$DG$1,0),0)</f>
        <v>0</v>
      </c>
      <c r="M87" s="20">
        <f t="shared" si="23"/>
        <v>0</v>
      </c>
      <c r="N87" s="13" t="str">
        <f>VLOOKUP($A87,Raw!$B$2:$DG$512,MATCH('Breakup of Clients of PMS'!N$1,Raw!$B$1:$DG$1,0),0)</f>
        <v>42</v>
      </c>
      <c r="P87" s="13" t="str">
        <f>VLOOKUP($A87,Raw!$B$2:$DG$512,MATCH('Breakup of Clients of PMS'!P$1,Raw!$B$1:$DG$1,0),0)</f>
        <v>0</v>
      </c>
      <c r="Q87" s="20">
        <f t="shared" si="24"/>
        <v>0</v>
      </c>
      <c r="R87" s="13" t="str">
        <f>VLOOKUP($A87,Raw!$B$2:$DG$512,MATCH('Breakup of Clients of PMS'!R$1,Raw!$B$1:$DG$1,0),0)</f>
        <v>3.09</v>
      </c>
      <c r="S87" s="20">
        <f t="shared" si="25"/>
        <v>6.3177264363115923E-2</v>
      </c>
      <c r="T87" s="13" t="str">
        <f>VLOOKUP($A87,Raw!$B$2:$DG$512,MATCH('Breakup of Clients of PMS'!T$1,Raw!$B$1:$DG$1,0),0)</f>
        <v>39.81</v>
      </c>
      <c r="U87" s="20">
        <f t="shared" si="26"/>
        <v>0.81394397873645485</v>
      </c>
      <c r="V87" s="13" t="str">
        <f>VLOOKUP($A87,Raw!$B$2:$DG$512,MATCH('Breakup of Clients of PMS'!V$1,Raw!$B$1:$DG$1,0),0)</f>
        <v>6.01</v>
      </c>
      <c r="W87" s="20">
        <f t="shared" si="27"/>
        <v>0.12287875690042936</v>
      </c>
      <c r="X87" s="13" t="str">
        <f>VLOOKUP($A87,Raw!$B$2:$DG$512,MATCH('Breakup of Clients of PMS'!X$1,Raw!$B$1:$DG$1,0),0)</f>
        <v>0</v>
      </c>
      <c r="Y87" s="20">
        <f t="shared" si="28"/>
        <v>0</v>
      </c>
      <c r="Z87" s="13" t="str">
        <f>VLOOKUP($A87,Raw!$B$2:$DG$512,MATCH('Breakup of Clients of PMS'!Z$1,Raw!$B$1:$DG$1,0),0)</f>
        <v>0</v>
      </c>
      <c r="AA87" s="20">
        <f t="shared" si="29"/>
        <v>0</v>
      </c>
      <c r="AB87" s="13" t="str">
        <f>VLOOKUP($A87,Raw!$B$2:$DG$512,MATCH('Breakup of Clients of PMS'!AB$1,Raw!$B$1:$DG$1,0),0)</f>
        <v>48.91</v>
      </c>
      <c r="AD87" s="11" t="e">
        <f t="shared" si="30"/>
        <v>#DIV/0!</v>
      </c>
      <c r="AE87" s="11">
        <f t="shared" si="31"/>
        <v>1.03</v>
      </c>
      <c r="AF87" s="11">
        <f t="shared" si="32"/>
        <v>1.2063636363636365</v>
      </c>
      <c r="AG87" s="11">
        <f t="shared" si="33"/>
        <v>1.0016666666666667</v>
      </c>
      <c r="AH87" s="11" t="e">
        <f t="shared" si="34"/>
        <v>#DIV/0!</v>
      </c>
      <c r="AI87" s="11" t="e">
        <f t="shared" si="35"/>
        <v>#DIV/0!</v>
      </c>
    </row>
    <row r="88" spans="1:35" x14ac:dyDescent="0.3">
      <c r="A88" s="13" t="s">
        <v>1790</v>
      </c>
      <c r="B88" s="13" t="str">
        <f>VLOOKUP($A88,Raw!$B$2:$DG$512,MATCH('Breakup of Clients of PMS'!B$1,Raw!$B$1:$DG$1,0),0)</f>
        <v>0</v>
      </c>
      <c r="C88" s="20">
        <f t="shared" si="18"/>
        <v>0</v>
      </c>
      <c r="D88" s="13" t="str">
        <f>VLOOKUP($A88,Raw!$B$2:$DG$512,MATCH('Breakup of Clients of PMS'!D$1,Raw!$B$1:$DG$1,0),0)</f>
        <v>3</v>
      </c>
      <c r="E88" s="20">
        <f t="shared" si="19"/>
        <v>0.05</v>
      </c>
      <c r="F88" s="13" t="str">
        <f>VLOOKUP($A88,Raw!$B$2:$DG$512,MATCH('Breakup of Clients of PMS'!F$1,Raw!$B$1:$DG$1,0),0)</f>
        <v>49</v>
      </c>
      <c r="G88" s="20">
        <f t="shared" si="20"/>
        <v>0.81666666666666665</v>
      </c>
      <c r="H88" s="13" t="str">
        <f>VLOOKUP($A88,Raw!$B$2:$DG$512,MATCH('Breakup of Clients of PMS'!H$1,Raw!$B$1:$DG$1,0),0)</f>
        <v>8</v>
      </c>
      <c r="I88" s="20">
        <f t="shared" si="21"/>
        <v>0.13333333333333333</v>
      </c>
      <c r="J88" s="13" t="str">
        <f>VLOOKUP($A88,Raw!$B$2:$DG$512,MATCH('Breakup of Clients of PMS'!J$1,Raw!$B$1:$DG$1,0),0)</f>
        <v>0</v>
      </c>
      <c r="K88" s="20">
        <f t="shared" si="22"/>
        <v>0</v>
      </c>
      <c r="L88" s="13" t="str">
        <f>VLOOKUP($A88,Raw!$B$2:$DG$512,MATCH('Breakup of Clients of PMS'!L$1,Raw!$B$1:$DG$1,0),0)</f>
        <v>0</v>
      </c>
      <c r="M88" s="20">
        <f t="shared" si="23"/>
        <v>0</v>
      </c>
      <c r="N88" s="13" t="str">
        <f>VLOOKUP($A88,Raw!$B$2:$DG$512,MATCH('Breakup of Clients of PMS'!N$1,Raw!$B$1:$DG$1,0),0)</f>
        <v>60</v>
      </c>
      <c r="P88" s="13" t="str">
        <f>VLOOKUP($A88,Raw!$B$2:$DG$512,MATCH('Breakup of Clients of PMS'!P$1,Raw!$B$1:$DG$1,0),0)</f>
        <v>0</v>
      </c>
      <c r="Q88" s="20">
        <f t="shared" si="24"/>
        <v>0</v>
      </c>
      <c r="R88" s="13" t="str">
        <f>VLOOKUP($A88,Raw!$B$2:$DG$512,MATCH('Breakup of Clients of PMS'!R$1,Raw!$B$1:$DG$1,0),0)</f>
        <v>7.26575</v>
      </c>
      <c r="S88" s="20">
        <f t="shared" si="25"/>
        <v>8.791782824602011E-2</v>
      </c>
      <c r="T88" s="13" t="str">
        <f>VLOOKUP($A88,Raw!$B$2:$DG$512,MATCH('Breakup of Clients of PMS'!T$1,Raw!$B$1:$DG$1,0),0)</f>
        <v>66.42219</v>
      </c>
      <c r="U88" s="20">
        <f t="shared" si="26"/>
        <v>0.8037290977730468</v>
      </c>
      <c r="V88" s="13" t="str">
        <f>VLOOKUP($A88,Raw!$B$2:$DG$512,MATCH('Breakup of Clients of PMS'!V$1,Raw!$B$1:$DG$1,0),0)</f>
        <v>8.95457</v>
      </c>
      <c r="W88" s="20">
        <f t="shared" si="27"/>
        <v>0.10835307398093307</v>
      </c>
      <c r="X88" s="13" t="str">
        <f>VLOOKUP($A88,Raw!$B$2:$DG$512,MATCH('Breakup of Clients of PMS'!X$1,Raw!$B$1:$DG$1,0),0)</f>
        <v>0</v>
      </c>
      <c r="Y88" s="20">
        <f t="shared" si="28"/>
        <v>0</v>
      </c>
      <c r="Z88" s="13" t="str">
        <f>VLOOKUP($A88,Raw!$B$2:$DG$512,MATCH('Breakup of Clients of PMS'!Z$1,Raw!$B$1:$DG$1,0),0)</f>
        <v>0</v>
      </c>
      <c r="AA88" s="20">
        <f t="shared" si="29"/>
        <v>0</v>
      </c>
      <c r="AB88" s="13" t="str">
        <f>VLOOKUP($A88,Raw!$B$2:$DG$512,MATCH('Breakup of Clients of PMS'!AB$1,Raw!$B$1:$DG$1,0),0)</f>
        <v>82.64251</v>
      </c>
      <c r="AD88" s="11" t="e">
        <f t="shared" si="30"/>
        <v>#DIV/0!</v>
      </c>
      <c r="AE88" s="11">
        <f t="shared" si="31"/>
        <v>2.4219166666666667</v>
      </c>
      <c r="AF88" s="11">
        <f t="shared" si="32"/>
        <v>1.3555548979591836</v>
      </c>
      <c r="AG88" s="11">
        <f t="shared" si="33"/>
        <v>1.11932125</v>
      </c>
      <c r="AH88" s="11" t="e">
        <f t="shared" si="34"/>
        <v>#DIV/0!</v>
      </c>
      <c r="AI88" s="11" t="e">
        <f t="shared" si="35"/>
        <v>#DIV/0!</v>
      </c>
    </row>
    <row r="89" spans="1:35" x14ac:dyDescent="0.3">
      <c r="A89" s="13" t="s">
        <v>1811</v>
      </c>
      <c r="B89" s="13" t="str">
        <f>VLOOKUP($A89,Raw!$B$2:$DG$512,MATCH('Breakup of Clients of PMS'!B$1,Raw!$B$1:$DG$1,0),0)</f>
        <v>0</v>
      </c>
      <c r="C89" s="20">
        <f t="shared" si="18"/>
        <v>0</v>
      </c>
      <c r="D89" s="13" t="str">
        <f>VLOOKUP($A89,Raw!$B$2:$DG$512,MATCH('Breakup of Clients of PMS'!D$1,Raw!$B$1:$DG$1,0),0)</f>
        <v>12</v>
      </c>
      <c r="E89" s="20">
        <f t="shared" si="19"/>
        <v>0.19354838709677419</v>
      </c>
      <c r="F89" s="13" t="str">
        <f>VLOOKUP($A89,Raw!$B$2:$DG$512,MATCH('Breakup of Clients of PMS'!F$1,Raw!$B$1:$DG$1,0),0)</f>
        <v>47</v>
      </c>
      <c r="G89" s="20">
        <f t="shared" si="20"/>
        <v>0.75806451612903225</v>
      </c>
      <c r="H89" s="13" t="str">
        <f>VLOOKUP($A89,Raw!$B$2:$DG$512,MATCH('Breakup of Clients of PMS'!H$1,Raw!$B$1:$DG$1,0),0)</f>
        <v>3</v>
      </c>
      <c r="I89" s="20">
        <f t="shared" si="21"/>
        <v>4.8387096774193547E-2</v>
      </c>
      <c r="J89" s="13" t="str">
        <f>VLOOKUP($A89,Raw!$B$2:$DG$512,MATCH('Breakup of Clients of PMS'!J$1,Raw!$B$1:$DG$1,0),0)</f>
        <v>0</v>
      </c>
      <c r="K89" s="20">
        <f t="shared" si="22"/>
        <v>0</v>
      </c>
      <c r="L89" s="13" t="str">
        <f>VLOOKUP($A89,Raw!$B$2:$DG$512,MATCH('Breakup of Clients of PMS'!L$1,Raw!$B$1:$DG$1,0),0)</f>
        <v>0</v>
      </c>
      <c r="M89" s="20">
        <f t="shared" si="23"/>
        <v>0</v>
      </c>
      <c r="N89" s="13" t="str">
        <f>VLOOKUP($A89,Raw!$B$2:$DG$512,MATCH('Breakup of Clients of PMS'!N$1,Raw!$B$1:$DG$1,0),0)</f>
        <v>62</v>
      </c>
      <c r="P89" s="13" t="str">
        <f>VLOOKUP($A89,Raw!$B$2:$DG$512,MATCH('Breakup of Clients of PMS'!P$1,Raw!$B$1:$DG$1,0),0)</f>
        <v>0</v>
      </c>
      <c r="Q89" s="20">
        <f t="shared" si="24"/>
        <v>0</v>
      </c>
      <c r="R89" s="13" t="str">
        <f>VLOOKUP($A89,Raw!$B$2:$DG$512,MATCH('Breakup of Clients of PMS'!R$1,Raw!$B$1:$DG$1,0),0)</f>
        <v>241.17</v>
      </c>
      <c r="S89" s="20">
        <f t="shared" si="25"/>
        <v>0.55748959778085982</v>
      </c>
      <c r="T89" s="13" t="str">
        <f>VLOOKUP($A89,Raw!$B$2:$DG$512,MATCH('Breakup of Clients of PMS'!T$1,Raw!$B$1:$DG$1,0),0)</f>
        <v>182.57</v>
      </c>
      <c r="U89" s="20">
        <f t="shared" si="26"/>
        <v>0.42202958853444289</v>
      </c>
      <c r="V89" s="13" t="str">
        <f>VLOOKUP($A89,Raw!$B$2:$DG$512,MATCH('Breakup of Clients of PMS'!V$1,Raw!$B$1:$DG$1,0),0)</f>
        <v>8.86</v>
      </c>
      <c r="W89" s="20">
        <f t="shared" si="27"/>
        <v>2.0480813684697178E-2</v>
      </c>
      <c r="X89" s="13" t="str">
        <f>VLOOKUP($A89,Raw!$B$2:$DG$512,MATCH('Breakup of Clients of PMS'!X$1,Raw!$B$1:$DG$1,0),0)</f>
        <v>0</v>
      </c>
      <c r="Y89" s="20">
        <f t="shared" si="28"/>
        <v>0</v>
      </c>
      <c r="Z89" s="13" t="str">
        <f>VLOOKUP($A89,Raw!$B$2:$DG$512,MATCH('Breakup of Clients of PMS'!Z$1,Raw!$B$1:$DG$1,0),0)</f>
        <v>0</v>
      </c>
      <c r="AA89" s="20">
        <f t="shared" si="29"/>
        <v>0</v>
      </c>
      <c r="AB89" s="13" t="str">
        <f>VLOOKUP($A89,Raw!$B$2:$DG$512,MATCH('Breakup of Clients of PMS'!AB$1,Raw!$B$1:$DG$1,0),0)</f>
        <v>432.6</v>
      </c>
      <c r="AD89" s="11" t="e">
        <f t="shared" si="30"/>
        <v>#DIV/0!</v>
      </c>
      <c r="AE89" s="11">
        <f t="shared" si="31"/>
        <v>20.0975</v>
      </c>
      <c r="AF89" s="11">
        <f t="shared" si="32"/>
        <v>3.8844680851063829</v>
      </c>
      <c r="AG89" s="11">
        <f t="shared" si="33"/>
        <v>2.9533333333333331</v>
      </c>
      <c r="AH89" s="11" t="e">
        <f t="shared" si="34"/>
        <v>#DIV/0!</v>
      </c>
      <c r="AI89" s="11" t="e">
        <f t="shared" si="35"/>
        <v>#DIV/0!</v>
      </c>
    </row>
    <row r="90" spans="1:35" x14ac:dyDescent="0.3">
      <c r="A90" s="13" t="s">
        <v>1835</v>
      </c>
      <c r="B90" s="13" t="str">
        <f>VLOOKUP($A90,Raw!$B$2:$DG$512,MATCH('Breakup of Clients of PMS'!B$1,Raw!$B$1:$DG$1,0),0)</f>
        <v>0</v>
      </c>
      <c r="C90" s="20" t="e">
        <f t="shared" si="18"/>
        <v>#DIV/0!</v>
      </c>
      <c r="D90" s="13" t="str">
        <f>VLOOKUP($A90,Raw!$B$2:$DG$512,MATCH('Breakup of Clients of PMS'!D$1,Raw!$B$1:$DG$1,0),0)</f>
        <v>0</v>
      </c>
      <c r="E90" s="20" t="e">
        <f t="shared" si="19"/>
        <v>#DIV/0!</v>
      </c>
      <c r="F90" s="13" t="str">
        <f>VLOOKUP($A90,Raw!$B$2:$DG$512,MATCH('Breakup of Clients of PMS'!F$1,Raw!$B$1:$DG$1,0),0)</f>
        <v>0</v>
      </c>
      <c r="G90" s="20" t="e">
        <f t="shared" si="20"/>
        <v>#DIV/0!</v>
      </c>
      <c r="H90" s="13" t="str">
        <f>VLOOKUP($A90,Raw!$B$2:$DG$512,MATCH('Breakup of Clients of PMS'!H$1,Raw!$B$1:$DG$1,0),0)</f>
        <v>0</v>
      </c>
      <c r="I90" s="20" t="e">
        <f t="shared" si="21"/>
        <v>#DIV/0!</v>
      </c>
      <c r="J90" s="13" t="str">
        <f>VLOOKUP($A90,Raw!$B$2:$DG$512,MATCH('Breakup of Clients of PMS'!J$1,Raw!$B$1:$DG$1,0),0)</f>
        <v>0</v>
      </c>
      <c r="K90" s="20" t="e">
        <f t="shared" si="22"/>
        <v>#DIV/0!</v>
      </c>
      <c r="L90" s="13" t="str">
        <f>VLOOKUP($A90,Raw!$B$2:$DG$512,MATCH('Breakup of Clients of PMS'!L$1,Raw!$B$1:$DG$1,0),0)</f>
        <v>0</v>
      </c>
      <c r="M90" s="20" t="e">
        <f t="shared" si="23"/>
        <v>#DIV/0!</v>
      </c>
      <c r="N90" s="13" t="str">
        <f>VLOOKUP($A90,Raw!$B$2:$DG$512,MATCH('Breakup of Clients of PMS'!N$1,Raw!$B$1:$DG$1,0),0)</f>
        <v>0</v>
      </c>
      <c r="P90" s="13" t="str">
        <f>VLOOKUP($A90,Raw!$B$2:$DG$512,MATCH('Breakup of Clients of PMS'!P$1,Raw!$B$1:$DG$1,0),0)</f>
        <v>0</v>
      </c>
      <c r="Q90" s="20" t="e">
        <f t="shared" si="24"/>
        <v>#DIV/0!</v>
      </c>
      <c r="R90" s="13" t="str">
        <f>VLOOKUP($A90,Raw!$B$2:$DG$512,MATCH('Breakup of Clients of PMS'!R$1,Raw!$B$1:$DG$1,0),0)</f>
        <v>0</v>
      </c>
      <c r="S90" s="20" t="e">
        <f t="shared" si="25"/>
        <v>#DIV/0!</v>
      </c>
      <c r="T90" s="13" t="str">
        <f>VLOOKUP($A90,Raw!$B$2:$DG$512,MATCH('Breakup of Clients of PMS'!T$1,Raw!$B$1:$DG$1,0),0)</f>
        <v>0</v>
      </c>
      <c r="U90" s="20" t="e">
        <f t="shared" si="26"/>
        <v>#DIV/0!</v>
      </c>
      <c r="V90" s="13" t="str">
        <f>VLOOKUP($A90,Raw!$B$2:$DG$512,MATCH('Breakup of Clients of PMS'!V$1,Raw!$B$1:$DG$1,0),0)</f>
        <v>0</v>
      </c>
      <c r="W90" s="20" t="e">
        <f t="shared" si="27"/>
        <v>#DIV/0!</v>
      </c>
      <c r="X90" s="13" t="str">
        <f>VLOOKUP($A90,Raw!$B$2:$DG$512,MATCH('Breakup of Clients of PMS'!X$1,Raw!$B$1:$DG$1,0),0)</f>
        <v>0</v>
      </c>
      <c r="Y90" s="20" t="e">
        <f t="shared" si="28"/>
        <v>#DIV/0!</v>
      </c>
      <c r="Z90" s="13" t="str">
        <f>VLOOKUP($A90,Raw!$B$2:$DG$512,MATCH('Breakup of Clients of PMS'!Z$1,Raw!$B$1:$DG$1,0),0)</f>
        <v>0</v>
      </c>
      <c r="AA90" s="20" t="e">
        <f t="shared" si="29"/>
        <v>#DIV/0!</v>
      </c>
      <c r="AB90" s="13" t="str">
        <f>VLOOKUP($A90,Raw!$B$2:$DG$512,MATCH('Breakup of Clients of PMS'!AB$1,Raw!$B$1:$DG$1,0),0)</f>
        <v>0</v>
      </c>
      <c r="AD90" s="11" t="e">
        <f t="shared" si="30"/>
        <v>#DIV/0!</v>
      </c>
      <c r="AE90" s="11" t="e">
        <f t="shared" si="31"/>
        <v>#DIV/0!</v>
      </c>
      <c r="AF90" s="11" t="e">
        <f t="shared" si="32"/>
        <v>#DIV/0!</v>
      </c>
      <c r="AG90" s="11" t="e">
        <f t="shared" si="33"/>
        <v>#DIV/0!</v>
      </c>
      <c r="AH90" s="11" t="e">
        <f t="shared" si="34"/>
        <v>#DIV/0!</v>
      </c>
      <c r="AI90" s="11" t="e">
        <f t="shared" si="35"/>
        <v>#DIV/0!</v>
      </c>
    </row>
    <row r="91" spans="1:35" x14ac:dyDescent="0.3">
      <c r="A91" s="13" t="s">
        <v>1844</v>
      </c>
      <c r="B91" s="13" t="str">
        <f>VLOOKUP($A91,Raw!$B$2:$DG$512,MATCH('Breakup of Clients of PMS'!B$1,Raw!$B$1:$DG$1,0),0)</f>
        <v>0</v>
      </c>
      <c r="C91" s="20">
        <f t="shared" si="18"/>
        <v>0</v>
      </c>
      <c r="D91" s="13" t="str">
        <f>VLOOKUP($A91,Raw!$B$2:$DG$512,MATCH('Breakup of Clients of PMS'!D$1,Raw!$B$1:$DG$1,0),0)</f>
        <v>1</v>
      </c>
      <c r="E91" s="20">
        <f t="shared" si="19"/>
        <v>0.5</v>
      </c>
      <c r="F91" s="13" t="str">
        <f>VLOOKUP($A91,Raw!$B$2:$DG$512,MATCH('Breakup of Clients of PMS'!F$1,Raw!$B$1:$DG$1,0),0)</f>
        <v>0</v>
      </c>
      <c r="G91" s="20">
        <f t="shared" si="20"/>
        <v>0</v>
      </c>
      <c r="H91" s="13" t="str">
        <f>VLOOKUP($A91,Raw!$B$2:$DG$512,MATCH('Breakup of Clients of PMS'!H$1,Raw!$B$1:$DG$1,0),0)</f>
        <v>0</v>
      </c>
      <c r="I91" s="20">
        <f t="shared" si="21"/>
        <v>0</v>
      </c>
      <c r="J91" s="13" t="str">
        <f>VLOOKUP($A91,Raw!$B$2:$DG$512,MATCH('Breakup of Clients of PMS'!J$1,Raw!$B$1:$DG$1,0),0)</f>
        <v>0</v>
      </c>
      <c r="K91" s="20">
        <f t="shared" si="22"/>
        <v>0</v>
      </c>
      <c r="L91" s="13" t="str">
        <f>VLOOKUP($A91,Raw!$B$2:$DG$512,MATCH('Breakup of Clients of PMS'!L$1,Raw!$B$1:$DG$1,0),0)</f>
        <v>0</v>
      </c>
      <c r="M91" s="20">
        <f t="shared" si="23"/>
        <v>0</v>
      </c>
      <c r="N91" s="13" t="str">
        <f>VLOOKUP($A91,Raw!$B$2:$DG$512,MATCH('Breakup of Clients of PMS'!N$1,Raw!$B$1:$DG$1,0),0)</f>
        <v>2</v>
      </c>
      <c r="P91" s="13" t="str">
        <f>VLOOKUP($A91,Raw!$B$2:$DG$512,MATCH('Breakup of Clients of PMS'!P$1,Raw!$B$1:$DG$1,0),0)</f>
        <v>0</v>
      </c>
      <c r="Q91" s="20">
        <f t="shared" si="24"/>
        <v>0</v>
      </c>
      <c r="R91" s="13" t="str">
        <f>VLOOKUP($A91,Raw!$B$2:$DG$512,MATCH('Breakup of Clients of PMS'!R$1,Raw!$B$1:$DG$1,0),0)</f>
        <v>3</v>
      </c>
      <c r="S91" s="20">
        <f t="shared" si="25"/>
        <v>0.375</v>
      </c>
      <c r="T91" s="13" t="str">
        <f>VLOOKUP($A91,Raw!$B$2:$DG$512,MATCH('Breakup of Clients of PMS'!T$1,Raw!$B$1:$DG$1,0),0)</f>
        <v>0</v>
      </c>
      <c r="U91" s="20">
        <f t="shared" si="26"/>
        <v>0</v>
      </c>
      <c r="V91" s="13" t="str">
        <f>VLOOKUP($A91,Raw!$B$2:$DG$512,MATCH('Breakup of Clients of PMS'!V$1,Raw!$B$1:$DG$1,0),0)</f>
        <v>0</v>
      </c>
      <c r="W91" s="20">
        <f t="shared" si="27"/>
        <v>0</v>
      </c>
      <c r="X91" s="13" t="str">
        <f>VLOOKUP($A91,Raw!$B$2:$DG$512,MATCH('Breakup of Clients of PMS'!X$1,Raw!$B$1:$DG$1,0),0)</f>
        <v>0</v>
      </c>
      <c r="Y91" s="20">
        <f t="shared" si="28"/>
        <v>0</v>
      </c>
      <c r="Z91" s="13" t="str">
        <f>VLOOKUP($A91,Raw!$B$2:$DG$512,MATCH('Breakup of Clients of PMS'!Z$1,Raw!$B$1:$DG$1,0),0)</f>
        <v>0</v>
      </c>
      <c r="AA91" s="20">
        <f t="shared" si="29"/>
        <v>0</v>
      </c>
      <c r="AB91" s="13" t="str">
        <f>VLOOKUP($A91,Raw!$B$2:$DG$512,MATCH('Breakup of Clients of PMS'!AB$1,Raw!$B$1:$DG$1,0),0)</f>
        <v>8</v>
      </c>
      <c r="AD91" s="11" t="e">
        <f t="shared" si="30"/>
        <v>#DIV/0!</v>
      </c>
      <c r="AE91" s="11">
        <f t="shared" si="31"/>
        <v>3</v>
      </c>
      <c r="AF91" s="11" t="e">
        <f t="shared" si="32"/>
        <v>#DIV/0!</v>
      </c>
      <c r="AG91" s="11" t="e">
        <f t="shared" si="33"/>
        <v>#DIV/0!</v>
      </c>
      <c r="AH91" s="11" t="e">
        <f t="shared" si="34"/>
        <v>#DIV/0!</v>
      </c>
      <c r="AI91" s="11" t="e">
        <f t="shared" si="35"/>
        <v>#DIV/0!</v>
      </c>
    </row>
    <row r="92" spans="1:35" x14ac:dyDescent="0.3">
      <c r="A92" s="13" t="s">
        <v>1854</v>
      </c>
      <c r="B92" s="13" t="str">
        <f>VLOOKUP($A92,Raw!$B$2:$DG$512,MATCH('Breakup of Clients of PMS'!B$1,Raw!$B$1:$DG$1,0),0)</f>
        <v>0</v>
      </c>
      <c r="C92" s="20">
        <f t="shared" si="18"/>
        <v>0</v>
      </c>
      <c r="D92" s="13" t="str">
        <f>VLOOKUP($A92,Raw!$B$2:$DG$512,MATCH('Breakup of Clients of PMS'!D$1,Raw!$B$1:$DG$1,0),0)</f>
        <v>18</v>
      </c>
      <c r="E92" s="20">
        <f t="shared" si="19"/>
        <v>5.0991501416430593E-2</v>
      </c>
      <c r="F92" s="13" t="str">
        <f>VLOOKUP($A92,Raw!$B$2:$DG$512,MATCH('Breakup of Clients of PMS'!F$1,Raw!$B$1:$DG$1,0),0)</f>
        <v>294</v>
      </c>
      <c r="G92" s="20">
        <f t="shared" si="20"/>
        <v>0.83286118980169976</v>
      </c>
      <c r="H92" s="13" t="str">
        <f>VLOOKUP($A92,Raw!$B$2:$DG$512,MATCH('Breakup of Clients of PMS'!H$1,Raw!$B$1:$DG$1,0),0)</f>
        <v>41</v>
      </c>
      <c r="I92" s="20">
        <f t="shared" si="21"/>
        <v>0.11614730878186968</v>
      </c>
      <c r="J92" s="13" t="str">
        <f>VLOOKUP($A92,Raw!$B$2:$DG$512,MATCH('Breakup of Clients of PMS'!J$1,Raw!$B$1:$DG$1,0),0)</f>
        <v>0</v>
      </c>
      <c r="K92" s="20">
        <f t="shared" si="22"/>
        <v>0</v>
      </c>
      <c r="L92" s="13" t="str">
        <f>VLOOKUP($A92,Raw!$B$2:$DG$512,MATCH('Breakup of Clients of PMS'!L$1,Raw!$B$1:$DG$1,0),0)</f>
        <v>0</v>
      </c>
      <c r="M92" s="20">
        <f t="shared" si="23"/>
        <v>0</v>
      </c>
      <c r="N92" s="13" t="str">
        <f>VLOOKUP($A92,Raw!$B$2:$DG$512,MATCH('Breakup of Clients of PMS'!N$1,Raw!$B$1:$DG$1,0),0)</f>
        <v>353</v>
      </c>
      <c r="P92" s="13" t="str">
        <f>VLOOKUP($A92,Raw!$B$2:$DG$512,MATCH('Breakup of Clients of PMS'!P$1,Raw!$B$1:$DG$1,0),0)</f>
        <v>0</v>
      </c>
      <c r="Q92" s="20">
        <f t="shared" si="24"/>
        <v>0</v>
      </c>
      <c r="R92" s="13" t="str">
        <f>VLOOKUP($A92,Raw!$B$2:$DG$512,MATCH('Breakup of Clients of PMS'!R$1,Raw!$B$1:$DG$1,0),0)</f>
        <v>19.9</v>
      </c>
      <c r="S92" s="20">
        <f t="shared" si="25"/>
        <v>2.9102076630593741E-2</v>
      </c>
      <c r="T92" s="13" t="str">
        <f>VLOOKUP($A92,Raw!$B$2:$DG$512,MATCH('Breakup of Clients of PMS'!T$1,Raw!$B$1:$DG$1,0),0)</f>
        <v>619.07</v>
      </c>
      <c r="U92" s="20">
        <f t="shared" si="26"/>
        <v>0.90533781807546077</v>
      </c>
      <c r="V92" s="13" t="str">
        <f>VLOOKUP($A92,Raw!$B$2:$DG$512,MATCH('Breakup of Clients of PMS'!V$1,Raw!$B$1:$DG$1,0),0)</f>
        <v>44.83</v>
      </c>
      <c r="W92" s="20">
        <f t="shared" si="27"/>
        <v>6.5560105293945597E-2</v>
      </c>
      <c r="X92" s="13" t="str">
        <f>VLOOKUP($A92,Raw!$B$2:$DG$512,MATCH('Breakup of Clients of PMS'!X$1,Raw!$B$1:$DG$1,0),0)</f>
        <v>0</v>
      </c>
      <c r="Y92" s="20">
        <f t="shared" si="28"/>
        <v>0</v>
      </c>
      <c r="Z92" s="13" t="str">
        <f>VLOOKUP($A92,Raw!$B$2:$DG$512,MATCH('Breakup of Clients of PMS'!Z$1,Raw!$B$1:$DG$1,0),0)</f>
        <v>0</v>
      </c>
      <c r="AA92" s="20">
        <f t="shared" si="29"/>
        <v>0</v>
      </c>
      <c r="AB92" s="13" t="str">
        <f>VLOOKUP($A92,Raw!$B$2:$DG$512,MATCH('Breakup of Clients of PMS'!AB$1,Raw!$B$1:$DG$1,0),0)</f>
        <v>683.8</v>
      </c>
      <c r="AD92" s="11" t="e">
        <f t="shared" si="30"/>
        <v>#DIV/0!</v>
      </c>
      <c r="AE92" s="11">
        <f t="shared" si="31"/>
        <v>1.1055555555555554</v>
      </c>
      <c r="AF92" s="11">
        <f t="shared" si="32"/>
        <v>2.1056802721088439</v>
      </c>
      <c r="AG92" s="11">
        <f t="shared" si="33"/>
        <v>1.0934146341463413</v>
      </c>
      <c r="AH92" s="11" t="e">
        <f t="shared" si="34"/>
        <v>#DIV/0!</v>
      </c>
      <c r="AI92" s="11" t="e">
        <f t="shared" si="35"/>
        <v>#DIV/0!</v>
      </c>
    </row>
    <row r="93" spans="1:35" x14ac:dyDescent="0.3">
      <c r="A93" s="13" t="s">
        <v>1872</v>
      </c>
      <c r="B93" s="13" t="str">
        <f>VLOOKUP($A93,Raw!$B$2:$DG$512,MATCH('Breakup of Clients of PMS'!B$1,Raw!$B$1:$DG$1,0),0)</f>
        <v>0</v>
      </c>
      <c r="C93" s="20">
        <f t="shared" si="18"/>
        <v>0</v>
      </c>
      <c r="D93" s="13" t="str">
        <f>VLOOKUP($A93,Raw!$B$2:$DG$512,MATCH('Breakup of Clients of PMS'!D$1,Raw!$B$1:$DG$1,0),0)</f>
        <v>0</v>
      </c>
      <c r="E93" s="20">
        <f t="shared" si="19"/>
        <v>0</v>
      </c>
      <c r="F93" s="13" t="str">
        <f>VLOOKUP($A93,Raw!$B$2:$DG$512,MATCH('Breakup of Clients of PMS'!F$1,Raw!$B$1:$DG$1,0),0)</f>
        <v>25</v>
      </c>
      <c r="G93" s="20">
        <f t="shared" si="20"/>
        <v>0.96153846153846156</v>
      </c>
      <c r="H93" s="13" t="str">
        <f>VLOOKUP($A93,Raw!$B$2:$DG$512,MATCH('Breakup of Clients of PMS'!H$1,Raw!$B$1:$DG$1,0),0)</f>
        <v>1</v>
      </c>
      <c r="I93" s="20">
        <f t="shared" si="21"/>
        <v>3.8461538461538464E-2</v>
      </c>
      <c r="J93" s="13" t="str">
        <f>VLOOKUP($A93,Raw!$B$2:$DG$512,MATCH('Breakup of Clients of PMS'!J$1,Raw!$B$1:$DG$1,0),0)</f>
        <v>0</v>
      </c>
      <c r="K93" s="20">
        <f t="shared" si="22"/>
        <v>0</v>
      </c>
      <c r="L93" s="13" t="str">
        <f>VLOOKUP($A93,Raw!$B$2:$DG$512,MATCH('Breakup of Clients of PMS'!L$1,Raw!$B$1:$DG$1,0),0)</f>
        <v>0</v>
      </c>
      <c r="M93" s="20">
        <f t="shared" si="23"/>
        <v>0</v>
      </c>
      <c r="N93" s="13" t="str">
        <f>VLOOKUP($A93,Raw!$B$2:$DG$512,MATCH('Breakup of Clients of PMS'!N$1,Raw!$B$1:$DG$1,0),0)</f>
        <v>26</v>
      </c>
      <c r="P93" s="13" t="str">
        <f>VLOOKUP($A93,Raw!$B$2:$DG$512,MATCH('Breakup of Clients of PMS'!P$1,Raw!$B$1:$DG$1,0),0)</f>
        <v>0</v>
      </c>
      <c r="Q93" s="20">
        <f t="shared" si="24"/>
        <v>0</v>
      </c>
      <c r="R93" s="13" t="str">
        <f>VLOOKUP($A93,Raw!$B$2:$DG$512,MATCH('Breakup of Clients of PMS'!R$1,Raw!$B$1:$DG$1,0),0)</f>
        <v>0</v>
      </c>
      <c r="S93" s="20">
        <f t="shared" si="25"/>
        <v>0</v>
      </c>
      <c r="T93" s="13" t="str">
        <f>VLOOKUP($A93,Raw!$B$2:$DG$512,MATCH('Breakup of Clients of PMS'!T$1,Raw!$B$1:$DG$1,0),0)</f>
        <v>39.41</v>
      </c>
      <c r="U93" s="20">
        <f t="shared" si="26"/>
        <v>0.96925725528775208</v>
      </c>
      <c r="V93" s="13" t="str">
        <f>VLOOKUP($A93,Raw!$B$2:$DG$512,MATCH('Breakup of Clients of PMS'!V$1,Raw!$B$1:$DG$1,0),0)</f>
        <v>1.25</v>
      </c>
      <c r="W93" s="20">
        <f t="shared" si="27"/>
        <v>3.0742744712247912E-2</v>
      </c>
      <c r="X93" s="13" t="str">
        <f>VLOOKUP($A93,Raw!$B$2:$DG$512,MATCH('Breakup of Clients of PMS'!X$1,Raw!$B$1:$DG$1,0),0)</f>
        <v>0</v>
      </c>
      <c r="Y93" s="20">
        <f t="shared" si="28"/>
        <v>0</v>
      </c>
      <c r="Z93" s="13" t="str">
        <f>VLOOKUP($A93,Raw!$B$2:$DG$512,MATCH('Breakup of Clients of PMS'!Z$1,Raw!$B$1:$DG$1,0),0)</f>
        <v>0</v>
      </c>
      <c r="AA93" s="20">
        <f t="shared" si="29"/>
        <v>0</v>
      </c>
      <c r="AB93" s="13" t="str">
        <f>VLOOKUP($A93,Raw!$B$2:$DG$512,MATCH('Breakup of Clients of PMS'!AB$1,Raw!$B$1:$DG$1,0),0)</f>
        <v>40.66</v>
      </c>
      <c r="AD93" s="11" t="e">
        <f t="shared" si="30"/>
        <v>#DIV/0!</v>
      </c>
      <c r="AE93" s="11" t="e">
        <f t="shared" si="31"/>
        <v>#DIV/0!</v>
      </c>
      <c r="AF93" s="11">
        <f t="shared" si="32"/>
        <v>1.5763999999999998</v>
      </c>
      <c r="AG93" s="11">
        <f t="shared" si="33"/>
        <v>1.25</v>
      </c>
      <c r="AH93" s="11" t="e">
        <f t="shared" si="34"/>
        <v>#DIV/0!</v>
      </c>
      <c r="AI93" s="11" t="e">
        <f t="shared" si="35"/>
        <v>#DIV/0!</v>
      </c>
    </row>
    <row r="94" spans="1:35" x14ac:dyDescent="0.3">
      <c r="A94" s="13" t="s">
        <v>1887</v>
      </c>
      <c r="B94" s="13" t="str">
        <f>VLOOKUP($A94,Raw!$B$2:$DG$512,MATCH('Breakup of Clients of PMS'!B$1,Raw!$B$1:$DG$1,0),0)</f>
        <v>0</v>
      </c>
      <c r="C94" s="20">
        <f t="shared" si="18"/>
        <v>0</v>
      </c>
      <c r="D94" s="13" t="str">
        <f>VLOOKUP($A94,Raw!$B$2:$DG$512,MATCH('Breakup of Clients of PMS'!D$1,Raw!$B$1:$DG$1,0),0)</f>
        <v>4</v>
      </c>
      <c r="E94" s="20">
        <f t="shared" si="19"/>
        <v>7.2727272727272724E-2</v>
      </c>
      <c r="F94" s="13" t="str">
        <f>VLOOKUP($A94,Raw!$B$2:$DG$512,MATCH('Breakup of Clients of PMS'!F$1,Raw!$B$1:$DG$1,0),0)</f>
        <v>51</v>
      </c>
      <c r="G94" s="20">
        <f t="shared" si="20"/>
        <v>0.92727272727272725</v>
      </c>
      <c r="H94" s="13" t="str">
        <f>VLOOKUP($A94,Raw!$B$2:$DG$512,MATCH('Breakup of Clients of PMS'!H$1,Raw!$B$1:$DG$1,0),0)</f>
        <v>0</v>
      </c>
      <c r="I94" s="20">
        <f t="shared" si="21"/>
        <v>0</v>
      </c>
      <c r="J94" s="13" t="str">
        <f>VLOOKUP($A94,Raw!$B$2:$DG$512,MATCH('Breakup of Clients of PMS'!J$1,Raw!$B$1:$DG$1,0),0)</f>
        <v>0</v>
      </c>
      <c r="K94" s="20">
        <f t="shared" si="22"/>
        <v>0</v>
      </c>
      <c r="L94" s="13" t="str">
        <f>VLOOKUP($A94,Raw!$B$2:$DG$512,MATCH('Breakup of Clients of PMS'!L$1,Raw!$B$1:$DG$1,0),0)</f>
        <v>0</v>
      </c>
      <c r="M94" s="20">
        <f t="shared" si="23"/>
        <v>0</v>
      </c>
      <c r="N94" s="13" t="str">
        <f>VLOOKUP($A94,Raw!$B$2:$DG$512,MATCH('Breakup of Clients of PMS'!N$1,Raw!$B$1:$DG$1,0),0)</f>
        <v>55</v>
      </c>
      <c r="P94" s="13" t="str">
        <f>VLOOKUP($A94,Raw!$B$2:$DG$512,MATCH('Breakup of Clients of PMS'!P$1,Raw!$B$1:$DG$1,0),0)</f>
        <v>0</v>
      </c>
      <c r="Q94" s="20">
        <f t="shared" si="24"/>
        <v>0</v>
      </c>
      <c r="R94" s="13" t="str">
        <f>VLOOKUP($A94,Raw!$B$2:$DG$512,MATCH('Breakup of Clients of PMS'!R$1,Raw!$B$1:$DG$1,0),0)</f>
        <v>13.52</v>
      </c>
      <c r="S94" s="20">
        <f t="shared" si="25"/>
        <v>8.2053771924500807E-2</v>
      </c>
      <c r="T94" s="13" t="str">
        <f>VLOOKUP($A94,Raw!$B$2:$DG$512,MATCH('Breakup of Clients of PMS'!T$1,Raw!$B$1:$DG$1,0),0)</f>
        <v>151.25</v>
      </c>
      <c r="U94" s="20">
        <f t="shared" si="26"/>
        <v>0.91794622807549908</v>
      </c>
      <c r="V94" s="13" t="str">
        <f>VLOOKUP($A94,Raw!$B$2:$DG$512,MATCH('Breakup of Clients of PMS'!V$1,Raw!$B$1:$DG$1,0),0)</f>
        <v>0</v>
      </c>
      <c r="W94" s="20">
        <f t="shared" si="27"/>
        <v>0</v>
      </c>
      <c r="X94" s="13" t="str">
        <f>VLOOKUP($A94,Raw!$B$2:$DG$512,MATCH('Breakup of Clients of PMS'!X$1,Raw!$B$1:$DG$1,0),0)</f>
        <v>0</v>
      </c>
      <c r="Y94" s="20">
        <f t="shared" si="28"/>
        <v>0</v>
      </c>
      <c r="Z94" s="13" t="str">
        <f>VLOOKUP($A94,Raw!$B$2:$DG$512,MATCH('Breakup of Clients of PMS'!Z$1,Raw!$B$1:$DG$1,0),0)</f>
        <v>0</v>
      </c>
      <c r="AA94" s="20">
        <f t="shared" si="29"/>
        <v>0</v>
      </c>
      <c r="AB94" s="13" t="str">
        <f>VLOOKUP($A94,Raw!$B$2:$DG$512,MATCH('Breakup of Clients of PMS'!AB$1,Raw!$B$1:$DG$1,0),0)</f>
        <v>164.77</v>
      </c>
      <c r="AD94" s="11" t="e">
        <f t="shared" si="30"/>
        <v>#DIV/0!</v>
      </c>
      <c r="AE94" s="11">
        <f t="shared" si="31"/>
        <v>3.38</v>
      </c>
      <c r="AF94" s="11">
        <f t="shared" si="32"/>
        <v>2.965686274509804</v>
      </c>
      <c r="AG94" s="11" t="e">
        <f t="shared" si="33"/>
        <v>#DIV/0!</v>
      </c>
      <c r="AH94" s="11" t="e">
        <f t="shared" si="34"/>
        <v>#DIV/0!</v>
      </c>
      <c r="AI94" s="11" t="e">
        <f t="shared" si="35"/>
        <v>#DIV/0!</v>
      </c>
    </row>
    <row r="95" spans="1:35" x14ac:dyDescent="0.3">
      <c r="A95" s="13" t="s">
        <v>1910</v>
      </c>
      <c r="B95" s="13" t="str">
        <f>VLOOKUP($A95,Raw!$B$2:$DG$512,MATCH('Breakup of Clients of PMS'!B$1,Raw!$B$1:$DG$1,0),0)</f>
        <v>1</v>
      </c>
      <c r="C95" s="20">
        <f t="shared" si="18"/>
        <v>3.0864197530864196E-3</v>
      </c>
      <c r="D95" s="13" t="str">
        <f>VLOOKUP($A95,Raw!$B$2:$DG$512,MATCH('Breakup of Clients of PMS'!D$1,Raw!$B$1:$DG$1,0),0)</f>
        <v>132</v>
      </c>
      <c r="E95" s="20">
        <f t="shared" si="19"/>
        <v>0.40740740740740738</v>
      </c>
      <c r="F95" s="13" t="str">
        <f>VLOOKUP($A95,Raw!$B$2:$DG$512,MATCH('Breakup of Clients of PMS'!F$1,Raw!$B$1:$DG$1,0),0)</f>
        <v>175</v>
      </c>
      <c r="G95" s="20">
        <f t="shared" si="20"/>
        <v>0.54012345679012341</v>
      </c>
      <c r="H95" s="13" t="str">
        <f>VLOOKUP($A95,Raw!$B$2:$DG$512,MATCH('Breakup of Clients of PMS'!H$1,Raw!$B$1:$DG$1,0),0)</f>
        <v>16</v>
      </c>
      <c r="I95" s="20">
        <f t="shared" si="21"/>
        <v>4.9382716049382713E-2</v>
      </c>
      <c r="J95" s="13" t="str">
        <f>VLOOKUP($A95,Raw!$B$2:$DG$512,MATCH('Breakup of Clients of PMS'!J$1,Raw!$B$1:$DG$1,0),0)</f>
        <v>0</v>
      </c>
      <c r="K95" s="20">
        <f t="shared" si="22"/>
        <v>0</v>
      </c>
      <c r="L95" s="13" t="str">
        <f>VLOOKUP($A95,Raw!$B$2:$DG$512,MATCH('Breakup of Clients of PMS'!L$1,Raw!$B$1:$DG$1,0),0)</f>
        <v>0</v>
      </c>
      <c r="M95" s="20">
        <f t="shared" si="23"/>
        <v>0</v>
      </c>
      <c r="N95" s="13" t="str">
        <f>VLOOKUP($A95,Raw!$B$2:$DG$512,MATCH('Breakup of Clients of PMS'!N$1,Raw!$B$1:$DG$1,0),0)</f>
        <v>324</v>
      </c>
      <c r="P95" s="13" t="str">
        <f>VLOOKUP($A95,Raw!$B$2:$DG$512,MATCH('Breakup of Clients of PMS'!P$1,Raw!$B$1:$DG$1,0),0)</f>
        <v>271.24</v>
      </c>
      <c r="Q95" s="20">
        <f t="shared" si="24"/>
        <v>5.852930133397781E-2</v>
      </c>
      <c r="R95" s="13" t="str">
        <f>VLOOKUP($A95,Raw!$B$2:$DG$512,MATCH('Breakup of Clients of PMS'!R$1,Raw!$B$1:$DG$1,0),0)</f>
        <v>2605.02</v>
      </c>
      <c r="S95" s="20">
        <f t="shared" si="25"/>
        <v>0.56212210795251016</v>
      </c>
      <c r="T95" s="13" t="str">
        <f>VLOOKUP($A95,Raw!$B$2:$DG$512,MATCH('Breakup of Clients of PMS'!T$1,Raw!$B$1:$DG$1,0),0)</f>
        <v>1676.5</v>
      </c>
      <c r="U95" s="20">
        <f t="shared" si="26"/>
        <v>0.3617621799381131</v>
      </c>
      <c r="V95" s="13" t="str">
        <f>VLOOKUP($A95,Raw!$B$2:$DG$512,MATCH('Breakup of Clients of PMS'!V$1,Raw!$B$1:$DG$1,0),0)</f>
        <v>81.51</v>
      </c>
      <c r="W95" s="20">
        <f t="shared" si="27"/>
        <v>1.7588568617211808E-2</v>
      </c>
      <c r="X95" s="13" t="str">
        <f>VLOOKUP($A95,Raw!$B$2:$DG$512,MATCH('Breakup of Clients of PMS'!X$1,Raw!$B$1:$DG$1,0),0)</f>
        <v>0</v>
      </c>
      <c r="Y95" s="20">
        <f t="shared" si="28"/>
        <v>0</v>
      </c>
      <c r="Z95" s="13" t="str">
        <f>VLOOKUP($A95,Raw!$B$2:$DG$512,MATCH('Breakup of Clients of PMS'!Z$1,Raw!$B$1:$DG$1,0),0)</f>
        <v>0</v>
      </c>
      <c r="AA95" s="20">
        <f t="shared" si="29"/>
        <v>0</v>
      </c>
      <c r="AB95" s="13" t="str">
        <f>VLOOKUP($A95,Raw!$B$2:$DG$512,MATCH('Breakup of Clients of PMS'!AB$1,Raw!$B$1:$DG$1,0),0)</f>
        <v>4634.26</v>
      </c>
      <c r="AD95" s="11">
        <f t="shared" si="30"/>
        <v>271.24</v>
      </c>
      <c r="AE95" s="11">
        <f t="shared" si="31"/>
        <v>19.734999999999999</v>
      </c>
      <c r="AF95" s="11">
        <f t="shared" si="32"/>
        <v>9.58</v>
      </c>
      <c r="AG95" s="11">
        <f t="shared" si="33"/>
        <v>5.0943750000000003</v>
      </c>
      <c r="AH95" s="11" t="e">
        <f t="shared" si="34"/>
        <v>#DIV/0!</v>
      </c>
      <c r="AI95" s="11" t="e">
        <f t="shared" si="35"/>
        <v>#DIV/0!</v>
      </c>
    </row>
    <row r="96" spans="1:35" x14ac:dyDescent="0.3">
      <c r="A96" s="13" t="s">
        <v>1956</v>
      </c>
      <c r="B96" s="13" t="str">
        <f>VLOOKUP($A96,Raw!$B$2:$DG$512,MATCH('Breakup of Clients of PMS'!B$1,Raw!$B$1:$DG$1,0),0)</f>
        <v>0</v>
      </c>
      <c r="C96" s="20" t="e">
        <f t="shared" si="18"/>
        <v>#DIV/0!</v>
      </c>
      <c r="D96" s="13" t="str">
        <f>VLOOKUP($A96,Raw!$B$2:$DG$512,MATCH('Breakup of Clients of PMS'!D$1,Raw!$B$1:$DG$1,0),0)</f>
        <v>0</v>
      </c>
      <c r="E96" s="20" t="e">
        <f t="shared" si="19"/>
        <v>#DIV/0!</v>
      </c>
      <c r="F96" s="13" t="str">
        <f>VLOOKUP($A96,Raw!$B$2:$DG$512,MATCH('Breakup of Clients of PMS'!F$1,Raw!$B$1:$DG$1,0),0)</f>
        <v>0</v>
      </c>
      <c r="G96" s="20" t="e">
        <f t="shared" si="20"/>
        <v>#DIV/0!</v>
      </c>
      <c r="H96" s="13" t="str">
        <f>VLOOKUP($A96,Raw!$B$2:$DG$512,MATCH('Breakup of Clients of PMS'!H$1,Raw!$B$1:$DG$1,0),0)</f>
        <v>0</v>
      </c>
      <c r="I96" s="20" t="e">
        <f t="shared" si="21"/>
        <v>#DIV/0!</v>
      </c>
      <c r="J96" s="13" t="str">
        <f>VLOOKUP($A96,Raw!$B$2:$DG$512,MATCH('Breakup of Clients of PMS'!J$1,Raw!$B$1:$DG$1,0),0)</f>
        <v>0</v>
      </c>
      <c r="K96" s="20" t="e">
        <f t="shared" si="22"/>
        <v>#DIV/0!</v>
      </c>
      <c r="L96" s="13" t="str">
        <f>VLOOKUP($A96,Raw!$B$2:$DG$512,MATCH('Breakup of Clients of PMS'!L$1,Raw!$B$1:$DG$1,0),0)</f>
        <v>0</v>
      </c>
      <c r="M96" s="20" t="e">
        <f t="shared" si="23"/>
        <v>#DIV/0!</v>
      </c>
      <c r="N96" s="13" t="str">
        <f>VLOOKUP($A96,Raw!$B$2:$DG$512,MATCH('Breakup of Clients of PMS'!N$1,Raw!$B$1:$DG$1,0),0)</f>
        <v>0</v>
      </c>
      <c r="P96" s="13" t="str">
        <f>VLOOKUP($A96,Raw!$B$2:$DG$512,MATCH('Breakup of Clients of PMS'!P$1,Raw!$B$1:$DG$1,0),0)</f>
        <v>0</v>
      </c>
      <c r="Q96" s="20" t="e">
        <f t="shared" si="24"/>
        <v>#DIV/0!</v>
      </c>
      <c r="R96" s="13" t="str">
        <f>VLOOKUP($A96,Raw!$B$2:$DG$512,MATCH('Breakup of Clients of PMS'!R$1,Raw!$B$1:$DG$1,0),0)</f>
        <v>0</v>
      </c>
      <c r="S96" s="20" t="e">
        <f t="shared" si="25"/>
        <v>#DIV/0!</v>
      </c>
      <c r="T96" s="13" t="str">
        <f>VLOOKUP($A96,Raw!$B$2:$DG$512,MATCH('Breakup of Clients of PMS'!T$1,Raw!$B$1:$DG$1,0),0)</f>
        <v>0</v>
      </c>
      <c r="U96" s="20" t="e">
        <f t="shared" si="26"/>
        <v>#DIV/0!</v>
      </c>
      <c r="V96" s="13" t="str">
        <f>VLOOKUP($A96,Raw!$B$2:$DG$512,MATCH('Breakup of Clients of PMS'!V$1,Raw!$B$1:$DG$1,0),0)</f>
        <v>0</v>
      </c>
      <c r="W96" s="20" t="e">
        <f t="shared" si="27"/>
        <v>#DIV/0!</v>
      </c>
      <c r="X96" s="13" t="str">
        <f>VLOOKUP($A96,Raw!$B$2:$DG$512,MATCH('Breakup of Clients of PMS'!X$1,Raw!$B$1:$DG$1,0),0)</f>
        <v>0</v>
      </c>
      <c r="Y96" s="20" t="e">
        <f t="shared" si="28"/>
        <v>#DIV/0!</v>
      </c>
      <c r="Z96" s="13" t="str">
        <f>VLOOKUP($A96,Raw!$B$2:$DG$512,MATCH('Breakup of Clients of PMS'!Z$1,Raw!$B$1:$DG$1,0),0)</f>
        <v>0</v>
      </c>
      <c r="AA96" s="20" t="e">
        <f t="shared" si="29"/>
        <v>#DIV/0!</v>
      </c>
      <c r="AB96" s="13" t="str">
        <f>VLOOKUP($A96,Raw!$B$2:$DG$512,MATCH('Breakup of Clients of PMS'!AB$1,Raw!$B$1:$DG$1,0),0)</f>
        <v>0</v>
      </c>
      <c r="AD96" s="11" t="e">
        <f t="shared" si="30"/>
        <v>#DIV/0!</v>
      </c>
      <c r="AE96" s="11" t="e">
        <f t="shared" si="31"/>
        <v>#DIV/0!</v>
      </c>
      <c r="AF96" s="11" t="e">
        <f t="shared" si="32"/>
        <v>#DIV/0!</v>
      </c>
      <c r="AG96" s="11" t="e">
        <f t="shared" si="33"/>
        <v>#DIV/0!</v>
      </c>
      <c r="AH96" s="11" t="e">
        <f t="shared" si="34"/>
        <v>#DIV/0!</v>
      </c>
      <c r="AI96" s="11" t="e">
        <f t="shared" si="35"/>
        <v>#DIV/0!</v>
      </c>
    </row>
    <row r="97" spans="1:35" x14ac:dyDescent="0.3">
      <c r="A97" s="13" t="s">
        <v>1963</v>
      </c>
      <c r="B97" s="13" t="str">
        <f>VLOOKUP($A97,Raw!$B$2:$DG$512,MATCH('Breakup of Clients of PMS'!B$1,Raw!$B$1:$DG$1,0),0)</f>
        <v>0</v>
      </c>
      <c r="C97" s="20">
        <f t="shared" si="18"/>
        <v>0</v>
      </c>
      <c r="D97" s="13" t="str">
        <f>VLOOKUP($A97,Raw!$B$2:$DG$512,MATCH('Breakup of Clients of PMS'!D$1,Raw!$B$1:$DG$1,0),0)</f>
        <v>9</v>
      </c>
      <c r="E97" s="20">
        <f t="shared" si="19"/>
        <v>2.0785219399538105E-2</v>
      </c>
      <c r="F97" s="13" t="str">
        <f>VLOOKUP($A97,Raw!$B$2:$DG$512,MATCH('Breakup of Clients of PMS'!F$1,Raw!$B$1:$DG$1,0),0)</f>
        <v>272</v>
      </c>
      <c r="G97" s="20">
        <f t="shared" si="20"/>
        <v>0.62817551963048501</v>
      </c>
      <c r="H97" s="13" t="str">
        <f>VLOOKUP($A97,Raw!$B$2:$DG$512,MATCH('Breakup of Clients of PMS'!H$1,Raw!$B$1:$DG$1,0),0)</f>
        <v>152</v>
      </c>
      <c r="I97" s="20">
        <f t="shared" si="21"/>
        <v>0.3510392609699769</v>
      </c>
      <c r="J97" s="13" t="str">
        <f>VLOOKUP($A97,Raw!$B$2:$DG$512,MATCH('Breakup of Clients of PMS'!J$1,Raw!$B$1:$DG$1,0),0)</f>
        <v>0</v>
      </c>
      <c r="K97" s="20">
        <f t="shared" si="22"/>
        <v>0</v>
      </c>
      <c r="L97" s="13" t="str">
        <f>VLOOKUP($A97,Raw!$B$2:$DG$512,MATCH('Breakup of Clients of PMS'!L$1,Raw!$B$1:$DG$1,0),0)</f>
        <v>0</v>
      </c>
      <c r="M97" s="20">
        <f t="shared" si="23"/>
        <v>0</v>
      </c>
      <c r="N97" s="13" t="str">
        <f>VLOOKUP($A97,Raw!$B$2:$DG$512,MATCH('Breakup of Clients of PMS'!N$1,Raw!$B$1:$DG$1,0),0)</f>
        <v>433</v>
      </c>
      <c r="P97" s="13" t="str">
        <f>VLOOKUP($A97,Raw!$B$2:$DG$512,MATCH('Breakup of Clients of PMS'!P$1,Raw!$B$1:$DG$1,0),0)</f>
        <v>0</v>
      </c>
      <c r="Q97" s="20">
        <f t="shared" si="24"/>
        <v>0</v>
      </c>
      <c r="R97" s="13" t="str">
        <f>VLOOKUP($A97,Raw!$B$2:$DG$512,MATCH('Breakup of Clients of PMS'!R$1,Raw!$B$1:$DG$1,0),0)</f>
        <v>49.88</v>
      </c>
      <c r="S97" s="20">
        <f t="shared" si="25"/>
        <v>5.0384347316639565E-2</v>
      </c>
      <c r="T97" s="13" t="str">
        <f>VLOOKUP($A97,Raw!$B$2:$DG$512,MATCH('Breakup of Clients of PMS'!T$1,Raw!$B$1:$DG$1,0),0)</f>
        <v>572.32</v>
      </c>
      <c r="U97" s="20">
        <f t="shared" si="26"/>
        <v>0.57810684956413705</v>
      </c>
      <c r="V97" s="13" t="str">
        <f>VLOOKUP($A97,Raw!$B$2:$DG$512,MATCH('Breakup of Clients of PMS'!V$1,Raw!$B$1:$DG$1,0),0)</f>
        <v>367.79</v>
      </c>
      <c r="W97" s="20">
        <f t="shared" si="27"/>
        <v>0.37150880311922346</v>
      </c>
      <c r="X97" s="13" t="str">
        <f>VLOOKUP($A97,Raw!$B$2:$DG$512,MATCH('Breakup of Clients of PMS'!X$1,Raw!$B$1:$DG$1,0),0)</f>
        <v>0</v>
      </c>
      <c r="Y97" s="20">
        <f t="shared" si="28"/>
        <v>0</v>
      </c>
      <c r="Z97" s="13" t="str">
        <f>VLOOKUP($A97,Raw!$B$2:$DG$512,MATCH('Breakup of Clients of PMS'!Z$1,Raw!$B$1:$DG$1,0),0)</f>
        <v>0</v>
      </c>
      <c r="AA97" s="20">
        <f t="shared" si="29"/>
        <v>0</v>
      </c>
      <c r="AB97" s="13" t="str">
        <f>VLOOKUP($A97,Raw!$B$2:$DG$512,MATCH('Breakup of Clients of PMS'!AB$1,Raw!$B$1:$DG$1,0),0)</f>
        <v>989.99</v>
      </c>
      <c r="AD97" s="11" t="e">
        <f t="shared" si="30"/>
        <v>#DIV/0!</v>
      </c>
      <c r="AE97" s="11">
        <f t="shared" si="31"/>
        <v>5.5422222222222226</v>
      </c>
      <c r="AF97" s="11">
        <f t="shared" si="32"/>
        <v>2.1041176470588239</v>
      </c>
      <c r="AG97" s="11">
        <f t="shared" si="33"/>
        <v>2.4196710526315792</v>
      </c>
      <c r="AH97" s="11" t="e">
        <f t="shared" si="34"/>
        <v>#DIV/0!</v>
      </c>
      <c r="AI97" s="11" t="e">
        <f t="shared" si="35"/>
        <v>#DIV/0!</v>
      </c>
    </row>
    <row r="98" spans="1:35" x14ac:dyDescent="0.3">
      <c r="A98" s="13" t="s">
        <v>1980</v>
      </c>
      <c r="B98" s="13" t="str">
        <f>VLOOKUP($A98,Raw!$B$2:$DG$512,MATCH('Breakup of Clients of PMS'!B$1,Raw!$B$1:$DG$1,0),0)</f>
        <v>157</v>
      </c>
      <c r="C98" s="20">
        <f t="shared" si="18"/>
        <v>0.64609053497942381</v>
      </c>
      <c r="D98" s="13" t="str">
        <f>VLOOKUP($A98,Raw!$B$2:$DG$512,MATCH('Breakup of Clients of PMS'!D$1,Raw!$B$1:$DG$1,0),0)</f>
        <v>54</v>
      </c>
      <c r="E98" s="20">
        <f t="shared" si="19"/>
        <v>0.22222222222222221</v>
      </c>
      <c r="F98" s="13" t="str">
        <f>VLOOKUP($A98,Raw!$B$2:$DG$512,MATCH('Breakup of Clients of PMS'!F$1,Raw!$B$1:$DG$1,0),0)</f>
        <v>28</v>
      </c>
      <c r="G98" s="20">
        <f t="shared" si="20"/>
        <v>0.11522633744855967</v>
      </c>
      <c r="H98" s="13" t="str">
        <f>VLOOKUP($A98,Raw!$B$2:$DG$512,MATCH('Breakup of Clients of PMS'!H$1,Raw!$B$1:$DG$1,0),0)</f>
        <v>4</v>
      </c>
      <c r="I98" s="20">
        <f t="shared" si="21"/>
        <v>1.646090534979424E-2</v>
      </c>
      <c r="J98" s="13" t="str">
        <f>VLOOKUP($A98,Raw!$B$2:$DG$512,MATCH('Breakup of Clients of PMS'!J$1,Raw!$B$1:$DG$1,0),0)</f>
        <v>0</v>
      </c>
      <c r="K98" s="20">
        <f t="shared" si="22"/>
        <v>0</v>
      </c>
      <c r="L98" s="13" t="str">
        <f>VLOOKUP($A98,Raw!$B$2:$DG$512,MATCH('Breakup of Clients of PMS'!L$1,Raw!$B$1:$DG$1,0),0)</f>
        <v>0</v>
      </c>
      <c r="M98" s="20">
        <f t="shared" si="23"/>
        <v>0</v>
      </c>
      <c r="N98" s="13" t="str">
        <f>VLOOKUP($A98,Raw!$B$2:$DG$512,MATCH('Breakup of Clients of PMS'!N$1,Raw!$B$1:$DG$1,0),0)</f>
        <v>243</v>
      </c>
      <c r="P98" s="13" t="str">
        <f>VLOOKUP($A98,Raw!$B$2:$DG$512,MATCH('Breakup of Clients of PMS'!P$1,Raw!$B$1:$DG$1,0),0)</f>
        <v>102866.6384</v>
      </c>
      <c r="Q98" s="20">
        <f t="shared" si="24"/>
        <v>0.77515267153562206</v>
      </c>
      <c r="R98" s="13" t="str">
        <f>VLOOKUP($A98,Raw!$B$2:$DG$512,MATCH('Breakup of Clients of PMS'!R$1,Raw!$B$1:$DG$1,0),0)</f>
        <v>29801.73451</v>
      </c>
      <c r="S98" s="20">
        <f t="shared" si="25"/>
        <v>0.2245712942615401</v>
      </c>
      <c r="T98" s="13" t="str">
        <f>VLOOKUP($A98,Raw!$B$2:$DG$512,MATCH('Breakup of Clients of PMS'!T$1,Raw!$B$1:$DG$1,0),0)</f>
        <v>32.09226</v>
      </c>
      <c r="U98" s="20">
        <f t="shared" si="26"/>
        <v>2.4183157398303574E-4</v>
      </c>
      <c r="V98" s="13" t="str">
        <f>VLOOKUP($A98,Raw!$B$2:$DG$512,MATCH('Breakup of Clients of PMS'!V$1,Raw!$B$1:$DG$1,0),0)</f>
        <v>4.53887</v>
      </c>
      <c r="W98" s="20">
        <f t="shared" si="27"/>
        <v>3.4202704209812E-5</v>
      </c>
      <c r="X98" s="13" t="str">
        <f>VLOOKUP($A98,Raw!$B$2:$DG$512,MATCH('Breakup of Clients of PMS'!X$1,Raw!$B$1:$DG$1,0),0)</f>
        <v>0</v>
      </c>
      <c r="Y98" s="20">
        <f t="shared" si="28"/>
        <v>0</v>
      </c>
      <c r="Z98" s="13" t="str">
        <f>VLOOKUP($A98,Raw!$B$2:$DG$512,MATCH('Breakup of Clients of PMS'!Z$1,Raw!$B$1:$DG$1,0),0)</f>
        <v>0</v>
      </c>
      <c r="AA98" s="20">
        <f t="shared" si="29"/>
        <v>0</v>
      </c>
      <c r="AB98" s="13" t="str">
        <f>VLOOKUP($A98,Raw!$B$2:$DG$512,MATCH('Breakup of Clients of PMS'!AB$1,Raw!$B$1:$DG$1,0),0)</f>
        <v>132705.00403</v>
      </c>
      <c r="AD98" s="11">
        <f t="shared" si="30"/>
        <v>655.20151847133752</v>
      </c>
      <c r="AE98" s="11">
        <f t="shared" si="31"/>
        <v>551.88397240740733</v>
      </c>
      <c r="AF98" s="11">
        <f t="shared" si="32"/>
        <v>1.1461521428571431</v>
      </c>
      <c r="AG98" s="11">
        <f t="shared" si="33"/>
        <v>1.1347175</v>
      </c>
      <c r="AH98" s="11" t="e">
        <f t="shared" si="34"/>
        <v>#DIV/0!</v>
      </c>
      <c r="AI98" s="11" t="e">
        <f t="shared" si="35"/>
        <v>#DIV/0!</v>
      </c>
    </row>
    <row r="99" spans="1:35" x14ac:dyDescent="0.3">
      <c r="A99" s="13" t="s">
        <v>2013</v>
      </c>
      <c r="B99" s="13" t="str">
        <f>VLOOKUP($A99,Raw!$B$2:$DG$512,MATCH('Breakup of Clients of PMS'!B$1,Raw!$B$1:$DG$1,0),0)</f>
        <v>0</v>
      </c>
      <c r="C99" s="20">
        <f t="shared" si="18"/>
        <v>0</v>
      </c>
      <c r="D99" s="13" t="str">
        <f>VLOOKUP($A99,Raw!$B$2:$DG$512,MATCH('Breakup of Clients of PMS'!D$1,Raw!$B$1:$DG$1,0),0)</f>
        <v>109</v>
      </c>
      <c r="E99" s="20">
        <f t="shared" si="19"/>
        <v>6.3188405797101443E-2</v>
      </c>
      <c r="F99" s="13" t="str">
        <f>VLOOKUP($A99,Raw!$B$2:$DG$512,MATCH('Breakup of Clients of PMS'!F$1,Raw!$B$1:$DG$1,0),0)</f>
        <v>1553</v>
      </c>
      <c r="G99" s="20">
        <f t="shared" si="20"/>
        <v>0.90028985507246373</v>
      </c>
      <c r="H99" s="13" t="str">
        <f>VLOOKUP($A99,Raw!$B$2:$DG$512,MATCH('Breakup of Clients of PMS'!H$1,Raw!$B$1:$DG$1,0),0)</f>
        <v>63</v>
      </c>
      <c r="I99" s="20">
        <f t="shared" si="21"/>
        <v>3.6521739130434785E-2</v>
      </c>
      <c r="J99" s="13" t="str">
        <f>VLOOKUP($A99,Raw!$B$2:$DG$512,MATCH('Breakup of Clients of PMS'!J$1,Raw!$B$1:$DG$1,0),0)</f>
        <v>0</v>
      </c>
      <c r="K99" s="20">
        <f t="shared" si="22"/>
        <v>0</v>
      </c>
      <c r="L99" s="13" t="str">
        <f>VLOOKUP($A99,Raw!$B$2:$DG$512,MATCH('Breakup of Clients of PMS'!L$1,Raw!$B$1:$DG$1,0),0)</f>
        <v>0</v>
      </c>
      <c r="M99" s="20">
        <f t="shared" si="23"/>
        <v>0</v>
      </c>
      <c r="N99" s="13" t="str">
        <f>VLOOKUP($A99,Raw!$B$2:$DG$512,MATCH('Breakup of Clients of PMS'!N$1,Raw!$B$1:$DG$1,0),0)</f>
        <v>1725</v>
      </c>
      <c r="P99" s="13" t="str">
        <f>VLOOKUP($A99,Raw!$B$2:$DG$512,MATCH('Breakup of Clients of PMS'!P$1,Raw!$B$1:$DG$1,0),0)</f>
        <v>0</v>
      </c>
      <c r="Q99" s="20">
        <f t="shared" si="24"/>
        <v>0</v>
      </c>
      <c r="R99" s="13" t="str">
        <f>VLOOKUP($A99,Raw!$B$2:$DG$512,MATCH('Breakup of Clients of PMS'!R$1,Raw!$B$1:$DG$1,0),0)</f>
        <v>1171.77</v>
      </c>
      <c r="S99" s="20">
        <f t="shared" si="25"/>
        <v>0.26028227956072075</v>
      </c>
      <c r="T99" s="13" t="str">
        <f>VLOOKUP($A99,Raw!$B$2:$DG$512,MATCH('Breakup of Clients of PMS'!T$1,Raw!$B$1:$DG$1,0),0)</f>
        <v>3210.2</v>
      </c>
      <c r="U99" s="20">
        <f t="shared" si="26"/>
        <v>0.71307353307033439</v>
      </c>
      <c r="V99" s="13" t="str">
        <f>VLOOKUP($A99,Raw!$B$2:$DG$512,MATCH('Breakup of Clients of PMS'!V$1,Raw!$B$1:$DG$1,0),0)</f>
        <v>119.95</v>
      </c>
      <c r="W99" s="20">
        <f t="shared" si="27"/>
        <v>2.6644187368944805E-2</v>
      </c>
      <c r="X99" s="13" t="str">
        <f>VLOOKUP($A99,Raw!$B$2:$DG$512,MATCH('Breakup of Clients of PMS'!X$1,Raw!$B$1:$DG$1,0),0)</f>
        <v>0</v>
      </c>
      <c r="Y99" s="20">
        <f t="shared" si="28"/>
        <v>0</v>
      </c>
      <c r="Z99" s="13" t="str">
        <f>VLOOKUP($A99,Raw!$B$2:$DG$512,MATCH('Breakup of Clients of PMS'!Z$1,Raw!$B$1:$DG$1,0),0)</f>
        <v>0</v>
      </c>
      <c r="AA99" s="20">
        <f t="shared" si="29"/>
        <v>0</v>
      </c>
      <c r="AB99" s="13" t="str">
        <f>VLOOKUP($A99,Raw!$B$2:$DG$512,MATCH('Breakup of Clients of PMS'!AB$1,Raw!$B$1:$DG$1,0),0)</f>
        <v>4501.92</v>
      </c>
      <c r="AD99" s="11" t="e">
        <f t="shared" si="30"/>
        <v>#DIV/0!</v>
      </c>
      <c r="AE99" s="11">
        <f t="shared" si="31"/>
        <v>10.750183486238532</v>
      </c>
      <c r="AF99" s="11">
        <f t="shared" si="32"/>
        <v>2.0670959433354796</v>
      </c>
      <c r="AG99" s="11">
        <f t="shared" si="33"/>
        <v>1.9039682539682541</v>
      </c>
      <c r="AH99" s="11" t="e">
        <f t="shared" si="34"/>
        <v>#DIV/0!</v>
      </c>
      <c r="AI99" s="11" t="e">
        <f t="shared" si="35"/>
        <v>#DIV/0!</v>
      </c>
    </row>
    <row r="100" spans="1:35" x14ac:dyDescent="0.3">
      <c r="A100" s="13" t="s">
        <v>2056</v>
      </c>
      <c r="B100" s="13" t="str">
        <f>VLOOKUP($A100,Raw!$B$2:$DG$512,MATCH('Breakup of Clients of PMS'!B$1,Raw!$B$1:$DG$1,0),0)</f>
        <v>0</v>
      </c>
      <c r="C100" s="20">
        <f t="shared" si="18"/>
        <v>0</v>
      </c>
      <c r="D100" s="13" t="str">
        <f>VLOOKUP($A100,Raw!$B$2:$DG$512,MATCH('Breakup of Clients of PMS'!D$1,Raw!$B$1:$DG$1,0),0)</f>
        <v>7</v>
      </c>
      <c r="E100" s="20">
        <f t="shared" si="19"/>
        <v>0.41176470588235292</v>
      </c>
      <c r="F100" s="13" t="str">
        <f>VLOOKUP($A100,Raw!$B$2:$DG$512,MATCH('Breakup of Clients of PMS'!F$1,Raw!$B$1:$DG$1,0),0)</f>
        <v>10</v>
      </c>
      <c r="G100" s="20">
        <f t="shared" si="20"/>
        <v>0.58823529411764708</v>
      </c>
      <c r="H100" s="13" t="str">
        <f>VLOOKUP($A100,Raw!$B$2:$DG$512,MATCH('Breakup of Clients of PMS'!H$1,Raw!$B$1:$DG$1,0),0)</f>
        <v>0</v>
      </c>
      <c r="I100" s="20">
        <f t="shared" si="21"/>
        <v>0</v>
      </c>
      <c r="J100" s="13" t="str">
        <f>VLOOKUP($A100,Raw!$B$2:$DG$512,MATCH('Breakup of Clients of PMS'!J$1,Raw!$B$1:$DG$1,0),0)</f>
        <v>0</v>
      </c>
      <c r="K100" s="20">
        <f t="shared" si="22"/>
        <v>0</v>
      </c>
      <c r="L100" s="13" t="str">
        <f>VLOOKUP($A100,Raw!$B$2:$DG$512,MATCH('Breakup of Clients of PMS'!L$1,Raw!$B$1:$DG$1,0),0)</f>
        <v>0</v>
      </c>
      <c r="M100" s="20">
        <f t="shared" si="23"/>
        <v>0</v>
      </c>
      <c r="N100" s="13" t="str">
        <f>VLOOKUP($A100,Raw!$B$2:$DG$512,MATCH('Breakup of Clients of PMS'!N$1,Raw!$B$1:$DG$1,0),0)</f>
        <v>17</v>
      </c>
      <c r="P100" s="13" t="str">
        <f>VLOOKUP($A100,Raw!$B$2:$DG$512,MATCH('Breakup of Clients of PMS'!P$1,Raw!$B$1:$DG$1,0),0)</f>
        <v>0</v>
      </c>
      <c r="Q100" s="20">
        <f t="shared" si="24"/>
        <v>0</v>
      </c>
      <c r="R100" s="13" t="str">
        <f>VLOOKUP($A100,Raw!$B$2:$DG$512,MATCH('Breakup of Clients of PMS'!R$1,Raw!$B$1:$DG$1,0),0)</f>
        <v>78.98</v>
      </c>
      <c r="S100" s="20">
        <f t="shared" si="25"/>
        <v>0.43539140022050715</v>
      </c>
      <c r="T100" s="13" t="str">
        <f>VLOOKUP($A100,Raw!$B$2:$DG$512,MATCH('Breakup of Clients of PMS'!T$1,Raw!$B$1:$DG$1,0),0)</f>
        <v>102.42</v>
      </c>
      <c r="U100" s="20">
        <f t="shared" si="26"/>
        <v>0.56460859977949285</v>
      </c>
      <c r="V100" s="13" t="str">
        <f>VLOOKUP($A100,Raw!$B$2:$DG$512,MATCH('Breakup of Clients of PMS'!V$1,Raw!$B$1:$DG$1,0),0)</f>
        <v>0</v>
      </c>
      <c r="W100" s="20">
        <f t="shared" si="27"/>
        <v>0</v>
      </c>
      <c r="X100" s="13" t="str">
        <f>VLOOKUP($A100,Raw!$B$2:$DG$512,MATCH('Breakup of Clients of PMS'!X$1,Raw!$B$1:$DG$1,0),0)</f>
        <v>0</v>
      </c>
      <c r="Y100" s="20">
        <f t="shared" si="28"/>
        <v>0</v>
      </c>
      <c r="Z100" s="13" t="str">
        <f>VLOOKUP($A100,Raw!$B$2:$DG$512,MATCH('Breakup of Clients of PMS'!Z$1,Raw!$B$1:$DG$1,0),0)</f>
        <v>0</v>
      </c>
      <c r="AA100" s="20">
        <f t="shared" si="29"/>
        <v>0</v>
      </c>
      <c r="AB100" s="13" t="str">
        <f>VLOOKUP($A100,Raw!$B$2:$DG$512,MATCH('Breakup of Clients of PMS'!AB$1,Raw!$B$1:$DG$1,0),0)</f>
        <v>181.4</v>
      </c>
      <c r="AD100" s="11" t="e">
        <f t="shared" si="30"/>
        <v>#DIV/0!</v>
      </c>
      <c r="AE100" s="11">
        <f t="shared" si="31"/>
        <v>11.282857142857143</v>
      </c>
      <c r="AF100" s="11">
        <f t="shared" si="32"/>
        <v>10.242000000000001</v>
      </c>
      <c r="AG100" s="11" t="e">
        <f t="shared" si="33"/>
        <v>#DIV/0!</v>
      </c>
      <c r="AH100" s="11" t="e">
        <f t="shared" si="34"/>
        <v>#DIV/0!</v>
      </c>
      <c r="AI100" s="11" t="e">
        <f t="shared" si="35"/>
        <v>#DIV/0!</v>
      </c>
    </row>
    <row r="101" spans="1:35" x14ac:dyDescent="0.3">
      <c r="A101" s="13" t="s">
        <v>2067</v>
      </c>
      <c r="B101" s="13" t="str">
        <f>VLOOKUP($A101,Raw!$B$2:$DG$512,MATCH('Breakup of Clients of PMS'!B$1,Raw!$B$1:$DG$1,0),0)</f>
        <v>0</v>
      </c>
      <c r="C101" s="20">
        <f t="shared" si="18"/>
        <v>0</v>
      </c>
      <c r="D101" s="13" t="str">
        <f>VLOOKUP($A101,Raw!$B$2:$DG$512,MATCH('Breakup of Clients of PMS'!D$1,Raw!$B$1:$DG$1,0),0)</f>
        <v>1</v>
      </c>
      <c r="E101" s="20">
        <f t="shared" si="19"/>
        <v>0.5</v>
      </c>
      <c r="F101" s="13" t="str">
        <f>VLOOKUP($A101,Raw!$B$2:$DG$512,MATCH('Breakup of Clients of PMS'!F$1,Raw!$B$1:$DG$1,0),0)</f>
        <v>1</v>
      </c>
      <c r="G101" s="20">
        <f t="shared" si="20"/>
        <v>0.5</v>
      </c>
      <c r="H101" s="13" t="str">
        <f>VLOOKUP($A101,Raw!$B$2:$DG$512,MATCH('Breakup of Clients of PMS'!H$1,Raw!$B$1:$DG$1,0),0)</f>
        <v>0</v>
      </c>
      <c r="I101" s="20">
        <f t="shared" si="21"/>
        <v>0</v>
      </c>
      <c r="J101" s="13" t="str">
        <f>VLOOKUP($A101,Raw!$B$2:$DG$512,MATCH('Breakup of Clients of PMS'!J$1,Raw!$B$1:$DG$1,0),0)</f>
        <v>0</v>
      </c>
      <c r="K101" s="20">
        <f t="shared" si="22"/>
        <v>0</v>
      </c>
      <c r="L101" s="13" t="str">
        <f>VLOOKUP($A101,Raw!$B$2:$DG$512,MATCH('Breakup of Clients of PMS'!L$1,Raw!$B$1:$DG$1,0),0)</f>
        <v>0</v>
      </c>
      <c r="M101" s="20">
        <f t="shared" si="23"/>
        <v>0</v>
      </c>
      <c r="N101" s="13" t="str">
        <f>VLOOKUP($A101,Raw!$B$2:$DG$512,MATCH('Breakup of Clients of PMS'!N$1,Raw!$B$1:$DG$1,0),0)</f>
        <v>2</v>
      </c>
      <c r="P101" s="13" t="str">
        <f>VLOOKUP($A101,Raw!$B$2:$DG$512,MATCH('Breakup of Clients of PMS'!P$1,Raw!$B$1:$DG$1,0),0)</f>
        <v>0</v>
      </c>
      <c r="Q101" s="20" t="e">
        <f t="shared" si="24"/>
        <v>#DIV/0!</v>
      </c>
      <c r="R101" s="13" t="str">
        <f>VLOOKUP($A101,Raw!$B$2:$DG$512,MATCH('Breakup of Clients of PMS'!R$1,Raw!$B$1:$DG$1,0),0)</f>
        <v>0</v>
      </c>
      <c r="S101" s="20" t="e">
        <f t="shared" si="25"/>
        <v>#DIV/0!</v>
      </c>
      <c r="T101" s="13" t="str">
        <f>VLOOKUP($A101,Raw!$B$2:$DG$512,MATCH('Breakup of Clients of PMS'!T$1,Raw!$B$1:$DG$1,0),0)</f>
        <v>0</v>
      </c>
      <c r="U101" s="20" t="e">
        <f t="shared" si="26"/>
        <v>#DIV/0!</v>
      </c>
      <c r="V101" s="13" t="str">
        <f>VLOOKUP($A101,Raw!$B$2:$DG$512,MATCH('Breakup of Clients of PMS'!V$1,Raw!$B$1:$DG$1,0),0)</f>
        <v>0</v>
      </c>
      <c r="W101" s="20" t="e">
        <f t="shared" si="27"/>
        <v>#DIV/0!</v>
      </c>
      <c r="X101" s="13" t="str">
        <f>VLOOKUP($A101,Raw!$B$2:$DG$512,MATCH('Breakup of Clients of PMS'!X$1,Raw!$B$1:$DG$1,0),0)</f>
        <v>0</v>
      </c>
      <c r="Y101" s="20" t="e">
        <f t="shared" si="28"/>
        <v>#DIV/0!</v>
      </c>
      <c r="Z101" s="13" t="str">
        <f>VLOOKUP($A101,Raw!$B$2:$DG$512,MATCH('Breakup of Clients of PMS'!Z$1,Raw!$B$1:$DG$1,0),0)</f>
        <v>0</v>
      </c>
      <c r="AA101" s="20" t="e">
        <f t="shared" si="29"/>
        <v>#DIV/0!</v>
      </c>
      <c r="AB101" s="13" t="str">
        <f>VLOOKUP($A101,Raw!$B$2:$DG$512,MATCH('Breakup of Clients of PMS'!AB$1,Raw!$B$1:$DG$1,0),0)</f>
        <v>0</v>
      </c>
      <c r="AD101" s="11" t="e">
        <f t="shared" si="30"/>
        <v>#DIV/0!</v>
      </c>
      <c r="AE101" s="11">
        <f t="shared" si="31"/>
        <v>0</v>
      </c>
      <c r="AF101" s="11">
        <f t="shared" si="32"/>
        <v>0</v>
      </c>
      <c r="AG101" s="11" t="e">
        <f t="shared" si="33"/>
        <v>#DIV/0!</v>
      </c>
      <c r="AH101" s="11" t="e">
        <f t="shared" si="34"/>
        <v>#DIV/0!</v>
      </c>
      <c r="AI101" s="11" t="e">
        <f t="shared" si="35"/>
        <v>#DIV/0!</v>
      </c>
    </row>
    <row r="102" spans="1:35" x14ac:dyDescent="0.3">
      <c r="A102" s="13" t="s">
        <v>2076</v>
      </c>
      <c r="B102" s="13" t="str">
        <f>VLOOKUP($A102,Raw!$B$2:$DG$512,MATCH('Breakup of Clients of PMS'!B$1,Raw!$B$1:$DG$1,0),0)</f>
        <v>0</v>
      </c>
      <c r="C102" s="20">
        <f t="shared" si="18"/>
        <v>0</v>
      </c>
      <c r="D102" s="13" t="str">
        <f>VLOOKUP($A102,Raw!$B$2:$DG$512,MATCH('Breakup of Clients of PMS'!D$1,Raw!$B$1:$DG$1,0),0)</f>
        <v>9</v>
      </c>
      <c r="E102" s="20">
        <f t="shared" si="19"/>
        <v>7.0866141732283464E-2</v>
      </c>
      <c r="F102" s="13" t="str">
        <f>VLOOKUP($A102,Raw!$B$2:$DG$512,MATCH('Breakup of Clients of PMS'!F$1,Raw!$B$1:$DG$1,0),0)</f>
        <v>107</v>
      </c>
      <c r="G102" s="20">
        <f t="shared" si="20"/>
        <v>0.84251968503937003</v>
      </c>
      <c r="H102" s="13" t="str">
        <f>VLOOKUP($A102,Raw!$B$2:$DG$512,MATCH('Breakup of Clients of PMS'!H$1,Raw!$B$1:$DG$1,0),0)</f>
        <v>11</v>
      </c>
      <c r="I102" s="20">
        <f t="shared" si="21"/>
        <v>8.6614173228346455E-2</v>
      </c>
      <c r="J102" s="13" t="str">
        <f>VLOOKUP($A102,Raw!$B$2:$DG$512,MATCH('Breakup of Clients of PMS'!J$1,Raw!$B$1:$DG$1,0),0)</f>
        <v>0</v>
      </c>
      <c r="K102" s="20">
        <f t="shared" si="22"/>
        <v>0</v>
      </c>
      <c r="L102" s="13" t="str">
        <f>VLOOKUP($A102,Raw!$B$2:$DG$512,MATCH('Breakup of Clients of PMS'!L$1,Raw!$B$1:$DG$1,0),0)</f>
        <v>0</v>
      </c>
      <c r="M102" s="20">
        <f t="shared" si="23"/>
        <v>0</v>
      </c>
      <c r="N102" s="13" t="str">
        <f>VLOOKUP($A102,Raw!$B$2:$DG$512,MATCH('Breakup of Clients of PMS'!N$1,Raw!$B$1:$DG$1,0),0)</f>
        <v>127</v>
      </c>
      <c r="P102" s="13" t="str">
        <f>VLOOKUP($A102,Raw!$B$2:$DG$512,MATCH('Breakup of Clients of PMS'!P$1,Raw!$B$1:$DG$1,0),0)</f>
        <v>0</v>
      </c>
      <c r="Q102" s="20">
        <f t="shared" si="24"/>
        <v>0</v>
      </c>
      <c r="R102" s="13" t="str">
        <f>VLOOKUP($A102,Raw!$B$2:$DG$512,MATCH('Breakup of Clients of PMS'!R$1,Raw!$B$1:$DG$1,0),0)</f>
        <v>137.64</v>
      </c>
      <c r="S102" s="20">
        <f t="shared" si="25"/>
        <v>0.2568245853003191</v>
      </c>
      <c r="T102" s="13" t="str">
        <f>VLOOKUP($A102,Raw!$B$2:$DG$512,MATCH('Breakup of Clients of PMS'!T$1,Raw!$B$1:$DG$1,0),0)</f>
        <v>362.31</v>
      </c>
      <c r="U102" s="20">
        <f t="shared" si="26"/>
        <v>0.67603978131472398</v>
      </c>
      <c r="V102" s="13" t="str">
        <f>VLOOKUP($A102,Raw!$B$2:$DG$512,MATCH('Breakup of Clients of PMS'!V$1,Raw!$B$1:$DG$1,0),0)</f>
        <v>35.98</v>
      </c>
      <c r="W102" s="20">
        <f t="shared" si="27"/>
        <v>6.7135633384956997E-2</v>
      </c>
      <c r="X102" s="13" t="str">
        <f>VLOOKUP($A102,Raw!$B$2:$DG$512,MATCH('Breakup of Clients of PMS'!X$1,Raw!$B$1:$DG$1,0),0)</f>
        <v>0</v>
      </c>
      <c r="Y102" s="20">
        <f t="shared" si="28"/>
        <v>0</v>
      </c>
      <c r="Z102" s="13" t="str">
        <f>VLOOKUP($A102,Raw!$B$2:$DG$512,MATCH('Breakup of Clients of PMS'!Z$1,Raw!$B$1:$DG$1,0),0)</f>
        <v>0</v>
      </c>
      <c r="AA102" s="20">
        <f t="shared" si="29"/>
        <v>0</v>
      </c>
      <c r="AB102" s="13" t="str">
        <f>VLOOKUP($A102,Raw!$B$2:$DG$512,MATCH('Breakup of Clients of PMS'!AB$1,Raw!$B$1:$DG$1,0),0)</f>
        <v>535.93</v>
      </c>
      <c r="AD102" s="11" t="e">
        <f t="shared" si="30"/>
        <v>#DIV/0!</v>
      </c>
      <c r="AE102" s="11">
        <f t="shared" si="31"/>
        <v>15.293333333333331</v>
      </c>
      <c r="AF102" s="11">
        <f t="shared" si="32"/>
        <v>3.38607476635514</v>
      </c>
      <c r="AG102" s="11">
        <f t="shared" si="33"/>
        <v>3.2709090909090905</v>
      </c>
      <c r="AH102" s="11" t="e">
        <f t="shared" si="34"/>
        <v>#DIV/0!</v>
      </c>
      <c r="AI102" s="11" t="e">
        <f t="shared" si="35"/>
        <v>#DIV/0!</v>
      </c>
    </row>
    <row r="103" spans="1:35" x14ac:dyDescent="0.3">
      <c r="A103" s="13" t="s">
        <v>2091</v>
      </c>
      <c r="B103" s="13" t="str">
        <f>VLOOKUP($A103,Raw!$B$2:$DG$512,MATCH('Breakup of Clients of PMS'!B$1,Raw!$B$1:$DG$1,0),0)</f>
        <v>0</v>
      </c>
      <c r="C103" s="20">
        <f t="shared" si="18"/>
        <v>0</v>
      </c>
      <c r="D103" s="13" t="str">
        <f>VLOOKUP($A103,Raw!$B$2:$DG$512,MATCH('Breakup of Clients of PMS'!D$1,Raw!$B$1:$DG$1,0),0)</f>
        <v>2</v>
      </c>
      <c r="E103" s="20">
        <f t="shared" si="19"/>
        <v>1.9047619047619049E-2</v>
      </c>
      <c r="F103" s="13" t="str">
        <f>VLOOKUP($A103,Raw!$B$2:$DG$512,MATCH('Breakup of Clients of PMS'!F$1,Raw!$B$1:$DG$1,0),0)</f>
        <v>81</v>
      </c>
      <c r="G103" s="20">
        <f t="shared" si="20"/>
        <v>0.77142857142857146</v>
      </c>
      <c r="H103" s="13" t="str">
        <f>VLOOKUP($A103,Raw!$B$2:$DG$512,MATCH('Breakup of Clients of PMS'!H$1,Raw!$B$1:$DG$1,0),0)</f>
        <v>22</v>
      </c>
      <c r="I103" s="20">
        <f t="shared" si="21"/>
        <v>0.20952380952380953</v>
      </c>
      <c r="J103" s="13" t="str">
        <f>VLOOKUP($A103,Raw!$B$2:$DG$512,MATCH('Breakup of Clients of PMS'!J$1,Raw!$B$1:$DG$1,0),0)</f>
        <v>0</v>
      </c>
      <c r="K103" s="20">
        <f t="shared" si="22"/>
        <v>0</v>
      </c>
      <c r="L103" s="13" t="str">
        <f>VLOOKUP($A103,Raw!$B$2:$DG$512,MATCH('Breakup of Clients of PMS'!L$1,Raw!$B$1:$DG$1,0),0)</f>
        <v>0</v>
      </c>
      <c r="M103" s="20">
        <f t="shared" si="23"/>
        <v>0</v>
      </c>
      <c r="N103" s="13" t="str">
        <f>VLOOKUP($A103,Raw!$B$2:$DG$512,MATCH('Breakup of Clients of PMS'!N$1,Raw!$B$1:$DG$1,0),0)</f>
        <v>105</v>
      </c>
      <c r="P103" s="13" t="str">
        <f>VLOOKUP($A103,Raw!$B$2:$DG$512,MATCH('Breakup of Clients of PMS'!P$1,Raw!$B$1:$DG$1,0),0)</f>
        <v>0</v>
      </c>
      <c r="Q103" s="20">
        <f t="shared" si="24"/>
        <v>0</v>
      </c>
      <c r="R103" s="13" t="str">
        <f>VLOOKUP($A103,Raw!$B$2:$DG$512,MATCH('Breakup of Clients of PMS'!R$1,Raw!$B$1:$DG$1,0),0)</f>
        <v>120.205</v>
      </c>
      <c r="S103" s="20">
        <f t="shared" si="25"/>
        <v>0.18510077717534412</v>
      </c>
      <c r="T103" s="13" t="str">
        <f>VLOOKUP($A103,Raw!$B$2:$DG$512,MATCH('Breakup of Clients of PMS'!T$1,Raw!$B$1:$DG$1,0),0)</f>
        <v>400.194</v>
      </c>
      <c r="U103" s="20">
        <f t="shared" si="26"/>
        <v>0.61624907799933171</v>
      </c>
      <c r="V103" s="13" t="str">
        <f>VLOOKUP($A103,Raw!$B$2:$DG$512,MATCH('Breakup of Clients of PMS'!V$1,Raw!$B$1:$DG$1,0),0)</f>
        <v>129.004</v>
      </c>
      <c r="W103" s="20">
        <f t="shared" si="27"/>
        <v>0.19865014482532417</v>
      </c>
      <c r="X103" s="13" t="str">
        <f>VLOOKUP($A103,Raw!$B$2:$DG$512,MATCH('Breakup of Clients of PMS'!X$1,Raw!$B$1:$DG$1,0),0)</f>
        <v>0</v>
      </c>
      <c r="Y103" s="20">
        <f t="shared" si="28"/>
        <v>0</v>
      </c>
      <c r="Z103" s="13" t="str">
        <f>VLOOKUP($A103,Raw!$B$2:$DG$512,MATCH('Breakup of Clients of PMS'!Z$1,Raw!$B$1:$DG$1,0),0)</f>
        <v>0</v>
      </c>
      <c r="AA103" s="20">
        <f t="shared" si="29"/>
        <v>0</v>
      </c>
      <c r="AB103" s="13" t="str">
        <f>VLOOKUP($A103,Raw!$B$2:$DG$512,MATCH('Breakup of Clients of PMS'!AB$1,Raw!$B$1:$DG$1,0),0)</f>
        <v>649.403</v>
      </c>
      <c r="AD103" s="11" t="e">
        <f t="shared" si="30"/>
        <v>#DIV/0!</v>
      </c>
      <c r="AE103" s="11">
        <f t="shared" si="31"/>
        <v>60.102499999999999</v>
      </c>
      <c r="AF103" s="11">
        <f t="shared" si="32"/>
        <v>4.940666666666667</v>
      </c>
      <c r="AG103" s="11">
        <f t="shared" si="33"/>
        <v>5.8638181818181812</v>
      </c>
      <c r="AH103" s="11" t="e">
        <f t="shared" si="34"/>
        <v>#DIV/0!</v>
      </c>
      <c r="AI103" s="11" t="e">
        <f t="shared" si="35"/>
        <v>#DIV/0!</v>
      </c>
    </row>
    <row r="104" spans="1:35" x14ac:dyDescent="0.3">
      <c r="A104" s="13" t="s">
        <v>2127</v>
      </c>
      <c r="B104" s="13" t="str">
        <f>VLOOKUP($A104,Raw!$B$2:$DG$512,MATCH('Breakup of Clients of PMS'!B$1,Raw!$B$1:$DG$1,0),0)</f>
        <v>0</v>
      </c>
      <c r="C104" s="20">
        <f t="shared" si="18"/>
        <v>0</v>
      </c>
      <c r="D104" s="13" t="str">
        <f>VLOOKUP($A104,Raw!$B$2:$DG$512,MATCH('Breakup of Clients of PMS'!D$1,Raw!$B$1:$DG$1,0),0)</f>
        <v>0</v>
      </c>
      <c r="E104" s="20">
        <f t="shared" si="19"/>
        <v>0</v>
      </c>
      <c r="F104" s="13" t="str">
        <f>VLOOKUP($A104,Raw!$B$2:$DG$512,MATCH('Breakup of Clients of PMS'!F$1,Raw!$B$1:$DG$1,0),0)</f>
        <v>7</v>
      </c>
      <c r="G104" s="20">
        <f t="shared" si="20"/>
        <v>1</v>
      </c>
      <c r="H104" s="13" t="str">
        <f>VLOOKUP($A104,Raw!$B$2:$DG$512,MATCH('Breakup of Clients of PMS'!H$1,Raw!$B$1:$DG$1,0),0)</f>
        <v>0</v>
      </c>
      <c r="I104" s="20">
        <f t="shared" si="21"/>
        <v>0</v>
      </c>
      <c r="J104" s="13" t="str">
        <f>VLOOKUP($A104,Raw!$B$2:$DG$512,MATCH('Breakup of Clients of PMS'!J$1,Raw!$B$1:$DG$1,0),0)</f>
        <v>0</v>
      </c>
      <c r="K104" s="20">
        <f t="shared" si="22"/>
        <v>0</v>
      </c>
      <c r="L104" s="13" t="str">
        <f>VLOOKUP($A104,Raw!$B$2:$DG$512,MATCH('Breakup of Clients of PMS'!L$1,Raw!$B$1:$DG$1,0),0)</f>
        <v>0</v>
      </c>
      <c r="M104" s="20">
        <f t="shared" si="23"/>
        <v>0</v>
      </c>
      <c r="N104" s="13" t="str">
        <f>VLOOKUP($A104,Raw!$B$2:$DG$512,MATCH('Breakup of Clients of PMS'!N$1,Raw!$B$1:$DG$1,0),0)</f>
        <v>7</v>
      </c>
      <c r="P104" s="13" t="str">
        <f>VLOOKUP($A104,Raw!$B$2:$DG$512,MATCH('Breakup of Clients of PMS'!P$1,Raw!$B$1:$DG$1,0),0)</f>
        <v>0</v>
      </c>
      <c r="Q104" s="20">
        <f t="shared" si="24"/>
        <v>0</v>
      </c>
      <c r="R104" s="13" t="str">
        <f>VLOOKUP($A104,Raw!$B$2:$DG$512,MATCH('Breakup of Clients of PMS'!R$1,Raw!$B$1:$DG$1,0),0)</f>
        <v>0</v>
      </c>
      <c r="S104" s="20">
        <f t="shared" si="25"/>
        <v>0</v>
      </c>
      <c r="T104" s="13" t="str">
        <f>VLOOKUP($A104,Raw!$B$2:$DG$512,MATCH('Breakup of Clients of PMS'!T$1,Raw!$B$1:$DG$1,0),0)</f>
        <v>12.13</v>
      </c>
      <c r="U104" s="20">
        <f t="shared" si="26"/>
        <v>1</v>
      </c>
      <c r="V104" s="13" t="str">
        <f>VLOOKUP($A104,Raw!$B$2:$DG$512,MATCH('Breakup of Clients of PMS'!V$1,Raw!$B$1:$DG$1,0),0)</f>
        <v>0</v>
      </c>
      <c r="W104" s="20">
        <f t="shared" si="27"/>
        <v>0</v>
      </c>
      <c r="X104" s="13" t="str">
        <f>VLOOKUP($A104,Raw!$B$2:$DG$512,MATCH('Breakup of Clients of PMS'!X$1,Raw!$B$1:$DG$1,0),0)</f>
        <v>0</v>
      </c>
      <c r="Y104" s="20">
        <f t="shared" si="28"/>
        <v>0</v>
      </c>
      <c r="Z104" s="13" t="str">
        <f>VLOOKUP($A104,Raw!$B$2:$DG$512,MATCH('Breakup of Clients of PMS'!Z$1,Raw!$B$1:$DG$1,0),0)</f>
        <v>0</v>
      </c>
      <c r="AA104" s="20">
        <f t="shared" si="29"/>
        <v>0</v>
      </c>
      <c r="AB104" s="13" t="str">
        <f>VLOOKUP($A104,Raw!$B$2:$DG$512,MATCH('Breakup of Clients of PMS'!AB$1,Raw!$B$1:$DG$1,0),0)</f>
        <v>12.13</v>
      </c>
      <c r="AD104" s="11" t="e">
        <f t="shared" si="30"/>
        <v>#DIV/0!</v>
      </c>
      <c r="AE104" s="11" t="e">
        <f t="shared" si="31"/>
        <v>#DIV/0!</v>
      </c>
      <c r="AF104" s="11">
        <f t="shared" si="32"/>
        <v>1.7328571428571429</v>
      </c>
      <c r="AG104" s="11" t="e">
        <f t="shared" si="33"/>
        <v>#DIV/0!</v>
      </c>
      <c r="AH104" s="11" t="e">
        <f t="shared" si="34"/>
        <v>#DIV/0!</v>
      </c>
      <c r="AI104" s="11" t="e">
        <f t="shared" si="35"/>
        <v>#DIV/0!</v>
      </c>
    </row>
    <row r="105" spans="1:35" x14ac:dyDescent="0.3">
      <c r="A105" s="13" t="s">
        <v>2140</v>
      </c>
      <c r="B105" s="13" t="str">
        <f>VLOOKUP($A105,Raw!$B$2:$DG$512,MATCH('Breakup of Clients of PMS'!B$1,Raw!$B$1:$DG$1,0),0)</f>
        <v>0</v>
      </c>
      <c r="C105" s="20" t="e">
        <f t="shared" si="18"/>
        <v>#DIV/0!</v>
      </c>
      <c r="D105" s="13" t="str">
        <f>VLOOKUP($A105,Raw!$B$2:$DG$512,MATCH('Breakup of Clients of PMS'!D$1,Raw!$B$1:$DG$1,0),0)</f>
        <v>0</v>
      </c>
      <c r="E105" s="20" t="e">
        <f t="shared" si="19"/>
        <v>#DIV/0!</v>
      </c>
      <c r="F105" s="13" t="str">
        <f>VLOOKUP($A105,Raw!$B$2:$DG$512,MATCH('Breakup of Clients of PMS'!F$1,Raw!$B$1:$DG$1,0),0)</f>
        <v>0</v>
      </c>
      <c r="G105" s="20" t="e">
        <f t="shared" si="20"/>
        <v>#DIV/0!</v>
      </c>
      <c r="H105" s="13" t="str">
        <f>VLOOKUP($A105,Raw!$B$2:$DG$512,MATCH('Breakup of Clients of PMS'!H$1,Raw!$B$1:$DG$1,0),0)</f>
        <v>0</v>
      </c>
      <c r="I105" s="20" t="e">
        <f t="shared" si="21"/>
        <v>#DIV/0!</v>
      </c>
      <c r="J105" s="13" t="str">
        <f>VLOOKUP($A105,Raw!$B$2:$DG$512,MATCH('Breakup of Clients of PMS'!J$1,Raw!$B$1:$DG$1,0),0)</f>
        <v>0</v>
      </c>
      <c r="K105" s="20" t="e">
        <f t="shared" si="22"/>
        <v>#DIV/0!</v>
      </c>
      <c r="L105" s="13" t="str">
        <f>VLOOKUP($A105,Raw!$B$2:$DG$512,MATCH('Breakup of Clients of PMS'!L$1,Raw!$B$1:$DG$1,0),0)</f>
        <v>0</v>
      </c>
      <c r="M105" s="20" t="e">
        <f t="shared" si="23"/>
        <v>#DIV/0!</v>
      </c>
      <c r="N105" s="13" t="str">
        <f>VLOOKUP($A105,Raw!$B$2:$DG$512,MATCH('Breakup of Clients of PMS'!N$1,Raw!$B$1:$DG$1,0),0)</f>
        <v>0</v>
      </c>
      <c r="P105" s="13" t="str">
        <f>VLOOKUP($A105,Raw!$B$2:$DG$512,MATCH('Breakup of Clients of PMS'!P$1,Raw!$B$1:$DG$1,0),0)</f>
        <v>0</v>
      </c>
      <c r="Q105" s="20" t="e">
        <f t="shared" si="24"/>
        <v>#DIV/0!</v>
      </c>
      <c r="R105" s="13" t="str">
        <f>VLOOKUP($A105,Raw!$B$2:$DG$512,MATCH('Breakup of Clients of PMS'!R$1,Raw!$B$1:$DG$1,0),0)</f>
        <v>0</v>
      </c>
      <c r="S105" s="20" t="e">
        <f t="shared" si="25"/>
        <v>#DIV/0!</v>
      </c>
      <c r="T105" s="13" t="str">
        <f>VLOOKUP($A105,Raw!$B$2:$DG$512,MATCH('Breakup of Clients of PMS'!T$1,Raw!$B$1:$DG$1,0),0)</f>
        <v>0</v>
      </c>
      <c r="U105" s="20" t="e">
        <f t="shared" si="26"/>
        <v>#DIV/0!</v>
      </c>
      <c r="V105" s="13" t="str">
        <f>VLOOKUP($A105,Raw!$B$2:$DG$512,MATCH('Breakup of Clients of PMS'!V$1,Raw!$B$1:$DG$1,0),0)</f>
        <v>0</v>
      </c>
      <c r="W105" s="20" t="e">
        <f t="shared" si="27"/>
        <v>#DIV/0!</v>
      </c>
      <c r="X105" s="13" t="str">
        <f>VLOOKUP($A105,Raw!$B$2:$DG$512,MATCH('Breakup of Clients of PMS'!X$1,Raw!$B$1:$DG$1,0),0)</f>
        <v>0</v>
      </c>
      <c r="Y105" s="20" t="e">
        <f t="shared" si="28"/>
        <v>#DIV/0!</v>
      </c>
      <c r="Z105" s="13" t="str">
        <f>VLOOKUP($A105,Raw!$B$2:$DG$512,MATCH('Breakup of Clients of PMS'!Z$1,Raw!$B$1:$DG$1,0),0)</f>
        <v>0</v>
      </c>
      <c r="AA105" s="20" t="e">
        <f t="shared" si="29"/>
        <v>#DIV/0!</v>
      </c>
      <c r="AB105" s="13" t="str">
        <f>VLOOKUP($A105,Raw!$B$2:$DG$512,MATCH('Breakup of Clients of PMS'!AB$1,Raw!$B$1:$DG$1,0),0)</f>
        <v>0</v>
      </c>
      <c r="AD105" s="11" t="e">
        <f t="shared" si="30"/>
        <v>#DIV/0!</v>
      </c>
      <c r="AE105" s="11" t="e">
        <f t="shared" si="31"/>
        <v>#DIV/0!</v>
      </c>
      <c r="AF105" s="11" t="e">
        <f t="shared" si="32"/>
        <v>#DIV/0!</v>
      </c>
      <c r="AG105" s="11" t="e">
        <f t="shared" si="33"/>
        <v>#DIV/0!</v>
      </c>
      <c r="AH105" s="11" t="e">
        <f t="shared" si="34"/>
        <v>#DIV/0!</v>
      </c>
      <c r="AI105" s="11" t="e">
        <f t="shared" si="35"/>
        <v>#DIV/0!</v>
      </c>
    </row>
    <row r="106" spans="1:35" x14ac:dyDescent="0.3">
      <c r="A106" s="13" t="s">
        <v>2148</v>
      </c>
      <c r="B106" s="13" t="str">
        <f>VLOOKUP($A106,Raw!$B$2:$DG$512,MATCH('Breakup of Clients of PMS'!B$1,Raw!$B$1:$DG$1,0),0)</f>
        <v>0</v>
      </c>
      <c r="C106" s="20">
        <f t="shared" si="18"/>
        <v>0</v>
      </c>
      <c r="D106" s="13" t="str">
        <f>VLOOKUP($A106,Raw!$B$2:$DG$512,MATCH('Breakup of Clients of PMS'!D$1,Raw!$B$1:$DG$1,0),0)</f>
        <v>16</v>
      </c>
      <c r="E106" s="20">
        <f t="shared" si="19"/>
        <v>0.34042553191489361</v>
      </c>
      <c r="F106" s="13" t="str">
        <f>VLOOKUP($A106,Raw!$B$2:$DG$512,MATCH('Breakup of Clients of PMS'!F$1,Raw!$B$1:$DG$1,0),0)</f>
        <v>31</v>
      </c>
      <c r="G106" s="20">
        <f t="shared" si="20"/>
        <v>0.65957446808510634</v>
      </c>
      <c r="H106" s="13" t="str">
        <f>VLOOKUP($A106,Raw!$B$2:$DG$512,MATCH('Breakup of Clients of PMS'!H$1,Raw!$B$1:$DG$1,0),0)</f>
        <v>0</v>
      </c>
      <c r="I106" s="20">
        <f t="shared" si="21"/>
        <v>0</v>
      </c>
      <c r="J106" s="13" t="str">
        <f>VLOOKUP($A106,Raw!$B$2:$DG$512,MATCH('Breakup of Clients of PMS'!J$1,Raw!$B$1:$DG$1,0),0)</f>
        <v>0</v>
      </c>
      <c r="K106" s="20">
        <f t="shared" si="22"/>
        <v>0</v>
      </c>
      <c r="L106" s="13" t="str">
        <f>VLOOKUP($A106,Raw!$B$2:$DG$512,MATCH('Breakup of Clients of PMS'!L$1,Raw!$B$1:$DG$1,0),0)</f>
        <v>0</v>
      </c>
      <c r="M106" s="20">
        <f t="shared" si="23"/>
        <v>0</v>
      </c>
      <c r="N106" s="13" t="str">
        <f>VLOOKUP($A106,Raw!$B$2:$DG$512,MATCH('Breakup of Clients of PMS'!N$1,Raw!$B$1:$DG$1,0),0)</f>
        <v>47</v>
      </c>
      <c r="P106" s="13" t="str">
        <f>VLOOKUP($A106,Raw!$B$2:$DG$512,MATCH('Breakup of Clients of PMS'!P$1,Raw!$B$1:$DG$1,0),0)</f>
        <v>0</v>
      </c>
      <c r="Q106" s="20">
        <f t="shared" si="24"/>
        <v>0</v>
      </c>
      <c r="R106" s="13" t="str">
        <f>VLOOKUP($A106,Raw!$B$2:$DG$512,MATCH('Breakup of Clients of PMS'!R$1,Raw!$B$1:$DG$1,0),0)</f>
        <v>8.2556</v>
      </c>
      <c r="S106" s="20">
        <f t="shared" si="25"/>
        <v>0.26660294065407431</v>
      </c>
      <c r="T106" s="13" t="str">
        <f>VLOOKUP($A106,Raw!$B$2:$DG$512,MATCH('Breakup of Clients of PMS'!T$1,Raw!$B$1:$DG$1,0),0)</f>
        <v>22.7103</v>
      </c>
      <c r="U106" s="20">
        <f t="shared" si="26"/>
        <v>0.73339705934592569</v>
      </c>
      <c r="V106" s="13" t="str">
        <f>VLOOKUP($A106,Raw!$B$2:$DG$512,MATCH('Breakup of Clients of PMS'!V$1,Raw!$B$1:$DG$1,0),0)</f>
        <v>0</v>
      </c>
      <c r="W106" s="20">
        <f t="shared" si="27"/>
        <v>0</v>
      </c>
      <c r="X106" s="13" t="str">
        <f>VLOOKUP($A106,Raw!$B$2:$DG$512,MATCH('Breakup of Clients of PMS'!X$1,Raw!$B$1:$DG$1,0),0)</f>
        <v>0</v>
      </c>
      <c r="Y106" s="20">
        <f t="shared" si="28"/>
        <v>0</v>
      </c>
      <c r="Z106" s="13" t="str">
        <f>VLOOKUP($A106,Raw!$B$2:$DG$512,MATCH('Breakup of Clients of PMS'!Z$1,Raw!$B$1:$DG$1,0),0)</f>
        <v>0</v>
      </c>
      <c r="AA106" s="20">
        <f t="shared" si="29"/>
        <v>0</v>
      </c>
      <c r="AB106" s="13" t="str">
        <f>VLOOKUP($A106,Raw!$B$2:$DG$512,MATCH('Breakup of Clients of PMS'!AB$1,Raw!$B$1:$DG$1,0),0)</f>
        <v>30.9659</v>
      </c>
      <c r="AD106" s="11" t="e">
        <f t="shared" si="30"/>
        <v>#DIV/0!</v>
      </c>
      <c r="AE106" s="11">
        <f t="shared" si="31"/>
        <v>0.51597499999999996</v>
      </c>
      <c r="AF106" s="11">
        <f t="shared" si="32"/>
        <v>0.73259032258064516</v>
      </c>
      <c r="AG106" s="11" t="e">
        <f t="shared" si="33"/>
        <v>#DIV/0!</v>
      </c>
      <c r="AH106" s="11" t="e">
        <f t="shared" si="34"/>
        <v>#DIV/0!</v>
      </c>
      <c r="AI106" s="11" t="e">
        <f t="shared" si="35"/>
        <v>#DIV/0!</v>
      </c>
    </row>
    <row r="107" spans="1:35" x14ac:dyDescent="0.3">
      <c r="A107" s="13" t="s">
        <v>2162</v>
      </c>
      <c r="B107" s="13" t="str">
        <f>VLOOKUP($A107,Raw!$B$2:$DG$512,MATCH('Breakup of Clients of PMS'!B$1,Raw!$B$1:$DG$1,0),0)</f>
        <v>0</v>
      </c>
      <c r="C107" s="20">
        <f t="shared" si="18"/>
        <v>0</v>
      </c>
      <c r="D107" s="13" t="str">
        <f>VLOOKUP($A107,Raw!$B$2:$DG$512,MATCH('Breakup of Clients of PMS'!D$1,Raw!$B$1:$DG$1,0),0)</f>
        <v>0</v>
      </c>
      <c r="E107" s="20">
        <f t="shared" si="19"/>
        <v>0</v>
      </c>
      <c r="F107" s="13" t="str">
        <f>VLOOKUP($A107,Raw!$B$2:$DG$512,MATCH('Breakup of Clients of PMS'!F$1,Raw!$B$1:$DG$1,0),0)</f>
        <v>57</v>
      </c>
      <c r="G107" s="20">
        <f t="shared" si="20"/>
        <v>0.96610169491525422</v>
      </c>
      <c r="H107" s="13" t="str">
        <f>VLOOKUP($A107,Raw!$B$2:$DG$512,MATCH('Breakup of Clients of PMS'!H$1,Raw!$B$1:$DG$1,0),0)</f>
        <v>2</v>
      </c>
      <c r="I107" s="20">
        <f t="shared" si="21"/>
        <v>3.3898305084745763E-2</v>
      </c>
      <c r="J107" s="13" t="str">
        <f>VLOOKUP($A107,Raw!$B$2:$DG$512,MATCH('Breakup of Clients of PMS'!J$1,Raw!$B$1:$DG$1,0),0)</f>
        <v>0</v>
      </c>
      <c r="K107" s="20">
        <f t="shared" si="22"/>
        <v>0</v>
      </c>
      <c r="L107" s="13" t="str">
        <f>VLOOKUP($A107,Raw!$B$2:$DG$512,MATCH('Breakup of Clients of PMS'!L$1,Raw!$B$1:$DG$1,0),0)</f>
        <v>0</v>
      </c>
      <c r="M107" s="20">
        <f t="shared" si="23"/>
        <v>0</v>
      </c>
      <c r="N107" s="13" t="str">
        <f>VLOOKUP($A107,Raw!$B$2:$DG$512,MATCH('Breakup of Clients of PMS'!N$1,Raw!$B$1:$DG$1,0),0)</f>
        <v>59</v>
      </c>
      <c r="P107" s="13" t="str">
        <f>VLOOKUP($A107,Raw!$B$2:$DG$512,MATCH('Breakup of Clients of PMS'!P$1,Raw!$B$1:$DG$1,0),0)</f>
        <v>0</v>
      </c>
      <c r="Q107" s="20">
        <f t="shared" si="24"/>
        <v>0</v>
      </c>
      <c r="R107" s="13" t="str">
        <f>VLOOKUP($A107,Raw!$B$2:$DG$512,MATCH('Breakup of Clients of PMS'!R$1,Raw!$B$1:$DG$1,0),0)</f>
        <v>0</v>
      </c>
      <c r="S107" s="20">
        <f t="shared" si="25"/>
        <v>0</v>
      </c>
      <c r="T107" s="13" t="str">
        <f>VLOOKUP($A107,Raw!$B$2:$DG$512,MATCH('Breakup of Clients of PMS'!T$1,Raw!$B$1:$DG$1,0),0)</f>
        <v>47.58</v>
      </c>
      <c r="U107" s="20">
        <f t="shared" si="26"/>
        <v>0.9645246300425705</v>
      </c>
      <c r="V107" s="13" t="str">
        <f>VLOOKUP($A107,Raw!$B$2:$DG$512,MATCH('Breakup of Clients of PMS'!V$1,Raw!$B$1:$DG$1,0),0)</f>
        <v>1.75</v>
      </c>
      <c r="W107" s="20">
        <f t="shared" si="27"/>
        <v>3.5475369957429559E-2</v>
      </c>
      <c r="X107" s="13" t="str">
        <f>VLOOKUP($A107,Raw!$B$2:$DG$512,MATCH('Breakup of Clients of PMS'!X$1,Raw!$B$1:$DG$1,0),0)</f>
        <v>0</v>
      </c>
      <c r="Y107" s="20">
        <f t="shared" si="28"/>
        <v>0</v>
      </c>
      <c r="Z107" s="13" t="str">
        <f>VLOOKUP($A107,Raw!$B$2:$DG$512,MATCH('Breakup of Clients of PMS'!Z$1,Raw!$B$1:$DG$1,0),0)</f>
        <v>0</v>
      </c>
      <c r="AA107" s="20">
        <f t="shared" si="29"/>
        <v>0</v>
      </c>
      <c r="AB107" s="13" t="str">
        <f>VLOOKUP($A107,Raw!$B$2:$DG$512,MATCH('Breakup of Clients of PMS'!AB$1,Raw!$B$1:$DG$1,0),0)</f>
        <v>49.33</v>
      </c>
      <c r="AD107" s="11" t="e">
        <f t="shared" si="30"/>
        <v>#DIV/0!</v>
      </c>
      <c r="AE107" s="11" t="e">
        <f t="shared" si="31"/>
        <v>#DIV/0!</v>
      </c>
      <c r="AF107" s="11">
        <f t="shared" si="32"/>
        <v>0.83473684210526311</v>
      </c>
      <c r="AG107" s="11">
        <f t="shared" si="33"/>
        <v>0.875</v>
      </c>
      <c r="AH107" s="11" t="e">
        <f t="shared" si="34"/>
        <v>#DIV/0!</v>
      </c>
      <c r="AI107" s="11" t="e">
        <f t="shared" si="35"/>
        <v>#DIV/0!</v>
      </c>
    </row>
    <row r="108" spans="1:35" x14ac:dyDescent="0.3">
      <c r="A108" s="13" t="s">
        <v>2177</v>
      </c>
      <c r="B108" s="13" t="str">
        <f>VLOOKUP($A108,Raw!$B$2:$DG$512,MATCH('Breakup of Clients of PMS'!B$1,Raw!$B$1:$DG$1,0),0)</f>
        <v>0</v>
      </c>
      <c r="C108" s="20">
        <f t="shared" si="18"/>
        <v>0</v>
      </c>
      <c r="D108" s="13" t="str">
        <f>VLOOKUP($A108,Raw!$B$2:$DG$512,MATCH('Breakup of Clients of PMS'!D$1,Raw!$B$1:$DG$1,0),0)</f>
        <v>11</v>
      </c>
      <c r="E108" s="20">
        <f t="shared" si="19"/>
        <v>0.25</v>
      </c>
      <c r="F108" s="13" t="str">
        <f>VLOOKUP($A108,Raw!$B$2:$DG$512,MATCH('Breakup of Clients of PMS'!F$1,Raw!$B$1:$DG$1,0),0)</f>
        <v>30</v>
      </c>
      <c r="G108" s="20">
        <f t="shared" si="20"/>
        <v>0.68181818181818177</v>
      </c>
      <c r="H108" s="13" t="str">
        <f>VLOOKUP($A108,Raw!$B$2:$DG$512,MATCH('Breakup of Clients of PMS'!H$1,Raw!$B$1:$DG$1,0),0)</f>
        <v>3</v>
      </c>
      <c r="I108" s="20">
        <f t="shared" si="21"/>
        <v>6.8181818181818177E-2</v>
      </c>
      <c r="J108" s="13" t="str">
        <f>VLOOKUP($A108,Raw!$B$2:$DG$512,MATCH('Breakup of Clients of PMS'!J$1,Raw!$B$1:$DG$1,0),0)</f>
        <v>0</v>
      </c>
      <c r="K108" s="20">
        <f t="shared" si="22"/>
        <v>0</v>
      </c>
      <c r="L108" s="13" t="str">
        <f>VLOOKUP($A108,Raw!$B$2:$DG$512,MATCH('Breakup of Clients of PMS'!L$1,Raw!$B$1:$DG$1,0),0)</f>
        <v>0</v>
      </c>
      <c r="M108" s="20">
        <f t="shared" si="23"/>
        <v>0</v>
      </c>
      <c r="N108" s="13" t="str">
        <f>VLOOKUP($A108,Raw!$B$2:$DG$512,MATCH('Breakup of Clients of PMS'!N$1,Raw!$B$1:$DG$1,0),0)</f>
        <v>44</v>
      </c>
      <c r="P108" s="13" t="str">
        <f>VLOOKUP($A108,Raw!$B$2:$DG$512,MATCH('Breakup of Clients of PMS'!P$1,Raw!$B$1:$DG$1,0),0)</f>
        <v>0</v>
      </c>
      <c r="Q108" s="20">
        <f t="shared" si="24"/>
        <v>0</v>
      </c>
      <c r="R108" s="13" t="str">
        <f>VLOOKUP($A108,Raw!$B$2:$DG$512,MATCH('Breakup of Clients of PMS'!R$1,Raw!$B$1:$DG$1,0),0)</f>
        <v>801.27</v>
      </c>
      <c r="S108" s="20">
        <f t="shared" si="25"/>
        <v>0.777524404681041</v>
      </c>
      <c r="T108" s="13" t="str">
        <f>VLOOKUP($A108,Raw!$B$2:$DG$512,MATCH('Breakup of Clients of PMS'!T$1,Raw!$B$1:$DG$1,0),0)</f>
        <v>205.47</v>
      </c>
      <c r="U108" s="20">
        <f t="shared" si="26"/>
        <v>0.19938090709724998</v>
      </c>
      <c r="V108" s="13" t="str">
        <f>VLOOKUP($A108,Raw!$B$2:$DG$512,MATCH('Breakup of Clients of PMS'!V$1,Raw!$B$1:$DG$1,0),0)</f>
        <v>23.8</v>
      </c>
      <c r="W108" s="20">
        <f t="shared" si="27"/>
        <v>2.3094688221709007E-2</v>
      </c>
      <c r="X108" s="13" t="str">
        <f>VLOOKUP($A108,Raw!$B$2:$DG$512,MATCH('Breakup of Clients of PMS'!X$1,Raw!$B$1:$DG$1,0),0)</f>
        <v>0</v>
      </c>
      <c r="Y108" s="20">
        <f t="shared" si="28"/>
        <v>0</v>
      </c>
      <c r="Z108" s="13" t="str">
        <f>VLOOKUP($A108,Raw!$B$2:$DG$512,MATCH('Breakup of Clients of PMS'!Z$1,Raw!$B$1:$DG$1,0),0)</f>
        <v>0</v>
      </c>
      <c r="AA108" s="20">
        <f t="shared" si="29"/>
        <v>0</v>
      </c>
      <c r="AB108" s="13" t="str">
        <f>VLOOKUP($A108,Raw!$B$2:$DG$512,MATCH('Breakup of Clients of PMS'!AB$1,Raw!$B$1:$DG$1,0),0)</f>
        <v>1030.54</v>
      </c>
      <c r="AD108" s="11" t="e">
        <f t="shared" si="30"/>
        <v>#DIV/0!</v>
      </c>
      <c r="AE108" s="11">
        <f t="shared" si="31"/>
        <v>72.842727272727274</v>
      </c>
      <c r="AF108" s="11">
        <f t="shared" si="32"/>
        <v>6.8490000000000002</v>
      </c>
      <c r="AG108" s="11">
        <f t="shared" si="33"/>
        <v>7.9333333333333336</v>
      </c>
      <c r="AH108" s="11" t="e">
        <f t="shared" si="34"/>
        <v>#DIV/0!</v>
      </c>
      <c r="AI108" s="11" t="e">
        <f t="shared" si="35"/>
        <v>#DIV/0!</v>
      </c>
    </row>
    <row r="109" spans="1:35" x14ac:dyDescent="0.3">
      <c r="A109" s="13" t="s">
        <v>2194</v>
      </c>
      <c r="B109" s="13" t="str">
        <f>VLOOKUP($A109,Raw!$B$2:$DG$512,MATCH('Breakup of Clients of PMS'!B$1,Raw!$B$1:$DG$1,0),0)</f>
        <v>0</v>
      </c>
      <c r="C109" s="20">
        <f t="shared" si="18"/>
        <v>0</v>
      </c>
      <c r="D109" s="13" t="str">
        <f>VLOOKUP($A109,Raw!$B$2:$DG$512,MATCH('Breakup of Clients of PMS'!D$1,Raw!$B$1:$DG$1,0),0)</f>
        <v>2</v>
      </c>
      <c r="E109" s="20">
        <f t="shared" si="19"/>
        <v>1</v>
      </c>
      <c r="F109" s="13" t="str">
        <f>VLOOKUP($A109,Raw!$B$2:$DG$512,MATCH('Breakup of Clients of PMS'!F$1,Raw!$B$1:$DG$1,0),0)</f>
        <v>0</v>
      </c>
      <c r="G109" s="20">
        <f t="shared" si="20"/>
        <v>0</v>
      </c>
      <c r="H109" s="13" t="str">
        <f>VLOOKUP($A109,Raw!$B$2:$DG$512,MATCH('Breakup of Clients of PMS'!H$1,Raw!$B$1:$DG$1,0),0)</f>
        <v>0</v>
      </c>
      <c r="I109" s="20">
        <f t="shared" si="21"/>
        <v>0</v>
      </c>
      <c r="J109" s="13" t="str">
        <f>VLOOKUP($A109,Raw!$B$2:$DG$512,MATCH('Breakup of Clients of PMS'!J$1,Raw!$B$1:$DG$1,0),0)</f>
        <v>0</v>
      </c>
      <c r="K109" s="20">
        <f t="shared" si="22"/>
        <v>0</v>
      </c>
      <c r="L109" s="13" t="str">
        <f>VLOOKUP($A109,Raw!$B$2:$DG$512,MATCH('Breakup of Clients of PMS'!L$1,Raw!$B$1:$DG$1,0),0)</f>
        <v>0</v>
      </c>
      <c r="M109" s="20">
        <f t="shared" si="23"/>
        <v>0</v>
      </c>
      <c r="N109" s="13" t="str">
        <f>VLOOKUP($A109,Raw!$B$2:$DG$512,MATCH('Breakup of Clients of PMS'!N$1,Raw!$B$1:$DG$1,0),0)</f>
        <v>2</v>
      </c>
      <c r="P109" s="13" t="str">
        <f>VLOOKUP($A109,Raw!$B$2:$DG$512,MATCH('Breakup of Clients of PMS'!P$1,Raw!$B$1:$DG$1,0),0)</f>
        <v>0</v>
      </c>
      <c r="Q109" s="20">
        <f t="shared" si="24"/>
        <v>0</v>
      </c>
      <c r="R109" s="13" t="str">
        <f>VLOOKUP($A109,Raw!$B$2:$DG$512,MATCH('Breakup of Clients of PMS'!R$1,Raw!$B$1:$DG$1,0),0)</f>
        <v>50.99</v>
      </c>
      <c r="S109" s="20">
        <f t="shared" si="25"/>
        <v>1</v>
      </c>
      <c r="T109" s="13" t="str">
        <f>VLOOKUP($A109,Raw!$B$2:$DG$512,MATCH('Breakup of Clients of PMS'!T$1,Raw!$B$1:$DG$1,0),0)</f>
        <v>0</v>
      </c>
      <c r="U109" s="20">
        <f t="shared" si="26"/>
        <v>0</v>
      </c>
      <c r="V109" s="13" t="str">
        <f>VLOOKUP($A109,Raw!$B$2:$DG$512,MATCH('Breakup of Clients of PMS'!V$1,Raw!$B$1:$DG$1,0),0)</f>
        <v>0</v>
      </c>
      <c r="W109" s="20">
        <f t="shared" si="27"/>
        <v>0</v>
      </c>
      <c r="X109" s="13" t="str">
        <f>VLOOKUP($A109,Raw!$B$2:$DG$512,MATCH('Breakup of Clients of PMS'!X$1,Raw!$B$1:$DG$1,0),0)</f>
        <v>0</v>
      </c>
      <c r="Y109" s="20">
        <f t="shared" si="28"/>
        <v>0</v>
      </c>
      <c r="Z109" s="13" t="str">
        <f>VLOOKUP($A109,Raw!$B$2:$DG$512,MATCH('Breakup of Clients of PMS'!Z$1,Raw!$B$1:$DG$1,0),0)</f>
        <v>0</v>
      </c>
      <c r="AA109" s="20">
        <f t="shared" si="29"/>
        <v>0</v>
      </c>
      <c r="AB109" s="13" t="str">
        <f>VLOOKUP($A109,Raw!$B$2:$DG$512,MATCH('Breakup of Clients of PMS'!AB$1,Raw!$B$1:$DG$1,0),0)</f>
        <v>50.99</v>
      </c>
      <c r="AD109" s="11" t="e">
        <f t="shared" si="30"/>
        <v>#DIV/0!</v>
      </c>
      <c r="AE109" s="11">
        <f t="shared" si="31"/>
        <v>25.495000000000001</v>
      </c>
      <c r="AF109" s="11" t="e">
        <f t="shared" si="32"/>
        <v>#DIV/0!</v>
      </c>
      <c r="AG109" s="11" t="e">
        <f t="shared" si="33"/>
        <v>#DIV/0!</v>
      </c>
      <c r="AH109" s="11" t="e">
        <f t="shared" si="34"/>
        <v>#DIV/0!</v>
      </c>
      <c r="AI109" s="11" t="e">
        <f t="shared" si="35"/>
        <v>#DIV/0!</v>
      </c>
    </row>
    <row r="110" spans="1:35" x14ac:dyDescent="0.3">
      <c r="A110" s="13" t="s">
        <v>2203</v>
      </c>
      <c r="B110" s="13" t="str">
        <f>VLOOKUP($A110,Raw!$B$2:$DG$512,MATCH('Breakup of Clients of PMS'!B$1,Raw!$B$1:$DG$1,0),0)</f>
        <v>0</v>
      </c>
      <c r="C110" s="20">
        <f t="shared" si="18"/>
        <v>0</v>
      </c>
      <c r="D110" s="13" t="str">
        <f>VLOOKUP($A110,Raw!$B$2:$DG$512,MATCH('Breakup of Clients of PMS'!D$1,Raw!$B$1:$DG$1,0),0)</f>
        <v>4</v>
      </c>
      <c r="E110" s="20">
        <f t="shared" si="19"/>
        <v>5.7142857142857141E-2</v>
      </c>
      <c r="F110" s="13" t="str">
        <f>VLOOKUP($A110,Raw!$B$2:$DG$512,MATCH('Breakup of Clients of PMS'!F$1,Raw!$B$1:$DG$1,0),0)</f>
        <v>66</v>
      </c>
      <c r="G110" s="20">
        <f t="shared" si="20"/>
        <v>0.94285714285714284</v>
      </c>
      <c r="H110" s="13" t="str">
        <f>VLOOKUP($A110,Raw!$B$2:$DG$512,MATCH('Breakup of Clients of PMS'!H$1,Raw!$B$1:$DG$1,0),0)</f>
        <v>0</v>
      </c>
      <c r="I110" s="20">
        <f t="shared" si="21"/>
        <v>0</v>
      </c>
      <c r="J110" s="13" t="str">
        <f>VLOOKUP($A110,Raw!$B$2:$DG$512,MATCH('Breakup of Clients of PMS'!J$1,Raw!$B$1:$DG$1,0),0)</f>
        <v>0</v>
      </c>
      <c r="K110" s="20">
        <f t="shared" si="22"/>
        <v>0</v>
      </c>
      <c r="L110" s="13" t="str">
        <f>VLOOKUP($A110,Raw!$B$2:$DG$512,MATCH('Breakup of Clients of PMS'!L$1,Raw!$B$1:$DG$1,0),0)</f>
        <v>0</v>
      </c>
      <c r="M110" s="20">
        <f t="shared" si="23"/>
        <v>0</v>
      </c>
      <c r="N110" s="13" t="str">
        <f>VLOOKUP($A110,Raw!$B$2:$DG$512,MATCH('Breakup of Clients of PMS'!N$1,Raw!$B$1:$DG$1,0),0)</f>
        <v>70</v>
      </c>
      <c r="P110" s="13" t="str">
        <f>VLOOKUP($A110,Raw!$B$2:$DG$512,MATCH('Breakup of Clients of PMS'!P$1,Raw!$B$1:$DG$1,0),0)</f>
        <v>0</v>
      </c>
      <c r="Q110" s="20">
        <f t="shared" si="24"/>
        <v>0</v>
      </c>
      <c r="R110" s="13" t="str">
        <f>VLOOKUP($A110,Raw!$B$2:$DG$512,MATCH('Breakup of Clients of PMS'!R$1,Raw!$B$1:$DG$1,0),0)</f>
        <v>3.36</v>
      </c>
      <c r="S110" s="20">
        <f t="shared" si="25"/>
        <v>6.9709543568464719E-2</v>
      </c>
      <c r="T110" s="13" t="str">
        <f>VLOOKUP($A110,Raw!$B$2:$DG$512,MATCH('Breakup of Clients of PMS'!T$1,Raw!$B$1:$DG$1,0),0)</f>
        <v>44.84</v>
      </c>
      <c r="U110" s="20">
        <f t="shared" si="26"/>
        <v>0.9302904564315353</v>
      </c>
      <c r="V110" s="13" t="str">
        <f>VLOOKUP($A110,Raw!$B$2:$DG$512,MATCH('Breakup of Clients of PMS'!V$1,Raw!$B$1:$DG$1,0),0)</f>
        <v>0</v>
      </c>
      <c r="W110" s="20">
        <f t="shared" si="27"/>
        <v>0</v>
      </c>
      <c r="X110" s="13" t="str">
        <f>VLOOKUP($A110,Raw!$B$2:$DG$512,MATCH('Breakup of Clients of PMS'!X$1,Raw!$B$1:$DG$1,0),0)</f>
        <v>0</v>
      </c>
      <c r="Y110" s="20">
        <f t="shared" si="28"/>
        <v>0</v>
      </c>
      <c r="Z110" s="13" t="str">
        <f>VLOOKUP($A110,Raw!$B$2:$DG$512,MATCH('Breakup of Clients of PMS'!Z$1,Raw!$B$1:$DG$1,0),0)</f>
        <v>0</v>
      </c>
      <c r="AA110" s="20">
        <f t="shared" si="29"/>
        <v>0</v>
      </c>
      <c r="AB110" s="13" t="str">
        <f>VLOOKUP($A110,Raw!$B$2:$DG$512,MATCH('Breakup of Clients of PMS'!AB$1,Raw!$B$1:$DG$1,0),0)</f>
        <v>48.2</v>
      </c>
      <c r="AD110" s="11" t="e">
        <f t="shared" si="30"/>
        <v>#DIV/0!</v>
      </c>
      <c r="AE110" s="11">
        <f t="shared" si="31"/>
        <v>0.84</v>
      </c>
      <c r="AF110" s="11">
        <f t="shared" si="32"/>
        <v>0.67939393939393944</v>
      </c>
      <c r="AG110" s="11" t="e">
        <f t="shared" si="33"/>
        <v>#DIV/0!</v>
      </c>
      <c r="AH110" s="11" t="e">
        <f t="shared" si="34"/>
        <v>#DIV/0!</v>
      </c>
      <c r="AI110" s="11" t="e">
        <f t="shared" si="35"/>
        <v>#DIV/0!</v>
      </c>
    </row>
    <row r="111" spans="1:35" x14ac:dyDescent="0.3">
      <c r="A111" s="13" t="s">
        <v>2218</v>
      </c>
      <c r="B111" s="13" t="str">
        <f>VLOOKUP($A111,Raw!$B$2:$DG$512,MATCH('Breakup of Clients of PMS'!B$1,Raw!$B$1:$DG$1,0),0)</f>
        <v>0</v>
      </c>
      <c r="C111" s="20">
        <f t="shared" si="18"/>
        <v>0</v>
      </c>
      <c r="D111" s="13" t="str">
        <f>VLOOKUP($A111,Raw!$B$2:$DG$512,MATCH('Breakup of Clients of PMS'!D$1,Raw!$B$1:$DG$1,0),0)</f>
        <v>0</v>
      </c>
      <c r="E111" s="20">
        <f t="shared" si="19"/>
        <v>0</v>
      </c>
      <c r="F111" s="13" t="str">
        <f>VLOOKUP($A111,Raw!$B$2:$DG$512,MATCH('Breakup of Clients of PMS'!F$1,Raw!$B$1:$DG$1,0),0)</f>
        <v>20</v>
      </c>
      <c r="G111" s="20">
        <f t="shared" si="20"/>
        <v>0.83333333333333337</v>
      </c>
      <c r="H111" s="13" t="str">
        <f>VLOOKUP($A111,Raw!$B$2:$DG$512,MATCH('Breakup of Clients of PMS'!H$1,Raw!$B$1:$DG$1,0),0)</f>
        <v>4</v>
      </c>
      <c r="I111" s="20">
        <f t="shared" si="21"/>
        <v>0.16666666666666666</v>
      </c>
      <c r="J111" s="13" t="str">
        <f>VLOOKUP($A111,Raw!$B$2:$DG$512,MATCH('Breakup of Clients of PMS'!J$1,Raw!$B$1:$DG$1,0),0)</f>
        <v>0</v>
      </c>
      <c r="K111" s="20">
        <f t="shared" si="22"/>
        <v>0</v>
      </c>
      <c r="L111" s="13" t="str">
        <f>VLOOKUP($A111,Raw!$B$2:$DG$512,MATCH('Breakup of Clients of PMS'!L$1,Raw!$B$1:$DG$1,0),0)</f>
        <v>0</v>
      </c>
      <c r="M111" s="20">
        <f t="shared" si="23"/>
        <v>0</v>
      </c>
      <c r="N111" s="13" t="str">
        <f>VLOOKUP($A111,Raw!$B$2:$DG$512,MATCH('Breakup of Clients of PMS'!N$1,Raw!$B$1:$DG$1,0),0)</f>
        <v>24</v>
      </c>
      <c r="P111" s="13" t="str">
        <f>VLOOKUP($A111,Raw!$B$2:$DG$512,MATCH('Breakup of Clients of PMS'!P$1,Raw!$B$1:$DG$1,0),0)</f>
        <v>0</v>
      </c>
      <c r="Q111" s="20">
        <f t="shared" si="24"/>
        <v>0</v>
      </c>
      <c r="R111" s="13" t="str">
        <f>VLOOKUP($A111,Raw!$B$2:$DG$512,MATCH('Breakup of Clients of PMS'!R$1,Raw!$B$1:$DG$1,0),0)</f>
        <v>0</v>
      </c>
      <c r="S111" s="20">
        <f t="shared" si="25"/>
        <v>0</v>
      </c>
      <c r="T111" s="13" t="str">
        <f>VLOOKUP($A111,Raw!$B$2:$DG$512,MATCH('Breakup of Clients of PMS'!T$1,Raw!$B$1:$DG$1,0),0)</f>
        <v>12.34</v>
      </c>
      <c r="U111" s="20">
        <f t="shared" si="26"/>
        <v>0.82985877605917957</v>
      </c>
      <c r="V111" s="13" t="str">
        <f>VLOOKUP($A111,Raw!$B$2:$DG$512,MATCH('Breakup of Clients of PMS'!V$1,Raw!$B$1:$DG$1,0),0)</f>
        <v>2.53</v>
      </c>
      <c r="W111" s="20">
        <f t="shared" si="27"/>
        <v>0.17014122394082043</v>
      </c>
      <c r="X111" s="13" t="str">
        <f>VLOOKUP($A111,Raw!$B$2:$DG$512,MATCH('Breakup of Clients of PMS'!X$1,Raw!$B$1:$DG$1,0),0)</f>
        <v>0</v>
      </c>
      <c r="Y111" s="20">
        <f t="shared" si="28"/>
        <v>0</v>
      </c>
      <c r="Z111" s="13" t="str">
        <f>VLOOKUP($A111,Raw!$B$2:$DG$512,MATCH('Breakup of Clients of PMS'!Z$1,Raw!$B$1:$DG$1,0),0)</f>
        <v>0</v>
      </c>
      <c r="AA111" s="20">
        <f t="shared" si="29"/>
        <v>0</v>
      </c>
      <c r="AB111" s="13" t="str">
        <f>VLOOKUP($A111,Raw!$B$2:$DG$512,MATCH('Breakup of Clients of PMS'!AB$1,Raw!$B$1:$DG$1,0),0)</f>
        <v>14.87</v>
      </c>
      <c r="AD111" s="11" t="e">
        <f t="shared" si="30"/>
        <v>#DIV/0!</v>
      </c>
      <c r="AE111" s="11" t="e">
        <f t="shared" si="31"/>
        <v>#DIV/0!</v>
      </c>
      <c r="AF111" s="11">
        <f t="shared" si="32"/>
        <v>0.61699999999999999</v>
      </c>
      <c r="AG111" s="11">
        <f t="shared" si="33"/>
        <v>0.63249999999999995</v>
      </c>
      <c r="AH111" s="11" t="e">
        <f t="shared" si="34"/>
        <v>#DIV/0!</v>
      </c>
      <c r="AI111" s="11" t="e">
        <f t="shared" si="35"/>
        <v>#DIV/0!</v>
      </c>
    </row>
    <row r="112" spans="1:35" x14ac:dyDescent="0.3">
      <c r="A112" s="13" t="s">
        <v>2228</v>
      </c>
      <c r="B112" s="13" t="str">
        <f>VLOOKUP($A112,Raw!$B$2:$DG$512,MATCH('Breakup of Clients of PMS'!B$1,Raw!$B$1:$DG$1,0),0)</f>
        <v>0</v>
      </c>
      <c r="C112" s="20">
        <f t="shared" si="18"/>
        <v>0</v>
      </c>
      <c r="D112" s="13" t="str">
        <f>VLOOKUP($A112,Raw!$B$2:$DG$512,MATCH('Breakup of Clients of PMS'!D$1,Raw!$B$1:$DG$1,0),0)</f>
        <v>25</v>
      </c>
      <c r="E112" s="20">
        <f t="shared" si="19"/>
        <v>8.9605734767025089E-2</v>
      </c>
      <c r="F112" s="13" t="str">
        <f>VLOOKUP($A112,Raw!$B$2:$DG$512,MATCH('Breakup of Clients of PMS'!F$1,Raw!$B$1:$DG$1,0),0)</f>
        <v>236</v>
      </c>
      <c r="G112" s="20">
        <f t="shared" si="20"/>
        <v>0.84587813620071683</v>
      </c>
      <c r="H112" s="13" t="str">
        <f>VLOOKUP($A112,Raw!$B$2:$DG$512,MATCH('Breakup of Clients of PMS'!H$1,Raw!$B$1:$DG$1,0),0)</f>
        <v>18</v>
      </c>
      <c r="I112" s="20">
        <f t="shared" si="21"/>
        <v>6.4516129032258063E-2</v>
      </c>
      <c r="J112" s="13" t="str">
        <f>VLOOKUP($A112,Raw!$B$2:$DG$512,MATCH('Breakup of Clients of PMS'!J$1,Raw!$B$1:$DG$1,0),0)</f>
        <v>0</v>
      </c>
      <c r="K112" s="20">
        <f t="shared" si="22"/>
        <v>0</v>
      </c>
      <c r="L112" s="13" t="str">
        <f>VLOOKUP($A112,Raw!$B$2:$DG$512,MATCH('Breakup of Clients of PMS'!L$1,Raw!$B$1:$DG$1,0),0)</f>
        <v>0</v>
      </c>
      <c r="M112" s="20">
        <f t="shared" si="23"/>
        <v>0</v>
      </c>
      <c r="N112" s="13" t="str">
        <f>VLOOKUP($A112,Raw!$B$2:$DG$512,MATCH('Breakup of Clients of PMS'!N$1,Raw!$B$1:$DG$1,0),0)</f>
        <v>279</v>
      </c>
      <c r="P112" s="13" t="str">
        <f>VLOOKUP($A112,Raw!$B$2:$DG$512,MATCH('Breakup of Clients of PMS'!P$1,Raw!$B$1:$DG$1,0),0)</f>
        <v>0</v>
      </c>
      <c r="Q112" s="20">
        <f t="shared" si="24"/>
        <v>0</v>
      </c>
      <c r="R112" s="13" t="str">
        <f>VLOOKUP($A112,Raw!$B$2:$DG$512,MATCH('Breakup of Clients of PMS'!R$1,Raw!$B$1:$DG$1,0),0)</f>
        <v>115.63987</v>
      </c>
      <c r="S112" s="20">
        <f t="shared" si="25"/>
        <v>0.2307459968198361</v>
      </c>
      <c r="T112" s="13" t="str">
        <f>VLOOKUP($A112,Raw!$B$2:$DG$512,MATCH('Breakup of Clients of PMS'!T$1,Raw!$B$1:$DG$1,0),0)</f>
        <v>361.91184</v>
      </c>
      <c r="U112" s="20">
        <f t="shared" si="26"/>
        <v>0.72215325286772658</v>
      </c>
      <c r="V112" s="13" t="str">
        <f>VLOOKUP($A112,Raw!$B$2:$DG$512,MATCH('Breakup of Clients of PMS'!V$1,Raw!$B$1:$DG$1,0),0)</f>
        <v>23.60486</v>
      </c>
      <c r="W112" s="20">
        <f t="shared" si="27"/>
        <v>4.7100770266281657E-2</v>
      </c>
      <c r="X112" s="13" t="str">
        <f>VLOOKUP($A112,Raw!$B$2:$DG$512,MATCH('Breakup of Clients of PMS'!X$1,Raw!$B$1:$DG$1,0),0)</f>
        <v>0</v>
      </c>
      <c r="Y112" s="20">
        <f t="shared" si="28"/>
        <v>0</v>
      </c>
      <c r="Z112" s="13" t="str">
        <f>VLOOKUP($A112,Raw!$B$2:$DG$512,MATCH('Breakup of Clients of PMS'!Z$1,Raw!$B$1:$DG$1,0),0)</f>
        <v>0</v>
      </c>
      <c r="AA112" s="20">
        <f t="shared" si="29"/>
        <v>0</v>
      </c>
      <c r="AB112" s="13" t="str">
        <f>VLOOKUP($A112,Raw!$B$2:$DG$512,MATCH('Breakup of Clients of PMS'!AB$1,Raw!$B$1:$DG$1,0),0)</f>
        <v>501.15656</v>
      </c>
      <c r="AD112" s="11" t="e">
        <f t="shared" si="30"/>
        <v>#DIV/0!</v>
      </c>
      <c r="AE112" s="11">
        <f t="shared" si="31"/>
        <v>4.6255948</v>
      </c>
      <c r="AF112" s="11">
        <f t="shared" si="32"/>
        <v>1.5335247457627117</v>
      </c>
      <c r="AG112" s="11">
        <f t="shared" si="33"/>
        <v>1.3113811111111111</v>
      </c>
      <c r="AH112" s="11" t="e">
        <f t="shared" si="34"/>
        <v>#DIV/0!</v>
      </c>
      <c r="AI112" s="11" t="e">
        <f t="shared" si="35"/>
        <v>#DIV/0!</v>
      </c>
    </row>
    <row r="113" spans="1:35" x14ac:dyDescent="0.3">
      <c r="A113" s="13" t="s">
        <v>2254</v>
      </c>
      <c r="B113" s="13" t="str">
        <f>VLOOKUP($A113,Raw!$B$2:$DG$512,MATCH('Breakup of Clients of PMS'!B$1,Raw!$B$1:$DG$1,0),0)</f>
        <v>0</v>
      </c>
      <c r="C113" s="20">
        <f t="shared" si="18"/>
        <v>0</v>
      </c>
      <c r="D113" s="13" t="str">
        <f>VLOOKUP($A113,Raw!$B$2:$DG$512,MATCH('Breakup of Clients of PMS'!D$1,Raw!$B$1:$DG$1,0),0)</f>
        <v>1</v>
      </c>
      <c r="E113" s="20">
        <f t="shared" si="19"/>
        <v>8.3333333333333329E-2</v>
      </c>
      <c r="F113" s="13" t="str">
        <f>VLOOKUP($A113,Raw!$B$2:$DG$512,MATCH('Breakup of Clients of PMS'!F$1,Raw!$B$1:$DG$1,0),0)</f>
        <v>10</v>
      </c>
      <c r="G113" s="20">
        <f t="shared" si="20"/>
        <v>0.83333333333333337</v>
      </c>
      <c r="H113" s="13" t="str">
        <f>VLOOKUP($A113,Raw!$B$2:$DG$512,MATCH('Breakup of Clients of PMS'!H$1,Raw!$B$1:$DG$1,0),0)</f>
        <v>1</v>
      </c>
      <c r="I113" s="20">
        <f t="shared" si="21"/>
        <v>8.3333333333333329E-2</v>
      </c>
      <c r="J113" s="13" t="str">
        <f>VLOOKUP($A113,Raw!$B$2:$DG$512,MATCH('Breakup of Clients of PMS'!J$1,Raw!$B$1:$DG$1,0),0)</f>
        <v>0</v>
      </c>
      <c r="K113" s="20">
        <f t="shared" si="22"/>
        <v>0</v>
      </c>
      <c r="L113" s="13" t="str">
        <f>VLOOKUP($A113,Raw!$B$2:$DG$512,MATCH('Breakup of Clients of PMS'!L$1,Raw!$B$1:$DG$1,0),0)</f>
        <v>0</v>
      </c>
      <c r="M113" s="20">
        <f t="shared" si="23"/>
        <v>0</v>
      </c>
      <c r="N113" s="13" t="str">
        <f>VLOOKUP($A113,Raw!$B$2:$DG$512,MATCH('Breakup of Clients of PMS'!N$1,Raw!$B$1:$DG$1,0),0)</f>
        <v>12</v>
      </c>
      <c r="P113" s="13" t="str">
        <f>VLOOKUP($A113,Raw!$B$2:$DG$512,MATCH('Breakup of Clients of PMS'!P$1,Raw!$B$1:$DG$1,0),0)</f>
        <v>0</v>
      </c>
      <c r="Q113" s="20">
        <f t="shared" si="24"/>
        <v>0</v>
      </c>
      <c r="R113" s="13" t="str">
        <f>VLOOKUP($A113,Raw!$B$2:$DG$512,MATCH('Breakup of Clients of PMS'!R$1,Raw!$B$1:$DG$1,0),0)</f>
        <v>0.53</v>
      </c>
      <c r="S113" s="20">
        <f t="shared" si="25"/>
        <v>3.0903790087463561E-2</v>
      </c>
      <c r="T113" s="13" t="str">
        <f>VLOOKUP($A113,Raw!$B$2:$DG$512,MATCH('Breakup of Clients of PMS'!T$1,Raw!$B$1:$DG$1,0),0)</f>
        <v>15.82</v>
      </c>
      <c r="U113" s="20">
        <f t="shared" si="26"/>
        <v>0.9224489795918368</v>
      </c>
      <c r="V113" s="13" t="str">
        <f>VLOOKUP($A113,Raw!$B$2:$DG$512,MATCH('Breakup of Clients of PMS'!V$1,Raw!$B$1:$DG$1,0),0)</f>
        <v>0.8</v>
      </c>
      <c r="W113" s="20">
        <f t="shared" si="27"/>
        <v>4.6647230320699715E-2</v>
      </c>
      <c r="X113" s="13" t="str">
        <f>VLOOKUP($A113,Raw!$B$2:$DG$512,MATCH('Breakup of Clients of PMS'!X$1,Raw!$B$1:$DG$1,0),0)</f>
        <v>0</v>
      </c>
      <c r="Y113" s="20">
        <f t="shared" si="28"/>
        <v>0</v>
      </c>
      <c r="Z113" s="13" t="str">
        <f>VLOOKUP($A113,Raw!$B$2:$DG$512,MATCH('Breakup of Clients of PMS'!Z$1,Raw!$B$1:$DG$1,0),0)</f>
        <v>0</v>
      </c>
      <c r="AA113" s="20">
        <f t="shared" si="29"/>
        <v>0</v>
      </c>
      <c r="AB113" s="13" t="str">
        <f>VLOOKUP($A113,Raw!$B$2:$DG$512,MATCH('Breakup of Clients of PMS'!AB$1,Raw!$B$1:$DG$1,0),0)</f>
        <v>17.15</v>
      </c>
      <c r="AD113" s="11" t="e">
        <f t="shared" si="30"/>
        <v>#DIV/0!</v>
      </c>
      <c r="AE113" s="11">
        <f t="shared" si="31"/>
        <v>0.53</v>
      </c>
      <c r="AF113" s="11">
        <f t="shared" si="32"/>
        <v>1.5820000000000001</v>
      </c>
      <c r="AG113" s="11">
        <f t="shared" si="33"/>
        <v>0.8</v>
      </c>
      <c r="AH113" s="11" t="e">
        <f t="shared" si="34"/>
        <v>#DIV/0!</v>
      </c>
      <c r="AI113" s="11" t="e">
        <f t="shared" si="35"/>
        <v>#DIV/0!</v>
      </c>
    </row>
    <row r="114" spans="1:35" x14ac:dyDescent="0.3">
      <c r="A114" s="13" t="s">
        <v>2267</v>
      </c>
      <c r="B114" s="13" t="str">
        <f>VLOOKUP($A114,Raw!$B$2:$DG$512,MATCH('Breakup of Clients of PMS'!B$1,Raw!$B$1:$DG$1,0),0)</f>
        <v>0</v>
      </c>
      <c r="C114" s="20">
        <f t="shared" si="18"/>
        <v>0</v>
      </c>
      <c r="D114" s="13" t="str">
        <f>VLOOKUP($A114,Raw!$B$2:$DG$512,MATCH('Breakup of Clients of PMS'!D$1,Raw!$B$1:$DG$1,0),0)</f>
        <v>0</v>
      </c>
      <c r="E114" s="20">
        <f t="shared" si="19"/>
        <v>0</v>
      </c>
      <c r="F114" s="13" t="str">
        <f>VLOOKUP($A114,Raw!$B$2:$DG$512,MATCH('Breakup of Clients of PMS'!F$1,Raw!$B$1:$DG$1,0),0)</f>
        <v>36</v>
      </c>
      <c r="G114" s="20">
        <f t="shared" si="20"/>
        <v>1</v>
      </c>
      <c r="H114" s="13" t="str">
        <f>VLOOKUP($A114,Raw!$B$2:$DG$512,MATCH('Breakup of Clients of PMS'!H$1,Raw!$B$1:$DG$1,0),0)</f>
        <v>0</v>
      </c>
      <c r="I114" s="20">
        <f t="shared" si="21"/>
        <v>0</v>
      </c>
      <c r="J114" s="13" t="str">
        <f>VLOOKUP($A114,Raw!$B$2:$DG$512,MATCH('Breakup of Clients of PMS'!J$1,Raw!$B$1:$DG$1,0),0)</f>
        <v>0</v>
      </c>
      <c r="K114" s="20">
        <f t="shared" si="22"/>
        <v>0</v>
      </c>
      <c r="L114" s="13" t="str">
        <f>VLOOKUP($A114,Raw!$B$2:$DG$512,MATCH('Breakup of Clients of PMS'!L$1,Raw!$B$1:$DG$1,0),0)</f>
        <v>0</v>
      </c>
      <c r="M114" s="20">
        <f t="shared" si="23"/>
        <v>0</v>
      </c>
      <c r="N114" s="13" t="str">
        <f>VLOOKUP($A114,Raw!$B$2:$DG$512,MATCH('Breakup of Clients of PMS'!N$1,Raw!$B$1:$DG$1,0),0)</f>
        <v>36</v>
      </c>
      <c r="P114" s="13" t="str">
        <f>VLOOKUP($A114,Raw!$B$2:$DG$512,MATCH('Breakup of Clients of PMS'!P$1,Raw!$B$1:$DG$1,0),0)</f>
        <v>0</v>
      </c>
      <c r="Q114" s="20">
        <f t="shared" si="24"/>
        <v>0</v>
      </c>
      <c r="R114" s="13" t="str">
        <f>VLOOKUP($A114,Raw!$B$2:$DG$512,MATCH('Breakup of Clients of PMS'!R$1,Raw!$B$1:$DG$1,0),0)</f>
        <v>0</v>
      </c>
      <c r="S114" s="20">
        <f t="shared" si="25"/>
        <v>0</v>
      </c>
      <c r="T114" s="13" t="str">
        <f>VLOOKUP($A114,Raw!$B$2:$DG$512,MATCH('Breakup of Clients of PMS'!T$1,Raw!$B$1:$DG$1,0),0)</f>
        <v>26.19</v>
      </c>
      <c r="U114" s="20">
        <f t="shared" si="26"/>
        <v>1</v>
      </c>
      <c r="V114" s="13" t="str">
        <f>VLOOKUP($A114,Raw!$B$2:$DG$512,MATCH('Breakup of Clients of PMS'!V$1,Raw!$B$1:$DG$1,0),0)</f>
        <v>0</v>
      </c>
      <c r="W114" s="20">
        <f t="shared" si="27"/>
        <v>0</v>
      </c>
      <c r="X114" s="13" t="str">
        <f>VLOOKUP($A114,Raw!$B$2:$DG$512,MATCH('Breakup of Clients of PMS'!X$1,Raw!$B$1:$DG$1,0),0)</f>
        <v>0</v>
      </c>
      <c r="Y114" s="20">
        <f t="shared" si="28"/>
        <v>0</v>
      </c>
      <c r="Z114" s="13" t="str">
        <f>VLOOKUP($A114,Raw!$B$2:$DG$512,MATCH('Breakup of Clients of PMS'!Z$1,Raw!$B$1:$DG$1,0),0)</f>
        <v>0</v>
      </c>
      <c r="AA114" s="20">
        <f t="shared" si="29"/>
        <v>0</v>
      </c>
      <c r="AB114" s="13" t="str">
        <f>VLOOKUP($A114,Raw!$B$2:$DG$512,MATCH('Breakup of Clients of PMS'!AB$1,Raw!$B$1:$DG$1,0),0)</f>
        <v>26.19</v>
      </c>
      <c r="AD114" s="11" t="e">
        <f t="shared" si="30"/>
        <v>#DIV/0!</v>
      </c>
      <c r="AE114" s="11" t="e">
        <f t="shared" si="31"/>
        <v>#DIV/0!</v>
      </c>
      <c r="AF114" s="11">
        <f t="shared" si="32"/>
        <v>0.72750000000000004</v>
      </c>
      <c r="AG114" s="11" t="e">
        <f t="shared" si="33"/>
        <v>#DIV/0!</v>
      </c>
      <c r="AH114" s="11" t="e">
        <f t="shared" si="34"/>
        <v>#DIV/0!</v>
      </c>
      <c r="AI114" s="11" t="e">
        <f t="shared" si="35"/>
        <v>#DIV/0!</v>
      </c>
    </row>
    <row r="115" spans="1:35" x14ac:dyDescent="0.3">
      <c r="A115" s="13" t="s">
        <v>2274</v>
      </c>
      <c r="B115" s="13" t="str">
        <f>VLOOKUP($A115,Raw!$B$2:$DG$512,MATCH('Breakup of Clients of PMS'!B$1,Raw!$B$1:$DG$1,0),0)</f>
        <v>0</v>
      </c>
      <c r="C115" s="20">
        <f t="shared" si="18"/>
        <v>0</v>
      </c>
      <c r="D115" s="13" t="str">
        <f>VLOOKUP($A115,Raw!$B$2:$DG$512,MATCH('Breakup of Clients of PMS'!D$1,Raw!$B$1:$DG$1,0),0)</f>
        <v>25</v>
      </c>
      <c r="E115" s="20">
        <f t="shared" si="19"/>
        <v>8.3056478405315617E-2</v>
      </c>
      <c r="F115" s="13" t="str">
        <f>VLOOKUP($A115,Raw!$B$2:$DG$512,MATCH('Breakup of Clients of PMS'!F$1,Raw!$B$1:$DG$1,0),0)</f>
        <v>229</v>
      </c>
      <c r="G115" s="20">
        <f t="shared" si="20"/>
        <v>0.76079734219269102</v>
      </c>
      <c r="H115" s="13" t="str">
        <f>VLOOKUP($A115,Raw!$B$2:$DG$512,MATCH('Breakup of Clients of PMS'!H$1,Raw!$B$1:$DG$1,0),0)</f>
        <v>47</v>
      </c>
      <c r="I115" s="20">
        <f t="shared" si="21"/>
        <v>0.15614617940199335</v>
      </c>
      <c r="J115" s="13" t="str">
        <f>VLOOKUP($A115,Raw!$B$2:$DG$512,MATCH('Breakup of Clients of PMS'!J$1,Raw!$B$1:$DG$1,0),0)</f>
        <v>0</v>
      </c>
      <c r="K115" s="20">
        <f t="shared" si="22"/>
        <v>0</v>
      </c>
      <c r="L115" s="13" t="str">
        <f>VLOOKUP($A115,Raw!$B$2:$DG$512,MATCH('Breakup of Clients of PMS'!L$1,Raw!$B$1:$DG$1,0),0)</f>
        <v>0</v>
      </c>
      <c r="M115" s="20">
        <f t="shared" si="23"/>
        <v>0</v>
      </c>
      <c r="N115" s="13" t="str">
        <f>VLOOKUP($A115,Raw!$B$2:$DG$512,MATCH('Breakup of Clients of PMS'!N$1,Raw!$B$1:$DG$1,0),0)</f>
        <v>301</v>
      </c>
      <c r="P115" s="13" t="str">
        <f>VLOOKUP($A115,Raw!$B$2:$DG$512,MATCH('Breakup of Clients of PMS'!P$1,Raw!$B$1:$DG$1,0),0)</f>
        <v>0</v>
      </c>
      <c r="Q115" s="20">
        <f t="shared" si="24"/>
        <v>0</v>
      </c>
      <c r="R115" s="13" t="str">
        <f>VLOOKUP($A115,Raw!$B$2:$DG$512,MATCH('Breakup of Clients of PMS'!R$1,Raw!$B$1:$DG$1,0),0)</f>
        <v>192.8587</v>
      </c>
      <c r="S115" s="20">
        <f t="shared" si="25"/>
        <v>0.29169593136487315</v>
      </c>
      <c r="T115" s="13" t="str">
        <f>VLOOKUP($A115,Raw!$B$2:$DG$512,MATCH('Breakup of Clients of PMS'!T$1,Raw!$B$1:$DG$1,0),0)</f>
        <v>385.48591</v>
      </c>
      <c r="U115" s="20">
        <f t="shared" si="26"/>
        <v>0.58304173752848931</v>
      </c>
      <c r="V115" s="13" t="str">
        <f>VLOOKUP($A115,Raw!$B$2:$DG$512,MATCH('Breakup of Clients of PMS'!V$1,Raw!$B$1:$DG$1,0),0)</f>
        <v>82.81888</v>
      </c>
      <c r="W115" s="20">
        <f t="shared" si="27"/>
        <v>0.12526233110663745</v>
      </c>
      <c r="X115" s="13" t="str">
        <f>VLOOKUP($A115,Raw!$B$2:$DG$512,MATCH('Breakup of Clients of PMS'!X$1,Raw!$B$1:$DG$1,0),0)</f>
        <v>0</v>
      </c>
      <c r="Y115" s="20">
        <f t="shared" si="28"/>
        <v>0</v>
      </c>
      <c r="Z115" s="13" t="str">
        <f>VLOOKUP($A115,Raw!$B$2:$DG$512,MATCH('Breakup of Clients of PMS'!Z$1,Raw!$B$1:$DG$1,0),0)</f>
        <v>0</v>
      </c>
      <c r="AA115" s="20">
        <f t="shared" si="29"/>
        <v>0</v>
      </c>
      <c r="AB115" s="13" t="str">
        <f>VLOOKUP($A115,Raw!$B$2:$DG$512,MATCH('Breakup of Clients of PMS'!AB$1,Raw!$B$1:$DG$1,0),0)</f>
        <v>661.16349</v>
      </c>
      <c r="AD115" s="11" t="e">
        <f t="shared" si="30"/>
        <v>#DIV/0!</v>
      </c>
      <c r="AE115" s="11">
        <f t="shared" si="31"/>
        <v>7.7143480000000002</v>
      </c>
      <c r="AF115" s="11">
        <f t="shared" si="32"/>
        <v>1.6833445851528384</v>
      </c>
      <c r="AG115" s="11">
        <f t="shared" si="33"/>
        <v>1.7621038297872338</v>
      </c>
      <c r="AH115" s="11" t="e">
        <f t="shared" si="34"/>
        <v>#DIV/0!</v>
      </c>
      <c r="AI115" s="11" t="e">
        <f t="shared" si="35"/>
        <v>#DIV/0!</v>
      </c>
    </row>
    <row r="116" spans="1:35" x14ac:dyDescent="0.3">
      <c r="A116" s="13" t="s">
        <v>2297</v>
      </c>
      <c r="B116" s="13" t="str">
        <f>VLOOKUP($A116,Raw!$B$2:$DG$512,MATCH('Breakup of Clients of PMS'!B$1,Raw!$B$1:$DG$1,0),0)</f>
        <v>0</v>
      </c>
      <c r="C116" s="20">
        <f t="shared" si="18"/>
        <v>0</v>
      </c>
      <c r="D116" s="13" t="str">
        <f>VLOOKUP($A116,Raw!$B$2:$DG$512,MATCH('Breakup of Clients of PMS'!D$1,Raw!$B$1:$DG$1,0),0)</f>
        <v>216</v>
      </c>
      <c r="E116" s="20">
        <f t="shared" si="19"/>
        <v>0.12864800476474092</v>
      </c>
      <c r="F116" s="13" t="str">
        <f>VLOOKUP($A116,Raw!$B$2:$DG$512,MATCH('Breakup of Clients of PMS'!F$1,Raw!$B$1:$DG$1,0),0)</f>
        <v>1236</v>
      </c>
      <c r="G116" s="20">
        <f t="shared" si="20"/>
        <v>0.73615247170935083</v>
      </c>
      <c r="H116" s="13" t="str">
        <f>VLOOKUP($A116,Raw!$B$2:$DG$512,MATCH('Breakup of Clients of PMS'!H$1,Raw!$B$1:$DG$1,0),0)</f>
        <v>225</v>
      </c>
      <c r="I116" s="20">
        <f t="shared" si="21"/>
        <v>0.13400833829660513</v>
      </c>
      <c r="J116" s="13" t="str">
        <f>VLOOKUP($A116,Raw!$B$2:$DG$512,MATCH('Breakup of Clients of PMS'!J$1,Raw!$B$1:$DG$1,0),0)</f>
        <v>2</v>
      </c>
      <c r="K116" s="20">
        <f t="shared" si="22"/>
        <v>1.1911852293031567E-3</v>
      </c>
      <c r="L116" s="13" t="str">
        <f>VLOOKUP($A116,Raw!$B$2:$DG$512,MATCH('Breakup of Clients of PMS'!L$1,Raw!$B$1:$DG$1,0),0)</f>
        <v>0</v>
      </c>
      <c r="M116" s="20">
        <f t="shared" si="23"/>
        <v>0</v>
      </c>
      <c r="N116" s="13" t="str">
        <f>VLOOKUP($A116,Raw!$B$2:$DG$512,MATCH('Breakup of Clients of PMS'!N$1,Raw!$B$1:$DG$1,0),0)</f>
        <v>1679</v>
      </c>
      <c r="P116" s="13" t="str">
        <f>VLOOKUP($A116,Raw!$B$2:$DG$512,MATCH('Breakup of Clients of PMS'!P$1,Raw!$B$1:$DG$1,0),0)</f>
        <v>0</v>
      </c>
      <c r="Q116" s="20">
        <f t="shared" si="24"/>
        <v>0</v>
      </c>
      <c r="R116" s="13" t="str">
        <f>VLOOKUP($A116,Raw!$B$2:$DG$512,MATCH('Breakup of Clients of PMS'!R$1,Raw!$B$1:$DG$1,0),0)</f>
        <v>4468.50841</v>
      </c>
      <c r="S116" s="20">
        <f t="shared" si="25"/>
        <v>0.10738936667930771</v>
      </c>
      <c r="T116" s="13" t="str">
        <f>VLOOKUP($A116,Raw!$B$2:$DG$512,MATCH('Breakup of Clients of PMS'!T$1,Raw!$B$1:$DG$1,0),0)</f>
        <v>8505.29006</v>
      </c>
      <c r="U116" s="20">
        <f t="shared" si="26"/>
        <v>0.20440326595854186</v>
      </c>
      <c r="V116" s="13" t="str">
        <f>VLOOKUP($A116,Raw!$B$2:$DG$512,MATCH('Breakup of Clients of PMS'!V$1,Raw!$B$1:$DG$1,0),0)</f>
        <v>1806.45575</v>
      </c>
      <c r="W116" s="20">
        <f t="shared" si="27"/>
        <v>4.3413622875265845E-2</v>
      </c>
      <c r="X116" s="13" t="str">
        <f>VLOOKUP($A116,Raw!$B$2:$DG$512,MATCH('Breakup of Clients of PMS'!X$1,Raw!$B$1:$DG$1,0),0)</f>
        <v>26830.08904</v>
      </c>
      <c r="Y116" s="20">
        <f t="shared" si="28"/>
        <v>0.64479374448688453</v>
      </c>
      <c r="Z116" s="13" t="str">
        <f>VLOOKUP($A116,Raw!$B$2:$DG$512,MATCH('Breakup of Clients of PMS'!Z$1,Raw!$B$1:$DG$1,0),0)</f>
        <v>0</v>
      </c>
      <c r="AA116" s="20">
        <f t="shared" si="29"/>
        <v>0</v>
      </c>
      <c r="AB116" s="13" t="str">
        <f>VLOOKUP($A116,Raw!$B$2:$DG$512,MATCH('Breakup of Clients of PMS'!AB$1,Raw!$B$1:$DG$1,0),0)</f>
        <v>41610.34326</v>
      </c>
      <c r="AD116" s="11" t="e">
        <f t="shared" si="30"/>
        <v>#DIV/0!</v>
      </c>
      <c r="AE116" s="11">
        <f t="shared" si="31"/>
        <v>20.687538935185188</v>
      </c>
      <c r="AF116" s="11">
        <f t="shared" si="32"/>
        <v>6.8813026375404522</v>
      </c>
      <c r="AG116" s="11">
        <f t="shared" si="33"/>
        <v>8.0286922222222223</v>
      </c>
      <c r="AH116" s="11">
        <f t="shared" si="34"/>
        <v>13415.044519999999</v>
      </c>
      <c r="AI116" s="11" t="e">
        <f t="shared" si="35"/>
        <v>#DIV/0!</v>
      </c>
    </row>
    <row r="117" spans="1:35" x14ac:dyDescent="0.3">
      <c r="A117" s="13" t="s">
        <v>2323</v>
      </c>
      <c r="B117" s="13" t="str">
        <f>VLOOKUP($A117,Raw!$B$2:$DG$512,MATCH('Breakup of Clients of PMS'!B$1,Raw!$B$1:$DG$1,0),0)</f>
        <v>0</v>
      </c>
      <c r="C117" s="20">
        <f t="shared" si="18"/>
        <v>0</v>
      </c>
      <c r="D117" s="13" t="str">
        <f>VLOOKUP($A117,Raw!$B$2:$DG$512,MATCH('Breakup of Clients of PMS'!D$1,Raw!$B$1:$DG$1,0),0)</f>
        <v>5</v>
      </c>
      <c r="E117" s="20">
        <f t="shared" si="19"/>
        <v>0.14705882352941177</v>
      </c>
      <c r="F117" s="13" t="str">
        <f>VLOOKUP($A117,Raw!$B$2:$DG$512,MATCH('Breakup of Clients of PMS'!F$1,Raw!$B$1:$DG$1,0),0)</f>
        <v>26</v>
      </c>
      <c r="G117" s="20">
        <f t="shared" si="20"/>
        <v>0.76470588235294112</v>
      </c>
      <c r="H117" s="13" t="str">
        <f>VLOOKUP($A117,Raw!$B$2:$DG$512,MATCH('Breakup of Clients of PMS'!H$1,Raw!$B$1:$DG$1,0),0)</f>
        <v>3</v>
      </c>
      <c r="I117" s="20">
        <f t="shared" si="21"/>
        <v>8.8235294117647065E-2</v>
      </c>
      <c r="J117" s="13" t="str">
        <f>VLOOKUP($A117,Raw!$B$2:$DG$512,MATCH('Breakup of Clients of PMS'!J$1,Raw!$B$1:$DG$1,0),0)</f>
        <v>0</v>
      </c>
      <c r="K117" s="20">
        <f t="shared" si="22"/>
        <v>0</v>
      </c>
      <c r="L117" s="13" t="str">
        <f>VLOOKUP($A117,Raw!$B$2:$DG$512,MATCH('Breakup of Clients of PMS'!L$1,Raw!$B$1:$DG$1,0),0)</f>
        <v>0</v>
      </c>
      <c r="M117" s="20">
        <f t="shared" si="23"/>
        <v>0</v>
      </c>
      <c r="N117" s="13" t="str">
        <f>VLOOKUP($A117,Raw!$B$2:$DG$512,MATCH('Breakup of Clients of PMS'!N$1,Raw!$B$1:$DG$1,0),0)</f>
        <v>34</v>
      </c>
      <c r="P117" s="13" t="str">
        <f>VLOOKUP($A117,Raw!$B$2:$DG$512,MATCH('Breakup of Clients of PMS'!P$1,Raw!$B$1:$DG$1,0),0)</f>
        <v>0</v>
      </c>
      <c r="Q117" s="20">
        <f t="shared" si="24"/>
        <v>0</v>
      </c>
      <c r="R117" s="13" t="str">
        <f>VLOOKUP($A117,Raw!$B$2:$DG$512,MATCH('Breakup of Clients of PMS'!R$1,Raw!$B$1:$DG$1,0),0)</f>
        <v>42.228</v>
      </c>
      <c r="S117" s="20">
        <f t="shared" si="25"/>
        <v>4.3242908909971588E-2</v>
      </c>
      <c r="T117" s="13" t="str">
        <f>VLOOKUP($A117,Raw!$B$2:$DG$512,MATCH('Breakup of Clients of PMS'!T$1,Raw!$B$1:$DG$1,0),0)</f>
        <v>41.7713</v>
      </c>
      <c r="U117" s="20">
        <f t="shared" si="26"/>
        <v>4.2775232569648006E-2</v>
      </c>
      <c r="V117" s="13" t="str">
        <f>VLOOKUP($A117,Raw!$B$2:$DG$512,MATCH('Breakup of Clients of PMS'!V$1,Raw!$B$1:$DG$1,0),0)</f>
        <v>892.53075</v>
      </c>
      <c r="W117" s="20">
        <f t="shared" si="27"/>
        <v>0.9139818585203805</v>
      </c>
      <c r="X117" s="13" t="str">
        <f>VLOOKUP($A117,Raw!$B$2:$DG$512,MATCH('Breakup of Clients of PMS'!X$1,Raw!$B$1:$DG$1,0),0)</f>
        <v>0</v>
      </c>
      <c r="Y117" s="20">
        <f t="shared" si="28"/>
        <v>0</v>
      </c>
      <c r="Z117" s="13" t="str">
        <f>VLOOKUP($A117,Raw!$B$2:$DG$512,MATCH('Breakup of Clients of PMS'!Z$1,Raw!$B$1:$DG$1,0),0)</f>
        <v>0</v>
      </c>
      <c r="AA117" s="20">
        <f t="shared" si="29"/>
        <v>0</v>
      </c>
      <c r="AB117" s="13" t="str">
        <f>VLOOKUP($A117,Raw!$B$2:$DG$512,MATCH('Breakup of Clients of PMS'!AB$1,Raw!$B$1:$DG$1,0),0)</f>
        <v>976.53005</v>
      </c>
      <c r="AD117" s="11" t="e">
        <f t="shared" si="30"/>
        <v>#DIV/0!</v>
      </c>
      <c r="AE117" s="11">
        <f t="shared" si="31"/>
        <v>8.4456000000000007</v>
      </c>
      <c r="AF117" s="11">
        <f t="shared" si="32"/>
        <v>1.6065884615384614</v>
      </c>
      <c r="AG117" s="11">
        <f t="shared" si="33"/>
        <v>297.51024999999998</v>
      </c>
      <c r="AH117" s="11" t="e">
        <f t="shared" si="34"/>
        <v>#DIV/0!</v>
      </c>
      <c r="AI117" s="11" t="e">
        <f t="shared" si="35"/>
        <v>#DIV/0!</v>
      </c>
    </row>
    <row r="118" spans="1:35" x14ac:dyDescent="0.3">
      <c r="A118" s="13" t="s">
        <v>2339</v>
      </c>
      <c r="B118" s="13" t="str">
        <f>VLOOKUP($A118,Raw!$B$2:$DG$512,MATCH('Breakup of Clients of PMS'!B$1,Raw!$B$1:$DG$1,0),0)</f>
        <v>0</v>
      </c>
      <c r="C118" s="20">
        <f t="shared" si="18"/>
        <v>0</v>
      </c>
      <c r="D118" s="13" t="str">
        <f>VLOOKUP($A118,Raw!$B$2:$DG$512,MATCH('Breakup of Clients of PMS'!D$1,Raw!$B$1:$DG$1,0),0)</f>
        <v>5</v>
      </c>
      <c r="E118" s="20">
        <f t="shared" si="19"/>
        <v>6.4935064935064929E-2</v>
      </c>
      <c r="F118" s="13" t="str">
        <f>VLOOKUP($A118,Raw!$B$2:$DG$512,MATCH('Breakup of Clients of PMS'!F$1,Raw!$B$1:$DG$1,0),0)</f>
        <v>70</v>
      </c>
      <c r="G118" s="20">
        <f t="shared" si="20"/>
        <v>0.90909090909090906</v>
      </c>
      <c r="H118" s="13" t="str">
        <f>VLOOKUP($A118,Raw!$B$2:$DG$512,MATCH('Breakup of Clients of PMS'!H$1,Raw!$B$1:$DG$1,0),0)</f>
        <v>1</v>
      </c>
      <c r="I118" s="20">
        <f t="shared" si="21"/>
        <v>1.2987012987012988E-2</v>
      </c>
      <c r="J118" s="13" t="str">
        <f>VLOOKUP($A118,Raw!$B$2:$DG$512,MATCH('Breakup of Clients of PMS'!J$1,Raw!$B$1:$DG$1,0),0)</f>
        <v>0</v>
      </c>
      <c r="K118" s="20">
        <f t="shared" si="22"/>
        <v>0</v>
      </c>
      <c r="L118" s="13" t="str">
        <f>VLOOKUP($A118,Raw!$B$2:$DG$512,MATCH('Breakup of Clients of PMS'!L$1,Raw!$B$1:$DG$1,0),0)</f>
        <v>1</v>
      </c>
      <c r="M118" s="20">
        <f t="shared" si="23"/>
        <v>1.2987012987012988E-2</v>
      </c>
      <c r="N118" s="13" t="str">
        <f>VLOOKUP($A118,Raw!$B$2:$DG$512,MATCH('Breakup of Clients of PMS'!N$1,Raw!$B$1:$DG$1,0),0)</f>
        <v>77</v>
      </c>
      <c r="P118" s="13" t="str">
        <f>VLOOKUP($A118,Raw!$B$2:$DG$512,MATCH('Breakup of Clients of PMS'!P$1,Raw!$B$1:$DG$1,0),0)</f>
        <v>0</v>
      </c>
      <c r="Q118" s="20">
        <f t="shared" si="24"/>
        <v>0</v>
      </c>
      <c r="R118" s="13" t="str">
        <f>VLOOKUP($A118,Raw!$B$2:$DG$512,MATCH('Breakup of Clients of PMS'!R$1,Raw!$B$1:$DG$1,0),0)</f>
        <v>30.41</v>
      </c>
      <c r="S118" s="20">
        <f t="shared" si="25"/>
        <v>2.5424508189183091E-2</v>
      </c>
      <c r="T118" s="13" t="str">
        <f>VLOOKUP($A118,Raw!$B$2:$DG$512,MATCH('Breakup of Clients of PMS'!T$1,Raw!$B$1:$DG$1,0),0)</f>
        <v>120.86</v>
      </c>
      <c r="U118" s="20">
        <f t="shared" si="26"/>
        <v>0.10104590791662835</v>
      </c>
      <c r="V118" s="13" t="str">
        <f>VLOOKUP($A118,Raw!$B$2:$DG$512,MATCH('Breakup of Clients of PMS'!V$1,Raw!$B$1:$DG$1,0),0)</f>
        <v>0.91</v>
      </c>
      <c r="W118" s="20">
        <f t="shared" si="27"/>
        <v>7.6081231345467328E-4</v>
      </c>
      <c r="X118" s="13" t="str">
        <f>VLOOKUP($A118,Raw!$B$2:$DG$512,MATCH('Breakup of Clients of PMS'!X$1,Raw!$B$1:$DG$1,0),0)</f>
        <v>0</v>
      </c>
      <c r="Y118" s="20">
        <f t="shared" si="28"/>
        <v>0</v>
      </c>
      <c r="Z118" s="13" t="str">
        <f>VLOOKUP($A118,Raw!$B$2:$DG$512,MATCH('Breakup of Clients of PMS'!Z$1,Raw!$B$1:$DG$1,0),0)</f>
        <v>1043.9</v>
      </c>
      <c r="AA118" s="20">
        <f t="shared" si="29"/>
        <v>0.87276041100586088</v>
      </c>
      <c r="AB118" s="13" t="str">
        <f>VLOOKUP($A118,Raw!$B$2:$DG$512,MATCH('Breakup of Clients of PMS'!AB$1,Raw!$B$1:$DG$1,0),0)</f>
        <v>1196.09</v>
      </c>
      <c r="AD118" s="11" t="e">
        <f t="shared" si="30"/>
        <v>#DIV/0!</v>
      </c>
      <c r="AE118" s="11">
        <f t="shared" si="31"/>
        <v>6.0819999999999999</v>
      </c>
      <c r="AF118" s="11">
        <f t="shared" si="32"/>
        <v>1.7265714285714286</v>
      </c>
      <c r="AG118" s="11">
        <f t="shared" si="33"/>
        <v>0.91</v>
      </c>
      <c r="AH118" s="11" t="e">
        <f t="shared" si="34"/>
        <v>#DIV/0!</v>
      </c>
      <c r="AI118" s="11">
        <f t="shared" si="35"/>
        <v>1043.9000000000001</v>
      </c>
    </row>
    <row r="119" spans="1:35" x14ac:dyDescent="0.3">
      <c r="A119" s="13" t="s">
        <v>2363</v>
      </c>
      <c r="B119" s="13" t="str">
        <f>VLOOKUP($A119,Raw!$B$2:$DG$512,MATCH('Breakup of Clients of PMS'!B$1,Raw!$B$1:$DG$1,0),0)</f>
        <v>0</v>
      </c>
      <c r="C119" s="20" t="e">
        <f t="shared" si="18"/>
        <v>#DIV/0!</v>
      </c>
      <c r="D119" s="13" t="str">
        <f>VLOOKUP($A119,Raw!$B$2:$DG$512,MATCH('Breakup of Clients of PMS'!D$1,Raw!$B$1:$DG$1,0),0)</f>
        <v>0</v>
      </c>
      <c r="E119" s="20" t="e">
        <f t="shared" si="19"/>
        <v>#DIV/0!</v>
      </c>
      <c r="F119" s="13" t="str">
        <f>VLOOKUP($A119,Raw!$B$2:$DG$512,MATCH('Breakup of Clients of PMS'!F$1,Raw!$B$1:$DG$1,0),0)</f>
        <v>0</v>
      </c>
      <c r="G119" s="20" t="e">
        <f t="shared" si="20"/>
        <v>#DIV/0!</v>
      </c>
      <c r="H119" s="13" t="str">
        <f>VLOOKUP($A119,Raw!$B$2:$DG$512,MATCH('Breakup of Clients of PMS'!H$1,Raw!$B$1:$DG$1,0),0)</f>
        <v>0</v>
      </c>
      <c r="I119" s="20" t="e">
        <f t="shared" si="21"/>
        <v>#DIV/0!</v>
      </c>
      <c r="J119" s="13" t="str">
        <f>VLOOKUP($A119,Raw!$B$2:$DG$512,MATCH('Breakup of Clients of PMS'!J$1,Raw!$B$1:$DG$1,0),0)</f>
        <v>0</v>
      </c>
      <c r="K119" s="20" t="e">
        <f t="shared" si="22"/>
        <v>#DIV/0!</v>
      </c>
      <c r="L119" s="13" t="str">
        <f>VLOOKUP($A119,Raw!$B$2:$DG$512,MATCH('Breakup of Clients of PMS'!L$1,Raw!$B$1:$DG$1,0),0)</f>
        <v>0</v>
      </c>
      <c r="M119" s="20" t="e">
        <f t="shared" si="23"/>
        <v>#DIV/0!</v>
      </c>
      <c r="N119" s="13" t="str">
        <f>VLOOKUP($A119,Raw!$B$2:$DG$512,MATCH('Breakup of Clients of PMS'!N$1,Raw!$B$1:$DG$1,0),0)</f>
        <v>0</v>
      </c>
      <c r="P119" s="13" t="str">
        <f>VLOOKUP($A119,Raw!$B$2:$DG$512,MATCH('Breakup of Clients of PMS'!P$1,Raw!$B$1:$DG$1,0),0)</f>
        <v>0</v>
      </c>
      <c r="Q119" s="20" t="e">
        <f t="shared" si="24"/>
        <v>#DIV/0!</v>
      </c>
      <c r="R119" s="13" t="str">
        <f>VLOOKUP($A119,Raw!$B$2:$DG$512,MATCH('Breakup of Clients of PMS'!R$1,Raw!$B$1:$DG$1,0),0)</f>
        <v>0</v>
      </c>
      <c r="S119" s="20" t="e">
        <f t="shared" si="25"/>
        <v>#DIV/0!</v>
      </c>
      <c r="T119" s="13" t="str">
        <f>VLOOKUP($A119,Raw!$B$2:$DG$512,MATCH('Breakup of Clients of PMS'!T$1,Raw!$B$1:$DG$1,0),0)</f>
        <v>0</v>
      </c>
      <c r="U119" s="20" t="e">
        <f t="shared" si="26"/>
        <v>#DIV/0!</v>
      </c>
      <c r="V119" s="13" t="str">
        <f>VLOOKUP($A119,Raw!$B$2:$DG$512,MATCH('Breakup of Clients of PMS'!V$1,Raw!$B$1:$DG$1,0),0)</f>
        <v>0</v>
      </c>
      <c r="W119" s="20" t="e">
        <f t="shared" si="27"/>
        <v>#DIV/0!</v>
      </c>
      <c r="X119" s="13" t="str">
        <f>VLOOKUP($A119,Raw!$B$2:$DG$512,MATCH('Breakup of Clients of PMS'!X$1,Raw!$B$1:$DG$1,0),0)</f>
        <v>0</v>
      </c>
      <c r="Y119" s="20" t="e">
        <f t="shared" si="28"/>
        <v>#DIV/0!</v>
      </c>
      <c r="Z119" s="13" t="str">
        <f>VLOOKUP($A119,Raw!$B$2:$DG$512,MATCH('Breakup of Clients of PMS'!Z$1,Raw!$B$1:$DG$1,0),0)</f>
        <v>0</v>
      </c>
      <c r="AA119" s="20" t="e">
        <f t="shared" si="29"/>
        <v>#DIV/0!</v>
      </c>
      <c r="AB119" s="13" t="str">
        <f>VLOOKUP($A119,Raw!$B$2:$DG$512,MATCH('Breakup of Clients of PMS'!AB$1,Raw!$B$1:$DG$1,0),0)</f>
        <v>0</v>
      </c>
      <c r="AD119" s="11" t="e">
        <f t="shared" si="30"/>
        <v>#DIV/0!</v>
      </c>
      <c r="AE119" s="11" t="e">
        <f t="shared" si="31"/>
        <v>#DIV/0!</v>
      </c>
      <c r="AF119" s="11" t="e">
        <f t="shared" si="32"/>
        <v>#DIV/0!</v>
      </c>
      <c r="AG119" s="11" t="e">
        <f t="shared" si="33"/>
        <v>#DIV/0!</v>
      </c>
      <c r="AH119" s="11" t="e">
        <f t="shared" si="34"/>
        <v>#DIV/0!</v>
      </c>
      <c r="AI119" s="11" t="e">
        <f t="shared" si="35"/>
        <v>#DIV/0!</v>
      </c>
    </row>
    <row r="120" spans="1:35" x14ac:dyDescent="0.3">
      <c r="A120" s="13" t="s">
        <v>2371</v>
      </c>
      <c r="B120" s="13" t="str">
        <f>VLOOKUP($A120,Raw!$B$2:$DG$512,MATCH('Breakup of Clients of PMS'!B$1,Raw!$B$1:$DG$1,0),0)</f>
        <v>0</v>
      </c>
      <c r="C120" s="20" t="e">
        <f t="shared" si="18"/>
        <v>#DIV/0!</v>
      </c>
      <c r="D120" s="13" t="str">
        <f>VLOOKUP($A120,Raw!$B$2:$DG$512,MATCH('Breakup of Clients of PMS'!D$1,Raw!$B$1:$DG$1,0),0)</f>
        <v>0</v>
      </c>
      <c r="E120" s="20" t="e">
        <f t="shared" si="19"/>
        <v>#DIV/0!</v>
      </c>
      <c r="F120" s="13" t="str">
        <f>VLOOKUP($A120,Raw!$B$2:$DG$512,MATCH('Breakup of Clients of PMS'!F$1,Raw!$B$1:$DG$1,0),0)</f>
        <v>0</v>
      </c>
      <c r="G120" s="20" t="e">
        <f t="shared" si="20"/>
        <v>#DIV/0!</v>
      </c>
      <c r="H120" s="13" t="str">
        <f>VLOOKUP($A120,Raw!$B$2:$DG$512,MATCH('Breakup of Clients of PMS'!H$1,Raw!$B$1:$DG$1,0),0)</f>
        <v>0</v>
      </c>
      <c r="I120" s="20" t="e">
        <f t="shared" si="21"/>
        <v>#DIV/0!</v>
      </c>
      <c r="J120" s="13" t="str">
        <f>VLOOKUP($A120,Raw!$B$2:$DG$512,MATCH('Breakup of Clients of PMS'!J$1,Raw!$B$1:$DG$1,0),0)</f>
        <v>0</v>
      </c>
      <c r="K120" s="20" t="e">
        <f t="shared" si="22"/>
        <v>#DIV/0!</v>
      </c>
      <c r="L120" s="13" t="str">
        <f>VLOOKUP($A120,Raw!$B$2:$DG$512,MATCH('Breakup of Clients of PMS'!L$1,Raw!$B$1:$DG$1,0),0)</f>
        <v>0</v>
      </c>
      <c r="M120" s="20" t="e">
        <f t="shared" si="23"/>
        <v>#DIV/0!</v>
      </c>
      <c r="N120" s="13" t="str">
        <f>VLOOKUP($A120,Raw!$B$2:$DG$512,MATCH('Breakup of Clients of PMS'!N$1,Raw!$B$1:$DG$1,0),0)</f>
        <v>0</v>
      </c>
      <c r="P120" s="13" t="str">
        <f>VLOOKUP($A120,Raw!$B$2:$DG$512,MATCH('Breakup of Clients of PMS'!P$1,Raw!$B$1:$DG$1,0),0)</f>
        <v>0</v>
      </c>
      <c r="Q120" s="20" t="e">
        <f t="shared" si="24"/>
        <v>#DIV/0!</v>
      </c>
      <c r="R120" s="13" t="str">
        <f>VLOOKUP($A120,Raw!$B$2:$DG$512,MATCH('Breakup of Clients of PMS'!R$1,Raw!$B$1:$DG$1,0),0)</f>
        <v>0</v>
      </c>
      <c r="S120" s="20" t="e">
        <f t="shared" si="25"/>
        <v>#DIV/0!</v>
      </c>
      <c r="T120" s="13" t="str">
        <f>VLOOKUP($A120,Raw!$B$2:$DG$512,MATCH('Breakup of Clients of PMS'!T$1,Raw!$B$1:$DG$1,0),0)</f>
        <v>0</v>
      </c>
      <c r="U120" s="20" t="e">
        <f t="shared" si="26"/>
        <v>#DIV/0!</v>
      </c>
      <c r="V120" s="13" t="str">
        <f>VLOOKUP($A120,Raw!$B$2:$DG$512,MATCH('Breakup of Clients of PMS'!V$1,Raw!$B$1:$DG$1,0),0)</f>
        <v>0</v>
      </c>
      <c r="W120" s="20" t="e">
        <f t="shared" si="27"/>
        <v>#DIV/0!</v>
      </c>
      <c r="X120" s="13" t="str">
        <f>VLOOKUP($A120,Raw!$B$2:$DG$512,MATCH('Breakup of Clients of PMS'!X$1,Raw!$B$1:$DG$1,0),0)</f>
        <v>0</v>
      </c>
      <c r="Y120" s="20" t="e">
        <f t="shared" si="28"/>
        <v>#DIV/0!</v>
      </c>
      <c r="Z120" s="13" t="str">
        <f>VLOOKUP($A120,Raw!$B$2:$DG$512,MATCH('Breakup of Clients of PMS'!Z$1,Raw!$B$1:$DG$1,0),0)</f>
        <v>0</v>
      </c>
      <c r="AA120" s="20" t="e">
        <f t="shared" si="29"/>
        <v>#DIV/0!</v>
      </c>
      <c r="AB120" s="13" t="str">
        <f>VLOOKUP($A120,Raw!$B$2:$DG$512,MATCH('Breakup of Clients of PMS'!AB$1,Raw!$B$1:$DG$1,0),0)</f>
        <v>0</v>
      </c>
      <c r="AD120" s="11" t="e">
        <f t="shared" si="30"/>
        <v>#DIV/0!</v>
      </c>
      <c r="AE120" s="11" t="e">
        <f t="shared" si="31"/>
        <v>#DIV/0!</v>
      </c>
      <c r="AF120" s="11" t="e">
        <f t="shared" si="32"/>
        <v>#DIV/0!</v>
      </c>
      <c r="AG120" s="11" t="e">
        <f t="shared" si="33"/>
        <v>#DIV/0!</v>
      </c>
      <c r="AH120" s="11" t="e">
        <f t="shared" si="34"/>
        <v>#DIV/0!</v>
      </c>
      <c r="AI120" s="11" t="e">
        <f t="shared" si="35"/>
        <v>#DIV/0!</v>
      </c>
    </row>
    <row r="121" spans="1:35" x14ac:dyDescent="0.3">
      <c r="A121" s="13" t="s">
        <v>2378</v>
      </c>
      <c r="B121" s="13" t="str">
        <f>VLOOKUP($A121,Raw!$B$2:$DG$512,MATCH('Breakup of Clients of PMS'!B$1,Raw!$B$1:$DG$1,0),0)</f>
        <v>0</v>
      </c>
      <c r="C121" s="20" t="e">
        <f t="shared" si="18"/>
        <v>#DIV/0!</v>
      </c>
      <c r="D121" s="13" t="str">
        <f>VLOOKUP($A121,Raw!$B$2:$DG$512,MATCH('Breakup of Clients of PMS'!D$1,Raw!$B$1:$DG$1,0),0)</f>
        <v>0</v>
      </c>
      <c r="E121" s="20" t="e">
        <f t="shared" si="19"/>
        <v>#DIV/0!</v>
      </c>
      <c r="F121" s="13" t="str">
        <f>VLOOKUP($A121,Raw!$B$2:$DG$512,MATCH('Breakup of Clients of PMS'!F$1,Raw!$B$1:$DG$1,0),0)</f>
        <v>0</v>
      </c>
      <c r="G121" s="20" t="e">
        <f t="shared" si="20"/>
        <v>#DIV/0!</v>
      </c>
      <c r="H121" s="13" t="str">
        <f>VLOOKUP($A121,Raw!$B$2:$DG$512,MATCH('Breakup of Clients of PMS'!H$1,Raw!$B$1:$DG$1,0),0)</f>
        <v>0</v>
      </c>
      <c r="I121" s="20" t="e">
        <f t="shared" si="21"/>
        <v>#DIV/0!</v>
      </c>
      <c r="J121" s="13" t="str">
        <f>VLOOKUP($A121,Raw!$B$2:$DG$512,MATCH('Breakup of Clients of PMS'!J$1,Raw!$B$1:$DG$1,0),0)</f>
        <v>0</v>
      </c>
      <c r="K121" s="20" t="e">
        <f t="shared" si="22"/>
        <v>#DIV/0!</v>
      </c>
      <c r="L121" s="13" t="str">
        <f>VLOOKUP($A121,Raw!$B$2:$DG$512,MATCH('Breakup of Clients of PMS'!L$1,Raw!$B$1:$DG$1,0),0)</f>
        <v>0</v>
      </c>
      <c r="M121" s="20" t="e">
        <f t="shared" si="23"/>
        <v>#DIV/0!</v>
      </c>
      <c r="N121" s="13" t="str">
        <f>VLOOKUP($A121,Raw!$B$2:$DG$512,MATCH('Breakup of Clients of PMS'!N$1,Raw!$B$1:$DG$1,0),0)</f>
        <v>0</v>
      </c>
      <c r="P121" s="13" t="str">
        <f>VLOOKUP($A121,Raw!$B$2:$DG$512,MATCH('Breakup of Clients of PMS'!P$1,Raw!$B$1:$DG$1,0),0)</f>
        <v>0</v>
      </c>
      <c r="Q121" s="20" t="e">
        <f t="shared" si="24"/>
        <v>#DIV/0!</v>
      </c>
      <c r="R121" s="13" t="str">
        <f>VLOOKUP($A121,Raw!$B$2:$DG$512,MATCH('Breakup of Clients of PMS'!R$1,Raw!$B$1:$DG$1,0),0)</f>
        <v>0</v>
      </c>
      <c r="S121" s="20" t="e">
        <f t="shared" si="25"/>
        <v>#DIV/0!</v>
      </c>
      <c r="T121" s="13" t="str">
        <f>VLOOKUP($A121,Raw!$B$2:$DG$512,MATCH('Breakup of Clients of PMS'!T$1,Raw!$B$1:$DG$1,0),0)</f>
        <v>0</v>
      </c>
      <c r="U121" s="20" t="e">
        <f t="shared" si="26"/>
        <v>#DIV/0!</v>
      </c>
      <c r="V121" s="13" t="str">
        <f>VLOOKUP($A121,Raw!$B$2:$DG$512,MATCH('Breakup of Clients of PMS'!V$1,Raw!$B$1:$DG$1,0),0)</f>
        <v>0</v>
      </c>
      <c r="W121" s="20" t="e">
        <f t="shared" si="27"/>
        <v>#DIV/0!</v>
      </c>
      <c r="X121" s="13" t="str">
        <f>VLOOKUP($A121,Raw!$B$2:$DG$512,MATCH('Breakup of Clients of PMS'!X$1,Raw!$B$1:$DG$1,0),0)</f>
        <v>0</v>
      </c>
      <c r="Y121" s="20" t="e">
        <f t="shared" si="28"/>
        <v>#DIV/0!</v>
      </c>
      <c r="Z121" s="13" t="str">
        <f>VLOOKUP($A121,Raw!$B$2:$DG$512,MATCH('Breakup of Clients of PMS'!Z$1,Raw!$B$1:$DG$1,0),0)</f>
        <v>0</v>
      </c>
      <c r="AA121" s="20" t="e">
        <f t="shared" si="29"/>
        <v>#DIV/0!</v>
      </c>
      <c r="AB121" s="13" t="str">
        <f>VLOOKUP($A121,Raw!$B$2:$DG$512,MATCH('Breakup of Clients of PMS'!AB$1,Raw!$B$1:$DG$1,0),0)</f>
        <v>0</v>
      </c>
      <c r="AD121" s="11" t="e">
        <f t="shared" si="30"/>
        <v>#DIV/0!</v>
      </c>
      <c r="AE121" s="11" t="e">
        <f t="shared" si="31"/>
        <v>#DIV/0!</v>
      </c>
      <c r="AF121" s="11" t="e">
        <f t="shared" si="32"/>
        <v>#DIV/0!</v>
      </c>
      <c r="AG121" s="11" t="e">
        <f t="shared" si="33"/>
        <v>#DIV/0!</v>
      </c>
      <c r="AH121" s="11" t="e">
        <f t="shared" si="34"/>
        <v>#DIV/0!</v>
      </c>
      <c r="AI121" s="11" t="e">
        <f t="shared" si="35"/>
        <v>#DIV/0!</v>
      </c>
    </row>
    <row r="122" spans="1:35" x14ac:dyDescent="0.3">
      <c r="A122" s="13" t="s">
        <v>2386</v>
      </c>
      <c r="B122" s="13" t="str">
        <f>VLOOKUP($A122,Raw!$B$2:$DG$512,MATCH('Breakup of Clients of PMS'!B$1,Raw!$B$1:$DG$1,0),0)</f>
        <v>0</v>
      </c>
      <c r="C122" s="20">
        <f t="shared" si="18"/>
        <v>0</v>
      </c>
      <c r="D122" s="13" t="str">
        <f>VLOOKUP($A122,Raw!$B$2:$DG$512,MATCH('Breakup of Clients of PMS'!D$1,Raw!$B$1:$DG$1,0),0)</f>
        <v>36</v>
      </c>
      <c r="E122" s="20">
        <f t="shared" si="19"/>
        <v>6.1643835616438353E-2</v>
      </c>
      <c r="F122" s="13" t="str">
        <f>VLOOKUP($A122,Raw!$B$2:$DG$512,MATCH('Breakup of Clients of PMS'!F$1,Raw!$B$1:$DG$1,0),0)</f>
        <v>477</v>
      </c>
      <c r="G122" s="20">
        <f t="shared" si="20"/>
        <v>0.81678082191780821</v>
      </c>
      <c r="H122" s="13" t="str">
        <f>VLOOKUP($A122,Raw!$B$2:$DG$512,MATCH('Breakup of Clients of PMS'!H$1,Raw!$B$1:$DG$1,0),0)</f>
        <v>71</v>
      </c>
      <c r="I122" s="20">
        <f t="shared" si="21"/>
        <v>0.12157534246575342</v>
      </c>
      <c r="J122" s="13" t="str">
        <f>VLOOKUP($A122,Raw!$B$2:$DG$512,MATCH('Breakup of Clients of PMS'!J$1,Raw!$B$1:$DG$1,0),0)</f>
        <v>0</v>
      </c>
      <c r="K122" s="20">
        <f t="shared" si="22"/>
        <v>0</v>
      </c>
      <c r="L122" s="13" t="str">
        <f>VLOOKUP($A122,Raw!$B$2:$DG$512,MATCH('Breakup of Clients of PMS'!L$1,Raw!$B$1:$DG$1,0),0)</f>
        <v>0</v>
      </c>
      <c r="M122" s="20">
        <f t="shared" si="23"/>
        <v>0</v>
      </c>
      <c r="N122" s="13" t="str">
        <f>VLOOKUP($A122,Raw!$B$2:$DG$512,MATCH('Breakup of Clients of PMS'!N$1,Raw!$B$1:$DG$1,0),0)</f>
        <v>584</v>
      </c>
      <c r="P122" s="13" t="str">
        <f>VLOOKUP($A122,Raw!$B$2:$DG$512,MATCH('Breakup of Clients of PMS'!P$1,Raw!$B$1:$DG$1,0),0)</f>
        <v>0</v>
      </c>
      <c r="Q122" s="20">
        <f t="shared" si="24"/>
        <v>0</v>
      </c>
      <c r="R122" s="13" t="str">
        <f>VLOOKUP($A122,Raw!$B$2:$DG$512,MATCH('Breakup of Clients of PMS'!R$1,Raw!$B$1:$DG$1,0),0)</f>
        <v>153.51</v>
      </c>
      <c r="S122" s="20">
        <f t="shared" si="25"/>
        <v>0.16092207057047611</v>
      </c>
      <c r="T122" s="13" t="str">
        <f>VLOOKUP($A122,Raw!$B$2:$DG$512,MATCH('Breakup of Clients of PMS'!T$1,Raw!$B$1:$DG$1,0),0)</f>
        <v>738.01</v>
      </c>
      <c r="U122" s="20">
        <f t="shared" si="26"/>
        <v>0.77364404469882797</v>
      </c>
      <c r="V122" s="13" t="str">
        <f>VLOOKUP($A122,Raw!$B$2:$DG$512,MATCH('Breakup of Clients of PMS'!V$1,Raw!$B$1:$DG$1,0),0)</f>
        <v>62.42</v>
      </c>
      <c r="W122" s="20">
        <f t="shared" si="27"/>
        <v>6.5433884730695849E-2</v>
      </c>
      <c r="X122" s="13" t="str">
        <f>VLOOKUP($A122,Raw!$B$2:$DG$512,MATCH('Breakup of Clients of PMS'!X$1,Raw!$B$1:$DG$1,0),0)</f>
        <v>0</v>
      </c>
      <c r="Y122" s="20">
        <f t="shared" si="28"/>
        <v>0</v>
      </c>
      <c r="Z122" s="13" t="str">
        <f>VLOOKUP($A122,Raw!$B$2:$DG$512,MATCH('Breakup of Clients of PMS'!Z$1,Raw!$B$1:$DG$1,0),0)</f>
        <v>0</v>
      </c>
      <c r="AA122" s="20">
        <f t="shared" si="29"/>
        <v>0</v>
      </c>
      <c r="AB122" s="13" t="str">
        <f>VLOOKUP($A122,Raw!$B$2:$DG$512,MATCH('Breakup of Clients of PMS'!AB$1,Raw!$B$1:$DG$1,0),0)</f>
        <v>953.94</v>
      </c>
      <c r="AD122" s="11" t="e">
        <f t="shared" si="30"/>
        <v>#DIV/0!</v>
      </c>
      <c r="AE122" s="11">
        <f t="shared" si="31"/>
        <v>4.2641666666666662</v>
      </c>
      <c r="AF122" s="11">
        <f t="shared" si="32"/>
        <v>1.5471907756813417</v>
      </c>
      <c r="AG122" s="11">
        <f t="shared" si="33"/>
        <v>0.87915492957746477</v>
      </c>
      <c r="AH122" s="11" t="e">
        <f t="shared" si="34"/>
        <v>#DIV/0!</v>
      </c>
      <c r="AI122" s="11" t="e">
        <f t="shared" si="35"/>
        <v>#DIV/0!</v>
      </c>
    </row>
    <row r="123" spans="1:35" x14ac:dyDescent="0.3">
      <c r="A123" s="13" t="s">
        <v>2405</v>
      </c>
      <c r="B123" s="13" t="str">
        <f>VLOOKUP($A123,Raw!$B$2:$DG$512,MATCH('Breakup of Clients of PMS'!B$1,Raw!$B$1:$DG$1,0),0)</f>
        <v>0</v>
      </c>
      <c r="C123" s="20">
        <f t="shared" si="18"/>
        <v>0</v>
      </c>
      <c r="D123" s="13" t="str">
        <f>VLOOKUP($A123,Raw!$B$2:$DG$512,MATCH('Breakup of Clients of PMS'!D$1,Raw!$B$1:$DG$1,0),0)</f>
        <v>17</v>
      </c>
      <c r="E123" s="20">
        <f t="shared" si="19"/>
        <v>0.1328125</v>
      </c>
      <c r="F123" s="13" t="str">
        <f>VLOOKUP($A123,Raw!$B$2:$DG$512,MATCH('Breakup of Clients of PMS'!F$1,Raw!$B$1:$DG$1,0),0)</f>
        <v>101</v>
      </c>
      <c r="G123" s="20">
        <f t="shared" si="20"/>
        <v>0.7890625</v>
      </c>
      <c r="H123" s="13" t="str">
        <f>VLOOKUP($A123,Raw!$B$2:$DG$512,MATCH('Breakup of Clients of PMS'!H$1,Raw!$B$1:$DG$1,0),0)</f>
        <v>10</v>
      </c>
      <c r="I123" s="20">
        <f t="shared" si="21"/>
        <v>7.8125E-2</v>
      </c>
      <c r="J123" s="13" t="str">
        <f>VLOOKUP($A123,Raw!$B$2:$DG$512,MATCH('Breakup of Clients of PMS'!J$1,Raw!$B$1:$DG$1,0),0)</f>
        <v>0</v>
      </c>
      <c r="K123" s="20">
        <f t="shared" si="22"/>
        <v>0</v>
      </c>
      <c r="L123" s="13" t="str">
        <f>VLOOKUP($A123,Raw!$B$2:$DG$512,MATCH('Breakup of Clients of PMS'!L$1,Raw!$B$1:$DG$1,0),0)</f>
        <v>0</v>
      </c>
      <c r="M123" s="20">
        <f t="shared" si="23"/>
        <v>0</v>
      </c>
      <c r="N123" s="13" t="str">
        <f>VLOOKUP($A123,Raw!$B$2:$DG$512,MATCH('Breakup of Clients of PMS'!N$1,Raw!$B$1:$DG$1,0),0)</f>
        <v>128</v>
      </c>
      <c r="P123" s="13" t="str">
        <f>VLOOKUP($A123,Raw!$B$2:$DG$512,MATCH('Breakup of Clients of PMS'!P$1,Raw!$B$1:$DG$1,0),0)</f>
        <v>0</v>
      </c>
      <c r="Q123" s="20">
        <f t="shared" si="24"/>
        <v>0</v>
      </c>
      <c r="R123" s="13" t="str">
        <f>VLOOKUP($A123,Raw!$B$2:$DG$512,MATCH('Breakup of Clients of PMS'!R$1,Raw!$B$1:$DG$1,0),0)</f>
        <v>105.42</v>
      </c>
      <c r="S123" s="20">
        <f t="shared" si="25"/>
        <v>0.32499922927521041</v>
      </c>
      <c r="T123" s="13" t="str">
        <f>VLOOKUP($A123,Raw!$B$2:$DG$512,MATCH('Breakup of Clients of PMS'!T$1,Raw!$B$1:$DG$1,0),0)</f>
        <v>175.5</v>
      </c>
      <c r="U123" s="20">
        <f t="shared" si="26"/>
        <v>0.54104880229367691</v>
      </c>
      <c r="V123" s="13" t="str">
        <f>VLOOKUP($A123,Raw!$B$2:$DG$512,MATCH('Breakup of Clients of PMS'!V$1,Raw!$B$1:$DG$1,0),0)</f>
        <v>43.45</v>
      </c>
      <c r="W123" s="20">
        <f t="shared" si="27"/>
        <v>0.13395196843111262</v>
      </c>
      <c r="X123" s="13" t="str">
        <f>VLOOKUP($A123,Raw!$B$2:$DG$512,MATCH('Breakup of Clients of PMS'!X$1,Raw!$B$1:$DG$1,0),0)</f>
        <v>0</v>
      </c>
      <c r="Y123" s="20">
        <f t="shared" si="28"/>
        <v>0</v>
      </c>
      <c r="Z123" s="13" t="str">
        <f>VLOOKUP($A123,Raw!$B$2:$DG$512,MATCH('Breakup of Clients of PMS'!Z$1,Raw!$B$1:$DG$1,0),0)</f>
        <v>0</v>
      </c>
      <c r="AA123" s="20">
        <f t="shared" si="29"/>
        <v>0</v>
      </c>
      <c r="AB123" s="13" t="str">
        <f>VLOOKUP($A123,Raw!$B$2:$DG$512,MATCH('Breakup of Clients of PMS'!AB$1,Raw!$B$1:$DG$1,0),0)</f>
        <v>324.37</v>
      </c>
      <c r="AD123" s="11" t="e">
        <f t="shared" si="30"/>
        <v>#DIV/0!</v>
      </c>
      <c r="AE123" s="11">
        <f t="shared" si="31"/>
        <v>6.2011764705882353</v>
      </c>
      <c r="AF123" s="11">
        <f t="shared" si="32"/>
        <v>1.7376237623762376</v>
      </c>
      <c r="AG123" s="11">
        <f t="shared" si="33"/>
        <v>4.3450000000000006</v>
      </c>
      <c r="AH123" s="11" t="e">
        <f t="shared" si="34"/>
        <v>#DIV/0!</v>
      </c>
      <c r="AI123" s="11" t="e">
        <f t="shared" si="35"/>
        <v>#DIV/0!</v>
      </c>
    </row>
    <row r="124" spans="1:35" x14ac:dyDescent="0.3">
      <c r="A124" s="13" t="s">
        <v>2425</v>
      </c>
      <c r="B124" s="13" t="str">
        <f>VLOOKUP($A124,Raw!$B$2:$DG$512,MATCH('Breakup of Clients of PMS'!B$1,Raw!$B$1:$DG$1,0),0)</f>
        <v>0</v>
      </c>
      <c r="C124" s="20">
        <f t="shared" si="18"/>
        <v>0</v>
      </c>
      <c r="D124" s="13" t="str">
        <f>VLOOKUP($A124,Raw!$B$2:$DG$512,MATCH('Breakup of Clients of PMS'!D$1,Raw!$B$1:$DG$1,0),0)</f>
        <v>10</v>
      </c>
      <c r="E124" s="20">
        <f t="shared" si="19"/>
        <v>7.7760497667185074E-3</v>
      </c>
      <c r="F124" s="13" t="str">
        <f>VLOOKUP($A124,Raw!$B$2:$DG$512,MATCH('Breakup of Clients of PMS'!F$1,Raw!$B$1:$DG$1,0),0)</f>
        <v>911</v>
      </c>
      <c r="G124" s="20">
        <f t="shared" si="20"/>
        <v>0.70839813374805594</v>
      </c>
      <c r="H124" s="13" t="str">
        <f>VLOOKUP($A124,Raw!$B$2:$DG$512,MATCH('Breakup of Clients of PMS'!H$1,Raw!$B$1:$DG$1,0),0)</f>
        <v>365</v>
      </c>
      <c r="I124" s="20">
        <f t="shared" si="21"/>
        <v>0.28382581648522548</v>
      </c>
      <c r="J124" s="13" t="str">
        <f>VLOOKUP($A124,Raw!$B$2:$DG$512,MATCH('Breakup of Clients of PMS'!J$1,Raw!$B$1:$DG$1,0),0)</f>
        <v>0</v>
      </c>
      <c r="K124" s="20">
        <f t="shared" si="22"/>
        <v>0</v>
      </c>
      <c r="L124" s="13" t="str">
        <f>VLOOKUP($A124,Raw!$B$2:$DG$512,MATCH('Breakup of Clients of PMS'!L$1,Raw!$B$1:$DG$1,0),0)</f>
        <v>0</v>
      </c>
      <c r="M124" s="20">
        <f t="shared" si="23"/>
        <v>0</v>
      </c>
      <c r="N124" s="13" t="str">
        <f>VLOOKUP($A124,Raw!$B$2:$DG$512,MATCH('Breakup of Clients of PMS'!N$1,Raw!$B$1:$DG$1,0),0)</f>
        <v>1286</v>
      </c>
      <c r="P124" s="13" t="str">
        <f>VLOOKUP($A124,Raw!$B$2:$DG$512,MATCH('Breakup of Clients of PMS'!P$1,Raw!$B$1:$DG$1,0),0)</f>
        <v>0</v>
      </c>
      <c r="Q124" s="20">
        <f t="shared" si="24"/>
        <v>0</v>
      </c>
      <c r="R124" s="13" t="str">
        <f>VLOOKUP($A124,Raw!$B$2:$DG$512,MATCH('Breakup of Clients of PMS'!R$1,Raw!$B$1:$DG$1,0),0)</f>
        <v>34.46</v>
      </c>
      <c r="S124" s="20">
        <f t="shared" si="25"/>
        <v>1.8845430283939275E-2</v>
      </c>
      <c r="T124" s="13" t="str">
        <f>VLOOKUP($A124,Raw!$B$2:$DG$512,MATCH('Breakup of Clients of PMS'!T$1,Raw!$B$1:$DG$1,0),0)</f>
        <v>1321.1</v>
      </c>
      <c r="U124" s="20">
        <f t="shared" si="26"/>
        <v>0.72248107800673755</v>
      </c>
      <c r="V124" s="13" t="str">
        <f>VLOOKUP($A124,Raw!$B$2:$DG$512,MATCH('Breakup of Clients of PMS'!V$1,Raw!$B$1:$DG$1,0),0)</f>
        <v>473</v>
      </c>
      <c r="W124" s="20">
        <f t="shared" si="27"/>
        <v>0.25867349170932319</v>
      </c>
      <c r="X124" s="13" t="str">
        <f>VLOOKUP($A124,Raw!$B$2:$DG$512,MATCH('Breakup of Clients of PMS'!X$1,Raw!$B$1:$DG$1,0),0)</f>
        <v>0</v>
      </c>
      <c r="Y124" s="20">
        <f t="shared" si="28"/>
        <v>0</v>
      </c>
      <c r="Z124" s="13" t="str">
        <f>VLOOKUP($A124,Raw!$B$2:$DG$512,MATCH('Breakup of Clients of PMS'!Z$1,Raw!$B$1:$DG$1,0),0)</f>
        <v>0</v>
      </c>
      <c r="AA124" s="20">
        <f t="shared" si="29"/>
        <v>0</v>
      </c>
      <c r="AB124" s="13" t="str">
        <f>VLOOKUP($A124,Raw!$B$2:$DG$512,MATCH('Breakup of Clients of PMS'!AB$1,Raw!$B$1:$DG$1,0),0)</f>
        <v>1828.56</v>
      </c>
      <c r="AD124" s="11" t="e">
        <f t="shared" si="30"/>
        <v>#DIV/0!</v>
      </c>
      <c r="AE124" s="11">
        <f t="shared" si="31"/>
        <v>3.4460000000000002</v>
      </c>
      <c r="AF124" s="11">
        <f t="shared" si="32"/>
        <v>1.4501646542261251</v>
      </c>
      <c r="AG124" s="11">
        <f t="shared" si="33"/>
        <v>1.295890410958904</v>
      </c>
      <c r="AH124" s="11" t="e">
        <f t="shared" si="34"/>
        <v>#DIV/0!</v>
      </c>
      <c r="AI124" s="11" t="e">
        <f t="shared" si="35"/>
        <v>#DIV/0!</v>
      </c>
    </row>
    <row r="125" spans="1:35" x14ac:dyDescent="0.3">
      <c r="A125" s="13" t="s">
        <v>2439</v>
      </c>
      <c r="B125" s="13" t="str">
        <f>VLOOKUP($A125,Raw!$B$2:$DG$512,MATCH('Breakup of Clients of PMS'!B$1,Raw!$B$1:$DG$1,0),0)</f>
        <v>0</v>
      </c>
      <c r="C125" s="20">
        <f t="shared" si="18"/>
        <v>0</v>
      </c>
      <c r="D125" s="13" t="str">
        <f>VLOOKUP($A125,Raw!$B$2:$DG$512,MATCH('Breakup of Clients of PMS'!D$1,Raw!$B$1:$DG$1,0),0)</f>
        <v>0</v>
      </c>
      <c r="E125" s="20">
        <f t="shared" si="19"/>
        <v>0</v>
      </c>
      <c r="F125" s="13" t="str">
        <f>VLOOKUP($A125,Raw!$B$2:$DG$512,MATCH('Breakup of Clients of PMS'!F$1,Raw!$B$1:$DG$1,0),0)</f>
        <v>1</v>
      </c>
      <c r="G125" s="20">
        <f t="shared" si="20"/>
        <v>1</v>
      </c>
      <c r="H125" s="13" t="str">
        <f>VLOOKUP($A125,Raw!$B$2:$DG$512,MATCH('Breakup of Clients of PMS'!H$1,Raw!$B$1:$DG$1,0),0)</f>
        <v>0</v>
      </c>
      <c r="I125" s="20">
        <f t="shared" si="21"/>
        <v>0</v>
      </c>
      <c r="J125" s="13" t="str">
        <f>VLOOKUP($A125,Raw!$B$2:$DG$512,MATCH('Breakup of Clients of PMS'!J$1,Raw!$B$1:$DG$1,0),0)</f>
        <v>0</v>
      </c>
      <c r="K125" s="20">
        <f t="shared" si="22"/>
        <v>0</v>
      </c>
      <c r="L125" s="13" t="str">
        <f>VLOOKUP($A125,Raw!$B$2:$DG$512,MATCH('Breakup of Clients of PMS'!L$1,Raw!$B$1:$DG$1,0),0)</f>
        <v>0</v>
      </c>
      <c r="M125" s="20">
        <f t="shared" si="23"/>
        <v>0</v>
      </c>
      <c r="N125" s="13" t="str">
        <f>VLOOKUP($A125,Raw!$B$2:$DG$512,MATCH('Breakup of Clients of PMS'!N$1,Raw!$B$1:$DG$1,0),0)</f>
        <v>1</v>
      </c>
      <c r="P125" s="13" t="str">
        <f>VLOOKUP($A125,Raw!$B$2:$DG$512,MATCH('Breakup of Clients of PMS'!P$1,Raw!$B$1:$DG$1,0),0)</f>
        <v>0</v>
      </c>
      <c r="Q125" s="20">
        <f t="shared" si="24"/>
        <v>0</v>
      </c>
      <c r="R125" s="13" t="str">
        <f>VLOOKUP($A125,Raw!$B$2:$DG$512,MATCH('Breakup of Clients of PMS'!R$1,Raw!$B$1:$DG$1,0),0)</f>
        <v>0</v>
      </c>
      <c r="S125" s="20">
        <f t="shared" si="25"/>
        <v>0</v>
      </c>
      <c r="T125" s="13" t="str">
        <f>VLOOKUP($A125,Raw!$B$2:$DG$512,MATCH('Breakup of Clients of PMS'!T$1,Raw!$B$1:$DG$1,0),0)</f>
        <v>0.87</v>
      </c>
      <c r="U125" s="20">
        <f t="shared" si="26"/>
        <v>1</v>
      </c>
      <c r="V125" s="13" t="str">
        <f>VLOOKUP($A125,Raw!$B$2:$DG$512,MATCH('Breakup of Clients of PMS'!V$1,Raw!$B$1:$DG$1,0),0)</f>
        <v>0</v>
      </c>
      <c r="W125" s="20">
        <f t="shared" si="27"/>
        <v>0</v>
      </c>
      <c r="X125" s="13" t="str">
        <f>VLOOKUP($A125,Raw!$B$2:$DG$512,MATCH('Breakup of Clients of PMS'!X$1,Raw!$B$1:$DG$1,0),0)</f>
        <v>0</v>
      </c>
      <c r="Y125" s="20">
        <f t="shared" si="28"/>
        <v>0</v>
      </c>
      <c r="Z125" s="13" t="str">
        <f>VLOOKUP($A125,Raw!$B$2:$DG$512,MATCH('Breakup of Clients of PMS'!Z$1,Raw!$B$1:$DG$1,0),0)</f>
        <v>0</v>
      </c>
      <c r="AA125" s="20">
        <f t="shared" si="29"/>
        <v>0</v>
      </c>
      <c r="AB125" s="13" t="str">
        <f>VLOOKUP($A125,Raw!$B$2:$DG$512,MATCH('Breakup of Clients of PMS'!AB$1,Raw!$B$1:$DG$1,0),0)</f>
        <v>0.87</v>
      </c>
      <c r="AD125" s="11" t="e">
        <f t="shared" si="30"/>
        <v>#DIV/0!</v>
      </c>
      <c r="AE125" s="11" t="e">
        <f t="shared" si="31"/>
        <v>#DIV/0!</v>
      </c>
      <c r="AF125" s="11">
        <f t="shared" si="32"/>
        <v>0.87</v>
      </c>
      <c r="AG125" s="11" t="e">
        <f t="shared" si="33"/>
        <v>#DIV/0!</v>
      </c>
      <c r="AH125" s="11" t="e">
        <f t="shared" si="34"/>
        <v>#DIV/0!</v>
      </c>
      <c r="AI125" s="11" t="e">
        <f t="shared" si="35"/>
        <v>#DIV/0!</v>
      </c>
    </row>
    <row r="126" spans="1:35" x14ac:dyDescent="0.3">
      <c r="A126" s="13" t="s">
        <v>2444</v>
      </c>
      <c r="B126" s="13" t="str">
        <f>VLOOKUP($A126,Raw!$B$2:$DG$512,MATCH('Breakup of Clients of PMS'!B$1,Raw!$B$1:$DG$1,0),0)</f>
        <v>0</v>
      </c>
      <c r="C126" s="20">
        <f t="shared" si="18"/>
        <v>0</v>
      </c>
      <c r="D126" s="13" t="str">
        <f>VLOOKUP($A126,Raw!$B$2:$DG$512,MATCH('Breakup of Clients of PMS'!D$1,Raw!$B$1:$DG$1,0),0)</f>
        <v>26</v>
      </c>
      <c r="E126" s="20">
        <f t="shared" si="19"/>
        <v>0.2857142857142857</v>
      </c>
      <c r="F126" s="13" t="str">
        <f>VLOOKUP($A126,Raw!$B$2:$DG$512,MATCH('Breakup of Clients of PMS'!F$1,Raw!$B$1:$DG$1,0),0)</f>
        <v>64</v>
      </c>
      <c r="G126" s="20">
        <f t="shared" si="20"/>
        <v>0.70329670329670335</v>
      </c>
      <c r="H126" s="13" t="str">
        <f>VLOOKUP($A126,Raw!$B$2:$DG$512,MATCH('Breakup of Clients of PMS'!H$1,Raw!$B$1:$DG$1,0),0)</f>
        <v>1</v>
      </c>
      <c r="I126" s="20">
        <f t="shared" si="21"/>
        <v>1.098901098901099E-2</v>
      </c>
      <c r="J126" s="13" t="str">
        <f>VLOOKUP($A126,Raw!$B$2:$DG$512,MATCH('Breakup of Clients of PMS'!J$1,Raw!$B$1:$DG$1,0),0)</f>
        <v>0</v>
      </c>
      <c r="K126" s="20">
        <f t="shared" si="22"/>
        <v>0</v>
      </c>
      <c r="L126" s="13" t="str">
        <f>VLOOKUP($A126,Raw!$B$2:$DG$512,MATCH('Breakup of Clients of PMS'!L$1,Raw!$B$1:$DG$1,0),0)</f>
        <v>0</v>
      </c>
      <c r="M126" s="20">
        <f t="shared" si="23"/>
        <v>0</v>
      </c>
      <c r="N126" s="13" t="str">
        <f>VLOOKUP($A126,Raw!$B$2:$DG$512,MATCH('Breakup of Clients of PMS'!N$1,Raw!$B$1:$DG$1,0),0)</f>
        <v>91</v>
      </c>
      <c r="P126" s="13" t="str">
        <f>VLOOKUP($A126,Raw!$B$2:$DG$512,MATCH('Breakup of Clients of PMS'!P$1,Raw!$B$1:$DG$1,0),0)</f>
        <v>0</v>
      </c>
      <c r="Q126" s="20">
        <f t="shared" si="24"/>
        <v>0</v>
      </c>
      <c r="R126" s="13" t="str">
        <f>VLOOKUP($A126,Raw!$B$2:$DG$512,MATCH('Breakup of Clients of PMS'!R$1,Raw!$B$1:$DG$1,0),0)</f>
        <v>116.79</v>
      </c>
      <c r="S126" s="20">
        <f t="shared" si="25"/>
        <v>0.47404310589763365</v>
      </c>
      <c r="T126" s="13" t="str">
        <f>VLOOKUP($A126,Raw!$B$2:$DG$512,MATCH('Breakup of Clients of PMS'!T$1,Raw!$B$1:$DG$1,0),0)</f>
        <v>129</v>
      </c>
      <c r="U126" s="20">
        <f t="shared" si="26"/>
        <v>0.52360271136907899</v>
      </c>
      <c r="V126" s="13" t="str">
        <f>VLOOKUP($A126,Raw!$B$2:$DG$512,MATCH('Breakup of Clients of PMS'!V$1,Raw!$B$1:$DG$1,0),0)</f>
        <v>0.58</v>
      </c>
      <c r="W126" s="20">
        <f t="shared" si="27"/>
        <v>2.3541827332873317E-3</v>
      </c>
      <c r="X126" s="13" t="str">
        <f>VLOOKUP($A126,Raw!$B$2:$DG$512,MATCH('Breakup of Clients of PMS'!X$1,Raw!$B$1:$DG$1,0),0)</f>
        <v>0</v>
      </c>
      <c r="Y126" s="20">
        <f t="shared" si="28"/>
        <v>0</v>
      </c>
      <c r="Z126" s="13" t="str">
        <f>VLOOKUP($A126,Raw!$B$2:$DG$512,MATCH('Breakup of Clients of PMS'!Z$1,Raw!$B$1:$DG$1,0),0)</f>
        <v>0</v>
      </c>
      <c r="AA126" s="20">
        <f t="shared" si="29"/>
        <v>0</v>
      </c>
      <c r="AB126" s="13" t="str">
        <f>VLOOKUP($A126,Raw!$B$2:$DG$512,MATCH('Breakup of Clients of PMS'!AB$1,Raw!$B$1:$DG$1,0),0)</f>
        <v>246.37</v>
      </c>
      <c r="AD126" s="11" t="e">
        <f t="shared" si="30"/>
        <v>#DIV/0!</v>
      </c>
      <c r="AE126" s="11">
        <f t="shared" si="31"/>
        <v>4.4919230769230776</v>
      </c>
      <c r="AF126" s="11">
        <f t="shared" si="32"/>
        <v>2.015625</v>
      </c>
      <c r="AG126" s="11">
        <f t="shared" si="33"/>
        <v>0.57999999999999996</v>
      </c>
      <c r="AH126" s="11" t="e">
        <f t="shared" si="34"/>
        <v>#DIV/0!</v>
      </c>
      <c r="AI126" s="11" t="e">
        <f t="shared" si="35"/>
        <v>#DIV/0!</v>
      </c>
    </row>
    <row r="127" spans="1:35" x14ac:dyDescent="0.3">
      <c r="A127" s="13" t="s">
        <v>2463</v>
      </c>
      <c r="B127" s="13" t="str">
        <f>VLOOKUP($A127,Raw!$B$2:$DG$512,MATCH('Breakup of Clients of PMS'!B$1,Raw!$B$1:$DG$1,0),0)</f>
        <v>0</v>
      </c>
      <c r="C127" s="20">
        <f t="shared" si="18"/>
        <v>0</v>
      </c>
      <c r="D127" s="13" t="str">
        <f>VLOOKUP($A127,Raw!$B$2:$DG$512,MATCH('Breakup of Clients of PMS'!D$1,Raw!$B$1:$DG$1,0),0)</f>
        <v>4</v>
      </c>
      <c r="E127" s="20">
        <f t="shared" si="19"/>
        <v>9.3023255813953487E-2</v>
      </c>
      <c r="F127" s="13" t="str">
        <f>VLOOKUP($A127,Raw!$B$2:$DG$512,MATCH('Breakup of Clients of PMS'!F$1,Raw!$B$1:$DG$1,0),0)</f>
        <v>39</v>
      </c>
      <c r="G127" s="20">
        <f t="shared" si="20"/>
        <v>0.90697674418604646</v>
      </c>
      <c r="H127" s="13" t="str">
        <f>VLOOKUP($A127,Raw!$B$2:$DG$512,MATCH('Breakup of Clients of PMS'!H$1,Raw!$B$1:$DG$1,0),0)</f>
        <v>0</v>
      </c>
      <c r="I127" s="20">
        <f t="shared" si="21"/>
        <v>0</v>
      </c>
      <c r="J127" s="13" t="str">
        <f>VLOOKUP($A127,Raw!$B$2:$DG$512,MATCH('Breakup of Clients of PMS'!J$1,Raw!$B$1:$DG$1,0),0)</f>
        <v>0</v>
      </c>
      <c r="K127" s="20">
        <f t="shared" si="22"/>
        <v>0</v>
      </c>
      <c r="L127" s="13" t="str">
        <f>VLOOKUP($A127,Raw!$B$2:$DG$512,MATCH('Breakup of Clients of PMS'!L$1,Raw!$B$1:$DG$1,0),0)</f>
        <v>0</v>
      </c>
      <c r="M127" s="20">
        <f t="shared" si="23"/>
        <v>0</v>
      </c>
      <c r="N127" s="13" t="str">
        <f>VLOOKUP($A127,Raw!$B$2:$DG$512,MATCH('Breakup of Clients of PMS'!N$1,Raw!$B$1:$DG$1,0),0)</f>
        <v>43</v>
      </c>
      <c r="P127" s="13" t="str">
        <f>VLOOKUP($A127,Raw!$B$2:$DG$512,MATCH('Breakup of Clients of PMS'!P$1,Raw!$B$1:$DG$1,0),0)</f>
        <v>0</v>
      </c>
      <c r="Q127" s="20">
        <f t="shared" si="24"/>
        <v>0</v>
      </c>
      <c r="R127" s="13" t="str">
        <f>VLOOKUP($A127,Raw!$B$2:$DG$512,MATCH('Breakup of Clients of PMS'!R$1,Raw!$B$1:$DG$1,0),0)</f>
        <v>4.96</v>
      </c>
      <c r="S127" s="20">
        <f t="shared" si="25"/>
        <v>0.10243700950020652</v>
      </c>
      <c r="T127" s="13" t="str">
        <f>VLOOKUP($A127,Raw!$B$2:$DG$512,MATCH('Breakup of Clients of PMS'!T$1,Raw!$B$1:$DG$1,0),0)</f>
        <v>43.46</v>
      </c>
      <c r="U127" s="20">
        <f t="shared" si="26"/>
        <v>0.89756299049979349</v>
      </c>
      <c r="V127" s="13" t="str">
        <f>VLOOKUP($A127,Raw!$B$2:$DG$512,MATCH('Breakup of Clients of PMS'!V$1,Raw!$B$1:$DG$1,0),0)</f>
        <v>0</v>
      </c>
      <c r="W127" s="20">
        <f t="shared" si="27"/>
        <v>0</v>
      </c>
      <c r="X127" s="13" t="str">
        <f>VLOOKUP($A127,Raw!$B$2:$DG$512,MATCH('Breakup of Clients of PMS'!X$1,Raw!$B$1:$DG$1,0),0)</f>
        <v>0</v>
      </c>
      <c r="Y127" s="20">
        <f t="shared" si="28"/>
        <v>0</v>
      </c>
      <c r="Z127" s="13" t="str">
        <f>VLOOKUP($A127,Raw!$B$2:$DG$512,MATCH('Breakup of Clients of PMS'!Z$1,Raw!$B$1:$DG$1,0),0)</f>
        <v>0</v>
      </c>
      <c r="AA127" s="20">
        <f t="shared" si="29"/>
        <v>0</v>
      </c>
      <c r="AB127" s="13" t="str">
        <f>VLOOKUP($A127,Raw!$B$2:$DG$512,MATCH('Breakup of Clients of PMS'!AB$1,Raw!$B$1:$DG$1,0),0)</f>
        <v>48.42</v>
      </c>
      <c r="AD127" s="11" t="e">
        <f t="shared" si="30"/>
        <v>#DIV/0!</v>
      </c>
      <c r="AE127" s="11">
        <f t="shared" si="31"/>
        <v>1.24</v>
      </c>
      <c r="AF127" s="11">
        <f t="shared" si="32"/>
        <v>1.1143589743589744</v>
      </c>
      <c r="AG127" s="11" t="e">
        <f t="shared" si="33"/>
        <v>#DIV/0!</v>
      </c>
      <c r="AH127" s="11" t="e">
        <f t="shared" si="34"/>
        <v>#DIV/0!</v>
      </c>
      <c r="AI127" s="11" t="e">
        <f t="shared" si="35"/>
        <v>#DIV/0!</v>
      </c>
    </row>
    <row r="128" spans="1:35" x14ac:dyDescent="0.3">
      <c r="A128" s="13" t="s">
        <v>2476</v>
      </c>
      <c r="B128" s="13" t="str">
        <f>VLOOKUP($A128,Raw!$B$2:$DG$512,MATCH('Breakup of Clients of PMS'!B$1,Raw!$B$1:$DG$1,0),0)</f>
        <v>0</v>
      </c>
      <c r="C128" s="20">
        <f t="shared" si="18"/>
        <v>0</v>
      </c>
      <c r="D128" s="13" t="str">
        <f>VLOOKUP($A128,Raw!$B$2:$DG$512,MATCH('Breakup of Clients of PMS'!D$1,Raw!$B$1:$DG$1,0),0)</f>
        <v>0</v>
      </c>
      <c r="E128" s="20">
        <f t="shared" si="19"/>
        <v>0</v>
      </c>
      <c r="F128" s="13" t="str">
        <f>VLOOKUP($A128,Raw!$B$2:$DG$512,MATCH('Breakup of Clients of PMS'!F$1,Raw!$B$1:$DG$1,0),0)</f>
        <v>1</v>
      </c>
      <c r="G128" s="20">
        <f t="shared" si="20"/>
        <v>1</v>
      </c>
      <c r="H128" s="13" t="str">
        <f>VLOOKUP($A128,Raw!$B$2:$DG$512,MATCH('Breakup of Clients of PMS'!H$1,Raw!$B$1:$DG$1,0),0)</f>
        <v>0</v>
      </c>
      <c r="I128" s="20">
        <f t="shared" si="21"/>
        <v>0</v>
      </c>
      <c r="J128" s="13" t="str">
        <f>VLOOKUP($A128,Raw!$B$2:$DG$512,MATCH('Breakup of Clients of PMS'!J$1,Raw!$B$1:$DG$1,0),0)</f>
        <v>0</v>
      </c>
      <c r="K128" s="20">
        <f t="shared" si="22"/>
        <v>0</v>
      </c>
      <c r="L128" s="13" t="str">
        <f>VLOOKUP($A128,Raw!$B$2:$DG$512,MATCH('Breakup of Clients of PMS'!L$1,Raw!$B$1:$DG$1,0),0)</f>
        <v>0</v>
      </c>
      <c r="M128" s="20">
        <f t="shared" si="23"/>
        <v>0</v>
      </c>
      <c r="N128" s="13" t="str">
        <f>VLOOKUP($A128,Raw!$B$2:$DG$512,MATCH('Breakup of Clients of PMS'!N$1,Raw!$B$1:$DG$1,0),0)</f>
        <v>1</v>
      </c>
      <c r="P128" s="13" t="str">
        <f>VLOOKUP($A128,Raw!$B$2:$DG$512,MATCH('Breakup of Clients of PMS'!P$1,Raw!$B$1:$DG$1,0),0)</f>
        <v>0</v>
      </c>
      <c r="Q128" s="20">
        <f t="shared" si="24"/>
        <v>0</v>
      </c>
      <c r="R128" s="13" t="str">
        <f>VLOOKUP($A128,Raw!$B$2:$DG$512,MATCH('Breakup of Clients of PMS'!R$1,Raw!$B$1:$DG$1,0),0)</f>
        <v>0</v>
      </c>
      <c r="S128" s="20">
        <f t="shared" si="25"/>
        <v>0</v>
      </c>
      <c r="T128" s="13" t="str">
        <f>VLOOKUP($A128,Raw!$B$2:$DG$512,MATCH('Breakup of Clients of PMS'!T$1,Raw!$B$1:$DG$1,0),0)</f>
        <v>1.03</v>
      </c>
      <c r="U128" s="20">
        <f t="shared" si="26"/>
        <v>1</v>
      </c>
      <c r="V128" s="13" t="str">
        <f>VLOOKUP($A128,Raw!$B$2:$DG$512,MATCH('Breakup of Clients of PMS'!V$1,Raw!$B$1:$DG$1,0),0)</f>
        <v>0</v>
      </c>
      <c r="W128" s="20">
        <f t="shared" si="27"/>
        <v>0</v>
      </c>
      <c r="X128" s="13" t="str">
        <f>VLOOKUP($A128,Raw!$B$2:$DG$512,MATCH('Breakup of Clients of PMS'!X$1,Raw!$B$1:$DG$1,0),0)</f>
        <v>0</v>
      </c>
      <c r="Y128" s="20">
        <f t="shared" si="28"/>
        <v>0</v>
      </c>
      <c r="Z128" s="13" t="str">
        <f>VLOOKUP($A128,Raw!$B$2:$DG$512,MATCH('Breakup of Clients of PMS'!Z$1,Raw!$B$1:$DG$1,0),0)</f>
        <v>0</v>
      </c>
      <c r="AA128" s="20">
        <f t="shared" si="29"/>
        <v>0</v>
      </c>
      <c r="AB128" s="13" t="str">
        <f>VLOOKUP($A128,Raw!$B$2:$DG$512,MATCH('Breakup of Clients of PMS'!AB$1,Raw!$B$1:$DG$1,0),0)</f>
        <v>1.03</v>
      </c>
      <c r="AD128" s="11" t="e">
        <f t="shared" si="30"/>
        <v>#DIV/0!</v>
      </c>
      <c r="AE128" s="11" t="e">
        <f t="shared" si="31"/>
        <v>#DIV/0!</v>
      </c>
      <c r="AF128" s="11">
        <f t="shared" si="32"/>
        <v>1.03</v>
      </c>
      <c r="AG128" s="11" t="e">
        <f t="shared" si="33"/>
        <v>#DIV/0!</v>
      </c>
      <c r="AH128" s="11" t="e">
        <f t="shared" si="34"/>
        <v>#DIV/0!</v>
      </c>
      <c r="AI128" s="11" t="e">
        <f t="shared" si="35"/>
        <v>#DIV/0!</v>
      </c>
    </row>
    <row r="129" spans="1:35" x14ac:dyDescent="0.3">
      <c r="A129" s="13" t="s">
        <v>2488</v>
      </c>
      <c r="B129" s="13" t="str">
        <f>VLOOKUP($A129,Raw!$B$2:$DG$512,MATCH('Breakup of Clients of PMS'!B$1,Raw!$B$1:$DG$1,0),0)</f>
        <v>0</v>
      </c>
      <c r="C129" s="20" t="e">
        <f t="shared" si="18"/>
        <v>#DIV/0!</v>
      </c>
      <c r="D129" s="13" t="str">
        <f>VLOOKUP($A129,Raw!$B$2:$DG$512,MATCH('Breakup of Clients of PMS'!D$1,Raw!$B$1:$DG$1,0),0)</f>
        <v>0</v>
      </c>
      <c r="E129" s="20" t="e">
        <f t="shared" si="19"/>
        <v>#DIV/0!</v>
      </c>
      <c r="F129" s="13" t="str">
        <f>VLOOKUP($A129,Raw!$B$2:$DG$512,MATCH('Breakup of Clients of PMS'!F$1,Raw!$B$1:$DG$1,0),0)</f>
        <v>0</v>
      </c>
      <c r="G129" s="20" t="e">
        <f t="shared" si="20"/>
        <v>#DIV/0!</v>
      </c>
      <c r="H129" s="13" t="str">
        <f>VLOOKUP($A129,Raw!$B$2:$DG$512,MATCH('Breakup of Clients of PMS'!H$1,Raw!$B$1:$DG$1,0),0)</f>
        <v>0</v>
      </c>
      <c r="I129" s="20" t="e">
        <f t="shared" si="21"/>
        <v>#DIV/0!</v>
      </c>
      <c r="J129" s="13" t="str">
        <f>VLOOKUP($A129,Raw!$B$2:$DG$512,MATCH('Breakup of Clients of PMS'!J$1,Raw!$B$1:$DG$1,0),0)</f>
        <v>0</v>
      </c>
      <c r="K129" s="20" t="e">
        <f t="shared" si="22"/>
        <v>#DIV/0!</v>
      </c>
      <c r="L129" s="13" t="str">
        <f>VLOOKUP($A129,Raw!$B$2:$DG$512,MATCH('Breakup of Clients of PMS'!L$1,Raw!$B$1:$DG$1,0),0)</f>
        <v>0</v>
      </c>
      <c r="M129" s="20" t="e">
        <f t="shared" si="23"/>
        <v>#DIV/0!</v>
      </c>
      <c r="N129" s="13" t="str">
        <f>VLOOKUP($A129,Raw!$B$2:$DG$512,MATCH('Breakup of Clients of PMS'!N$1,Raw!$B$1:$DG$1,0),0)</f>
        <v>0</v>
      </c>
      <c r="P129" s="13" t="str">
        <f>VLOOKUP($A129,Raw!$B$2:$DG$512,MATCH('Breakup of Clients of PMS'!P$1,Raw!$B$1:$DG$1,0),0)</f>
        <v>0</v>
      </c>
      <c r="Q129" s="20" t="e">
        <f t="shared" si="24"/>
        <v>#DIV/0!</v>
      </c>
      <c r="R129" s="13" t="str">
        <f>VLOOKUP($A129,Raw!$B$2:$DG$512,MATCH('Breakup of Clients of PMS'!R$1,Raw!$B$1:$DG$1,0),0)</f>
        <v>0</v>
      </c>
      <c r="S129" s="20" t="e">
        <f t="shared" si="25"/>
        <v>#DIV/0!</v>
      </c>
      <c r="T129" s="13" t="str">
        <f>VLOOKUP($A129,Raw!$B$2:$DG$512,MATCH('Breakup of Clients of PMS'!T$1,Raw!$B$1:$DG$1,0),0)</f>
        <v>0</v>
      </c>
      <c r="U129" s="20" t="e">
        <f t="shared" si="26"/>
        <v>#DIV/0!</v>
      </c>
      <c r="V129" s="13" t="str">
        <f>VLOOKUP($A129,Raw!$B$2:$DG$512,MATCH('Breakup of Clients of PMS'!V$1,Raw!$B$1:$DG$1,0),0)</f>
        <v>0</v>
      </c>
      <c r="W129" s="20" t="e">
        <f t="shared" si="27"/>
        <v>#DIV/0!</v>
      </c>
      <c r="X129" s="13" t="str">
        <f>VLOOKUP($A129,Raw!$B$2:$DG$512,MATCH('Breakup of Clients of PMS'!X$1,Raw!$B$1:$DG$1,0),0)</f>
        <v>0</v>
      </c>
      <c r="Y129" s="20" t="e">
        <f t="shared" si="28"/>
        <v>#DIV/0!</v>
      </c>
      <c r="Z129" s="13" t="str">
        <f>VLOOKUP($A129,Raw!$B$2:$DG$512,MATCH('Breakup of Clients of PMS'!Z$1,Raw!$B$1:$DG$1,0),0)</f>
        <v>0</v>
      </c>
      <c r="AA129" s="20" t="e">
        <f t="shared" si="29"/>
        <v>#DIV/0!</v>
      </c>
      <c r="AB129" s="13" t="str">
        <f>VLOOKUP($A129,Raw!$B$2:$DG$512,MATCH('Breakup of Clients of PMS'!AB$1,Raw!$B$1:$DG$1,0),0)</f>
        <v>0</v>
      </c>
      <c r="AD129" s="11" t="e">
        <f t="shared" si="30"/>
        <v>#DIV/0!</v>
      </c>
      <c r="AE129" s="11" t="e">
        <f t="shared" si="31"/>
        <v>#DIV/0!</v>
      </c>
      <c r="AF129" s="11" t="e">
        <f t="shared" si="32"/>
        <v>#DIV/0!</v>
      </c>
      <c r="AG129" s="11" t="e">
        <f t="shared" si="33"/>
        <v>#DIV/0!</v>
      </c>
      <c r="AH129" s="11" t="e">
        <f t="shared" si="34"/>
        <v>#DIV/0!</v>
      </c>
      <c r="AI129" s="11" t="e">
        <f t="shared" si="35"/>
        <v>#DIV/0!</v>
      </c>
    </row>
    <row r="130" spans="1:35" x14ac:dyDescent="0.3">
      <c r="A130" s="13" t="s">
        <v>2497</v>
      </c>
      <c r="B130" s="13" t="str">
        <f>VLOOKUP($A130,Raw!$B$2:$DG$512,MATCH('Breakup of Clients of PMS'!B$1,Raw!$B$1:$DG$1,0),0)</f>
        <v>0</v>
      </c>
      <c r="C130" s="20" t="e">
        <f t="shared" si="18"/>
        <v>#DIV/0!</v>
      </c>
      <c r="D130" s="13" t="str">
        <f>VLOOKUP($A130,Raw!$B$2:$DG$512,MATCH('Breakup of Clients of PMS'!D$1,Raw!$B$1:$DG$1,0),0)</f>
        <v>0</v>
      </c>
      <c r="E130" s="20" t="e">
        <f t="shared" si="19"/>
        <v>#DIV/0!</v>
      </c>
      <c r="F130" s="13" t="str">
        <f>VLOOKUP($A130,Raw!$B$2:$DG$512,MATCH('Breakup of Clients of PMS'!F$1,Raw!$B$1:$DG$1,0),0)</f>
        <v>0</v>
      </c>
      <c r="G130" s="20" t="e">
        <f t="shared" si="20"/>
        <v>#DIV/0!</v>
      </c>
      <c r="H130" s="13" t="str">
        <f>VLOOKUP($A130,Raw!$B$2:$DG$512,MATCH('Breakup of Clients of PMS'!H$1,Raw!$B$1:$DG$1,0),0)</f>
        <v>0</v>
      </c>
      <c r="I130" s="20" t="e">
        <f t="shared" si="21"/>
        <v>#DIV/0!</v>
      </c>
      <c r="J130" s="13" t="str">
        <f>VLOOKUP($A130,Raw!$B$2:$DG$512,MATCH('Breakup of Clients of PMS'!J$1,Raw!$B$1:$DG$1,0),0)</f>
        <v>0</v>
      </c>
      <c r="K130" s="20" t="e">
        <f t="shared" si="22"/>
        <v>#DIV/0!</v>
      </c>
      <c r="L130" s="13" t="str">
        <f>VLOOKUP($A130,Raw!$B$2:$DG$512,MATCH('Breakup of Clients of PMS'!L$1,Raw!$B$1:$DG$1,0),0)</f>
        <v>0</v>
      </c>
      <c r="M130" s="20" t="e">
        <f t="shared" si="23"/>
        <v>#DIV/0!</v>
      </c>
      <c r="N130" s="13" t="str">
        <f>VLOOKUP($A130,Raw!$B$2:$DG$512,MATCH('Breakup of Clients of PMS'!N$1,Raw!$B$1:$DG$1,0),0)</f>
        <v>0</v>
      </c>
      <c r="P130" s="13" t="str">
        <f>VLOOKUP($A130,Raw!$B$2:$DG$512,MATCH('Breakup of Clients of PMS'!P$1,Raw!$B$1:$DG$1,0),0)</f>
        <v>0</v>
      </c>
      <c r="Q130" s="20" t="e">
        <f t="shared" si="24"/>
        <v>#DIV/0!</v>
      </c>
      <c r="R130" s="13" t="str">
        <f>VLOOKUP($A130,Raw!$B$2:$DG$512,MATCH('Breakup of Clients of PMS'!R$1,Raw!$B$1:$DG$1,0),0)</f>
        <v>0</v>
      </c>
      <c r="S130" s="20" t="e">
        <f t="shared" si="25"/>
        <v>#DIV/0!</v>
      </c>
      <c r="T130" s="13" t="str">
        <f>VLOOKUP($A130,Raw!$B$2:$DG$512,MATCH('Breakup of Clients of PMS'!T$1,Raw!$B$1:$DG$1,0),0)</f>
        <v>0</v>
      </c>
      <c r="U130" s="20" t="e">
        <f t="shared" si="26"/>
        <v>#DIV/0!</v>
      </c>
      <c r="V130" s="13" t="str">
        <f>VLOOKUP($A130,Raw!$B$2:$DG$512,MATCH('Breakup of Clients of PMS'!V$1,Raw!$B$1:$DG$1,0),0)</f>
        <v>0</v>
      </c>
      <c r="W130" s="20" t="e">
        <f t="shared" si="27"/>
        <v>#DIV/0!</v>
      </c>
      <c r="X130" s="13" t="str">
        <f>VLOOKUP($A130,Raw!$B$2:$DG$512,MATCH('Breakup of Clients of PMS'!X$1,Raw!$B$1:$DG$1,0),0)</f>
        <v>0</v>
      </c>
      <c r="Y130" s="20" t="e">
        <f t="shared" si="28"/>
        <v>#DIV/0!</v>
      </c>
      <c r="Z130" s="13" t="str">
        <f>VLOOKUP($A130,Raw!$B$2:$DG$512,MATCH('Breakup of Clients of PMS'!Z$1,Raw!$B$1:$DG$1,0),0)</f>
        <v>0</v>
      </c>
      <c r="AA130" s="20" t="e">
        <f t="shared" si="29"/>
        <v>#DIV/0!</v>
      </c>
      <c r="AB130" s="13" t="str">
        <f>VLOOKUP($A130,Raw!$B$2:$DG$512,MATCH('Breakup of Clients of PMS'!AB$1,Raw!$B$1:$DG$1,0),0)</f>
        <v>0</v>
      </c>
      <c r="AD130" s="11" t="e">
        <f t="shared" si="30"/>
        <v>#DIV/0!</v>
      </c>
      <c r="AE130" s="11" t="e">
        <f t="shared" si="31"/>
        <v>#DIV/0!</v>
      </c>
      <c r="AF130" s="11" t="e">
        <f t="shared" si="32"/>
        <v>#DIV/0!</v>
      </c>
      <c r="AG130" s="11" t="e">
        <f t="shared" si="33"/>
        <v>#DIV/0!</v>
      </c>
      <c r="AH130" s="11" t="e">
        <f t="shared" si="34"/>
        <v>#DIV/0!</v>
      </c>
      <c r="AI130" s="11" t="e">
        <f t="shared" si="35"/>
        <v>#DIV/0!</v>
      </c>
    </row>
    <row r="131" spans="1:35" x14ac:dyDescent="0.3">
      <c r="A131" s="13" t="s">
        <v>2504</v>
      </c>
      <c r="B131" s="13" t="str">
        <f>VLOOKUP($A131,Raw!$B$2:$DG$512,MATCH('Breakup of Clients of PMS'!B$1,Raw!$B$1:$DG$1,0),0)</f>
        <v>0</v>
      </c>
      <c r="C131" s="20" t="e">
        <f t="shared" ref="C131:C194" si="36">B131/N131</f>
        <v>#DIV/0!</v>
      </c>
      <c r="D131" s="13" t="str">
        <f>VLOOKUP($A131,Raw!$B$2:$DG$512,MATCH('Breakup of Clients of PMS'!D$1,Raw!$B$1:$DG$1,0),0)</f>
        <v>0</v>
      </c>
      <c r="E131" s="20" t="e">
        <f t="shared" ref="E131:E194" si="37">D131/N131</f>
        <v>#DIV/0!</v>
      </c>
      <c r="F131" s="13" t="str">
        <f>VLOOKUP($A131,Raw!$B$2:$DG$512,MATCH('Breakup of Clients of PMS'!F$1,Raw!$B$1:$DG$1,0),0)</f>
        <v>0</v>
      </c>
      <c r="G131" s="20" t="e">
        <f t="shared" ref="G131:G194" si="38">F131/N131</f>
        <v>#DIV/0!</v>
      </c>
      <c r="H131" s="13" t="str">
        <f>VLOOKUP($A131,Raw!$B$2:$DG$512,MATCH('Breakup of Clients of PMS'!H$1,Raw!$B$1:$DG$1,0),0)</f>
        <v>0</v>
      </c>
      <c r="I131" s="20" t="e">
        <f t="shared" ref="I131:I194" si="39">H131/N131</f>
        <v>#DIV/0!</v>
      </c>
      <c r="J131" s="13" t="str">
        <f>VLOOKUP($A131,Raw!$B$2:$DG$512,MATCH('Breakup of Clients of PMS'!J$1,Raw!$B$1:$DG$1,0),0)</f>
        <v>0</v>
      </c>
      <c r="K131" s="20" t="e">
        <f t="shared" ref="K131:K194" si="40">J131/N131</f>
        <v>#DIV/0!</v>
      </c>
      <c r="L131" s="13" t="str">
        <f>VLOOKUP($A131,Raw!$B$2:$DG$512,MATCH('Breakup of Clients of PMS'!L$1,Raw!$B$1:$DG$1,0),0)</f>
        <v>0</v>
      </c>
      <c r="M131" s="20" t="e">
        <f t="shared" ref="M131:M194" si="41">L131/N131</f>
        <v>#DIV/0!</v>
      </c>
      <c r="N131" s="13" t="str">
        <f>VLOOKUP($A131,Raw!$B$2:$DG$512,MATCH('Breakup of Clients of PMS'!N$1,Raw!$B$1:$DG$1,0),0)</f>
        <v>0</v>
      </c>
      <c r="P131" s="13" t="str">
        <f>VLOOKUP($A131,Raw!$B$2:$DG$512,MATCH('Breakup of Clients of PMS'!P$1,Raw!$B$1:$DG$1,0),0)</f>
        <v>0</v>
      </c>
      <c r="Q131" s="20" t="e">
        <f t="shared" ref="Q131:Q194" si="42">P131/AB131</f>
        <v>#DIV/0!</v>
      </c>
      <c r="R131" s="13" t="str">
        <f>VLOOKUP($A131,Raw!$B$2:$DG$512,MATCH('Breakup of Clients of PMS'!R$1,Raw!$B$1:$DG$1,0),0)</f>
        <v>0</v>
      </c>
      <c r="S131" s="20" t="e">
        <f t="shared" ref="S131:S194" si="43">R131/AB131</f>
        <v>#DIV/0!</v>
      </c>
      <c r="T131" s="13" t="str">
        <f>VLOOKUP($A131,Raw!$B$2:$DG$512,MATCH('Breakup of Clients of PMS'!T$1,Raw!$B$1:$DG$1,0),0)</f>
        <v>0</v>
      </c>
      <c r="U131" s="20" t="e">
        <f t="shared" ref="U131:U194" si="44">T131/AB131</f>
        <v>#DIV/0!</v>
      </c>
      <c r="V131" s="13" t="str">
        <f>VLOOKUP($A131,Raw!$B$2:$DG$512,MATCH('Breakup of Clients of PMS'!V$1,Raw!$B$1:$DG$1,0),0)</f>
        <v>0</v>
      </c>
      <c r="W131" s="20" t="e">
        <f t="shared" ref="W131:W194" si="45">V131/AB131</f>
        <v>#DIV/0!</v>
      </c>
      <c r="X131" s="13" t="str">
        <f>VLOOKUP($A131,Raw!$B$2:$DG$512,MATCH('Breakup of Clients of PMS'!X$1,Raw!$B$1:$DG$1,0),0)</f>
        <v>0</v>
      </c>
      <c r="Y131" s="20" t="e">
        <f t="shared" ref="Y131:Y194" si="46">X131/AB131</f>
        <v>#DIV/0!</v>
      </c>
      <c r="Z131" s="13" t="str">
        <f>VLOOKUP($A131,Raw!$B$2:$DG$512,MATCH('Breakup of Clients of PMS'!Z$1,Raw!$B$1:$DG$1,0),0)</f>
        <v>0</v>
      </c>
      <c r="AA131" s="20" t="e">
        <f t="shared" ref="AA131:AA194" si="47">Z131/AB131</f>
        <v>#DIV/0!</v>
      </c>
      <c r="AB131" s="13" t="str">
        <f>VLOOKUP($A131,Raw!$B$2:$DG$512,MATCH('Breakup of Clients of PMS'!AB$1,Raw!$B$1:$DG$1,0),0)</f>
        <v>0</v>
      </c>
      <c r="AD131" s="11" t="e">
        <f t="shared" ref="AD131:AD194" si="48">P131/B131</f>
        <v>#DIV/0!</v>
      </c>
      <c r="AE131" s="11" t="e">
        <f t="shared" ref="AE131:AE194" si="49">R131/D131</f>
        <v>#DIV/0!</v>
      </c>
      <c r="AF131" s="11" t="e">
        <f t="shared" ref="AF131:AF194" si="50">T131/F131</f>
        <v>#DIV/0!</v>
      </c>
      <c r="AG131" s="11" t="e">
        <f t="shared" ref="AG131:AG194" si="51">V131/H131</f>
        <v>#DIV/0!</v>
      </c>
      <c r="AH131" s="11" t="e">
        <f t="shared" ref="AH131:AH194" si="52">X131/J131</f>
        <v>#DIV/0!</v>
      </c>
      <c r="AI131" s="11" t="e">
        <f t="shared" ref="AI131:AI194" si="53">Z131/L131</f>
        <v>#DIV/0!</v>
      </c>
    </row>
    <row r="132" spans="1:35" x14ac:dyDescent="0.3">
      <c r="A132" s="13" t="s">
        <v>2511</v>
      </c>
      <c r="B132" s="13" t="str">
        <f>VLOOKUP($A132,Raw!$B$2:$DG$512,MATCH('Breakup of Clients of PMS'!B$1,Raw!$B$1:$DG$1,0),0)</f>
        <v>0</v>
      </c>
      <c r="C132" s="20" t="e">
        <f t="shared" si="36"/>
        <v>#DIV/0!</v>
      </c>
      <c r="D132" s="13" t="str">
        <f>VLOOKUP($A132,Raw!$B$2:$DG$512,MATCH('Breakup of Clients of PMS'!D$1,Raw!$B$1:$DG$1,0),0)</f>
        <v>0</v>
      </c>
      <c r="E132" s="20" t="e">
        <f t="shared" si="37"/>
        <v>#DIV/0!</v>
      </c>
      <c r="F132" s="13" t="str">
        <f>VLOOKUP($A132,Raw!$B$2:$DG$512,MATCH('Breakup of Clients of PMS'!F$1,Raw!$B$1:$DG$1,0),0)</f>
        <v>0</v>
      </c>
      <c r="G132" s="20" t="e">
        <f t="shared" si="38"/>
        <v>#DIV/0!</v>
      </c>
      <c r="H132" s="13" t="str">
        <f>VLOOKUP($A132,Raw!$B$2:$DG$512,MATCH('Breakup of Clients of PMS'!H$1,Raw!$B$1:$DG$1,0),0)</f>
        <v>0</v>
      </c>
      <c r="I132" s="20" t="e">
        <f t="shared" si="39"/>
        <v>#DIV/0!</v>
      </c>
      <c r="J132" s="13" t="str">
        <f>VLOOKUP($A132,Raw!$B$2:$DG$512,MATCH('Breakup of Clients of PMS'!J$1,Raw!$B$1:$DG$1,0),0)</f>
        <v>0</v>
      </c>
      <c r="K132" s="20" t="e">
        <f t="shared" si="40"/>
        <v>#DIV/0!</v>
      </c>
      <c r="L132" s="13" t="str">
        <f>VLOOKUP($A132,Raw!$B$2:$DG$512,MATCH('Breakup of Clients of PMS'!L$1,Raw!$B$1:$DG$1,0),0)</f>
        <v>0</v>
      </c>
      <c r="M132" s="20" t="e">
        <f t="shared" si="41"/>
        <v>#DIV/0!</v>
      </c>
      <c r="N132" s="13" t="str">
        <f>VLOOKUP($A132,Raw!$B$2:$DG$512,MATCH('Breakup of Clients of PMS'!N$1,Raw!$B$1:$DG$1,0),0)</f>
        <v>0</v>
      </c>
      <c r="P132" s="13" t="str">
        <f>VLOOKUP($A132,Raw!$B$2:$DG$512,MATCH('Breakup of Clients of PMS'!P$1,Raw!$B$1:$DG$1,0),0)</f>
        <v>0</v>
      </c>
      <c r="Q132" s="20" t="e">
        <f t="shared" si="42"/>
        <v>#DIV/0!</v>
      </c>
      <c r="R132" s="13" t="str">
        <f>VLOOKUP($A132,Raw!$B$2:$DG$512,MATCH('Breakup of Clients of PMS'!R$1,Raw!$B$1:$DG$1,0),0)</f>
        <v>0</v>
      </c>
      <c r="S132" s="20" t="e">
        <f t="shared" si="43"/>
        <v>#DIV/0!</v>
      </c>
      <c r="T132" s="13" t="str">
        <f>VLOOKUP($A132,Raw!$B$2:$DG$512,MATCH('Breakup of Clients of PMS'!T$1,Raw!$B$1:$DG$1,0),0)</f>
        <v>0</v>
      </c>
      <c r="U132" s="20" t="e">
        <f t="shared" si="44"/>
        <v>#DIV/0!</v>
      </c>
      <c r="V132" s="13" t="str">
        <f>VLOOKUP($A132,Raw!$B$2:$DG$512,MATCH('Breakup of Clients of PMS'!V$1,Raw!$B$1:$DG$1,0),0)</f>
        <v>0</v>
      </c>
      <c r="W132" s="20" t="e">
        <f t="shared" si="45"/>
        <v>#DIV/0!</v>
      </c>
      <c r="X132" s="13" t="str">
        <f>VLOOKUP($A132,Raw!$B$2:$DG$512,MATCH('Breakup of Clients of PMS'!X$1,Raw!$B$1:$DG$1,0),0)</f>
        <v>0</v>
      </c>
      <c r="Y132" s="20" t="e">
        <f t="shared" si="46"/>
        <v>#DIV/0!</v>
      </c>
      <c r="Z132" s="13" t="str">
        <f>VLOOKUP($A132,Raw!$B$2:$DG$512,MATCH('Breakup of Clients of PMS'!Z$1,Raw!$B$1:$DG$1,0),0)</f>
        <v>0</v>
      </c>
      <c r="AA132" s="20" t="e">
        <f t="shared" si="47"/>
        <v>#DIV/0!</v>
      </c>
      <c r="AB132" s="13" t="str">
        <f>VLOOKUP($A132,Raw!$B$2:$DG$512,MATCH('Breakup of Clients of PMS'!AB$1,Raw!$B$1:$DG$1,0),0)</f>
        <v>0</v>
      </c>
      <c r="AD132" s="11" t="e">
        <f t="shared" si="48"/>
        <v>#DIV/0!</v>
      </c>
      <c r="AE132" s="11" t="e">
        <f t="shared" si="49"/>
        <v>#DIV/0!</v>
      </c>
      <c r="AF132" s="11" t="e">
        <f t="shared" si="50"/>
        <v>#DIV/0!</v>
      </c>
      <c r="AG132" s="11" t="e">
        <f t="shared" si="51"/>
        <v>#DIV/0!</v>
      </c>
      <c r="AH132" s="11" t="e">
        <f t="shared" si="52"/>
        <v>#DIV/0!</v>
      </c>
      <c r="AI132" s="11" t="e">
        <f t="shared" si="53"/>
        <v>#DIV/0!</v>
      </c>
    </row>
    <row r="133" spans="1:35" x14ac:dyDescent="0.3">
      <c r="A133" s="13" t="s">
        <v>2518</v>
      </c>
      <c r="B133" s="13" t="str">
        <f>VLOOKUP($A133,Raw!$B$2:$DG$512,MATCH('Breakup of Clients of PMS'!B$1,Raw!$B$1:$DG$1,0),0)</f>
        <v>0</v>
      </c>
      <c r="C133" s="20">
        <f t="shared" si="36"/>
        <v>0</v>
      </c>
      <c r="D133" s="13" t="str">
        <f>VLOOKUP($A133,Raw!$B$2:$DG$512,MATCH('Breakup of Clients of PMS'!D$1,Raw!$B$1:$DG$1,0),0)</f>
        <v>11</v>
      </c>
      <c r="E133" s="20">
        <f t="shared" si="37"/>
        <v>3.5714285714285712E-2</v>
      </c>
      <c r="F133" s="13" t="str">
        <f>VLOOKUP($A133,Raw!$B$2:$DG$512,MATCH('Breakup of Clients of PMS'!F$1,Raw!$B$1:$DG$1,0),0)</f>
        <v>250</v>
      </c>
      <c r="G133" s="20">
        <f t="shared" si="38"/>
        <v>0.81168831168831168</v>
      </c>
      <c r="H133" s="13" t="str">
        <f>VLOOKUP($A133,Raw!$B$2:$DG$512,MATCH('Breakup of Clients of PMS'!H$1,Raw!$B$1:$DG$1,0),0)</f>
        <v>47</v>
      </c>
      <c r="I133" s="20">
        <f t="shared" si="39"/>
        <v>0.15259740259740259</v>
      </c>
      <c r="J133" s="13" t="str">
        <f>VLOOKUP($A133,Raw!$B$2:$DG$512,MATCH('Breakup of Clients of PMS'!J$1,Raw!$B$1:$DG$1,0),0)</f>
        <v>0</v>
      </c>
      <c r="K133" s="20">
        <f t="shared" si="40"/>
        <v>0</v>
      </c>
      <c r="L133" s="13" t="str">
        <f>VLOOKUP($A133,Raw!$B$2:$DG$512,MATCH('Breakup of Clients of PMS'!L$1,Raw!$B$1:$DG$1,0),0)</f>
        <v>0</v>
      </c>
      <c r="M133" s="20">
        <f t="shared" si="41"/>
        <v>0</v>
      </c>
      <c r="N133" s="13" t="str">
        <f>VLOOKUP($A133,Raw!$B$2:$DG$512,MATCH('Breakup of Clients of PMS'!N$1,Raw!$B$1:$DG$1,0),0)</f>
        <v>308</v>
      </c>
      <c r="P133" s="13" t="str">
        <f>VLOOKUP($A133,Raw!$B$2:$DG$512,MATCH('Breakup of Clients of PMS'!P$1,Raw!$B$1:$DG$1,0),0)</f>
        <v>0</v>
      </c>
      <c r="Q133" s="20">
        <f t="shared" si="42"/>
        <v>0</v>
      </c>
      <c r="R133" s="13" t="str">
        <f>VLOOKUP($A133,Raw!$B$2:$DG$512,MATCH('Breakup of Clients of PMS'!R$1,Raw!$B$1:$DG$1,0),0)</f>
        <v>68.43</v>
      </c>
      <c r="S133" s="20">
        <f t="shared" si="43"/>
        <v>0.14384209530616107</v>
      </c>
      <c r="T133" s="13" t="str">
        <f>VLOOKUP($A133,Raw!$B$2:$DG$512,MATCH('Breakup of Clients of PMS'!T$1,Raw!$B$1:$DG$1,0),0)</f>
        <v>360.79</v>
      </c>
      <c r="U133" s="20">
        <f t="shared" si="44"/>
        <v>0.75839236541735855</v>
      </c>
      <c r="V133" s="13" t="str">
        <f>VLOOKUP($A133,Raw!$B$2:$DG$512,MATCH('Breakup of Clients of PMS'!V$1,Raw!$B$1:$DG$1,0),0)</f>
        <v>46.51</v>
      </c>
      <c r="W133" s="20">
        <f t="shared" si="45"/>
        <v>9.7765539276480351E-2</v>
      </c>
      <c r="X133" s="13" t="str">
        <f>VLOOKUP($A133,Raw!$B$2:$DG$512,MATCH('Breakup of Clients of PMS'!X$1,Raw!$B$1:$DG$1,0),0)</f>
        <v>0</v>
      </c>
      <c r="Y133" s="20">
        <f t="shared" si="46"/>
        <v>0</v>
      </c>
      <c r="Z133" s="13" t="str">
        <f>VLOOKUP($A133,Raw!$B$2:$DG$512,MATCH('Breakup of Clients of PMS'!Z$1,Raw!$B$1:$DG$1,0),0)</f>
        <v>0</v>
      </c>
      <c r="AA133" s="20">
        <f t="shared" si="47"/>
        <v>0</v>
      </c>
      <c r="AB133" s="13" t="str">
        <f>VLOOKUP($A133,Raw!$B$2:$DG$512,MATCH('Breakup of Clients of PMS'!AB$1,Raw!$B$1:$DG$1,0),0)</f>
        <v>475.73</v>
      </c>
      <c r="AD133" s="11" t="e">
        <f t="shared" si="48"/>
        <v>#DIV/0!</v>
      </c>
      <c r="AE133" s="11">
        <f t="shared" si="49"/>
        <v>6.2209090909090916</v>
      </c>
      <c r="AF133" s="11">
        <f t="shared" si="50"/>
        <v>1.44316</v>
      </c>
      <c r="AG133" s="11">
        <f t="shared" si="51"/>
        <v>0.9895744680851063</v>
      </c>
      <c r="AH133" s="11" t="e">
        <f t="shared" si="52"/>
        <v>#DIV/0!</v>
      </c>
      <c r="AI133" s="11" t="e">
        <f t="shared" si="53"/>
        <v>#DIV/0!</v>
      </c>
    </row>
    <row r="134" spans="1:35" x14ac:dyDescent="0.3">
      <c r="A134" s="13" t="s">
        <v>2534</v>
      </c>
      <c r="B134" s="13" t="str">
        <f>VLOOKUP($A134,Raw!$B$2:$DG$512,MATCH('Breakup of Clients of PMS'!B$1,Raw!$B$1:$DG$1,0),0)</f>
        <v>0</v>
      </c>
      <c r="C134" s="20" t="e">
        <f t="shared" si="36"/>
        <v>#DIV/0!</v>
      </c>
      <c r="D134" s="13" t="str">
        <f>VLOOKUP($A134,Raw!$B$2:$DG$512,MATCH('Breakup of Clients of PMS'!D$1,Raw!$B$1:$DG$1,0),0)</f>
        <v>0</v>
      </c>
      <c r="E134" s="20" t="e">
        <f t="shared" si="37"/>
        <v>#DIV/0!</v>
      </c>
      <c r="F134" s="13" t="str">
        <f>VLOOKUP($A134,Raw!$B$2:$DG$512,MATCH('Breakup of Clients of PMS'!F$1,Raw!$B$1:$DG$1,0),0)</f>
        <v>0</v>
      </c>
      <c r="G134" s="20" t="e">
        <f t="shared" si="38"/>
        <v>#DIV/0!</v>
      </c>
      <c r="H134" s="13" t="str">
        <f>VLOOKUP($A134,Raw!$B$2:$DG$512,MATCH('Breakup of Clients of PMS'!H$1,Raw!$B$1:$DG$1,0),0)</f>
        <v>0</v>
      </c>
      <c r="I134" s="20" t="e">
        <f t="shared" si="39"/>
        <v>#DIV/0!</v>
      </c>
      <c r="J134" s="13" t="str">
        <f>VLOOKUP($A134,Raw!$B$2:$DG$512,MATCH('Breakup of Clients of PMS'!J$1,Raw!$B$1:$DG$1,0),0)</f>
        <v>0</v>
      </c>
      <c r="K134" s="20" t="e">
        <f t="shared" si="40"/>
        <v>#DIV/0!</v>
      </c>
      <c r="L134" s="13" t="str">
        <f>VLOOKUP($A134,Raw!$B$2:$DG$512,MATCH('Breakup of Clients of PMS'!L$1,Raw!$B$1:$DG$1,0),0)</f>
        <v>0</v>
      </c>
      <c r="M134" s="20" t="e">
        <f t="shared" si="41"/>
        <v>#DIV/0!</v>
      </c>
      <c r="N134" s="13" t="str">
        <f>VLOOKUP($A134,Raw!$B$2:$DG$512,MATCH('Breakup of Clients of PMS'!N$1,Raw!$B$1:$DG$1,0),0)</f>
        <v>0</v>
      </c>
      <c r="P134" s="13" t="str">
        <f>VLOOKUP($A134,Raw!$B$2:$DG$512,MATCH('Breakup of Clients of PMS'!P$1,Raw!$B$1:$DG$1,0),0)</f>
        <v>0</v>
      </c>
      <c r="Q134" s="20" t="e">
        <f t="shared" si="42"/>
        <v>#DIV/0!</v>
      </c>
      <c r="R134" s="13" t="str">
        <f>VLOOKUP($A134,Raw!$B$2:$DG$512,MATCH('Breakup of Clients of PMS'!R$1,Raw!$B$1:$DG$1,0),0)</f>
        <v>0</v>
      </c>
      <c r="S134" s="20" t="e">
        <f t="shared" si="43"/>
        <v>#DIV/0!</v>
      </c>
      <c r="T134" s="13" t="str">
        <f>VLOOKUP($A134,Raw!$B$2:$DG$512,MATCH('Breakup of Clients of PMS'!T$1,Raw!$B$1:$DG$1,0),0)</f>
        <v>0</v>
      </c>
      <c r="U134" s="20" t="e">
        <f t="shared" si="44"/>
        <v>#DIV/0!</v>
      </c>
      <c r="V134" s="13" t="str">
        <f>VLOOKUP($A134,Raw!$B$2:$DG$512,MATCH('Breakup of Clients of PMS'!V$1,Raw!$B$1:$DG$1,0),0)</f>
        <v>0</v>
      </c>
      <c r="W134" s="20" t="e">
        <f t="shared" si="45"/>
        <v>#DIV/0!</v>
      </c>
      <c r="X134" s="13" t="str">
        <f>VLOOKUP($A134,Raw!$B$2:$DG$512,MATCH('Breakup of Clients of PMS'!X$1,Raw!$B$1:$DG$1,0),0)</f>
        <v>0</v>
      </c>
      <c r="Y134" s="20" t="e">
        <f t="shared" si="46"/>
        <v>#DIV/0!</v>
      </c>
      <c r="Z134" s="13" t="str">
        <f>VLOOKUP($A134,Raw!$B$2:$DG$512,MATCH('Breakup of Clients of PMS'!Z$1,Raw!$B$1:$DG$1,0),0)</f>
        <v>0</v>
      </c>
      <c r="AA134" s="20" t="e">
        <f t="shared" si="47"/>
        <v>#DIV/0!</v>
      </c>
      <c r="AB134" s="13" t="str">
        <f>VLOOKUP($A134,Raw!$B$2:$DG$512,MATCH('Breakup of Clients of PMS'!AB$1,Raw!$B$1:$DG$1,0),0)</f>
        <v>0</v>
      </c>
      <c r="AD134" s="11" t="e">
        <f t="shared" si="48"/>
        <v>#DIV/0!</v>
      </c>
      <c r="AE134" s="11" t="e">
        <f t="shared" si="49"/>
        <v>#DIV/0!</v>
      </c>
      <c r="AF134" s="11" t="e">
        <f t="shared" si="50"/>
        <v>#DIV/0!</v>
      </c>
      <c r="AG134" s="11" t="e">
        <f t="shared" si="51"/>
        <v>#DIV/0!</v>
      </c>
      <c r="AH134" s="11" t="e">
        <f t="shared" si="52"/>
        <v>#DIV/0!</v>
      </c>
      <c r="AI134" s="11" t="e">
        <f t="shared" si="53"/>
        <v>#DIV/0!</v>
      </c>
    </row>
    <row r="135" spans="1:35" x14ac:dyDescent="0.3">
      <c r="A135" s="13" t="s">
        <v>2541</v>
      </c>
      <c r="B135" s="13" t="str">
        <f>VLOOKUP($A135,Raw!$B$2:$DG$512,MATCH('Breakup of Clients of PMS'!B$1,Raw!$B$1:$DG$1,0),0)</f>
        <v>0</v>
      </c>
      <c r="C135" s="20">
        <f t="shared" si="36"/>
        <v>0</v>
      </c>
      <c r="D135" s="13" t="str">
        <f>VLOOKUP($A135,Raw!$B$2:$DG$512,MATCH('Breakup of Clients of PMS'!D$1,Raw!$B$1:$DG$1,0),0)</f>
        <v>1</v>
      </c>
      <c r="E135" s="20">
        <f t="shared" si="37"/>
        <v>1.1904761904761904E-2</v>
      </c>
      <c r="F135" s="13" t="str">
        <f>VLOOKUP($A135,Raw!$B$2:$DG$512,MATCH('Breakup of Clients of PMS'!F$1,Raw!$B$1:$DG$1,0),0)</f>
        <v>66</v>
      </c>
      <c r="G135" s="20">
        <f t="shared" si="38"/>
        <v>0.7857142857142857</v>
      </c>
      <c r="H135" s="13" t="str">
        <f>VLOOKUP($A135,Raw!$B$2:$DG$512,MATCH('Breakup of Clients of PMS'!H$1,Raw!$B$1:$DG$1,0),0)</f>
        <v>17</v>
      </c>
      <c r="I135" s="20">
        <f t="shared" si="39"/>
        <v>0.20238095238095238</v>
      </c>
      <c r="J135" s="13" t="str">
        <f>VLOOKUP($A135,Raw!$B$2:$DG$512,MATCH('Breakup of Clients of PMS'!J$1,Raw!$B$1:$DG$1,0),0)</f>
        <v>0</v>
      </c>
      <c r="K135" s="20">
        <f t="shared" si="40"/>
        <v>0</v>
      </c>
      <c r="L135" s="13" t="str">
        <f>VLOOKUP($A135,Raw!$B$2:$DG$512,MATCH('Breakup of Clients of PMS'!L$1,Raw!$B$1:$DG$1,0),0)</f>
        <v>0</v>
      </c>
      <c r="M135" s="20">
        <f t="shared" si="41"/>
        <v>0</v>
      </c>
      <c r="N135" s="13" t="str">
        <f>VLOOKUP($A135,Raw!$B$2:$DG$512,MATCH('Breakup of Clients of PMS'!N$1,Raw!$B$1:$DG$1,0),0)</f>
        <v>84</v>
      </c>
      <c r="P135" s="13" t="str">
        <f>VLOOKUP($A135,Raw!$B$2:$DG$512,MATCH('Breakup of Clients of PMS'!P$1,Raw!$B$1:$DG$1,0),0)</f>
        <v>0</v>
      </c>
      <c r="Q135" s="20">
        <f t="shared" si="42"/>
        <v>0</v>
      </c>
      <c r="R135" s="13" t="str">
        <f>VLOOKUP($A135,Raw!$B$2:$DG$512,MATCH('Breakup of Clients of PMS'!R$1,Raw!$B$1:$DG$1,0),0)</f>
        <v>4.26472</v>
      </c>
      <c r="S135" s="20">
        <f t="shared" si="43"/>
        <v>2.2420639656319758E-2</v>
      </c>
      <c r="T135" s="13" t="str">
        <f>VLOOKUP($A135,Raw!$B$2:$DG$512,MATCH('Breakup of Clients of PMS'!T$1,Raw!$B$1:$DG$1,0),0)</f>
        <v>142.40922</v>
      </c>
      <c r="U135" s="20">
        <f t="shared" si="44"/>
        <v>0.74867888287098927</v>
      </c>
      <c r="V135" s="13" t="str">
        <f>VLOOKUP($A135,Raw!$B$2:$DG$512,MATCH('Breakup of Clients of PMS'!V$1,Raw!$B$1:$DG$1,0),0)</f>
        <v>43.54008</v>
      </c>
      <c r="W135" s="20">
        <f t="shared" si="45"/>
        <v>0.22890047747269104</v>
      </c>
      <c r="X135" s="13" t="str">
        <f>VLOOKUP($A135,Raw!$B$2:$DG$512,MATCH('Breakup of Clients of PMS'!X$1,Raw!$B$1:$DG$1,0),0)</f>
        <v>0</v>
      </c>
      <c r="Y135" s="20">
        <f t="shared" si="46"/>
        <v>0</v>
      </c>
      <c r="Z135" s="13" t="str">
        <f>VLOOKUP($A135,Raw!$B$2:$DG$512,MATCH('Breakup of Clients of PMS'!Z$1,Raw!$B$1:$DG$1,0),0)</f>
        <v>0</v>
      </c>
      <c r="AA135" s="20">
        <f t="shared" si="47"/>
        <v>0</v>
      </c>
      <c r="AB135" s="13" t="str">
        <f>VLOOKUP($A135,Raw!$B$2:$DG$512,MATCH('Breakup of Clients of PMS'!AB$1,Raw!$B$1:$DG$1,0),0)</f>
        <v>190.21402</v>
      </c>
      <c r="AD135" s="11" t="e">
        <f t="shared" si="48"/>
        <v>#DIV/0!</v>
      </c>
      <c r="AE135" s="11">
        <f t="shared" si="49"/>
        <v>4.2647199999999996</v>
      </c>
      <c r="AF135" s="11">
        <f t="shared" si="50"/>
        <v>2.1577154545454547</v>
      </c>
      <c r="AG135" s="11">
        <f t="shared" si="51"/>
        <v>2.5611811764705883</v>
      </c>
      <c r="AH135" s="11" t="e">
        <f t="shared" si="52"/>
        <v>#DIV/0!</v>
      </c>
      <c r="AI135" s="11" t="e">
        <f t="shared" si="53"/>
        <v>#DIV/0!</v>
      </c>
    </row>
    <row r="136" spans="1:35" x14ac:dyDescent="0.3">
      <c r="A136" s="13" t="s">
        <v>2554</v>
      </c>
      <c r="B136" s="13" t="str">
        <f>VLOOKUP($A136,Raw!$B$2:$DG$512,MATCH('Breakup of Clients of PMS'!B$1,Raw!$B$1:$DG$1,0),0)</f>
        <v>0</v>
      </c>
      <c r="C136" s="20">
        <f t="shared" si="36"/>
        <v>0</v>
      </c>
      <c r="D136" s="13" t="str">
        <f>VLOOKUP($A136,Raw!$B$2:$DG$512,MATCH('Breakup of Clients of PMS'!D$1,Raw!$B$1:$DG$1,0),0)</f>
        <v>5</v>
      </c>
      <c r="E136" s="20">
        <f t="shared" si="37"/>
        <v>7.8125E-2</v>
      </c>
      <c r="F136" s="13" t="str">
        <f>VLOOKUP($A136,Raw!$B$2:$DG$512,MATCH('Breakup of Clients of PMS'!F$1,Raw!$B$1:$DG$1,0),0)</f>
        <v>53</v>
      </c>
      <c r="G136" s="20">
        <f t="shared" si="38"/>
        <v>0.828125</v>
      </c>
      <c r="H136" s="13" t="str">
        <f>VLOOKUP($A136,Raw!$B$2:$DG$512,MATCH('Breakup of Clients of PMS'!H$1,Raw!$B$1:$DG$1,0),0)</f>
        <v>6</v>
      </c>
      <c r="I136" s="20">
        <f t="shared" si="39"/>
        <v>9.375E-2</v>
      </c>
      <c r="J136" s="13" t="str">
        <f>VLOOKUP($A136,Raw!$B$2:$DG$512,MATCH('Breakup of Clients of PMS'!J$1,Raw!$B$1:$DG$1,0),0)</f>
        <v>0</v>
      </c>
      <c r="K136" s="20">
        <f t="shared" si="40"/>
        <v>0</v>
      </c>
      <c r="L136" s="13" t="str">
        <f>VLOOKUP($A136,Raw!$B$2:$DG$512,MATCH('Breakup of Clients of PMS'!L$1,Raw!$B$1:$DG$1,0),0)</f>
        <v>0</v>
      </c>
      <c r="M136" s="20">
        <f t="shared" si="41"/>
        <v>0</v>
      </c>
      <c r="N136" s="13" t="str">
        <f>VLOOKUP($A136,Raw!$B$2:$DG$512,MATCH('Breakup of Clients of PMS'!N$1,Raw!$B$1:$DG$1,0),0)</f>
        <v>64</v>
      </c>
      <c r="P136" s="13" t="str">
        <f>VLOOKUP($A136,Raw!$B$2:$DG$512,MATCH('Breakup of Clients of PMS'!P$1,Raw!$B$1:$DG$1,0),0)</f>
        <v>0</v>
      </c>
      <c r="Q136" s="20">
        <f t="shared" si="42"/>
        <v>0</v>
      </c>
      <c r="R136" s="13" t="str">
        <f>VLOOKUP($A136,Raw!$B$2:$DG$512,MATCH('Breakup of Clients of PMS'!R$1,Raw!$B$1:$DG$1,0),0)</f>
        <v>12.6</v>
      </c>
      <c r="S136" s="20">
        <f t="shared" si="43"/>
        <v>0.15429831006612785</v>
      </c>
      <c r="T136" s="13" t="str">
        <f>VLOOKUP($A136,Raw!$B$2:$DG$512,MATCH('Breakup of Clients of PMS'!T$1,Raw!$B$1:$DG$1,0),0)</f>
        <v>63.9</v>
      </c>
      <c r="U136" s="20">
        <f t="shared" si="44"/>
        <v>0.78251285819250549</v>
      </c>
      <c r="V136" s="13" t="str">
        <f>VLOOKUP($A136,Raw!$B$2:$DG$512,MATCH('Breakup of Clients of PMS'!V$1,Raw!$B$1:$DG$1,0),0)</f>
        <v>5.16</v>
      </c>
      <c r="W136" s="20">
        <f t="shared" si="45"/>
        <v>6.3188831741366649E-2</v>
      </c>
      <c r="X136" s="13" t="str">
        <f>VLOOKUP($A136,Raw!$B$2:$DG$512,MATCH('Breakup of Clients of PMS'!X$1,Raw!$B$1:$DG$1,0),0)</f>
        <v>0</v>
      </c>
      <c r="Y136" s="20">
        <f t="shared" si="46"/>
        <v>0</v>
      </c>
      <c r="Z136" s="13" t="str">
        <f>VLOOKUP($A136,Raw!$B$2:$DG$512,MATCH('Breakup of Clients of PMS'!Z$1,Raw!$B$1:$DG$1,0),0)</f>
        <v>0</v>
      </c>
      <c r="AA136" s="20">
        <f t="shared" si="47"/>
        <v>0</v>
      </c>
      <c r="AB136" s="13" t="str">
        <f>VLOOKUP($A136,Raw!$B$2:$DG$512,MATCH('Breakup of Clients of PMS'!AB$1,Raw!$B$1:$DG$1,0),0)</f>
        <v>81.66</v>
      </c>
      <c r="AD136" s="11" t="e">
        <f t="shared" si="48"/>
        <v>#DIV/0!</v>
      </c>
      <c r="AE136" s="11">
        <f t="shared" si="49"/>
        <v>2.52</v>
      </c>
      <c r="AF136" s="11">
        <f t="shared" si="50"/>
        <v>1.2056603773584906</v>
      </c>
      <c r="AG136" s="11">
        <f t="shared" si="51"/>
        <v>0.86</v>
      </c>
      <c r="AH136" s="11" t="e">
        <f t="shared" si="52"/>
        <v>#DIV/0!</v>
      </c>
      <c r="AI136" s="11" t="e">
        <f t="shared" si="53"/>
        <v>#DIV/0!</v>
      </c>
    </row>
    <row r="137" spans="1:35" x14ac:dyDescent="0.3">
      <c r="A137" s="13" t="s">
        <v>2570</v>
      </c>
      <c r="B137" s="13" t="str">
        <f>VLOOKUP($A137,Raw!$B$2:$DG$512,MATCH('Breakup of Clients of PMS'!B$1,Raw!$B$1:$DG$1,0),0)</f>
        <v>0</v>
      </c>
      <c r="C137" s="20">
        <f t="shared" si="36"/>
        <v>0</v>
      </c>
      <c r="D137" s="13" t="str">
        <f>VLOOKUP($A137,Raw!$B$2:$DG$512,MATCH('Breakup of Clients of PMS'!D$1,Raw!$B$1:$DG$1,0),0)</f>
        <v>1</v>
      </c>
      <c r="E137" s="20">
        <f t="shared" si="37"/>
        <v>5.5555555555555552E-2</v>
      </c>
      <c r="F137" s="13" t="str">
        <f>VLOOKUP($A137,Raw!$B$2:$DG$512,MATCH('Breakup of Clients of PMS'!F$1,Raw!$B$1:$DG$1,0),0)</f>
        <v>17</v>
      </c>
      <c r="G137" s="20">
        <f t="shared" si="38"/>
        <v>0.94444444444444442</v>
      </c>
      <c r="H137" s="13" t="str">
        <f>VLOOKUP($A137,Raw!$B$2:$DG$512,MATCH('Breakup of Clients of PMS'!H$1,Raw!$B$1:$DG$1,0),0)</f>
        <v>0</v>
      </c>
      <c r="I137" s="20">
        <f t="shared" si="39"/>
        <v>0</v>
      </c>
      <c r="J137" s="13" t="str">
        <f>VLOOKUP($A137,Raw!$B$2:$DG$512,MATCH('Breakup of Clients of PMS'!J$1,Raw!$B$1:$DG$1,0),0)</f>
        <v>0</v>
      </c>
      <c r="K137" s="20">
        <f t="shared" si="40"/>
        <v>0</v>
      </c>
      <c r="L137" s="13" t="str">
        <f>VLOOKUP($A137,Raw!$B$2:$DG$512,MATCH('Breakup of Clients of PMS'!L$1,Raw!$B$1:$DG$1,0),0)</f>
        <v>0</v>
      </c>
      <c r="M137" s="20">
        <f t="shared" si="41"/>
        <v>0</v>
      </c>
      <c r="N137" s="13" t="str">
        <f>VLOOKUP($A137,Raw!$B$2:$DG$512,MATCH('Breakup of Clients of PMS'!N$1,Raw!$B$1:$DG$1,0),0)</f>
        <v>18</v>
      </c>
      <c r="P137" s="13" t="str">
        <f>VLOOKUP($A137,Raw!$B$2:$DG$512,MATCH('Breakup of Clients of PMS'!P$1,Raw!$B$1:$DG$1,0),0)</f>
        <v>0</v>
      </c>
      <c r="Q137" s="20">
        <f t="shared" si="42"/>
        <v>0</v>
      </c>
      <c r="R137" s="13" t="str">
        <f>VLOOKUP($A137,Raw!$B$2:$DG$512,MATCH('Breakup of Clients of PMS'!R$1,Raw!$B$1:$DG$1,0),0)</f>
        <v>7.63</v>
      </c>
      <c r="S137" s="20">
        <f t="shared" si="43"/>
        <v>0.21366563987678522</v>
      </c>
      <c r="T137" s="13" t="str">
        <f>VLOOKUP($A137,Raw!$B$2:$DG$512,MATCH('Breakup of Clients of PMS'!T$1,Raw!$B$1:$DG$1,0),0)</f>
        <v>28.07</v>
      </c>
      <c r="U137" s="20">
        <f t="shared" si="44"/>
        <v>0.78605432651918228</v>
      </c>
      <c r="V137" s="13" t="str">
        <f>VLOOKUP($A137,Raw!$B$2:$DG$512,MATCH('Breakup of Clients of PMS'!V$1,Raw!$B$1:$DG$1,0),0)</f>
        <v>0</v>
      </c>
      <c r="W137" s="20">
        <f t="shared" si="45"/>
        <v>0</v>
      </c>
      <c r="X137" s="13" t="str">
        <f>VLOOKUP($A137,Raw!$B$2:$DG$512,MATCH('Breakup of Clients of PMS'!X$1,Raw!$B$1:$DG$1,0),0)</f>
        <v>0</v>
      </c>
      <c r="Y137" s="20">
        <f t="shared" si="46"/>
        <v>0</v>
      </c>
      <c r="Z137" s="13" t="str">
        <f>VLOOKUP($A137,Raw!$B$2:$DG$512,MATCH('Breakup of Clients of PMS'!Z$1,Raw!$B$1:$DG$1,0),0)</f>
        <v>0.01</v>
      </c>
      <c r="AA137" s="20">
        <f t="shared" si="47"/>
        <v>2.8003360403248392E-4</v>
      </c>
      <c r="AB137" s="13" t="str">
        <f>VLOOKUP($A137,Raw!$B$2:$DG$512,MATCH('Breakup of Clients of PMS'!AB$1,Raw!$B$1:$DG$1,0),0)</f>
        <v>35.71</v>
      </c>
      <c r="AD137" s="11" t="e">
        <f t="shared" si="48"/>
        <v>#DIV/0!</v>
      </c>
      <c r="AE137" s="11">
        <f t="shared" si="49"/>
        <v>7.63</v>
      </c>
      <c r="AF137" s="11">
        <f t="shared" si="50"/>
        <v>1.6511764705882352</v>
      </c>
      <c r="AG137" s="11" t="e">
        <f t="shared" si="51"/>
        <v>#DIV/0!</v>
      </c>
      <c r="AH137" s="11" t="e">
        <f t="shared" si="52"/>
        <v>#DIV/0!</v>
      </c>
      <c r="AI137" s="11" t="e">
        <f t="shared" si="53"/>
        <v>#DIV/0!</v>
      </c>
    </row>
    <row r="138" spans="1:35" x14ac:dyDescent="0.3">
      <c r="A138" s="13" t="s">
        <v>2590</v>
      </c>
      <c r="B138" s="13" t="str">
        <f>VLOOKUP($A138,Raw!$B$2:$DG$512,MATCH('Breakup of Clients of PMS'!B$1,Raw!$B$1:$DG$1,0),0)</f>
        <v>0</v>
      </c>
      <c r="C138" s="20">
        <f t="shared" si="36"/>
        <v>0</v>
      </c>
      <c r="D138" s="13" t="str">
        <f>VLOOKUP($A138,Raw!$B$2:$DG$512,MATCH('Breakup of Clients of PMS'!D$1,Raw!$B$1:$DG$1,0),0)</f>
        <v>0</v>
      </c>
      <c r="E138" s="20">
        <f t="shared" si="37"/>
        <v>0</v>
      </c>
      <c r="F138" s="13" t="str">
        <f>VLOOKUP($A138,Raw!$B$2:$DG$512,MATCH('Breakup of Clients of PMS'!F$1,Raw!$B$1:$DG$1,0),0)</f>
        <v>14</v>
      </c>
      <c r="G138" s="20">
        <f t="shared" si="38"/>
        <v>1</v>
      </c>
      <c r="H138" s="13" t="str">
        <f>VLOOKUP($A138,Raw!$B$2:$DG$512,MATCH('Breakup of Clients of PMS'!H$1,Raw!$B$1:$DG$1,0),0)</f>
        <v>0</v>
      </c>
      <c r="I138" s="20">
        <f t="shared" si="39"/>
        <v>0</v>
      </c>
      <c r="J138" s="13" t="str">
        <f>VLOOKUP($A138,Raw!$B$2:$DG$512,MATCH('Breakup of Clients of PMS'!J$1,Raw!$B$1:$DG$1,0),0)</f>
        <v>0</v>
      </c>
      <c r="K138" s="20">
        <f t="shared" si="40"/>
        <v>0</v>
      </c>
      <c r="L138" s="13" t="str">
        <f>VLOOKUP($A138,Raw!$B$2:$DG$512,MATCH('Breakup of Clients of PMS'!L$1,Raw!$B$1:$DG$1,0),0)</f>
        <v>0</v>
      </c>
      <c r="M138" s="20">
        <f t="shared" si="41"/>
        <v>0</v>
      </c>
      <c r="N138" s="13" t="str">
        <f>VLOOKUP($A138,Raw!$B$2:$DG$512,MATCH('Breakup of Clients of PMS'!N$1,Raw!$B$1:$DG$1,0),0)</f>
        <v>14</v>
      </c>
      <c r="P138" s="13" t="str">
        <f>VLOOKUP($A138,Raw!$B$2:$DG$512,MATCH('Breakup of Clients of PMS'!P$1,Raw!$B$1:$DG$1,0),0)</f>
        <v>0</v>
      </c>
      <c r="Q138" s="20">
        <f t="shared" si="42"/>
        <v>0</v>
      </c>
      <c r="R138" s="13" t="str">
        <f>VLOOKUP($A138,Raw!$B$2:$DG$512,MATCH('Breakup of Clients of PMS'!R$1,Raw!$B$1:$DG$1,0),0)</f>
        <v>0</v>
      </c>
      <c r="S138" s="20">
        <f t="shared" si="43"/>
        <v>0</v>
      </c>
      <c r="T138" s="13" t="str">
        <f>VLOOKUP($A138,Raw!$B$2:$DG$512,MATCH('Breakup of Clients of PMS'!T$1,Raw!$B$1:$DG$1,0),0)</f>
        <v>35.02</v>
      </c>
      <c r="U138" s="20">
        <f t="shared" si="44"/>
        <v>1</v>
      </c>
      <c r="V138" s="13" t="str">
        <f>VLOOKUP($A138,Raw!$B$2:$DG$512,MATCH('Breakup of Clients of PMS'!V$1,Raw!$B$1:$DG$1,0),0)</f>
        <v>0</v>
      </c>
      <c r="W138" s="20">
        <f t="shared" si="45"/>
        <v>0</v>
      </c>
      <c r="X138" s="13" t="str">
        <f>VLOOKUP($A138,Raw!$B$2:$DG$512,MATCH('Breakup of Clients of PMS'!X$1,Raw!$B$1:$DG$1,0),0)</f>
        <v>0</v>
      </c>
      <c r="Y138" s="20">
        <f t="shared" si="46"/>
        <v>0</v>
      </c>
      <c r="Z138" s="13" t="str">
        <f>VLOOKUP($A138,Raw!$B$2:$DG$512,MATCH('Breakup of Clients of PMS'!Z$1,Raw!$B$1:$DG$1,0),0)</f>
        <v>0</v>
      </c>
      <c r="AA138" s="20">
        <f t="shared" si="47"/>
        <v>0</v>
      </c>
      <c r="AB138" s="13" t="str">
        <f>VLOOKUP($A138,Raw!$B$2:$DG$512,MATCH('Breakup of Clients of PMS'!AB$1,Raw!$B$1:$DG$1,0),0)</f>
        <v>35.02</v>
      </c>
      <c r="AD138" s="11" t="e">
        <f t="shared" si="48"/>
        <v>#DIV/0!</v>
      </c>
      <c r="AE138" s="11" t="e">
        <f t="shared" si="49"/>
        <v>#DIV/0!</v>
      </c>
      <c r="AF138" s="11">
        <f t="shared" si="50"/>
        <v>2.5014285714285718</v>
      </c>
      <c r="AG138" s="11" t="e">
        <f t="shared" si="51"/>
        <v>#DIV/0!</v>
      </c>
      <c r="AH138" s="11" t="e">
        <f t="shared" si="52"/>
        <v>#DIV/0!</v>
      </c>
      <c r="AI138" s="11" t="e">
        <f t="shared" si="53"/>
        <v>#DIV/0!</v>
      </c>
    </row>
    <row r="139" spans="1:35" x14ac:dyDescent="0.3">
      <c r="A139" s="13" t="s">
        <v>2602</v>
      </c>
      <c r="B139" s="13" t="str">
        <f>VLOOKUP($A139,Raw!$B$2:$DG$512,MATCH('Breakup of Clients of PMS'!B$1,Raw!$B$1:$DG$1,0),0)</f>
        <v>0</v>
      </c>
      <c r="C139" s="20" t="e">
        <f t="shared" si="36"/>
        <v>#DIV/0!</v>
      </c>
      <c r="D139" s="13" t="str">
        <f>VLOOKUP($A139,Raw!$B$2:$DG$512,MATCH('Breakup of Clients of PMS'!D$1,Raw!$B$1:$DG$1,0),0)</f>
        <v>0</v>
      </c>
      <c r="E139" s="20" t="e">
        <f t="shared" si="37"/>
        <v>#DIV/0!</v>
      </c>
      <c r="F139" s="13" t="str">
        <f>VLOOKUP($A139,Raw!$B$2:$DG$512,MATCH('Breakup of Clients of PMS'!F$1,Raw!$B$1:$DG$1,0),0)</f>
        <v>0</v>
      </c>
      <c r="G139" s="20" t="e">
        <f t="shared" si="38"/>
        <v>#DIV/0!</v>
      </c>
      <c r="H139" s="13" t="str">
        <f>VLOOKUP($A139,Raw!$B$2:$DG$512,MATCH('Breakup of Clients of PMS'!H$1,Raw!$B$1:$DG$1,0),0)</f>
        <v>0</v>
      </c>
      <c r="I139" s="20" t="e">
        <f t="shared" si="39"/>
        <v>#DIV/0!</v>
      </c>
      <c r="J139" s="13" t="str">
        <f>VLOOKUP($A139,Raw!$B$2:$DG$512,MATCH('Breakup of Clients of PMS'!J$1,Raw!$B$1:$DG$1,0),0)</f>
        <v>0</v>
      </c>
      <c r="K139" s="20" t="e">
        <f t="shared" si="40"/>
        <v>#DIV/0!</v>
      </c>
      <c r="L139" s="13" t="str">
        <f>VLOOKUP($A139,Raw!$B$2:$DG$512,MATCH('Breakup of Clients of PMS'!L$1,Raw!$B$1:$DG$1,0),0)</f>
        <v>0</v>
      </c>
      <c r="M139" s="20" t="e">
        <f t="shared" si="41"/>
        <v>#DIV/0!</v>
      </c>
      <c r="N139" s="13" t="str">
        <f>VLOOKUP($A139,Raw!$B$2:$DG$512,MATCH('Breakup of Clients of PMS'!N$1,Raw!$B$1:$DG$1,0),0)</f>
        <v>0</v>
      </c>
      <c r="P139" s="13" t="str">
        <f>VLOOKUP($A139,Raw!$B$2:$DG$512,MATCH('Breakup of Clients of PMS'!P$1,Raw!$B$1:$DG$1,0),0)</f>
        <v>0</v>
      </c>
      <c r="Q139" s="20" t="e">
        <f t="shared" si="42"/>
        <v>#DIV/0!</v>
      </c>
      <c r="R139" s="13" t="str">
        <f>VLOOKUP($A139,Raw!$B$2:$DG$512,MATCH('Breakup of Clients of PMS'!R$1,Raw!$B$1:$DG$1,0),0)</f>
        <v>0</v>
      </c>
      <c r="S139" s="20" t="e">
        <f t="shared" si="43"/>
        <v>#DIV/0!</v>
      </c>
      <c r="T139" s="13" t="str">
        <f>VLOOKUP($A139,Raw!$B$2:$DG$512,MATCH('Breakup of Clients of PMS'!T$1,Raw!$B$1:$DG$1,0),0)</f>
        <v>0</v>
      </c>
      <c r="U139" s="20" t="e">
        <f t="shared" si="44"/>
        <v>#DIV/0!</v>
      </c>
      <c r="V139" s="13" t="str">
        <f>VLOOKUP($A139,Raw!$B$2:$DG$512,MATCH('Breakup of Clients of PMS'!V$1,Raw!$B$1:$DG$1,0),0)</f>
        <v>0</v>
      </c>
      <c r="W139" s="20" t="e">
        <f t="shared" si="45"/>
        <v>#DIV/0!</v>
      </c>
      <c r="X139" s="13" t="str">
        <f>VLOOKUP($A139,Raw!$B$2:$DG$512,MATCH('Breakup of Clients of PMS'!X$1,Raw!$B$1:$DG$1,0),0)</f>
        <v>0</v>
      </c>
      <c r="Y139" s="20" t="e">
        <f t="shared" si="46"/>
        <v>#DIV/0!</v>
      </c>
      <c r="Z139" s="13" t="str">
        <f>VLOOKUP($A139,Raw!$B$2:$DG$512,MATCH('Breakup of Clients of PMS'!Z$1,Raw!$B$1:$DG$1,0),0)</f>
        <v>0</v>
      </c>
      <c r="AA139" s="20" t="e">
        <f t="shared" si="47"/>
        <v>#DIV/0!</v>
      </c>
      <c r="AB139" s="13" t="str">
        <f>VLOOKUP($A139,Raw!$B$2:$DG$512,MATCH('Breakup of Clients of PMS'!AB$1,Raw!$B$1:$DG$1,0),0)</f>
        <v>0</v>
      </c>
      <c r="AD139" s="11" t="e">
        <f t="shared" si="48"/>
        <v>#DIV/0!</v>
      </c>
      <c r="AE139" s="11" t="e">
        <f t="shared" si="49"/>
        <v>#DIV/0!</v>
      </c>
      <c r="AF139" s="11" t="e">
        <f t="shared" si="50"/>
        <v>#DIV/0!</v>
      </c>
      <c r="AG139" s="11" t="e">
        <f t="shared" si="51"/>
        <v>#DIV/0!</v>
      </c>
      <c r="AH139" s="11" t="e">
        <f t="shared" si="52"/>
        <v>#DIV/0!</v>
      </c>
      <c r="AI139" s="11" t="e">
        <f t="shared" si="53"/>
        <v>#DIV/0!</v>
      </c>
    </row>
    <row r="140" spans="1:35" x14ac:dyDescent="0.3">
      <c r="A140" s="13" t="s">
        <v>2610</v>
      </c>
      <c r="B140" s="13" t="str">
        <f>VLOOKUP($A140,Raw!$B$2:$DG$512,MATCH('Breakup of Clients of PMS'!B$1,Raw!$B$1:$DG$1,0),0)</f>
        <v>0</v>
      </c>
      <c r="C140" s="20">
        <f t="shared" si="36"/>
        <v>0</v>
      </c>
      <c r="D140" s="13" t="str">
        <f>VLOOKUP($A140,Raw!$B$2:$DG$512,MATCH('Breakup of Clients of PMS'!D$1,Raw!$B$1:$DG$1,0),0)</f>
        <v>2</v>
      </c>
      <c r="E140" s="20">
        <f t="shared" si="37"/>
        <v>4.4444444444444446E-2</v>
      </c>
      <c r="F140" s="13" t="str">
        <f>VLOOKUP($A140,Raw!$B$2:$DG$512,MATCH('Breakup of Clients of PMS'!F$1,Raw!$B$1:$DG$1,0),0)</f>
        <v>37</v>
      </c>
      <c r="G140" s="20">
        <f t="shared" si="38"/>
        <v>0.82222222222222219</v>
      </c>
      <c r="H140" s="13" t="str">
        <f>VLOOKUP($A140,Raw!$B$2:$DG$512,MATCH('Breakup of Clients of PMS'!H$1,Raw!$B$1:$DG$1,0),0)</f>
        <v>6</v>
      </c>
      <c r="I140" s="20">
        <f t="shared" si="39"/>
        <v>0.13333333333333333</v>
      </c>
      <c r="J140" s="13" t="str">
        <f>VLOOKUP($A140,Raw!$B$2:$DG$512,MATCH('Breakup of Clients of PMS'!J$1,Raw!$B$1:$DG$1,0),0)</f>
        <v>0</v>
      </c>
      <c r="K140" s="20">
        <f t="shared" si="40"/>
        <v>0</v>
      </c>
      <c r="L140" s="13" t="str">
        <f>VLOOKUP($A140,Raw!$B$2:$DG$512,MATCH('Breakup of Clients of PMS'!L$1,Raw!$B$1:$DG$1,0),0)</f>
        <v>0</v>
      </c>
      <c r="M140" s="20">
        <f t="shared" si="41"/>
        <v>0</v>
      </c>
      <c r="N140" s="13" t="str">
        <f>VLOOKUP($A140,Raw!$B$2:$DG$512,MATCH('Breakup of Clients of PMS'!N$1,Raw!$B$1:$DG$1,0),0)</f>
        <v>45</v>
      </c>
      <c r="P140" s="13" t="str">
        <f>VLOOKUP($A140,Raw!$B$2:$DG$512,MATCH('Breakup of Clients of PMS'!P$1,Raw!$B$1:$DG$1,0),0)</f>
        <v>0</v>
      </c>
      <c r="Q140" s="20">
        <f t="shared" si="42"/>
        <v>0</v>
      </c>
      <c r="R140" s="13" t="str">
        <f>VLOOKUP($A140,Raw!$B$2:$DG$512,MATCH('Breakup of Clients of PMS'!R$1,Raw!$B$1:$DG$1,0),0)</f>
        <v>6.5</v>
      </c>
      <c r="S140" s="20">
        <f t="shared" si="43"/>
        <v>9.4339622641509427E-2</v>
      </c>
      <c r="T140" s="13" t="str">
        <f>VLOOKUP($A140,Raw!$B$2:$DG$512,MATCH('Breakup of Clients of PMS'!T$1,Raw!$B$1:$DG$1,0),0)</f>
        <v>51.39</v>
      </c>
      <c r="U140" s="20">
        <f t="shared" si="44"/>
        <v>0.74586357039187223</v>
      </c>
      <c r="V140" s="13" t="str">
        <f>VLOOKUP($A140,Raw!$B$2:$DG$512,MATCH('Breakup of Clients of PMS'!V$1,Raw!$B$1:$DG$1,0),0)</f>
        <v>11.01</v>
      </c>
      <c r="W140" s="20">
        <f t="shared" si="45"/>
        <v>0.15979680696661827</v>
      </c>
      <c r="X140" s="13" t="str">
        <f>VLOOKUP($A140,Raw!$B$2:$DG$512,MATCH('Breakup of Clients of PMS'!X$1,Raw!$B$1:$DG$1,0),0)</f>
        <v>0</v>
      </c>
      <c r="Y140" s="20">
        <f t="shared" si="46"/>
        <v>0</v>
      </c>
      <c r="Z140" s="13" t="str">
        <f>VLOOKUP($A140,Raw!$B$2:$DG$512,MATCH('Breakup of Clients of PMS'!Z$1,Raw!$B$1:$DG$1,0),0)</f>
        <v>0</v>
      </c>
      <c r="AA140" s="20">
        <f t="shared" si="47"/>
        <v>0</v>
      </c>
      <c r="AB140" s="13" t="str">
        <f>VLOOKUP($A140,Raw!$B$2:$DG$512,MATCH('Breakup of Clients of PMS'!AB$1,Raw!$B$1:$DG$1,0),0)</f>
        <v>68.9</v>
      </c>
      <c r="AD140" s="11" t="e">
        <f t="shared" si="48"/>
        <v>#DIV/0!</v>
      </c>
      <c r="AE140" s="11">
        <f t="shared" si="49"/>
        <v>3.25</v>
      </c>
      <c r="AF140" s="11">
        <f t="shared" si="50"/>
        <v>1.3889189189189188</v>
      </c>
      <c r="AG140" s="11">
        <f t="shared" si="51"/>
        <v>1.835</v>
      </c>
      <c r="AH140" s="11" t="e">
        <f t="shared" si="52"/>
        <v>#DIV/0!</v>
      </c>
      <c r="AI140" s="11" t="e">
        <f t="shared" si="53"/>
        <v>#DIV/0!</v>
      </c>
    </row>
    <row r="141" spans="1:35" x14ac:dyDescent="0.3">
      <c r="A141" s="13" t="s">
        <v>2634</v>
      </c>
      <c r="B141" s="13" t="str">
        <f>VLOOKUP($A141,Raw!$B$2:$DG$512,MATCH('Breakup of Clients of PMS'!B$1,Raw!$B$1:$DG$1,0),0)</f>
        <v>0</v>
      </c>
      <c r="C141" s="20">
        <f t="shared" si="36"/>
        <v>0</v>
      </c>
      <c r="D141" s="13" t="str">
        <f>VLOOKUP($A141,Raw!$B$2:$DG$512,MATCH('Breakup of Clients of PMS'!D$1,Raw!$B$1:$DG$1,0),0)</f>
        <v>0</v>
      </c>
      <c r="E141" s="20">
        <f t="shared" si="37"/>
        <v>0</v>
      </c>
      <c r="F141" s="13" t="str">
        <f>VLOOKUP($A141,Raw!$B$2:$DG$512,MATCH('Breakup of Clients of PMS'!F$1,Raw!$B$1:$DG$1,0),0)</f>
        <v>0</v>
      </c>
      <c r="G141" s="20">
        <f t="shared" si="38"/>
        <v>0</v>
      </c>
      <c r="H141" s="13" t="str">
        <f>VLOOKUP($A141,Raw!$B$2:$DG$512,MATCH('Breakup of Clients of PMS'!H$1,Raw!$B$1:$DG$1,0),0)</f>
        <v>0</v>
      </c>
      <c r="I141" s="20">
        <f t="shared" si="39"/>
        <v>0</v>
      </c>
      <c r="J141" s="13" t="str">
        <f>VLOOKUP($A141,Raw!$B$2:$DG$512,MATCH('Breakup of Clients of PMS'!J$1,Raw!$B$1:$DG$1,0),0)</f>
        <v>2</v>
      </c>
      <c r="K141" s="20">
        <f t="shared" si="40"/>
        <v>1</v>
      </c>
      <c r="L141" s="13" t="str">
        <f>VLOOKUP($A141,Raw!$B$2:$DG$512,MATCH('Breakup of Clients of PMS'!L$1,Raw!$B$1:$DG$1,0),0)</f>
        <v>0</v>
      </c>
      <c r="M141" s="20">
        <f t="shared" si="41"/>
        <v>0</v>
      </c>
      <c r="N141" s="13" t="str">
        <f>VLOOKUP($A141,Raw!$B$2:$DG$512,MATCH('Breakup of Clients of PMS'!N$1,Raw!$B$1:$DG$1,0),0)</f>
        <v>2</v>
      </c>
      <c r="P141" s="13" t="str">
        <f>VLOOKUP($A141,Raw!$B$2:$DG$512,MATCH('Breakup of Clients of PMS'!P$1,Raw!$B$1:$DG$1,0),0)</f>
        <v>0</v>
      </c>
      <c r="Q141" s="20">
        <f t="shared" si="42"/>
        <v>0</v>
      </c>
      <c r="R141" s="13" t="str">
        <f>VLOOKUP($A141,Raw!$B$2:$DG$512,MATCH('Breakup of Clients of PMS'!R$1,Raw!$B$1:$DG$1,0),0)</f>
        <v>0</v>
      </c>
      <c r="S141" s="20">
        <f t="shared" si="43"/>
        <v>0</v>
      </c>
      <c r="T141" s="13" t="str">
        <f>VLOOKUP($A141,Raw!$B$2:$DG$512,MATCH('Breakup of Clients of PMS'!T$1,Raw!$B$1:$DG$1,0),0)</f>
        <v>0</v>
      </c>
      <c r="U141" s="20">
        <f t="shared" si="44"/>
        <v>0</v>
      </c>
      <c r="V141" s="13" t="str">
        <f>VLOOKUP($A141,Raw!$B$2:$DG$512,MATCH('Breakup of Clients of PMS'!V$1,Raw!$B$1:$DG$1,0),0)</f>
        <v>0</v>
      </c>
      <c r="W141" s="20">
        <f t="shared" si="45"/>
        <v>0</v>
      </c>
      <c r="X141" s="13" t="str">
        <f>VLOOKUP($A141,Raw!$B$2:$DG$512,MATCH('Breakup of Clients of PMS'!X$1,Raw!$B$1:$DG$1,0),0)</f>
        <v>31109.8</v>
      </c>
      <c r="Y141" s="20">
        <f t="shared" si="46"/>
        <v>1</v>
      </c>
      <c r="Z141" s="13" t="str">
        <f>VLOOKUP($A141,Raw!$B$2:$DG$512,MATCH('Breakup of Clients of PMS'!Z$1,Raw!$B$1:$DG$1,0),0)</f>
        <v>0</v>
      </c>
      <c r="AA141" s="20">
        <f t="shared" si="47"/>
        <v>0</v>
      </c>
      <c r="AB141" s="13" t="str">
        <f>VLOOKUP($A141,Raw!$B$2:$DG$512,MATCH('Breakup of Clients of PMS'!AB$1,Raw!$B$1:$DG$1,0),0)</f>
        <v>31109.8</v>
      </c>
      <c r="AD141" s="11" t="e">
        <f t="shared" si="48"/>
        <v>#DIV/0!</v>
      </c>
      <c r="AE141" s="11" t="e">
        <f t="shared" si="49"/>
        <v>#DIV/0!</v>
      </c>
      <c r="AF141" s="11" t="e">
        <f t="shared" si="50"/>
        <v>#DIV/0!</v>
      </c>
      <c r="AG141" s="11" t="e">
        <f t="shared" si="51"/>
        <v>#DIV/0!</v>
      </c>
      <c r="AH141" s="11">
        <f t="shared" si="52"/>
        <v>15554.9</v>
      </c>
      <c r="AI141" s="11" t="e">
        <f t="shared" si="53"/>
        <v>#DIV/0!</v>
      </c>
    </row>
    <row r="142" spans="1:35" x14ac:dyDescent="0.3">
      <c r="A142" s="13" t="s">
        <v>2642</v>
      </c>
      <c r="B142" s="13" t="str">
        <f>VLOOKUP($A142,Raw!$B$2:$DG$512,MATCH('Breakup of Clients of PMS'!B$1,Raw!$B$1:$DG$1,0),0)</f>
        <v>0</v>
      </c>
      <c r="C142" s="20">
        <f t="shared" si="36"/>
        <v>0</v>
      </c>
      <c r="D142" s="13" t="str">
        <f>VLOOKUP($A142,Raw!$B$2:$DG$512,MATCH('Breakup of Clients of PMS'!D$1,Raw!$B$1:$DG$1,0),0)</f>
        <v>1</v>
      </c>
      <c r="E142" s="20">
        <f t="shared" si="37"/>
        <v>1</v>
      </c>
      <c r="F142" s="13" t="str">
        <f>VLOOKUP($A142,Raw!$B$2:$DG$512,MATCH('Breakup of Clients of PMS'!F$1,Raw!$B$1:$DG$1,0),0)</f>
        <v>0</v>
      </c>
      <c r="G142" s="20">
        <f t="shared" si="38"/>
        <v>0</v>
      </c>
      <c r="H142" s="13" t="str">
        <f>VLOOKUP($A142,Raw!$B$2:$DG$512,MATCH('Breakup of Clients of PMS'!H$1,Raw!$B$1:$DG$1,0),0)</f>
        <v>0</v>
      </c>
      <c r="I142" s="20">
        <f t="shared" si="39"/>
        <v>0</v>
      </c>
      <c r="J142" s="13" t="str">
        <f>VLOOKUP($A142,Raw!$B$2:$DG$512,MATCH('Breakup of Clients of PMS'!J$1,Raw!$B$1:$DG$1,0),0)</f>
        <v>0</v>
      </c>
      <c r="K142" s="20">
        <f t="shared" si="40"/>
        <v>0</v>
      </c>
      <c r="L142" s="13" t="str">
        <f>VLOOKUP($A142,Raw!$B$2:$DG$512,MATCH('Breakup of Clients of PMS'!L$1,Raw!$B$1:$DG$1,0),0)</f>
        <v>0</v>
      </c>
      <c r="M142" s="20">
        <f t="shared" si="41"/>
        <v>0</v>
      </c>
      <c r="N142" s="13" t="str">
        <f>VLOOKUP($A142,Raw!$B$2:$DG$512,MATCH('Breakup of Clients of PMS'!N$1,Raw!$B$1:$DG$1,0),0)</f>
        <v>1</v>
      </c>
      <c r="P142" s="13" t="str">
        <f>VLOOKUP($A142,Raw!$B$2:$DG$512,MATCH('Breakup of Clients of PMS'!P$1,Raw!$B$1:$DG$1,0),0)</f>
        <v>0</v>
      </c>
      <c r="Q142" s="20" t="e">
        <f t="shared" si="42"/>
        <v>#DIV/0!</v>
      </c>
      <c r="R142" s="13" t="str">
        <f>VLOOKUP($A142,Raw!$B$2:$DG$512,MATCH('Breakup of Clients of PMS'!R$1,Raw!$B$1:$DG$1,0),0)</f>
        <v>0</v>
      </c>
      <c r="S142" s="20" t="e">
        <f t="shared" si="43"/>
        <v>#DIV/0!</v>
      </c>
      <c r="T142" s="13" t="str">
        <f>VLOOKUP($A142,Raw!$B$2:$DG$512,MATCH('Breakup of Clients of PMS'!T$1,Raw!$B$1:$DG$1,0),0)</f>
        <v>0</v>
      </c>
      <c r="U142" s="20" t="e">
        <f t="shared" si="44"/>
        <v>#DIV/0!</v>
      </c>
      <c r="V142" s="13" t="str">
        <f>VLOOKUP($A142,Raw!$B$2:$DG$512,MATCH('Breakup of Clients of PMS'!V$1,Raw!$B$1:$DG$1,0),0)</f>
        <v>0</v>
      </c>
      <c r="W142" s="20" t="e">
        <f t="shared" si="45"/>
        <v>#DIV/0!</v>
      </c>
      <c r="X142" s="13" t="str">
        <f>VLOOKUP($A142,Raw!$B$2:$DG$512,MATCH('Breakup of Clients of PMS'!X$1,Raw!$B$1:$DG$1,0),0)</f>
        <v>0</v>
      </c>
      <c r="Y142" s="20" t="e">
        <f t="shared" si="46"/>
        <v>#DIV/0!</v>
      </c>
      <c r="Z142" s="13" t="str">
        <f>VLOOKUP($A142,Raw!$B$2:$DG$512,MATCH('Breakup of Clients of PMS'!Z$1,Raw!$B$1:$DG$1,0),0)</f>
        <v>0</v>
      </c>
      <c r="AA142" s="20" t="e">
        <f t="shared" si="47"/>
        <v>#DIV/0!</v>
      </c>
      <c r="AB142" s="13" t="str">
        <f>VLOOKUP($A142,Raw!$B$2:$DG$512,MATCH('Breakup of Clients of PMS'!AB$1,Raw!$B$1:$DG$1,0),0)</f>
        <v>0</v>
      </c>
      <c r="AD142" s="11" t="e">
        <f t="shared" si="48"/>
        <v>#DIV/0!</v>
      </c>
      <c r="AE142" s="11">
        <f t="shared" si="49"/>
        <v>0</v>
      </c>
      <c r="AF142" s="11" t="e">
        <f t="shared" si="50"/>
        <v>#DIV/0!</v>
      </c>
      <c r="AG142" s="11" t="e">
        <f t="shared" si="51"/>
        <v>#DIV/0!</v>
      </c>
      <c r="AH142" s="11" t="e">
        <f t="shared" si="52"/>
        <v>#DIV/0!</v>
      </c>
      <c r="AI142" s="11" t="e">
        <f t="shared" si="53"/>
        <v>#DIV/0!</v>
      </c>
    </row>
    <row r="143" spans="1:35" x14ac:dyDescent="0.3">
      <c r="A143" s="13" t="s">
        <v>2651</v>
      </c>
      <c r="B143" s="13" t="str">
        <f>VLOOKUP($A143,Raw!$B$2:$DG$512,MATCH('Breakup of Clients of PMS'!B$1,Raw!$B$1:$DG$1,0),0)</f>
        <v>0</v>
      </c>
      <c r="C143" s="20" t="e">
        <f t="shared" si="36"/>
        <v>#DIV/0!</v>
      </c>
      <c r="D143" s="13" t="str">
        <f>VLOOKUP($A143,Raw!$B$2:$DG$512,MATCH('Breakup of Clients of PMS'!D$1,Raw!$B$1:$DG$1,0),0)</f>
        <v>0</v>
      </c>
      <c r="E143" s="20" t="e">
        <f t="shared" si="37"/>
        <v>#DIV/0!</v>
      </c>
      <c r="F143" s="13" t="str">
        <f>VLOOKUP($A143,Raw!$B$2:$DG$512,MATCH('Breakup of Clients of PMS'!F$1,Raw!$B$1:$DG$1,0),0)</f>
        <v>0</v>
      </c>
      <c r="G143" s="20" t="e">
        <f t="shared" si="38"/>
        <v>#DIV/0!</v>
      </c>
      <c r="H143" s="13" t="str">
        <f>VLOOKUP($A143,Raw!$B$2:$DG$512,MATCH('Breakup of Clients of PMS'!H$1,Raw!$B$1:$DG$1,0),0)</f>
        <v>0</v>
      </c>
      <c r="I143" s="20" t="e">
        <f t="shared" si="39"/>
        <v>#DIV/0!</v>
      </c>
      <c r="J143" s="13" t="str">
        <f>VLOOKUP($A143,Raw!$B$2:$DG$512,MATCH('Breakup of Clients of PMS'!J$1,Raw!$B$1:$DG$1,0),0)</f>
        <v>0</v>
      </c>
      <c r="K143" s="20" t="e">
        <f t="shared" si="40"/>
        <v>#DIV/0!</v>
      </c>
      <c r="L143" s="13" t="str">
        <f>VLOOKUP($A143,Raw!$B$2:$DG$512,MATCH('Breakup of Clients of PMS'!L$1,Raw!$B$1:$DG$1,0),0)</f>
        <v>0</v>
      </c>
      <c r="M143" s="20" t="e">
        <f t="shared" si="41"/>
        <v>#DIV/0!</v>
      </c>
      <c r="N143" s="13" t="str">
        <f>VLOOKUP($A143,Raw!$B$2:$DG$512,MATCH('Breakup of Clients of PMS'!N$1,Raw!$B$1:$DG$1,0),0)</f>
        <v>0</v>
      </c>
      <c r="P143" s="13" t="str">
        <f>VLOOKUP($A143,Raw!$B$2:$DG$512,MATCH('Breakup of Clients of PMS'!P$1,Raw!$B$1:$DG$1,0),0)</f>
        <v>0</v>
      </c>
      <c r="Q143" s="20" t="e">
        <f t="shared" si="42"/>
        <v>#DIV/0!</v>
      </c>
      <c r="R143" s="13" t="str">
        <f>VLOOKUP($A143,Raw!$B$2:$DG$512,MATCH('Breakup of Clients of PMS'!R$1,Raw!$B$1:$DG$1,0),0)</f>
        <v>0</v>
      </c>
      <c r="S143" s="20" t="e">
        <f t="shared" si="43"/>
        <v>#DIV/0!</v>
      </c>
      <c r="T143" s="13" t="str">
        <f>VLOOKUP($A143,Raw!$B$2:$DG$512,MATCH('Breakup of Clients of PMS'!T$1,Raw!$B$1:$DG$1,0),0)</f>
        <v>0</v>
      </c>
      <c r="U143" s="20" t="e">
        <f t="shared" si="44"/>
        <v>#DIV/0!</v>
      </c>
      <c r="V143" s="13" t="str">
        <f>VLOOKUP($A143,Raw!$B$2:$DG$512,MATCH('Breakup of Clients of PMS'!V$1,Raw!$B$1:$DG$1,0),0)</f>
        <v>0</v>
      </c>
      <c r="W143" s="20" t="e">
        <f t="shared" si="45"/>
        <v>#DIV/0!</v>
      </c>
      <c r="X143" s="13" t="str">
        <f>VLOOKUP($A143,Raw!$B$2:$DG$512,MATCH('Breakup of Clients of PMS'!X$1,Raw!$B$1:$DG$1,0),0)</f>
        <v>0</v>
      </c>
      <c r="Y143" s="20" t="e">
        <f t="shared" si="46"/>
        <v>#DIV/0!</v>
      </c>
      <c r="Z143" s="13" t="str">
        <f>VLOOKUP($A143,Raw!$B$2:$DG$512,MATCH('Breakup of Clients of PMS'!Z$1,Raw!$B$1:$DG$1,0),0)</f>
        <v>0</v>
      </c>
      <c r="AA143" s="20" t="e">
        <f t="shared" si="47"/>
        <v>#DIV/0!</v>
      </c>
      <c r="AB143" s="13" t="str">
        <f>VLOOKUP($A143,Raw!$B$2:$DG$512,MATCH('Breakup of Clients of PMS'!AB$1,Raw!$B$1:$DG$1,0),0)</f>
        <v>0</v>
      </c>
      <c r="AD143" s="11" t="e">
        <f t="shared" si="48"/>
        <v>#DIV/0!</v>
      </c>
      <c r="AE143" s="11" t="e">
        <f t="shared" si="49"/>
        <v>#DIV/0!</v>
      </c>
      <c r="AF143" s="11" t="e">
        <f t="shared" si="50"/>
        <v>#DIV/0!</v>
      </c>
      <c r="AG143" s="11" t="e">
        <f t="shared" si="51"/>
        <v>#DIV/0!</v>
      </c>
      <c r="AH143" s="11" t="e">
        <f t="shared" si="52"/>
        <v>#DIV/0!</v>
      </c>
      <c r="AI143" s="11" t="e">
        <f t="shared" si="53"/>
        <v>#DIV/0!</v>
      </c>
    </row>
    <row r="144" spans="1:35" x14ac:dyDescent="0.3">
      <c r="A144" s="13" t="s">
        <v>2658</v>
      </c>
      <c r="B144" s="13" t="str">
        <f>VLOOKUP($A144,Raw!$B$2:$DG$512,MATCH('Breakup of Clients of PMS'!B$1,Raw!$B$1:$DG$1,0),0)</f>
        <v>0</v>
      </c>
      <c r="C144" s="20" t="e">
        <f t="shared" si="36"/>
        <v>#DIV/0!</v>
      </c>
      <c r="D144" s="13" t="str">
        <f>VLOOKUP($A144,Raw!$B$2:$DG$512,MATCH('Breakup of Clients of PMS'!D$1,Raw!$B$1:$DG$1,0),0)</f>
        <v>0</v>
      </c>
      <c r="E144" s="20" t="e">
        <f t="shared" si="37"/>
        <v>#DIV/0!</v>
      </c>
      <c r="F144" s="13" t="str">
        <f>VLOOKUP($A144,Raw!$B$2:$DG$512,MATCH('Breakup of Clients of PMS'!F$1,Raw!$B$1:$DG$1,0),0)</f>
        <v>0</v>
      </c>
      <c r="G144" s="20" t="e">
        <f t="shared" si="38"/>
        <v>#DIV/0!</v>
      </c>
      <c r="H144" s="13" t="str">
        <f>VLOOKUP($A144,Raw!$B$2:$DG$512,MATCH('Breakup of Clients of PMS'!H$1,Raw!$B$1:$DG$1,0),0)</f>
        <v>0</v>
      </c>
      <c r="I144" s="20" t="e">
        <f t="shared" si="39"/>
        <v>#DIV/0!</v>
      </c>
      <c r="J144" s="13" t="str">
        <f>VLOOKUP($A144,Raw!$B$2:$DG$512,MATCH('Breakup of Clients of PMS'!J$1,Raw!$B$1:$DG$1,0),0)</f>
        <v>0</v>
      </c>
      <c r="K144" s="20" t="e">
        <f t="shared" si="40"/>
        <v>#DIV/0!</v>
      </c>
      <c r="L144" s="13" t="str">
        <f>VLOOKUP($A144,Raw!$B$2:$DG$512,MATCH('Breakup of Clients of PMS'!L$1,Raw!$B$1:$DG$1,0),0)</f>
        <v>0</v>
      </c>
      <c r="M144" s="20" t="e">
        <f t="shared" si="41"/>
        <v>#DIV/0!</v>
      </c>
      <c r="N144" s="13" t="str">
        <f>VLOOKUP($A144,Raw!$B$2:$DG$512,MATCH('Breakup of Clients of PMS'!N$1,Raw!$B$1:$DG$1,0),0)</f>
        <v>0</v>
      </c>
      <c r="P144" s="13" t="str">
        <f>VLOOKUP($A144,Raw!$B$2:$DG$512,MATCH('Breakup of Clients of PMS'!P$1,Raw!$B$1:$DG$1,0),0)</f>
        <v>0</v>
      </c>
      <c r="Q144" s="20" t="e">
        <f t="shared" si="42"/>
        <v>#DIV/0!</v>
      </c>
      <c r="R144" s="13" t="str">
        <f>VLOOKUP($A144,Raw!$B$2:$DG$512,MATCH('Breakup of Clients of PMS'!R$1,Raw!$B$1:$DG$1,0),0)</f>
        <v>0</v>
      </c>
      <c r="S144" s="20" t="e">
        <f t="shared" si="43"/>
        <v>#DIV/0!</v>
      </c>
      <c r="T144" s="13" t="str">
        <f>VLOOKUP($A144,Raw!$B$2:$DG$512,MATCH('Breakup of Clients of PMS'!T$1,Raw!$B$1:$DG$1,0),0)</f>
        <v>0</v>
      </c>
      <c r="U144" s="20" t="e">
        <f t="shared" si="44"/>
        <v>#DIV/0!</v>
      </c>
      <c r="V144" s="13" t="str">
        <f>VLOOKUP($A144,Raw!$B$2:$DG$512,MATCH('Breakup of Clients of PMS'!V$1,Raw!$B$1:$DG$1,0),0)</f>
        <v>0</v>
      </c>
      <c r="W144" s="20" t="e">
        <f t="shared" si="45"/>
        <v>#DIV/0!</v>
      </c>
      <c r="X144" s="13" t="str">
        <f>VLOOKUP($A144,Raw!$B$2:$DG$512,MATCH('Breakup of Clients of PMS'!X$1,Raw!$B$1:$DG$1,0),0)</f>
        <v>0</v>
      </c>
      <c r="Y144" s="20" t="e">
        <f t="shared" si="46"/>
        <v>#DIV/0!</v>
      </c>
      <c r="Z144" s="13" t="str">
        <f>VLOOKUP($A144,Raw!$B$2:$DG$512,MATCH('Breakup of Clients of PMS'!Z$1,Raw!$B$1:$DG$1,0),0)</f>
        <v>0</v>
      </c>
      <c r="AA144" s="20" t="e">
        <f t="shared" si="47"/>
        <v>#DIV/0!</v>
      </c>
      <c r="AB144" s="13" t="str">
        <f>VLOOKUP($A144,Raw!$B$2:$DG$512,MATCH('Breakup of Clients of PMS'!AB$1,Raw!$B$1:$DG$1,0),0)</f>
        <v>0</v>
      </c>
      <c r="AD144" s="11" t="e">
        <f t="shared" si="48"/>
        <v>#DIV/0!</v>
      </c>
      <c r="AE144" s="11" t="e">
        <f t="shared" si="49"/>
        <v>#DIV/0!</v>
      </c>
      <c r="AF144" s="11" t="e">
        <f t="shared" si="50"/>
        <v>#DIV/0!</v>
      </c>
      <c r="AG144" s="11" t="e">
        <f t="shared" si="51"/>
        <v>#DIV/0!</v>
      </c>
      <c r="AH144" s="11" t="e">
        <f t="shared" si="52"/>
        <v>#DIV/0!</v>
      </c>
      <c r="AI144" s="11" t="e">
        <f t="shared" si="53"/>
        <v>#DIV/0!</v>
      </c>
    </row>
    <row r="145" spans="1:35" x14ac:dyDescent="0.3">
      <c r="A145" s="13" t="s">
        <v>2665</v>
      </c>
      <c r="B145" s="13" t="str">
        <f>VLOOKUP($A145,Raw!$B$2:$DG$512,MATCH('Breakup of Clients of PMS'!B$1,Raw!$B$1:$DG$1,0),0)</f>
        <v>0</v>
      </c>
      <c r="C145" s="20">
        <f t="shared" si="36"/>
        <v>0</v>
      </c>
      <c r="D145" s="13" t="str">
        <f>VLOOKUP($A145,Raw!$B$2:$DG$512,MATCH('Breakup of Clients of PMS'!D$1,Raw!$B$1:$DG$1,0),0)</f>
        <v>9</v>
      </c>
      <c r="E145" s="20">
        <f t="shared" si="37"/>
        <v>6.0524546065904503E-3</v>
      </c>
      <c r="F145" s="13" t="str">
        <f>VLOOKUP($A145,Raw!$B$2:$DG$512,MATCH('Breakup of Clients of PMS'!F$1,Raw!$B$1:$DG$1,0),0)</f>
        <v>1334</v>
      </c>
      <c r="G145" s="20">
        <f t="shared" si="38"/>
        <v>0.89710827168796237</v>
      </c>
      <c r="H145" s="13" t="str">
        <f>VLOOKUP($A145,Raw!$B$2:$DG$512,MATCH('Breakup of Clients of PMS'!H$1,Raw!$B$1:$DG$1,0),0)</f>
        <v>144</v>
      </c>
      <c r="I145" s="20">
        <f t="shared" si="39"/>
        <v>9.6839273705447204E-2</v>
      </c>
      <c r="J145" s="13" t="str">
        <f>VLOOKUP($A145,Raw!$B$2:$DG$512,MATCH('Breakup of Clients of PMS'!J$1,Raw!$B$1:$DG$1,0),0)</f>
        <v>0</v>
      </c>
      <c r="K145" s="20">
        <f t="shared" si="40"/>
        <v>0</v>
      </c>
      <c r="L145" s="13" t="str">
        <f>VLOOKUP($A145,Raw!$B$2:$DG$512,MATCH('Breakup of Clients of PMS'!L$1,Raw!$B$1:$DG$1,0),0)</f>
        <v>0</v>
      </c>
      <c r="M145" s="20">
        <f t="shared" si="41"/>
        <v>0</v>
      </c>
      <c r="N145" s="13" t="str">
        <f>VLOOKUP($A145,Raw!$B$2:$DG$512,MATCH('Breakup of Clients of PMS'!N$1,Raw!$B$1:$DG$1,0),0)</f>
        <v>1487</v>
      </c>
      <c r="P145" s="13" t="str">
        <f>VLOOKUP($A145,Raw!$B$2:$DG$512,MATCH('Breakup of Clients of PMS'!P$1,Raw!$B$1:$DG$1,0),0)</f>
        <v>0</v>
      </c>
      <c r="Q145" s="20">
        <f t="shared" si="42"/>
        <v>0</v>
      </c>
      <c r="R145" s="13" t="str">
        <f>VLOOKUP($A145,Raw!$B$2:$DG$512,MATCH('Breakup of Clients of PMS'!R$1,Raw!$B$1:$DG$1,0),0)</f>
        <v>7.1</v>
      </c>
      <c r="S145" s="20">
        <f t="shared" si="43"/>
        <v>6.3483547925608005E-3</v>
      </c>
      <c r="T145" s="13" t="str">
        <f>VLOOKUP($A145,Raw!$B$2:$DG$512,MATCH('Breakup of Clients of PMS'!T$1,Raw!$B$1:$DG$1,0),0)</f>
        <v>999.44</v>
      </c>
      <c r="U145" s="20">
        <f t="shared" si="44"/>
        <v>0.89363376251788262</v>
      </c>
      <c r="V145" s="13" t="str">
        <f>VLOOKUP($A145,Raw!$B$2:$DG$512,MATCH('Breakup of Clients of PMS'!V$1,Raw!$B$1:$DG$1,0),0)</f>
        <v>111.86</v>
      </c>
      <c r="W145" s="20">
        <f t="shared" si="45"/>
        <v>0.1000178826895565</v>
      </c>
      <c r="X145" s="13" t="str">
        <f>VLOOKUP($A145,Raw!$B$2:$DG$512,MATCH('Breakup of Clients of PMS'!X$1,Raw!$B$1:$DG$1,0),0)</f>
        <v>0</v>
      </c>
      <c r="Y145" s="20">
        <f t="shared" si="46"/>
        <v>0</v>
      </c>
      <c r="Z145" s="13" t="str">
        <f>VLOOKUP($A145,Raw!$B$2:$DG$512,MATCH('Breakup of Clients of PMS'!Z$1,Raw!$B$1:$DG$1,0),0)</f>
        <v>0</v>
      </c>
      <c r="AA145" s="20">
        <f t="shared" si="47"/>
        <v>0</v>
      </c>
      <c r="AB145" s="13" t="str">
        <f>VLOOKUP($A145,Raw!$B$2:$DG$512,MATCH('Breakup of Clients of PMS'!AB$1,Raw!$B$1:$DG$1,0),0)</f>
        <v>1118.4</v>
      </c>
      <c r="AD145" s="11" t="e">
        <f t="shared" si="48"/>
        <v>#DIV/0!</v>
      </c>
      <c r="AE145" s="11">
        <f t="shared" si="49"/>
        <v>0.78888888888888886</v>
      </c>
      <c r="AF145" s="11">
        <f t="shared" si="50"/>
        <v>0.74920539730134939</v>
      </c>
      <c r="AG145" s="11">
        <f t="shared" si="51"/>
        <v>0.77680555555555553</v>
      </c>
      <c r="AH145" s="11" t="e">
        <f t="shared" si="52"/>
        <v>#DIV/0!</v>
      </c>
      <c r="AI145" s="11" t="e">
        <f t="shared" si="53"/>
        <v>#DIV/0!</v>
      </c>
    </row>
    <row r="146" spans="1:35" x14ac:dyDescent="0.3">
      <c r="A146" s="13" t="s">
        <v>2681</v>
      </c>
      <c r="B146" s="13" t="str">
        <f>VLOOKUP($A146,Raw!$B$2:$DG$512,MATCH('Breakup of Clients of PMS'!B$1,Raw!$B$1:$DG$1,0),0)</f>
        <v>0</v>
      </c>
      <c r="C146" s="20">
        <f t="shared" si="36"/>
        <v>0</v>
      </c>
      <c r="D146" s="13" t="str">
        <f>VLOOKUP($A146,Raw!$B$2:$DG$512,MATCH('Breakup of Clients of PMS'!D$1,Raw!$B$1:$DG$1,0),0)</f>
        <v>56</v>
      </c>
      <c r="E146" s="20">
        <f t="shared" si="37"/>
        <v>0.13793103448275862</v>
      </c>
      <c r="F146" s="13" t="str">
        <f>VLOOKUP($A146,Raw!$B$2:$DG$512,MATCH('Breakup of Clients of PMS'!F$1,Raw!$B$1:$DG$1,0),0)</f>
        <v>349</v>
      </c>
      <c r="G146" s="20">
        <f t="shared" si="38"/>
        <v>0.85960591133004927</v>
      </c>
      <c r="H146" s="13" t="str">
        <f>VLOOKUP($A146,Raw!$B$2:$DG$512,MATCH('Breakup of Clients of PMS'!H$1,Raw!$B$1:$DG$1,0),0)</f>
        <v>1</v>
      </c>
      <c r="I146" s="20">
        <f t="shared" si="39"/>
        <v>2.4630541871921183E-3</v>
      </c>
      <c r="J146" s="13" t="str">
        <f>VLOOKUP($A146,Raw!$B$2:$DG$512,MATCH('Breakup of Clients of PMS'!J$1,Raw!$B$1:$DG$1,0),0)</f>
        <v>0</v>
      </c>
      <c r="K146" s="20">
        <f t="shared" si="40"/>
        <v>0</v>
      </c>
      <c r="L146" s="13" t="str">
        <f>VLOOKUP($A146,Raw!$B$2:$DG$512,MATCH('Breakup of Clients of PMS'!L$1,Raw!$B$1:$DG$1,0),0)</f>
        <v>0</v>
      </c>
      <c r="M146" s="20">
        <f t="shared" si="41"/>
        <v>0</v>
      </c>
      <c r="N146" s="13" t="str">
        <f>VLOOKUP($A146,Raw!$B$2:$DG$512,MATCH('Breakup of Clients of PMS'!N$1,Raw!$B$1:$DG$1,0),0)</f>
        <v>406</v>
      </c>
      <c r="P146" s="13" t="str">
        <f>VLOOKUP($A146,Raw!$B$2:$DG$512,MATCH('Breakup of Clients of PMS'!P$1,Raw!$B$1:$DG$1,0),0)</f>
        <v>0</v>
      </c>
      <c r="Q146" s="20">
        <f t="shared" si="42"/>
        <v>0</v>
      </c>
      <c r="R146" s="13" t="str">
        <f>VLOOKUP($A146,Raw!$B$2:$DG$512,MATCH('Breakup of Clients of PMS'!R$1,Raw!$B$1:$DG$1,0),0)</f>
        <v>455.08</v>
      </c>
      <c r="S146" s="20">
        <f t="shared" si="43"/>
        <v>0.26791475332626868</v>
      </c>
      <c r="T146" s="13" t="str">
        <f>VLOOKUP($A146,Raw!$B$2:$DG$512,MATCH('Breakup of Clients of PMS'!T$1,Raw!$B$1:$DG$1,0),0)</f>
        <v>1242.39</v>
      </c>
      <c r="U146" s="20">
        <f t="shared" si="44"/>
        <v>0.73141999293535864</v>
      </c>
      <c r="V146" s="13" t="str">
        <f>VLOOKUP($A146,Raw!$B$2:$DG$512,MATCH('Breakup of Clients of PMS'!V$1,Raw!$B$1:$DG$1,0),0)</f>
        <v>1.13</v>
      </c>
      <c r="W146" s="20">
        <f t="shared" si="45"/>
        <v>6.6525373837277751E-4</v>
      </c>
      <c r="X146" s="13" t="str">
        <f>VLOOKUP($A146,Raw!$B$2:$DG$512,MATCH('Breakup of Clients of PMS'!X$1,Raw!$B$1:$DG$1,0),0)</f>
        <v>0</v>
      </c>
      <c r="Y146" s="20">
        <f t="shared" si="46"/>
        <v>0</v>
      </c>
      <c r="Z146" s="13" t="str">
        <f>VLOOKUP($A146,Raw!$B$2:$DG$512,MATCH('Breakup of Clients of PMS'!Z$1,Raw!$B$1:$DG$1,0),0)</f>
        <v>0</v>
      </c>
      <c r="AA146" s="20">
        <f t="shared" si="47"/>
        <v>0</v>
      </c>
      <c r="AB146" s="13" t="str">
        <f>VLOOKUP($A146,Raw!$B$2:$DG$512,MATCH('Breakup of Clients of PMS'!AB$1,Raw!$B$1:$DG$1,0),0)</f>
        <v>1698.6</v>
      </c>
      <c r="AD146" s="11" t="e">
        <f t="shared" si="48"/>
        <v>#DIV/0!</v>
      </c>
      <c r="AE146" s="11">
        <f t="shared" si="49"/>
        <v>8.1264285714285709</v>
      </c>
      <c r="AF146" s="11">
        <f t="shared" si="50"/>
        <v>3.5598567335243554</v>
      </c>
      <c r="AG146" s="11">
        <f t="shared" si="51"/>
        <v>1.1299999999999999</v>
      </c>
      <c r="AH146" s="11" t="e">
        <f t="shared" si="52"/>
        <v>#DIV/0!</v>
      </c>
      <c r="AI146" s="11" t="e">
        <f t="shared" si="53"/>
        <v>#DIV/0!</v>
      </c>
    </row>
    <row r="147" spans="1:35" x14ac:dyDescent="0.3">
      <c r="A147" s="13" t="s">
        <v>2703</v>
      </c>
      <c r="B147" s="13" t="str">
        <f>VLOOKUP($A147,Raw!$B$2:$DG$512,MATCH('Breakup of Clients of PMS'!B$1,Raw!$B$1:$DG$1,0),0)</f>
        <v>0</v>
      </c>
      <c r="C147" s="20" t="e">
        <f t="shared" si="36"/>
        <v>#DIV/0!</v>
      </c>
      <c r="D147" s="13" t="str">
        <f>VLOOKUP($A147,Raw!$B$2:$DG$512,MATCH('Breakup of Clients of PMS'!D$1,Raw!$B$1:$DG$1,0),0)</f>
        <v>0</v>
      </c>
      <c r="E147" s="20" t="e">
        <f t="shared" si="37"/>
        <v>#DIV/0!</v>
      </c>
      <c r="F147" s="13" t="str">
        <f>VLOOKUP($A147,Raw!$B$2:$DG$512,MATCH('Breakup of Clients of PMS'!F$1,Raw!$B$1:$DG$1,0),0)</f>
        <v>0</v>
      </c>
      <c r="G147" s="20" t="e">
        <f t="shared" si="38"/>
        <v>#DIV/0!</v>
      </c>
      <c r="H147" s="13" t="str">
        <f>VLOOKUP($A147,Raw!$B$2:$DG$512,MATCH('Breakup of Clients of PMS'!H$1,Raw!$B$1:$DG$1,0),0)</f>
        <v>0</v>
      </c>
      <c r="I147" s="20" t="e">
        <f t="shared" si="39"/>
        <v>#DIV/0!</v>
      </c>
      <c r="J147" s="13" t="str">
        <f>VLOOKUP($A147,Raw!$B$2:$DG$512,MATCH('Breakup of Clients of PMS'!J$1,Raw!$B$1:$DG$1,0),0)</f>
        <v>0</v>
      </c>
      <c r="K147" s="20" t="e">
        <f t="shared" si="40"/>
        <v>#DIV/0!</v>
      </c>
      <c r="L147" s="13" t="str">
        <f>VLOOKUP($A147,Raw!$B$2:$DG$512,MATCH('Breakup of Clients of PMS'!L$1,Raw!$B$1:$DG$1,0),0)</f>
        <v>0</v>
      </c>
      <c r="M147" s="20" t="e">
        <f t="shared" si="41"/>
        <v>#DIV/0!</v>
      </c>
      <c r="N147" s="13" t="str">
        <f>VLOOKUP($A147,Raw!$B$2:$DG$512,MATCH('Breakup of Clients of PMS'!N$1,Raw!$B$1:$DG$1,0),0)</f>
        <v>0</v>
      </c>
      <c r="P147" s="13" t="str">
        <f>VLOOKUP($A147,Raw!$B$2:$DG$512,MATCH('Breakup of Clients of PMS'!P$1,Raw!$B$1:$DG$1,0),0)</f>
        <v>0</v>
      </c>
      <c r="Q147" s="20" t="e">
        <f t="shared" si="42"/>
        <v>#DIV/0!</v>
      </c>
      <c r="R147" s="13" t="str">
        <f>VLOOKUP($A147,Raw!$B$2:$DG$512,MATCH('Breakup of Clients of PMS'!R$1,Raw!$B$1:$DG$1,0),0)</f>
        <v>0</v>
      </c>
      <c r="S147" s="20" t="e">
        <f t="shared" si="43"/>
        <v>#DIV/0!</v>
      </c>
      <c r="T147" s="13" t="str">
        <f>VLOOKUP($A147,Raw!$B$2:$DG$512,MATCH('Breakup of Clients of PMS'!T$1,Raw!$B$1:$DG$1,0),0)</f>
        <v>0</v>
      </c>
      <c r="U147" s="20" t="e">
        <f t="shared" si="44"/>
        <v>#DIV/0!</v>
      </c>
      <c r="V147" s="13" t="str">
        <f>VLOOKUP($A147,Raw!$B$2:$DG$512,MATCH('Breakup of Clients of PMS'!V$1,Raw!$B$1:$DG$1,0),0)</f>
        <v>0</v>
      </c>
      <c r="W147" s="20" t="e">
        <f t="shared" si="45"/>
        <v>#DIV/0!</v>
      </c>
      <c r="X147" s="13" t="str">
        <f>VLOOKUP($A147,Raw!$B$2:$DG$512,MATCH('Breakup of Clients of PMS'!X$1,Raw!$B$1:$DG$1,0),0)</f>
        <v>0</v>
      </c>
      <c r="Y147" s="20" t="e">
        <f t="shared" si="46"/>
        <v>#DIV/0!</v>
      </c>
      <c r="Z147" s="13" t="str">
        <f>VLOOKUP($A147,Raw!$B$2:$DG$512,MATCH('Breakup of Clients of PMS'!Z$1,Raw!$B$1:$DG$1,0),0)</f>
        <v>0</v>
      </c>
      <c r="AA147" s="20" t="e">
        <f t="shared" si="47"/>
        <v>#DIV/0!</v>
      </c>
      <c r="AB147" s="13" t="str">
        <f>VLOOKUP($A147,Raw!$B$2:$DG$512,MATCH('Breakup of Clients of PMS'!AB$1,Raw!$B$1:$DG$1,0),0)</f>
        <v>0</v>
      </c>
      <c r="AD147" s="11" t="e">
        <f t="shared" si="48"/>
        <v>#DIV/0!</v>
      </c>
      <c r="AE147" s="11" t="e">
        <f t="shared" si="49"/>
        <v>#DIV/0!</v>
      </c>
      <c r="AF147" s="11" t="e">
        <f t="shared" si="50"/>
        <v>#DIV/0!</v>
      </c>
      <c r="AG147" s="11" t="e">
        <f t="shared" si="51"/>
        <v>#DIV/0!</v>
      </c>
      <c r="AH147" s="11" t="e">
        <f t="shared" si="52"/>
        <v>#DIV/0!</v>
      </c>
      <c r="AI147" s="11" t="e">
        <f t="shared" si="53"/>
        <v>#DIV/0!</v>
      </c>
    </row>
    <row r="148" spans="1:35" x14ac:dyDescent="0.3">
      <c r="A148" s="13" t="s">
        <v>2711</v>
      </c>
      <c r="B148" s="13" t="str">
        <f>VLOOKUP($A148,Raw!$B$2:$DG$512,MATCH('Breakup of Clients of PMS'!B$1,Raw!$B$1:$DG$1,0),0)</f>
        <v>0</v>
      </c>
      <c r="C148" s="20">
        <f t="shared" si="36"/>
        <v>0</v>
      </c>
      <c r="D148" s="13" t="str">
        <f>VLOOKUP($A148,Raw!$B$2:$DG$512,MATCH('Breakup of Clients of PMS'!D$1,Raw!$B$1:$DG$1,0),0)</f>
        <v>64</v>
      </c>
      <c r="E148" s="20">
        <f t="shared" si="37"/>
        <v>0.16710182767624021</v>
      </c>
      <c r="F148" s="13" t="str">
        <f>VLOOKUP($A148,Raw!$B$2:$DG$512,MATCH('Breakup of Clients of PMS'!F$1,Raw!$B$1:$DG$1,0),0)</f>
        <v>309</v>
      </c>
      <c r="G148" s="20">
        <f t="shared" si="38"/>
        <v>0.80678851174934729</v>
      </c>
      <c r="H148" s="13" t="str">
        <f>VLOOKUP($A148,Raw!$B$2:$DG$512,MATCH('Breakup of Clients of PMS'!H$1,Raw!$B$1:$DG$1,0),0)</f>
        <v>10</v>
      </c>
      <c r="I148" s="20">
        <f t="shared" si="39"/>
        <v>2.6109660574412531E-2</v>
      </c>
      <c r="J148" s="13" t="str">
        <f>VLOOKUP($A148,Raw!$B$2:$DG$512,MATCH('Breakup of Clients of PMS'!J$1,Raw!$B$1:$DG$1,0),0)</f>
        <v>0</v>
      </c>
      <c r="K148" s="20">
        <f t="shared" si="40"/>
        <v>0</v>
      </c>
      <c r="L148" s="13" t="str">
        <f>VLOOKUP($A148,Raw!$B$2:$DG$512,MATCH('Breakup of Clients of PMS'!L$1,Raw!$B$1:$DG$1,0),0)</f>
        <v>0</v>
      </c>
      <c r="M148" s="20">
        <f t="shared" si="41"/>
        <v>0</v>
      </c>
      <c r="N148" s="13" t="str">
        <f>VLOOKUP($A148,Raw!$B$2:$DG$512,MATCH('Breakup of Clients of PMS'!N$1,Raw!$B$1:$DG$1,0),0)</f>
        <v>383</v>
      </c>
      <c r="P148" s="13" t="str">
        <f>VLOOKUP($A148,Raw!$B$2:$DG$512,MATCH('Breakup of Clients of PMS'!P$1,Raw!$B$1:$DG$1,0),0)</f>
        <v>0</v>
      </c>
      <c r="Q148" s="20">
        <f t="shared" si="42"/>
        <v>0</v>
      </c>
      <c r="R148" s="13" t="str">
        <f>VLOOKUP($A148,Raw!$B$2:$DG$512,MATCH('Breakup of Clients of PMS'!R$1,Raw!$B$1:$DG$1,0),0)</f>
        <v>996.17001</v>
      </c>
      <c r="S148" s="20">
        <f t="shared" si="43"/>
        <v>0.6656340742313519</v>
      </c>
      <c r="T148" s="13" t="str">
        <f>VLOOKUP($A148,Raw!$B$2:$DG$512,MATCH('Breakup of Clients of PMS'!T$1,Raw!$B$1:$DG$1,0),0)</f>
        <v>475.65739</v>
      </c>
      <c r="U148" s="20">
        <f t="shared" si="44"/>
        <v>0.31783105621092844</v>
      </c>
      <c r="V148" s="13" t="str">
        <f>VLOOKUP($A148,Raw!$B$2:$DG$512,MATCH('Breakup of Clients of PMS'!V$1,Raw!$B$1:$DG$1,0),0)</f>
        <v>24.74564</v>
      </c>
      <c r="W148" s="20">
        <f t="shared" si="45"/>
        <v>1.6534869557719684E-2</v>
      </c>
      <c r="X148" s="13" t="str">
        <f>VLOOKUP($A148,Raw!$B$2:$DG$512,MATCH('Breakup of Clients of PMS'!X$1,Raw!$B$1:$DG$1,0),0)</f>
        <v>0</v>
      </c>
      <c r="Y148" s="20">
        <f t="shared" si="46"/>
        <v>0</v>
      </c>
      <c r="Z148" s="13" t="str">
        <f>VLOOKUP($A148,Raw!$B$2:$DG$512,MATCH('Breakup of Clients of PMS'!Z$1,Raw!$B$1:$DG$1,0),0)</f>
        <v>0</v>
      </c>
      <c r="AA148" s="20">
        <f t="shared" si="47"/>
        <v>0</v>
      </c>
      <c r="AB148" s="13" t="str">
        <f>VLOOKUP($A148,Raw!$B$2:$DG$512,MATCH('Breakup of Clients of PMS'!AB$1,Raw!$B$1:$DG$1,0),0)</f>
        <v>1496.57304</v>
      </c>
      <c r="AD148" s="11" t="e">
        <f t="shared" si="48"/>
        <v>#DIV/0!</v>
      </c>
      <c r="AE148" s="11">
        <f t="shared" si="49"/>
        <v>15.565156406250001</v>
      </c>
      <c r="AF148" s="11">
        <f t="shared" si="50"/>
        <v>1.5393443042071198</v>
      </c>
      <c r="AG148" s="11">
        <f t="shared" si="51"/>
        <v>2.474564</v>
      </c>
      <c r="AH148" s="11" t="e">
        <f t="shared" si="52"/>
        <v>#DIV/0!</v>
      </c>
      <c r="AI148" s="11" t="e">
        <f t="shared" si="53"/>
        <v>#DIV/0!</v>
      </c>
    </row>
    <row r="149" spans="1:35" x14ac:dyDescent="0.3">
      <c r="A149" s="13" t="s">
        <v>2728</v>
      </c>
      <c r="B149" s="13" t="str">
        <f>VLOOKUP($A149,Raw!$B$2:$DG$512,MATCH('Breakup of Clients of PMS'!B$1,Raw!$B$1:$DG$1,0),0)</f>
        <v>0</v>
      </c>
      <c r="C149" s="20">
        <f t="shared" si="36"/>
        <v>0</v>
      </c>
      <c r="D149" s="13" t="str">
        <f>VLOOKUP($A149,Raw!$B$2:$DG$512,MATCH('Breakup of Clients of PMS'!D$1,Raw!$B$1:$DG$1,0),0)</f>
        <v>0</v>
      </c>
      <c r="E149" s="20">
        <f t="shared" si="37"/>
        <v>0</v>
      </c>
      <c r="F149" s="13" t="str">
        <f>VLOOKUP($A149,Raw!$B$2:$DG$512,MATCH('Breakup of Clients of PMS'!F$1,Raw!$B$1:$DG$1,0),0)</f>
        <v>0</v>
      </c>
      <c r="G149" s="20">
        <f t="shared" si="38"/>
        <v>0</v>
      </c>
      <c r="H149" s="13" t="str">
        <f>VLOOKUP($A149,Raw!$B$2:$DG$512,MATCH('Breakup of Clients of PMS'!H$1,Raw!$B$1:$DG$1,0),0)</f>
        <v>0</v>
      </c>
      <c r="I149" s="20">
        <f t="shared" si="39"/>
        <v>0</v>
      </c>
      <c r="J149" s="13" t="str">
        <f>VLOOKUP($A149,Raw!$B$2:$DG$512,MATCH('Breakup of Clients of PMS'!J$1,Raw!$B$1:$DG$1,0),0)</f>
        <v>1</v>
      </c>
      <c r="K149" s="20">
        <f t="shared" si="40"/>
        <v>1</v>
      </c>
      <c r="L149" s="13" t="str">
        <f>VLOOKUP($A149,Raw!$B$2:$DG$512,MATCH('Breakup of Clients of PMS'!L$1,Raw!$B$1:$DG$1,0),0)</f>
        <v>0</v>
      </c>
      <c r="M149" s="20">
        <f t="shared" si="41"/>
        <v>0</v>
      </c>
      <c r="N149" s="13" t="str">
        <f>VLOOKUP($A149,Raw!$B$2:$DG$512,MATCH('Breakup of Clients of PMS'!N$1,Raw!$B$1:$DG$1,0),0)</f>
        <v>1</v>
      </c>
      <c r="P149" s="13" t="str">
        <f>VLOOKUP($A149,Raw!$B$2:$DG$512,MATCH('Breakup of Clients of PMS'!P$1,Raw!$B$1:$DG$1,0),0)</f>
        <v>0</v>
      </c>
      <c r="Q149" s="20" t="e">
        <f t="shared" si="42"/>
        <v>#DIV/0!</v>
      </c>
      <c r="R149" s="13" t="str">
        <f>VLOOKUP($A149,Raw!$B$2:$DG$512,MATCH('Breakup of Clients of PMS'!R$1,Raw!$B$1:$DG$1,0),0)</f>
        <v>0</v>
      </c>
      <c r="S149" s="20" t="e">
        <f t="shared" si="43"/>
        <v>#DIV/0!</v>
      </c>
      <c r="T149" s="13" t="str">
        <f>VLOOKUP($A149,Raw!$B$2:$DG$512,MATCH('Breakup of Clients of PMS'!T$1,Raw!$B$1:$DG$1,0),0)</f>
        <v>0</v>
      </c>
      <c r="U149" s="20" t="e">
        <f t="shared" si="44"/>
        <v>#DIV/0!</v>
      </c>
      <c r="V149" s="13" t="str">
        <f>VLOOKUP($A149,Raw!$B$2:$DG$512,MATCH('Breakup of Clients of PMS'!V$1,Raw!$B$1:$DG$1,0),0)</f>
        <v>0</v>
      </c>
      <c r="W149" s="20" t="e">
        <f t="shared" si="45"/>
        <v>#DIV/0!</v>
      </c>
      <c r="X149" s="13" t="str">
        <f>VLOOKUP($A149,Raw!$B$2:$DG$512,MATCH('Breakup of Clients of PMS'!X$1,Raw!$B$1:$DG$1,0),0)</f>
        <v>0</v>
      </c>
      <c r="Y149" s="20" t="e">
        <f t="shared" si="46"/>
        <v>#DIV/0!</v>
      </c>
      <c r="Z149" s="13" t="str">
        <f>VLOOKUP($A149,Raw!$B$2:$DG$512,MATCH('Breakup of Clients of PMS'!Z$1,Raw!$B$1:$DG$1,0),0)</f>
        <v>0</v>
      </c>
      <c r="AA149" s="20" t="e">
        <f t="shared" si="47"/>
        <v>#DIV/0!</v>
      </c>
      <c r="AB149" s="13" t="str">
        <f>VLOOKUP($A149,Raw!$B$2:$DG$512,MATCH('Breakup of Clients of PMS'!AB$1,Raw!$B$1:$DG$1,0),0)</f>
        <v>0</v>
      </c>
      <c r="AD149" s="11" t="e">
        <f t="shared" si="48"/>
        <v>#DIV/0!</v>
      </c>
      <c r="AE149" s="11" t="e">
        <f t="shared" si="49"/>
        <v>#DIV/0!</v>
      </c>
      <c r="AF149" s="11" t="e">
        <f t="shared" si="50"/>
        <v>#DIV/0!</v>
      </c>
      <c r="AG149" s="11" t="e">
        <f t="shared" si="51"/>
        <v>#DIV/0!</v>
      </c>
      <c r="AH149" s="11">
        <f t="shared" si="52"/>
        <v>0</v>
      </c>
      <c r="AI149" s="11" t="e">
        <f t="shared" si="53"/>
        <v>#DIV/0!</v>
      </c>
    </row>
    <row r="150" spans="1:35" x14ac:dyDescent="0.3">
      <c r="A150" s="13" t="s">
        <v>2736</v>
      </c>
      <c r="B150" s="13" t="str">
        <f>VLOOKUP($A150,Raw!$B$2:$DG$512,MATCH('Breakup of Clients of PMS'!B$1,Raw!$B$1:$DG$1,0),0)</f>
        <v>0</v>
      </c>
      <c r="C150" s="20">
        <f t="shared" si="36"/>
        <v>0</v>
      </c>
      <c r="D150" s="13" t="str">
        <f>VLOOKUP($A150,Raw!$B$2:$DG$512,MATCH('Breakup of Clients of PMS'!D$1,Raw!$B$1:$DG$1,0),0)</f>
        <v>33</v>
      </c>
      <c r="E150" s="20">
        <f t="shared" si="37"/>
        <v>6.1224489795918366E-2</v>
      </c>
      <c r="F150" s="13" t="str">
        <f>VLOOKUP($A150,Raw!$B$2:$DG$512,MATCH('Breakup of Clients of PMS'!F$1,Raw!$B$1:$DG$1,0),0)</f>
        <v>494</v>
      </c>
      <c r="G150" s="20">
        <f t="shared" si="38"/>
        <v>0.91651205936920221</v>
      </c>
      <c r="H150" s="13" t="str">
        <f>VLOOKUP($A150,Raw!$B$2:$DG$512,MATCH('Breakup of Clients of PMS'!H$1,Raw!$B$1:$DG$1,0),0)</f>
        <v>12</v>
      </c>
      <c r="I150" s="20">
        <f t="shared" si="39"/>
        <v>2.2263450834879406E-2</v>
      </c>
      <c r="J150" s="13" t="str">
        <f>VLOOKUP($A150,Raw!$B$2:$DG$512,MATCH('Breakup of Clients of PMS'!J$1,Raw!$B$1:$DG$1,0),0)</f>
        <v>0</v>
      </c>
      <c r="K150" s="20">
        <f t="shared" si="40"/>
        <v>0</v>
      </c>
      <c r="L150" s="13" t="str">
        <f>VLOOKUP($A150,Raw!$B$2:$DG$512,MATCH('Breakup of Clients of PMS'!L$1,Raw!$B$1:$DG$1,0),0)</f>
        <v>0</v>
      </c>
      <c r="M150" s="20">
        <f t="shared" si="41"/>
        <v>0</v>
      </c>
      <c r="N150" s="13" t="str">
        <f>VLOOKUP($A150,Raw!$B$2:$DG$512,MATCH('Breakup of Clients of PMS'!N$1,Raw!$B$1:$DG$1,0),0)</f>
        <v>539</v>
      </c>
      <c r="P150" s="13" t="str">
        <f>VLOOKUP($A150,Raw!$B$2:$DG$512,MATCH('Breakup of Clients of PMS'!P$1,Raw!$B$1:$DG$1,0),0)</f>
        <v>0</v>
      </c>
      <c r="Q150" s="20">
        <f t="shared" si="42"/>
        <v>0</v>
      </c>
      <c r="R150" s="13" t="str">
        <f>VLOOKUP($A150,Raw!$B$2:$DG$512,MATCH('Breakup of Clients of PMS'!R$1,Raw!$B$1:$DG$1,0),0)</f>
        <v>70.53</v>
      </c>
      <c r="S150" s="20">
        <f t="shared" si="43"/>
        <v>9.0544964375120357E-2</v>
      </c>
      <c r="T150" s="13" t="str">
        <f>VLOOKUP($A150,Raw!$B$2:$DG$512,MATCH('Breakup of Clients of PMS'!T$1,Raw!$B$1:$DG$1,0),0)</f>
        <v>684.94</v>
      </c>
      <c r="U150" s="20">
        <f t="shared" si="44"/>
        <v>0.87931189421657363</v>
      </c>
      <c r="V150" s="13" t="str">
        <f>VLOOKUP($A150,Raw!$B$2:$DG$512,MATCH('Breakup of Clients of PMS'!V$1,Raw!$B$1:$DG$1,0),0)</f>
        <v>23.48</v>
      </c>
      <c r="W150" s="20">
        <f t="shared" si="45"/>
        <v>3.014314140830605E-2</v>
      </c>
      <c r="X150" s="13" t="str">
        <f>VLOOKUP($A150,Raw!$B$2:$DG$512,MATCH('Breakup of Clients of PMS'!X$1,Raw!$B$1:$DG$1,0),0)</f>
        <v>0</v>
      </c>
      <c r="Y150" s="20">
        <f t="shared" si="46"/>
        <v>0</v>
      </c>
      <c r="Z150" s="13" t="str">
        <f>VLOOKUP($A150,Raw!$B$2:$DG$512,MATCH('Breakup of Clients of PMS'!Z$1,Raw!$B$1:$DG$1,0),0)</f>
        <v>0</v>
      </c>
      <c r="AA150" s="20">
        <f t="shared" si="47"/>
        <v>0</v>
      </c>
      <c r="AB150" s="13" t="str">
        <f>VLOOKUP($A150,Raw!$B$2:$DG$512,MATCH('Breakup of Clients of PMS'!AB$1,Raw!$B$1:$DG$1,0),0)</f>
        <v>778.95</v>
      </c>
      <c r="AD150" s="11" t="e">
        <f t="shared" si="48"/>
        <v>#DIV/0!</v>
      </c>
      <c r="AE150" s="11">
        <f t="shared" si="49"/>
        <v>2.1372727272727272</v>
      </c>
      <c r="AF150" s="11">
        <f t="shared" si="50"/>
        <v>1.3865182186234819</v>
      </c>
      <c r="AG150" s="11">
        <f t="shared" si="51"/>
        <v>1.9566666666666668</v>
      </c>
      <c r="AH150" s="11" t="e">
        <f t="shared" si="52"/>
        <v>#DIV/0!</v>
      </c>
      <c r="AI150" s="11" t="e">
        <f t="shared" si="53"/>
        <v>#DIV/0!</v>
      </c>
    </row>
    <row r="151" spans="1:35" x14ac:dyDescent="0.3">
      <c r="A151" s="13" t="s">
        <v>2754</v>
      </c>
      <c r="B151" s="13" t="str">
        <f>VLOOKUP($A151,Raw!$B$2:$DG$512,MATCH('Breakup of Clients of PMS'!B$1,Raw!$B$1:$DG$1,0),0)</f>
        <v>0</v>
      </c>
      <c r="C151" s="20">
        <f t="shared" si="36"/>
        <v>0</v>
      </c>
      <c r="D151" s="13" t="str">
        <f>VLOOKUP($A151,Raw!$B$2:$DG$512,MATCH('Breakup of Clients of PMS'!D$1,Raw!$B$1:$DG$1,0),0)</f>
        <v>20</v>
      </c>
      <c r="E151" s="20">
        <f t="shared" si="37"/>
        <v>7.7220077220077218E-2</v>
      </c>
      <c r="F151" s="13" t="str">
        <f>VLOOKUP($A151,Raw!$B$2:$DG$512,MATCH('Breakup of Clients of PMS'!F$1,Raw!$B$1:$DG$1,0),0)</f>
        <v>207</v>
      </c>
      <c r="G151" s="20">
        <f t="shared" si="38"/>
        <v>0.79922779922779918</v>
      </c>
      <c r="H151" s="13" t="str">
        <f>VLOOKUP($A151,Raw!$B$2:$DG$512,MATCH('Breakup of Clients of PMS'!H$1,Raw!$B$1:$DG$1,0),0)</f>
        <v>30</v>
      </c>
      <c r="I151" s="20">
        <f t="shared" si="39"/>
        <v>0.11583011583011583</v>
      </c>
      <c r="J151" s="13" t="str">
        <f>VLOOKUP($A151,Raw!$B$2:$DG$512,MATCH('Breakup of Clients of PMS'!J$1,Raw!$B$1:$DG$1,0),0)</f>
        <v>2</v>
      </c>
      <c r="K151" s="20">
        <f t="shared" si="40"/>
        <v>7.7220077220077222E-3</v>
      </c>
      <c r="L151" s="13" t="str">
        <f>VLOOKUP($A151,Raw!$B$2:$DG$512,MATCH('Breakup of Clients of PMS'!L$1,Raw!$B$1:$DG$1,0),0)</f>
        <v>0</v>
      </c>
      <c r="M151" s="20">
        <f t="shared" si="41"/>
        <v>0</v>
      </c>
      <c r="N151" s="13" t="str">
        <f>VLOOKUP($A151,Raw!$B$2:$DG$512,MATCH('Breakup of Clients of PMS'!N$1,Raw!$B$1:$DG$1,0),0)</f>
        <v>259</v>
      </c>
      <c r="P151" s="13" t="str">
        <f>VLOOKUP($A151,Raw!$B$2:$DG$512,MATCH('Breakup of Clients of PMS'!P$1,Raw!$B$1:$DG$1,0),0)</f>
        <v>0</v>
      </c>
      <c r="Q151" s="20">
        <f t="shared" si="42"/>
        <v>0</v>
      </c>
      <c r="R151" s="13" t="str">
        <f>VLOOKUP($A151,Raw!$B$2:$DG$512,MATCH('Breakup of Clients of PMS'!R$1,Raw!$B$1:$DG$1,0),0)</f>
        <v>159.08</v>
      </c>
      <c r="S151" s="20">
        <f t="shared" si="43"/>
        <v>0.26417350293932051</v>
      </c>
      <c r="T151" s="13" t="str">
        <f>VLOOKUP($A151,Raw!$B$2:$DG$512,MATCH('Breakup of Clients of PMS'!T$1,Raw!$B$1:$DG$1,0),0)</f>
        <v>406.77</v>
      </c>
      <c r="U151" s="20">
        <f t="shared" si="44"/>
        <v>0.6754956989604437</v>
      </c>
      <c r="V151" s="13" t="str">
        <f>VLOOKUP($A151,Raw!$B$2:$DG$512,MATCH('Breakup of Clients of PMS'!V$1,Raw!$B$1:$DG$1,0),0)</f>
        <v>35</v>
      </c>
      <c r="W151" s="20">
        <f t="shared" si="45"/>
        <v>5.8122156165930458E-2</v>
      </c>
      <c r="X151" s="13" t="str">
        <f>VLOOKUP($A151,Raw!$B$2:$DG$512,MATCH('Breakup of Clients of PMS'!X$1,Raw!$B$1:$DG$1,0),0)</f>
        <v>1.33</v>
      </c>
      <c r="Y151" s="20">
        <f t="shared" si="46"/>
        <v>2.2086419343053574E-3</v>
      </c>
      <c r="Z151" s="13" t="str">
        <f>VLOOKUP($A151,Raw!$B$2:$DG$512,MATCH('Breakup of Clients of PMS'!Z$1,Raw!$B$1:$DG$1,0),0)</f>
        <v>0</v>
      </c>
      <c r="AA151" s="20">
        <f t="shared" si="47"/>
        <v>0</v>
      </c>
      <c r="AB151" s="13" t="str">
        <f>VLOOKUP($A151,Raw!$B$2:$DG$512,MATCH('Breakup of Clients of PMS'!AB$1,Raw!$B$1:$DG$1,0),0)</f>
        <v>602.18</v>
      </c>
      <c r="AD151" s="11" t="e">
        <f t="shared" si="48"/>
        <v>#DIV/0!</v>
      </c>
      <c r="AE151" s="11">
        <f t="shared" si="49"/>
        <v>7.9540000000000006</v>
      </c>
      <c r="AF151" s="11">
        <f t="shared" si="50"/>
        <v>1.9650724637681158</v>
      </c>
      <c r="AG151" s="11">
        <f t="shared" si="51"/>
        <v>1.1666666666666667</v>
      </c>
      <c r="AH151" s="11">
        <f t="shared" si="52"/>
        <v>0.66500000000000004</v>
      </c>
      <c r="AI151" s="11" t="e">
        <f t="shared" si="53"/>
        <v>#DIV/0!</v>
      </c>
    </row>
    <row r="152" spans="1:35" x14ac:dyDescent="0.3">
      <c r="A152" s="13" t="s">
        <v>2785</v>
      </c>
      <c r="B152" s="13" t="str">
        <f>VLOOKUP($A152,Raw!$B$2:$DG$512,MATCH('Breakup of Clients of PMS'!B$1,Raw!$B$1:$DG$1,0),0)</f>
        <v>0</v>
      </c>
      <c r="C152" s="20">
        <f t="shared" si="36"/>
        <v>0</v>
      </c>
      <c r="D152" s="13" t="str">
        <f>VLOOKUP($A152,Raw!$B$2:$DG$512,MATCH('Breakup of Clients of PMS'!D$1,Raw!$B$1:$DG$1,0),0)</f>
        <v>13</v>
      </c>
      <c r="E152" s="20">
        <f t="shared" si="37"/>
        <v>0.40625</v>
      </c>
      <c r="F152" s="13" t="str">
        <f>VLOOKUP($A152,Raw!$B$2:$DG$512,MATCH('Breakup of Clients of PMS'!F$1,Raw!$B$1:$DG$1,0),0)</f>
        <v>19</v>
      </c>
      <c r="G152" s="20">
        <f t="shared" si="38"/>
        <v>0.59375</v>
      </c>
      <c r="H152" s="13" t="str">
        <f>VLOOKUP($A152,Raw!$B$2:$DG$512,MATCH('Breakup of Clients of PMS'!H$1,Raw!$B$1:$DG$1,0),0)</f>
        <v>0</v>
      </c>
      <c r="I152" s="20">
        <f t="shared" si="39"/>
        <v>0</v>
      </c>
      <c r="J152" s="13" t="str">
        <f>VLOOKUP($A152,Raw!$B$2:$DG$512,MATCH('Breakup of Clients of PMS'!J$1,Raw!$B$1:$DG$1,0),0)</f>
        <v>0</v>
      </c>
      <c r="K152" s="20">
        <f t="shared" si="40"/>
        <v>0</v>
      </c>
      <c r="L152" s="13" t="str">
        <f>VLOOKUP($A152,Raw!$B$2:$DG$512,MATCH('Breakup of Clients of PMS'!L$1,Raw!$B$1:$DG$1,0),0)</f>
        <v>0</v>
      </c>
      <c r="M152" s="20">
        <f t="shared" si="41"/>
        <v>0</v>
      </c>
      <c r="N152" s="13" t="str">
        <f>VLOOKUP($A152,Raw!$B$2:$DG$512,MATCH('Breakup of Clients of PMS'!N$1,Raw!$B$1:$DG$1,0),0)</f>
        <v>32</v>
      </c>
      <c r="P152" s="13" t="str">
        <f>VLOOKUP($A152,Raw!$B$2:$DG$512,MATCH('Breakup of Clients of PMS'!P$1,Raw!$B$1:$DG$1,0),0)</f>
        <v>0</v>
      </c>
      <c r="Q152" s="20">
        <f t="shared" si="42"/>
        <v>0</v>
      </c>
      <c r="R152" s="13" t="str">
        <f>VLOOKUP($A152,Raw!$B$2:$DG$512,MATCH('Breakup of Clients of PMS'!R$1,Raw!$B$1:$DG$1,0),0)</f>
        <v>965.33</v>
      </c>
      <c r="S152" s="20">
        <f t="shared" si="43"/>
        <v>0.94147307234673383</v>
      </c>
      <c r="T152" s="13" t="str">
        <f>VLOOKUP($A152,Raw!$B$2:$DG$512,MATCH('Breakup of Clients of PMS'!T$1,Raw!$B$1:$DG$1,0),0)</f>
        <v>60.01</v>
      </c>
      <c r="U152" s="20">
        <f t="shared" si="44"/>
        <v>5.8526927653266239E-2</v>
      </c>
      <c r="V152" s="13" t="str">
        <f>VLOOKUP($A152,Raw!$B$2:$DG$512,MATCH('Breakup of Clients of PMS'!V$1,Raw!$B$1:$DG$1,0),0)</f>
        <v>0</v>
      </c>
      <c r="W152" s="20">
        <f t="shared" si="45"/>
        <v>0</v>
      </c>
      <c r="X152" s="13" t="str">
        <f>VLOOKUP($A152,Raw!$B$2:$DG$512,MATCH('Breakup of Clients of PMS'!X$1,Raw!$B$1:$DG$1,0),0)</f>
        <v>0</v>
      </c>
      <c r="Y152" s="20">
        <f t="shared" si="46"/>
        <v>0</v>
      </c>
      <c r="Z152" s="13" t="str">
        <f>VLOOKUP($A152,Raw!$B$2:$DG$512,MATCH('Breakup of Clients of PMS'!Z$1,Raw!$B$1:$DG$1,0),0)</f>
        <v>0</v>
      </c>
      <c r="AA152" s="20">
        <f t="shared" si="47"/>
        <v>0</v>
      </c>
      <c r="AB152" s="13" t="str">
        <f>VLOOKUP($A152,Raw!$B$2:$DG$512,MATCH('Breakup of Clients of PMS'!AB$1,Raw!$B$1:$DG$1,0),0)</f>
        <v>1025.34</v>
      </c>
      <c r="AD152" s="11" t="e">
        <f t="shared" si="48"/>
        <v>#DIV/0!</v>
      </c>
      <c r="AE152" s="11">
        <f t="shared" si="49"/>
        <v>74.25615384615385</v>
      </c>
      <c r="AF152" s="11">
        <f t="shared" si="50"/>
        <v>3.1584210526315788</v>
      </c>
      <c r="AG152" s="11" t="e">
        <f t="shared" si="51"/>
        <v>#DIV/0!</v>
      </c>
      <c r="AH152" s="11" t="e">
        <f t="shared" si="52"/>
        <v>#DIV/0!</v>
      </c>
      <c r="AI152" s="11" t="e">
        <f t="shared" si="53"/>
        <v>#DIV/0!</v>
      </c>
    </row>
    <row r="153" spans="1:35" x14ac:dyDescent="0.3">
      <c r="A153" s="13" t="s">
        <v>2797</v>
      </c>
      <c r="B153" s="13" t="str">
        <f>VLOOKUP($A153,Raw!$B$2:$DG$512,MATCH('Breakup of Clients of PMS'!B$1,Raw!$B$1:$DG$1,0),0)</f>
        <v>0</v>
      </c>
      <c r="C153" s="20">
        <f t="shared" si="36"/>
        <v>0</v>
      </c>
      <c r="D153" s="13" t="str">
        <f>VLOOKUP($A153,Raw!$B$2:$DG$512,MATCH('Breakup of Clients of PMS'!D$1,Raw!$B$1:$DG$1,0),0)</f>
        <v>3</v>
      </c>
      <c r="E153" s="20">
        <f t="shared" si="37"/>
        <v>9.0909090909090912E-2</v>
      </c>
      <c r="F153" s="13" t="str">
        <f>VLOOKUP($A153,Raw!$B$2:$DG$512,MATCH('Breakup of Clients of PMS'!F$1,Raw!$B$1:$DG$1,0),0)</f>
        <v>28</v>
      </c>
      <c r="G153" s="20">
        <f t="shared" si="38"/>
        <v>0.84848484848484851</v>
      </c>
      <c r="H153" s="13" t="str">
        <f>VLOOKUP($A153,Raw!$B$2:$DG$512,MATCH('Breakup of Clients of PMS'!H$1,Raw!$B$1:$DG$1,0),0)</f>
        <v>2</v>
      </c>
      <c r="I153" s="20">
        <f t="shared" si="39"/>
        <v>6.0606060606060608E-2</v>
      </c>
      <c r="J153" s="13" t="str">
        <f>VLOOKUP($A153,Raw!$B$2:$DG$512,MATCH('Breakup of Clients of PMS'!J$1,Raw!$B$1:$DG$1,0),0)</f>
        <v>0</v>
      </c>
      <c r="K153" s="20">
        <f t="shared" si="40"/>
        <v>0</v>
      </c>
      <c r="L153" s="13" t="str">
        <f>VLOOKUP($A153,Raw!$B$2:$DG$512,MATCH('Breakup of Clients of PMS'!L$1,Raw!$B$1:$DG$1,0),0)</f>
        <v>0</v>
      </c>
      <c r="M153" s="20">
        <f t="shared" si="41"/>
        <v>0</v>
      </c>
      <c r="N153" s="13" t="str">
        <f>VLOOKUP($A153,Raw!$B$2:$DG$512,MATCH('Breakup of Clients of PMS'!N$1,Raw!$B$1:$DG$1,0),0)</f>
        <v>33</v>
      </c>
      <c r="P153" s="13" t="str">
        <f>VLOOKUP($A153,Raw!$B$2:$DG$512,MATCH('Breakup of Clients of PMS'!P$1,Raw!$B$1:$DG$1,0),0)</f>
        <v>0</v>
      </c>
      <c r="Q153" s="20">
        <f t="shared" si="42"/>
        <v>0</v>
      </c>
      <c r="R153" s="13" t="str">
        <f>VLOOKUP($A153,Raw!$B$2:$DG$512,MATCH('Breakup of Clients of PMS'!R$1,Raw!$B$1:$DG$1,0),0)</f>
        <v>28.66</v>
      </c>
      <c r="S153" s="20">
        <f t="shared" si="43"/>
        <v>0.27407478244238309</v>
      </c>
      <c r="T153" s="13" t="str">
        <f>VLOOKUP($A153,Raw!$B$2:$DG$512,MATCH('Breakup of Clients of PMS'!T$1,Raw!$B$1:$DG$1,0),0)</f>
        <v>74.51</v>
      </c>
      <c r="U153" s="20">
        <f t="shared" si="44"/>
        <v>0.71253705651716559</v>
      </c>
      <c r="V153" s="13" t="str">
        <f>VLOOKUP($A153,Raw!$B$2:$DG$512,MATCH('Breakup of Clients of PMS'!V$1,Raw!$B$1:$DG$1,0),0)</f>
        <v>1.4</v>
      </c>
      <c r="W153" s="20">
        <f t="shared" si="45"/>
        <v>1.3388161040451372E-2</v>
      </c>
      <c r="X153" s="13" t="str">
        <f>VLOOKUP($A153,Raw!$B$2:$DG$512,MATCH('Breakup of Clients of PMS'!X$1,Raw!$B$1:$DG$1,0),0)</f>
        <v>0</v>
      </c>
      <c r="Y153" s="20">
        <f t="shared" si="46"/>
        <v>0</v>
      </c>
      <c r="Z153" s="13" t="str">
        <f>VLOOKUP($A153,Raw!$B$2:$DG$512,MATCH('Breakup of Clients of PMS'!Z$1,Raw!$B$1:$DG$1,0),0)</f>
        <v>0</v>
      </c>
      <c r="AA153" s="20">
        <f t="shared" si="47"/>
        <v>0</v>
      </c>
      <c r="AB153" s="13" t="str">
        <f>VLOOKUP($A153,Raw!$B$2:$DG$512,MATCH('Breakup of Clients of PMS'!AB$1,Raw!$B$1:$DG$1,0),0)</f>
        <v>104.57</v>
      </c>
      <c r="AD153" s="11" t="e">
        <f t="shared" si="48"/>
        <v>#DIV/0!</v>
      </c>
      <c r="AE153" s="11">
        <f t="shared" si="49"/>
        <v>9.5533333333333328</v>
      </c>
      <c r="AF153" s="11">
        <f t="shared" si="50"/>
        <v>2.6610714285714288</v>
      </c>
      <c r="AG153" s="11">
        <f t="shared" si="51"/>
        <v>0.7</v>
      </c>
      <c r="AH153" s="11" t="e">
        <f t="shared" si="52"/>
        <v>#DIV/0!</v>
      </c>
      <c r="AI153" s="11" t="e">
        <f t="shared" si="53"/>
        <v>#DIV/0!</v>
      </c>
    </row>
    <row r="154" spans="1:35" x14ac:dyDescent="0.3">
      <c r="A154" s="13" t="s">
        <v>2812</v>
      </c>
      <c r="B154" s="13" t="str">
        <f>VLOOKUP($A154,Raw!$B$2:$DG$512,MATCH('Breakup of Clients of PMS'!B$1,Raw!$B$1:$DG$1,0),0)</f>
        <v>0</v>
      </c>
      <c r="C154" s="20">
        <f t="shared" si="36"/>
        <v>0</v>
      </c>
      <c r="D154" s="13" t="str">
        <f>VLOOKUP($A154,Raw!$B$2:$DG$512,MATCH('Breakup of Clients of PMS'!D$1,Raw!$B$1:$DG$1,0),0)</f>
        <v>0</v>
      </c>
      <c r="E154" s="20">
        <f t="shared" si="37"/>
        <v>0</v>
      </c>
      <c r="F154" s="13" t="str">
        <f>VLOOKUP($A154,Raw!$B$2:$DG$512,MATCH('Breakup of Clients of PMS'!F$1,Raw!$B$1:$DG$1,0),0)</f>
        <v>14</v>
      </c>
      <c r="G154" s="20">
        <f t="shared" si="38"/>
        <v>1</v>
      </c>
      <c r="H154" s="13" t="str">
        <f>VLOOKUP($A154,Raw!$B$2:$DG$512,MATCH('Breakup of Clients of PMS'!H$1,Raw!$B$1:$DG$1,0),0)</f>
        <v>0</v>
      </c>
      <c r="I154" s="20">
        <f t="shared" si="39"/>
        <v>0</v>
      </c>
      <c r="J154" s="13" t="str">
        <f>VLOOKUP($A154,Raw!$B$2:$DG$512,MATCH('Breakup of Clients of PMS'!J$1,Raw!$B$1:$DG$1,0),0)</f>
        <v>0</v>
      </c>
      <c r="K154" s="20">
        <f t="shared" si="40"/>
        <v>0</v>
      </c>
      <c r="L154" s="13" t="str">
        <f>VLOOKUP($A154,Raw!$B$2:$DG$512,MATCH('Breakup of Clients of PMS'!L$1,Raw!$B$1:$DG$1,0),0)</f>
        <v>0</v>
      </c>
      <c r="M154" s="20">
        <f t="shared" si="41"/>
        <v>0</v>
      </c>
      <c r="N154" s="13" t="str">
        <f>VLOOKUP($A154,Raw!$B$2:$DG$512,MATCH('Breakup of Clients of PMS'!N$1,Raw!$B$1:$DG$1,0),0)</f>
        <v>14</v>
      </c>
      <c r="P154" s="13" t="str">
        <f>VLOOKUP($A154,Raw!$B$2:$DG$512,MATCH('Breakup of Clients of PMS'!P$1,Raw!$B$1:$DG$1,0),0)</f>
        <v>0</v>
      </c>
      <c r="Q154" s="20">
        <f t="shared" si="42"/>
        <v>0</v>
      </c>
      <c r="R154" s="13" t="str">
        <f>VLOOKUP($A154,Raw!$B$2:$DG$512,MATCH('Breakup of Clients of PMS'!R$1,Raw!$B$1:$DG$1,0),0)</f>
        <v>0</v>
      </c>
      <c r="S154" s="20">
        <f t="shared" si="43"/>
        <v>0</v>
      </c>
      <c r="T154" s="13" t="str">
        <f>VLOOKUP($A154,Raw!$B$2:$DG$512,MATCH('Breakup of Clients of PMS'!T$1,Raw!$B$1:$DG$1,0),0)</f>
        <v>34.17</v>
      </c>
      <c r="U154" s="20">
        <f t="shared" si="44"/>
        <v>1</v>
      </c>
      <c r="V154" s="13" t="str">
        <f>VLOOKUP($A154,Raw!$B$2:$DG$512,MATCH('Breakup of Clients of PMS'!V$1,Raw!$B$1:$DG$1,0),0)</f>
        <v>0</v>
      </c>
      <c r="W154" s="20">
        <f t="shared" si="45"/>
        <v>0</v>
      </c>
      <c r="X154" s="13" t="str">
        <f>VLOOKUP($A154,Raw!$B$2:$DG$512,MATCH('Breakup of Clients of PMS'!X$1,Raw!$B$1:$DG$1,0),0)</f>
        <v>0</v>
      </c>
      <c r="Y154" s="20">
        <f t="shared" si="46"/>
        <v>0</v>
      </c>
      <c r="Z154" s="13" t="str">
        <f>VLOOKUP($A154,Raw!$B$2:$DG$512,MATCH('Breakup of Clients of PMS'!Z$1,Raw!$B$1:$DG$1,0),0)</f>
        <v>0</v>
      </c>
      <c r="AA154" s="20">
        <f t="shared" si="47"/>
        <v>0</v>
      </c>
      <c r="AB154" s="13" t="str">
        <f>VLOOKUP($A154,Raw!$B$2:$DG$512,MATCH('Breakup of Clients of PMS'!AB$1,Raw!$B$1:$DG$1,0),0)</f>
        <v>34.17</v>
      </c>
      <c r="AD154" s="11" t="e">
        <f t="shared" si="48"/>
        <v>#DIV/0!</v>
      </c>
      <c r="AE154" s="11" t="e">
        <f t="shared" si="49"/>
        <v>#DIV/0!</v>
      </c>
      <c r="AF154" s="11">
        <f t="shared" si="50"/>
        <v>2.4407142857142858</v>
      </c>
      <c r="AG154" s="11" t="e">
        <f t="shared" si="51"/>
        <v>#DIV/0!</v>
      </c>
      <c r="AH154" s="11" t="e">
        <f t="shared" si="52"/>
        <v>#DIV/0!</v>
      </c>
      <c r="AI154" s="11" t="e">
        <f t="shared" si="53"/>
        <v>#DIV/0!</v>
      </c>
    </row>
    <row r="155" spans="1:35" x14ac:dyDescent="0.3">
      <c r="A155" s="13" t="s">
        <v>2824</v>
      </c>
      <c r="B155" s="13" t="str">
        <f>VLOOKUP($A155,Raw!$B$2:$DG$512,MATCH('Breakup of Clients of PMS'!B$1,Raw!$B$1:$DG$1,0),0)</f>
        <v>0</v>
      </c>
      <c r="C155" s="20">
        <f t="shared" si="36"/>
        <v>0</v>
      </c>
      <c r="D155" s="13" t="str">
        <f>VLOOKUP($A155,Raw!$B$2:$DG$512,MATCH('Breakup of Clients of PMS'!D$1,Raw!$B$1:$DG$1,0),0)</f>
        <v>8</v>
      </c>
      <c r="E155" s="20">
        <f t="shared" si="37"/>
        <v>6.6666666666666666E-2</v>
      </c>
      <c r="F155" s="13" t="str">
        <f>VLOOKUP($A155,Raw!$B$2:$DG$512,MATCH('Breakup of Clients of PMS'!F$1,Raw!$B$1:$DG$1,0),0)</f>
        <v>106</v>
      </c>
      <c r="G155" s="20">
        <f t="shared" si="38"/>
        <v>0.8833333333333333</v>
      </c>
      <c r="H155" s="13" t="str">
        <f>VLOOKUP($A155,Raw!$B$2:$DG$512,MATCH('Breakup of Clients of PMS'!H$1,Raw!$B$1:$DG$1,0),0)</f>
        <v>6</v>
      </c>
      <c r="I155" s="20">
        <f t="shared" si="39"/>
        <v>0.05</v>
      </c>
      <c r="J155" s="13" t="str">
        <f>VLOOKUP($A155,Raw!$B$2:$DG$512,MATCH('Breakup of Clients of PMS'!J$1,Raw!$B$1:$DG$1,0),0)</f>
        <v>0</v>
      </c>
      <c r="K155" s="20">
        <f t="shared" si="40"/>
        <v>0</v>
      </c>
      <c r="L155" s="13" t="str">
        <f>VLOOKUP($A155,Raw!$B$2:$DG$512,MATCH('Breakup of Clients of PMS'!L$1,Raw!$B$1:$DG$1,0),0)</f>
        <v>0</v>
      </c>
      <c r="M155" s="20">
        <f t="shared" si="41"/>
        <v>0</v>
      </c>
      <c r="N155" s="13" t="str">
        <f>VLOOKUP($A155,Raw!$B$2:$DG$512,MATCH('Breakup of Clients of PMS'!N$1,Raw!$B$1:$DG$1,0),0)</f>
        <v>120</v>
      </c>
      <c r="P155" s="13" t="str">
        <f>VLOOKUP($A155,Raw!$B$2:$DG$512,MATCH('Breakup of Clients of PMS'!P$1,Raw!$B$1:$DG$1,0),0)</f>
        <v>0</v>
      </c>
      <c r="Q155" s="20">
        <f t="shared" si="42"/>
        <v>0</v>
      </c>
      <c r="R155" s="13" t="str">
        <f>VLOOKUP($A155,Raw!$B$2:$DG$512,MATCH('Breakup of Clients of PMS'!R$1,Raw!$B$1:$DG$1,0),0)</f>
        <v>11.2204</v>
      </c>
      <c r="S155" s="20">
        <f t="shared" si="43"/>
        <v>7.3266464287789809E-2</v>
      </c>
      <c r="T155" s="13" t="str">
        <f>VLOOKUP($A155,Raw!$B$2:$DG$512,MATCH('Breakup of Clients of PMS'!T$1,Raw!$B$1:$DG$1,0),0)</f>
        <v>136.1984</v>
      </c>
      <c r="U155" s="20">
        <f t="shared" si="44"/>
        <v>0.88934219899951084</v>
      </c>
      <c r="V155" s="13" t="str">
        <f>VLOOKUP($A155,Raw!$B$2:$DG$512,MATCH('Breakup of Clients of PMS'!V$1,Raw!$B$1:$DG$1,0),0)</f>
        <v>5.7263</v>
      </c>
      <c r="W155" s="20">
        <f t="shared" si="45"/>
        <v>3.7391336712699258E-2</v>
      </c>
      <c r="X155" s="13" t="str">
        <f>VLOOKUP($A155,Raw!$B$2:$DG$512,MATCH('Breakup of Clients of PMS'!X$1,Raw!$B$1:$DG$1,0),0)</f>
        <v>0</v>
      </c>
      <c r="Y155" s="20">
        <f t="shared" si="46"/>
        <v>0</v>
      </c>
      <c r="Z155" s="13" t="str">
        <f>VLOOKUP($A155,Raw!$B$2:$DG$512,MATCH('Breakup of Clients of PMS'!Z$1,Raw!$B$1:$DG$1,0),0)</f>
        <v>0</v>
      </c>
      <c r="AA155" s="20">
        <f t="shared" si="47"/>
        <v>0</v>
      </c>
      <c r="AB155" s="13" t="str">
        <f>VLOOKUP($A155,Raw!$B$2:$DG$512,MATCH('Breakup of Clients of PMS'!AB$1,Raw!$B$1:$DG$1,0),0)</f>
        <v>153.1451</v>
      </c>
      <c r="AD155" s="11" t="e">
        <f t="shared" si="48"/>
        <v>#DIV/0!</v>
      </c>
      <c r="AE155" s="11">
        <f t="shared" si="49"/>
        <v>1.40255</v>
      </c>
      <c r="AF155" s="11">
        <f t="shared" si="50"/>
        <v>1.2848905660377359</v>
      </c>
      <c r="AG155" s="11">
        <f t="shared" si="51"/>
        <v>0.95438333333333336</v>
      </c>
      <c r="AH155" s="11" t="e">
        <f t="shared" si="52"/>
        <v>#DIV/0!</v>
      </c>
      <c r="AI155" s="11" t="e">
        <f t="shared" si="53"/>
        <v>#DIV/0!</v>
      </c>
    </row>
    <row r="156" spans="1:35" x14ac:dyDescent="0.3">
      <c r="A156" s="13" t="s">
        <v>2841</v>
      </c>
      <c r="B156" s="13" t="str">
        <f>VLOOKUP($A156,Raw!$B$2:$DG$512,MATCH('Breakup of Clients of PMS'!B$1,Raw!$B$1:$DG$1,0),0)</f>
        <v>0</v>
      </c>
      <c r="C156" s="20">
        <f t="shared" si="36"/>
        <v>0</v>
      </c>
      <c r="D156" s="13" t="str">
        <f>VLOOKUP($A156,Raw!$B$2:$DG$512,MATCH('Breakup of Clients of PMS'!D$1,Raw!$B$1:$DG$1,0),0)</f>
        <v>16</v>
      </c>
      <c r="E156" s="20">
        <f t="shared" si="37"/>
        <v>0.16494845360824742</v>
      </c>
      <c r="F156" s="13" t="str">
        <f>VLOOKUP($A156,Raw!$B$2:$DG$512,MATCH('Breakup of Clients of PMS'!F$1,Raw!$B$1:$DG$1,0),0)</f>
        <v>75</v>
      </c>
      <c r="G156" s="20">
        <f t="shared" si="38"/>
        <v>0.77319587628865982</v>
      </c>
      <c r="H156" s="13" t="str">
        <f>VLOOKUP($A156,Raw!$B$2:$DG$512,MATCH('Breakup of Clients of PMS'!H$1,Raw!$B$1:$DG$1,0),0)</f>
        <v>6</v>
      </c>
      <c r="I156" s="20">
        <f t="shared" si="39"/>
        <v>6.1855670103092786E-2</v>
      </c>
      <c r="J156" s="13" t="str">
        <f>VLOOKUP($A156,Raw!$B$2:$DG$512,MATCH('Breakup of Clients of PMS'!J$1,Raw!$B$1:$DG$1,0),0)</f>
        <v>0</v>
      </c>
      <c r="K156" s="20">
        <f t="shared" si="40"/>
        <v>0</v>
      </c>
      <c r="L156" s="13" t="str">
        <f>VLOOKUP($A156,Raw!$B$2:$DG$512,MATCH('Breakup of Clients of PMS'!L$1,Raw!$B$1:$DG$1,0),0)</f>
        <v>0</v>
      </c>
      <c r="M156" s="20">
        <f t="shared" si="41"/>
        <v>0</v>
      </c>
      <c r="N156" s="13" t="str">
        <f>VLOOKUP($A156,Raw!$B$2:$DG$512,MATCH('Breakup of Clients of PMS'!N$1,Raw!$B$1:$DG$1,0),0)</f>
        <v>97</v>
      </c>
      <c r="P156" s="13" t="str">
        <f>VLOOKUP($A156,Raw!$B$2:$DG$512,MATCH('Breakup of Clients of PMS'!P$1,Raw!$B$1:$DG$1,0),0)</f>
        <v>0</v>
      </c>
      <c r="Q156" s="20">
        <f t="shared" si="42"/>
        <v>0</v>
      </c>
      <c r="R156" s="13" t="str">
        <f>VLOOKUP($A156,Raw!$B$2:$DG$512,MATCH('Breakup of Clients of PMS'!R$1,Raw!$B$1:$DG$1,0),0)</f>
        <v>2379.24</v>
      </c>
      <c r="S156" s="20">
        <f t="shared" si="43"/>
        <v>0.7978163698490035</v>
      </c>
      <c r="T156" s="13" t="str">
        <f>VLOOKUP($A156,Raw!$B$2:$DG$512,MATCH('Breakup of Clients of PMS'!T$1,Raw!$B$1:$DG$1,0),0)</f>
        <v>591.29</v>
      </c>
      <c r="U156" s="20">
        <f t="shared" si="44"/>
        <v>0.19827375184009066</v>
      </c>
      <c r="V156" s="13" t="str">
        <f>VLOOKUP($A156,Raw!$B$2:$DG$512,MATCH('Breakup of Clients of PMS'!V$1,Raw!$B$1:$DG$1,0),0)</f>
        <v>11.66</v>
      </c>
      <c r="W156" s="20">
        <f t="shared" si="45"/>
        <v>3.9098783109057442E-3</v>
      </c>
      <c r="X156" s="13" t="str">
        <f>VLOOKUP($A156,Raw!$B$2:$DG$512,MATCH('Breakup of Clients of PMS'!X$1,Raw!$B$1:$DG$1,0),0)</f>
        <v>0</v>
      </c>
      <c r="Y156" s="20">
        <f t="shared" si="46"/>
        <v>0</v>
      </c>
      <c r="Z156" s="13" t="str">
        <f>VLOOKUP($A156,Raw!$B$2:$DG$512,MATCH('Breakup of Clients of PMS'!Z$1,Raw!$B$1:$DG$1,0),0)</f>
        <v>0</v>
      </c>
      <c r="AA156" s="20">
        <f t="shared" si="47"/>
        <v>0</v>
      </c>
      <c r="AB156" s="13" t="str">
        <f>VLOOKUP($A156,Raw!$B$2:$DG$512,MATCH('Breakup of Clients of PMS'!AB$1,Raw!$B$1:$DG$1,0),0)</f>
        <v>2982.19</v>
      </c>
      <c r="AD156" s="11" t="e">
        <f t="shared" si="48"/>
        <v>#DIV/0!</v>
      </c>
      <c r="AE156" s="11">
        <f t="shared" si="49"/>
        <v>148.70249999999999</v>
      </c>
      <c r="AF156" s="11">
        <f t="shared" si="50"/>
        <v>7.8838666666666661</v>
      </c>
      <c r="AG156" s="11">
        <f t="shared" si="51"/>
        <v>1.9433333333333334</v>
      </c>
      <c r="AH156" s="11" t="e">
        <f t="shared" si="52"/>
        <v>#DIV/0!</v>
      </c>
      <c r="AI156" s="11" t="e">
        <f t="shared" si="53"/>
        <v>#DIV/0!</v>
      </c>
    </row>
    <row r="157" spans="1:35" x14ac:dyDescent="0.3">
      <c r="A157" s="13" t="s">
        <v>2874</v>
      </c>
      <c r="B157" s="13" t="str">
        <f>VLOOKUP($A157,Raw!$B$2:$DG$512,MATCH('Breakup of Clients of PMS'!B$1,Raw!$B$1:$DG$1,0),0)</f>
        <v>0</v>
      </c>
      <c r="C157" s="20">
        <f t="shared" si="36"/>
        <v>0</v>
      </c>
      <c r="D157" s="13" t="str">
        <f>VLOOKUP($A157,Raw!$B$2:$DG$512,MATCH('Breakup of Clients of PMS'!D$1,Raw!$B$1:$DG$1,0),0)</f>
        <v>1</v>
      </c>
      <c r="E157" s="20">
        <f t="shared" si="37"/>
        <v>0.5</v>
      </c>
      <c r="F157" s="13" t="str">
        <f>VLOOKUP($A157,Raw!$B$2:$DG$512,MATCH('Breakup of Clients of PMS'!F$1,Raw!$B$1:$DG$1,0),0)</f>
        <v>1</v>
      </c>
      <c r="G157" s="20">
        <f t="shared" si="38"/>
        <v>0.5</v>
      </c>
      <c r="H157" s="13" t="str">
        <f>VLOOKUP($A157,Raw!$B$2:$DG$512,MATCH('Breakup of Clients of PMS'!H$1,Raw!$B$1:$DG$1,0),0)</f>
        <v>0</v>
      </c>
      <c r="I157" s="20">
        <f t="shared" si="39"/>
        <v>0</v>
      </c>
      <c r="J157" s="13" t="str">
        <f>VLOOKUP($A157,Raw!$B$2:$DG$512,MATCH('Breakup of Clients of PMS'!J$1,Raw!$B$1:$DG$1,0),0)</f>
        <v>0</v>
      </c>
      <c r="K157" s="20">
        <f t="shared" si="40"/>
        <v>0</v>
      </c>
      <c r="L157" s="13" t="str">
        <f>VLOOKUP($A157,Raw!$B$2:$DG$512,MATCH('Breakup of Clients of PMS'!L$1,Raw!$B$1:$DG$1,0),0)</f>
        <v>0</v>
      </c>
      <c r="M157" s="20">
        <f t="shared" si="41"/>
        <v>0</v>
      </c>
      <c r="N157" s="13" t="str">
        <f>VLOOKUP($A157,Raw!$B$2:$DG$512,MATCH('Breakup of Clients of PMS'!N$1,Raw!$B$1:$DG$1,0),0)</f>
        <v>2</v>
      </c>
      <c r="P157" s="13" t="str">
        <f>VLOOKUP($A157,Raw!$B$2:$DG$512,MATCH('Breakup of Clients of PMS'!P$1,Raw!$B$1:$DG$1,0),0)</f>
        <v>0</v>
      </c>
      <c r="Q157" s="20">
        <f t="shared" si="42"/>
        <v>0</v>
      </c>
      <c r="R157" s="13" t="str">
        <f>VLOOKUP($A157,Raw!$B$2:$DG$512,MATCH('Breakup of Clients of PMS'!R$1,Raw!$B$1:$DG$1,0),0)</f>
        <v>0.77</v>
      </c>
      <c r="S157" s="20">
        <f t="shared" si="43"/>
        <v>0.50326797385620914</v>
      </c>
      <c r="T157" s="13" t="str">
        <f>VLOOKUP($A157,Raw!$B$2:$DG$512,MATCH('Breakup of Clients of PMS'!T$1,Raw!$B$1:$DG$1,0),0)</f>
        <v>0.76</v>
      </c>
      <c r="U157" s="20">
        <f t="shared" si="44"/>
        <v>0.49673202614379086</v>
      </c>
      <c r="V157" s="13" t="str">
        <f>VLOOKUP($A157,Raw!$B$2:$DG$512,MATCH('Breakup of Clients of PMS'!V$1,Raw!$B$1:$DG$1,0),0)</f>
        <v>0</v>
      </c>
      <c r="W157" s="20">
        <f t="shared" si="45"/>
        <v>0</v>
      </c>
      <c r="X157" s="13" t="str">
        <f>VLOOKUP($A157,Raw!$B$2:$DG$512,MATCH('Breakup of Clients of PMS'!X$1,Raw!$B$1:$DG$1,0),0)</f>
        <v>0</v>
      </c>
      <c r="Y157" s="20">
        <f t="shared" si="46"/>
        <v>0</v>
      </c>
      <c r="Z157" s="13" t="str">
        <f>VLOOKUP($A157,Raw!$B$2:$DG$512,MATCH('Breakup of Clients of PMS'!Z$1,Raw!$B$1:$DG$1,0),0)</f>
        <v>0</v>
      </c>
      <c r="AA157" s="20">
        <f t="shared" si="47"/>
        <v>0</v>
      </c>
      <c r="AB157" s="13" t="str">
        <f>VLOOKUP($A157,Raw!$B$2:$DG$512,MATCH('Breakup of Clients of PMS'!AB$1,Raw!$B$1:$DG$1,0),0)</f>
        <v>1.53</v>
      </c>
      <c r="AD157" s="11" t="e">
        <f t="shared" si="48"/>
        <v>#DIV/0!</v>
      </c>
      <c r="AE157" s="11">
        <f t="shared" si="49"/>
        <v>0.77</v>
      </c>
      <c r="AF157" s="11">
        <f t="shared" si="50"/>
        <v>0.76</v>
      </c>
      <c r="AG157" s="11" t="e">
        <f t="shared" si="51"/>
        <v>#DIV/0!</v>
      </c>
      <c r="AH157" s="11" t="e">
        <f t="shared" si="52"/>
        <v>#DIV/0!</v>
      </c>
      <c r="AI157" s="11" t="e">
        <f t="shared" si="53"/>
        <v>#DIV/0!</v>
      </c>
    </row>
    <row r="158" spans="1:35" x14ac:dyDescent="0.3">
      <c r="A158" s="13" t="s">
        <v>2884</v>
      </c>
      <c r="B158" s="13" t="str">
        <f>VLOOKUP($A158,Raw!$B$2:$DG$512,MATCH('Breakup of Clients of PMS'!B$1,Raw!$B$1:$DG$1,0),0)</f>
        <v>0</v>
      </c>
      <c r="C158" s="20">
        <f t="shared" si="36"/>
        <v>0</v>
      </c>
      <c r="D158" s="13" t="str">
        <f>VLOOKUP($A158,Raw!$B$2:$DG$512,MATCH('Breakup of Clients of PMS'!D$1,Raw!$B$1:$DG$1,0),0)</f>
        <v>83</v>
      </c>
      <c r="E158" s="20">
        <f t="shared" si="37"/>
        <v>0.11307901907356949</v>
      </c>
      <c r="F158" s="13" t="str">
        <f>VLOOKUP($A158,Raw!$B$2:$DG$512,MATCH('Breakup of Clients of PMS'!F$1,Raw!$B$1:$DG$1,0),0)</f>
        <v>597</v>
      </c>
      <c r="G158" s="20">
        <f t="shared" si="38"/>
        <v>0.81335149863760214</v>
      </c>
      <c r="H158" s="13" t="str">
        <f>VLOOKUP($A158,Raw!$B$2:$DG$512,MATCH('Breakup of Clients of PMS'!H$1,Raw!$B$1:$DG$1,0),0)</f>
        <v>53</v>
      </c>
      <c r="I158" s="20">
        <f t="shared" si="39"/>
        <v>7.2207084468664848E-2</v>
      </c>
      <c r="J158" s="13" t="str">
        <f>VLOOKUP($A158,Raw!$B$2:$DG$512,MATCH('Breakup of Clients of PMS'!J$1,Raw!$B$1:$DG$1,0),0)</f>
        <v>1</v>
      </c>
      <c r="K158" s="20">
        <f t="shared" si="40"/>
        <v>1.3623978201634877E-3</v>
      </c>
      <c r="L158" s="13" t="str">
        <f>VLOOKUP($A158,Raw!$B$2:$DG$512,MATCH('Breakup of Clients of PMS'!L$1,Raw!$B$1:$DG$1,0),0)</f>
        <v>0</v>
      </c>
      <c r="M158" s="20">
        <f t="shared" si="41"/>
        <v>0</v>
      </c>
      <c r="N158" s="13" t="str">
        <f>VLOOKUP($A158,Raw!$B$2:$DG$512,MATCH('Breakup of Clients of PMS'!N$1,Raw!$B$1:$DG$1,0),0)</f>
        <v>734</v>
      </c>
      <c r="P158" s="13" t="str">
        <f>VLOOKUP($A158,Raw!$B$2:$DG$512,MATCH('Breakup of Clients of PMS'!P$1,Raw!$B$1:$DG$1,0),0)</f>
        <v>0</v>
      </c>
      <c r="Q158" s="20">
        <f t="shared" si="42"/>
        <v>0</v>
      </c>
      <c r="R158" s="13" t="str">
        <f>VLOOKUP($A158,Raw!$B$2:$DG$512,MATCH('Breakup of Clients of PMS'!R$1,Raw!$B$1:$DG$1,0),0)</f>
        <v>429.55</v>
      </c>
      <c r="S158" s="20">
        <f t="shared" si="43"/>
        <v>0.13141511021369678</v>
      </c>
      <c r="T158" s="13" t="str">
        <f>VLOOKUP($A158,Raw!$B$2:$DG$512,MATCH('Breakup of Clients of PMS'!T$1,Raw!$B$1:$DG$1,0),0)</f>
        <v>1007.01</v>
      </c>
      <c r="U158" s="20">
        <f t="shared" si="44"/>
        <v>0.30808131797531091</v>
      </c>
      <c r="V158" s="13" t="str">
        <f>VLOOKUP($A158,Raw!$B$2:$DG$512,MATCH('Breakup of Clients of PMS'!V$1,Raw!$B$1:$DG$1,0),0)</f>
        <v>50.84</v>
      </c>
      <c r="W158" s="20">
        <f t="shared" si="45"/>
        <v>1.5553821914245944E-2</v>
      </c>
      <c r="X158" s="13" t="str">
        <f>VLOOKUP($A158,Raw!$B$2:$DG$512,MATCH('Breakup of Clients of PMS'!X$1,Raw!$B$1:$DG$1,0),0)</f>
        <v>1781.25</v>
      </c>
      <c r="Y158" s="20">
        <f t="shared" si="46"/>
        <v>0.54494974989674638</v>
      </c>
      <c r="Z158" s="13" t="str">
        <f>VLOOKUP($A158,Raw!$B$2:$DG$512,MATCH('Breakup of Clients of PMS'!Z$1,Raw!$B$1:$DG$1,0),0)</f>
        <v>0</v>
      </c>
      <c r="AA158" s="20">
        <f t="shared" si="47"/>
        <v>0</v>
      </c>
      <c r="AB158" s="13" t="str">
        <f>VLOOKUP($A158,Raw!$B$2:$DG$512,MATCH('Breakup of Clients of PMS'!AB$1,Raw!$B$1:$DG$1,0),0)</f>
        <v>3268.65</v>
      </c>
      <c r="AD158" s="11" t="e">
        <f t="shared" si="48"/>
        <v>#DIV/0!</v>
      </c>
      <c r="AE158" s="11">
        <f t="shared" si="49"/>
        <v>5.1753012048192772</v>
      </c>
      <c r="AF158" s="11">
        <f t="shared" si="50"/>
        <v>1.6867839195979899</v>
      </c>
      <c r="AG158" s="11">
        <f t="shared" si="51"/>
        <v>0.95924528301886802</v>
      </c>
      <c r="AH158" s="11">
        <f t="shared" si="52"/>
        <v>1781.25</v>
      </c>
      <c r="AI158" s="11" t="e">
        <f t="shared" si="53"/>
        <v>#DIV/0!</v>
      </c>
    </row>
    <row r="159" spans="1:35" x14ac:dyDescent="0.3">
      <c r="A159" s="13" t="s">
        <v>2910</v>
      </c>
      <c r="B159" s="13" t="str">
        <f>VLOOKUP($A159,Raw!$B$2:$DG$512,MATCH('Breakup of Clients of PMS'!B$1,Raw!$B$1:$DG$1,0),0)</f>
        <v>0</v>
      </c>
      <c r="C159" s="20">
        <f t="shared" si="36"/>
        <v>0</v>
      </c>
      <c r="D159" s="13" t="str">
        <f>VLOOKUP($A159,Raw!$B$2:$DG$512,MATCH('Breakup of Clients of PMS'!D$1,Raw!$B$1:$DG$1,0),0)</f>
        <v>15</v>
      </c>
      <c r="E159" s="20">
        <f t="shared" si="37"/>
        <v>8.3333333333333329E-2</v>
      </c>
      <c r="F159" s="13" t="str">
        <f>VLOOKUP($A159,Raw!$B$2:$DG$512,MATCH('Breakup of Clients of PMS'!F$1,Raw!$B$1:$DG$1,0),0)</f>
        <v>161</v>
      </c>
      <c r="G159" s="20">
        <f t="shared" si="38"/>
        <v>0.89444444444444449</v>
      </c>
      <c r="H159" s="13" t="str">
        <f>VLOOKUP($A159,Raw!$B$2:$DG$512,MATCH('Breakup of Clients of PMS'!H$1,Raw!$B$1:$DG$1,0),0)</f>
        <v>4</v>
      </c>
      <c r="I159" s="20">
        <f t="shared" si="39"/>
        <v>2.2222222222222223E-2</v>
      </c>
      <c r="J159" s="13" t="str">
        <f>VLOOKUP($A159,Raw!$B$2:$DG$512,MATCH('Breakup of Clients of PMS'!J$1,Raw!$B$1:$DG$1,0),0)</f>
        <v>0</v>
      </c>
      <c r="K159" s="20">
        <f t="shared" si="40"/>
        <v>0</v>
      </c>
      <c r="L159" s="13" t="str">
        <f>VLOOKUP($A159,Raw!$B$2:$DG$512,MATCH('Breakup of Clients of PMS'!L$1,Raw!$B$1:$DG$1,0),0)</f>
        <v>0</v>
      </c>
      <c r="M159" s="20">
        <f t="shared" si="41"/>
        <v>0</v>
      </c>
      <c r="N159" s="13" t="str">
        <f>VLOOKUP($A159,Raw!$B$2:$DG$512,MATCH('Breakup of Clients of PMS'!N$1,Raw!$B$1:$DG$1,0),0)</f>
        <v>180</v>
      </c>
      <c r="P159" s="13" t="str">
        <f>VLOOKUP($A159,Raw!$B$2:$DG$512,MATCH('Breakup of Clients of PMS'!P$1,Raw!$B$1:$DG$1,0),0)</f>
        <v>0</v>
      </c>
      <c r="Q159" s="20">
        <f t="shared" si="42"/>
        <v>0</v>
      </c>
      <c r="R159" s="13" t="str">
        <f>VLOOKUP($A159,Raw!$B$2:$DG$512,MATCH('Breakup of Clients of PMS'!R$1,Raw!$B$1:$DG$1,0),0)</f>
        <v>23.17</v>
      </c>
      <c r="S159" s="20">
        <f t="shared" si="43"/>
        <v>0.11568803674855203</v>
      </c>
      <c r="T159" s="13" t="str">
        <f>VLOOKUP($A159,Raw!$B$2:$DG$512,MATCH('Breakup of Clients of PMS'!T$1,Raw!$B$1:$DG$1,0),0)</f>
        <v>174.43</v>
      </c>
      <c r="U159" s="20">
        <f t="shared" si="44"/>
        <v>0.87093069702416614</v>
      </c>
      <c r="V159" s="13" t="str">
        <f>VLOOKUP($A159,Raw!$B$2:$DG$512,MATCH('Breakup of Clients of PMS'!V$1,Raw!$B$1:$DG$1,0),0)</f>
        <v>2.68</v>
      </c>
      <c r="W159" s="20">
        <f t="shared" si="45"/>
        <v>1.3381266227281806E-2</v>
      </c>
      <c r="X159" s="13" t="str">
        <f>VLOOKUP($A159,Raw!$B$2:$DG$512,MATCH('Breakup of Clients of PMS'!X$1,Raw!$B$1:$DG$1,0),0)</f>
        <v>0</v>
      </c>
      <c r="Y159" s="20">
        <f t="shared" si="46"/>
        <v>0</v>
      </c>
      <c r="Z159" s="13" t="str">
        <f>VLOOKUP($A159,Raw!$B$2:$DG$512,MATCH('Breakup of Clients of PMS'!Z$1,Raw!$B$1:$DG$1,0),0)</f>
        <v>0</v>
      </c>
      <c r="AA159" s="20">
        <f t="shared" si="47"/>
        <v>0</v>
      </c>
      <c r="AB159" s="13" t="str">
        <f>VLOOKUP($A159,Raw!$B$2:$DG$512,MATCH('Breakup of Clients of PMS'!AB$1,Raw!$B$1:$DG$1,0),0)</f>
        <v>200.28</v>
      </c>
      <c r="AD159" s="11" t="e">
        <f t="shared" si="48"/>
        <v>#DIV/0!</v>
      </c>
      <c r="AE159" s="11">
        <f t="shared" si="49"/>
        <v>1.5446666666666669</v>
      </c>
      <c r="AF159" s="11">
        <f t="shared" si="50"/>
        <v>1.083416149068323</v>
      </c>
      <c r="AG159" s="11">
        <f t="shared" si="51"/>
        <v>0.67</v>
      </c>
      <c r="AH159" s="11" t="e">
        <f t="shared" si="52"/>
        <v>#DIV/0!</v>
      </c>
      <c r="AI159" s="11" t="e">
        <f t="shared" si="53"/>
        <v>#DIV/0!</v>
      </c>
    </row>
    <row r="160" spans="1:35" x14ac:dyDescent="0.3">
      <c r="A160" s="13" t="s">
        <v>2928</v>
      </c>
      <c r="B160" s="13" t="str">
        <f>VLOOKUP($A160,Raw!$B$2:$DG$512,MATCH('Breakup of Clients of PMS'!B$1,Raw!$B$1:$DG$1,0),0)</f>
        <v>0</v>
      </c>
      <c r="C160" s="20">
        <f t="shared" si="36"/>
        <v>0</v>
      </c>
      <c r="D160" s="13" t="str">
        <f>VLOOKUP($A160,Raw!$B$2:$DG$512,MATCH('Breakup of Clients of PMS'!D$1,Raw!$B$1:$DG$1,0),0)</f>
        <v>13</v>
      </c>
      <c r="E160" s="20">
        <f t="shared" si="37"/>
        <v>0.29545454545454547</v>
      </c>
      <c r="F160" s="13" t="str">
        <f>VLOOKUP($A160,Raw!$B$2:$DG$512,MATCH('Breakup of Clients of PMS'!F$1,Raw!$B$1:$DG$1,0),0)</f>
        <v>29</v>
      </c>
      <c r="G160" s="20">
        <f t="shared" si="38"/>
        <v>0.65909090909090906</v>
      </c>
      <c r="H160" s="13" t="str">
        <f>VLOOKUP($A160,Raw!$B$2:$DG$512,MATCH('Breakup of Clients of PMS'!H$1,Raw!$B$1:$DG$1,0),0)</f>
        <v>1</v>
      </c>
      <c r="I160" s="20">
        <f t="shared" si="39"/>
        <v>2.2727272727272728E-2</v>
      </c>
      <c r="J160" s="13" t="str">
        <f>VLOOKUP($A160,Raw!$B$2:$DG$512,MATCH('Breakup of Clients of PMS'!J$1,Raw!$B$1:$DG$1,0),0)</f>
        <v>1</v>
      </c>
      <c r="K160" s="20">
        <f t="shared" si="40"/>
        <v>2.2727272727272728E-2</v>
      </c>
      <c r="L160" s="13" t="str">
        <f>VLOOKUP($A160,Raw!$B$2:$DG$512,MATCH('Breakup of Clients of PMS'!L$1,Raw!$B$1:$DG$1,0),0)</f>
        <v>0</v>
      </c>
      <c r="M160" s="20">
        <f t="shared" si="41"/>
        <v>0</v>
      </c>
      <c r="N160" s="13" t="str">
        <f>VLOOKUP($A160,Raw!$B$2:$DG$512,MATCH('Breakup of Clients of PMS'!N$1,Raw!$B$1:$DG$1,0),0)</f>
        <v>44</v>
      </c>
      <c r="P160" s="13" t="str">
        <f>VLOOKUP($A160,Raw!$B$2:$DG$512,MATCH('Breakup of Clients of PMS'!P$1,Raw!$B$1:$DG$1,0),0)</f>
        <v>0</v>
      </c>
      <c r="Q160" s="20">
        <f t="shared" si="42"/>
        <v>0</v>
      </c>
      <c r="R160" s="13" t="str">
        <f>VLOOKUP($A160,Raw!$B$2:$DG$512,MATCH('Breakup of Clients of PMS'!R$1,Raw!$B$1:$DG$1,0),0)</f>
        <v>182.14</v>
      </c>
      <c r="S160" s="20">
        <f t="shared" si="43"/>
        <v>0.53263539595274301</v>
      </c>
      <c r="T160" s="13" t="str">
        <f>VLOOKUP($A160,Raw!$B$2:$DG$512,MATCH('Breakup of Clients of PMS'!T$1,Raw!$B$1:$DG$1,0),0)</f>
        <v>111.87</v>
      </c>
      <c r="U160" s="20">
        <f t="shared" si="44"/>
        <v>0.32714352555854487</v>
      </c>
      <c r="V160" s="13" t="str">
        <f>VLOOKUP($A160,Raw!$B$2:$DG$512,MATCH('Breakup of Clients of PMS'!V$1,Raw!$B$1:$DG$1,0),0)</f>
        <v>3.99</v>
      </c>
      <c r="W160" s="20">
        <f t="shared" si="45"/>
        <v>1.1668031348695755E-2</v>
      </c>
      <c r="X160" s="13" t="str">
        <f>VLOOKUP($A160,Raw!$B$2:$DG$512,MATCH('Breakup of Clients of PMS'!X$1,Raw!$B$1:$DG$1,0),0)</f>
        <v>43.96</v>
      </c>
      <c r="Y160" s="20">
        <f t="shared" si="46"/>
        <v>0.12855304714001639</v>
      </c>
      <c r="Z160" s="13" t="str">
        <f>VLOOKUP($A160,Raw!$B$2:$DG$512,MATCH('Breakup of Clients of PMS'!Z$1,Raw!$B$1:$DG$1,0),0)</f>
        <v>0</v>
      </c>
      <c r="AA160" s="20">
        <f t="shared" si="47"/>
        <v>0</v>
      </c>
      <c r="AB160" s="13" t="str">
        <f>VLOOKUP($A160,Raw!$B$2:$DG$512,MATCH('Breakup of Clients of PMS'!AB$1,Raw!$B$1:$DG$1,0),0)</f>
        <v>341.96</v>
      </c>
      <c r="AD160" s="11" t="e">
        <f t="shared" si="48"/>
        <v>#DIV/0!</v>
      </c>
      <c r="AE160" s="11">
        <f t="shared" si="49"/>
        <v>14.010769230769229</v>
      </c>
      <c r="AF160" s="11">
        <f t="shared" si="50"/>
        <v>3.8575862068965519</v>
      </c>
      <c r="AG160" s="11">
        <f t="shared" si="51"/>
        <v>3.99</v>
      </c>
      <c r="AH160" s="11">
        <f t="shared" si="52"/>
        <v>43.96</v>
      </c>
      <c r="AI160" s="11" t="e">
        <f t="shared" si="53"/>
        <v>#DIV/0!</v>
      </c>
    </row>
    <row r="161" spans="1:35" x14ac:dyDescent="0.3">
      <c r="A161" s="13" t="s">
        <v>2945</v>
      </c>
      <c r="B161" s="13" t="str">
        <f>VLOOKUP($A161,Raw!$B$2:$DG$512,MATCH('Breakup of Clients of PMS'!B$1,Raw!$B$1:$DG$1,0),0)</f>
        <v>0</v>
      </c>
      <c r="C161" s="20">
        <f t="shared" si="36"/>
        <v>0</v>
      </c>
      <c r="D161" s="13" t="str">
        <f>VLOOKUP($A161,Raw!$B$2:$DG$512,MATCH('Breakup of Clients of PMS'!D$1,Raw!$B$1:$DG$1,0),0)</f>
        <v>1</v>
      </c>
      <c r="E161" s="20">
        <f t="shared" si="37"/>
        <v>3.4482758620689655E-2</v>
      </c>
      <c r="F161" s="13" t="str">
        <f>VLOOKUP($A161,Raw!$B$2:$DG$512,MATCH('Breakup of Clients of PMS'!F$1,Raw!$B$1:$DG$1,0),0)</f>
        <v>24</v>
      </c>
      <c r="G161" s="20">
        <f t="shared" si="38"/>
        <v>0.82758620689655171</v>
      </c>
      <c r="H161" s="13" t="str">
        <f>VLOOKUP($A161,Raw!$B$2:$DG$512,MATCH('Breakup of Clients of PMS'!H$1,Raw!$B$1:$DG$1,0),0)</f>
        <v>4</v>
      </c>
      <c r="I161" s="20">
        <f t="shared" si="39"/>
        <v>0.13793103448275862</v>
      </c>
      <c r="J161" s="13" t="str">
        <f>VLOOKUP($A161,Raw!$B$2:$DG$512,MATCH('Breakup of Clients of PMS'!J$1,Raw!$B$1:$DG$1,0),0)</f>
        <v>0</v>
      </c>
      <c r="K161" s="20">
        <f t="shared" si="40"/>
        <v>0</v>
      </c>
      <c r="L161" s="13" t="str">
        <f>VLOOKUP($A161,Raw!$B$2:$DG$512,MATCH('Breakup of Clients of PMS'!L$1,Raw!$B$1:$DG$1,0),0)</f>
        <v>0</v>
      </c>
      <c r="M161" s="20">
        <f t="shared" si="41"/>
        <v>0</v>
      </c>
      <c r="N161" s="13" t="str">
        <f>VLOOKUP($A161,Raw!$B$2:$DG$512,MATCH('Breakup of Clients of PMS'!N$1,Raw!$B$1:$DG$1,0),0)</f>
        <v>29</v>
      </c>
      <c r="P161" s="13" t="str">
        <f>VLOOKUP($A161,Raw!$B$2:$DG$512,MATCH('Breakup of Clients of PMS'!P$1,Raw!$B$1:$DG$1,0),0)</f>
        <v>0</v>
      </c>
      <c r="Q161" s="20">
        <f t="shared" si="42"/>
        <v>0</v>
      </c>
      <c r="R161" s="13" t="str">
        <f>VLOOKUP($A161,Raw!$B$2:$DG$512,MATCH('Breakup of Clients of PMS'!R$1,Raw!$B$1:$DG$1,0),0)</f>
        <v>1.51</v>
      </c>
      <c r="S161" s="20">
        <f t="shared" si="43"/>
        <v>6.1783960720130933E-2</v>
      </c>
      <c r="T161" s="13" t="str">
        <f>VLOOKUP($A161,Raw!$B$2:$DG$512,MATCH('Breakup of Clients of PMS'!T$1,Raw!$B$1:$DG$1,0),0)</f>
        <v>20.64</v>
      </c>
      <c r="U161" s="20">
        <f t="shared" si="44"/>
        <v>0.84451718494271688</v>
      </c>
      <c r="V161" s="13" t="str">
        <f>VLOOKUP($A161,Raw!$B$2:$DG$512,MATCH('Breakup of Clients of PMS'!V$1,Raw!$B$1:$DG$1,0),0)</f>
        <v>2.29</v>
      </c>
      <c r="W161" s="20">
        <f t="shared" si="45"/>
        <v>9.3698854337152207E-2</v>
      </c>
      <c r="X161" s="13" t="str">
        <f>VLOOKUP($A161,Raw!$B$2:$DG$512,MATCH('Breakup of Clients of PMS'!X$1,Raw!$B$1:$DG$1,0),0)</f>
        <v>0</v>
      </c>
      <c r="Y161" s="20">
        <f t="shared" si="46"/>
        <v>0</v>
      </c>
      <c r="Z161" s="13" t="str">
        <f>VLOOKUP($A161,Raw!$B$2:$DG$512,MATCH('Breakup of Clients of PMS'!Z$1,Raw!$B$1:$DG$1,0),0)</f>
        <v>0</v>
      </c>
      <c r="AA161" s="20">
        <f t="shared" si="47"/>
        <v>0</v>
      </c>
      <c r="AB161" s="13" t="str">
        <f>VLOOKUP($A161,Raw!$B$2:$DG$512,MATCH('Breakup of Clients of PMS'!AB$1,Raw!$B$1:$DG$1,0),0)</f>
        <v>24.44</v>
      </c>
      <c r="AD161" s="11" t="e">
        <f t="shared" si="48"/>
        <v>#DIV/0!</v>
      </c>
      <c r="AE161" s="11">
        <f t="shared" si="49"/>
        <v>1.51</v>
      </c>
      <c r="AF161" s="11">
        <f t="shared" si="50"/>
        <v>0.86</v>
      </c>
      <c r="AG161" s="11">
        <f t="shared" si="51"/>
        <v>0.57250000000000001</v>
      </c>
      <c r="AH161" s="11" t="e">
        <f t="shared" si="52"/>
        <v>#DIV/0!</v>
      </c>
      <c r="AI161" s="11" t="e">
        <f t="shared" si="53"/>
        <v>#DIV/0!</v>
      </c>
    </row>
    <row r="162" spans="1:35" x14ac:dyDescent="0.3">
      <c r="A162" s="13" t="s">
        <v>2959</v>
      </c>
      <c r="B162" s="13" t="str">
        <f>VLOOKUP($A162,Raw!$B$2:$DG$512,MATCH('Breakup of Clients of PMS'!B$1,Raw!$B$1:$DG$1,0),0)</f>
        <v>0</v>
      </c>
      <c r="C162" s="20">
        <f t="shared" si="36"/>
        <v>0</v>
      </c>
      <c r="D162" s="13" t="str">
        <f>VLOOKUP($A162,Raw!$B$2:$DG$512,MATCH('Breakup of Clients of PMS'!D$1,Raw!$B$1:$DG$1,0),0)</f>
        <v>0</v>
      </c>
      <c r="E162" s="20">
        <f t="shared" si="37"/>
        <v>0</v>
      </c>
      <c r="F162" s="13" t="str">
        <f>VLOOKUP($A162,Raw!$B$2:$DG$512,MATCH('Breakup of Clients of PMS'!F$1,Raw!$B$1:$DG$1,0),0)</f>
        <v>494</v>
      </c>
      <c r="G162" s="20">
        <f t="shared" si="38"/>
        <v>0.72540381791483111</v>
      </c>
      <c r="H162" s="13" t="str">
        <f>VLOOKUP($A162,Raw!$B$2:$DG$512,MATCH('Breakup of Clients of PMS'!H$1,Raw!$B$1:$DG$1,0),0)</f>
        <v>187</v>
      </c>
      <c r="I162" s="20">
        <f t="shared" si="39"/>
        <v>0.27459618208516889</v>
      </c>
      <c r="J162" s="13" t="str">
        <f>VLOOKUP($A162,Raw!$B$2:$DG$512,MATCH('Breakup of Clients of PMS'!J$1,Raw!$B$1:$DG$1,0),0)</f>
        <v>0</v>
      </c>
      <c r="K162" s="20">
        <f t="shared" si="40"/>
        <v>0</v>
      </c>
      <c r="L162" s="13" t="str">
        <f>VLOOKUP($A162,Raw!$B$2:$DG$512,MATCH('Breakup of Clients of PMS'!L$1,Raw!$B$1:$DG$1,0),0)</f>
        <v>0</v>
      </c>
      <c r="M162" s="20">
        <f t="shared" si="41"/>
        <v>0</v>
      </c>
      <c r="N162" s="13" t="str">
        <f>VLOOKUP($A162,Raw!$B$2:$DG$512,MATCH('Breakup of Clients of PMS'!N$1,Raw!$B$1:$DG$1,0),0)</f>
        <v>681</v>
      </c>
      <c r="P162" s="13" t="str">
        <f>VLOOKUP($A162,Raw!$B$2:$DG$512,MATCH('Breakup of Clients of PMS'!P$1,Raw!$B$1:$DG$1,0),0)</f>
        <v>0</v>
      </c>
      <c r="Q162" s="20">
        <f t="shared" si="42"/>
        <v>0</v>
      </c>
      <c r="R162" s="13" t="str">
        <f>VLOOKUP($A162,Raw!$B$2:$DG$512,MATCH('Breakup of Clients of PMS'!R$1,Raw!$B$1:$DG$1,0),0)</f>
        <v>0</v>
      </c>
      <c r="S162" s="20">
        <f t="shared" si="43"/>
        <v>0</v>
      </c>
      <c r="T162" s="13" t="str">
        <f>VLOOKUP($A162,Raw!$B$2:$DG$512,MATCH('Breakup of Clients of PMS'!T$1,Raw!$B$1:$DG$1,0),0)</f>
        <v>364.9</v>
      </c>
      <c r="U162" s="20">
        <f t="shared" si="44"/>
        <v>0.77170350005287081</v>
      </c>
      <c r="V162" s="13" t="str">
        <f>VLOOKUP($A162,Raw!$B$2:$DG$512,MATCH('Breakup of Clients of PMS'!V$1,Raw!$B$1:$DG$1,0),0)</f>
        <v>107.95</v>
      </c>
      <c r="W162" s="20">
        <f t="shared" si="45"/>
        <v>0.22829649994712911</v>
      </c>
      <c r="X162" s="13" t="str">
        <f>VLOOKUP($A162,Raw!$B$2:$DG$512,MATCH('Breakup of Clients of PMS'!X$1,Raw!$B$1:$DG$1,0),0)</f>
        <v>0</v>
      </c>
      <c r="Y162" s="20">
        <f t="shared" si="46"/>
        <v>0</v>
      </c>
      <c r="Z162" s="13" t="str">
        <f>VLOOKUP($A162,Raw!$B$2:$DG$512,MATCH('Breakup of Clients of PMS'!Z$1,Raw!$B$1:$DG$1,0),0)</f>
        <v>0</v>
      </c>
      <c r="AA162" s="20">
        <f t="shared" si="47"/>
        <v>0</v>
      </c>
      <c r="AB162" s="13" t="str">
        <f>VLOOKUP($A162,Raw!$B$2:$DG$512,MATCH('Breakup of Clients of PMS'!AB$1,Raw!$B$1:$DG$1,0),0)</f>
        <v>472.85</v>
      </c>
      <c r="AD162" s="11" t="e">
        <f t="shared" si="48"/>
        <v>#DIV/0!</v>
      </c>
      <c r="AE162" s="11" t="e">
        <f t="shared" si="49"/>
        <v>#DIV/0!</v>
      </c>
      <c r="AF162" s="11">
        <f t="shared" si="50"/>
        <v>0.73866396761133601</v>
      </c>
      <c r="AG162" s="11">
        <f t="shared" si="51"/>
        <v>0.57727272727272727</v>
      </c>
      <c r="AH162" s="11" t="e">
        <f t="shared" si="52"/>
        <v>#DIV/0!</v>
      </c>
      <c r="AI162" s="11" t="e">
        <f t="shared" si="53"/>
        <v>#DIV/0!</v>
      </c>
    </row>
    <row r="163" spans="1:35" x14ac:dyDescent="0.3">
      <c r="A163" s="13" t="s">
        <v>2975</v>
      </c>
      <c r="B163" s="13" t="str">
        <f>VLOOKUP($A163,Raw!$B$2:$DG$512,MATCH('Breakup of Clients of PMS'!B$1,Raw!$B$1:$DG$1,0),0)</f>
        <v>0</v>
      </c>
      <c r="C163" s="20">
        <f t="shared" si="36"/>
        <v>0</v>
      </c>
      <c r="D163" s="13" t="str">
        <f>VLOOKUP($A163,Raw!$B$2:$DG$512,MATCH('Breakup of Clients of PMS'!D$1,Raw!$B$1:$DG$1,0),0)</f>
        <v>623</v>
      </c>
      <c r="E163" s="20">
        <f t="shared" si="37"/>
        <v>3.6857362598355321E-2</v>
      </c>
      <c r="F163" s="13" t="str">
        <f>VLOOKUP($A163,Raw!$B$2:$DG$512,MATCH('Breakup of Clients of PMS'!F$1,Raw!$B$1:$DG$1,0),0)</f>
        <v>15276</v>
      </c>
      <c r="G163" s="20">
        <f t="shared" si="38"/>
        <v>0.90374489735549901</v>
      </c>
      <c r="H163" s="13" t="str">
        <f>VLOOKUP($A163,Raw!$B$2:$DG$512,MATCH('Breakup of Clients of PMS'!H$1,Raw!$B$1:$DG$1,0),0)</f>
        <v>1004</v>
      </c>
      <c r="I163" s="20">
        <f t="shared" si="39"/>
        <v>5.9397740046145654E-2</v>
      </c>
      <c r="J163" s="13" t="str">
        <f>VLOOKUP($A163,Raw!$B$2:$DG$512,MATCH('Breakup of Clients of PMS'!J$1,Raw!$B$1:$DG$1,0),0)</f>
        <v>0</v>
      </c>
      <c r="K163" s="20">
        <f t="shared" si="40"/>
        <v>0</v>
      </c>
      <c r="L163" s="13" t="str">
        <f>VLOOKUP($A163,Raw!$B$2:$DG$512,MATCH('Breakup of Clients of PMS'!L$1,Raw!$B$1:$DG$1,0),0)</f>
        <v>0</v>
      </c>
      <c r="M163" s="20">
        <f t="shared" si="41"/>
        <v>0</v>
      </c>
      <c r="N163" s="13" t="str">
        <f>VLOOKUP($A163,Raw!$B$2:$DG$512,MATCH('Breakup of Clients of PMS'!N$1,Raw!$B$1:$DG$1,0),0)</f>
        <v>16903</v>
      </c>
      <c r="P163" s="13" t="str">
        <f>VLOOKUP($A163,Raw!$B$2:$DG$512,MATCH('Breakup of Clients of PMS'!P$1,Raw!$B$1:$DG$1,0),0)</f>
        <v>0</v>
      </c>
      <c r="Q163" s="20">
        <f t="shared" si="42"/>
        <v>0</v>
      </c>
      <c r="R163" s="13" t="str">
        <f>VLOOKUP($A163,Raw!$B$2:$DG$512,MATCH('Breakup of Clients of PMS'!R$1,Raw!$B$1:$DG$1,0),0)</f>
        <v>2050.69</v>
      </c>
      <c r="S163" s="20">
        <f t="shared" si="43"/>
        <v>0.10947195684946424</v>
      </c>
      <c r="T163" s="13" t="str">
        <f>VLOOKUP($A163,Raw!$B$2:$DG$512,MATCH('Breakup of Clients of PMS'!T$1,Raw!$B$1:$DG$1,0),0)</f>
        <v>15720.5</v>
      </c>
      <c r="U163" s="20">
        <f t="shared" si="44"/>
        <v>0.83920724129537017</v>
      </c>
      <c r="V163" s="13" t="str">
        <f>VLOOKUP($A163,Raw!$B$2:$DG$512,MATCH('Breakup of Clients of PMS'!V$1,Raw!$B$1:$DG$1,0),0)</f>
        <v>961.37</v>
      </c>
      <c r="W163" s="20">
        <f t="shared" si="45"/>
        <v>5.1320801855165549E-2</v>
      </c>
      <c r="X163" s="13" t="str">
        <f>VLOOKUP($A163,Raw!$B$2:$DG$512,MATCH('Breakup of Clients of PMS'!X$1,Raw!$B$1:$DG$1,0),0)</f>
        <v>0</v>
      </c>
      <c r="Y163" s="20">
        <f t="shared" si="46"/>
        <v>0</v>
      </c>
      <c r="Z163" s="13" t="str">
        <f>VLOOKUP($A163,Raw!$B$2:$DG$512,MATCH('Breakup of Clients of PMS'!Z$1,Raw!$B$1:$DG$1,0),0)</f>
        <v>0</v>
      </c>
      <c r="AA163" s="20">
        <f t="shared" si="47"/>
        <v>0</v>
      </c>
      <c r="AB163" s="13" t="str">
        <f>VLOOKUP($A163,Raw!$B$2:$DG$512,MATCH('Breakup of Clients of PMS'!AB$1,Raw!$B$1:$DG$1,0),0)</f>
        <v>18732.56</v>
      </c>
      <c r="AD163" s="11" t="e">
        <f t="shared" si="48"/>
        <v>#DIV/0!</v>
      </c>
      <c r="AE163" s="11">
        <f t="shared" si="49"/>
        <v>3.291637239165329</v>
      </c>
      <c r="AF163" s="11">
        <f t="shared" si="50"/>
        <v>1.0290979313956534</v>
      </c>
      <c r="AG163" s="11">
        <f t="shared" si="51"/>
        <v>0.95753984063745023</v>
      </c>
      <c r="AH163" s="11" t="e">
        <f t="shared" si="52"/>
        <v>#DIV/0!</v>
      </c>
      <c r="AI163" s="11" t="e">
        <f t="shared" si="53"/>
        <v>#DIV/0!</v>
      </c>
    </row>
    <row r="164" spans="1:35" x14ac:dyDescent="0.3">
      <c r="A164" s="13" t="s">
        <v>3001</v>
      </c>
      <c r="B164" s="13" t="str">
        <f>VLOOKUP($A164,Raw!$B$2:$DG$512,MATCH('Breakup of Clients of PMS'!B$1,Raw!$B$1:$DG$1,0),0)</f>
        <v>0</v>
      </c>
      <c r="C164" s="20">
        <f t="shared" si="36"/>
        <v>0</v>
      </c>
      <c r="D164" s="13" t="str">
        <f>VLOOKUP($A164,Raw!$B$2:$DG$512,MATCH('Breakup of Clients of PMS'!D$1,Raw!$B$1:$DG$1,0),0)</f>
        <v>91</v>
      </c>
      <c r="E164" s="20">
        <f t="shared" si="37"/>
        <v>5.5487804878048781E-2</v>
      </c>
      <c r="F164" s="13" t="str">
        <f>VLOOKUP($A164,Raw!$B$2:$DG$512,MATCH('Breakup of Clients of PMS'!F$1,Raw!$B$1:$DG$1,0),0)</f>
        <v>1523</v>
      </c>
      <c r="G164" s="20">
        <f t="shared" si="38"/>
        <v>0.9286585365853659</v>
      </c>
      <c r="H164" s="13" t="str">
        <f>VLOOKUP($A164,Raw!$B$2:$DG$512,MATCH('Breakup of Clients of PMS'!H$1,Raw!$B$1:$DG$1,0),0)</f>
        <v>26</v>
      </c>
      <c r="I164" s="20">
        <f t="shared" si="39"/>
        <v>1.5853658536585366E-2</v>
      </c>
      <c r="J164" s="13" t="str">
        <f>VLOOKUP($A164,Raw!$B$2:$DG$512,MATCH('Breakup of Clients of PMS'!J$1,Raw!$B$1:$DG$1,0),0)</f>
        <v>0</v>
      </c>
      <c r="K164" s="20">
        <f t="shared" si="40"/>
        <v>0</v>
      </c>
      <c r="L164" s="13" t="str">
        <f>VLOOKUP($A164,Raw!$B$2:$DG$512,MATCH('Breakup of Clients of PMS'!L$1,Raw!$B$1:$DG$1,0),0)</f>
        <v>0</v>
      </c>
      <c r="M164" s="20">
        <f t="shared" si="41"/>
        <v>0</v>
      </c>
      <c r="N164" s="13" t="str">
        <f>VLOOKUP($A164,Raw!$B$2:$DG$512,MATCH('Breakup of Clients of PMS'!N$1,Raw!$B$1:$DG$1,0),0)</f>
        <v>1640</v>
      </c>
      <c r="P164" s="13" t="str">
        <f>VLOOKUP($A164,Raw!$B$2:$DG$512,MATCH('Breakup of Clients of PMS'!P$1,Raw!$B$1:$DG$1,0),0)</f>
        <v>0</v>
      </c>
      <c r="Q164" s="20">
        <f t="shared" si="42"/>
        <v>0</v>
      </c>
      <c r="R164" s="13" t="str">
        <f>VLOOKUP($A164,Raw!$B$2:$DG$512,MATCH('Breakup of Clients of PMS'!R$1,Raw!$B$1:$DG$1,0),0)</f>
        <v>757.75</v>
      </c>
      <c r="S164" s="20">
        <f t="shared" si="43"/>
        <v>0.20669949126420165</v>
      </c>
      <c r="T164" s="13" t="str">
        <f>VLOOKUP($A164,Raw!$B$2:$DG$512,MATCH('Breakup of Clients of PMS'!T$1,Raw!$B$1:$DG$1,0),0)</f>
        <v>2863.97</v>
      </c>
      <c r="U164" s="20">
        <f t="shared" si="44"/>
        <v>0.78123542328727891</v>
      </c>
      <c r="V164" s="13" t="str">
        <f>VLOOKUP($A164,Raw!$B$2:$DG$512,MATCH('Breakup of Clients of PMS'!V$1,Raw!$B$1:$DG$1,0),0)</f>
        <v>44.23</v>
      </c>
      <c r="W164" s="20">
        <f t="shared" si="45"/>
        <v>1.2065085448519483E-2</v>
      </c>
      <c r="X164" s="13" t="str">
        <f>VLOOKUP($A164,Raw!$B$2:$DG$512,MATCH('Breakup of Clients of PMS'!X$1,Raw!$B$1:$DG$1,0),0)</f>
        <v>0</v>
      </c>
      <c r="Y164" s="20">
        <f t="shared" si="46"/>
        <v>0</v>
      </c>
      <c r="Z164" s="13" t="str">
        <f>VLOOKUP($A164,Raw!$B$2:$DG$512,MATCH('Breakup of Clients of PMS'!Z$1,Raw!$B$1:$DG$1,0),0)</f>
        <v>0</v>
      </c>
      <c r="AA164" s="20">
        <f t="shared" si="47"/>
        <v>0</v>
      </c>
      <c r="AB164" s="13" t="str">
        <f>VLOOKUP($A164,Raw!$B$2:$DG$512,MATCH('Breakup of Clients of PMS'!AB$1,Raw!$B$1:$DG$1,0),0)</f>
        <v>3665.95</v>
      </c>
      <c r="AD164" s="11" t="e">
        <f t="shared" si="48"/>
        <v>#DIV/0!</v>
      </c>
      <c r="AE164" s="11">
        <f t="shared" si="49"/>
        <v>8.3269230769230766</v>
      </c>
      <c r="AF164" s="11">
        <f t="shared" si="50"/>
        <v>1.8804793171372289</v>
      </c>
      <c r="AG164" s="11">
        <f t="shared" si="51"/>
        <v>1.701153846153846</v>
      </c>
      <c r="AH164" s="11" t="e">
        <f t="shared" si="52"/>
        <v>#DIV/0!</v>
      </c>
      <c r="AI164" s="11" t="e">
        <f t="shared" si="53"/>
        <v>#DIV/0!</v>
      </c>
    </row>
    <row r="165" spans="1:35" x14ac:dyDescent="0.3">
      <c r="A165" s="13" t="s">
        <v>3036</v>
      </c>
      <c r="B165" s="13" t="str">
        <f>VLOOKUP($A165,Raw!$B$2:$DG$512,MATCH('Breakup of Clients of PMS'!B$1,Raw!$B$1:$DG$1,0),0)</f>
        <v>0</v>
      </c>
      <c r="C165" s="20" t="e">
        <f t="shared" si="36"/>
        <v>#DIV/0!</v>
      </c>
      <c r="D165" s="13" t="str">
        <f>VLOOKUP($A165,Raw!$B$2:$DG$512,MATCH('Breakup of Clients of PMS'!D$1,Raw!$B$1:$DG$1,0),0)</f>
        <v>0</v>
      </c>
      <c r="E165" s="20" t="e">
        <f t="shared" si="37"/>
        <v>#DIV/0!</v>
      </c>
      <c r="F165" s="13" t="str">
        <f>VLOOKUP($A165,Raw!$B$2:$DG$512,MATCH('Breakup of Clients of PMS'!F$1,Raw!$B$1:$DG$1,0),0)</f>
        <v>0</v>
      </c>
      <c r="G165" s="20" t="e">
        <f t="shared" si="38"/>
        <v>#DIV/0!</v>
      </c>
      <c r="H165" s="13" t="str">
        <f>VLOOKUP($A165,Raw!$B$2:$DG$512,MATCH('Breakup of Clients of PMS'!H$1,Raw!$B$1:$DG$1,0),0)</f>
        <v>0</v>
      </c>
      <c r="I165" s="20" t="e">
        <f t="shared" si="39"/>
        <v>#DIV/0!</v>
      </c>
      <c r="J165" s="13" t="str">
        <f>VLOOKUP($A165,Raw!$B$2:$DG$512,MATCH('Breakup of Clients of PMS'!J$1,Raw!$B$1:$DG$1,0),0)</f>
        <v>0</v>
      </c>
      <c r="K165" s="20" t="e">
        <f t="shared" si="40"/>
        <v>#DIV/0!</v>
      </c>
      <c r="L165" s="13" t="str">
        <f>VLOOKUP($A165,Raw!$B$2:$DG$512,MATCH('Breakup of Clients of PMS'!L$1,Raw!$B$1:$DG$1,0),0)</f>
        <v>0</v>
      </c>
      <c r="M165" s="20" t="e">
        <f t="shared" si="41"/>
        <v>#DIV/0!</v>
      </c>
      <c r="N165" s="13" t="str">
        <f>VLOOKUP($A165,Raw!$B$2:$DG$512,MATCH('Breakup of Clients of PMS'!N$1,Raw!$B$1:$DG$1,0),0)</f>
        <v>0</v>
      </c>
      <c r="P165" s="13" t="str">
        <f>VLOOKUP($A165,Raw!$B$2:$DG$512,MATCH('Breakup of Clients of PMS'!P$1,Raw!$B$1:$DG$1,0),0)</f>
        <v>0</v>
      </c>
      <c r="Q165" s="20" t="e">
        <f t="shared" si="42"/>
        <v>#DIV/0!</v>
      </c>
      <c r="R165" s="13" t="str">
        <f>VLOOKUP($A165,Raw!$B$2:$DG$512,MATCH('Breakup of Clients of PMS'!R$1,Raw!$B$1:$DG$1,0),0)</f>
        <v>0</v>
      </c>
      <c r="S165" s="20" t="e">
        <f t="shared" si="43"/>
        <v>#DIV/0!</v>
      </c>
      <c r="T165" s="13" t="str">
        <f>VLOOKUP($A165,Raw!$B$2:$DG$512,MATCH('Breakup of Clients of PMS'!T$1,Raw!$B$1:$DG$1,0),0)</f>
        <v>0</v>
      </c>
      <c r="U165" s="20" t="e">
        <f t="shared" si="44"/>
        <v>#DIV/0!</v>
      </c>
      <c r="V165" s="13" t="str">
        <f>VLOOKUP($A165,Raw!$B$2:$DG$512,MATCH('Breakup of Clients of PMS'!V$1,Raw!$B$1:$DG$1,0),0)</f>
        <v>0</v>
      </c>
      <c r="W165" s="20" t="e">
        <f t="shared" si="45"/>
        <v>#DIV/0!</v>
      </c>
      <c r="X165" s="13" t="str">
        <f>VLOOKUP($A165,Raw!$B$2:$DG$512,MATCH('Breakup of Clients of PMS'!X$1,Raw!$B$1:$DG$1,0),0)</f>
        <v>0</v>
      </c>
      <c r="Y165" s="20" t="e">
        <f t="shared" si="46"/>
        <v>#DIV/0!</v>
      </c>
      <c r="Z165" s="13" t="str">
        <f>VLOOKUP($A165,Raw!$B$2:$DG$512,MATCH('Breakup of Clients of PMS'!Z$1,Raw!$B$1:$DG$1,0),0)</f>
        <v>0</v>
      </c>
      <c r="AA165" s="20" t="e">
        <f t="shared" si="47"/>
        <v>#DIV/0!</v>
      </c>
      <c r="AB165" s="13" t="str">
        <f>VLOOKUP($A165,Raw!$B$2:$DG$512,MATCH('Breakup of Clients of PMS'!AB$1,Raw!$B$1:$DG$1,0),0)</f>
        <v>0</v>
      </c>
      <c r="AD165" s="11" t="e">
        <f t="shared" si="48"/>
        <v>#DIV/0!</v>
      </c>
      <c r="AE165" s="11" t="e">
        <f t="shared" si="49"/>
        <v>#DIV/0!</v>
      </c>
      <c r="AF165" s="11" t="e">
        <f t="shared" si="50"/>
        <v>#DIV/0!</v>
      </c>
      <c r="AG165" s="11" t="e">
        <f t="shared" si="51"/>
        <v>#DIV/0!</v>
      </c>
      <c r="AH165" s="11" t="e">
        <f t="shared" si="52"/>
        <v>#DIV/0!</v>
      </c>
      <c r="AI165" s="11" t="e">
        <f t="shared" si="53"/>
        <v>#DIV/0!</v>
      </c>
    </row>
    <row r="166" spans="1:35" x14ac:dyDescent="0.3">
      <c r="A166" s="13" t="s">
        <v>3040</v>
      </c>
      <c r="B166" s="13" t="str">
        <f>VLOOKUP($A166,Raw!$B$2:$DG$512,MATCH('Breakup of Clients of PMS'!B$1,Raw!$B$1:$DG$1,0),0)</f>
        <v>0</v>
      </c>
      <c r="C166" s="20" t="e">
        <f t="shared" si="36"/>
        <v>#DIV/0!</v>
      </c>
      <c r="D166" s="13" t="str">
        <f>VLOOKUP($A166,Raw!$B$2:$DG$512,MATCH('Breakup of Clients of PMS'!D$1,Raw!$B$1:$DG$1,0),0)</f>
        <v>0</v>
      </c>
      <c r="E166" s="20" t="e">
        <f t="shared" si="37"/>
        <v>#DIV/0!</v>
      </c>
      <c r="F166" s="13" t="str">
        <f>VLOOKUP($A166,Raw!$B$2:$DG$512,MATCH('Breakup of Clients of PMS'!F$1,Raw!$B$1:$DG$1,0),0)</f>
        <v>0</v>
      </c>
      <c r="G166" s="20" t="e">
        <f t="shared" si="38"/>
        <v>#DIV/0!</v>
      </c>
      <c r="H166" s="13" t="str">
        <f>VLOOKUP($A166,Raw!$B$2:$DG$512,MATCH('Breakup of Clients of PMS'!H$1,Raw!$B$1:$DG$1,0),0)</f>
        <v>0</v>
      </c>
      <c r="I166" s="20" t="e">
        <f t="shared" si="39"/>
        <v>#DIV/0!</v>
      </c>
      <c r="J166" s="13" t="str">
        <f>VLOOKUP($A166,Raw!$B$2:$DG$512,MATCH('Breakup of Clients of PMS'!J$1,Raw!$B$1:$DG$1,0),0)</f>
        <v>0</v>
      </c>
      <c r="K166" s="20" t="e">
        <f t="shared" si="40"/>
        <v>#DIV/0!</v>
      </c>
      <c r="L166" s="13" t="str">
        <f>VLOOKUP($A166,Raw!$B$2:$DG$512,MATCH('Breakup of Clients of PMS'!L$1,Raw!$B$1:$DG$1,0),0)</f>
        <v>0</v>
      </c>
      <c r="M166" s="20" t="e">
        <f t="shared" si="41"/>
        <v>#DIV/0!</v>
      </c>
      <c r="N166" s="13" t="str">
        <f>VLOOKUP($A166,Raw!$B$2:$DG$512,MATCH('Breakup of Clients of PMS'!N$1,Raw!$B$1:$DG$1,0),0)</f>
        <v>0</v>
      </c>
      <c r="P166" s="13" t="str">
        <f>VLOOKUP($A166,Raw!$B$2:$DG$512,MATCH('Breakup of Clients of PMS'!P$1,Raw!$B$1:$DG$1,0),0)</f>
        <v>0</v>
      </c>
      <c r="Q166" s="20" t="e">
        <f t="shared" si="42"/>
        <v>#DIV/0!</v>
      </c>
      <c r="R166" s="13" t="str">
        <f>VLOOKUP($A166,Raw!$B$2:$DG$512,MATCH('Breakup of Clients of PMS'!R$1,Raw!$B$1:$DG$1,0),0)</f>
        <v>0</v>
      </c>
      <c r="S166" s="20" t="e">
        <f t="shared" si="43"/>
        <v>#DIV/0!</v>
      </c>
      <c r="T166" s="13" t="str">
        <f>VLOOKUP($A166,Raw!$B$2:$DG$512,MATCH('Breakup of Clients of PMS'!T$1,Raw!$B$1:$DG$1,0),0)</f>
        <v>0</v>
      </c>
      <c r="U166" s="20" t="e">
        <f t="shared" si="44"/>
        <v>#DIV/0!</v>
      </c>
      <c r="V166" s="13" t="str">
        <f>VLOOKUP($A166,Raw!$B$2:$DG$512,MATCH('Breakup of Clients of PMS'!V$1,Raw!$B$1:$DG$1,0),0)</f>
        <v>0</v>
      </c>
      <c r="W166" s="20" t="e">
        <f t="shared" si="45"/>
        <v>#DIV/0!</v>
      </c>
      <c r="X166" s="13" t="str">
        <f>VLOOKUP($A166,Raw!$B$2:$DG$512,MATCH('Breakup of Clients of PMS'!X$1,Raw!$B$1:$DG$1,0),0)</f>
        <v>0</v>
      </c>
      <c r="Y166" s="20" t="e">
        <f t="shared" si="46"/>
        <v>#DIV/0!</v>
      </c>
      <c r="Z166" s="13" t="str">
        <f>VLOOKUP($A166,Raw!$B$2:$DG$512,MATCH('Breakup of Clients of PMS'!Z$1,Raw!$B$1:$DG$1,0),0)</f>
        <v>0</v>
      </c>
      <c r="AA166" s="20" t="e">
        <f t="shared" si="47"/>
        <v>#DIV/0!</v>
      </c>
      <c r="AB166" s="13" t="str">
        <f>VLOOKUP($A166,Raw!$B$2:$DG$512,MATCH('Breakup of Clients of PMS'!AB$1,Raw!$B$1:$DG$1,0),0)</f>
        <v>0</v>
      </c>
      <c r="AD166" s="11" t="e">
        <f t="shared" si="48"/>
        <v>#DIV/0!</v>
      </c>
      <c r="AE166" s="11" t="e">
        <f t="shared" si="49"/>
        <v>#DIV/0!</v>
      </c>
      <c r="AF166" s="11" t="e">
        <f t="shared" si="50"/>
        <v>#DIV/0!</v>
      </c>
      <c r="AG166" s="11" t="e">
        <f t="shared" si="51"/>
        <v>#DIV/0!</v>
      </c>
      <c r="AH166" s="11" t="e">
        <f t="shared" si="52"/>
        <v>#DIV/0!</v>
      </c>
      <c r="AI166" s="11" t="e">
        <f t="shared" si="53"/>
        <v>#DIV/0!</v>
      </c>
    </row>
    <row r="167" spans="1:35" x14ac:dyDescent="0.3">
      <c r="A167" s="13" t="s">
        <v>3049</v>
      </c>
      <c r="B167" s="13" t="str">
        <f>VLOOKUP($A167,Raw!$B$2:$DG$512,MATCH('Breakup of Clients of PMS'!B$1,Raw!$B$1:$DG$1,0),0)</f>
        <v>3</v>
      </c>
      <c r="C167" s="20">
        <f t="shared" si="36"/>
        <v>0.6</v>
      </c>
      <c r="D167" s="13" t="str">
        <f>VLOOKUP($A167,Raw!$B$2:$DG$512,MATCH('Breakup of Clients of PMS'!D$1,Raw!$B$1:$DG$1,0),0)</f>
        <v>2</v>
      </c>
      <c r="E167" s="20">
        <f t="shared" si="37"/>
        <v>0.4</v>
      </c>
      <c r="F167" s="13" t="str">
        <f>VLOOKUP($A167,Raw!$B$2:$DG$512,MATCH('Breakup of Clients of PMS'!F$1,Raw!$B$1:$DG$1,0),0)</f>
        <v>0</v>
      </c>
      <c r="G167" s="20">
        <f t="shared" si="38"/>
        <v>0</v>
      </c>
      <c r="H167" s="13" t="str">
        <f>VLOOKUP($A167,Raw!$B$2:$DG$512,MATCH('Breakup of Clients of PMS'!H$1,Raw!$B$1:$DG$1,0),0)</f>
        <v>0</v>
      </c>
      <c r="I167" s="20">
        <f t="shared" si="39"/>
        <v>0</v>
      </c>
      <c r="J167" s="13" t="str">
        <f>VLOOKUP($A167,Raw!$B$2:$DG$512,MATCH('Breakup of Clients of PMS'!J$1,Raw!$B$1:$DG$1,0),0)</f>
        <v>0</v>
      </c>
      <c r="K167" s="20">
        <f t="shared" si="40"/>
        <v>0</v>
      </c>
      <c r="L167" s="13" t="str">
        <f>VLOOKUP($A167,Raw!$B$2:$DG$512,MATCH('Breakup of Clients of PMS'!L$1,Raw!$B$1:$DG$1,0),0)</f>
        <v>0</v>
      </c>
      <c r="M167" s="20">
        <f t="shared" si="41"/>
        <v>0</v>
      </c>
      <c r="N167" s="13" t="str">
        <f>VLOOKUP($A167,Raw!$B$2:$DG$512,MATCH('Breakup of Clients of PMS'!N$1,Raw!$B$1:$DG$1,0),0)</f>
        <v>5</v>
      </c>
      <c r="P167" s="13" t="str">
        <f>VLOOKUP($A167,Raw!$B$2:$DG$512,MATCH('Breakup of Clients of PMS'!P$1,Raw!$B$1:$DG$1,0),0)</f>
        <v>4354.02</v>
      </c>
      <c r="Q167" s="20">
        <f t="shared" si="42"/>
        <v>0.51418793163717447</v>
      </c>
      <c r="R167" s="13" t="str">
        <f>VLOOKUP($A167,Raw!$B$2:$DG$512,MATCH('Breakup of Clients of PMS'!R$1,Raw!$B$1:$DG$1,0),0)</f>
        <v>4113.74</v>
      </c>
      <c r="S167" s="20">
        <f t="shared" si="43"/>
        <v>0.48581206836282553</v>
      </c>
      <c r="T167" s="13" t="str">
        <f>VLOOKUP($A167,Raw!$B$2:$DG$512,MATCH('Breakup of Clients of PMS'!T$1,Raw!$B$1:$DG$1,0),0)</f>
        <v>0</v>
      </c>
      <c r="U167" s="20">
        <f t="shared" si="44"/>
        <v>0</v>
      </c>
      <c r="V167" s="13" t="str">
        <f>VLOOKUP($A167,Raw!$B$2:$DG$512,MATCH('Breakup of Clients of PMS'!V$1,Raw!$B$1:$DG$1,0),0)</f>
        <v>0</v>
      </c>
      <c r="W167" s="20">
        <f t="shared" si="45"/>
        <v>0</v>
      </c>
      <c r="X167" s="13" t="str">
        <f>VLOOKUP($A167,Raw!$B$2:$DG$512,MATCH('Breakup of Clients of PMS'!X$1,Raw!$B$1:$DG$1,0),0)</f>
        <v>0</v>
      </c>
      <c r="Y167" s="20">
        <f t="shared" si="46"/>
        <v>0</v>
      </c>
      <c r="Z167" s="13" t="str">
        <f>VLOOKUP($A167,Raw!$B$2:$DG$512,MATCH('Breakup of Clients of PMS'!Z$1,Raw!$B$1:$DG$1,0),0)</f>
        <v>0</v>
      </c>
      <c r="AA167" s="20">
        <f t="shared" si="47"/>
        <v>0</v>
      </c>
      <c r="AB167" s="13" t="str">
        <f>VLOOKUP($A167,Raw!$B$2:$DG$512,MATCH('Breakup of Clients of PMS'!AB$1,Raw!$B$1:$DG$1,0),0)</f>
        <v>8467.76</v>
      </c>
      <c r="AD167" s="11">
        <f t="shared" si="48"/>
        <v>1451.3400000000001</v>
      </c>
      <c r="AE167" s="11">
        <f t="shared" si="49"/>
        <v>2056.87</v>
      </c>
      <c r="AF167" s="11" t="e">
        <f t="shared" si="50"/>
        <v>#DIV/0!</v>
      </c>
      <c r="AG167" s="11" t="e">
        <f t="shared" si="51"/>
        <v>#DIV/0!</v>
      </c>
      <c r="AH167" s="11" t="e">
        <f t="shared" si="52"/>
        <v>#DIV/0!</v>
      </c>
      <c r="AI167" s="11" t="e">
        <f t="shared" si="53"/>
        <v>#DIV/0!</v>
      </c>
    </row>
    <row r="168" spans="1:35" x14ac:dyDescent="0.3">
      <c r="A168" s="13" t="s">
        <v>3065</v>
      </c>
      <c r="B168" s="13" t="str">
        <f>VLOOKUP($A168,Raw!$B$2:$DG$512,MATCH('Breakup of Clients of PMS'!B$1,Raw!$B$1:$DG$1,0),0)</f>
        <v>0</v>
      </c>
      <c r="C168" s="20">
        <f t="shared" si="36"/>
        <v>0</v>
      </c>
      <c r="D168" s="13" t="str">
        <f>VLOOKUP($A168,Raw!$B$2:$DG$512,MATCH('Breakup of Clients of PMS'!D$1,Raw!$B$1:$DG$1,0),0)</f>
        <v>1</v>
      </c>
      <c r="E168" s="20">
        <f t="shared" si="37"/>
        <v>1.6949152542372881E-2</v>
      </c>
      <c r="F168" s="13" t="str">
        <f>VLOOKUP($A168,Raw!$B$2:$DG$512,MATCH('Breakup of Clients of PMS'!F$1,Raw!$B$1:$DG$1,0),0)</f>
        <v>38</v>
      </c>
      <c r="G168" s="20">
        <f t="shared" si="38"/>
        <v>0.64406779661016944</v>
      </c>
      <c r="H168" s="13" t="str">
        <f>VLOOKUP($A168,Raw!$B$2:$DG$512,MATCH('Breakup of Clients of PMS'!H$1,Raw!$B$1:$DG$1,0),0)</f>
        <v>20</v>
      </c>
      <c r="I168" s="20">
        <f t="shared" si="39"/>
        <v>0.33898305084745761</v>
      </c>
      <c r="J168" s="13" t="str">
        <f>VLOOKUP($A168,Raw!$B$2:$DG$512,MATCH('Breakup of Clients of PMS'!J$1,Raw!$B$1:$DG$1,0),0)</f>
        <v>0</v>
      </c>
      <c r="K168" s="20">
        <f t="shared" si="40"/>
        <v>0</v>
      </c>
      <c r="L168" s="13" t="str">
        <f>VLOOKUP($A168,Raw!$B$2:$DG$512,MATCH('Breakup of Clients of PMS'!L$1,Raw!$B$1:$DG$1,0),0)</f>
        <v>0</v>
      </c>
      <c r="M168" s="20">
        <f t="shared" si="41"/>
        <v>0</v>
      </c>
      <c r="N168" s="13" t="str">
        <f>VLOOKUP($A168,Raw!$B$2:$DG$512,MATCH('Breakup of Clients of PMS'!N$1,Raw!$B$1:$DG$1,0),0)</f>
        <v>59</v>
      </c>
      <c r="P168" s="13" t="str">
        <f>VLOOKUP($A168,Raw!$B$2:$DG$512,MATCH('Breakup of Clients of PMS'!P$1,Raw!$B$1:$DG$1,0),0)</f>
        <v>0</v>
      </c>
      <c r="Q168" s="20">
        <f t="shared" si="42"/>
        <v>0</v>
      </c>
      <c r="R168" s="13" t="str">
        <f>VLOOKUP($A168,Raw!$B$2:$DG$512,MATCH('Breakup of Clients of PMS'!R$1,Raw!$B$1:$DG$1,0),0)</f>
        <v>0.51168</v>
      </c>
      <c r="S168" s="20">
        <f t="shared" si="43"/>
        <v>6.6245605894574618E-3</v>
      </c>
      <c r="T168" s="13" t="str">
        <f>VLOOKUP($A168,Raw!$B$2:$DG$512,MATCH('Breakup of Clients of PMS'!T$1,Raw!$B$1:$DG$1,0),0)</f>
        <v>47.95802</v>
      </c>
      <c r="U168" s="20">
        <f t="shared" si="44"/>
        <v>0.62089745395640383</v>
      </c>
      <c r="V168" s="13" t="str">
        <f>VLOOKUP($A168,Raw!$B$2:$DG$512,MATCH('Breakup of Clients of PMS'!V$1,Raw!$B$1:$DG$1,0),0)</f>
        <v>28.77014</v>
      </c>
      <c r="W168" s="20">
        <f t="shared" si="45"/>
        <v>0.37247798545413868</v>
      </c>
      <c r="X168" s="13" t="str">
        <f>VLOOKUP($A168,Raw!$B$2:$DG$512,MATCH('Breakup of Clients of PMS'!X$1,Raw!$B$1:$DG$1,0),0)</f>
        <v>0</v>
      </c>
      <c r="Y168" s="20">
        <f t="shared" si="46"/>
        <v>0</v>
      </c>
      <c r="Z168" s="13" t="str">
        <f>VLOOKUP($A168,Raw!$B$2:$DG$512,MATCH('Breakup of Clients of PMS'!Z$1,Raw!$B$1:$DG$1,0),0)</f>
        <v>0</v>
      </c>
      <c r="AA168" s="20">
        <f t="shared" si="47"/>
        <v>0</v>
      </c>
      <c r="AB168" s="13" t="str">
        <f>VLOOKUP($A168,Raw!$B$2:$DG$512,MATCH('Breakup of Clients of PMS'!AB$1,Raw!$B$1:$DG$1,0),0)</f>
        <v>77.23984</v>
      </c>
      <c r="AD168" s="11" t="e">
        <f t="shared" si="48"/>
        <v>#DIV/0!</v>
      </c>
      <c r="AE168" s="11">
        <f t="shared" si="49"/>
        <v>0.51168000000000002</v>
      </c>
      <c r="AF168" s="11">
        <f t="shared" si="50"/>
        <v>1.2620531578947367</v>
      </c>
      <c r="AG168" s="11">
        <f t="shared" si="51"/>
        <v>1.438507</v>
      </c>
      <c r="AH168" s="11" t="e">
        <f t="shared" si="52"/>
        <v>#DIV/0!</v>
      </c>
      <c r="AI168" s="11" t="e">
        <f t="shared" si="53"/>
        <v>#DIV/0!</v>
      </c>
    </row>
    <row r="169" spans="1:35" x14ac:dyDescent="0.3">
      <c r="A169" s="13" t="s">
        <v>3080</v>
      </c>
      <c r="B169" s="13" t="str">
        <f>VLOOKUP($A169,Raw!$B$2:$DG$512,MATCH('Breakup of Clients of PMS'!B$1,Raw!$B$1:$DG$1,0),0)</f>
        <v>0</v>
      </c>
      <c r="C169" s="20">
        <f t="shared" si="36"/>
        <v>0</v>
      </c>
      <c r="D169" s="13" t="str">
        <f>VLOOKUP($A169,Raw!$B$2:$DG$512,MATCH('Breakup of Clients of PMS'!D$1,Raw!$B$1:$DG$1,0),0)</f>
        <v>55</v>
      </c>
      <c r="E169" s="20">
        <f t="shared" si="37"/>
        <v>0.15068493150684931</v>
      </c>
      <c r="F169" s="13" t="str">
        <f>VLOOKUP($A169,Raw!$B$2:$DG$512,MATCH('Breakup of Clients of PMS'!F$1,Raw!$B$1:$DG$1,0),0)</f>
        <v>291</v>
      </c>
      <c r="G169" s="20">
        <f t="shared" si="38"/>
        <v>0.79726027397260268</v>
      </c>
      <c r="H169" s="13" t="str">
        <f>VLOOKUP($A169,Raw!$B$2:$DG$512,MATCH('Breakup of Clients of PMS'!H$1,Raw!$B$1:$DG$1,0),0)</f>
        <v>19</v>
      </c>
      <c r="I169" s="20">
        <f t="shared" si="39"/>
        <v>5.2054794520547946E-2</v>
      </c>
      <c r="J169" s="13" t="str">
        <f>VLOOKUP($A169,Raw!$B$2:$DG$512,MATCH('Breakup of Clients of PMS'!J$1,Raw!$B$1:$DG$1,0),0)</f>
        <v>0</v>
      </c>
      <c r="K169" s="20">
        <f t="shared" si="40"/>
        <v>0</v>
      </c>
      <c r="L169" s="13" t="str">
        <f>VLOOKUP($A169,Raw!$B$2:$DG$512,MATCH('Breakup of Clients of PMS'!L$1,Raw!$B$1:$DG$1,0),0)</f>
        <v>0</v>
      </c>
      <c r="M169" s="20">
        <f t="shared" si="41"/>
        <v>0</v>
      </c>
      <c r="N169" s="13" t="str">
        <f>VLOOKUP($A169,Raw!$B$2:$DG$512,MATCH('Breakup of Clients of PMS'!N$1,Raw!$B$1:$DG$1,0),0)</f>
        <v>365</v>
      </c>
      <c r="P169" s="13" t="str">
        <f>VLOOKUP($A169,Raw!$B$2:$DG$512,MATCH('Breakup of Clients of PMS'!P$1,Raw!$B$1:$DG$1,0),0)</f>
        <v>0</v>
      </c>
      <c r="Q169" s="20">
        <f t="shared" si="42"/>
        <v>0</v>
      </c>
      <c r="R169" s="13" t="str">
        <f>VLOOKUP($A169,Raw!$B$2:$DG$512,MATCH('Breakup of Clients of PMS'!R$1,Raw!$B$1:$DG$1,0),0)</f>
        <v>341.46</v>
      </c>
      <c r="S169" s="20">
        <f t="shared" si="43"/>
        <v>0.44538648162157929</v>
      </c>
      <c r="T169" s="13" t="str">
        <f>VLOOKUP($A169,Raw!$B$2:$DG$512,MATCH('Breakup of Clients of PMS'!T$1,Raw!$B$1:$DG$1,0),0)</f>
        <v>395.94</v>
      </c>
      <c r="U169" s="20">
        <f t="shared" si="44"/>
        <v>0.51644796911277491</v>
      </c>
      <c r="V169" s="13" t="str">
        <f>VLOOKUP($A169,Raw!$B$2:$DG$512,MATCH('Breakup of Clients of PMS'!V$1,Raw!$B$1:$DG$1,0),0)</f>
        <v>29.26</v>
      </c>
      <c r="W169" s="20">
        <f t="shared" si="45"/>
        <v>3.816554926564579E-2</v>
      </c>
      <c r="X169" s="13" t="str">
        <f>VLOOKUP($A169,Raw!$B$2:$DG$512,MATCH('Breakup of Clients of PMS'!X$1,Raw!$B$1:$DG$1,0),0)</f>
        <v>0</v>
      </c>
      <c r="Y169" s="20">
        <f t="shared" si="46"/>
        <v>0</v>
      </c>
      <c r="Z169" s="13" t="str">
        <f>VLOOKUP($A169,Raw!$B$2:$DG$512,MATCH('Breakup of Clients of PMS'!Z$1,Raw!$B$1:$DG$1,0),0)</f>
        <v>0</v>
      </c>
      <c r="AA169" s="20">
        <f t="shared" si="47"/>
        <v>0</v>
      </c>
      <c r="AB169" s="13" t="str">
        <f>VLOOKUP($A169,Raw!$B$2:$DG$512,MATCH('Breakup of Clients of PMS'!AB$1,Raw!$B$1:$DG$1,0),0)</f>
        <v>766.66</v>
      </c>
      <c r="AD169" s="11" t="e">
        <f t="shared" si="48"/>
        <v>#DIV/0!</v>
      </c>
      <c r="AE169" s="11">
        <f t="shared" si="49"/>
        <v>6.2083636363636359</v>
      </c>
      <c r="AF169" s="11">
        <f t="shared" si="50"/>
        <v>1.3606185567010309</v>
      </c>
      <c r="AG169" s="11">
        <f t="shared" si="51"/>
        <v>1.54</v>
      </c>
      <c r="AH169" s="11" t="e">
        <f t="shared" si="52"/>
        <v>#DIV/0!</v>
      </c>
      <c r="AI169" s="11" t="e">
        <f t="shared" si="53"/>
        <v>#DIV/0!</v>
      </c>
    </row>
    <row r="170" spans="1:35" x14ac:dyDescent="0.3">
      <c r="A170" s="13" t="s">
        <v>3109</v>
      </c>
      <c r="B170" s="13" t="str">
        <f>VLOOKUP($A170,Raw!$B$2:$DG$512,MATCH('Breakup of Clients of PMS'!B$1,Raw!$B$1:$DG$1,0),0)</f>
        <v>0</v>
      </c>
      <c r="C170" s="20">
        <f t="shared" si="36"/>
        <v>0</v>
      </c>
      <c r="D170" s="13" t="str">
        <f>VLOOKUP($A170,Raw!$B$2:$DG$512,MATCH('Breakup of Clients of PMS'!D$1,Raw!$B$1:$DG$1,0),0)</f>
        <v>15</v>
      </c>
      <c r="E170" s="20">
        <f t="shared" si="37"/>
        <v>0.28301886792452829</v>
      </c>
      <c r="F170" s="13" t="str">
        <f>VLOOKUP($A170,Raw!$B$2:$DG$512,MATCH('Breakup of Clients of PMS'!F$1,Raw!$B$1:$DG$1,0),0)</f>
        <v>38</v>
      </c>
      <c r="G170" s="20">
        <f t="shared" si="38"/>
        <v>0.71698113207547165</v>
      </c>
      <c r="H170" s="13" t="str">
        <f>VLOOKUP($A170,Raw!$B$2:$DG$512,MATCH('Breakup of Clients of PMS'!H$1,Raw!$B$1:$DG$1,0),0)</f>
        <v>0</v>
      </c>
      <c r="I170" s="20">
        <f t="shared" si="39"/>
        <v>0</v>
      </c>
      <c r="J170" s="13" t="str">
        <f>VLOOKUP($A170,Raw!$B$2:$DG$512,MATCH('Breakup of Clients of PMS'!J$1,Raw!$B$1:$DG$1,0),0)</f>
        <v>0</v>
      </c>
      <c r="K170" s="20">
        <f t="shared" si="40"/>
        <v>0</v>
      </c>
      <c r="L170" s="13" t="str">
        <f>VLOOKUP($A170,Raw!$B$2:$DG$512,MATCH('Breakup of Clients of PMS'!L$1,Raw!$B$1:$DG$1,0),0)</f>
        <v>0</v>
      </c>
      <c r="M170" s="20">
        <f t="shared" si="41"/>
        <v>0</v>
      </c>
      <c r="N170" s="13" t="str">
        <f>VLOOKUP($A170,Raw!$B$2:$DG$512,MATCH('Breakup of Clients of PMS'!N$1,Raw!$B$1:$DG$1,0),0)</f>
        <v>53</v>
      </c>
      <c r="P170" s="13" t="str">
        <f>VLOOKUP($A170,Raw!$B$2:$DG$512,MATCH('Breakup of Clients of PMS'!P$1,Raw!$B$1:$DG$1,0),0)</f>
        <v>0</v>
      </c>
      <c r="Q170" s="20">
        <f t="shared" si="42"/>
        <v>0</v>
      </c>
      <c r="R170" s="13" t="str">
        <f>VLOOKUP($A170,Raw!$B$2:$DG$512,MATCH('Breakup of Clients of PMS'!R$1,Raw!$B$1:$DG$1,0),0)</f>
        <v>228.72</v>
      </c>
      <c r="S170" s="20">
        <f t="shared" si="43"/>
        <v>0.4387324484002148</v>
      </c>
      <c r="T170" s="13" t="str">
        <f>VLOOKUP($A170,Raw!$B$2:$DG$512,MATCH('Breakup of Clients of PMS'!T$1,Raw!$B$1:$DG$1,0),0)</f>
        <v>292.6</v>
      </c>
      <c r="U170" s="20">
        <f t="shared" si="44"/>
        <v>0.56126755159978514</v>
      </c>
      <c r="V170" s="13" t="str">
        <f>VLOOKUP($A170,Raw!$B$2:$DG$512,MATCH('Breakup of Clients of PMS'!V$1,Raw!$B$1:$DG$1,0),0)</f>
        <v>0</v>
      </c>
      <c r="W170" s="20">
        <f t="shared" si="45"/>
        <v>0</v>
      </c>
      <c r="X170" s="13" t="str">
        <f>VLOOKUP($A170,Raw!$B$2:$DG$512,MATCH('Breakup of Clients of PMS'!X$1,Raw!$B$1:$DG$1,0),0)</f>
        <v>0</v>
      </c>
      <c r="Y170" s="20">
        <f t="shared" si="46"/>
        <v>0</v>
      </c>
      <c r="Z170" s="13" t="str">
        <f>VLOOKUP($A170,Raw!$B$2:$DG$512,MATCH('Breakup of Clients of PMS'!Z$1,Raw!$B$1:$DG$1,0),0)</f>
        <v>0</v>
      </c>
      <c r="AA170" s="20">
        <f t="shared" si="47"/>
        <v>0</v>
      </c>
      <c r="AB170" s="13" t="str">
        <f>VLOOKUP($A170,Raw!$B$2:$DG$512,MATCH('Breakup of Clients of PMS'!AB$1,Raw!$B$1:$DG$1,0),0)</f>
        <v>521.32</v>
      </c>
      <c r="AD170" s="11" t="e">
        <f t="shared" si="48"/>
        <v>#DIV/0!</v>
      </c>
      <c r="AE170" s="11">
        <f t="shared" si="49"/>
        <v>15.247999999999999</v>
      </c>
      <c r="AF170" s="11">
        <f t="shared" si="50"/>
        <v>7.7</v>
      </c>
      <c r="AG170" s="11" t="e">
        <f t="shared" si="51"/>
        <v>#DIV/0!</v>
      </c>
      <c r="AH170" s="11" t="e">
        <f t="shared" si="52"/>
        <v>#DIV/0!</v>
      </c>
      <c r="AI170" s="11" t="e">
        <f t="shared" si="53"/>
        <v>#DIV/0!</v>
      </c>
    </row>
    <row r="171" spans="1:35" x14ac:dyDescent="0.3">
      <c r="A171" s="13" t="s">
        <v>3139</v>
      </c>
      <c r="B171" s="13" t="str">
        <f>VLOOKUP($A171,Raw!$B$2:$DG$512,MATCH('Breakup of Clients of PMS'!B$1,Raw!$B$1:$DG$1,0),0)</f>
        <v>0</v>
      </c>
      <c r="C171" s="20" t="e">
        <f t="shared" si="36"/>
        <v>#DIV/0!</v>
      </c>
      <c r="D171" s="13" t="str">
        <f>VLOOKUP($A171,Raw!$B$2:$DG$512,MATCH('Breakup of Clients of PMS'!D$1,Raw!$B$1:$DG$1,0),0)</f>
        <v>0</v>
      </c>
      <c r="E171" s="20" t="e">
        <f t="shared" si="37"/>
        <v>#DIV/0!</v>
      </c>
      <c r="F171" s="13" t="str">
        <f>VLOOKUP($A171,Raw!$B$2:$DG$512,MATCH('Breakup of Clients of PMS'!F$1,Raw!$B$1:$DG$1,0),0)</f>
        <v>0</v>
      </c>
      <c r="G171" s="20" t="e">
        <f t="shared" si="38"/>
        <v>#DIV/0!</v>
      </c>
      <c r="H171" s="13" t="str">
        <f>VLOOKUP($A171,Raw!$B$2:$DG$512,MATCH('Breakup of Clients of PMS'!H$1,Raw!$B$1:$DG$1,0),0)</f>
        <v>0</v>
      </c>
      <c r="I171" s="20" t="e">
        <f t="shared" si="39"/>
        <v>#DIV/0!</v>
      </c>
      <c r="J171" s="13" t="str">
        <f>VLOOKUP($A171,Raw!$B$2:$DG$512,MATCH('Breakup of Clients of PMS'!J$1,Raw!$B$1:$DG$1,0),0)</f>
        <v>0</v>
      </c>
      <c r="K171" s="20" t="e">
        <f t="shared" si="40"/>
        <v>#DIV/0!</v>
      </c>
      <c r="L171" s="13" t="str">
        <f>VLOOKUP($A171,Raw!$B$2:$DG$512,MATCH('Breakup of Clients of PMS'!L$1,Raw!$B$1:$DG$1,0),0)</f>
        <v>0</v>
      </c>
      <c r="M171" s="20" t="e">
        <f t="shared" si="41"/>
        <v>#DIV/0!</v>
      </c>
      <c r="N171" s="13" t="str">
        <f>VLOOKUP($A171,Raw!$B$2:$DG$512,MATCH('Breakup of Clients of PMS'!N$1,Raw!$B$1:$DG$1,0),0)</f>
        <v>0</v>
      </c>
      <c r="P171" s="13" t="str">
        <f>VLOOKUP($A171,Raw!$B$2:$DG$512,MATCH('Breakup of Clients of PMS'!P$1,Raw!$B$1:$DG$1,0),0)</f>
        <v>0</v>
      </c>
      <c r="Q171" s="20" t="e">
        <f t="shared" si="42"/>
        <v>#DIV/0!</v>
      </c>
      <c r="R171" s="13" t="str">
        <f>VLOOKUP($A171,Raw!$B$2:$DG$512,MATCH('Breakup of Clients of PMS'!R$1,Raw!$B$1:$DG$1,0),0)</f>
        <v>0</v>
      </c>
      <c r="S171" s="20" t="e">
        <f t="shared" si="43"/>
        <v>#DIV/0!</v>
      </c>
      <c r="T171" s="13" t="str">
        <f>VLOOKUP($A171,Raw!$B$2:$DG$512,MATCH('Breakup of Clients of PMS'!T$1,Raw!$B$1:$DG$1,0),0)</f>
        <v>0</v>
      </c>
      <c r="U171" s="20" t="e">
        <f t="shared" si="44"/>
        <v>#DIV/0!</v>
      </c>
      <c r="V171" s="13" t="str">
        <f>VLOOKUP($A171,Raw!$B$2:$DG$512,MATCH('Breakup of Clients of PMS'!V$1,Raw!$B$1:$DG$1,0),0)</f>
        <v>0</v>
      </c>
      <c r="W171" s="20" t="e">
        <f t="shared" si="45"/>
        <v>#DIV/0!</v>
      </c>
      <c r="X171" s="13" t="str">
        <f>VLOOKUP($A171,Raw!$B$2:$DG$512,MATCH('Breakup of Clients of PMS'!X$1,Raw!$B$1:$DG$1,0),0)</f>
        <v>0</v>
      </c>
      <c r="Y171" s="20" t="e">
        <f t="shared" si="46"/>
        <v>#DIV/0!</v>
      </c>
      <c r="Z171" s="13" t="str">
        <f>VLOOKUP($A171,Raw!$B$2:$DG$512,MATCH('Breakup of Clients of PMS'!Z$1,Raw!$B$1:$DG$1,0),0)</f>
        <v>0</v>
      </c>
      <c r="AA171" s="20" t="e">
        <f t="shared" si="47"/>
        <v>#DIV/0!</v>
      </c>
      <c r="AB171" s="13" t="str">
        <f>VLOOKUP($A171,Raw!$B$2:$DG$512,MATCH('Breakup of Clients of PMS'!AB$1,Raw!$B$1:$DG$1,0),0)</f>
        <v>0</v>
      </c>
      <c r="AD171" s="11" t="e">
        <f t="shared" si="48"/>
        <v>#DIV/0!</v>
      </c>
      <c r="AE171" s="11" t="e">
        <f t="shared" si="49"/>
        <v>#DIV/0!</v>
      </c>
      <c r="AF171" s="11" t="e">
        <f t="shared" si="50"/>
        <v>#DIV/0!</v>
      </c>
      <c r="AG171" s="11" t="e">
        <f t="shared" si="51"/>
        <v>#DIV/0!</v>
      </c>
      <c r="AH171" s="11" t="e">
        <f t="shared" si="52"/>
        <v>#DIV/0!</v>
      </c>
      <c r="AI171" s="11" t="e">
        <f t="shared" si="53"/>
        <v>#DIV/0!</v>
      </c>
    </row>
    <row r="172" spans="1:35" x14ac:dyDescent="0.3">
      <c r="A172" s="13" t="s">
        <v>3145</v>
      </c>
      <c r="B172" s="13" t="str">
        <f>VLOOKUP($A172,Raw!$B$2:$DG$512,MATCH('Breakup of Clients of PMS'!B$1,Raw!$B$1:$DG$1,0),0)</f>
        <v>0</v>
      </c>
      <c r="C172" s="20">
        <f t="shared" si="36"/>
        <v>0</v>
      </c>
      <c r="D172" s="13" t="str">
        <f>VLOOKUP($A172,Raw!$B$2:$DG$512,MATCH('Breakup of Clients of PMS'!D$1,Raw!$B$1:$DG$1,0),0)</f>
        <v>16</v>
      </c>
      <c r="E172" s="20">
        <f t="shared" si="37"/>
        <v>6.3492063492063489E-2</v>
      </c>
      <c r="F172" s="13" t="str">
        <f>VLOOKUP($A172,Raw!$B$2:$DG$512,MATCH('Breakup of Clients of PMS'!F$1,Raw!$B$1:$DG$1,0),0)</f>
        <v>233</v>
      </c>
      <c r="G172" s="20">
        <f t="shared" si="38"/>
        <v>0.92460317460317465</v>
      </c>
      <c r="H172" s="13" t="str">
        <f>VLOOKUP($A172,Raw!$B$2:$DG$512,MATCH('Breakup of Clients of PMS'!H$1,Raw!$B$1:$DG$1,0),0)</f>
        <v>3</v>
      </c>
      <c r="I172" s="20">
        <f t="shared" si="39"/>
        <v>1.1904761904761904E-2</v>
      </c>
      <c r="J172" s="13" t="str">
        <f>VLOOKUP($A172,Raw!$B$2:$DG$512,MATCH('Breakup of Clients of PMS'!J$1,Raw!$B$1:$DG$1,0),0)</f>
        <v>0</v>
      </c>
      <c r="K172" s="20">
        <f t="shared" si="40"/>
        <v>0</v>
      </c>
      <c r="L172" s="13" t="str">
        <f>VLOOKUP($A172,Raw!$B$2:$DG$512,MATCH('Breakup of Clients of PMS'!L$1,Raw!$B$1:$DG$1,0),0)</f>
        <v>0</v>
      </c>
      <c r="M172" s="20">
        <f t="shared" si="41"/>
        <v>0</v>
      </c>
      <c r="N172" s="13" t="str">
        <f>VLOOKUP($A172,Raw!$B$2:$DG$512,MATCH('Breakup of Clients of PMS'!N$1,Raw!$B$1:$DG$1,0),0)</f>
        <v>252</v>
      </c>
      <c r="P172" s="13" t="str">
        <f>VLOOKUP($A172,Raw!$B$2:$DG$512,MATCH('Breakup of Clients of PMS'!P$1,Raw!$B$1:$DG$1,0),0)</f>
        <v>0</v>
      </c>
      <c r="Q172" s="20">
        <f t="shared" si="42"/>
        <v>0</v>
      </c>
      <c r="R172" s="13" t="str">
        <f>VLOOKUP($A172,Raw!$B$2:$DG$512,MATCH('Breakup of Clients of PMS'!R$1,Raw!$B$1:$DG$1,0),0)</f>
        <v>3.75</v>
      </c>
      <c r="S172" s="20">
        <f t="shared" si="43"/>
        <v>0.19339865910263021</v>
      </c>
      <c r="T172" s="13" t="str">
        <f>VLOOKUP($A172,Raw!$B$2:$DG$512,MATCH('Breakup of Clients of PMS'!T$1,Raw!$B$1:$DG$1,0),0)</f>
        <v>15.34</v>
      </c>
      <c r="U172" s="20">
        <f t="shared" si="44"/>
        <v>0.79112944816915931</v>
      </c>
      <c r="V172" s="13" t="str">
        <f>VLOOKUP($A172,Raw!$B$2:$DG$512,MATCH('Breakup of Clients of PMS'!V$1,Raw!$B$1:$DG$1,0),0)</f>
        <v>0.3</v>
      </c>
      <c r="W172" s="20">
        <f t="shared" si="45"/>
        <v>1.5471892728210417E-2</v>
      </c>
      <c r="X172" s="13" t="str">
        <f>VLOOKUP($A172,Raw!$B$2:$DG$512,MATCH('Breakup of Clients of PMS'!X$1,Raw!$B$1:$DG$1,0),0)</f>
        <v>0</v>
      </c>
      <c r="Y172" s="20">
        <f t="shared" si="46"/>
        <v>0</v>
      </c>
      <c r="Z172" s="13" t="str">
        <f>VLOOKUP($A172,Raw!$B$2:$DG$512,MATCH('Breakup of Clients of PMS'!Z$1,Raw!$B$1:$DG$1,0),0)</f>
        <v>0</v>
      </c>
      <c r="AA172" s="20">
        <f t="shared" si="47"/>
        <v>0</v>
      </c>
      <c r="AB172" s="13" t="str">
        <f>VLOOKUP($A172,Raw!$B$2:$DG$512,MATCH('Breakup of Clients of PMS'!AB$1,Raw!$B$1:$DG$1,0),0)</f>
        <v>19.39</v>
      </c>
      <c r="AD172" s="11" t="e">
        <f t="shared" si="48"/>
        <v>#DIV/0!</v>
      </c>
      <c r="AE172" s="11">
        <f t="shared" si="49"/>
        <v>0.234375</v>
      </c>
      <c r="AF172" s="11">
        <f t="shared" si="50"/>
        <v>6.5836909871244631E-2</v>
      </c>
      <c r="AG172" s="11">
        <f t="shared" si="51"/>
        <v>9.9999999999999992E-2</v>
      </c>
      <c r="AH172" s="11" t="e">
        <f t="shared" si="52"/>
        <v>#DIV/0!</v>
      </c>
      <c r="AI172" s="11" t="e">
        <f t="shared" si="53"/>
        <v>#DIV/0!</v>
      </c>
    </row>
    <row r="173" spans="1:35" x14ac:dyDescent="0.3">
      <c r="A173" s="13" t="s">
        <v>3163</v>
      </c>
      <c r="B173" s="13" t="str">
        <f>VLOOKUP($A173,Raw!$B$2:$DG$512,MATCH('Breakup of Clients of PMS'!B$1,Raw!$B$1:$DG$1,0),0)</f>
        <v>0</v>
      </c>
      <c r="C173" s="20" t="e">
        <f t="shared" si="36"/>
        <v>#DIV/0!</v>
      </c>
      <c r="D173" s="13" t="str">
        <f>VLOOKUP($A173,Raw!$B$2:$DG$512,MATCH('Breakup of Clients of PMS'!D$1,Raw!$B$1:$DG$1,0),0)</f>
        <v>0</v>
      </c>
      <c r="E173" s="20" t="e">
        <f t="shared" si="37"/>
        <v>#DIV/0!</v>
      </c>
      <c r="F173" s="13" t="str">
        <f>VLOOKUP($A173,Raw!$B$2:$DG$512,MATCH('Breakup of Clients of PMS'!F$1,Raw!$B$1:$DG$1,0),0)</f>
        <v>0</v>
      </c>
      <c r="G173" s="20" t="e">
        <f t="shared" si="38"/>
        <v>#DIV/0!</v>
      </c>
      <c r="H173" s="13" t="str">
        <f>VLOOKUP($A173,Raw!$B$2:$DG$512,MATCH('Breakup of Clients of PMS'!H$1,Raw!$B$1:$DG$1,0),0)</f>
        <v>0</v>
      </c>
      <c r="I173" s="20" t="e">
        <f t="shared" si="39"/>
        <v>#DIV/0!</v>
      </c>
      <c r="J173" s="13" t="str">
        <f>VLOOKUP($A173,Raw!$B$2:$DG$512,MATCH('Breakup of Clients of PMS'!J$1,Raw!$B$1:$DG$1,0),0)</f>
        <v>0</v>
      </c>
      <c r="K173" s="20" t="e">
        <f t="shared" si="40"/>
        <v>#DIV/0!</v>
      </c>
      <c r="L173" s="13" t="str">
        <f>VLOOKUP($A173,Raw!$B$2:$DG$512,MATCH('Breakup of Clients of PMS'!L$1,Raw!$B$1:$DG$1,0),0)</f>
        <v>0</v>
      </c>
      <c r="M173" s="20" t="e">
        <f t="shared" si="41"/>
        <v>#DIV/0!</v>
      </c>
      <c r="N173" s="13" t="str">
        <f>VLOOKUP($A173,Raw!$B$2:$DG$512,MATCH('Breakup of Clients of PMS'!N$1,Raw!$B$1:$DG$1,0),0)</f>
        <v>0</v>
      </c>
      <c r="P173" s="13" t="str">
        <f>VLOOKUP($A173,Raw!$B$2:$DG$512,MATCH('Breakup of Clients of PMS'!P$1,Raw!$B$1:$DG$1,0),0)</f>
        <v>0</v>
      </c>
      <c r="Q173" s="20" t="e">
        <f t="shared" si="42"/>
        <v>#DIV/0!</v>
      </c>
      <c r="R173" s="13" t="str">
        <f>VLOOKUP($A173,Raw!$B$2:$DG$512,MATCH('Breakup of Clients of PMS'!R$1,Raw!$B$1:$DG$1,0),0)</f>
        <v>0</v>
      </c>
      <c r="S173" s="20" t="e">
        <f t="shared" si="43"/>
        <v>#DIV/0!</v>
      </c>
      <c r="T173" s="13" t="str">
        <f>VLOOKUP($A173,Raw!$B$2:$DG$512,MATCH('Breakup of Clients of PMS'!T$1,Raw!$B$1:$DG$1,0),0)</f>
        <v>0</v>
      </c>
      <c r="U173" s="20" t="e">
        <f t="shared" si="44"/>
        <v>#DIV/0!</v>
      </c>
      <c r="V173" s="13" t="str">
        <f>VLOOKUP($A173,Raw!$B$2:$DG$512,MATCH('Breakup of Clients of PMS'!V$1,Raw!$B$1:$DG$1,0),0)</f>
        <v>0</v>
      </c>
      <c r="W173" s="20" t="e">
        <f t="shared" si="45"/>
        <v>#DIV/0!</v>
      </c>
      <c r="X173" s="13" t="str">
        <f>VLOOKUP($A173,Raw!$B$2:$DG$512,MATCH('Breakup of Clients of PMS'!X$1,Raw!$B$1:$DG$1,0),0)</f>
        <v>0</v>
      </c>
      <c r="Y173" s="20" t="e">
        <f t="shared" si="46"/>
        <v>#DIV/0!</v>
      </c>
      <c r="Z173" s="13" t="str">
        <f>VLOOKUP($A173,Raw!$B$2:$DG$512,MATCH('Breakup of Clients of PMS'!Z$1,Raw!$B$1:$DG$1,0),0)</f>
        <v>0</v>
      </c>
      <c r="AA173" s="20" t="e">
        <f t="shared" si="47"/>
        <v>#DIV/0!</v>
      </c>
      <c r="AB173" s="13" t="str">
        <f>VLOOKUP($A173,Raw!$B$2:$DG$512,MATCH('Breakup of Clients of PMS'!AB$1,Raw!$B$1:$DG$1,0),0)</f>
        <v>0</v>
      </c>
      <c r="AD173" s="11" t="e">
        <f t="shared" si="48"/>
        <v>#DIV/0!</v>
      </c>
      <c r="AE173" s="11" t="e">
        <f t="shared" si="49"/>
        <v>#DIV/0!</v>
      </c>
      <c r="AF173" s="11" t="e">
        <f t="shared" si="50"/>
        <v>#DIV/0!</v>
      </c>
      <c r="AG173" s="11" t="e">
        <f t="shared" si="51"/>
        <v>#DIV/0!</v>
      </c>
      <c r="AH173" s="11" t="e">
        <f t="shared" si="52"/>
        <v>#DIV/0!</v>
      </c>
      <c r="AI173" s="11" t="e">
        <f t="shared" si="53"/>
        <v>#DIV/0!</v>
      </c>
    </row>
    <row r="174" spans="1:35" x14ac:dyDescent="0.3">
      <c r="A174" s="13" t="s">
        <v>3172</v>
      </c>
      <c r="B174" s="13" t="str">
        <f>VLOOKUP($A174,Raw!$B$2:$DG$512,MATCH('Breakup of Clients of PMS'!B$1,Raw!$B$1:$DG$1,0),0)</f>
        <v>0</v>
      </c>
      <c r="C174" s="20" t="e">
        <f t="shared" si="36"/>
        <v>#DIV/0!</v>
      </c>
      <c r="D174" s="13" t="str">
        <f>VLOOKUP($A174,Raw!$B$2:$DG$512,MATCH('Breakup of Clients of PMS'!D$1,Raw!$B$1:$DG$1,0),0)</f>
        <v>0</v>
      </c>
      <c r="E174" s="20" t="e">
        <f t="shared" si="37"/>
        <v>#DIV/0!</v>
      </c>
      <c r="F174" s="13" t="str">
        <f>VLOOKUP($A174,Raw!$B$2:$DG$512,MATCH('Breakup of Clients of PMS'!F$1,Raw!$B$1:$DG$1,0),0)</f>
        <v>0</v>
      </c>
      <c r="G174" s="20" t="e">
        <f t="shared" si="38"/>
        <v>#DIV/0!</v>
      </c>
      <c r="H174" s="13" t="str">
        <f>VLOOKUP($A174,Raw!$B$2:$DG$512,MATCH('Breakup of Clients of PMS'!H$1,Raw!$B$1:$DG$1,0),0)</f>
        <v>0</v>
      </c>
      <c r="I174" s="20" t="e">
        <f t="shared" si="39"/>
        <v>#DIV/0!</v>
      </c>
      <c r="J174" s="13" t="str">
        <f>VLOOKUP($A174,Raw!$B$2:$DG$512,MATCH('Breakup of Clients of PMS'!J$1,Raw!$B$1:$DG$1,0),0)</f>
        <v>0</v>
      </c>
      <c r="K174" s="20" t="e">
        <f t="shared" si="40"/>
        <v>#DIV/0!</v>
      </c>
      <c r="L174" s="13" t="str">
        <f>VLOOKUP($A174,Raw!$B$2:$DG$512,MATCH('Breakup of Clients of PMS'!L$1,Raw!$B$1:$DG$1,0),0)</f>
        <v>0</v>
      </c>
      <c r="M174" s="20" t="e">
        <f t="shared" si="41"/>
        <v>#DIV/0!</v>
      </c>
      <c r="N174" s="13" t="str">
        <f>VLOOKUP($A174,Raw!$B$2:$DG$512,MATCH('Breakup of Clients of PMS'!N$1,Raw!$B$1:$DG$1,0),0)</f>
        <v>0</v>
      </c>
      <c r="P174" s="13" t="str">
        <f>VLOOKUP($A174,Raw!$B$2:$DG$512,MATCH('Breakup of Clients of PMS'!P$1,Raw!$B$1:$DG$1,0),0)</f>
        <v>0</v>
      </c>
      <c r="Q174" s="20" t="e">
        <f t="shared" si="42"/>
        <v>#DIV/0!</v>
      </c>
      <c r="R174" s="13" t="str">
        <f>VLOOKUP($A174,Raw!$B$2:$DG$512,MATCH('Breakup of Clients of PMS'!R$1,Raw!$B$1:$DG$1,0),0)</f>
        <v>0</v>
      </c>
      <c r="S174" s="20" t="e">
        <f t="shared" si="43"/>
        <v>#DIV/0!</v>
      </c>
      <c r="T174" s="13" t="str">
        <f>VLOOKUP($A174,Raw!$B$2:$DG$512,MATCH('Breakup of Clients of PMS'!T$1,Raw!$B$1:$DG$1,0),0)</f>
        <v>0</v>
      </c>
      <c r="U174" s="20" t="e">
        <f t="shared" si="44"/>
        <v>#DIV/0!</v>
      </c>
      <c r="V174" s="13" t="str">
        <f>VLOOKUP($A174,Raw!$B$2:$DG$512,MATCH('Breakup of Clients of PMS'!V$1,Raw!$B$1:$DG$1,0),0)</f>
        <v>0</v>
      </c>
      <c r="W174" s="20" t="e">
        <f t="shared" si="45"/>
        <v>#DIV/0!</v>
      </c>
      <c r="X174" s="13" t="str">
        <f>VLOOKUP($A174,Raw!$B$2:$DG$512,MATCH('Breakup of Clients of PMS'!X$1,Raw!$B$1:$DG$1,0),0)</f>
        <v>0</v>
      </c>
      <c r="Y174" s="20" t="e">
        <f t="shared" si="46"/>
        <v>#DIV/0!</v>
      </c>
      <c r="Z174" s="13" t="str">
        <f>VLOOKUP($A174,Raw!$B$2:$DG$512,MATCH('Breakup of Clients of PMS'!Z$1,Raw!$B$1:$DG$1,0),0)</f>
        <v>0</v>
      </c>
      <c r="AA174" s="20" t="e">
        <f t="shared" si="47"/>
        <v>#DIV/0!</v>
      </c>
      <c r="AB174" s="13" t="str">
        <f>VLOOKUP($A174,Raw!$B$2:$DG$512,MATCH('Breakup of Clients of PMS'!AB$1,Raw!$B$1:$DG$1,0),0)</f>
        <v>0</v>
      </c>
      <c r="AD174" s="11" t="e">
        <f t="shared" si="48"/>
        <v>#DIV/0!</v>
      </c>
      <c r="AE174" s="11" t="e">
        <f t="shared" si="49"/>
        <v>#DIV/0!</v>
      </c>
      <c r="AF174" s="11" t="e">
        <f t="shared" si="50"/>
        <v>#DIV/0!</v>
      </c>
      <c r="AG174" s="11" t="e">
        <f t="shared" si="51"/>
        <v>#DIV/0!</v>
      </c>
      <c r="AH174" s="11" t="e">
        <f t="shared" si="52"/>
        <v>#DIV/0!</v>
      </c>
      <c r="AI174" s="11" t="e">
        <f t="shared" si="53"/>
        <v>#DIV/0!</v>
      </c>
    </row>
    <row r="175" spans="1:35" x14ac:dyDescent="0.3">
      <c r="A175" s="13" t="s">
        <v>3179</v>
      </c>
      <c r="B175" s="13" t="str">
        <f>VLOOKUP($A175,Raw!$B$2:$DG$512,MATCH('Breakup of Clients of PMS'!B$1,Raw!$B$1:$DG$1,0),0)</f>
        <v>0</v>
      </c>
      <c r="C175" s="20">
        <f t="shared" si="36"/>
        <v>0</v>
      </c>
      <c r="D175" s="13" t="str">
        <f>VLOOKUP($A175,Raw!$B$2:$DG$512,MATCH('Breakup of Clients of PMS'!D$1,Raw!$B$1:$DG$1,0),0)</f>
        <v>9</v>
      </c>
      <c r="E175" s="20">
        <f t="shared" si="37"/>
        <v>0.20930232558139536</v>
      </c>
      <c r="F175" s="13" t="str">
        <f>VLOOKUP($A175,Raw!$B$2:$DG$512,MATCH('Breakup of Clients of PMS'!F$1,Raw!$B$1:$DG$1,0),0)</f>
        <v>30</v>
      </c>
      <c r="G175" s="20">
        <f t="shared" si="38"/>
        <v>0.69767441860465118</v>
      </c>
      <c r="H175" s="13" t="str">
        <f>VLOOKUP($A175,Raw!$B$2:$DG$512,MATCH('Breakup of Clients of PMS'!H$1,Raw!$B$1:$DG$1,0),0)</f>
        <v>3</v>
      </c>
      <c r="I175" s="20">
        <f t="shared" si="39"/>
        <v>6.9767441860465115E-2</v>
      </c>
      <c r="J175" s="13" t="str">
        <f>VLOOKUP($A175,Raw!$B$2:$DG$512,MATCH('Breakup of Clients of PMS'!J$1,Raw!$B$1:$DG$1,0),0)</f>
        <v>1</v>
      </c>
      <c r="K175" s="20">
        <f t="shared" si="40"/>
        <v>2.3255813953488372E-2</v>
      </c>
      <c r="L175" s="13" t="str">
        <f>VLOOKUP($A175,Raw!$B$2:$DG$512,MATCH('Breakup of Clients of PMS'!L$1,Raw!$B$1:$DG$1,0),0)</f>
        <v>0</v>
      </c>
      <c r="M175" s="20">
        <f t="shared" si="41"/>
        <v>0</v>
      </c>
      <c r="N175" s="13" t="str">
        <f>VLOOKUP($A175,Raw!$B$2:$DG$512,MATCH('Breakup of Clients of PMS'!N$1,Raw!$B$1:$DG$1,0),0)</f>
        <v>43</v>
      </c>
      <c r="P175" s="13" t="str">
        <f>VLOOKUP($A175,Raw!$B$2:$DG$512,MATCH('Breakup of Clients of PMS'!P$1,Raw!$B$1:$DG$1,0),0)</f>
        <v>0</v>
      </c>
      <c r="Q175" s="20">
        <f t="shared" si="42"/>
        <v>0</v>
      </c>
      <c r="R175" s="13" t="str">
        <f>VLOOKUP($A175,Raw!$B$2:$DG$512,MATCH('Breakup of Clients of PMS'!R$1,Raw!$B$1:$DG$1,0),0)</f>
        <v>72.72</v>
      </c>
      <c r="S175" s="20">
        <f t="shared" si="43"/>
        <v>0.34448128848886783</v>
      </c>
      <c r="T175" s="13" t="str">
        <f>VLOOKUP($A175,Raw!$B$2:$DG$512,MATCH('Breakup of Clients of PMS'!T$1,Raw!$B$1:$DG$1,0),0)</f>
        <v>80.79</v>
      </c>
      <c r="U175" s="20">
        <f t="shared" si="44"/>
        <v>0.38270961629559452</v>
      </c>
      <c r="V175" s="13" t="str">
        <f>VLOOKUP($A175,Raw!$B$2:$DG$512,MATCH('Breakup of Clients of PMS'!V$1,Raw!$B$1:$DG$1,0),0)</f>
        <v>55.33</v>
      </c>
      <c r="W175" s="20">
        <f t="shared" si="45"/>
        <v>0.26210326859308386</v>
      </c>
      <c r="X175" s="13" t="str">
        <f>VLOOKUP($A175,Raw!$B$2:$DG$512,MATCH('Breakup of Clients of PMS'!X$1,Raw!$B$1:$DG$1,0),0)</f>
        <v>2.26</v>
      </c>
      <c r="Y175" s="20">
        <f t="shared" si="46"/>
        <v>1.0705826622453812E-2</v>
      </c>
      <c r="Z175" s="13" t="str">
        <f>VLOOKUP($A175,Raw!$B$2:$DG$512,MATCH('Breakup of Clients of PMS'!Z$1,Raw!$B$1:$DG$1,0),0)</f>
        <v>0</v>
      </c>
      <c r="AA175" s="20">
        <f t="shared" si="47"/>
        <v>0</v>
      </c>
      <c r="AB175" s="13" t="str">
        <f>VLOOKUP($A175,Raw!$B$2:$DG$512,MATCH('Breakup of Clients of PMS'!AB$1,Raw!$B$1:$DG$1,0),0)</f>
        <v>211.1</v>
      </c>
      <c r="AD175" s="11" t="e">
        <f t="shared" si="48"/>
        <v>#DIV/0!</v>
      </c>
      <c r="AE175" s="11">
        <f t="shared" si="49"/>
        <v>8.08</v>
      </c>
      <c r="AF175" s="11">
        <f t="shared" si="50"/>
        <v>2.6930000000000001</v>
      </c>
      <c r="AG175" s="11">
        <f t="shared" si="51"/>
        <v>18.443333333333332</v>
      </c>
      <c r="AH175" s="11">
        <f t="shared" si="52"/>
        <v>2.2599999999999998</v>
      </c>
      <c r="AI175" s="11" t="e">
        <f t="shared" si="53"/>
        <v>#DIV/0!</v>
      </c>
    </row>
    <row r="176" spans="1:35" x14ac:dyDescent="0.3">
      <c r="A176" s="13" t="s">
        <v>3200</v>
      </c>
      <c r="B176" s="13" t="str">
        <f>VLOOKUP($A176,Raw!$B$2:$DG$512,MATCH('Breakup of Clients of PMS'!B$1,Raw!$B$1:$DG$1,0),0)</f>
        <v>0</v>
      </c>
      <c r="C176" s="20">
        <f t="shared" si="36"/>
        <v>0</v>
      </c>
      <c r="D176" s="13" t="str">
        <f>VLOOKUP($A176,Raw!$B$2:$DG$512,MATCH('Breakup of Clients of PMS'!D$1,Raw!$B$1:$DG$1,0),0)</f>
        <v>12</v>
      </c>
      <c r="E176" s="20">
        <f t="shared" si="37"/>
        <v>1.4510278113663845E-2</v>
      </c>
      <c r="F176" s="13" t="str">
        <f>VLOOKUP($A176,Raw!$B$2:$DG$512,MATCH('Breakup of Clients of PMS'!F$1,Raw!$B$1:$DG$1,0),0)</f>
        <v>672</v>
      </c>
      <c r="G176" s="20">
        <f t="shared" si="38"/>
        <v>0.81257557436517536</v>
      </c>
      <c r="H176" s="13" t="str">
        <f>VLOOKUP($A176,Raw!$B$2:$DG$512,MATCH('Breakup of Clients of PMS'!H$1,Raw!$B$1:$DG$1,0),0)</f>
        <v>143</v>
      </c>
      <c r="I176" s="20">
        <f t="shared" si="39"/>
        <v>0.17291414752116083</v>
      </c>
      <c r="J176" s="13" t="str">
        <f>VLOOKUP($A176,Raw!$B$2:$DG$512,MATCH('Breakup of Clients of PMS'!J$1,Raw!$B$1:$DG$1,0),0)</f>
        <v>0</v>
      </c>
      <c r="K176" s="20">
        <f t="shared" si="40"/>
        <v>0</v>
      </c>
      <c r="L176" s="13" t="str">
        <f>VLOOKUP($A176,Raw!$B$2:$DG$512,MATCH('Breakup of Clients of PMS'!L$1,Raw!$B$1:$DG$1,0),0)</f>
        <v>0</v>
      </c>
      <c r="M176" s="20">
        <f t="shared" si="41"/>
        <v>0</v>
      </c>
      <c r="N176" s="13" t="str">
        <f>VLOOKUP($A176,Raw!$B$2:$DG$512,MATCH('Breakup of Clients of PMS'!N$1,Raw!$B$1:$DG$1,0),0)</f>
        <v>827</v>
      </c>
      <c r="P176" s="13" t="str">
        <f>VLOOKUP($A176,Raw!$B$2:$DG$512,MATCH('Breakup of Clients of PMS'!P$1,Raw!$B$1:$DG$1,0),0)</f>
        <v>0</v>
      </c>
      <c r="Q176" s="20">
        <f t="shared" si="42"/>
        <v>0</v>
      </c>
      <c r="R176" s="13" t="str">
        <f>VLOOKUP($A176,Raw!$B$2:$DG$512,MATCH('Breakup of Clients of PMS'!R$1,Raw!$B$1:$DG$1,0),0)</f>
        <v>21.71</v>
      </c>
      <c r="S176" s="20">
        <f t="shared" si="43"/>
        <v>2.2949260042283297E-2</v>
      </c>
      <c r="T176" s="13" t="str">
        <f>VLOOKUP($A176,Raw!$B$2:$DG$512,MATCH('Breakup of Clients of PMS'!T$1,Raw!$B$1:$DG$1,0),0)</f>
        <v>762.61</v>
      </c>
      <c r="U176" s="20">
        <f t="shared" si="44"/>
        <v>0.80614164904862584</v>
      </c>
      <c r="V176" s="13" t="str">
        <f>VLOOKUP($A176,Raw!$B$2:$DG$512,MATCH('Breakup of Clients of PMS'!V$1,Raw!$B$1:$DG$1,0),0)</f>
        <v>161.68</v>
      </c>
      <c r="W176" s="20">
        <f t="shared" si="45"/>
        <v>0.17090909090909093</v>
      </c>
      <c r="X176" s="13" t="str">
        <f>VLOOKUP($A176,Raw!$B$2:$DG$512,MATCH('Breakup of Clients of PMS'!X$1,Raw!$B$1:$DG$1,0),0)</f>
        <v>0</v>
      </c>
      <c r="Y176" s="20">
        <f t="shared" si="46"/>
        <v>0</v>
      </c>
      <c r="Z176" s="13" t="str">
        <f>VLOOKUP($A176,Raw!$B$2:$DG$512,MATCH('Breakup of Clients of PMS'!Z$1,Raw!$B$1:$DG$1,0),0)</f>
        <v>0</v>
      </c>
      <c r="AA176" s="20">
        <f t="shared" si="47"/>
        <v>0</v>
      </c>
      <c r="AB176" s="13" t="str">
        <f>VLOOKUP($A176,Raw!$B$2:$DG$512,MATCH('Breakup of Clients of PMS'!AB$1,Raw!$B$1:$DG$1,0),0)</f>
        <v>946</v>
      </c>
      <c r="AD176" s="11" t="e">
        <f t="shared" si="48"/>
        <v>#DIV/0!</v>
      </c>
      <c r="AE176" s="11">
        <f t="shared" si="49"/>
        <v>1.8091666666666668</v>
      </c>
      <c r="AF176" s="11">
        <f t="shared" si="50"/>
        <v>1.1348363095238096</v>
      </c>
      <c r="AG176" s="11">
        <f t="shared" si="51"/>
        <v>1.1306293706293706</v>
      </c>
      <c r="AH176" s="11" t="e">
        <f t="shared" si="52"/>
        <v>#DIV/0!</v>
      </c>
      <c r="AI176" s="11" t="e">
        <f t="shared" si="53"/>
        <v>#DIV/0!</v>
      </c>
    </row>
    <row r="177" spans="1:35" x14ac:dyDescent="0.3">
      <c r="A177" s="13" t="s">
        <v>3217</v>
      </c>
      <c r="B177" s="13" t="str">
        <f>VLOOKUP($A177,Raw!$B$2:$DG$512,MATCH('Breakup of Clients of PMS'!B$1,Raw!$B$1:$DG$1,0),0)</f>
        <v>0</v>
      </c>
      <c r="C177" s="20" t="e">
        <f t="shared" si="36"/>
        <v>#DIV/0!</v>
      </c>
      <c r="D177" s="13" t="str">
        <f>VLOOKUP($A177,Raw!$B$2:$DG$512,MATCH('Breakup of Clients of PMS'!D$1,Raw!$B$1:$DG$1,0),0)</f>
        <v>0</v>
      </c>
      <c r="E177" s="20" t="e">
        <f t="shared" si="37"/>
        <v>#DIV/0!</v>
      </c>
      <c r="F177" s="13" t="str">
        <f>VLOOKUP($A177,Raw!$B$2:$DG$512,MATCH('Breakup of Clients of PMS'!F$1,Raw!$B$1:$DG$1,0),0)</f>
        <v>0</v>
      </c>
      <c r="G177" s="20" t="e">
        <f t="shared" si="38"/>
        <v>#DIV/0!</v>
      </c>
      <c r="H177" s="13" t="str">
        <f>VLOOKUP($A177,Raw!$B$2:$DG$512,MATCH('Breakup of Clients of PMS'!H$1,Raw!$B$1:$DG$1,0),0)</f>
        <v>0</v>
      </c>
      <c r="I177" s="20" t="e">
        <f t="shared" si="39"/>
        <v>#DIV/0!</v>
      </c>
      <c r="J177" s="13" t="str">
        <f>VLOOKUP($A177,Raw!$B$2:$DG$512,MATCH('Breakup of Clients of PMS'!J$1,Raw!$B$1:$DG$1,0),0)</f>
        <v>0</v>
      </c>
      <c r="K177" s="20" t="e">
        <f t="shared" si="40"/>
        <v>#DIV/0!</v>
      </c>
      <c r="L177" s="13" t="str">
        <f>VLOOKUP($A177,Raw!$B$2:$DG$512,MATCH('Breakup of Clients of PMS'!L$1,Raw!$B$1:$DG$1,0),0)</f>
        <v>0</v>
      </c>
      <c r="M177" s="20" t="e">
        <f t="shared" si="41"/>
        <v>#DIV/0!</v>
      </c>
      <c r="N177" s="13" t="str">
        <f>VLOOKUP($A177,Raw!$B$2:$DG$512,MATCH('Breakup of Clients of PMS'!N$1,Raw!$B$1:$DG$1,0),0)</f>
        <v>0</v>
      </c>
      <c r="P177" s="13" t="str">
        <f>VLOOKUP($A177,Raw!$B$2:$DG$512,MATCH('Breakup of Clients of PMS'!P$1,Raw!$B$1:$DG$1,0),0)</f>
        <v>0</v>
      </c>
      <c r="Q177" s="20" t="e">
        <f t="shared" si="42"/>
        <v>#DIV/0!</v>
      </c>
      <c r="R177" s="13" t="str">
        <f>VLOOKUP($A177,Raw!$B$2:$DG$512,MATCH('Breakup of Clients of PMS'!R$1,Raw!$B$1:$DG$1,0),0)</f>
        <v>0</v>
      </c>
      <c r="S177" s="20" t="e">
        <f t="shared" si="43"/>
        <v>#DIV/0!</v>
      </c>
      <c r="T177" s="13" t="str">
        <f>VLOOKUP($A177,Raw!$B$2:$DG$512,MATCH('Breakup of Clients of PMS'!T$1,Raw!$B$1:$DG$1,0),0)</f>
        <v>0</v>
      </c>
      <c r="U177" s="20" t="e">
        <f t="shared" si="44"/>
        <v>#DIV/0!</v>
      </c>
      <c r="V177" s="13" t="str">
        <f>VLOOKUP($A177,Raw!$B$2:$DG$512,MATCH('Breakup of Clients of PMS'!V$1,Raw!$B$1:$DG$1,0),0)</f>
        <v>0</v>
      </c>
      <c r="W177" s="20" t="e">
        <f t="shared" si="45"/>
        <v>#DIV/0!</v>
      </c>
      <c r="X177" s="13" t="str">
        <f>VLOOKUP($A177,Raw!$B$2:$DG$512,MATCH('Breakup of Clients of PMS'!X$1,Raw!$B$1:$DG$1,0),0)</f>
        <v>0</v>
      </c>
      <c r="Y177" s="20" t="e">
        <f t="shared" si="46"/>
        <v>#DIV/0!</v>
      </c>
      <c r="Z177" s="13" t="str">
        <f>VLOOKUP($A177,Raw!$B$2:$DG$512,MATCH('Breakup of Clients of PMS'!Z$1,Raw!$B$1:$DG$1,0),0)</f>
        <v>0</v>
      </c>
      <c r="AA177" s="20" t="e">
        <f t="shared" si="47"/>
        <v>#DIV/0!</v>
      </c>
      <c r="AB177" s="13" t="str">
        <f>VLOOKUP($A177,Raw!$B$2:$DG$512,MATCH('Breakup of Clients of PMS'!AB$1,Raw!$B$1:$DG$1,0),0)</f>
        <v>0</v>
      </c>
      <c r="AD177" s="11" t="e">
        <f t="shared" si="48"/>
        <v>#DIV/0!</v>
      </c>
      <c r="AE177" s="11" t="e">
        <f t="shared" si="49"/>
        <v>#DIV/0!</v>
      </c>
      <c r="AF177" s="11" t="e">
        <f t="shared" si="50"/>
        <v>#DIV/0!</v>
      </c>
      <c r="AG177" s="11" t="e">
        <f t="shared" si="51"/>
        <v>#DIV/0!</v>
      </c>
      <c r="AH177" s="11" t="e">
        <f t="shared" si="52"/>
        <v>#DIV/0!</v>
      </c>
      <c r="AI177" s="11" t="e">
        <f t="shared" si="53"/>
        <v>#DIV/0!</v>
      </c>
    </row>
    <row r="178" spans="1:35" x14ac:dyDescent="0.3">
      <c r="A178" s="13" t="s">
        <v>3225</v>
      </c>
      <c r="B178" s="13" t="str">
        <f>VLOOKUP($A178,Raw!$B$2:$DG$512,MATCH('Breakup of Clients of PMS'!B$1,Raw!$B$1:$DG$1,0),0)</f>
        <v>0</v>
      </c>
      <c r="C178" s="20">
        <f t="shared" si="36"/>
        <v>0</v>
      </c>
      <c r="D178" s="13" t="str">
        <f>VLOOKUP($A178,Raw!$B$2:$DG$512,MATCH('Breakup of Clients of PMS'!D$1,Raw!$B$1:$DG$1,0),0)</f>
        <v>1</v>
      </c>
      <c r="E178" s="20">
        <f t="shared" si="37"/>
        <v>1</v>
      </c>
      <c r="F178" s="13" t="str">
        <f>VLOOKUP($A178,Raw!$B$2:$DG$512,MATCH('Breakup of Clients of PMS'!F$1,Raw!$B$1:$DG$1,0),0)</f>
        <v>0</v>
      </c>
      <c r="G178" s="20">
        <f t="shared" si="38"/>
        <v>0</v>
      </c>
      <c r="H178" s="13" t="str">
        <f>VLOOKUP($A178,Raw!$B$2:$DG$512,MATCH('Breakup of Clients of PMS'!H$1,Raw!$B$1:$DG$1,0),0)</f>
        <v>0</v>
      </c>
      <c r="I178" s="20">
        <f t="shared" si="39"/>
        <v>0</v>
      </c>
      <c r="J178" s="13" t="str">
        <f>VLOOKUP($A178,Raw!$B$2:$DG$512,MATCH('Breakup of Clients of PMS'!J$1,Raw!$B$1:$DG$1,0),0)</f>
        <v>0</v>
      </c>
      <c r="K178" s="20">
        <f t="shared" si="40"/>
        <v>0</v>
      </c>
      <c r="L178" s="13" t="str">
        <f>VLOOKUP($A178,Raw!$B$2:$DG$512,MATCH('Breakup of Clients of PMS'!L$1,Raw!$B$1:$DG$1,0),0)</f>
        <v>0</v>
      </c>
      <c r="M178" s="20">
        <f t="shared" si="41"/>
        <v>0</v>
      </c>
      <c r="N178" s="13" t="str">
        <f>VLOOKUP($A178,Raw!$B$2:$DG$512,MATCH('Breakup of Clients of PMS'!N$1,Raw!$B$1:$DG$1,0),0)</f>
        <v>1</v>
      </c>
      <c r="P178" s="13" t="str">
        <f>VLOOKUP($A178,Raw!$B$2:$DG$512,MATCH('Breakup of Clients of PMS'!P$1,Raw!$B$1:$DG$1,0),0)</f>
        <v>0</v>
      </c>
      <c r="Q178" s="20">
        <f t="shared" si="42"/>
        <v>0</v>
      </c>
      <c r="R178" s="13" t="str">
        <f>VLOOKUP($A178,Raw!$B$2:$DG$512,MATCH('Breakup of Clients of PMS'!R$1,Raw!$B$1:$DG$1,0),0)</f>
        <v>0.5</v>
      </c>
      <c r="S178" s="20">
        <f t="shared" si="43"/>
        <v>1</v>
      </c>
      <c r="T178" s="13" t="str">
        <f>VLOOKUP($A178,Raw!$B$2:$DG$512,MATCH('Breakup of Clients of PMS'!T$1,Raw!$B$1:$DG$1,0),0)</f>
        <v>0</v>
      </c>
      <c r="U178" s="20">
        <f t="shared" si="44"/>
        <v>0</v>
      </c>
      <c r="V178" s="13" t="str">
        <f>VLOOKUP($A178,Raw!$B$2:$DG$512,MATCH('Breakup of Clients of PMS'!V$1,Raw!$B$1:$DG$1,0),0)</f>
        <v>0</v>
      </c>
      <c r="W178" s="20">
        <f t="shared" si="45"/>
        <v>0</v>
      </c>
      <c r="X178" s="13" t="str">
        <f>VLOOKUP($A178,Raw!$B$2:$DG$512,MATCH('Breakup of Clients of PMS'!X$1,Raw!$B$1:$DG$1,0),0)</f>
        <v>0</v>
      </c>
      <c r="Y178" s="20">
        <f t="shared" si="46"/>
        <v>0</v>
      </c>
      <c r="Z178" s="13" t="str">
        <f>VLOOKUP($A178,Raw!$B$2:$DG$512,MATCH('Breakup of Clients of PMS'!Z$1,Raw!$B$1:$DG$1,0),0)</f>
        <v>0</v>
      </c>
      <c r="AA178" s="20">
        <f t="shared" si="47"/>
        <v>0</v>
      </c>
      <c r="AB178" s="13" t="str">
        <f>VLOOKUP($A178,Raw!$B$2:$DG$512,MATCH('Breakup of Clients of PMS'!AB$1,Raw!$B$1:$DG$1,0),0)</f>
        <v>0.5</v>
      </c>
      <c r="AD178" s="11" t="e">
        <f t="shared" si="48"/>
        <v>#DIV/0!</v>
      </c>
      <c r="AE178" s="11">
        <f t="shared" si="49"/>
        <v>0.5</v>
      </c>
      <c r="AF178" s="11" t="e">
        <f t="shared" si="50"/>
        <v>#DIV/0!</v>
      </c>
      <c r="AG178" s="11" t="e">
        <f t="shared" si="51"/>
        <v>#DIV/0!</v>
      </c>
      <c r="AH178" s="11" t="e">
        <f t="shared" si="52"/>
        <v>#DIV/0!</v>
      </c>
      <c r="AI178" s="11" t="e">
        <f t="shared" si="53"/>
        <v>#DIV/0!</v>
      </c>
    </row>
    <row r="179" spans="1:35" x14ac:dyDescent="0.3">
      <c r="A179" s="13" t="s">
        <v>3234</v>
      </c>
      <c r="B179" s="13" t="str">
        <f>VLOOKUP($A179,Raw!$B$2:$DG$512,MATCH('Breakup of Clients of PMS'!B$1,Raw!$B$1:$DG$1,0),0)</f>
        <v>0</v>
      </c>
      <c r="C179" s="20">
        <f t="shared" si="36"/>
        <v>0</v>
      </c>
      <c r="D179" s="13" t="str">
        <f>VLOOKUP($A179,Raw!$B$2:$DG$512,MATCH('Breakup of Clients of PMS'!D$1,Raw!$B$1:$DG$1,0),0)</f>
        <v>19</v>
      </c>
      <c r="E179" s="20">
        <f t="shared" si="37"/>
        <v>5.7750759878419454E-2</v>
      </c>
      <c r="F179" s="13" t="str">
        <f>VLOOKUP($A179,Raw!$B$2:$DG$512,MATCH('Breakup of Clients of PMS'!F$1,Raw!$B$1:$DG$1,0),0)</f>
        <v>291</v>
      </c>
      <c r="G179" s="20">
        <f t="shared" si="38"/>
        <v>0.88449848024316113</v>
      </c>
      <c r="H179" s="13" t="str">
        <f>VLOOKUP($A179,Raw!$B$2:$DG$512,MATCH('Breakup of Clients of PMS'!H$1,Raw!$B$1:$DG$1,0),0)</f>
        <v>19</v>
      </c>
      <c r="I179" s="20">
        <f t="shared" si="39"/>
        <v>5.7750759878419454E-2</v>
      </c>
      <c r="J179" s="13" t="str">
        <f>VLOOKUP($A179,Raw!$B$2:$DG$512,MATCH('Breakup of Clients of PMS'!J$1,Raw!$B$1:$DG$1,0),0)</f>
        <v>0</v>
      </c>
      <c r="K179" s="20">
        <f t="shared" si="40"/>
        <v>0</v>
      </c>
      <c r="L179" s="13" t="str">
        <f>VLOOKUP($A179,Raw!$B$2:$DG$512,MATCH('Breakup of Clients of PMS'!L$1,Raw!$B$1:$DG$1,0),0)</f>
        <v>0</v>
      </c>
      <c r="M179" s="20">
        <f t="shared" si="41"/>
        <v>0</v>
      </c>
      <c r="N179" s="13" t="str">
        <f>VLOOKUP($A179,Raw!$B$2:$DG$512,MATCH('Breakup of Clients of PMS'!N$1,Raw!$B$1:$DG$1,0),0)</f>
        <v>329</v>
      </c>
      <c r="P179" s="13" t="str">
        <f>VLOOKUP($A179,Raw!$B$2:$DG$512,MATCH('Breakup of Clients of PMS'!P$1,Raw!$B$1:$DG$1,0),0)</f>
        <v>0</v>
      </c>
      <c r="Q179" s="20">
        <f t="shared" si="42"/>
        <v>0</v>
      </c>
      <c r="R179" s="13" t="str">
        <f>VLOOKUP($A179,Raw!$B$2:$DG$512,MATCH('Breakup of Clients of PMS'!R$1,Raw!$B$1:$DG$1,0),0)</f>
        <v>65.79905</v>
      </c>
      <c r="S179" s="20">
        <f t="shared" si="43"/>
        <v>0.17101491357345472</v>
      </c>
      <c r="T179" s="13" t="str">
        <f>VLOOKUP($A179,Raw!$B$2:$DG$512,MATCH('Breakup of Clients of PMS'!T$1,Raw!$B$1:$DG$1,0),0)</f>
        <v>306.5922</v>
      </c>
      <c r="U179" s="20">
        <f t="shared" si="44"/>
        <v>0.79684795730782354</v>
      </c>
      <c r="V179" s="13" t="str">
        <f>VLOOKUP($A179,Raw!$B$2:$DG$512,MATCH('Breakup of Clients of PMS'!V$1,Raw!$B$1:$DG$1,0),0)</f>
        <v>12.36496</v>
      </c>
      <c r="W179" s="20">
        <f t="shared" si="45"/>
        <v>3.2137129118721693E-2</v>
      </c>
      <c r="X179" s="13" t="str">
        <f>VLOOKUP($A179,Raw!$B$2:$DG$512,MATCH('Breakup of Clients of PMS'!X$1,Raw!$B$1:$DG$1,0),0)</f>
        <v>0</v>
      </c>
      <c r="Y179" s="20">
        <f t="shared" si="46"/>
        <v>0</v>
      </c>
      <c r="Z179" s="13" t="str">
        <f>VLOOKUP($A179,Raw!$B$2:$DG$512,MATCH('Breakup of Clients of PMS'!Z$1,Raw!$B$1:$DG$1,0),0)</f>
        <v>0</v>
      </c>
      <c r="AA179" s="20">
        <f t="shared" si="47"/>
        <v>0</v>
      </c>
      <c r="AB179" s="13" t="str">
        <f>VLOOKUP($A179,Raw!$B$2:$DG$512,MATCH('Breakup of Clients of PMS'!AB$1,Raw!$B$1:$DG$1,0),0)</f>
        <v>384.75621</v>
      </c>
      <c r="AD179" s="11" t="e">
        <f t="shared" si="48"/>
        <v>#DIV/0!</v>
      </c>
      <c r="AE179" s="11">
        <f t="shared" si="49"/>
        <v>3.4631078947368419</v>
      </c>
      <c r="AF179" s="11">
        <f t="shared" si="50"/>
        <v>1.053581443298969</v>
      </c>
      <c r="AG179" s="11">
        <f t="shared" si="51"/>
        <v>0.65078736842105267</v>
      </c>
      <c r="AH179" s="11" t="e">
        <f t="shared" si="52"/>
        <v>#DIV/0!</v>
      </c>
      <c r="AI179" s="11" t="e">
        <f t="shared" si="53"/>
        <v>#DIV/0!</v>
      </c>
    </row>
    <row r="180" spans="1:35" x14ac:dyDescent="0.3">
      <c r="A180" s="13" t="s">
        <v>3246</v>
      </c>
      <c r="B180" s="13" t="str">
        <f>VLOOKUP($A180,Raw!$B$2:$DG$512,MATCH('Breakup of Clients of PMS'!B$1,Raw!$B$1:$DG$1,0),0)</f>
        <v>0</v>
      </c>
      <c r="C180" s="20">
        <f t="shared" si="36"/>
        <v>0</v>
      </c>
      <c r="D180" s="13" t="str">
        <f>VLOOKUP($A180,Raw!$B$2:$DG$512,MATCH('Breakup of Clients of PMS'!D$1,Raw!$B$1:$DG$1,0),0)</f>
        <v>37</v>
      </c>
      <c r="E180" s="20">
        <f t="shared" si="37"/>
        <v>4.4685990338164248E-2</v>
      </c>
      <c r="F180" s="13" t="str">
        <f>VLOOKUP($A180,Raw!$B$2:$DG$512,MATCH('Breakup of Clients of PMS'!F$1,Raw!$B$1:$DG$1,0),0)</f>
        <v>734</v>
      </c>
      <c r="G180" s="20">
        <f t="shared" si="38"/>
        <v>0.88647342995169087</v>
      </c>
      <c r="H180" s="13" t="str">
        <f>VLOOKUP($A180,Raw!$B$2:$DG$512,MATCH('Breakup of Clients of PMS'!H$1,Raw!$B$1:$DG$1,0),0)</f>
        <v>51</v>
      </c>
      <c r="I180" s="20">
        <f t="shared" si="39"/>
        <v>6.1594202898550728E-2</v>
      </c>
      <c r="J180" s="13" t="str">
        <f>VLOOKUP($A180,Raw!$B$2:$DG$512,MATCH('Breakup of Clients of PMS'!J$1,Raw!$B$1:$DG$1,0),0)</f>
        <v>5</v>
      </c>
      <c r="K180" s="20">
        <f t="shared" si="40"/>
        <v>6.038647342995169E-3</v>
      </c>
      <c r="L180" s="13" t="str">
        <f>VLOOKUP($A180,Raw!$B$2:$DG$512,MATCH('Breakup of Clients of PMS'!L$1,Raw!$B$1:$DG$1,0),0)</f>
        <v>1</v>
      </c>
      <c r="M180" s="20">
        <f t="shared" si="41"/>
        <v>1.2077294685990338E-3</v>
      </c>
      <c r="N180" s="13" t="str">
        <f>VLOOKUP($A180,Raw!$B$2:$DG$512,MATCH('Breakup of Clients of PMS'!N$1,Raw!$B$1:$DG$1,0),0)</f>
        <v>828</v>
      </c>
      <c r="P180" s="13" t="str">
        <f>VLOOKUP($A180,Raw!$B$2:$DG$512,MATCH('Breakup of Clients of PMS'!P$1,Raw!$B$1:$DG$1,0),0)</f>
        <v>0</v>
      </c>
      <c r="Q180" s="20">
        <f t="shared" si="42"/>
        <v>0</v>
      </c>
      <c r="R180" s="13" t="str">
        <f>VLOOKUP($A180,Raw!$B$2:$DG$512,MATCH('Breakup of Clients of PMS'!R$1,Raw!$B$1:$DG$1,0),0)</f>
        <v>138.09</v>
      </c>
      <c r="S180" s="20">
        <f t="shared" si="43"/>
        <v>9.8329418148182697E-3</v>
      </c>
      <c r="T180" s="13" t="str">
        <f>VLOOKUP($A180,Raw!$B$2:$DG$512,MATCH('Breakup of Clients of PMS'!T$1,Raw!$B$1:$DG$1,0),0)</f>
        <v>707.12</v>
      </c>
      <c r="U180" s="20">
        <f t="shared" si="44"/>
        <v>5.0351725802696028E-2</v>
      </c>
      <c r="V180" s="13" t="str">
        <f>VLOOKUP($A180,Raw!$B$2:$DG$512,MATCH('Breakup of Clients of PMS'!V$1,Raw!$B$1:$DG$1,0),0)</f>
        <v>52.34</v>
      </c>
      <c r="W180" s="20">
        <f t="shared" si="45"/>
        <v>3.7269619421217196E-3</v>
      </c>
      <c r="X180" s="13" t="str">
        <f>VLOOKUP($A180,Raw!$B$2:$DG$512,MATCH('Breakup of Clients of PMS'!X$1,Raw!$B$1:$DG$1,0),0)</f>
        <v>10471.94</v>
      </c>
      <c r="Y180" s="20">
        <f t="shared" si="46"/>
        <v>0.74567294306805731</v>
      </c>
      <c r="Z180" s="13" t="str">
        <f>VLOOKUP($A180,Raw!$B$2:$DG$512,MATCH('Breakup of Clients of PMS'!Z$1,Raw!$B$1:$DG$1,0),0)</f>
        <v>2674.12</v>
      </c>
      <c r="AA180" s="20">
        <f t="shared" si="47"/>
        <v>0.19041542737230668</v>
      </c>
      <c r="AB180" s="13" t="str">
        <f>VLOOKUP($A180,Raw!$B$2:$DG$512,MATCH('Breakup of Clients of PMS'!AB$1,Raw!$B$1:$DG$1,0),0)</f>
        <v>14043.61</v>
      </c>
      <c r="AD180" s="11" t="e">
        <f t="shared" si="48"/>
        <v>#DIV/0!</v>
      </c>
      <c r="AE180" s="11">
        <f t="shared" si="49"/>
        <v>3.7321621621621621</v>
      </c>
      <c r="AF180" s="11">
        <f t="shared" si="50"/>
        <v>0.96337874659400546</v>
      </c>
      <c r="AG180" s="11">
        <f t="shared" si="51"/>
        <v>1.0262745098039217</v>
      </c>
      <c r="AH180" s="11">
        <f t="shared" si="52"/>
        <v>2094.3879999999999</v>
      </c>
      <c r="AI180" s="11">
        <f t="shared" si="53"/>
        <v>2674.12</v>
      </c>
    </row>
    <row r="181" spans="1:35" x14ac:dyDescent="0.3">
      <c r="A181" s="13" t="s">
        <v>3264</v>
      </c>
      <c r="B181" s="13" t="str">
        <f>VLOOKUP($A181,Raw!$B$2:$DG$512,MATCH('Breakup of Clients of PMS'!B$1,Raw!$B$1:$DG$1,0),0)</f>
        <v>0</v>
      </c>
      <c r="C181" s="20">
        <f t="shared" si="36"/>
        <v>0</v>
      </c>
      <c r="D181" s="13" t="str">
        <f>VLOOKUP($A181,Raw!$B$2:$DG$512,MATCH('Breakup of Clients of PMS'!D$1,Raw!$B$1:$DG$1,0),0)</f>
        <v>1</v>
      </c>
      <c r="E181" s="20">
        <f t="shared" si="37"/>
        <v>0.25</v>
      </c>
      <c r="F181" s="13" t="str">
        <f>VLOOKUP($A181,Raw!$B$2:$DG$512,MATCH('Breakup of Clients of PMS'!F$1,Raw!$B$1:$DG$1,0),0)</f>
        <v>3</v>
      </c>
      <c r="G181" s="20">
        <f t="shared" si="38"/>
        <v>0.75</v>
      </c>
      <c r="H181" s="13" t="str">
        <f>VLOOKUP($A181,Raw!$B$2:$DG$512,MATCH('Breakup of Clients of PMS'!H$1,Raw!$B$1:$DG$1,0),0)</f>
        <v>0</v>
      </c>
      <c r="I181" s="20">
        <f t="shared" si="39"/>
        <v>0</v>
      </c>
      <c r="J181" s="13" t="str">
        <f>VLOOKUP($A181,Raw!$B$2:$DG$512,MATCH('Breakup of Clients of PMS'!J$1,Raw!$B$1:$DG$1,0),0)</f>
        <v>0</v>
      </c>
      <c r="K181" s="20">
        <f t="shared" si="40"/>
        <v>0</v>
      </c>
      <c r="L181" s="13" t="str">
        <f>VLOOKUP($A181,Raw!$B$2:$DG$512,MATCH('Breakup of Clients of PMS'!L$1,Raw!$B$1:$DG$1,0),0)</f>
        <v>0</v>
      </c>
      <c r="M181" s="20">
        <f t="shared" si="41"/>
        <v>0</v>
      </c>
      <c r="N181" s="13" t="str">
        <f>VLOOKUP($A181,Raw!$B$2:$DG$512,MATCH('Breakup of Clients of PMS'!N$1,Raw!$B$1:$DG$1,0),0)</f>
        <v>4</v>
      </c>
      <c r="P181" s="13" t="str">
        <f>VLOOKUP($A181,Raw!$B$2:$DG$512,MATCH('Breakup of Clients of PMS'!P$1,Raw!$B$1:$DG$1,0),0)</f>
        <v>0</v>
      </c>
      <c r="Q181" s="20">
        <f t="shared" si="42"/>
        <v>0</v>
      </c>
      <c r="R181" s="13" t="str">
        <f>VLOOKUP($A181,Raw!$B$2:$DG$512,MATCH('Breakup of Clients of PMS'!R$1,Raw!$B$1:$DG$1,0),0)</f>
        <v>0.5</v>
      </c>
      <c r="S181" s="20">
        <f t="shared" si="43"/>
        <v>0.1111111111111111</v>
      </c>
      <c r="T181" s="13" t="str">
        <f>VLOOKUP($A181,Raw!$B$2:$DG$512,MATCH('Breakup of Clients of PMS'!T$1,Raw!$B$1:$DG$1,0),0)</f>
        <v>4</v>
      </c>
      <c r="U181" s="20">
        <f t="shared" si="44"/>
        <v>0.88888888888888884</v>
      </c>
      <c r="V181" s="13" t="str">
        <f>VLOOKUP($A181,Raw!$B$2:$DG$512,MATCH('Breakup of Clients of PMS'!V$1,Raw!$B$1:$DG$1,0),0)</f>
        <v>0</v>
      </c>
      <c r="W181" s="20">
        <f t="shared" si="45"/>
        <v>0</v>
      </c>
      <c r="X181" s="13" t="str">
        <f>VLOOKUP($A181,Raw!$B$2:$DG$512,MATCH('Breakup of Clients of PMS'!X$1,Raw!$B$1:$DG$1,0),0)</f>
        <v>0</v>
      </c>
      <c r="Y181" s="20">
        <f t="shared" si="46"/>
        <v>0</v>
      </c>
      <c r="Z181" s="13" t="str">
        <f>VLOOKUP($A181,Raw!$B$2:$DG$512,MATCH('Breakup of Clients of PMS'!Z$1,Raw!$B$1:$DG$1,0),0)</f>
        <v>0</v>
      </c>
      <c r="AA181" s="20">
        <f t="shared" si="47"/>
        <v>0</v>
      </c>
      <c r="AB181" s="13" t="str">
        <f>VLOOKUP($A181,Raw!$B$2:$DG$512,MATCH('Breakup of Clients of PMS'!AB$1,Raw!$B$1:$DG$1,0),0)</f>
        <v>4.5</v>
      </c>
      <c r="AD181" s="11" t="e">
        <f t="shared" si="48"/>
        <v>#DIV/0!</v>
      </c>
      <c r="AE181" s="11">
        <f t="shared" si="49"/>
        <v>0.5</v>
      </c>
      <c r="AF181" s="11">
        <f t="shared" si="50"/>
        <v>1.3333333333333333</v>
      </c>
      <c r="AG181" s="11" t="e">
        <f t="shared" si="51"/>
        <v>#DIV/0!</v>
      </c>
      <c r="AH181" s="11" t="e">
        <f t="shared" si="52"/>
        <v>#DIV/0!</v>
      </c>
      <c r="AI181" s="11" t="e">
        <f t="shared" si="53"/>
        <v>#DIV/0!</v>
      </c>
    </row>
    <row r="182" spans="1:35" x14ac:dyDescent="0.3">
      <c r="A182" s="13" t="s">
        <v>3277</v>
      </c>
      <c r="B182" s="13" t="str">
        <f>VLOOKUP($A182,Raw!$B$2:$DG$512,MATCH('Breakup of Clients of PMS'!B$1,Raw!$B$1:$DG$1,0),0)</f>
        <v>0</v>
      </c>
      <c r="C182" s="20">
        <f t="shared" si="36"/>
        <v>0</v>
      </c>
      <c r="D182" s="13" t="str">
        <f>VLOOKUP($A182,Raw!$B$2:$DG$512,MATCH('Breakup of Clients of PMS'!D$1,Raw!$B$1:$DG$1,0),0)</f>
        <v>5</v>
      </c>
      <c r="E182" s="20">
        <f t="shared" si="37"/>
        <v>1</v>
      </c>
      <c r="F182" s="13" t="str">
        <f>VLOOKUP($A182,Raw!$B$2:$DG$512,MATCH('Breakup of Clients of PMS'!F$1,Raw!$B$1:$DG$1,0),0)</f>
        <v>0</v>
      </c>
      <c r="G182" s="20">
        <f t="shared" si="38"/>
        <v>0</v>
      </c>
      <c r="H182" s="13" t="str">
        <f>VLOOKUP($A182,Raw!$B$2:$DG$512,MATCH('Breakup of Clients of PMS'!H$1,Raw!$B$1:$DG$1,0),0)</f>
        <v>0</v>
      </c>
      <c r="I182" s="20">
        <f t="shared" si="39"/>
        <v>0</v>
      </c>
      <c r="J182" s="13" t="str">
        <f>VLOOKUP($A182,Raw!$B$2:$DG$512,MATCH('Breakup of Clients of PMS'!J$1,Raw!$B$1:$DG$1,0),0)</f>
        <v>0</v>
      </c>
      <c r="K182" s="20">
        <f t="shared" si="40"/>
        <v>0</v>
      </c>
      <c r="L182" s="13" t="str">
        <f>VLOOKUP($A182,Raw!$B$2:$DG$512,MATCH('Breakup of Clients of PMS'!L$1,Raw!$B$1:$DG$1,0),0)</f>
        <v>0</v>
      </c>
      <c r="M182" s="20">
        <f t="shared" si="41"/>
        <v>0</v>
      </c>
      <c r="N182" s="13" t="str">
        <f>VLOOKUP($A182,Raw!$B$2:$DG$512,MATCH('Breakup of Clients of PMS'!N$1,Raw!$B$1:$DG$1,0),0)</f>
        <v>5</v>
      </c>
      <c r="P182" s="13" t="str">
        <f>VLOOKUP($A182,Raw!$B$2:$DG$512,MATCH('Breakup of Clients of PMS'!P$1,Raw!$B$1:$DG$1,0),0)</f>
        <v>0</v>
      </c>
      <c r="Q182" s="20">
        <f t="shared" si="42"/>
        <v>0</v>
      </c>
      <c r="R182" s="13" t="str">
        <f>VLOOKUP($A182,Raw!$B$2:$DG$512,MATCH('Breakup of Clients of PMS'!R$1,Raw!$B$1:$DG$1,0),0)</f>
        <v>75.6</v>
      </c>
      <c r="S182" s="20">
        <f t="shared" si="43"/>
        <v>1</v>
      </c>
      <c r="T182" s="13" t="str">
        <f>VLOOKUP($A182,Raw!$B$2:$DG$512,MATCH('Breakup of Clients of PMS'!T$1,Raw!$B$1:$DG$1,0),0)</f>
        <v>0</v>
      </c>
      <c r="U182" s="20">
        <f t="shared" si="44"/>
        <v>0</v>
      </c>
      <c r="V182" s="13" t="str">
        <f>VLOOKUP($A182,Raw!$B$2:$DG$512,MATCH('Breakup of Clients of PMS'!V$1,Raw!$B$1:$DG$1,0),0)</f>
        <v>0</v>
      </c>
      <c r="W182" s="20">
        <f t="shared" si="45"/>
        <v>0</v>
      </c>
      <c r="X182" s="13" t="str">
        <f>VLOOKUP($A182,Raw!$B$2:$DG$512,MATCH('Breakup of Clients of PMS'!X$1,Raw!$B$1:$DG$1,0),0)</f>
        <v>0</v>
      </c>
      <c r="Y182" s="20">
        <f t="shared" si="46"/>
        <v>0</v>
      </c>
      <c r="Z182" s="13" t="str">
        <f>VLOOKUP($A182,Raw!$B$2:$DG$512,MATCH('Breakup of Clients of PMS'!Z$1,Raw!$B$1:$DG$1,0),0)</f>
        <v>0</v>
      </c>
      <c r="AA182" s="20">
        <f t="shared" si="47"/>
        <v>0</v>
      </c>
      <c r="AB182" s="13" t="str">
        <f>VLOOKUP($A182,Raw!$B$2:$DG$512,MATCH('Breakup of Clients of PMS'!AB$1,Raw!$B$1:$DG$1,0),0)</f>
        <v>75.6</v>
      </c>
      <c r="AD182" s="11" t="e">
        <f t="shared" si="48"/>
        <v>#DIV/0!</v>
      </c>
      <c r="AE182" s="11">
        <f t="shared" si="49"/>
        <v>15.12</v>
      </c>
      <c r="AF182" s="11" t="e">
        <f t="shared" si="50"/>
        <v>#DIV/0!</v>
      </c>
      <c r="AG182" s="11" t="e">
        <f t="shared" si="51"/>
        <v>#DIV/0!</v>
      </c>
      <c r="AH182" s="11" t="e">
        <f t="shared" si="52"/>
        <v>#DIV/0!</v>
      </c>
      <c r="AI182" s="11" t="e">
        <f t="shared" si="53"/>
        <v>#DIV/0!</v>
      </c>
    </row>
    <row r="183" spans="1:35" x14ac:dyDescent="0.3">
      <c r="A183" s="13" t="s">
        <v>3288</v>
      </c>
      <c r="B183" s="13" t="str">
        <f>VLOOKUP($A183,Raw!$B$2:$DG$512,MATCH('Breakup of Clients of PMS'!B$1,Raw!$B$1:$DG$1,0),0)</f>
        <v>0</v>
      </c>
      <c r="C183" s="20">
        <f t="shared" si="36"/>
        <v>0</v>
      </c>
      <c r="D183" s="13" t="str">
        <f>VLOOKUP($A183,Raw!$B$2:$DG$512,MATCH('Breakup of Clients of PMS'!D$1,Raw!$B$1:$DG$1,0),0)</f>
        <v>37</v>
      </c>
      <c r="E183" s="20">
        <f t="shared" si="37"/>
        <v>3.1896551724137932E-2</v>
      </c>
      <c r="F183" s="13" t="str">
        <f>VLOOKUP($A183,Raw!$B$2:$DG$512,MATCH('Breakup of Clients of PMS'!F$1,Raw!$B$1:$DG$1,0),0)</f>
        <v>952</v>
      </c>
      <c r="G183" s="20">
        <f t="shared" si="38"/>
        <v>0.82068965517241377</v>
      </c>
      <c r="H183" s="13" t="str">
        <f>VLOOKUP($A183,Raw!$B$2:$DG$512,MATCH('Breakup of Clients of PMS'!H$1,Raw!$B$1:$DG$1,0),0)</f>
        <v>171</v>
      </c>
      <c r="I183" s="20">
        <f t="shared" si="39"/>
        <v>0.14741379310344827</v>
      </c>
      <c r="J183" s="13" t="str">
        <f>VLOOKUP($A183,Raw!$B$2:$DG$512,MATCH('Breakup of Clients of PMS'!J$1,Raw!$B$1:$DG$1,0),0)</f>
        <v>0</v>
      </c>
      <c r="K183" s="20">
        <f t="shared" si="40"/>
        <v>0</v>
      </c>
      <c r="L183" s="13" t="str">
        <f>VLOOKUP($A183,Raw!$B$2:$DG$512,MATCH('Breakup of Clients of PMS'!L$1,Raw!$B$1:$DG$1,0),0)</f>
        <v>0</v>
      </c>
      <c r="M183" s="20">
        <f t="shared" si="41"/>
        <v>0</v>
      </c>
      <c r="N183" s="13" t="str">
        <f>VLOOKUP($A183,Raw!$B$2:$DG$512,MATCH('Breakup of Clients of PMS'!N$1,Raw!$B$1:$DG$1,0),0)</f>
        <v>1160</v>
      </c>
      <c r="P183" s="13" t="str">
        <f>VLOOKUP($A183,Raw!$B$2:$DG$512,MATCH('Breakup of Clients of PMS'!P$1,Raw!$B$1:$DG$1,0),0)</f>
        <v>0</v>
      </c>
      <c r="Q183" s="20">
        <f t="shared" si="42"/>
        <v>0</v>
      </c>
      <c r="R183" s="13" t="str">
        <f>VLOOKUP($A183,Raw!$B$2:$DG$512,MATCH('Breakup of Clients of PMS'!R$1,Raw!$B$1:$DG$1,0),0)</f>
        <v>111.53</v>
      </c>
      <c r="S183" s="20">
        <f t="shared" si="43"/>
        <v>4.5295969133922226E-2</v>
      </c>
      <c r="T183" s="13" t="str">
        <f>VLOOKUP($A183,Raw!$B$2:$DG$512,MATCH('Breakup of Clients of PMS'!T$1,Raw!$B$1:$DG$1,0),0)</f>
        <v>2070.53</v>
      </c>
      <c r="U183" s="20">
        <f t="shared" si="44"/>
        <v>0.84090973702914007</v>
      </c>
      <c r="V183" s="13" t="str">
        <f>VLOOKUP($A183,Raw!$B$2:$DG$512,MATCH('Breakup of Clients of PMS'!V$1,Raw!$B$1:$DG$1,0),0)</f>
        <v>280.19</v>
      </c>
      <c r="W183" s="20">
        <f t="shared" si="45"/>
        <v>0.11379429383693776</v>
      </c>
      <c r="X183" s="13" t="str">
        <f>VLOOKUP($A183,Raw!$B$2:$DG$512,MATCH('Breakup of Clients of PMS'!X$1,Raw!$B$1:$DG$1,0),0)</f>
        <v>0</v>
      </c>
      <c r="Y183" s="20">
        <f t="shared" si="46"/>
        <v>0</v>
      </c>
      <c r="Z183" s="13" t="str">
        <f>VLOOKUP($A183,Raw!$B$2:$DG$512,MATCH('Breakup of Clients of PMS'!Z$1,Raw!$B$1:$DG$1,0),0)</f>
        <v>0</v>
      </c>
      <c r="AA183" s="20">
        <f t="shared" si="47"/>
        <v>0</v>
      </c>
      <c r="AB183" s="13" t="str">
        <f>VLOOKUP($A183,Raw!$B$2:$DG$512,MATCH('Breakup of Clients of PMS'!AB$1,Raw!$B$1:$DG$1,0),0)</f>
        <v>2462.25</v>
      </c>
      <c r="AD183" s="11" t="e">
        <f t="shared" si="48"/>
        <v>#DIV/0!</v>
      </c>
      <c r="AE183" s="11">
        <f t="shared" si="49"/>
        <v>3.0143243243243245</v>
      </c>
      <c r="AF183" s="11">
        <f t="shared" si="50"/>
        <v>2.1749264705882356</v>
      </c>
      <c r="AG183" s="11">
        <f t="shared" si="51"/>
        <v>1.6385380116959065</v>
      </c>
      <c r="AH183" s="11" t="e">
        <f t="shared" si="52"/>
        <v>#DIV/0!</v>
      </c>
      <c r="AI183" s="11" t="e">
        <f t="shared" si="53"/>
        <v>#DIV/0!</v>
      </c>
    </row>
    <row r="184" spans="1:35" x14ac:dyDescent="0.3">
      <c r="A184" s="13" t="s">
        <v>3306</v>
      </c>
      <c r="B184" s="13" t="str">
        <f>VLOOKUP($A184,Raw!$B$2:$DG$512,MATCH('Breakup of Clients of PMS'!B$1,Raw!$B$1:$DG$1,0),0)</f>
        <v>0</v>
      </c>
      <c r="C184" s="20">
        <f t="shared" si="36"/>
        <v>0</v>
      </c>
      <c r="D184" s="13" t="str">
        <f>VLOOKUP($A184,Raw!$B$2:$DG$512,MATCH('Breakup of Clients of PMS'!D$1,Raw!$B$1:$DG$1,0),0)</f>
        <v>0</v>
      </c>
      <c r="E184" s="20">
        <f t="shared" si="37"/>
        <v>0</v>
      </c>
      <c r="F184" s="13" t="str">
        <f>VLOOKUP($A184,Raw!$B$2:$DG$512,MATCH('Breakup of Clients of PMS'!F$1,Raw!$B$1:$DG$1,0),0)</f>
        <v>1</v>
      </c>
      <c r="G184" s="20">
        <f t="shared" si="38"/>
        <v>1</v>
      </c>
      <c r="H184" s="13" t="str">
        <f>VLOOKUP($A184,Raw!$B$2:$DG$512,MATCH('Breakup of Clients of PMS'!H$1,Raw!$B$1:$DG$1,0),0)</f>
        <v>0</v>
      </c>
      <c r="I184" s="20">
        <f t="shared" si="39"/>
        <v>0</v>
      </c>
      <c r="J184" s="13" t="str">
        <f>VLOOKUP($A184,Raw!$B$2:$DG$512,MATCH('Breakup of Clients of PMS'!J$1,Raw!$B$1:$DG$1,0),0)</f>
        <v>0</v>
      </c>
      <c r="K184" s="20">
        <f t="shared" si="40"/>
        <v>0</v>
      </c>
      <c r="L184" s="13" t="str">
        <f>VLOOKUP($A184,Raw!$B$2:$DG$512,MATCH('Breakup of Clients of PMS'!L$1,Raw!$B$1:$DG$1,0),0)</f>
        <v>0</v>
      </c>
      <c r="M184" s="20">
        <f t="shared" si="41"/>
        <v>0</v>
      </c>
      <c r="N184" s="13" t="str">
        <f>VLOOKUP($A184,Raw!$B$2:$DG$512,MATCH('Breakup of Clients of PMS'!N$1,Raw!$B$1:$DG$1,0),0)</f>
        <v>1</v>
      </c>
      <c r="P184" s="13" t="str">
        <f>VLOOKUP($A184,Raw!$B$2:$DG$512,MATCH('Breakup of Clients of PMS'!P$1,Raw!$B$1:$DG$1,0),0)</f>
        <v>0</v>
      </c>
      <c r="Q184" s="20">
        <f t="shared" si="42"/>
        <v>0</v>
      </c>
      <c r="R184" s="13" t="str">
        <f>VLOOKUP($A184,Raw!$B$2:$DG$512,MATCH('Breakup of Clients of PMS'!R$1,Raw!$B$1:$DG$1,0),0)</f>
        <v>0</v>
      </c>
      <c r="S184" s="20">
        <f t="shared" si="43"/>
        <v>0</v>
      </c>
      <c r="T184" s="13" t="str">
        <f>VLOOKUP($A184,Raw!$B$2:$DG$512,MATCH('Breakup of Clients of PMS'!T$1,Raw!$B$1:$DG$1,0),0)</f>
        <v>22.98</v>
      </c>
      <c r="U184" s="20">
        <f t="shared" si="44"/>
        <v>1</v>
      </c>
      <c r="V184" s="13" t="str">
        <f>VLOOKUP($A184,Raw!$B$2:$DG$512,MATCH('Breakup of Clients of PMS'!V$1,Raw!$B$1:$DG$1,0),0)</f>
        <v>0</v>
      </c>
      <c r="W184" s="20">
        <f t="shared" si="45"/>
        <v>0</v>
      </c>
      <c r="X184" s="13" t="str">
        <f>VLOOKUP($A184,Raw!$B$2:$DG$512,MATCH('Breakup of Clients of PMS'!X$1,Raw!$B$1:$DG$1,0),0)</f>
        <v>0</v>
      </c>
      <c r="Y184" s="20">
        <f t="shared" si="46"/>
        <v>0</v>
      </c>
      <c r="Z184" s="13" t="str">
        <f>VLOOKUP($A184,Raw!$B$2:$DG$512,MATCH('Breakup of Clients of PMS'!Z$1,Raw!$B$1:$DG$1,0),0)</f>
        <v>0</v>
      </c>
      <c r="AA184" s="20">
        <f t="shared" si="47"/>
        <v>0</v>
      </c>
      <c r="AB184" s="13" t="str">
        <f>VLOOKUP($A184,Raw!$B$2:$DG$512,MATCH('Breakup of Clients of PMS'!AB$1,Raw!$B$1:$DG$1,0),0)</f>
        <v>22.98</v>
      </c>
      <c r="AD184" s="11" t="e">
        <f t="shared" si="48"/>
        <v>#DIV/0!</v>
      </c>
      <c r="AE184" s="11" t="e">
        <f t="shared" si="49"/>
        <v>#DIV/0!</v>
      </c>
      <c r="AF184" s="11">
        <f t="shared" si="50"/>
        <v>22.98</v>
      </c>
      <c r="AG184" s="11" t="e">
        <f t="shared" si="51"/>
        <v>#DIV/0!</v>
      </c>
      <c r="AH184" s="11" t="e">
        <f t="shared" si="52"/>
        <v>#DIV/0!</v>
      </c>
      <c r="AI184" s="11" t="e">
        <f t="shared" si="53"/>
        <v>#DIV/0!</v>
      </c>
    </row>
    <row r="185" spans="1:35" x14ac:dyDescent="0.3">
      <c r="A185" s="13" t="s">
        <v>3316</v>
      </c>
      <c r="B185" s="13" t="str">
        <f>VLOOKUP($A185,Raw!$B$2:$DG$512,MATCH('Breakup of Clients of PMS'!B$1,Raw!$B$1:$DG$1,0),0)</f>
        <v>0</v>
      </c>
      <c r="C185" s="20">
        <f t="shared" si="36"/>
        <v>0</v>
      </c>
      <c r="D185" s="13" t="str">
        <f>VLOOKUP($A185,Raw!$B$2:$DG$512,MATCH('Breakup of Clients of PMS'!D$1,Raw!$B$1:$DG$1,0),0)</f>
        <v>43</v>
      </c>
      <c r="E185" s="20">
        <f t="shared" si="37"/>
        <v>8.2851637764932567E-2</v>
      </c>
      <c r="F185" s="13" t="str">
        <f>VLOOKUP($A185,Raw!$B$2:$DG$512,MATCH('Breakup of Clients of PMS'!F$1,Raw!$B$1:$DG$1,0),0)</f>
        <v>406</v>
      </c>
      <c r="G185" s="20">
        <f t="shared" si="38"/>
        <v>0.78227360308285165</v>
      </c>
      <c r="H185" s="13" t="str">
        <f>VLOOKUP($A185,Raw!$B$2:$DG$512,MATCH('Breakup of Clients of PMS'!H$1,Raw!$B$1:$DG$1,0),0)</f>
        <v>64</v>
      </c>
      <c r="I185" s="20">
        <f t="shared" si="39"/>
        <v>0.1233140655105973</v>
      </c>
      <c r="J185" s="13" t="str">
        <f>VLOOKUP($A185,Raw!$B$2:$DG$512,MATCH('Breakup of Clients of PMS'!J$1,Raw!$B$1:$DG$1,0),0)</f>
        <v>6</v>
      </c>
      <c r="K185" s="20">
        <f t="shared" si="40"/>
        <v>1.1560693641618497E-2</v>
      </c>
      <c r="L185" s="13" t="str">
        <f>VLOOKUP($A185,Raw!$B$2:$DG$512,MATCH('Breakup of Clients of PMS'!L$1,Raw!$B$1:$DG$1,0),0)</f>
        <v>0</v>
      </c>
      <c r="M185" s="20">
        <f t="shared" si="41"/>
        <v>0</v>
      </c>
      <c r="N185" s="13" t="str">
        <f>VLOOKUP($A185,Raw!$B$2:$DG$512,MATCH('Breakup of Clients of PMS'!N$1,Raw!$B$1:$DG$1,0),0)</f>
        <v>519</v>
      </c>
      <c r="P185" s="13" t="str">
        <f>VLOOKUP($A185,Raw!$B$2:$DG$512,MATCH('Breakup of Clients of PMS'!P$1,Raw!$B$1:$DG$1,0),0)</f>
        <v>0</v>
      </c>
      <c r="Q185" s="20">
        <f t="shared" si="42"/>
        <v>0</v>
      </c>
      <c r="R185" s="13" t="str">
        <f>VLOOKUP($A185,Raw!$B$2:$DG$512,MATCH('Breakup of Clients of PMS'!R$1,Raw!$B$1:$DG$1,0),0)</f>
        <v>324.06</v>
      </c>
      <c r="S185" s="20">
        <f t="shared" si="43"/>
        <v>0.22537189910215663</v>
      </c>
      <c r="T185" s="13" t="str">
        <f>VLOOKUP($A185,Raw!$B$2:$DG$512,MATCH('Breakup of Clients of PMS'!T$1,Raw!$B$1:$DG$1,0),0)</f>
        <v>873.09</v>
      </c>
      <c r="U185" s="20">
        <f t="shared" si="44"/>
        <v>0.60720221991946532</v>
      </c>
      <c r="V185" s="13" t="str">
        <f>VLOOKUP($A185,Raw!$B$2:$DG$512,MATCH('Breakup of Clients of PMS'!V$1,Raw!$B$1:$DG$1,0),0)</f>
        <v>80.74</v>
      </c>
      <c r="W185" s="20">
        <f t="shared" si="45"/>
        <v>5.6151722315337049E-2</v>
      </c>
      <c r="X185" s="13" t="str">
        <f>VLOOKUP($A185,Raw!$B$2:$DG$512,MATCH('Breakup of Clients of PMS'!X$1,Raw!$B$1:$DG$1,0),0)</f>
        <v>160</v>
      </c>
      <c r="Y185" s="20">
        <f t="shared" si="46"/>
        <v>0.11127415866304098</v>
      </c>
      <c r="Z185" s="13" t="str">
        <f>VLOOKUP($A185,Raw!$B$2:$DG$512,MATCH('Breakup of Clients of PMS'!Z$1,Raw!$B$1:$DG$1,0),0)</f>
        <v>0</v>
      </c>
      <c r="AA185" s="20">
        <f t="shared" si="47"/>
        <v>0</v>
      </c>
      <c r="AB185" s="13" t="str">
        <f>VLOOKUP($A185,Raw!$B$2:$DG$512,MATCH('Breakup of Clients of PMS'!AB$1,Raw!$B$1:$DG$1,0),0)</f>
        <v>1437.89</v>
      </c>
      <c r="AD185" s="11" t="e">
        <f t="shared" si="48"/>
        <v>#DIV/0!</v>
      </c>
      <c r="AE185" s="11">
        <f t="shared" si="49"/>
        <v>7.536279069767442</v>
      </c>
      <c r="AF185" s="11">
        <f t="shared" si="50"/>
        <v>2.1504679802955664</v>
      </c>
      <c r="AG185" s="11">
        <f t="shared" si="51"/>
        <v>1.2615624999999999</v>
      </c>
      <c r="AH185" s="11">
        <f t="shared" si="52"/>
        <v>26.666666666666668</v>
      </c>
      <c r="AI185" s="11" t="e">
        <f t="shared" si="53"/>
        <v>#DIV/0!</v>
      </c>
    </row>
    <row r="186" spans="1:35" x14ac:dyDescent="0.3">
      <c r="A186" s="13" t="s">
        <v>3338</v>
      </c>
      <c r="B186" s="13" t="str">
        <f>VLOOKUP($A186,Raw!$B$2:$DG$512,MATCH('Breakup of Clients of PMS'!B$1,Raw!$B$1:$DG$1,0),0)</f>
        <v>0</v>
      </c>
      <c r="C186" s="20">
        <f t="shared" si="36"/>
        <v>0</v>
      </c>
      <c r="D186" s="13" t="str">
        <f>VLOOKUP($A186,Raw!$B$2:$DG$512,MATCH('Breakup of Clients of PMS'!D$1,Raw!$B$1:$DG$1,0),0)</f>
        <v>45</v>
      </c>
      <c r="E186" s="20">
        <f t="shared" si="37"/>
        <v>5.4811205846528627E-2</v>
      </c>
      <c r="F186" s="13" t="str">
        <f>VLOOKUP($A186,Raw!$B$2:$DG$512,MATCH('Breakup of Clients of PMS'!F$1,Raw!$B$1:$DG$1,0),0)</f>
        <v>655</v>
      </c>
      <c r="G186" s="20">
        <f t="shared" si="38"/>
        <v>0.79780755176613882</v>
      </c>
      <c r="H186" s="13" t="str">
        <f>VLOOKUP($A186,Raw!$B$2:$DG$512,MATCH('Breakup of Clients of PMS'!H$1,Raw!$B$1:$DG$1,0),0)</f>
        <v>121</v>
      </c>
      <c r="I186" s="20">
        <f t="shared" si="39"/>
        <v>0.14738124238733252</v>
      </c>
      <c r="J186" s="13" t="str">
        <f>VLOOKUP($A186,Raw!$B$2:$DG$512,MATCH('Breakup of Clients of PMS'!J$1,Raw!$B$1:$DG$1,0),0)</f>
        <v>0</v>
      </c>
      <c r="K186" s="20">
        <f t="shared" si="40"/>
        <v>0</v>
      </c>
      <c r="L186" s="13" t="str">
        <f>VLOOKUP($A186,Raw!$B$2:$DG$512,MATCH('Breakup of Clients of PMS'!L$1,Raw!$B$1:$DG$1,0),0)</f>
        <v>0</v>
      </c>
      <c r="M186" s="20">
        <f t="shared" si="41"/>
        <v>0</v>
      </c>
      <c r="N186" s="13" t="str">
        <f>VLOOKUP($A186,Raw!$B$2:$DG$512,MATCH('Breakup of Clients of PMS'!N$1,Raw!$B$1:$DG$1,0),0)</f>
        <v>821</v>
      </c>
      <c r="P186" s="13" t="str">
        <f>VLOOKUP($A186,Raw!$B$2:$DG$512,MATCH('Breakup of Clients of PMS'!P$1,Raw!$B$1:$DG$1,0),0)</f>
        <v>0</v>
      </c>
      <c r="Q186" s="20">
        <f t="shared" si="42"/>
        <v>0</v>
      </c>
      <c r="R186" s="13" t="str">
        <f>VLOOKUP($A186,Raw!$B$2:$DG$512,MATCH('Breakup of Clients of PMS'!R$1,Raw!$B$1:$DG$1,0),0)</f>
        <v>146.84202</v>
      </c>
      <c r="S186" s="20">
        <f t="shared" si="43"/>
        <v>9.7812465362447337E-2</v>
      </c>
      <c r="T186" s="13" t="str">
        <f>VLOOKUP($A186,Raw!$B$2:$DG$512,MATCH('Breakup of Clients of PMS'!T$1,Raw!$B$1:$DG$1,0),0)</f>
        <v>1148.34604</v>
      </c>
      <c r="U186" s="20">
        <f t="shared" si="44"/>
        <v>0.76492108499735678</v>
      </c>
      <c r="V186" s="13" t="str">
        <f>VLOOKUP($A186,Raw!$B$2:$DG$512,MATCH('Breakup of Clients of PMS'!V$1,Raw!$B$1:$DG$1,0),0)</f>
        <v>206.07274</v>
      </c>
      <c r="W186" s="20">
        <f t="shared" si="45"/>
        <v>0.13726644964019577</v>
      </c>
      <c r="X186" s="13" t="str">
        <f>VLOOKUP($A186,Raw!$B$2:$DG$512,MATCH('Breakup of Clients of PMS'!X$1,Raw!$B$1:$DG$1,0),0)</f>
        <v>0</v>
      </c>
      <c r="Y186" s="20">
        <f t="shared" si="46"/>
        <v>0</v>
      </c>
      <c r="Z186" s="13" t="str">
        <f>VLOOKUP($A186,Raw!$B$2:$DG$512,MATCH('Breakup of Clients of PMS'!Z$1,Raw!$B$1:$DG$1,0),0)</f>
        <v>0</v>
      </c>
      <c r="AA186" s="20">
        <f t="shared" si="47"/>
        <v>0</v>
      </c>
      <c r="AB186" s="13" t="str">
        <f>VLOOKUP($A186,Raw!$B$2:$DG$512,MATCH('Breakup of Clients of PMS'!AB$1,Raw!$B$1:$DG$1,0),0)</f>
        <v>1501.2608</v>
      </c>
      <c r="AD186" s="11" t="e">
        <f t="shared" si="48"/>
        <v>#DIV/0!</v>
      </c>
      <c r="AE186" s="11">
        <f t="shared" si="49"/>
        <v>3.2631559999999999</v>
      </c>
      <c r="AF186" s="11">
        <f t="shared" si="50"/>
        <v>1.7532000610687022</v>
      </c>
      <c r="AG186" s="11">
        <f t="shared" si="51"/>
        <v>1.7030804958677688</v>
      </c>
      <c r="AH186" s="11" t="e">
        <f t="shared" si="52"/>
        <v>#DIV/0!</v>
      </c>
      <c r="AI186" s="11" t="e">
        <f t="shared" si="53"/>
        <v>#DIV/0!</v>
      </c>
    </row>
    <row r="187" spans="1:35" x14ac:dyDescent="0.3">
      <c r="A187" s="13" t="s">
        <v>3357</v>
      </c>
      <c r="B187" s="13" t="str">
        <f>VLOOKUP($A187,Raw!$B$2:$DG$512,MATCH('Breakup of Clients of PMS'!B$1,Raw!$B$1:$DG$1,0),0)</f>
        <v>0</v>
      </c>
      <c r="C187" s="20">
        <f t="shared" si="36"/>
        <v>0</v>
      </c>
      <c r="D187" s="13" t="str">
        <f>VLOOKUP($A187,Raw!$B$2:$DG$512,MATCH('Breakup of Clients of PMS'!D$1,Raw!$B$1:$DG$1,0),0)</f>
        <v>1</v>
      </c>
      <c r="E187" s="20">
        <f t="shared" si="37"/>
        <v>0.1</v>
      </c>
      <c r="F187" s="13" t="str">
        <f>VLOOKUP($A187,Raw!$B$2:$DG$512,MATCH('Breakup of Clients of PMS'!F$1,Raw!$B$1:$DG$1,0),0)</f>
        <v>9</v>
      </c>
      <c r="G187" s="20">
        <f t="shared" si="38"/>
        <v>0.9</v>
      </c>
      <c r="H187" s="13" t="str">
        <f>VLOOKUP($A187,Raw!$B$2:$DG$512,MATCH('Breakup of Clients of PMS'!H$1,Raw!$B$1:$DG$1,0),0)</f>
        <v>0</v>
      </c>
      <c r="I187" s="20">
        <f t="shared" si="39"/>
        <v>0</v>
      </c>
      <c r="J187" s="13" t="str">
        <f>VLOOKUP($A187,Raw!$B$2:$DG$512,MATCH('Breakup of Clients of PMS'!J$1,Raw!$B$1:$DG$1,0),0)</f>
        <v>0</v>
      </c>
      <c r="K187" s="20">
        <f t="shared" si="40"/>
        <v>0</v>
      </c>
      <c r="L187" s="13" t="str">
        <f>VLOOKUP($A187,Raw!$B$2:$DG$512,MATCH('Breakup of Clients of PMS'!L$1,Raw!$B$1:$DG$1,0),0)</f>
        <v>0</v>
      </c>
      <c r="M187" s="20">
        <f t="shared" si="41"/>
        <v>0</v>
      </c>
      <c r="N187" s="13" t="str">
        <f>VLOOKUP($A187,Raw!$B$2:$DG$512,MATCH('Breakup of Clients of PMS'!N$1,Raw!$B$1:$DG$1,0),0)</f>
        <v>10</v>
      </c>
      <c r="P187" s="13" t="str">
        <f>VLOOKUP($A187,Raw!$B$2:$DG$512,MATCH('Breakup of Clients of PMS'!P$1,Raw!$B$1:$DG$1,0),0)</f>
        <v>0</v>
      </c>
      <c r="Q187" s="20">
        <f t="shared" si="42"/>
        <v>0</v>
      </c>
      <c r="R187" s="13" t="str">
        <f>VLOOKUP($A187,Raw!$B$2:$DG$512,MATCH('Breakup of Clients of PMS'!R$1,Raw!$B$1:$DG$1,0),0)</f>
        <v>0.96</v>
      </c>
      <c r="S187" s="20">
        <f t="shared" si="43"/>
        <v>0.13114754098360654</v>
      </c>
      <c r="T187" s="13" t="str">
        <f>VLOOKUP($A187,Raw!$B$2:$DG$512,MATCH('Breakup of Clients of PMS'!T$1,Raw!$B$1:$DG$1,0),0)</f>
        <v>6.36</v>
      </c>
      <c r="U187" s="20">
        <f t="shared" si="44"/>
        <v>0.86885245901639341</v>
      </c>
      <c r="V187" s="13" t="str">
        <f>VLOOKUP($A187,Raw!$B$2:$DG$512,MATCH('Breakup of Clients of PMS'!V$1,Raw!$B$1:$DG$1,0),0)</f>
        <v>0</v>
      </c>
      <c r="W187" s="20">
        <f t="shared" si="45"/>
        <v>0</v>
      </c>
      <c r="X187" s="13" t="str">
        <f>VLOOKUP($A187,Raw!$B$2:$DG$512,MATCH('Breakup of Clients of PMS'!X$1,Raw!$B$1:$DG$1,0),0)</f>
        <v>0</v>
      </c>
      <c r="Y187" s="20">
        <f t="shared" si="46"/>
        <v>0</v>
      </c>
      <c r="Z187" s="13" t="str">
        <f>VLOOKUP($A187,Raw!$B$2:$DG$512,MATCH('Breakup of Clients of PMS'!Z$1,Raw!$B$1:$DG$1,0),0)</f>
        <v>0</v>
      </c>
      <c r="AA187" s="20">
        <f t="shared" si="47"/>
        <v>0</v>
      </c>
      <c r="AB187" s="13" t="str">
        <f>VLOOKUP($A187,Raw!$B$2:$DG$512,MATCH('Breakup of Clients of PMS'!AB$1,Raw!$B$1:$DG$1,0),0)</f>
        <v>7.32</v>
      </c>
      <c r="AD187" s="11" t="e">
        <f t="shared" si="48"/>
        <v>#DIV/0!</v>
      </c>
      <c r="AE187" s="11">
        <f t="shared" si="49"/>
        <v>0.96</v>
      </c>
      <c r="AF187" s="11">
        <f t="shared" si="50"/>
        <v>0.70666666666666667</v>
      </c>
      <c r="AG187" s="11" t="e">
        <f t="shared" si="51"/>
        <v>#DIV/0!</v>
      </c>
      <c r="AH187" s="11" t="e">
        <f t="shared" si="52"/>
        <v>#DIV/0!</v>
      </c>
      <c r="AI187" s="11" t="e">
        <f t="shared" si="53"/>
        <v>#DIV/0!</v>
      </c>
    </row>
    <row r="188" spans="1:35" x14ac:dyDescent="0.3">
      <c r="A188" s="13" t="s">
        <v>3370</v>
      </c>
      <c r="B188" s="13" t="str">
        <f>VLOOKUP($A188,Raw!$B$2:$DG$512,MATCH('Breakup of Clients of PMS'!B$1,Raw!$B$1:$DG$1,0),0)</f>
        <v>0</v>
      </c>
      <c r="C188" s="20">
        <f t="shared" si="36"/>
        <v>0</v>
      </c>
      <c r="D188" s="13" t="str">
        <f>VLOOKUP($A188,Raw!$B$2:$DG$512,MATCH('Breakup of Clients of PMS'!D$1,Raw!$B$1:$DG$1,0),0)</f>
        <v>1</v>
      </c>
      <c r="E188" s="20">
        <f t="shared" si="37"/>
        <v>3.7037037037037035E-2</v>
      </c>
      <c r="F188" s="13" t="str">
        <f>VLOOKUP($A188,Raw!$B$2:$DG$512,MATCH('Breakup of Clients of PMS'!F$1,Raw!$B$1:$DG$1,0),0)</f>
        <v>24</v>
      </c>
      <c r="G188" s="20">
        <f t="shared" si="38"/>
        <v>0.88888888888888884</v>
      </c>
      <c r="H188" s="13" t="str">
        <f>VLOOKUP($A188,Raw!$B$2:$DG$512,MATCH('Breakup of Clients of PMS'!H$1,Raw!$B$1:$DG$1,0),0)</f>
        <v>2</v>
      </c>
      <c r="I188" s="20">
        <f t="shared" si="39"/>
        <v>7.407407407407407E-2</v>
      </c>
      <c r="J188" s="13" t="str">
        <f>VLOOKUP($A188,Raw!$B$2:$DG$512,MATCH('Breakup of Clients of PMS'!J$1,Raw!$B$1:$DG$1,0),0)</f>
        <v>0</v>
      </c>
      <c r="K188" s="20">
        <f t="shared" si="40"/>
        <v>0</v>
      </c>
      <c r="L188" s="13" t="str">
        <f>VLOOKUP($A188,Raw!$B$2:$DG$512,MATCH('Breakup of Clients of PMS'!L$1,Raw!$B$1:$DG$1,0),0)</f>
        <v>0</v>
      </c>
      <c r="M188" s="20">
        <f t="shared" si="41"/>
        <v>0</v>
      </c>
      <c r="N188" s="13" t="str">
        <f>VLOOKUP($A188,Raw!$B$2:$DG$512,MATCH('Breakup of Clients of PMS'!N$1,Raw!$B$1:$DG$1,0),0)</f>
        <v>27</v>
      </c>
      <c r="P188" s="13" t="str">
        <f>VLOOKUP($A188,Raw!$B$2:$DG$512,MATCH('Breakup of Clients of PMS'!P$1,Raw!$B$1:$DG$1,0),0)</f>
        <v>0</v>
      </c>
      <c r="Q188" s="20">
        <f t="shared" si="42"/>
        <v>0</v>
      </c>
      <c r="R188" s="13" t="str">
        <f>VLOOKUP($A188,Raw!$B$2:$DG$512,MATCH('Breakup of Clients of PMS'!R$1,Raw!$B$1:$DG$1,0),0)</f>
        <v>2.23</v>
      </c>
      <c r="S188" s="20">
        <f t="shared" si="43"/>
        <v>4.4316375198728136E-2</v>
      </c>
      <c r="T188" s="13" t="str">
        <f>VLOOKUP($A188,Raw!$B$2:$DG$512,MATCH('Breakup of Clients of PMS'!T$1,Raw!$B$1:$DG$1,0),0)</f>
        <v>46.44</v>
      </c>
      <c r="U188" s="20">
        <f t="shared" si="44"/>
        <v>0.92289348171701113</v>
      </c>
      <c r="V188" s="13" t="str">
        <f>VLOOKUP($A188,Raw!$B$2:$DG$512,MATCH('Breakup of Clients of PMS'!V$1,Raw!$B$1:$DG$1,0),0)</f>
        <v>1.64</v>
      </c>
      <c r="W188" s="20">
        <f t="shared" si="45"/>
        <v>3.259141494435612E-2</v>
      </c>
      <c r="X188" s="13" t="str">
        <f>VLOOKUP($A188,Raw!$B$2:$DG$512,MATCH('Breakup of Clients of PMS'!X$1,Raw!$B$1:$DG$1,0),0)</f>
        <v>0</v>
      </c>
      <c r="Y188" s="20">
        <f t="shared" si="46"/>
        <v>0</v>
      </c>
      <c r="Z188" s="13" t="str">
        <f>VLOOKUP($A188,Raw!$B$2:$DG$512,MATCH('Breakup of Clients of PMS'!Z$1,Raw!$B$1:$DG$1,0),0)</f>
        <v>0</v>
      </c>
      <c r="AA188" s="20">
        <f t="shared" si="47"/>
        <v>0</v>
      </c>
      <c r="AB188" s="13" t="str">
        <f>VLOOKUP($A188,Raw!$B$2:$DG$512,MATCH('Breakup of Clients of PMS'!AB$1,Raw!$B$1:$DG$1,0),0)</f>
        <v>50.32</v>
      </c>
      <c r="AD188" s="11" t="e">
        <f t="shared" si="48"/>
        <v>#DIV/0!</v>
      </c>
      <c r="AE188" s="11">
        <f t="shared" si="49"/>
        <v>2.23</v>
      </c>
      <c r="AF188" s="11">
        <f t="shared" si="50"/>
        <v>1.9349999999999998</v>
      </c>
      <c r="AG188" s="11">
        <f t="shared" si="51"/>
        <v>0.82</v>
      </c>
      <c r="AH188" s="11" t="e">
        <f t="shared" si="52"/>
        <v>#DIV/0!</v>
      </c>
      <c r="AI188" s="11" t="e">
        <f t="shared" si="53"/>
        <v>#DIV/0!</v>
      </c>
    </row>
    <row r="189" spans="1:35" x14ac:dyDescent="0.3">
      <c r="A189" s="13" t="s">
        <v>3388</v>
      </c>
      <c r="B189" s="13" t="str">
        <f>VLOOKUP($A189,Raw!$B$2:$DG$512,MATCH('Breakup of Clients of PMS'!B$1,Raw!$B$1:$DG$1,0),0)</f>
        <v>0</v>
      </c>
      <c r="C189" s="20">
        <f t="shared" si="36"/>
        <v>0</v>
      </c>
      <c r="D189" s="13" t="str">
        <f>VLOOKUP($A189,Raw!$B$2:$DG$512,MATCH('Breakup of Clients of PMS'!D$1,Raw!$B$1:$DG$1,0),0)</f>
        <v>2</v>
      </c>
      <c r="E189" s="20">
        <f t="shared" si="37"/>
        <v>8.2987551867219917E-3</v>
      </c>
      <c r="F189" s="13" t="str">
        <f>VLOOKUP($A189,Raw!$B$2:$DG$512,MATCH('Breakup of Clients of PMS'!F$1,Raw!$B$1:$DG$1,0),0)</f>
        <v>202</v>
      </c>
      <c r="G189" s="20">
        <f t="shared" si="38"/>
        <v>0.83817427385892118</v>
      </c>
      <c r="H189" s="13" t="str">
        <f>VLOOKUP($A189,Raw!$B$2:$DG$512,MATCH('Breakup of Clients of PMS'!H$1,Raw!$B$1:$DG$1,0),0)</f>
        <v>34</v>
      </c>
      <c r="I189" s="20">
        <f t="shared" si="39"/>
        <v>0.14107883817427386</v>
      </c>
      <c r="J189" s="13" t="str">
        <f>VLOOKUP($A189,Raw!$B$2:$DG$512,MATCH('Breakup of Clients of PMS'!J$1,Raw!$B$1:$DG$1,0),0)</f>
        <v>3</v>
      </c>
      <c r="K189" s="20">
        <f t="shared" si="40"/>
        <v>1.2448132780082987E-2</v>
      </c>
      <c r="L189" s="13" t="str">
        <f>VLOOKUP($A189,Raw!$B$2:$DG$512,MATCH('Breakup of Clients of PMS'!L$1,Raw!$B$1:$DG$1,0),0)</f>
        <v>0</v>
      </c>
      <c r="M189" s="20">
        <f t="shared" si="41"/>
        <v>0</v>
      </c>
      <c r="N189" s="13" t="str">
        <f>VLOOKUP($A189,Raw!$B$2:$DG$512,MATCH('Breakup of Clients of PMS'!N$1,Raw!$B$1:$DG$1,0),0)</f>
        <v>241</v>
      </c>
      <c r="P189" s="13" t="str">
        <f>VLOOKUP($A189,Raw!$B$2:$DG$512,MATCH('Breakup of Clients of PMS'!P$1,Raw!$B$1:$DG$1,0),0)</f>
        <v>0</v>
      </c>
      <c r="Q189" s="20">
        <f t="shared" si="42"/>
        <v>0</v>
      </c>
      <c r="R189" s="13" t="str">
        <f>VLOOKUP($A189,Raw!$B$2:$DG$512,MATCH('Breakup of Clients of PMS'!R$1,Raw!$B$1:$DG$1,0),0)</f>
        <v>31.42</v>
      </c>
      <c r="S189" s="20">
        <f t="shared" si="43"/>
        <v>4.5403312043004539E-2</v>
      </c>
      <c r="T189" s="13" t="str">
        <f>VLOOKUP($A189,Raw!$B$2:$DG$512,MATCH('Breakup of Clients of PMS'!T$1,Raw!$B$1:$DG$1,0),0)</f>
        <v>502.16</v>
      </c>
      <c r="U189" s="20">
        <f t="shared" si="44"/>
        <v>0.72564376752116999</v>
      </c>
      <c r="V189" s="13" t="str">
        <f>VLOOKUP($A189,Raw!$B$2:$DG$512,MATCH('Breakup of Clients of PMS'!V$1,Raw!$B$1:$DG$1,0),0)</f>
        <v>133.4</v>
      </c>
      <c r="W189" s="20">
        <f t="shared" si="45"/>
        <v>0.1927689951157481</v>
      </c>
      <c r="X189" s="13" t="str">
        <f>VLOOKUP($A189,Raw!$B$2:$DG$512,MATCH('Breakup of Clients of PMS'!X$1,Raw!$B$1:$DG$1,0),0)</f>
        <v>25.04</v>
      </c>
      <c r="Y189" s="20">
        <f t="shared" si="46"/>
        <v>3.6183925320077456E-2</v>
      </c>
      <c r="Z189" s="13" t="str">
        <f>VLOOKUP($A189,Raw!$B$2:$DG$512,MATCH('Breakup of Clients of PMS'!Z$1,Raw!$B$1:$DG$1,0),0)</f>
        <v>0</v>
      </c>
      <c r="AA189" s="20">
        <f t="shared" si="47"/>
        <v>0</v>
      </c>
      <c r="AB189" s="13" t="str">
        <f>VLOOKUP($A189,Raw!$B$2:$DG$512,MATCH('Breakup of Clients of PMS'!AB$1,Raw!$B$1:$DG$1,0),0)</f>
        <v>692.02</v>
      </c>
      <c r="AD189" s="11" t="e">
        <f t="shared" si="48"/>
        <v>#DIV/0!</v>
      </c>
      <c r="AE189" s="11">
        <f t="shared" si="49"/>
        <v>15.71</v>
      </c>
      <c r="AF189" s="11">
        <f t="shared" si="50"/>
        <v>2.4859405940594059</v>
      </c>
      <c r="AG189" s="11">
        <f t="shared" si="51"/>
        <v>3.9235294117647062</v>
      </c>
      <c r="AH189" s="11">
        <f t="shared" si="52"/>
        <v>8.3466666666666658</v>
      </c>
      <c r="AI189" s="11" t="e">
        <f t="shared" si="53"/>
        <v>#DIV/0!</v>
      </c>
    </row>
    <row r="190" spans="1:35" x14ac:dyDescent="0.3">
      <c r="A190" s="13" t="s">
        <v>3403</v>
      </c>
      <c r="B190" s="13" t="str">
        <f>VLOOKUP($A190,Raw!$B$2:$DG$512,MATCH('Breakup of Clients of PMS'!B$1,Raw!$B$1:$DG$1,0),0)</f>
        <v>0</v>
      </c>
      <c r="C190" s="20" t="e">
        <f t="shared" si="36"/>
        <v>#DIV/0!</v>
      </c>
      <c r="D190" s="13" t="str">
        <f>VLOOKUP($A190,Raw!$B$2:$DG$512,MATCH('Breakup of Clients of PMS'!D$1,Raw!$B$1:$DG$1,0),0)</f>
        <v>0</v>
      </c>
      <c r="E190" s="20" t="e">
        <f t="shared" si="37"/>
        <v>#DIV/0!</v>
      </c>
      <c r="F190" s="13" t="str">
        <f>VLOOKUP($A190,Raw!$B$2:$DG$512,MATCH('Breakup of Clients of PMS'!F$1,Raw!$B$1:$DG$1,0),0)</f>
        <v>0</v>
      </c>
      <c r="G190" s="20" t="e">
        <f t="shared" si="38"/>
        <v>#DIV/0!</v>
      </c>
      <c r="H190" s="13" t="str">
        <f>VLOOKUP($A190,Raw!$B$2:$DG$512,MATCH('Breakup of Clients of PMS'!H$1,Raw!$B$1:$DG$1,0),0)</f>
        <v>0</v>
      </c>
      <c r="I190" s="20" t="e">
        <f t="shared" si="39"/>
        <v>#DIV/0!</v>
      </c>
      <c r="J190" s="13" t="str">
        <f>VLOOKUP($A190,Raw!$B$2:$DG$512,MATCH('Breakup of Clients of PMS'!J$1,Raw!$B$1:$DG$1,0),0)</f>
        <v>0</v>
      </c>
      <c r="K190" s="20" t="e">
        <f t="shared" si="40"/>
        <v>#DIV/0!</v>
      </c>
      <c r="L190" s="13" t="str">
        <f>VLOOKUP($A190,Raw!$B$2:$DG$512,MATCH('Breakup of Clients of PMS'!L$1,Raw!$B$1:$DG$1,0),0)</f>
        <v>0</v>
      </c>
      <c r="M190" s="20" t="e">
        <f t="shared" si="41"/>
        <v>#DIV/0!</v>
      </c>
      <c r="N190" s="13" t="str">
        <f>VLOOKUP($A190,Raw!$B$2:$DG$512,MATCH('Breakup of Clients of PMS'!N$1,Raw!$B$1:$DG$1,0),0)</f>
        <v>0</v>
      </c>
      <c r="P190" s="13" t="str">
        <f>VLOOKUP($A190,Raw!$B$2:$DG$512,MATCH('Breakup of Clients of PMS'!P$1,Raw!$B$1:$DG$1,0),0)</f>
        <v>0</v>
      </c>
      <c r="Q190" s="20" t="e">
        <f t="shared" si="42"/>
        <v>#DIV/0!</v>
      </c>
      <c r="R190" s="13" t="str">
        <f>VLOOKUP($A190,Raw!$B$2:$DG$512,MATCH('Breakup of Clients of PMS'!R$1,Raw!$B$1:$DG$1,0),0)</f>
        <v>0</v>
      </c>
      <c r="S190" s="20" t="e">
        <f t="shared" si="43"/>
        <v>#DIV/0!</v>
      </c>
      <c r="T190" s="13" t="str">
        <f>VLOOKUP($A190,Raw!$B$2:$DG$512,MATCH('Breakup of Clients of PMS'!T$1,Raw!$B$1:$DG$1,0),0)</f>
        <v>0</v>
      </c>
      <c r="U190" s="20" t="e">
        <f t="shared" si="44"/>
        <v>#DIV/0!</v>
      </c>
      <c r="V190" s="13" t="str">
        <f>VLOOKUP($A190,Raw!$B$2:$DG$512,MATCH('Breakup of Clients of PMS'!V$1,Raw!$B$1:$DG$1,0),0)</f>
        <v>0</v>
      </c>
      <c r="W190" s="20" t="e">
        <f t="shared" si="45"/>
        <v>#DIV/0!</v>
      </c>
      <c r="X190" s="13" t="str">
        <f>VLOOKUP($A190,Raw!$B$2:$DG$512,MATCH('Breakup of Clients of PMS'!X$1,Raw!$B$1:$DG$1,0),0)</f>
        <v>0</v>
      </c>
      <c r="Y190" s="20" t="e">
        <f t="shared" si="46"/>
        <v>#DIV/0!</v>
      </c>
      <c r="Z190" s="13" t="str">
        <f>VLOOKUP($A190,Raw!$B$2:$DG$512,MATCH('Breakup of Clients of PMS'!Z$1,Raw!$B$1:$DG$1,0),0)</f>
        <v>0</v>
      </c>
      <c r="AA190" s="20" t="e">
        <f t="shared" si="47"/>
        <v>#DIV/0!</v>
      </c>
      <c r="AB190" s="13" t="str">
        <f>VLOOKUP($A190,Raw!$B$2:$DG$512,MATCH('Breakup of Clients of PMS'!AB$1,Raw!$B$1:$DG$1,0),0)</f>
        <v>0</v>
      </c>
      <c r="AD190" s="11" t="e">
        <f t="shared" si="48"/>
        <v>#DIV/0!</v>
      </c>
      <c r="AE190" s="11" t="e">
        <f t="shared" si="49"/>
        <v>#DIV/0!</v>
      </c>
      <c r="AF190" s="11" t="e">
        <f t="shared" si="50"/>
        <v>#DIV/0!</v>
      </c>
      <c r="AG190" s="11" t="e">
        <f t="shared" si="51"/>
        <v>#DIV/0!</v>
      </c>
      <c r="AH190" s="11" t="e">
        <f t="shared" si="52"/>
        <v>#DIV/0!</v>
      </c>
      <c r="AI190" s="11" t="e">
        <f t="shared" si="53"/>
        <v>#DIV/0!</v>
      </c>
    </row>
    <row r="191" spans="1:35" x14ac:dyDescent="0.3">
      <c r="A191" s="13" t="s">
        <v>3410</v>
      </c>
      <c r="B191" s="13" t="str">
        <f>VLOOKUP($A191,Raw!$B$2:$DG$512,MATCH('Breakup of Clients of PMS'!B$1,Raw!$B$1:$DG$1,0),0)</f>
        <v>0</v>
      </c>
      <c r="C191" s="20">
        <f t="shared" si="36"/>
        <v>0</v>
      </c>
      <c r="D191" s="13" t="str">
        <f>VLOOKUP($A191,Raw!$B$2:$DG$512,MATCH('Breakup of Clients of PMS'!D$1,Raw!$B$1:$DG$1,0),0)</f>
        <v>13</v>
      </c>
      <c r="E191" s="20">
        <f t="shared" si="37"/>
        <v>8.0745341614906832E-2</v>
      </c>
      <c r="F191" s="13" t="str">
        <f>VLOOKUP($A191,Raw!$B$2:$DG$512,MATCH('Breakup of Clients of PMS'!F$1,Raw!$B$1:$DG$1,0),0)</f>
        <v>132</v>
      </c>
      <c r="G191" s="20">
        <f t="shared" si="38"/>
        <v>0.81987577639751552</v>
      </c>
      <c r="H191" s="13" t="str">
        <f>VLOOKUP($A191,Raw!$B$2:$DG$512,MATCH('Breakup of Clients of PMS'!H$1,Raw!$B$1:$DG$1,0),0)</f>
        <v>16</v>
      </c>
      <c r="I191" s="20">
        <f t="shared" si="39"/>
        <v>9.9378881987577633E-2</v>
      </c>
      <c r="J191" s="13" t="str">
        <f>VLOOKUP($A191,Raw!$B$2:$DG$512,MATCH('Breakup of Clients of PMS'!J$1,Raw!$B$1:$DG$1,0),0)</f>
        <v>0</v>
      </c>
      <c r="K191" s="20">
        <f t="shared" si="40"/>
        <v>0</v>
      </c>
      <c r="L191" s="13" t="str">
        <f>VLOOKUP($A191,Raw!$B$2:$DG$512,MATCH('Breakup of Clients of PMS'!L$1,Raw!$B$1:$DG$1,0),0)</f>
        <v>0</v>
      </c>
      <c r="M191" s="20">
        <f t="shared" si="41"/>
        <v>0</v>
      </c>
      <c r="N191" s="13" t="str">
        <f>VLOOKUP($A191,Raw!$B$2:$DG$512,MATCH('Breakup of Clients of PMS'!N$1,Raw!$B$1:$DG$1,0),0)</f>
        <v>161</v>
      </c>
      <c r="P191" s="13" t="str">
        <f>VLOOKUP($A191,Raw!$B$2:$DG$512,MATCH('Breakup of Clients of PMS'!P$1,Raw!$B$1:$DG$1,0),0)</f>
        <v>0</v>
      </c>
      <c r="Q191" s="20">
        <f t="shared" si="42"/>
        <v>0</v>
      </c>
      <c r="R191" s="13" t="str">
        <f>VLOOKUP($A191,Raw!$B$2:$DG$512,MATCH('Breakup of Clients of PMS'!R$1,Raw!$B$1:$DG$1,0),0)</f>
        <v>249.83</v>
      </c>
      <c r="S191" s="20">
        <f t="shared" si="43"/>
        <v>0.24431101418946011</v>
      </c>
      <c r="T191" s="13" t="str">
        <f>VLOOKUP($A191,Raw!$B$2:$DG$512,MATCH('Breakup of Clients of PMS'!T$1,Raw!$B$1:$DG$1,0),0)</f>
        <v>728.11</v>
      </c>
      <c r="U191" s="20">
        <f t="shared" si="44"/>
        <v>0.71202534740218459</v>
      </c>
      <c r="V191" s="13" t="str">
        <f>VLOOKUP($A191,Raw!$B$2:$DG$512,MATCH('Breakup of Clients of PMS'!V$1,Raw!$B$1:$DG$1,0),0)</f>
        <v>44.65</v>
      </c>
      <c r="W191" s="20">
        <f t="shared" si="45"/>
        <v>4.366363840835525E-2</v>
      </c>
      <c r="X191" s="13" t="str">
        <f>VLOOKUP($A191,Raw!$B$2:$DG$512,MATCH('Breakup of Clients of PMS'!X$1,Raw!$B$1:$DG$1,0),0)</f>
        <v>0</v>
      </c>
      <c r="Y191" s="20">
        <f t="shared" si="46"/>
        <v>0</v>
      </c>
      <c r="Z191" s="13" t="str">
        <f>VLOOKUP($A191,Raw!$B$2:$DG$512,MATCH('Breakup of Clients of PMS'!Z$1,Raw!$B$1:$DG$1,0),0)</f>
        <v>0</v>
      </c>
      <c r="AA191" s="20">
        <f t="shared" si="47"/>
        <v>0</v>
      </c>
      <c r="AB191" s="13" t="str">
        <f>VLOOKUP($A191,Raw!$B$2:$DG$512,MATCH('Breakup of Clients of PMS'!AB$1,Raw!$B$1:$DG$1,0),0)</f>
        <v>1022.59</v>
      </c>
      <c r="AD191" s="11" t="e">
        <f t="shared" si="48"/>
        <v>#DIV/0!</v>
      </c>
      <c r="AE191" s="11">
        <f t="shared" si="49"/>
        <v>19.21769230769231</v>
      </c>
      <c r="AF191" s="11">
        <f t="shared" si="50"/>
        <v>5.5159848484848482</v>
      </c>
      <c r="AG191" s="11">
        <f t="shared" si="51"/>
        <v>2.7906249999999999</v>
      </c>
      <c r="AH191" s="11" t="e">
        <f t="shared" si="52"/>
        <v>#DIV/0!</v>
      </c>
      <c r="AI191" s="11" t="e">
        <f t="shared" si="53"/>
        <v>#DIV/0!</v>
      </c>
    </row>
    <row r="192" spans="1:35" x14ac:dyDescent="0.3">
      <c r="A192" s="13" t="s">
        <v>3432</v>
      </c>
      <c r="B192" s="13" t="str">
        <f>VLOOKUP($A192,Raw!$B$2:$DG$512,MATCH('Breakup of Clients of PMS'!B$1,Raw!$B$1:$DG$1,0),0)</f>
        <v>0</v>
      </c>
      <c r="C192" s="20">
        <f t="shared" si="36"/>
        <v>0</v>
      </c>
      <c r="D192" s="13" t="str">
        <f>VLOOKUP($A192,Raw!$B$2:$DG$512,MATCH('Breakup of Clients of PMS'!D$1,Raw!$B$1:$DG$1,0),0)</f>
        <v>55</v>
      </c>
      <c r="E192" s="20">
        <f t="shared" si="37"/>
        <v>0.15850144092219021</v>
      </c>
      <c r="F192" s="13" t="str">
        <f>VLOOKUP($A192,Raw!$B$2:$DG$512,MATCH('Breakup of Clients of PMS'!F$1,Raw!$B$1:$DG$1,0),0)</f>
        <v>271</v>
      </c>
      <c r="G192" s="20">
        <f t="shared" si="38"/>
        <v>0.78097982708933722</v>
      </c>
      <c r="H192" s="13" t="str">
        <f>VLOOKUP($A192,Raw!$B$2:$DG$512,MATCH('Breakup of Clients of PMS'!H$1,Raw!$B$1:$DG$1,0),0)</f>
        <v>21</v>
      </c>
      <c r="I192" s="20">
        <f t="shared" si="39"/>
        <v>6.0518731988472622E-2</v>
      </c>
      <c r="J192" s="13" t="str">
        <f>VLOOKUP($A192,Raw!$B$2:$DG$512,MATCH('Breakup of Clients of PMS'!J$1,Raw!$B$1:$DG$1,0),0)</f>
        <v>0</v>
      </c>
      <c r="K192" s="20">
        <f t="shared" si="40"/>
        <v>0</v>
      </c>
      <c r="L192" s="13" t="str">
        <f>VLOOKUP($A192,Raw!$B$2:$DG$512,MATCH('Breakup of Clients of PMS'!L$1,Raw!$B$1:$DG$1,0),0)</f>
        <v>0</v>
      </c>
      <c r="M192" s="20">
        <f t="shared" si="41"/>
        <v>0</v>
      </c>
      <c r="N192" s="13" t="str">
        <f>VLOOKUP($A192,Raw!$B$2:$DG$512,MATCH('Breakup of Clients of PMS'!N$1,Raw!$B$1:$DG$1,0),0)</f>
        <v>347</v>
      </c>
      <c r="P192" s="13" t="str">
        <f>VLOOKUP($A192,Raw!$B$2:$DG$512,MATCH('Breakup of Clients of PMS'!P$1,Raw!$B$1:$DG$1,0),0)</f>
        <v>0</v>
      </c>
      <c r="Q192" s="20">
        <f t="shared" si="42"/>
        <v>0</v>
      </c>
      <c r="R192" s="13" t="str">
        <f>VLOOKUP($A192,Raw!$B$2:$DG$512,MATCH('Breakup of Clients of PMS'!R$1,Raw!$B$1:$DG$1,0),0)</f>
        <v>695.48</v>
      </c>
      <c r="S192" s="20">
        <f t="shared" si="43"/>
        <v>0.29917493310849763</v>
      </c>
      <c r="T192" s="13" t="str">
        <f>VLOOKUP($A192,Raw!$B$2:$DG$512,MATCH('Breakup of Clients of PMS'!T$1,Raw!$B$1:$DG$1,0),0)</f>
        <v>1539</v>
      </c>
      <c r="U192" s="20">
        <f t="shared" si="44"/>
        <v>0.6620322971961492</v>
      </c>
      <c r="V192" s="13" t="str">
        <f>VLOOKUP($A192,Raw!$B$2:$DG$512,MATCH('Breakup of Clients of PMS'!V$1,Raw!$B$1:$DG$1,0),0)</f>
        <v>90.18</v>
      </c>
      <c r="W192" s="20">
        <f t="shared" si="45"/>
        <v>3.8792769695353307E-2</v>
      </c>
      <c r="X192" s="13" t="str">
        <f>VLOOKUP($A192,Raw!$B$2:$DG$512,MATCH('Breakup of Clients of PMS'!X$1,Raw!$B$1:$DG$1,0),0)</f>
        <v>0</v>
      </c>
      <c r="Y192" s="20">
        <f t="shared" si="46"/>
        <v>0</v>
      </c>
      <c r="Z192" s="13" t="str">
        <f>VLOOKUP($A192,Raw!$B$2:$DG$512,MATCH('Breakup of Clients of PMS'!Z$1,Raw!$B$1:$DG$1,0),0)</f>
        <v>0</v>
      </c>
      <c r="AA192" s="20">
        <f t="shared" si="47"/>
        <v>0</v>
      </c>
      <c r="AB192" s="13" t="str">
        <f>VLOOKUP($A192,Raw!$B$2:$DG$512,MATCH('Breakup of Clients of PMS'!AB$1,Raw!$B$1:$DG$1,0),0)</f>
        <v>2324.66</v>
      </c>
      <c r="AD192" s="11" t="e">
        <f t="shared" si="48"/>
        <v>#DIV/0!</v>
      </c>
      <c r="AE192" s="11">
        <f t="shared" si="49"/>
        <v>12.645090909090909</v>
      </c>
      <c r="AF192" s="11">
        <f t="shared" si="50"/>
        <v>5.6789667896678964</v>
      </c>
      <c r="AG192" s="11">
        <f t="shared" si="51"/>
        <v>4.2942857142857145</v>
      </c>
      <c r="AH192" s="11" t="e">
        <f t="shared" si="52"/>
        <v>#DIV/0!</v>
      </c>
      <c r="AI192" s="11" t="e">
        <f t="shared" si="53"/>
        <v>#DIV/0!</v>
      </c>
    </row>
    <row r="193" spans="1:35" x14ac:dyDescent="0.3">
      <c r="A193" s="13" t="s">
        <v>3468</v>
      </c>
      <c r="B193" s="13" t="str">
        <f>VLOOKUP($A193,Raw!$B$2:$DG$512,MATCH('Breakup of Clients of PMS'!B$1,Raw!$B$1:$DG$1,0),0)</f>
        <v>0</v>
      </c>
      <c r="C193" s="20" t="e">
        <f t="shared" si="36"/>
        <v>#DIV/0!</v>
      </c>
      <c r="D193" s="13" t="str">
        <f>VLOOKUP($A193,Raw!$B$2:$DG$512,MATCH('Breakup of Clients of PMS'!D$1,Raw!$B$1:$DG$1,0),0)</f>
        <v>0</v>
      </c>
      <c r="E193" s="20" t="e">
        <f t="shared" si="37"/>
        <v>#DIV/0!</v>
      </c>
      <c r="F193" s="13" t="str">
        <f>VLOOKUP($A193,Raw!$B$2:$DG$512,MATCH('Breakup of Clients of PMS'!F$1,Raw!$B$1:$DG$1,0),0)</f>
        <v>0</v>
      </c>
      <c r="G193" s="20" t="e">
        <f t="shared" si="38"/>
        <v>#DIV/0!</v>
      </c>
      <c r="H193" s="13" t="str">
        <f>VLOOKUP($A193,Raw!$B$2:$DG$512,MATCH('Breakup of Clients of PMS'!H$1,Raw!$B$1:$DG$1,0),0)</f>
        <v>0</v>
      </c>
      <c r="I193" s="20" t="e">
        <f t="shared" si="39"/>
        <v>#DIV/0!</v>
      </c>
      <c r="J193" s="13" t="str">
        <f>VLOOKUP($A193,Raw!$B$2:$DG$512,MATCH('Breakup of Clients of PMS'!J$1,Raw!$B$1:$DG$1,0),0)</f>
        <v>0</v>
      </c>
      <c r="K193" s="20" t="e">
        <f t="shared" si="40"/>
        <v>#DIV/0!</v>
      </c>
      <c r="L193" s="13" t="str">
        <f>VLOOKUP($A193,Raw!$B$2:$DG$512,MATCH('Breakup of Clients of PMS'!L$1,Raw!$B$1:$DG$1,0),0)</f>
        <v>0</v>
      </c>
      <c r="M193" s="20" t="e">
        <f t="shared" si="41"/>
        <v>#DIV/0!</v>
      </c>
      <c r="N193" s="13" t="str">
        <f>VLOOKUP($A193,Raw!$B$2:$DG$512,MATCH('Breakup of Clients of PMS'!N$1,Raw!$B$1:$DG$1,0),0)</f>
        <v>0</v>
      </c>
      <c r="P193" s="13" t="str">
        <f>VLOOKUP($A193,Raw!$B$2:$DG$512,MATCH('Breakup of Clients of PMS'!P$1,Raw!$B$1:$DG$1,0),0)</f>
        <v>0</v>
      </c>
      <c r="Q193" s="20" t="e">
        <f t="shared" si="42"/>
        <v>#DIV/0!</v>
      </c>
      <c r="R193" s="13" t="str">
        <f>VLOOKUP($A193,Raw!$B$2:$DG$512,MATCH('Breakup of Clients of PMS'!R$1,Raw!$B$1:$DG$1,0),0)</f>
        <v>0</v>
      </c>
      <c r="S193" s="20" t="e">
        <f t="shared" si="43"/>
        <v>#DIV/0!</v>
      </c>
      <c r="T193" s="13" t="str">
        <f>VLOOKUP($A193,Raw!$B$2:$DG$512,MATCH('Breakup of Clients of PMS'!T$1,Raw!$B$1:$DG$1,0),0)</f>
        <v>0</v>
      </c>
      <c r="U193" s="20" t="e">
        <f t="shared" si="44"/>
        <v>#DIV/0!</v>
      </c>
      <c r="V193" s="13" t="str">
        <f>VLOOKUP($A193,Raw!$B$2:$DG$512,MATCH('Breakup of Clients of PMS'!V$1,Raw!$B$1:$DG$1,0),0)</f>
        <v>0</v>
      </c>
      <c r="W193" s="20" t="e">
        <f t="shared" si="45"/>
        <v>#DIV/0!</v>
      </c>
      <c r="X193" s="13" t="str">
        <f>VLOOKUP($A193,Raw!$B$2:$DG$512,MATCH('Breakup of Clients of PMS'!X$1,Raw!$B$1:$DG$1,0),0)</f>
        <v>0</v>
      </c>
      <c r="Y193" s="20" t="e">
        <f t="shared" si="46"/>
        <v>#DIV/0!</v>
      </c>
      <c r="Z193" s="13" t="str">
        <f>VLOOKUP($A193,Raw!$B$2:$DG$512,MATCH('Breakup of Clients of PMS'!Z$1,Raw!$B$1:$DG$1,0),0)</f>
        <v>0</v>
      </c>
      <c r="AA193" s="20" t="e">
        <f t="shared" si="47"/>
        <v>#DIV/0!</v>
      </c>
      <c r="AB193" s="13" t="str">
        <f>VLOOKUP($A193,Raw!$B$2:$DG$512,MATCH('Breakup of Clients of PMS'!AB$1,Raw!$B$1:$DG$1,0),0)</f>
        <v>0</v>
      </c>
      <c r="AD193" s="11" t="e">
        <f t="shared" si="48"/>
        <v>#DIV/0!</v>
      </c>
      <c r="AE193" s="11" t="e">
        <f t="shared" si="49"/>
        <v>#DIV/0!</v>
      </c>
      <c r="AF193" s="11" t="e">
        <f t="shared" si="50"/>
        <v>#DIV/0!</v>
      </c>
      <c r="AG193" s="11" t="e">
        <f t="shared" si="51"/>
        <v>#DIV/0!</v>
      </c>
      <c r="AH193" s="11" t="e">
        <f t="shared" si="52"/>
        <v>#DIV/0!</v>
      </c>
      <c r="AI193" s="11" t="e">
        <f t="shared" si="53"/>
        <v>#DIV/0!</v>
      </c>
    </row>
    <row r="194" spans="1:35" x14ac:dyDescent="0.3">
      <c r="A194" s="13" t="s">
        <v>3473</v>
      </c>
      <c r="B194" s="13" t="str">
        <f>VLOOKUP($A194,Raw!$B$2:$DG$512,MATCH('Breakup of Clients of PMS'!B$1,Raw!$B$1:$DG$1,0),0)</f>
        <v>0</v>
      </c>
      <c r="C194" s="20">
        <f t="shared" si="36"/>
        <v>0</v>
      </c>
      <c r="D194" s="13" t="str">
        <f>VLOOKUP($A194,Raw!$B$2:$DG$512,MATCH('Breakup of Clients of PMS'!D$1,Raw!$B$1:$DG$1,0),0)</f>
        <v>4</v>
      </c>
      <c r="E194" s="20">
        <f t="shared" si="37"/>
        <v>8.1632653061224483E-2</v>
      </c>
      <c r="F194" s="13" t="str">
        <f>VLOOKUP($A194,Raw!$B$2:$DG$512,MATCH('Breakup of Clients of PMS'!F$1,Raw!$B$1:$DG$1,0),0)</f>
        <v>39</v>
      </c>
      <c r="G194" s="20">
        <f t="shared" si="38"/>
        <v>0.79591836734693877</v>
      </c>
      <c r="H194" s="13" t="str">
        <f>VLOOKUP($A194,Raw!$B$2:$DG$512,MATCH('Breakup of Clients of PMS'!H$1,Raw!$B$1:$DG$1,0),0)</f>
        <v>6</v>
      </c>
      <c r="I194" s="20">
        <f t="shared" si="39"/>
        <v>0.12244897959183673</v>
      </c>
      <c r="J194" s="13" t="str">
        <f>VLOOKUP($A194,Raw!$B$2:$DG$512,MATCH('Breakup of Clients of PMS'!J$1,Raw!$B$1:$DG$1,0),0)</f>
        <v>0</v>
      </c>
      <c r="K194" s="20">
        <f t="shared" si="40"/>
        <v>0</v>
      </c>
      <c r="L194" s="13" t="str">
        <f>VLOOKUP($A194,Raw!$B$2:$DG$512,MATCH('Breakup of Clients of PMS'!L$1,Raw!$B$1:$DG$1,0),0)</f>
        <v>0</v>
      </c>
      <c r="M194" s="20">
        <f t="shared" si="41"/>
        <v>0</v>
      </c>
      <c r="N194" s="13" t="str">
        <f>VLOOKUP($A194,Raw!$B$2:$DG$512,MATCH('Breakup of Clients of PMS'!N$1,Raw!$B$1:$DG$1,0),0)</f>
        <v>49</v>
      </c>
      <c r="P194" s="13" t="str">
        <f>VLOOKUP($A194,Raw!$B$2:$DG$512,MATCH('Breakup of Clients of PMS'!P$1,Raw!$B$1:$DG$1,0),0)</f>
        <v>0</v>
      </c>
      <c r="Q194" s="20">
        <f t="shared" si="42"/>
        <v>0</v>
      </c>
      <c r="R194" s="13" t="str">
        <f>VLOOKUP($A194,Raw!$B$2:$DG$512,MATCH('Breakup of Clients of PMS'!R$1,Raw!$B$1:$DG$1,0),0)</f>
        <v>11.27</v>
      </c>
      <c r="S194" s="20">
        <f t="shared" si="43"/>
        <v>0.17670116023831922</v>
      </c>
      <c r="T194" s="13" t="str">
        <f>VLOOKUP($A194,Raw!$B$2:$DG$512,MATCH('Breakup of Clients of PMS'!T$1,Raw!$B$1:$DG$1,0),0)</f>
        <v>46.26</v>
      </c>
      <c r="U194" s="20">
        <f t="shared" si="44"/>
        <v>0.72530573847601121</v>
      </c>
      <c r="V194" s="13" t="str">
        <f>VLOOKUP($A194,Raw!$B$2:$DG$512,MATCH('Breakup of Clients of PMS'!V$1,Raw!$B$1:$DG$1,0),0)</f>
        <v>6.25</v>
      </c>
      <c r="W194" s="20">
        <f t="shared" si="45"/>
        <v>9.7993101285669487E-2</v>
      </c>
      <c r="X194" s="13" t="str">
        <f>VLOOKUP($A194,Raw!$B$2:$DG$512,MATCH('Breakup of Clients of PMS'!X$1,Raw!$B$1:$DG$1,0),0)</f>
        <v>0</v>
      </c>
      <c r="Y194" s="20">
        <f t="shared" si="46"/>
        <v>0</v>
      </c>
      <c r="Z194" s="13" t="str">
        <f>VLOOKUP($A194,Raw!$B$2:$DG$512,MATCH('Breakup of Clients of PMS'!Z$1,Raw!$B$1:$DG$1,0),0)</f>
        <v>0</v>
      </c>
      <c r="AA194" s="20">
        <f t="shared" si="47"/>
        <v>0</v>
      </c>
      <c r="AB194" s="13" t="str">
        <f>VLOOKUP($A194,Raw!$B$2:$DG$512,MATCH('Breakup of Clients of PMS'!AB$1,Raw!$B$1:$DG$1,0),0)</f>
        <v>63.78</v>
      </c>
      <c r="AD194" s="11" t="e">
        <f t="shared" si="48"/>
        <v>#DIV/0!</v>
      </c>
      <c r="AE194" s="11">
        <f t="shared" si="49"/>
        <v>2.8174999999999999</v>
      </c>
      <c r="AF194" s="11">
        <f t="shared" si="50"/>
        <v>1.1861538461538461</v>
      </c>
      <c r="AG194" s="11">
        <f t="shared" si="51"/>
        <v>1.0416666666666667</v>
      </c>
      <c r="AH194" s="11" t="e">
        <f t="shared" si="52"/>
        <v>#DIV/0!</v>
      </c>
      <c r="AI194" s="11" t="e">
        <f t="shared" si="53"/>
        <v>#DIV/0!</v>
      </c>
    </row>
    <row r="195" spans="1:35" x14ac:dyDescent="0.3">
      <c r="A195" s="13" t="s">
        <v>3491</v>
      </c>
      <c r="B195" s="13" t="str">
        <f>VLOOKUP($A195,Raw!$B$2:$DG$512,MATCH('Breakup of Clients of PMS'!B$1,Raw!$B$1:$DG$1,0),0)</f>
        <v>0</v>
      </c>
      <c r="C195" s="20">
        <f t="shared" ref="C195:C258" si="54">B195/N195</f>
        <v>0</v>
      </c>
      <c r="D195" s="13" t="str">
        <f>VLOOKUP($A195,Raw!$B$2:$DG$512,MATCH('Breakup of Clients of PMS'!D$1,Raw!$B$1:$DG$1,0),0)</f>
        <v>80</v>
      </c>
      <c r="E195" s="20">
        <f t="shared" ref="E195:E258" si="55">D195/N195</f>
        <v>0.16842105263157894</v>
      </c>
      <c r="F195" s="13" t="str">
        <f>VLOOKUP($A195,Raw!$B$2:$DG$512,MATCH('Breakup of Clients of PMS'!F$1,Raw!$B$1:$DG$1,0),0)</f>
        <v>376</v>
      </c>
      <c r="G195" s="20">
        <f t="shared" ref="G195:G258" si="56">F195/N195</f>
        <v>0.79157894736842105</v>
      </c>
      <c r="H195" s="13" t="str">
        <f>VLOOKUP($A195,Raw!$B$2:$DG$512,MATCH('Breakup of Clients of PMS'!H$1,Raw!$B$1:$DG$1,0),0)</f>
        <v>18</v>
      </c>
      <c r="I195" s="20">
        <f t="shared" ref="I195:I258" si="57">H195/N195</f>
        <v>3.7894736842105266E-2</v>
      </c>
      <c r="J195" s="13" t="str">
        <f>VLOOKUP($A195,Raw!$B$2:$DG$512,MATCH('Breakup of Clients of PMS'!J$1,Raw!$B$1:$DG$1,0),0)</f>
        <v>0</v>
      </c>
      <c r="K195" s="20">
        <f t="shared" ref="K195:K258" si="58">J195/N195</f>
        <v>0</v>
      </c>
      <c r="L195" s="13" t="str">
        <f>VLOOKUP($A195,Raw!$B$2:$DG$512,MATCH('Breakup of Clients of PMS'!L$1,Raw!$B$1:$DG$1,0),0)</f>
        <v>1</v>
      </c>
      <c r="M195" s="20">
        <f t="shared" ref="M195:M258" si="59">L195/N195</f>
        <v>2.1052631578947368E-3</v>
      </c>
      <c r="N195" s="13" t="str">
        <f>VLOOKUP($A195,Raw!$B$2:$DG$512,MATCH('Breakup of Clients of PMS'!N$1,Raw!$B$1:$DG$1,0),0)</f>
        <v>475</v>
      </c>
      <c r="P195" s="13" t="str">
        <f>VLOOKUP($A195,Raw!$B$2:$DG$512,MATCH('Breakup of Clients of PMS'!P$1,Raw!$B$1:$DG$1,0),0)</f>
        <v>0</v>
      </c>
      <c r="Q195" s="20">
        <f t="shared" ref="Q195:Q258" si="60">P195/AB195</f>
        <v>0</v>
      </c>
      <c r="R195" s="13" t="str">
        <f>VLOOKUP($A195,Raw!$B$2:$DG$512,MATCH('Breakup of Clients of PMS'!R$1,Raw!$B$1:$DG$1,0),0)</f>
        <v>1466.92</v>
      </c>
      <c r="S195" s="20">
        <f t="shared" ref="S195:S258" si="61">R195/AB195</f>
        <v>0.19022646872698226</v>
      </c>
      <c r="T195" s="13" t="str">
        <f>VLOOKUP($A195,Raw!$B$2:$DG$512,MATCH('Breakup of Clients of PMS'!T$1,Raw!$B$1:$DG$1,0),0)</f>
        <v>3193.25</v>
      </c>
      <c r="U195" s="20">
        <f t="shared" ref="U195:U258" si="62">T195/AB195</f>
        <v>0.41409256896247654</v>
      </c>
      <c r="V195" s="13" t="str">
        <f>VLOOKUP($A195,Raw!$B$2:$DG$512,MATCH('Breakup of Clients of PMS'!V$1,Raw!$B$1:$DG$1,0),0)</f>
        <v>103.82</v>
      </c>
      <c r="W195" s="20">
        <f t="shared" ref="W195:W258" si="63">V195/AB195</f>
        <v>1.3463114541512351E-2</v>
      </c>
      <c r="X195" s="13" t="str">
        <f>VLOOKUP($A195,Raw!$B$2:$DG$512,MATCH('Breakup of Clients of PMS'!X$1,Raw!$B$1:$DG$1,0),0)</f>
        <v>0</v>
      </c>
      <c r="Y195" s="20">
        <f t="shared" ref="Y195:Y258" si="64">X195/AB195</f>
        <v>0</v>
      </c>
      <c r="Z195" s="13" t="str">
        <f>VLOOKUP($A195,Raw!$B$2:$DG$512,MATCH('Breakup of Clients of PMS'!Z$1,Raw!$B$1:$DG$1,0),0)</f>
        <v>2947.45</v>
      </c>
      <c r="AA195" s="20">
        <f t="shared" ref="AA195:AA258" si="65">Z195/AB195</f>
        <v>0.38221784776902884</v>
      </c>
      <c r="AB195" s="13" t="str">
        <f>VLOOKUP($A195,Raw!$B$2:$DG$512,MATCH('Breakup of Clients of PMS'!AB$1,Raw!$B$1:$DG$1,0),0)</f>
        <v>7711.44</v>
      </c>
      <c r="AD195" s="11" t="e">
        <f t="shared" ref="AD195:AD258" si="66">P195/B195</f>
        <v>#DIV/0!</v>
      </c>
      <c r="AE195" s="11">
        <f t="shared" ref="AE195:AE258" si="67">R195/D195</f>
        <v>18.336500000000001</v>
      </c>
      <c r="AF195" s="11">
        <f t="shared" ref="AF195:AF258" si="68">T195/F195</f>
        <v>8.4926861702127656</v>
      </c>
      <c r="AG195" s="11">
        <f t="shared" ref="AG195:AG258" si="69">V195/H195</f>
        <v>5.767777777777777</v>
      </c>
      <c r="AH195" s="11" t="e">
        <f t="shared" ref="AH195:AH258" si="70">X195/J195</f>
        <v>#DIV/0!</v>
      </c>
      <c r="AI195" s="11">
        <f t="shared" ref="AI195:AI258" si="71">Z195/L195</f>
        <v>2947.45</v>
      </c>
    </row>
    <row r="196" spans="1:35" x14ac:dyDescent="0.3">
      <c r="A196" s="13" t="s">
        <v>3532</v>
      </c>
      <c r="B196" s="13" t="str">
        <f>VLOOKUP($A196,Raw!$B$2:$DG$512,MATCH('Breakup of Clients of PMS'!B$1,Raw!$B$1:$DG$1,0),0)</f>
        <v>0</v>
      </c>
      <c r="C196" s="20" t="e">
        <f t="shared" si="54"/>
        <v>#DIV/0!</v>
      </c>
      <c r="D196" s="13" t="str">
        <f>VLOOKUP($A196,Raw!$B$2:$DG$512,MATCH('Breakup of Clients of PMS'!D$1,Raw!$B$1:$DG$1,0),0)</f>
        <v>0</v>
      </c>
      <c r="E196" s="20" t="e">
        <f t="shared" si="55"/>
        <v>#DIV/0!</v>
      </c>
      <c r="F196" s="13" t="str">
        <f>VLOOKUP($A196,Raw!$B$2:$DG$512,MATCH('Breakup of Clients of PMS'!F$1,Raw!$B$1:$DG$1,0),0)</f>
        <v>0</v>
      </c>
      <c r="G196" s="20" t="e">
        <f t="shared" si="56"/>
        <v>#DIV/0!</v>
      </c>
      <c r="H196" s="13" t="str">
        <f>VLOOKUP($A196,Raw!$B$2:$DG$512,MATCH('Breakup of Clients of PMS'!H$1,Raw!$B$1:$DG$1,0),0)</f>
        <v>0</v>
      </c>
      <c r="I196" s="20" t="e">
        <f t="shared" si="57"/>
        <v>#DIV/0!</v>
      </c>
      <c r="J196" s="13" t="str">
        <f>VLOOKUP($A196,Raw!$B$2:$DG$512,MATCH('Breakup of Clients of PMS'!J$1,Raw!$B$1:$DG$1,0),0)</f>
        <v>0</v>
      </c>
      <c r="K196" s="20" t="e">
        <f t="shared" si="58"/>
        <v>#DIV/0!</v>
      </c>
      <c r="L196" s="13" t="str">
        <f>VLOOKUP($A196,Raw!$B$2:$DG$512,MATCH('Breakup of Clients of PMS'!L$1,Raw!$B$1:$DG$1,0),0)</f>
        <v>0</v>
      </c>
      <c r="M196" s="20" t="e">
        <f t="shared" si="59"/>
        <v>#DIV/0!</v>
      </c>
      <c r="N196" s="13" t="str">
        <f>VLOOKUP($A196,Raw!$B$2:$DG$512,MATCH('Breakup of Clients of PMS'!N$1,Raw!$B$1:$DG$1,0),0)</f>
        <v>0</v>
      </c>
      <c r="P196" s="13" t="str">
        <f>VLOOKUP($A196,Raw!$B$2:$DG$512,MATCH('Breakup of Clients of PMS'!P$1,Raw!$B$1:$DG$1,0),0)</f>
        <v>0</v>
      </c>
      <c r="Q196" s="20" t="e">
        <f t="shared" si="60"/>
        <v>#DIV/0!</v>
      </c>
      <c r="R196" s="13" t="str">
        <f>VLOOKUP($A196,Raw!$B$2:$DG$512,MATCH('Breakup of Clients of PMS'!R$1,Raw!$B$1:$DG$1,0),0)</f>
        <v>0</v>
      </c>
      <c r="S196" s="20" t="e">
        <f t="shared" si="61"/>
        <v>#DIV/0!</v>
      </c>
      <c r="T196" s="13" t="str">
        <f>VLOOKUP($A196,Raw!$B$2:$DG$512,MATCH('Breakup of Clients of PMS'!T$1,Raw!$B$1:$DG$1,0),0)</f>
        <v>0</v>
      </c>
      <c r="U196" s="20" t="e">
        <f t="shared" si="62"/>
        <v>#DIV/0!</v>
      </c>
      <c r="V196" s="13" t="str">
        <f>VLOOKUP($A196,Raw!$B$2:$DG$512,MATCH('Breakup of Clients of PMS'!V$1,Raw!$B$1:$DG$1,0),0)</f>
        <v>0</v>
      </c>
      <c r="W196" s="20" t="e">
        <f t="shared" si="63"/>
        <v>#DIV/0!</v>
      </c>
      <c r="X196" s="13" t="str">
        <f>VLOOKUP($A196,Raw!$B$2:$DG$512,MATCH('Breakup of Clients of PMS'!X$1,Raw!$B$1:$DG$1,0),0)</f>
        <v>0</v>
      </c>
      <c r="Y196" s="20" t="e">
        <f t="shared" si="64"/>
        <v>#DIV/0!</v>
      </c>
      <c r="Z196" s="13" t="str">
        <f>VLOOKUP($A196,Raw!$B$2:$DG$512,MATCH('Breakup of Clients of PMS'!Z$1,Raw!$B$1:$DG$1,0),0)</f>
        <v>0</v>
      </c>
      <c r="AA196" s="20" t="e">
        <f t="shared" si="65"/>
        <v>#DIV/0!</v>
      </c>
      <c r="AB196" s="13" t="str">
        <f>VLOOKUP($A196,Raw!$B$2:$DG$512,MATCH('Breakup of Clients of PMS'!AB$1,Raw!$B$1:$DG$1,0),0)</f>
        <v>0</v>
      </c>
      <c r="AD196" s="11" t="e">
        <f t="shared" si="66"/>
        <v>#DIV/0!</v>
      </c>
      <c r="AE196" s="11" t="e">
        <f t="shared" si="67"/>
        <v>#DIV/0!</v>
      </c>
      <c r="AF196" s="11" t="e">
        <f t="shared" si="68"/>
        <v>#DIV/0!</v>
      </c>
      <c r="AG196" s="11" t="e">
        <f t="shared" si="69"/>
        <v>#DIV/0!</v>
      </c>
      <c r="AH196" s="11" t="e">
        <f t="shared" si="70"/>
        <v>#DIV/0!</v>
      </c>
      <c r="AI196" s="11" t="e">
        <f t="shared" si="71"/>
        <v>#DIV/0!</v>
      </c>
    </row>
    <row r="197" spans="1:35" x14ac:dyDescent="0.3">
      <c r="A197" s="13" t="s">
        <v>3541</v>
      </c>
      <c r="B197" s="13" t="str">
        <f>VLOOKUP($A197,Raw!$B$2:$DG$512,MATCH('Breakup of Clients of PMS'!B$1,Raw!$B$1:$DG$1,0),0)</f>
        <v>0</v>
      </c>
      <c r="C197" s="20">
        <f t="shared" si="54"/>
        <v>0</v>
      </c>
      <c r="D197" s="13" t="str">
        <f>VLOOKUP($A197,Raw!$B$2:$DG$512,MATCH('Breakup of Clients of PMS'!D$1,Raw!$B$1:$DG$1,0),0)</f>
        <v>0</v>
      </c>
      <c r="E197" s="20">
        <f t="shared" si="55"/>
        <v>0</v>
      </c>
      <c r="F197" s="13" t="str">
        <f>VLOOKUP($A197,Raw!$B$2:$DG$512,MATCH('Breakup of Clients of PMS'!F$1,Raw!$B$1:$DG$1,0),0)</f>
        <v>9</v>
      </c>
      <c r="G197" s="20">
        <f t="shared" si="56"/>
        <v>1</v>
      </c>
      <c r="H197" s="13" t="str">
        <f>VLOOKUP($A197,Raw!$B$2:$DG$512,MATCH('Breakup of Clients of PMS'!H$1,Raw!$B$1:$DG$1,0),0)</f>
        <v>0</v>
      </c>
      <c r="I197" s="20">
        <f t="shared" si="57"/>
        <v>0</v>
      </c>
      <c r="J197" s="13" t="str">
        <f>VLOOKUP($A197,Raw!$B$2:$DG$512,MATCH('Breakup of Clients of PMS'!J$1,Raw!$B$1:$DG$1,0),0)</f>
        <v>0</v>
      </c>
      <c r="K197" s="20">
        <f t="shared" si="58"/>
        <v>0</v>
      </c>
      <c r="L197" s="13" t="str">
        <f>VLOOKUP($A197,Raw!$B$2:$DG$512,MATCH('Breakup of Clients of PMS'!L$1,Raw!$B$1:$DG$1,0),0)</f>
        <v>0</v>
      </c>
      <c r="M197" s="20">
        <f t="shared" si="59"/>
        <v>0</v>
      </c>
      <c r="N197" s="13" t="str">
        <f>VLOOKUP($A197,Raw!$B$2:$DG$512,MATCH('Breakup of Clients of PMS'!N$1,Raw!$B$1:$DG$1,0),0)</f>
        <v>9</v>
      </c>
      <c r="P197" s="13" t="str">
        <f>VLOOKUP($A197,Raw!$B$2:$DG$512,MATCH('Breakup of Clients of PMS'!P$1,Raw!$B$1:$DG$1,0),0)</f>
        <v>0</v>
      </c>
      <c r="Q197" s="20">
        <f t="shared" si="60"/>
        <v>0</v>
      </c>
      <c r="R197" s="13" t="str">
        <f>VLOOKUP($A197,Raw!$B$2:$DG$512,MATCH('Breakup of Clients of PMS'!R$1,Raw!$B$1:$DG$1,0),0)</f>
        <v>0</v>
      </c>
      <c r="S197" s="20">
        <f t="shared" si="61"/>
        <v>0</v>
      </c>
      <c r="T197" s="13" t="str">
        <f>VLOOKUP($A197,Raw!$B$2:$DG$512,MATCH('Breakup of Clients of PMS'!T$1,Raw!$B$1:$DG$1,0),0)</f>
        <v>93.65</v>
      </c>
      <c r="U197" s="20">
        <f t="shared" si="62"/>
        <v>1</v>
      </c>
      <c r="V197" s="13" t="str">
        <f>VLOOKUP($A197,Raw!$B$2:$DG$512,MATCH('Breakup of Clients of PMS'!V$1,Raw!$B$1:$DG$1,0),0)</f>
        <v>0</v>
      </c>
      <c r="W197" s="20">
        <f t="shared" si="63"/>
        <v>0</v>
      </c>
      <c r="X197" s="13" t="str">
        <f>VLOOKUP($A197,Raw!$B$2:$DG$512,MATCH('Breakup of Clients of PMS'!X$1,Raw!$B$1:$DG$1,0),0)</f>
        <v>0</v>
      </c>
      <c r="Y197" s="20">
        <f t="shared" si="64"/>
        <v>0</v>
      </c>
      <c r="Z197" s="13" t="str">
        <f>VLOOKUP($A197,Raw!$B$2:$DG$512,MATCH('Breakup of Clients of PMS'!Z$1,Raw!$B$1:$DG$1,0),0)</f>
        <v>0</v>
      </c>
      <c r="AA197" s="20">
        <f t="shared" si="65"/>
        <v>0</v>
      </c>
      <c r="AB197" s="13" t="str">
        <f>VLOOKUP($A197,Raw!$B$2:$DG$512,MATCH('Breakup of Clients of PMS'!AB$1,Raw!$B$1:$DG$1,0),0)</f>
        <v>93.65</v>
      </c>
      <c r="AD197" s="11" t="e">
        <f t="shared" si="66"/>
        <v>#DIV/0!</v>
      </c>
      <c r="AE197" s="11" t="e">
        <f t="shared" si="67"/>
        <v>#DIV/0!</v>
      </c>
      <c r="AF197" s="11">
        <f t="shared" si="68"/>
        <v>10.405555555555557</v>
      </c>
      <c r="AG197" s="11" t="e">
        <f t="shared" si="69"/>
        <v>#DIV/0!</v>
      </c>
      <c r="AH197" s="11" t="e">
        <f t="shared" si="70"/>
        <v>#DIV/0!</v>
      </c>
      <c r="AI197" s="11" t="e">
        <f t="shared" si="71"/>
        <v>#DIV/0!</v>
      </c>
    </row>
    <row r="198" spans="1:35" x14ac:dyDescent="0.3">
      <c r="A198" s="13" t="s">
        <v>3553</v>
      </c>
      <c r="B198" s="13" t="str">
        <f>VLOOKUP($A198,Raw!$B$2:$DG$512,MATCH('Breakup of Clients of PMS'!B$1,Raw!$B$1:$DG$1,0),0)</f>
        <v>0</v>
      </c>
      <c r="C198" s="20">
        <f t="shared" si="54"/>
        <v>0</v>
      </c>
      <c r="D198" s="13" t="str">
        <f>VLOOKUP($A198,Raw!$B$2:$DG$512,MATCH('Breakup of Clients of PMS'!D$1,Raw!$B$1:$DG$1,0),0)</f>
        <v>11</v>
      </c>
      <c r="E198" s="20">
        <f t="shared" si="55"/>
        <v>0.10377358490566038</v>
      </c>
      <c r="F198" s="13" t="str">
        <f>VLOOKUP($A198,Raw!$B$2:$DG$512,MATCH('Breakup of Clients of PMS'!F$1,Raw!$B$1:$DG$1,0),0)</f>
        <v>74</v>
      </c>
      <c r="G198" s="20">
        <f t="shared" si="56"/>
        <v>0.69811320754716977</v>
      </c>
      <c r="H198" s="13" t="str">
        <f>VLOOKUP($A198,Raw!$B$2:$DG$512,MATCH('Breakup of Clients of PMS'!H$1,Raw!$B$1:$DG$1,0),0)</f>
        <v>18</v>
      </c>
      <c r="I198" s="20">
        <f t="shared" si="57"/>
        <v>0.16981132075471697</v>
      </c>
      <c r="J198" s="13" t="str">
        <f>VLOOKUP($A198,Raw!$B$2:$DG$512,MATCH('Breakup of Clients of PMS'!J$1,Raw!$B$1:$DG$1,0),0)</f>
        <v>3</v>
      </c>
      <c r="K198" s="20">
        <f t="shared" si="58"/>
        <v>2.8301886792452831E-2</v>
      </c>
      <c r="L198" s="13" t="str">
        <f>VLOOKUP($A198,Raw!$B$2:$DG$512,MATCH('Breakup of Clients of PMS'!L$1,Raw!$B$1:$DG$1,0),0)</f>
        <v>0</v>
      </c>
      <c r="M198" s="20">
        <f t="shared" si="59"/>
        <v>0</v>
      </c>
      <c r="N198" s="13" t="str">
        <f>VLOOKUP($A198,Raw!$B$2:$DG$512,MATCH('Breakup of Clients of PMS'!N$1,Raw!$B$1:$DG$1,0),0)</f>
        <v>106</v>
      </c>
      <c r="P198" s="13" t="str">
        <f>VLOOKUP($A198,Raw!$B$2:$DG$512,MATCH('Breakup of Clients of PMS'!P$1,Raw!$B$1:$DG$1,0),0)</f>
        <v>0</v>
      </c>
      <c r="Q198" s="20">
        <f t="shared" si="60"/>
        <v>0</v>
      </c>
      <c r="R198" s="13" t="str">
        <f>VLOOKUP($A198,Raw!$B$2:$DG$512,MATCH('Breakup of Clients of PMS'!R$1,Raw!$B$1:$DG$1,0),0)</f>
        <v>56.3391</v>
      </c>
      <c r="S198" s="20">
        <f t="shared" si="61"/>
        <v>8.8765015301464512E-3</v>
      </c>
      <c r="T198" s="13" t="str">
        <f>VLOOKUP($A198,Raw!$B$2:$DG$512,MATCH('Breakup of Clients of PMS'!T$1,Raw!$B$1:$DG$1,0),0)</f>
        <v>118.2519</v>
      </c>
      <c r="U198" s="20">
        <f t="shared" si="62"/>
        <v>1.8631166832496882E-2</v>
      </c>
      <c r="V198" s="13" t="str">
        <f>VLOOKUP($A198,Raw!$B$2:$DG$512,MATCH('Breakup of Clients of PMS'!V$1,Raw!$B$1:$DG$1,0),0)</f>
        <v>103.4957</v>
      </c>
      <c r="W198" s="20">
        <f t="shared" si="63"/>
        <v>1.6306255148086816E-2</v>
      </c>
      <c r="X198" s="13" t="str">
        <f>VLOOKUP($A198,Raw!$B$2:$DG$512,MATCH('Breakup of Clients of PMS'!X$1,Raw!$B$1:$DG$1,0),0)</f>
        <v>6068.90708</v>
      </c>
      <c r="Y198" s="20">
        <f t="shared" si="64"/>
        <v>0.9561860764892699</v>
      </c>
      <c r="Z198" s="13" t="str">
        <f>VLOOKUP($A198,Raw!$B$2:$DG$512,MATCH('Breakup of Clients of PMS'!Z$1,Raw!$B$1:$DG$1,0),0)</f>
        <v>0</v>
      </c>
      <c r="AA198" s="20">
        <f t="shared" si="65"/>
        <v>0</v>
      </c>
      <c r="AB198" s="13" t="str">
        <f>VLOOKUP($A198,Raw!$B$2:$DG$512,MATCH('Breakup of Clients of PMS'!AB$1,Raw!$B$1:$DG$1,0),0)</f>
        <v>6346.99378</v>
      </c>
      <c r="AD198" s="11" t="e">
        <f t="shared" si="66"/>
        <v>#DIV/0!</v>
      </c>
      <c r="AE198" s="11">
        <f t="shared" si="67"/>
        <v>5.121736363636364</v>
      </c>
      <c r="AF198" s="11">
        <f t="shared" si="68"/>
        <v>1.5979986486486488</v>
      </c>
      <c r="AG198" s="11">
        <f t="shared" si="69"/>
        <v>5.7497611111111109</v>
      </c>
      <c r="AH198" s="11">
        <f t="shared" si="70"/>
        <v>2022.9690266666667</v>
      </c>
      <c r="AI198" s="11" t="e">
        <f t="shared" si="71"/>
        <v>#DIV/0!</v>
      </c>
    </row>
    <row r="199" spans="1:35" x14ac:dyDescent="0.3">
      <c r="A199" s="13" t="s">
        <v>3572</v>
      </c>
      <c r="B199" s="13" t="str">
        <f>VLOOKUP($A199,Raw!$B$2:$DG$512,MATCH('Breakup of Clients of PMS'!B$1,Raw!$B$1:$DG$1,0),0)</f>
        <v>0</v>
      </c>
      <c r="C199" s="20">
        <f t="shared" si="54"/>
        <v>0</v>
      </c>
      <c r="D199" s="13" t="str">
        <f>VLOOKUP($A199,Raw!$B$2:$DG$512,MATCH('Breakup of Clients of PMS'!D$1,Raw!$B$1:$DG$1,0),0)</f>
        <v>20</v>
      </c>
      <c r="E199" s="20">
        <f t="shared" si="55"/>
        <v>1.8885741265344664E-2</v>
      </c>
      <c r="F199" s="13" t="str">
        <f>VLOOKUP($A199,Raw!$B$2:$DG$512,MATCH('Breakup of Clients of PMS'!F$1,Raw!$B$1:$DG$1,0),0)</f>
        <v>1039</v>
      </c>
      <c r="G199" s="20">
        <f t="shared" si="56"/>
        <v>0.9811142587346553</v>
      </c>
      <c r="H199" s="13" t="str">
        <f>VLOOKUP($A199,Raw!$B$2:$DG$512,MATCH('Breakup of Clients of PMS'!H$1,Raw!$B$1:$DG$1,0),0)</f>
        <v>0</v>
      </c>
      <c r="I199" s="20">
        <f t="shared" si="57"/>
        <v>0</v>
      </c>
      <c r="J199" s="13" t="str">
        <f>VLOOKUP($A199,Raw!$B$2:$DG$512,MATCH('Breakup of Clients of PMS'!J$1,Raw!$B$1:$DG$1,0),0)</f>
        <v>0</v>
      </c>
      <c r="K199" s="20">
        <f t="shared" si="58"/>
        <v>0</v>
      </c>
      <c r="L199" s="13" t="str">
        <f>VLOOKUP($A199,Raw!$B$2:$DG$512,MATCH('Breakup of Clients of PMS'!L$1,Raw!$B$1:$DG$1,0),0)</f>
        <v>0</v>
      </c>
      <c r="M199" s="20">
        <f t="shared" si="59"/>
        <v>0</v>
      </c>
      <c r="N199" s="13" t="str">
        <f>VLOOKUP($A199,Raw!$B$2:$DG$512,MATCH('Breakup of Clients of PMS'!N$1,Raw!$B$1:$DG$1,0),0)</f>
        <v>1059</v>
      </c>
      <c r="P199" s="13" t="str">
        <f>VLOOKUP($A199,Raw!$B$2:$DG$512,MATCH('Breakup of Clients of PMS'!P$1,Raw!$B$1:$DG$1,0),0)</f>
        <v>0</v>
      </c>
      <c r="Q199" s="20">
        <f t="shared" si="60"/>
        <v>0</v>
      </c>
      <c r="R199" s="13" t="str">
        <f>VLOOKUP($A199,Raw!$B$2:$DG$512,MATCH('Breakup of Clients of PMS'!R$1,Raw!$B$1:$DG$1,0),0)</f>
        <v>14.5389</v>
      </c>
      <c r="S199" s="20">
        <f t="shared" si="61"/>
        <v>4.8565440702922694E-2</v>
      </c>
      <c r="T199" s="13" t="str">
        <f>VLOOKUP($A199,Raw!$B$2:$DG$512,MATCH('Breakup of Clients of PMS'!T$1,Raw!$B$1:$DG$1,0),0)</f>
        <v>284.8283</v>
      </c>
      <c r="U199" s="20">
        <f t="shared" si="62"/>
        <v>0.95143455929707721</v>
      </c>
      <c r="V199" s="13" t="str">
        <f>VLOOKUP($A199,Raw!$B$2:$DG$512,MATCH('Breakup of Clients of PMS'!V$1,Raw!$B$1:$DG$1,0),0)</f>
        <v>0</v>
      </c>
      <c r="W199" s="20">
        <f t="shared" si="63"/>
        <v>0</v>
      </c>
      <c r="X199" s="13" t="str">
        <f>VLOOKUP($A199,Raw!$B$2:$DG$512,MATCH('Breakup of Clients of PMS'!X$1,Raw!$B$1:$DG$1,0),0)</f>
        <v>0</v>
      </c>
      <c r="Y199" s="20">
        <f t="shared" si="64"/>
        <v>0</v>
      </c>
      <c r="Z199" s="13" t="str">
        <f>VLOOKUP($A199,Raw!$B$2:$DG$512,MATCH('Breakup of Clients of PMS'!Z$1,Raw!$B$1:$DG$1,0),0)</f>
        <v>0</v>
      </c>
      <c r="AA199" s="20">
        <f t="shared" si="65"/>
        <v>0</v>
      </c>
      <c r="AB199" s="13" t="str">
        <f>VLOOKUP($A199,Raw!$B$2:$DG$512,MATCH('Breakup of Clients of PMS'!AB$1,Raw!$B$1:$DG$1,0),0)</f>
        <v>299.3672</v>
      </c>
      <c r="AD199" s="11" t="e">
        <f t="shared" si="66"/>
        <v>#DIV/0!</v>
      </c>
      <c r="AE199" s="11">
        <f t="shared" si="67"/>
        <v>0.72694499999999995</v>
      </c>
      <c r="AF199" s="11">
        <f t="shared" si="68"/>
        <v>0.27413695861405196</v>
      </c>
      <c r="AG199" s="11" t="e">
        <f t="shared" si="69"/>
        <v>#DIV/0!</v>
      </c>
      <c r="AH199" s="11" t="e">
        <f t="shared" si="70"/>
        <v>#DIV/0!</v>
      </c>
      <c r="AI199" s="11" t="e">
        <f t="shared" si="71"/>
        <v>#DIV/0!</v>
      </c>
    </row>
    <row r="200" spans="1:35" x14ac:dyDescent="0.3">
      <c r="A200" s="13" t="s">
        <v>3585</v>
      </c>
      <c r="B200" s="13" t="str">
        <f>VLOOKUP($A200,Raw!$B$2:$DG$512,MATCH('Breakup of Clients of PMS'!B$1,Raw!$B$1:$DG$1,0),0)</f>
        <v>0</v>
      </c>
      <c r="C200" s="20">
        <f t="shared" si="54"/>
        <v>0</v>
      </c>
      <c r="D200" s="13" t="str">
        <f>VLOOKUP($A200,Raw!$B$2:$DG$512,MATCH('Breakup of Clients of PMS'!D$1,Raw!$B$1:$DG$1,0),0)</f>
        <v>19</v>
      </c>
      <c r="E200" s="20">
        <f t="shared" si="55"/>
        <v>8.9201877934272297E-2</v>
      </c>
      <c r="F200" s="13" t="str">
        <f>VLOOKUP($A200,Raw!$B$2:$DG$512,MATCH('Breakup of Clients of PMS'!F$1,Raw!$B$1:$DG$1,0),0)</f>
        <v>179</v>
      </c>
      <c r="G200" s="20">
        <f t="shared" si="56"/>
        <v>0.84037558685446012</v>
      </c>
      <c r="H200" s="13" t="str">
        <f>VLOOKUP($A200,Raw!$B$2:$DG$512,MATCH('Breakup of Clients of PMS'!H$1,Raw!$B$1:$DG$1,0),0)</f>
        <v>15</v>
      </c>
      <c r="I200" s="20">
        <f t="shared" si="57"/>
        <v>7.0422535211267609E-2</v>
      </c>
      <c r="J200" s="13" t="str">
        <f>VLOOKUP($A200,Raw!$B$2:$DG$512,MATCH('Breakup of Clients of PMS'!J$1,Raw!$B$1:$DG$1,0),0)</f>
        <v>0</v>
      </c>
      <c r="K200" s="20">
        <f t="shared" si="58"/>
        <v>0</v>
      </c>
      <c r="L200" s="13" t="str">
        <f>VLOOKUP($A200,Raw!$B$2:$DG$512,MATCH('Breakup of Clients of PMS'!L$1,Raw!$B$1:$DG$1,0),0)</f>
        <v>0</v>
      </c>
      <c r="M200" s="20">
        <f t="shared" si="59"/>
        <v>0</v>
      </c>
      <c r="N200" s="13" t="str">
        <f>VLOOKUP($A200,Raw!$B$2:$DG$512,MATCH('Breakup of Clients of PMS'!N$1,Raw!$B$1:$DG$1,0),0)</f>
        <v>213</v>
      </c>
      <c r="P200" s="13" t="str">
        <f>VLOOKUP($A200,Raw!$B$2:$DG$512,MATCH('Breakup of Clients of PMS'!P$1,Raw!$B$1:$DG$1,0),0)</f>
        <v>0</v>
      </c>
      <c r="Q200" s="20">
        <f t="shared" si="60"/>
        <v>0</v>
      </c>
      <c r="R200" s="13" t="str">
        <f>VLOOKUP($A200,Raw!$B$2:$DG$512,MATCH('Breakup of Clients of PMS'!R$1,Raw!$B$1:$DG$1,0),0)</f>
        <v>61.96</v>
      </c>
      <c r="S200" s="20">
        <f t="shared" si="61"/>
        <v>0.15909207620808299</v>
      </c>
      <c r="T200" s="13" t="str">
        <f>VLOOKUP($A200,Raw!$B$2:$DG$512,MATCH('Breakup of Clients of PMS'!T$1,Raw!$B$1:$DG$1,0),0)</f>
        <v>313.26</v>
      </c>
      <c r="U200" s="20">
        <f t="shared" si="62"/>
        <v>0.80434447696810973</v>
      </c>
      <c r="V200" s="13" t="str">
        <f>VLOOKUP($A200,Raw!$B$2:$DG$512,MATCH('Breakup of Clients of PMS'!V$1,Raw!$B$1:$DG$1,0),0)</f>
        <v>14.24</v>
      </c>
      <c r="W200" s="20">
        <f t="shared" si="63"/>
        <v>3.6563446823807327E-2</v>
      </c>
      <c r="X200" s="13" t="str">
        <f>VLOOKUP($A200,Raw!$B$2:$DG$512,MATCH('Breakup of Clients of PMS'!X$1,Raw!$B$1:$DG$1,0),0)</f>
        <v>0</v>
      </c>
      <c r="Y200" s="20">
        <f t="shared" si="64"/>
        <v>0</v>
      </c>
      <c r="Z200" s="13" t="str">
        <f>VLOOKUP($A200,Raw!$B$2:$DG$512,MATCH('Breakup of Clients of PMS'!Z$1,Raw!$B$1:$DG$1,0),0)</f>
        <v>0</v>
      </c>
      <c r="AA200" s="20">
        <f t="shared" si="65"/>
        <v>0</v>
      </c>
      <c r="AB200" s="13" t="str">
        <f>VLOOKUP($A200,Raw!$B$2:$DG$512,MATCH('Breakup of Clients of PMS'!AB$1,Raw!$B$1:$DG$1,0),0)</f>
        <v>389.46</v>
      </c>
      <c r="AD200" s="11" t="e">
        <f t="shared" si="66"/>
        <v>#DIV/0!</v>
      </c>
      <c r="AE200" s="11">
        <f t="shared" si="67"/>
        <v>3.2610526315789472</v>
      </c>
      <c r="AF200" s="11">
        <f t="shared" si="68"/>
        <v>1.7500558659217877</v>
      </c>
      <c r="AG200" s="11">
        <f t="shared" si="69"/>
        <v>0.94933333333333336</v>
      </c>
      <c r="AH200" s="11" t="e">
        <f t="shared" si="70"/>
        <v>#DIV/0!</v>
      </c>
      <c r="AI200" s="11" t="e">
        <f t="shared" si="71"/>
        <v>#DIV/0!</v>
      </c>
    </row>
    <row r="201" spans="1:35" x14ac:dyDescent="0.3">
      <c r="A201" s="13" t="s">
        <v>3602</v>
      </c>
      <c r="B201" s="13" t="str">
        <f>VLOOKUP($A201,Raw!$B$2:$DG$512,MATCH('Breakup of Clients of PMS'!B$1,Raw!$B$1:$DG$1,0),0)</f>
        <v>0</v>
      </c>
      <c r="C201" s="20">
        <f t="shared" si="54"/>
        <v>0</v>
      </c>
      <c r="D201" s="13" t="str">
        <f>VLOOKUP($A201,Raw!$B$2:$DG$512,MATCH('Breakup of Clients of PMS'!D$1,Raw!$B$1:$DG$1,0),0)</f>
        <v>4</v>
      </c>
      <c r="E201" s="20">
        <f t="shared" si="55"/>
        <v>7.5471698113207544E-2</v>
      </c>
      <c r="F201" s="13" t="str">
        <f>VLOOKUP($A201,Raw!$B$2:$DG$512,MATCH('Breakup of Clients of PMS'!F$1,Raw!$B$1:$DG$1,0),0)</f>
        <v>40</v>
      </c>
      <c r="G201" s="20">
        <f t="shared" si="56"/>
        <v>0.75471698113207553</v>
      </c>
      <c r="H201" s="13" t="str">
        <f>VLOOKUP($A201,Raw!$B$2:$DG$512,MATCH('Breakup of Clients of PMS'!H$1,Raw!$B$1:$DG$1,0),0)</f>
        <v>9</v>
      </c>
      <c r="I201" s="20">
        <f t="shared" si="57"/>
        <v>0.16981132075471697</v>
      </c>
      <c r="J201" s="13" t="str">
        <f>VLOOKUP($A201,Raw!$B$2:$DG$512,MATCH('Breakup of Clients of PMS'!J$1,Raw!$B$1:$DG$1,0),0)</f>
        <v>0</v>
      </c>
      <c r="K201" s="20">
        <f t="shared" si="58"/>
        <v>0</v>
      </c>
      <c r="L201" s="13" t="str">
        <f>VLOOKUP($A201,Raw!$B$2:$DG$512,MATCH('Breakup of Clients of PMS'!L$1,Raw!$B$1:$DG$1,0),0)</f>
        <v>0</v>
      </c>
      <c r="M201" s="20">
        <f t="shared" si="59"/>
        <v>0</v>
      </c>
      <c r="N201" s="13" t="str">
        <f>VLOOKUP($A201,Raw!$B$2:$DG$512,MATCH('Breakup of Clients of PMS'!N$1,Raw!$B$1:$DG$1,0),0)</f>
        <v>53</v>
      </c>
      <c r="P201" s="13" t="str">
        <f>VLOOKUP($A201,Raw!$B$2:$DG$512,MATCH('Breakup of Clients of PMS'!P$1,Raw!$B$1:$DG$1,0),0)</f>
        <v>0</v>
      </c>
      <c r="Q201" s="20">
        <f t="shared" si="60"/>
        <v>0</v>
      </c>
      <c r="R201" s="13" t="str">
        <f>VLOOKUP($A201,Raw!$B$2:$DG$512,MATCH('Breakup of Clients of PMS'!R$1,Raw!$B$1:$DG$1,0),0)</f>
        <v>2.54</v>
      </c>
      <c r="S201" s="20">
        <f t="shared" si="61"/>
        <v>3.4084809447128293E-2</v>
      </c>
      <c r="T201" s="13" t="str">
        <f>VLOOKUP($A201,Raw!$B$2:$DG$512,MATCH('Breakup of Clients of PMS'!T$1,Raw!$B$1:$DG$1,0),0)</f>
        <v>65.72</v>
      </c>
      <c r="U201" s="20">
        <f t="shared" si="62"/>
        <v>0.88191089640365006</v>
      </c>
      <c r="V201" s="13" t="str">
        <f>VLOOKUP($A201,Raw!$B$2:$DG$512,MATCH('Breakup of Clients of PMS'!V$1,Raw!$B$1:$DG$1,0),0)</f>
        <v>6.26</v>
      </c>
      <c r="W201" s="20">
        <f t="shared" si="63"/>
        <v>8.4004294149221684E-2</v>
      </c>
      <c r="X201" s="13" t="str">
        <f>VLOOKUP($A201,Raw!$B$2:$DG$512,MATCH('Breakup of Clients of PMS'!X$1,Raw!$B$1:$DG$1,0),0)</f>
        <v>0</v>
      </c>
      <c r="Y201" s="20">
        <f t="shared" si="64"/>
        <v>0</v>
      </c>
      <c r="Z201" s="13" t="str">
        <f>VLOOKUP($A201,Raw!$B$2:$DG$512,MATCH('Breakup of Clients of PMS'!Z$1,Raw!$B$1:$DG$1,0),0)</f>
        <v>0</v>
      </c>
      <c r="AA201" s="20">
        <f t="shared" si="65"/>
        <v>0</v>
      </c>
      <c r="AB201" s="13" t="str">
        <f>VLOOKUP($A201,Raw!$B$2:$DG$512,MATCH('Breakup of Clients of PMS'!AB$1,Raw!$B$1:$DG$1,0),0)</f>
        <v>74.52</v>
      </c>
      <c r="AD201" s="11" t="e">
        <f t="shared" si="66"/>
        <v>#DIV/0!</v>
      </c>
      <c r="AE201" s="11">
        <f t="shared" si="67"/>
        <v>0.63500000000000001</v>
      </c>
      <c r="AF201" s="11">
        <f t="shared" si="68"/>
        <v>1.643</v>
      </c>
      <c r="AG201" s="11">
        <f t="shared" si="69"/>
        <v>0.69555555555555548</v>
      </c>
      <c r="AH201" s="11" t="e">
        <f t="shared" si="70"/>
        <v>#DIV/0!</v>
      </c>
      <c r="AI201" s="11" t="e">
        <f t="shared" si="71"/>
        <v>#DIV/0!</v>
      </c>
    </row>
    <row r="202" spans="1:35" x14ac:dyDescent="0.3">
      <c r="A202" s="13" t="s">
        <v>3616</v>
      </c>
      <c r="B202" s="13" t="str">
        <f>VLOOKUP($A202,Raw!$B$2:$DG$512,MATCH('Breakup of Clients of PMS'!B$1,Raw!$B$1:$DG$1,0),0)</f>
        <v>0</v>
      </c>
      <c r="C202" s="20">
        <f t="shared" si="54"/>
        <v>0</v>
      </c>
      <c r="D202" s="13" t="str">
        <f>VLOOKUP($A202,Raw!$B$2:$DG$512,MATCH('Breakup of Clients of PMS'!D$1,Raw!$B$1:$DG$1,0),0)</f>
        <v>4</v>
      </c>
      <c r="E202" s="20">
        <f t="shared" si="55"/>
        <v>3.3333333333333333E-2</v>
      </c>
      <c r="F202" s="13" t="str">
        <f>VLOOKUP($A202,Raw!$B$2:$DG$512,MATCH('Breakup of Clients of PMS'!F$1,Raw!$B$1:$DG$1,0),0)</f>
        <v>99</v>
      </c>
      <c r="G202" s="20">
        <f t="shared" si="56"/>
        <v>0.82499999999999996</v>
      </c>
      <c r="H202" s="13" t="str">
        <f>VLOOKUP($A202,Raw!$B$2:$DG$512,MATCH('Breakup of Clients of PMS'!H$1,Raw!$B$1:$DG$1,0),0)</f>
        <v>17</v>
      </c>
      <c r="I202" s="20">
        <f t="shared" si="57"/>
        <v>0.14166666666666666</v>
      </c>
      <c r="J202" s="13" t="str">
        <f>VLOOKUP($A202,Raw!$B$2:$DG$512,MATCH('Breakup of Clients of PMS'!J$1,Raw!$B$1:$DG$1,0),0)</f>
        <v>0</v>
      </c>
      <c r="K202" s="20">
        <f t="shared" si="58"/>
        <v>0</v>
      </c>
      <c r="L202" s="13" t="str">
        <f>VLOOKUP($A202,Raw!$B$2:$DG$512,MATCH('Breakup of Clients of PMS'!L$1,Raw!$B$1:$DG$1,0),0)</f>
        <v>0</v>
      </c>
      <c r="M202" s="20">
        <f t="shared" si="59"/>
        <v>0</v>
      </c>
      <c r="N202" s="13" t="str">
        <f>VLOOKUP($A202,Raw!$B$2:$DG$512,MATCH('Breakup of Clients of PMS'!N$1,Raw!$B$1:$DG$1,0),0)</f>
        <v>120</v>
      </c>
      <c r="P202" s="13" t="str">
        <f>VLOOKUP($A202,Raw!$B$2:$DG$512,MATCH('Breakup of Clients of PMS'!P$1,Raw!$B$1:$DG$1,0),0)</f>
        <v>0</v>
      </c>
      <c r="Q202" s="20">
        <f t="shared" si="60"/>
        <v>0</v>
      </c>
      <c r="R202" s="13" t="str">
        <f>VLOOKUP($A202,Raw!$B$2:$DG$512,MATCH('Breakup of Clients of PMS'!R$1,Raw!$B$1:$DG$1,0),0)</f>
        <v>14.18</v>
      </c>
      <c r="S202" s="20">
        <f t="shared" si="61"/>
        <v>2.6162361623616237E-2</v>
      </c>
      <c r="T202" s="13" t="str">
        <f>VLOOKUP($A202,Raw!$B$2:$DG$512,MATCH('Breakup of Clients of PMS'!T$1,Raw!$B$1:$DG$1,0),0)</f>
        <v>482.32</v>
      </c>
      <c r="U202" s="20">
        <f t="shared" si="62"/>
        <v>0.88988929889298896</v>
      </c>
      <c r="V202" s="13" t="str">
        <f>VLOOKUP($A202,Raw!$B$2:$DG$512,MATCH('Breakup of Clients of PMS'!V$1,Raw!$B$1:$DG$1,0),0)</f>
        <v>45.51</v>
      </c>
      <c r="W202" s="20">
        <f t="shared" si="63"/>
        <v>8.3966789667896669E-2</v>
      </c>
      <c r="X202" s="13" t="str">
        <f>VLOOKUP($A202,Raw!$B$2:$DG$512,MATCH('Breakup of Clients of PMS'!X$1,Raw!$B$1:$DG$1,0),0)</f>
        <v>0</v>
      </c>
      <c r="Y202" s="20">
        <f t="shared" si="64"/>
        <v>0</v>
      </c>
      <c r="Z202" s="13" t="str">
        <f>VLOOKUP($A202,Raw!$B$2:$DG$512,MATCH('Breakup of Clients of PMS'!Z$1,Raw!$B$1:$DG$1,0),0)</f>
        <v>0</v>
      </c>
      <c r="AA202" s="20">
        <f t="shared" si="65"/>
        <v>0</v>
      </c>
      <c r="AB202" s="13" t="str">
        <f>VLOOKUP($A202,Raw!$B$2:$DG$512,MATCH('Breakup of Clients of PMS'!AB$1,Raw!$B$1:$DG$1,0),0)</f>
        <v>542</v>
      </c>
      <c r="AD202" s="11" t="e">
        <f t="shared" si="66"/>
        <v>#DIV/0!</v>
      </c>
      <c r="AE202" s="11">
        <f t="shared" si="67"/>
        <v>3.5449999999999999</v>
      </c>
      <c r="AF202" s="11">
        <f t="shared" si="68"/>
        <v>4.8719191919191918</v>
      </c>
      <c r="AG202" s="11">
        <f t="shared" si="69"/>
        <v>2.6770588235294115</v>
      </c>
      <c r="AH202" s="11" t="e">
        <f t="shared" si="70"/>
        <v>#DIV/0!</v>
      </c>
      <c r="AI202" s="11" t="e">
        <f t="shared" si="71"/>
        <v>#DIV/0!</v>
      </c>
    </row>
    <row r="203" spans="1:35" x14ac:dyDescent="0.3">
      <c r="A203" s="13" t="s">
        <v>3646</v>
      </c>
      <c r="B203" s="13" t="str">
        <f>VLOOKUP($A203,Raw!$B$2:$DG$512,MATCH('Breakup of Clients of PMS'!B$1,Raw!$B$1:$DG$1,0),0)</f>
        <v>0</v>
      </c>
      <c r="C203" s="20" t="e">
        <f t="shared" si="54"/>
        <v>#DIV/0!</v>
      </c>
      <c r="D203" s="13" t="str">
        <f>VLOOKUP($A203,Raw!$B$2:$DG$512,MATCH('Breakup of Clients of PMS'!D$1,Raw!$B$1:$DG$1,0),0)</f>
        <v>0</v>
      </c>
      <c r="E203" s="20" t="e">
        <f t="shared" si="55"/>
        <v>#DIV/0!</v>
      </c>
      <c r="F203" s="13" t="str">
        <f>VLOOKUP($A203,Raw!$B$2:$DG$512,MATCH('Breakup of Clients of PMS'!F$1,Raw!$B$1:$DG$1,0),0)</f>
        <v>0</v>
      </c>
      <c r="G203" s="20" t="e">
        <f t="shared" si="56"/>
        <v>#DIV/0!</v>
      </c>
      <c r="H203" s="13" t="str">
        <f>VLOOKUP($A203,Raw!$B$2:$DG$512,MATCH('Breakup of Clients of PMS'!H$1,Raw!$B$1:$DG$1,0),0)</f>
        <v>0</v>
      </c>
      <c r="I203" s="20" t="e">
        <f t="shared" si="57"/>
        <v>#DIV/0!</v>
      </c>
      <c r="J203" s="13" t="str">
        <f>VLOOKUP($A203,Raw!$B$2:$DG$512,MATCH('Breakup of Clients of PMS'!J$1,Raw!$B$1:$DG$1,0),0)</f>
        <v>0</v>
      </c>
      <c r="K203" s="20" t="e">
        <f t="shared" si="58"/>
        <v>#DIV/0!</v>
      </c>
      <c r="L203" s="13" t="str">
        <f>VLOOKUP($A203,Raw!$B$2:$DG$512,MATCH('Breakup of Clients of PMS'!L$1,Raw!$B$1:$DG$1,0),0)</f>
        <v>0</v>
      </c>
      <c r="M203" s="20" t="e">
        <f t="shared" si="59"/>
        <v>#DIV/0!</v>
      </c>
      <c r="N203" s="13" t="str">
        <f>VLOOKUP($A203,Raw!$B$2:$DG$512,MATCH('Breakup of Clients of PMS'!N$1,Raw!$B$1:$DG$1,0),0)</f>
        <v>0</v>
      </c>
      <c r="P203" s="13" t="str">
        <f>VLOOKUP($A203,Raw!$B$2:$DG$512,MATCH('Breakup of Clients of PMS'!P$1,Raw!$B$1:$DG$1,0),0)</f>
        <v>0</v>
      </c>
      <c r="Q203" s="20" t="e">
        <f t="shared" si="60"/>
        <v>#DIV/0!</v>
      </c>
      <c r="R203" s="13" t="str">
        <f>VLOOKUP($A203,Raw!$B$2:$DG$512,MATCH('Breakup of Clients of PMS'!R$1,Raw!$B$1:$DG$1,0),0)</f>
        <v>0</v>
      </c>
      <c r="S203" s="20" t="e">
        <f t="shared" si="61"/>
        <v>#DIV/0!</v>
      </c>
      <c r="T203" s="13" t="str">
        <f>VLOOKUP($A203,Raw!$B$2:$DG$512,MATCH('Breakup of Clients of PMS'!T$1,Raw!$B$1:$DG$1,0),0)</f>
        <v>0</v>
      </c>
      <c r="U203" s="20" t="e">
        <f t="shared" si="62"/>
        <v>#DIV/0!</v>
      </c>
      <c r="V203" s="13" t="str">
        <f>VLOOKUP($A203,Raw!$B$2:$DG$512,MATCH('Breakup of Clients of PMS'!V$1,Raw!$B$1:$DG$1,0),0)</f>
        <v>0</v>
      </c>
      <c r="W203" s="20" t="e">
        <f t="shared" si="63"/>
        <v>#DIV/0!</v>
      </c>
      <c r="X203" s="13" t="str">
        <f>VLOOKUP($A203,Raw!$B$2:$DG$512,MATCH('Breakup of Clients of PMS'!X$1,Raw!$B$1:$DG$1,0),0)</f>
        <v>0</v>
      </c>
      <c r="Y203" s="20" t="e">
        <f t="shared" si="64"/>
        <v>#DIV/0!</v>
      </c>
      <c r="Z203" s="13" t="str">
        <f>VLOOKUP($A203,Raw!$B$2:$DG$512,MATCH('Breakup of Clients of PMS'!Z$1,Raw!$B$1:$DG$1,0),0)</f>
        <v>0</v>
      </c>
      <c r="AA203" s="20" t="e">
        <f t="shared" si="65"/>
        <v>#DIV/0!</v>
      </c>
      <c r="AB203" s="13" t="str">
        <f>VLOOKUP($A203,Raw!$B$2:$DG$512,MATCH('Breakup of Clients of PMS'!AB$1,Raw!$B$1:$DG$1,0),0)</f>
        <v>0</v>
      </c>
      <c r="AD203" s="11" t="e">
        <f t="shared" si="66"/>
        <v>#DIV/0!</v>
      </c>
      <c r="AE203" s="11" t="e">
        <f t="shared" si="67"/>
        <v>#DIV/0!</v>
      </c>
      <c r="AF203" s="11" t="e">
        <f t="shared" si="68"/>
        <v>#DIV/0!</v>
      </c>
      <c r="AG203" s="11" t="e">
        <f t="shared" si="69"/>
        <v>#DIV/0!</v>
      </c>
      <c r="AH203" s="11" t="e">
        <f t="shared" si="70"/>
        <v>#DIV/0!</v>
      </c>
      <c r="AI203" s="11" t="e">
        <f t="shared" si="71"/>
        <v>#DIV/0!</v>
      </c>
    </row>
    <row r="204" spans="1:35" x14ac:dyDescent="0.3">
      <c r="A204" s="13" t="s">
        <v>3652</v>
      </c>
      <c r="B204" s="13" t="str">
        <f>VLOOKUP($A204,Raw!$B$2:$DG$512,MATCH('Breakup of Clients of PMS'!B$1,Raw!$B$1:$DG$1,0),0)</f>
        <v>0</v>
      </c>
      <c r="C204" s="20">
        <f t="shared" si="54"/>
        <v>0</v>
      </c>
      <c r="D204" s="13" t="str">
        <f>VLOOKUP($A204,Raw!$B$2:$DG$512,MATCH('Breakup of Clients of PMS'!D$1,Raw!$B$1:$DG$1,0),0)</f>
        <v>61</v>
      </c>
      <c r="E204" s="20">
        <f t="shared" si="55"/>
        <v>4.2988019732205777E-2</v>
      </c>
      <c r="F204" s="13" t="str">
        <f>VLOOKUP($A204,Raw!$B$2:$DG$512,MATCH('Breakup of Clients of PMS'!F$1,Raw!$B$1:$DG$1,0),0)</f>
        <v>1134</v>
      </c>
      <c r="G204" s="20">
        <f t="shared" si="56"/>
        <v>0.79915433403805491</v>
      </c>
      <c r="H204" s="13" t="str">
        <f>VLOOKUP($A204,Raw!$B$2:$DG$512,MATCH('Breakup of Clients of PMS'!H$1,Raw!$B$1:$DG$1,0),0)</f>
        <v>224</v>
      </c>
      <c r="I204" s="20">
        <f t="shared" si="57"/>
        <v>0.15785764622973925</v>
      </c>
      <c r="J204" s="13" t="str">
        <f>VLOOKUP($A204,Raw!$B$2:$DG$512,MATCH('Breakup of Clients of PMS'!J$1,Raw!$B$1:$DG$1,0),0)</f>
        <v>0</v>
      </c>
      <c r="K204" s="20">
        <f t="shared" si="58"/>
        <v>0</v>
      </c>
      <c r="L204" s="13" t="str">
        <f>VLOOKUP($A204,Raw!$B$2:$DG$512,MATCH('Breakup of Clients of PMS'!L$1,Raw!$B$1:$DG$1,0),0)</f>
        <v>0</v>
      </c>
      <c r="M204" s="20">
        <f t="shared" si="59"/>
        <v>0</v>
      </c>
      <c r="N204" s="13" t="str">
        <f>VLOOKUP($A204,Raw!$B$2:$DG$512,MATCH('Breakup of Clients of PMS'!N$1,Raw!$B$1:$DG$1,0),0)</f>
        <v>1419</v>
      </c>
      <c r="P204" s="13" t="str">
        <f>VLOOKUP($A204,Raw!$B$2:$DG$512,MATCH('Breakup of Clients of PMS'!P$1,Raw!$B$1:$DG$1,0),0)</f>
        <v>0</v>
      </c>
      <c r="Q204" s="20">
        <f t="shared" si="60"/>
        <v>0</v>
      </c>
      <c r="R204" s="13" t="str">
        <f>VLOOKUP($A204,Raw!$B$2:$DG$512,MATCH('Breakup of Clients of PMS'!R$1,Raw!$B$1:$DG$1,0),0)</f>
        <v>635.13395</v>
      </c>
      <c r="S204" s="20">
        <f t="shared" si="61"/>
        <v>0.16714628850202115</v>
      </c>
      <c r="T204" s="13" t="str">
        <f>VLOOKUP($A204,Raw!$B$2:$DG$512,MATCH('Breakup of Clients of PMS'!T$1,Raw!$B$1:$DG$1,0),0)</f>
        <v>2933.86528</v>
      </c>
      <c r="U204" s="20">
        <f t="shared" si="62"/>
        <v>0.77209648849182599</v>
      </c>
      <c r="V204" s="13" t="str">
        <f>VLOOKUP($A204,Raw!$B$2:$DG$512,MATCH('Breakup of Clients of PMS'!V$1,Raw!$B$1:$DG$1,0),0)</f>
        <v>230.86947</v>
      </c>
      <c r="W204" s="20">
        <f t="shared" si="63"/>
        <v>6.075722300615282E-2</v>
      </c>
      <c r="X204" s="13" t="str">
        <f>VLOOKUP($A204,Raw!$B$2:$DG$512,MATCH('Breakup of Clients of PMS'!X$1,Raw!$B$1:$DG$1,0),0)</f>
        <v>0</v>
      </c>
      <c r="Y204" s="20">
        <f t="shared" si="64"/>
        <v>0</v>
      </c>
      <c r="Z204" s="13" t="str">
        <f>VLOOKUP($A204,Raw!$B$2:$DG$512,MATCH('Breakup of Clients of PMS'!Z$1,Raw!$B$1:$DG$1,0),0)</f>
        <v>0</v>
      </c>
      <c r="AA204" s="20">
        <f t="shared" si="65"/>
        <v>0</v>
      </c>
      <c r="AB204" s="13" t="str">
        <f>VLOOKUP($A204,Raw!$B$2:$DG$512,MATCH('Breakup of Clients of PMS'!AB$1,Raw!$B$1:$DG$1,0),0)</f>
        <v>3799.8687</v>
      </c>
      <c r="AD204" s="11" t="e">
        <f t="shared" si="66"/>
        <v>#DIV/0!</v>
      </c>
      <c r="AE204" s="11">
        <f t="shared" si="67"/>
        <v>10.412031967213116</v>
      </c>
      <c r="AF204" s="11">
        <f t="shared" si="68"/>
        <v>2.5871827865961201</v>
      </c>
      <c r="AG204" s="11">
        <f t="shared" si="69"/>
        <v>1.0306672767857143</v>
      </c>
      <c r="AH204" s="11" t="e">
        <f t="shared" si="70"/>
        <v>#DIV/0!</v>
      </c>
      <c r="AI204" s="11" t="e">
        <f t="shared" si="71"/>
        <v>#DIV/0!</v>
      </c>
    </row>
    <row r="205" spans="1:35" x14ac:dyDescent="0.3">
      <c r="A205" s="13" t="s">
        <v>3689</v>
      </c>
      <c r="B205" s="13" t="str">
        <f>VLOOKUP($A205,Raw!$B$2:$DG$512,MATCH('Breakup of Clients of PMS'!B$1,Raw!$B$1:$DG$1,0),0)</f>
        <v>0</v>
      </c>
      <c r="C205" s="20" t="e">
        <f t="shared" si="54"/>
        <v>#DIV/0!</v>
      </c>
      <c r="D205" s="13" t="str">
        <f>VLOOKUP($A205,Raw!$B$2:$DG$512,MATCH('Breakup of Clients of PMS'!D$1,Raw!$B$1:$DG$1,0),0)</f>
        <v>0</v>
      </c>
      <c r="E205" s="20" t="e">
        <f t="shared" si="55"/>
        <v>#DIV/0!</v>
      </c>
      <c r="F205" s="13" t="str">
        <f>VLOOKUP($A205,Raw!$B$2:$DG$512,MATCH('Breakup of Clients of PMS'!F$1,Raw!$B$1:$DG$1,0),0)</f>
        <v>0</v>
      </c>
      <c r="G205" s="20" t="e">
        <f t="shared" si="56"/>
        <v>#DIV/0!</v>
      </c>
      <c r="H205" s="13" t="str">
        <f>VLOOKUP($A205,Raw!$B$2:$DG$512,MATCH('Breakup of Clients of PMS'!H$1,Raw!$B$1:$DG$1,0),0)</f>
        <v>0</v>
      </c>
      <c r="I205" s="20" t="e">
        <f t="shared" si="57"/>
        <v>#DIV/0!</v>
      </c>
      <c r="J205" s="13" t="str">
        <f>VLOOKUP($A205,Raw!$B$2:$DG$512,MATCH('Breakup of Clients of PMS'!J$1,Raw!$B$1:$DG$1,0),0)</f>
        <v>0</v>
      </c>
      <c r="K205" s="20" t="e">
        <f t="shared" si="58"/>
        <v>#DIV/0!</v>
      </c>
      <c r="L205" s="13" t="str">
        <f>VLOOKUP($A205,Raw!$B$2:$DG$512,MATCH('Breakup of Clients of PMS'!L$1,Raw!$B$1:$DG$1,0),0)</f>
        <v>0</v>
      </c>
      <c r="M205" s="20" t="e">
        <f t="shared" si="59"/>
        <v>#DIV/0!</v>
      </c>
      <c r="N205" s="13" t="str">
        <f>VLOOKUP($A205,Raw!$B$2:$DG$512,MATCH('Breakup of Clients of PMS'!N$1,Raw!$B$1:$DG$1,0),0)</f>
        <v>0</v>
      </c>
      <c r="P205" s="13" t="str">
        <f>VLOOKUP($A205,Raw!$B$2:$DG$512,MATCH('Breakup of Clients of PMS'!P$1,Raw!$B$1:$DG$1,0),0)</f>
        <v>0</v>
      </c>
      <c r="Q205" s="20" t="e">
        <f t="shared" si="60"/>
        <v>#DIV/0!</v>
      </c>
      <c r="R205" s="13" t="str">
        <f>VLOOKUP($A205,Raw!$B$2:$DG$512,MATCH('Breakup of Clients of PMS'!R$1,Raw!$B$1:$DG$1,0),0)</f>
        <v>0</v>
      </c>
      <c r="S205" s="20" t="e">
        <f t="shared" si="61"/>
        <v>#DIV/0!</v>
      </c>
      <c r="T205" s="13" t="str">
        <f>VLOOKUP($A205,Raw!$B$2:$DG$512,MATCH('Breakup of Clients of PMS'!T$1,Raw!$B$1:$DG$1,0),0)</f>
        <v>0</v>
      </c>
      <c r="U205" s="20" t="e">
        <f t="shared" si="62"/>
        <v>#DIV/0!</v>
      </c>
      <c r="V205" s="13" t="str">
        <f>VLOOKUP($A205,Raw!$B$2:$DG$512,MATCH('Breakup of Clients of PMS'!V$1,Raw!$B$1:$DG$1,0),0)</f>
        <v>0</v>
      </c>
      <c r="W205" s="20" t="e">
        <f t="shared" si="63"/>
        <v>#DIV/0!</v>
      </c>
      <c r="X205" s="13" t="str">
        <f>VLOOKUP($A205,Raw!$B$2:$DG$512,MATCH('Breakup of Clients of PMS'!X$1,Raw!$B$1:$DG$1,0),0)</f>
        <v>0</v>
      </c>
      <c r="Y205" s="20" t="e">
        <f t="shared" si="64"/>
        <v>#DIV/0!</v>
      </c>
      <c r="Z205" s="13" t="str">
        <f>VLOOKUP($A205,Raw!$B$2:$DG$512,MATCH('Breakup of Clients of PMS'!Z$1,Raw!$B$1:$DG$1,0),0)</f>
        <v>0</v>
      </c>
      <c r="AA205" s="20" t="e">
        <f t="shared" si="65"/>
        <v>#DIV/0!</v>
      </c>
      <c r="AB205" s="13" t="str">
        <f>VLOOKUP($A205,Raw!$B$2:$DG$512,MATCH('Breakup of Clients of PMS'!AB$1,Raw!$B$1:$DG$1,0),0)</f>
        <v>0</v>
      </c>
      <c r="AD205" s="11" t="e">
        <f t="shared" si="66"/>
        <v>#DIV/0!</v>
      </c>
      <c r="AE205" s="11" t="e">
        <f t="shared" si="67"/>
        <v>#DIV/0!</v>
      </c>
      <c r="AF205" s="11" t="e">
        <f t="shared" si="68"/>
        <v>#DIV/0!</v>
      </c>
      <c r="AG205" s="11" t="e">
        <f t="shared" si="69"/>
        <v>#DIV/0!</v>
      </c>
      <c r="AH205" s="11" t="e">
        <f t="shared" si="70"/>
        <v>#DIV/0!</v>
      </c>
      <c r="AI205" s="11" t="e">
        <f t="shared" si="71"/>
        <v>#DIV/0!</v>
      </c>
    </row>
    <row r="206" spans="1:35" x14ac:dyDescent="0.3">
      <c r="A206" s="13" t="s">
        <v>3696</v>
      </c>
      <c r="B206" s="13" t="str">
        <f>VLOOKUP($A206,Raw!$B$2:$DG$512,MATCH('Breakup of Clients of PMS'!B$1,Raw!$B$1:$DG$1,0),0)</f>
        <v>0</v>
      </c>
      <c r="C206" s="20">
        <f t="shared" si="54"/>
        <v>0</v>
      </c>
      <c r="D206" s="13" t="str">
        <f>VLOOKUP($A206,Raw!$B$2:$DG$512,MATCH('Breakup of Clients of PMS'!D$1,Raw!$B$1:$DG$1,0),0)</f>
        <v>8</v>
      </c>
      <c r="E206" s="20">
        <f t="shared" si="55"/>
        <v>5.5944055944055944E-2</v>
      </c>
      <c r="F206" s="13" t="str">
        <f>VLOOKUP($A206,Raw!$B$2:$DG$512,MATCH('Breakup of Clients of PMS'!F$1,Raw!$B$1:$DG$1,0),0)</f>
        <v>132</v>
      </c>
      <c r="G206" s="20">
        <f t="shared" si="56"/>
        <v>0.92307692307692313</v>
      </c>
      <c r="H206" s="13" t="str">
        <f>VLOOKUP($A206,Raw!$B$2:$DG$512,MATCH('Breakup of Clients of PMS'!H$1,Raw!$B$1:$DG$1,0),0)</f>
        <v>3</v>
      </c>
      <c r="I206" s="20">
        <f t="shared" si="57"/>
        <v>2.097902097902098E-2</v>
      </c>
      <c r="J206" s="13" t="str">
        <f>VLOOKUP($A206,Raw!$B$2:$DG$512,MATCH('Breakup of Clients of PMS'!J$1,Raw!$B$1:$DG$1,0),0)</f>
        <v>0</v>
      </c>
      <c r="K206" s="20">
        <f t="shared" si="58"/>
        <v>0</v>
      </c>
      <c r="L206" s="13" t="str">
        <f>VLOOKUP($A206,Raw!$B$2:$DG$512,MATCH('Breakup of Clients of PMS'!L$1,Raw!$B$1:$DG$1,0),0)</f>
        <v>0</v>
      </c>
      <c r="M206" s="20">
        <f t="shared" si="59"/>
        <v>0</v>
      </c>
      <c r="N206" s="13" t="str">
        <f>VLOOKUP($A206,Raw!$B$2:$DG$512,MATCH('Breakup of Clients of PMS'!N$1,Raw!$B$1:$DG$1,0),0)</f>
        <v>143</v>
      </c>
      <c r="P206" s="13" t="str">
        <f>VLOOKUP($A206,Raw!$B$2:$DG$512,MATCH('Breakup of Clients of PMS'!P$1,Raw!$B$1:$DG$1,0),0)</f>
        <v>0</v>
      </c>
      <c r="Q206" s="20">
        <f t="shared" si="60"/>
        <v>0</v>
      </c>
      <c r="R206" s="13" t="str">
        <f>VLOOKUP($A206,Raw!$B$2:$DG$512,MATCH('Breakup of Clients of PMS'!R$1,Raw!$B$1:$DG$1,0),0)</f>
        <v>26.45921</v>
      </c>
      <c r="S206" s="20">
        <f t="shared" si="61"/>
        <v>0.12560303480423499</v>
      </c>
      <c r="T206" s="13" t="str">
        <f>VLOOKUP($A206,Raw!$B$2:$DG$512,MATCH('Breakup of Clients of PMS'!T$1,Raw!$B$1:$DG$1,0),0)</f>
        <v>182.09588</v>
      </c>
      <c r="U206" s="20">
        <f t="shared" si="62"/>
        <v>0.8644171595957626</v>
      </c>
      <c r="V206" s="13" t="str">
        <f>VLOOKUP($A206,Raw!$B$2:$DG$512,MATCH('Breakup of Clients of PMS'!V$1,Raw!$B$1:$DG$1,0),0)</f>
        <v>2.10232</v>
      </c>
      <c r="W206" s="20">
        <f t="shared" si="63"/>
        <v>9.9798056000023928E-3</v>
      </c>
      <c r="X206" s="13" t="str">
        <f>VLOOKUP($A206,Raw!$B$2:$DG$512,MATCH('Breakup of Clients of PMS'!X$1,Raw!$B$1:$DG$1,0),0)</f>
        <v>0</v>
      </c>
      <c r="Y206" s="20">
        <f t="shared" si="64"/>
        <v>0</v>
      </c>
      <c r="Z206" s="13" t="str">
        <f>VLOOKUP($A206,Raw!$B$2:$DG$512,MATCH('Breakup of Clients of PMS'!Z$1,Raw!$B$1:$DG$1,0),0)</f>
        <v>0</v>
      </c>
      <c r="AA206" s="20">
        <f t="shared" si="65"/>
        <v>0</v>
      </c>
      <c r="AB206" s="13" t="str">
        <f>VLOOKUP($A206,Raw!$B$2:$DG$512,MATCH('Breakup of Clients of PMS'!AB$1,Raw!$B$1:$DG$1,0),0)</f>
        <v>210.65741</v>
      </c>
      <c r="AD206" s="11" t="e">
        <f t="shared" si="66"/>
        <v>#DIV/0!</v>
      </c>
      <c r="AE206" s="11">
        <f t="shared" si="67"/>
        <v>3.3074012499999998</v>
      </c>
      <c r="AF206" s="11">
        <f t="shared" si="68"/>
        <v>1.3795142424242424</v>
      </c>
      <c r="AG206" s="11">
        <f t="shared" si="69"/>
        <v>0.70077333333333336</v>
      </c>
      <c r="AH206" s="11" t="e">
        <f t="shared" si="70"/>
        <v>#DIV/0!</v>
      </c>
      <c r="AI206" s="11" t="e">
        <f t="shared" si="71"/>
        <v>#DIV/0!</v>
      </c>
    </row>
    <row r="207" spans="1:35" x14ac:dyDescent="0.3">
      <c r="A207" s="13" t="s">
        <v>3713</v>
      </c>
      <c r="B207" s="13" t="str">
        <f>VLOOKUP($A207,Raw!$B$2:$DG$512,MATCH('Breakup of Clients of PMS'!B$1,Raw!$B$1:$DG$1,0),0)</f>
        <v>0</v>
      </c>
      <c r="C207" s="20">
        <f t="shared" si="54"/>
        <v>0</v>
      </c>
      <c r="D207" s="13" t="str">
        <f>VLOOKUP($A207,Raw!$B$2:$DG$512,MATCH('Breakup of Clients of PMS'!D$1,Raw!$B$1:$DG$1,0),0)</f>
        <v>0</v>
      </c>
      <c r="E207" s="20">
        <f t="shared" si="55"/>
        <v>0</v>
      </c>
      <c r="F207" s="13" t="str">
        <f>VLOOKUP($A207,Raw!$B$2:$DG$512,MATCH('Breakup of Clients of PMS'!F$1,Raw!$B$1:$DG$1,0),0)</f>
        <v>33</v>
      </c>
      <c r="G207" s="20">
        <f t="shared" si="56"/>
        <v>0.62264150943396224</v>
      </c>
      <c r="H207" s="13" t="str">
        <f>VLOOKUP($A207,Raw!$B$2:$DG$512,MATCH('Breakup of Clients of PMS'!H$1,Raw!$B$1:$DG$1,0),0)</f>
        <v>20</v>
      </c>
      <c r="I207" s="20">
        <f t="shared" si="57"/>
        <v>0.37735849056603776</v>
      </c>
      <c r="J207" s="13" t="str">
        <f>VLOOKUP($A207,Raw!$B$2:$DG$512,MATCH('Breakup of Clients of PMS'!J$1,Raw!$B$1:$DG$1,0),0)</f>
        <v>0</v>
      </c>
      <c r="K207" s="20">
        <f t="shared" si="58"/>
        <v>0</v>
      </c>
      <c r="L207" s="13" t="str">
        <f>VLOOKUP($A207,Raw!$B$2:$DG$512,MATCH('Breakup of Clients of PMS'!L$1,Raw!$B$1:$DG$1,0),0)</f>
        <v>0</v>
      </c>
      <c r="M207" s="20">
        <f t="shared" si="59"/>
        <v>0</v>
      </c>
      <c r="N207" s="13" t="str">
        <f>VLOOKUP($A207,Raw!$B$2:$DG$512,MATCH('Breakup of Clients of PMS'!N$1,Raw!$B$1:$DG$1,0),0)</f>
        <v>53</v>
      </c>
      <c r="P207" s="13" t="str">
        <f>VLOOKUP($A207,Raw!$B$2:$DG$512,MATCH('Breakup of Clients of PMS'!P$1,Raw!$B$1:$DG$1,0),0)</f>
        <v>0</v>
      </c>
      <c r="Q207" s="20">
        <f t="shared" si="60"/>
        <v>0</v>
      </c>
      <c r="R207" s="13" t="str">
        <f>VLOOKUP($A207,Raw!$B$2:$DG$512,MATCH('Breakup of Clients of PMS'!R$1,Raw!$B$1:$DG$1,0),0)</f>
        <v>0</v>
      </c>
      <c r="S207" s="20">
        <f t="shared" si="61"/>
        <v>0</v>
      </c>
      <c r="T207" s="13" t="str">
        <f>VLOOKUP($A207,Raw!$B$2:$DG$512,MATCH('Breakup of Clients of PMS'!T$1,Raw!$B$1:$DG$1,0),0)</f>
        <v>53.58</v>
      </c>
      <c r="U207" s="20">
        <f t="shared" si="62"/>
        <v>0.64843277260075038</v>
      </c>
      <c r="V207" s="13" t="str">
        <f>VLOOKUP($A207,Raw!$B$2:$DG$512,MATCH('Breakup of Clients of PMS'!V$1,Raw!$B$1:$DG$1,0),0)</f>
        <v>29.05</v>
      </c>
      <c r="W207" s="20">
        <f t="shared" si="63"/>
        <v>0.35156722739924967</v>
      </c>
      <c r="X207" s="13" t="str">
        <f>VLOOKUP($A207,Raw!$B$2:$DG$512,MATCH('Breakup of Clients of PMS'!X$1,Raw!$B$1:$DG$1,0),0)</f>
        <v>0</v>
      </c>
      <c r="Y207" s="20">
        <f t="shared" si="64"/>
        <v>0</v>
      </c>
      <c r="Z207" s="13" t="str">
        <f>VLOOKUP($A207,Raw!$B$2:$DG$512,MATCH('Breakup of Clients of PMS'!Z$1,Raw!$B$1:$DG$1,0),0)</f>
        <v>0</v>
      </c>
      <c r="AA207" s="20">
        <f t="shared" si="65"/>
        <v>0</v>
      </c>
      <c r="AB207" s="13" t="str">
        <f>VLOOKUP($A207,Raw!$B$2:$DG$512,MATCH('Breakup of Clients of PMS'!AB$1,Raw!$B$1:$DG$1,0),0)</f>
        <v>82.63</v>
      </c>
      <c r="AD207" s="11" t="e">
        <f t="shared" si="66"/>
        <v>#DIV/0!</v>
      </c>
      <c r="AE207" s="11" t="e">
        <f t="shared" si="67"/>
        <v>#DIV/0!</v>
      </c>
      <c r="AF207" s="11">
        <f t="shared" si="68"/>
        <v>1.6236363636363635</v>
      </c>
      <c r="AG207" s="11">
        <f t="shared" si="69"/>
        <v>1.4525000000000001</v>
      </c>
      <c r="AH207" s="11" t="e">
        <f t="shared" si="70"/>
        <v>#DIV/0!</v>
      </c>
      <c r="AI207" s="11" t="e">
        <f t="shared" si="71"/>
        <v>#DIV/0!</v>
      </c>
    </row>
    <row r="208" spans="1:35" x14ac:dyDescent="0.3">
      <c r="A208" s="13" t="s">
        <v>3727</v>
      </c>
      <c r="B208" s="13" t="str">
        <f>VLOOKUP($A208,Raw!$B$2:$DG$512,MATCH('Breakup of Clients of PMS'!B$1,Raw!$B$1:$DG$1,0),0)</f>
        <v>0</v>
      </c>
      <c r="C208" s="20">
        <f t="shared" si="54"/>
        <v>0</v>
      </c>
      <c r="D208" s="13" t="str">
        <f>VLOOKUP($A208,Raw!$B$2:$DG$512,MATCH('Breakup of Clients of PMS'!D$1,Raw!$B$1:$DG$1,0),0)</f>
        <v>1</v>
      </c>
      <c r="E208" s="20">
        <f t="shared" si="55"/>
        <v>5.5555555555555552E-2</v>
      </c>
      <c r="F208" s="13" t="str">
        <f>VLOOKUP($A208,Raw!$B$2:$DG$512,MATCH('Breakup of Clients of PMS'!F$1,Raw!$B$1:$DG$1,0),0)</f>
        <v>10</v>
      </c>
      <c r="G208" s="20">
        <f t="shared" si="56"/>
        <v>0.55555555555555558</v>
      </c>
      <c r="H208" s="13" t="str">
        <f>VLOOKUP($A208,Raw!$B$2:$DG$512,MATCH('Breakup of Clients of PMS'!H$1,Raw!$B$1:$DG$1,0),0)</f>
        <v>7</v>
      </c>
      <c r="I208" s="20">
        <f t="shared" si="57"/>
        <v>0.3888888888888889</v>
      </c>
      <c r="J208" s="13" t="str">
        <f>VLOOKUP($A208,Raw!$B$2:$DG$512,MATCH('Breakup of Clients of PMS'!J$1,Raw!$B$1:$DG$1,0),0)</f>
        <v>0</v>
      </c>
      <c r="K208" s="20">
        <f t="shared" si="58"/>
        <v>0</v>
      </c>
      <c r="L208" s="13" t="str">
        <f>VLOOKUP($A208,Raw!$B$2:$DG$512,MATCH('Breakup of Clients of PMS'!L$1,Raw!$B$1:$DG$1,0),0)</f>
        <v>0</v>
      </c>
      <c r="M208" s="20">
        <f t="shared" si="59"/>
        <v>0</v>
      </c>
      <c r="N208" s="13" t="str">
        <f>VLOOKUP($A208,Raw!$B$2:$DG$512,MATCH('Breakup of Clients of PMS'!N$1,Raw!$B$1:$DG$1,0),0)</f>
        <v>18</v>
      </c>
      <c r="P208" s="13" t="str">
        <f>VLOOKUP($A208,Raw!$B$2:$DG$512,MATCH('Breakup of Clients of PMS'!P$1,Raw!$B$1:$DG$1,0),0)</f>
        <v>0</v>
      </c>
      <c r="Q208" s="20">
        <f t="shared" si="60"/>
        <v>0</v>
      </c>
      <c r="R208" s="13" t="str">
        <f>VLOOKUP($A208,Raw!$B$2:$DG$512,MATCH('Breakup of Clients of PMS'!R$1,Raw!$B$1:$DG$1,0),0)</f>
        <v>0.08</v>
      </c>
      <c r="S208" s="20">
        <f t="shared" si="61"/>
        <v>7.6701821668264626E-3</v>
      </c>
      <c r="T208" s="13" t="str">
        <f>VLOOKUP($A208,Raw!$B$2:$DG$512,MATCH('Breakup of Clients of PMS'!T$1,Raw!$B$1:$DG$1,0),0)</f>
        <v>6.45</v>
      </c>
      <c r="U208" s="20">
        <f t="shared" si="62"/>
        <v>0.61840843720038352</v>
      </c>
      <c r="V208" s="13" t="str">
        <f>VLOOKUP($A208,Raw!$B$2:$DG$512,MATCH('Breakup of Clients of PMS'!V$1,Raw!$B$1:$DG$1,0),0)</f>
        <v>3.91</v>
      </c>
      <c r="W208" s="20">
        <f t="shared" si="63"/>
        <v>0.37488015340364333</v>
      </c>
      <c r="X208" s="13" t="str">
        <f>VLOOKUP($A208,Raw!$B$2:$DG$512,MATCH('Breakup of Clients of PMS'!X$1,Raw!$B$1:$DG$1,0),0)</f>
        <v>0</v>
      </c>
      <c r="Y208" s="20">
        <f t="shared" si="64"/>
        <v>0</v>
      </c>
      <c r="Z208" s="13" t="str">
        <f>VLOOKUP($A208,Raw!$B$2:$DG$512,MATCH('Breakup of Clients of PMS'!Z$1,Raw!$B$1:$DG$1,0),0)</f>
        <v>0</v>
      </c>
      <c r="AA208" s="20">
        <f t="shared" si="65"/>
        <v>0</v>
      </c>
      <c r="AB208" s="13" t="str">
        <f>VLOOKUP($A208,Raw!$B$2:$DG$512,MATCH('Breakup of Clients of PMS'!AB$1,Raw!$B$1:$DG$1,0),0)</f>
        <v>10.43</v>
      </c>
      <c r="AD208" s="11" t="e">
        <f t="shared" si="66"/>
        <v>#DIV/0!</v>
      </c>
      <c r="AE208" s="11">
        <f t="shared" si="67"/>
        <v>0.08</v>
      </c>
      <c r="AF208" s="11">
        <f t="shared" si="68"/>
        <v>0.64500000000000002</v>
      </c>
      <c r="AG208" s="11">
        <f t="shared" si="69"/>
        <v>0.55857142857142861</v>
      </c>
      <c r="AH208" s="11" t="e">
        <f t="shared" si="70"/>
        <v>#DIV/0!</v>
      </c>
      <c r="AI208" s="11" t="e">
        <f t="shared" si="71"/>
        <v>#DIV/0!</v>
      </c>
    </row>
    <row r="209" spans="1:35" x14ac:dyDescent="0.3">
      <c r="A209" s="13" t="s">
        <v>3738</v>
      </c>
      <c r="B209" s="13" t="str">
        <f>VLOOKUP($A209,Raw!$B$2:$DG$512,MATCH('Breakup of Clients of PMS'!B$1,Raw!$B$1:$DG$1,0),0)</f>
        <v>0</v>
      </c>
      <c r="C209" s="20">
        <f t="shared" si="54"/>
        <v>0</v>
      </c>
      <c r="D209" s="13" t="str">
        <f>VLOOKUP($A209,Raw!$B$2:$DG$512,MATCH('Breakup of Clients of PMS'!D$1,Raw!$B$1:$DG$1,0),0)</f>
        <v>3</v>
      </c>
      <c r="E209" s="20">
        <f t="shared" si="55"/>
        <v>0.6</v>
      </c>
      <c r="F209" s="13" t="str">
        <f>VLOOKUP($A209,Raw!$B$2:$DG$512,MATCH('Breakup of Clients of PMS'!F$1,Raw!$B$1:$DG$1,0),0)</f>
        <v>2</v>
      </c>
      <c r="G209" s="20">
        <f t="shared" si="56"/>
        <v>0.4</v>
      </c>
      <c r="H209" s="13" t="str">
        <f>VLOOKUP($A209,Raw!$B$2:$DG$512,MATCH('Breakup of Clients of PMS'!H$1,Raw!$B$1:$DG$1,0),0)</f>
        <v>0</v>
      </c>
      <c r="I209" s="20">
        <f t="shared" si="57"/>
        <v>0</v>
      </c>
      <c r="J209" s="13" t="str">
        <f>VLOOKUP($A209,Raw!$B$2:$DG$512,MATCH('Breakup of Clients of PMS'!J$1,Raw!$B$1:$DG$1,0),0)</f>
        <v>0</v>
      </c>
      <c r="K209" s="20">
        <f t="shared" si="58"/>
        <v>0</v>
      </c>
      <c r="L209" s="13" t="str">
        <f>VLOOKUP($A209,Raw!$B$2:$DG$512,MATCH('Breakup of Clients of PMS'!L$1,Raw!$B$1:$DG$1,0),0)</f>
        <v>0</v>
      </c>
      <c r="M209" s="20">
        <f t="shared" si="59"/>
        <v>0</v>
      </c>
      <c r="N209" s="13" t="str">
        <f>VLOOKUP($A209,Raw!$B$2:$DG$512,MATCH('Breakup of Clients of PMS'!N$1,Raw!$B$1:$DG$1,0),0)</f>
        <v>5</v>
      </c>
      <c r="P209" s="13" t="str">
        <f>VLOOKUP($A209,Raw!$B$2:$DG$512,MATCH('Breakup of Clients of PMS'!P$1,Raw!$B$1:$DG$1,0),0)</f>
        <v>0</v>
      </c>
      <c r="Q209" s="20">
        <f t="shared" si="60"/>
        <v>0</v>
      </c>
      <c r="R209" s="13" t="str">
        <f>VLOOKUP($A209,Raw!$B$2:$DG$512,MATCH('Breakup of Clients of PMS'!R$1,Raw!$B$1:$DG$1,0),0)</f>
        <v>141.94</v>
      </c>
      <c r="S209" s="20">
        <f t="shared" si="61"/>
        <v>0.94759329728286268</v>
      </c>
      <c r="T209" s="13" t="str">
        <f>VLOOKUP($A209,Raw!$B$2:$DG$512,MATCH('Breakup of Clients of PMS'!T$1,Raw!$B$1:$DG$1,0),0)</f>
        <v>7.86</v>
      </c>
      <c r="U209" s="20">
        <f t="shared" si="62"/>
        <v>5.2473462847987186E-2</v>
      </c>
      <c r="V209" s="13" t="str">
        <f>VLOOKUP($A209,Raw!$B$2:$DG$512,MATCH('Breakup of Clients of PMS'!V$1,Raw!$B$1:$DG$1,0),0)</f>
        <v>0</v>
      </c>
      <c r="W209" s="20">
        <f t="shared" si="63"/>
        <v>0</v>
      </c>
      <c r="X209" s="13" t="str">
        <f>VLOOKUP($A209,Raw!$B$2:$DG$512,MATCH('Breakup of Clients of PMS'!X$1,Raw!$B$1:$DG$1,0),0)</f>
        <v>0</v>
      </c>
      <c r="Y209" s="20">
        <f t="shared" si="64"/>
        <v>0</v>
      </c>
      <c r="Z209" s="13" t="str">
        <f>VLOOKUP($A209,Raw!$B$2:$DG$512,MATCH('Breakup of Clients of PMS'!Z$1,Raw!$B$1:$DG$1,0),0)</f>
        <v>0</v>
      </c>
      <c r="AA209" s="20">
        <f t="shared" si="65"/>
        <v>0</v>
      </c>
      <c r="AB209" s="13" t="str">
        <f>VLOOKUP($A209,Raw!$B$2:$DG$512,MATCH('Breakup of Clients of PMS'!AB$1,Raw!$B$1:$DG$1,0),0)</f>
        <v>149.79</v>
      </c>
      <c r="AD209" s="11" t="e">
        <f t="shared" si="66"/>
        <v>#DIV/0!</v>
      </c>
      <c r="AE209" s="11">
        <f t="shared" si="67"/>
        <v>47.313333333333333</v>
      </c>
      <c r="AF209" s="11">
        <f t="shared" si="68"/>
        <v>3.93</v>
      </c>
      <c r="AG209" s="11" t="e">
        <f t="shared" si="69"/>
        <v>#DIV/0!</v>
      </c>
      <c r="AH209" s="11" t="e">
        <f t="shared" si="70"/>
        <v>#DIV/0!</v>
      </c>
      <c r="AI209" s="11" t="e">
        <f t="shared" si="71"/>
        <v>#DIV/0!</v>
      </c>
    </row>
    <row r="210" spans="1:35" x14ac:dyDescent="0.3">
      <c r="A210" s="13" t="s">
        <v>3752</v>
      </c>
      <c r="B210" s="13" t="str">
        <f>VLOOKUP($A210,Raw!$B$2:$DG$512,MATCH('Breakup of Clients of PMS'!B$1,Raw!$B$1:$DG$1,0),0)</f>
        <v>0</v>
      </c>
      <c r="C210" s="20">
        <f t="shared" si="54"/>
        <v>0</v>
      </c>
      <c r="D210" s="13" t="str">
        <f>VLOOKUP($A210,Raw!$B$2:$DG$512,MATCH('Breakup of Clients of PMS'!D$1,Raw!$B$1:$DG$1,0),0)</f>
        <v>10</v>
      </c>
      <c r="E210" s="20">
        <f t="shared" si="55"/>
        <v>0.27777777777777779</v>
      </c>
      <c r="F210" s="13" t="str">
        <f>VLOOKUP($A210,Raw!$B$2:$DG$512,MATCH('Breakup of Clients of PMS'!F$1,Raw!$B$1:$DG$1,0),0)</f>
        <v>19</v>
      </c>
      <c r="G210" s="20">
        <f t="shared" si="56"/>
        <v>0.52777777777777779</v>
      </c>
      <c r="H210" s="13" t="str">
        <f>VLOOKUP($A210,Raw!$B$2:$DG$512,MATCH('Breakup of Clients of PMS'!H$1,Raw!$B$1:$DG$1,0),0)</f>
        <v>5</v>
      </c>
      <c r="I210" s="20">
        <f t="shared" si="57"/>
        <v>0.1388888888888889</v>
      </c>
      <c r="J210" s="13" t="str">
        <f>VLOOKUP($A210,Raw!$B$2:$DG$512,MATCH('Breakup of Clients of PMS'!J$1,Raw!$B$1:$DG$1,0),0)</f>
        <v>2</v>
      </c>
      <c r="K210" s="20">
        <f t="shared" si="58"/>
        <v>5.5555555555555552E-2</v>
      </c>
      <c r="L210" s="13" t="str">
        <f>VLOOKUP($A210,Raw!$B$2:$DG$512,MATCH('Breakup of Clients of PMS'!L$1,Raw!$B$1:$DG$1,0),0)</f>
        <v>0</v>
      </c>
      <c r="M210" s="20">
        <f t="shared" si="59"/>
        <v>0</v>
      </c>
      <c r="N210" s="13" t="str">
        <f>VLOOKUP($A210,Raw!$B$2:$DG$512,MATCH('Breakup of Clients of PMS'!N$1,Raw!$B$1:$DG$1,0),0)</f>
        <v>36</v>
      </c>
      <c r="P210" s="13" t="str">
        <f>VLOOKUP($A210,Raw!$B$2:$DG$512,MATCH('Breakup of Clients of PMS'!P$1,Raw!$B$1:$DG$1,0),0)</f>
        <v>0</v>
      </c>
      <c r="Q210" s="20">
        <f t="shared" si="60"/>
        <v>0</v>
      </c>
      <c r="R210" s="13" t="str">
        <f>VLOOKUP($A210,Raw!$B$2:$DG$512,MATCH('Breakup of Clients of PMS'!R$1,Raw!$B$1:$DG$1,0),0)</f>
        <v>101.14</v>
      </c>
      <c r="S210" s="20">
        <f t="shared" si="61"/>
        <v>6.1759228162305738E-2</v>
      </c>
      <c r="T210" s="13" t="str">
        <f>VLOOKUP($A210,Raw!$B$2:$DG$512,MATCH('Breakup of Clients of PMS'!T$1,Raw!$B$1:$DG$1,0),0)</f>
        <v>101.09</v>
      </c>
      <c r="U210" s="20">
        <f t="shared" si="62"/>
        <v>6.1728696607944313E-2</v>
      </c>
      <c r="V210" s="13" t="str">
        <f>VLOOKUP($A210,Raw!$B$2:$DG$512,MATCH('Breakup of Clients of PMS'!V$1,Raw!$B$1:$DG$1,0),0)</f>
        <v>50.49</v>
      </c>
      <c r="W210" s="20">
        <f t="shared" si="63"/>
        <v>3.0830763594174578E-2</v>
      </c>
      <c r="X210" s="13" t="str">
        <f>VLOOKUP($A210,Raw!$B$2:$DG$512,MATCH('Breakup of Clients of PMS'!X$1,Raw!$B$1:$DG$1,0),0)</f>
        <v>1384.93</v>
      </c>
      <c r="Y210" s="20">
        <f t="shared" si="64"/>
        <v>0.84568131163557536</v>
      </c>
      <c r="Z210" s="13" t="str">
        <f>VLOOKUP($A210,Raw!$B$2:$DG$512,MATCH('Breakup of Clients of PMS'!Z$1,Raw!$B$1:$DG$1,0),0)</f>
        <v>0</v>
      </c>
      <c r="AA210" s="20">
        <f t="shared" si="65"/>
        <v>0</v>
      </c>
      <c r="AB210" s="13" t="str">
        <f>VLOOKUP($A210,Raw!$B$2:$DG$512,MATCH('Breakup of Clients of PMS'!AB$1,Raw!$B$1:$DG$1,0),0)</f>
        <v>1637.65</v>
      </c>
      <c r="AD210" s="11" t="e">
        <f t="shared" si="66"/>
        <v>#DIV/0!</v>
      </c>
      <c r="AE210" s="11">
        <f t="shared" si="67"/>
        <v>10.114000000000001</v>
      </c>
      <c r="AF210" s="11">
        <f t="shared" si="68"/>
        <v>5.3205263157894738</v>
      </c>
      <c r="AG210" s="11">
        <f t="shared" si="69"/>
        <v>10.098000000000001</v>
      </c>
      <c r="AH210" s="11">
        <f t="shared" si="70"/>
        <v>692.46500000000003</v>
      </c>
      <c r="AI210" s="11" t="e">
        <f t="shared" si="71"/>
        <v>#DIV/0!</v>
      </c>
    </row>
    <row r="211" spans="1:35" x14ac:dyDescent="0.3">
      <c r="A211" s="13" t="s">
        <v>3768</v>
      </c>
      <c r="B211" s="13" t="str">
        <f>VLOOKUP($A211,Raw!$B$2:$DG$512,MATCH('Breakup of Clients of PMS'!B$1,Raw!$B$1:$DG$1,0),0)</f>
        <v>0</v>
      </c>
      <c r="C211" s="20">
        <f t="shared" si="54"/>
        <v>0</v>
      </c>
      <c r="D211" s="13" t="str">
        <f>VLOOKUP($A211,Raw!$B$2:$DG$512,MATCH('Breakup of Clients of PMS'!D$1,Raw!$B$1:$DG$1,0),0)</f>
        <v>4</v>
      </c>
      <c r="E211" s="20">
        <f t="shared" si="55"/>
        <v>4.7058823529411764E-2</v>
      </c>
      <c r="F211" s="13" t="str">
        <f>VLOOKUP($A211,Raw!$B$2:$DG$512,MATCH('Breakup of Clients of PMS'!F$1,Raw!$B$1:$DG$1,0),0)</f>
        <v>68</v>
      </c>
      <c r="G211" s="20">
        <f t="shared" si="56"/>
        <v>0.8</v>
      </c>
      <c r="H211" s="13" t="str">
        <f>VLOOKUP($A211,Raw!$B$2:$DG$512,MATCH('Breakup of Clients of PMS'!H$1,Raw!$B$1:$DG$1,0),0)</f>
        <v>13</v>
      </c>
      <c r="I211" s="20">
        <f t="shared" si="57"/>
        <v>0.15294117647058825</v>
      </c>
      <c r="J211" s="13" t="str">
        <f>VLOOKUP($A211,Raw!$B$2:$DG$512,MATCH('Breakup of Clients of PMS'!J$1,Raw!$B$1:$DG$1,0),0)</f>
        <v>0</v>
      </c>
      <c r="K211" s="20">
        <f t="shared" si="58"/>
        <v>0</v>
      </c>
      <c r="L211" s="13" t="str">
        <f>VLOOKUP($A211,Raw!$B$2:$DG$512,MATCH('Breakup of Clients of PMS'!L$1,Raw!$B$1:$DG$1,0),0)</f>
        <v>0</v>
      </c>
      <c r="M211" s="20">
        <f t="shared" si="59"/>
        <v>0</v>
      </c>
      <c r="N211" s="13" t="str">
        <f>VLOOKUP($A211,Raw!$B$2:$DG$512,MATCH('Breakup of Clients of PMS'!N$1,Raw!$B$1:$DG$1,0),0)</f>
        <v>85</v>
      </c>
      <c r="P211" s="13" t="str">
        <f>VLOOKUP($A211,Raw!$B$2:$DG$512,MATCH('Breakup of Clients of PMS'!P$1,Raw!$B$1:$DG$1,0),0)</f>
        <v>0</v>
      </c>
      <c r="Q211" s="20">
        <f t="shared" si="60"/>
        <v>0</v>
      </c>
      <c r="R211" s="13" t="str">
        <f>VLOOKUP($A211,Raw!$B$2:$DG$512,MATCH('Breakup of Clients of PMS'!R$1,Raw!$B$1:$DG$1,0),0)</f>
        <v>8.41</v>
      </c>
      <c r="S211" s="20">
        <f t="shared" si="61"/>
        <v>0.10175438596491228</v>
      </c>
      <c r="T211" s="13" t="str">
        <f>VLOOKUP($A211,Raw!$B$2:$DG$512,MATCH('Breakup of Clients of PMS'!T$1,Raw!$B$1:$DG$1,0),0)</f>
        <v>62.08</v>
      </c>
      <c r="U211" s="20">
        <f t="shared" si="62"/>
        <v>0.75111917725347843</v>
      </c>
      <c r="V211" s="13" t="str">
        <f>VLOOKUP($A211,Raw!$B$2:$DG$512,MATCH('Breakup of Clients of PMS'!V$1,Raw!$B$1:$DG$1,0),0)</f>
        <v>12.16</v>
      </c>
      <c r="W211" s="20">
        <f t="shared" si="63"/>
        <v>0.14712643678160919</v>
      </c>
      <c r="X211" s="13" t="str">
        <f>VLOOKUP($A211,Raw!$B$2:$DG$512,MATCH('Breakup of Clients of PMS'!X$1,Raw!$B$1:$DG$1,0),0)</f>
        <v>0</v>
      </c>
      <c r="Y211" s="20">
        <f t="shared" si="64"/>
        <v>0</v>
      </c>
      <c r="Z211" s="13" t="str">
        <f>VLOOKUP($A211,Raw!$B$2:$DG$512,MATCH('Breakup of Clients of PMS'!Z$1,Raw!$B$1:$DG$1,0),0)</f>
        <v>0</v>
      </c>
      <c r="AA211" s="20">
        <f t="shared" si="65"/>
        <v>0</v>
      </c>
      <c r="AB211" s="13" t="str">
        <f>VLOOKUP($A211,Raw!$B$2:$DG$512,MATCH('Breakup of Clients of PMS'!AB$1,Raw!$B$1:$DG$1,0),0)</f>
        <v>82.65</v>
      </c>
      <c r="AD211" s="11" t="e">
        <f t="shared" si="66"/>
        <v>#DIV/0!</v>
      </c>
      <c r="AE211" s="11">
        <f t="shared" si="67"/>
        <v>2.1025</v>
      </c>
      <c r="AF211" s="11">
        <f t="shared" si="68"/>
        <v>0.91294117647058826</v>
      </c>
      <c r="AG211" s="11">
        <f t="shared" si="69"/>
        <v>0.93538461538461537</v>
      </c>
      <c r="AH211" s="11" t="e">
        <f t="shared" si="70"/>
        <v>#DIV/0!</v>
      </c>
      <c r="AI211" s="11" t="e">
        <f t="shared" si="71"/>
        <v>#DIV/0!</v>
      </c>
    </row>
    <row r="212" spans="1:35" x14ac:dyDescent="0.3">
      <c r="A212" s="13" t="s">
        <v>3783</v>
      </c>
      <c r="B212" s="13" t="str">
        <f>VLOOKUP($A212,Raw!$B$2:$DG$512,MATCH('Breakup of Clients of PMS'!B$1,Raw!$B$1:$DG$1,0),0)</f>
        <v>0</v>
      </c>
      <c r="C212" s="20">
        <f t="shared" si="54"/>
        <v>0</v>
      </c>
      <c r="D212" s="13" t="str">
        <f>VLOOKUP($A212,Raw!$B$2:$DG$512,MATCH('Breakup of Clients of PMS'!D$1,Raw!$B$1:$DG$1,0),0)</f>
        <v>10</v>
      </c>
      <c r="E212" s="20">
        <f t="shared" si="55"/>
        <v>0.16666666666666666</v>
      </c>
      <c r="F212" s="13" t="str">
        <f>VLOOKUP($A212,Raw!$B$2:$DG$512,MATCH('Breakup of Clients of PMS'!F$1,Raw!$B$1:$DG$1,0),0)</f>
        <v>48</v>
      </c>
      <c r="G212" s="20">
        <f t="shared" si="56"/>
        <v>0.8</v>
      </c>
      <c r="H212" s="13" t="str">
        <f>VLOOKUP($A212,Raw!$B$2:$DG$512,MATCH('Breakup of Clients of PMS'!H$1,Raw!$B$1:$DG$1,0),0)</f>
        <v>2</v>
      </c>
      <c r="I212" s="20">
        <f t="shared" si="57"/>
        <v>3.3333333333333333E-2</v>
      </c>
      <c r="J212" s="13" t="str">
        <f>VLOOKUP($A212,Raw!$B$2:$DG$512,MATCH('Breakup of Clients of PMS'!J$1,Raw!$B$1:$DG$1,0),0)</f>
        <v>0</v>
      </c>
      <c r="K212" s="20">
        <f t="shared" si="58"/>
        <v>0</v>
      </c>
      <c r="L212" s="13" t="str">
        <f>VLOOKUP($A212,Raw!$B$2:$DG$512,MATCH('Breakup of Clients of PMS'!L$1,Raw!$B$1:$DG$1,0),0)</f>
        <v>0</v>
      </c>
      <c r="M212" s="20">
        <f t="shared" si="59"/>
        <v>0</v>
      </c>
      <c r="N212" s="13" t="str">
        <f>VLOOKUP($A212,Raw!$B$2:$DG$512,MATCH('Breakup of Clients of PMS'!N$1,Raw!$B$1:$DG$1,0),0)</f>
        <v>60</v>
      </c>
      <c r="P212" s="13" t="str">
        <f>VLOOKUP($A212,Raw!$B$2:$DG$512,MATCH('Breakup of Clients of PMS'!P$1,Raw!$B$1:$DG$1,0),0)</f>
        <v>0</v>
      </c>
      <c r="Q212" s="20">
        <f t="shared" si="60"/>
        <v>0</v>
      </c>
      <c r="R212" s="13" t="str">
        <f>VLOOKUP($A212,Raw!$B$2:$DG$512,MATCH('Breakup of Clients of PMS'!R$1,Raw!$B$1:$DG$1,0),0)</f>
        <v>9.28</v>
      </c>
      <c r="S212" s="20">
        <f t="shared" si="61"/>
        <v>0.123848925663953</v>
      </c>
      <c r="T212" s="13" t="str">
        <f>VLOOKUP($A212,Raw!$B$2:$DG$512,MATCH('Breakup of Clients of PMS'!T$1,Raw!$B$1:$DG$1,0),0)</f>
        <v>63.92</v>
      </c>
      <c r="U212" s="20">
        <f t="shared" si="62"/>
        <v>0.85306285866809017</v>
      </c>
      <c r="V212" s="13" t="str">
        <f>VLOOKUP($A212,Raw!$B$2:$DG$512,MATCH('Breakup of Clients of PMS'!V$1,Raw!$B$1:$DG$1,0),0)</f>
        <v>1.72</v>
      </c>
      <c r="W212" s="20">
        <f t="shared" si="63"/>
        <v>2.2954757773922325E-2</v>
      </c>
      <c r="X212" s="13" t="str">
        <f>VLOOKUP($A212,Raw!$B$2:$DG$512,MATCH('Breakup of Clients of PMS'!X$1,Raw!$B$1:$DG$1,0),0)</f>
        <v>0</v>
      </c>
      <c r="Y212" s="20">
        <f t="shared" si="64"/>
        <v>0</v>
      </c>
      <c r="Z212" s="13" t="str">
        <f>VLOOKUP($A212,Raw!$B$2:$DG$512,MATCH('Breakup of Clients of PMS'!Z$1,Raw!$B$1:$DG$1,0),0)</f>
        <v>0</v>
      </c>
      <c r="AA212" s="20">
        <f t="shared" si="65"/>
        <v>0</v>
      </c>
      <c r="AB212" s="13" t="str">
        <f>VLOOKUP($A212,Raw!$B$2:$DG$512,MATCH('Breakup of Clients of PMS'!AB$1,Raw!$B$1:$DG$1,0),0)</f>
        <v>74.93</v>
      </c>
      <c r="AD212" s="11" t="e">
        <f t="shared" si="66"/>
        <v>#DIV/0!</v>
      </c>
      <c r="AE212" s="11">
        <f t="shared" si="67"/>
        <v>0.92799999999999994</v>
      </c>
      <c r="AF212" s="11">
        <f t="shared" si="68"/>
        <v>1.3316666666666668</v>
      </c>
      <c r="AG212" s="11">
        <f t="shared" si="69"/>
        <v>0.86</v>
      </c>
      <c r="AH212" s="11" t="e">
        <f t="shared" si="70"/>
        <v>#DIV/0!</v>
      </c>
      <c r="AI212" s="11" t="e">
        <f t="shared" si="71"/>
        <v>#DIV/0!</v>
      </c>
    </row>
    <row r="213" spans="1:35" x14ac:dyDescent="0.3">
      <c r="A213" s="13" t="s">
        <v>3798</v>
      </c>
      <c r="B213" s="13" t="str">
        <f>VLOOKUP($A213,Raw!$B$2:$DG$512,MATCH('Breakup of Clients of PMS'!B$1,Raw!$B$1:$DG$1,0),0)</f>
        <v>0</v>
      </c>
      <c r="C213" s="20" t="e">
        <f t="shared" si="54"/>
        <v>#DIV/0!</v>
      </c>
      <c r="D213" s="13" t="str">
        <f>VLOOKUP($A213,Raw!$B$2:$DG$512,MATCH('Breakup of Clients of PMS'!D$1,Raw!$B$1:$DG$1,0),0)</f>
        <v>0</v>
      </c>
      <c r="E213" s="20" t="e">
        <f t="shared" si="55"/>
        <v>#DIV/0!</v>
      </c>
      <c r="F213" s="13" t="str">
        <f>VLOOKUP($A213,Raw!$B$2:$DG$512,MATCH('Breakup of Clients of PMS'!F$1,Raw!$B$1:$DG$1,0),0)</f>
        <v>0</v>
      </c>
      <c r="G213" s="20" t="e">
        <f t="shared" si="56"/>
        <v>#DIV/0!</v>
      </c>
      <c r="H213" s="13" t="str">
        <f>VLOOKUP($A213,Raw!$B$2:$DG$512,MATCH('Breakup of Clients of PMS'!H$1,Raw!$B$1:$DG$1,0),0)</f>
        <v>0</v>
      </c>
      <c r="I213" s="20" t="e">
        <f t="shared" si="57"/>
        <v>#DIV/0!</v>
      </c>
      <c r="J213" s="13" t="str">
        <f>VLOOKUP($A213,Raw!$B$2:$DG$512,MATCH('Breakup of Clients of PMS'!J$1,Raw!$B$1:$DG$1,0),0)</f>
        <v>0</v>
      </c>
      <c r="K213" s="20" t="e">
        <f t="shared" si="58"/>
        <v>#DIV/0!</v>
      </c>
      <c r="L213" s="13" t="str">
        <f>VLOOKUP($A213,Raw!$B$2:$DG$512,MATCH('Breakup of Clients of PMS'!L$1,Raw!$B$1:$DG$1,0),0)</f>
        <v>0</v>
      </c>
      <c r="M213" s="20" t="e">
        <f t="shared" si="59"/>
        <v>#DIV/0!</v>
      </c>
      <c r="N213" s="13" t="str">
        <f>VLOOKUP($A213,Raw!$B$2:$DG$512,MATCH('Breakup of Clients of PMS'!N$1,Raw!$B$1:$DG$1,0),0)</f>
        <v>0</v>
      </c>
      <c r="P213" s="13" t="str">
        <f>VLOOKUP($A213,Raw!$B$2:$DG$512,MATCH('Breakup of Clients of PMS'!P$1,Raw!$B$1:$DG$1,0),0)</f>
        <v>0</v>
      </c>
      <c r="Q213" s="20" t="e">
        <f t="shared" si="60"/>
        <v>#DIV/0!</v>
      </c>
      <c r="R213" s="13" t="str">
        <f>VLOOKUP($A213,Raw!$B$2:$DG$512,MATCH('Breakup of Clients of PMS'!R$1,Raw!$B$1:$DG$1,0),0)</f>
        <v>0</v>
      </c>
      <c r="S213" s="20" t="e">
        <f t="shared" si="61"/>
        <v>#DIV/0!</v>
      </c>
      <c r="T213" s="13" t="str">
        <f>VLOOKUP($A213,Raw!$B$2:$DG$512,MATCH('Breakup of Clients of PMS'!T$1,Raw!$B$1:$DG$1,0),0)</f>
        <v>0</v>
      </c>
      <c r="U213" s="20" t="e">
        <f t="shared" si="62"/>
        <v>#DIV/0!</v>
      </c>
      <c r="V213" s="13" t="str">
        <f>VLOOKUP($A213,Raw!$B$2:$DG$512,MATCH('Breakup of Clients of PMS'!V$1,Raw!$B$1:$DG$1,0),0)</f>
        <v>0</v>
      </c>
      <c r="W213" s="20" t="e">
        <f t="shared" si="63"/>
        <v>#DIV/0!</v>
      </c>
      <c r="X213" s="13" t="str">
        <f>VLOOKUP($A213,Raw!$B$2:$DG$512,MATCH('Breakup of Clients of PMS'!X$1,Raw!$B$1:$DG$1,0),0)</f>
        <v>0</v>
      </c>
      <c r="Y213" s="20" t="e">
        <f t="shared" si="64"/>
        <v>#DIV/0!</v>
      </c>
      <c r="Z213" s="13" t="str">
        <f>VLOOKUP($A213,Raw!$B$2:$DG$512,MATCH('Breakup of Clients of PMS'!Z$1,Raw!$B$1:$DG$1,0),0)</f>
        <v>0</v>
      </c>
      <c r="AA213" s="20" t="e">
        <f t="shared" si="65"/>
        <v>#DIV/0!</v>
      </c>
      <c r="AB213" s="13" t="str">
        <f>VLOOKUP($A213,Raw!$B$2:$DG$512,MATCH('Breakup of Clients of PMS'!AB$1,Raw!$B$1:$DG$1,0),0)</f>
        <v>0</v>
      </c>
      <c r="AD213" s="11" t="e">
        <f t="shared" si="66"/>
        <v>#DIV/0!</v>
      </c>
      <c r="AE213" s="11" t="e">
        <f t="shared" si="67"/>
        <v>#DIV/0!</v>
      </c>
      <c r="AF213" s="11" t="e">
        <f t="shared" si="68"/>
        <v>#DIV/0!</v>
      </c>
      <c r="AG213" s="11" t="e">
        <f t="shared" si="69"/>
        <v>#DIV/0!</v>
      </c>
      <c r="AH213" s="11" t="e">
        <f t="shared" si="70"/>
        <v>#DIV/0!</v>
      </c>
      <c r="AI213" s="11" t="e">
        <f t="shared" si="71"/>
        <v>#DIV/0!</v>
      </c>
    </row>
    <row r="214" spans="1:35" x14ac:dyDescent="0.3">
      <c r="A214" s="13" t="s">
        <v>3806</v>
      </c>
      <c r="B214" s="13" t="str">
        <f>VLOOKUP($A214,Raw!$B$2:$DG$512,MATCH('Breakup of Clients of PMS'!B$1,Raw!$B$1:$DG$1,0),0)</f>
        <v>0</v>
      </c>
      <c r="C214" s="20">
        <f t="shared" si="54"/>
        <v>0</v>
      </c>
      <c r="D214" s="13" t="str">
        <f>VLOOKUP($A214,Raw!$B$2:$DG$512,MATCH('Breakup of Clients of PMS'!D$1,Raw!$B$1:$DG$1,0),0)</f>
        <v>2</v>
      </c>
      <c r="E214" s="20">
        <f t="shared" si="55"/>
        <v>6.25E-2</v>
      </c>
      <c r="F214" s="13" t="str">
        <f>VLOOKUP($A214,Raw!$B$2:$DG$512,MATCH('Breakup of Clients of PMS'!F$1,Raw!$B$1:$DG$1,0),0)</f>
        <v>30</v>
      </c>
      <c r="G214" s="20">
        <f t="shared" si="56"/>
        <v>0.9375</v>
      </c>
      <c r="H214" s="13" t="str">
        <f>VLOOKUP($A214,Raw!$B$2:$DG$512,MATCH('Breakup of Clients of PMS'!H$1,Raw!$B$1:$DG$1,0),0)</f>
        <v>0</v>
      </c>
      <c r="I214" s="20">
        <f t="shared" si="57"/>
        <v>0</v>
      </c>
      <c r="J214" s="13" t="str">
        <f>VLOOKUP($A214,Raw!$B$2:$DG$512,MATCH('Breakup of Clients of PMS'!J$1,Raw!$B$1:$DG$1,0),0)</f>
        <v>0</v>
      </c>
      <c r="K214" s="20">
        <f t="shared" si="58"/>
        <v>0</v>
      </c>
      <c r="L214" s="13" t="str">
        <f>VLOOKUP($A214,Raw!$B$2:$DG$512,MATCH('Breakup of Clients of PMS'!L$1,Raw!$B$1:$DG$1,0),0)</f>
        <v>0</v>
      </c>
      <c r="M214" s="20">
        <f t="shared" si="59"/>
        <v>0</v>
      </c>
      <c r="N214" s="13" t="str">
        <f>VLOOKUP($A214,Raw!$B$2:$DG$512,MATCH('Breakup of Clients of PMS'!N$1,Raw!$B$1:$DG$1,0),0)</f>
        <v>32</v>
      </c>
      <c r="P214" s="13" t="str">
        <f>VLOOKUP($A214,Raw!$B$2:$DG$512,MATCH('Breakup of Clients of PMS'!P$1,Raw!$B$1:$DG$1,0),0)</f>
        <v>0</v>
      </c>
      <c r="Q214" s="20">
        <f t="shared" si="60"/>
        <v>0</v>
      </c>
      <c r="R214" s="13" t="str">
        <f>VLOOKUP($A214,Raw!$B$2:$DG$512,MATCH('Breakup of Clients of PMS'!R$1,Raw!$B$1:$DG$1,0),0)</f>
        <v>1.57</v>
      </c>
      <c r="S214" s="20">
        <f t="shared" si="61"/>
        <v>3.6571162357325881E-2</v>
      </c>
      <c r="T214" s="13" t="str">
        <f>VLOOKUP($A214,Raw!$B$2:$DG$512,MATCH('Breakup of Clients of PMS'!T$1,Raw!$B$1:$DG$1,0),0)</f>
        <v>41.36</v>
      </c>
      <c r="U214" s="20">
        <f t="shared" si="62"/>
        <v>0.96342883764267406</v>
      </c>
      <c r="V214" s="13" t="str">
        <f>VLOOKUP($A214,Raw!$B$2:$DG$512,MATCH('Breakup of Clients of PMS'!V$1,Raw!$B$1:$DG$1,0),0)</f>
        <v>0</v>
      </c>
      <c r="W214" s="20">
        <f t="shared" si="63"/>
        <v>0</v>
      </c>
      <c r="X214" s="13" t="str">
        <f>VLOOKUP($A214,Raw!$B$2:$DG$512,MATCH('Breakup of Clients of PMS'!X$1,Raw!$B$1:$DG$1,0),0)</f>
        <v>0</v>
      </c>
      <c r="Y214" s="20">
        <f t="shared" si="64"/>
        <v>0</v>
      </c>
      <c r="Z214" s="13" t="str">
        <f>VLOOKUP($A214,Raw!$B$2:$DG$512,MATCH('Breakup of Clients of PMS'!Z$1,Raw!$B$1:$DG$1,0),0)</f>
        <v>0</v>
      </c>
      <c r="AA214" s="20">
        <f t="shared" si="65"/>
        <v>0</v>
      </c>
      <c r="AB214" s="13" t="str">
        <f>VLOOKUP($A214,Raw!$B$2:$DG$512,MATCH('Breakup of Clients of PMS'!AB$1,Raw!$B$1:$DG$1,0),0)</f>
        <v>42.93</v>
      </c>
      <c r="AD214" s="11" t="e">
        <f t="shared" si="66"/>
        <v>#DIV/0!</v>
      </c>
      <c r="AE214" s="11">
        <f t="shared" si="67"/>
        <v>0.78500000000000003</v>
      </c>
      <c r="AF214" s="11">
        <f t="shared" si="68"/>
        <v>1.3786666666666667</v>
      </c>
      <c r="AG214" s="11" t="e">
        <f t="shared" si="69"/>
        <v>#DIV/0!</v>
      </c>
      <c r="AH214" s="11" t="e">
        <f t="shared" si="70"/>
        <v>#DIV/0!</v>
      </c>
      <c r="AI214" s="11" t="e">
        <f t="shared" si="71"/>
        <v>#DIV/0!</v>
      </c>
    </row>
    <row r="215" spans="1:35" x14ac:dyDescent="0.3">
      <c r="A215" s="13" t="s">
        <v>3820</v>
      </c>
      <c r="B215" s="13" t="str">
        <f>VLOOKUP($A215,Raw!$B$2:$DG$512,MATCH('Breakup of Clients of PMS'!B$1,Raw!$B$1:$DG$1,0),0)</f>
        <v>0</v>
      </c>
      <c r="C215" s="20">
        <f t="shared" si="54"/>
        <v>0</v>
      </c>
      <c r="D215" s="13" t="str">
        <f>VLOOKUP($A215,Raw!$B$2:$DG$512,MATCH('Breakup of Clients of PMS'!D$1,Raw!$B$1:$DG$1,0),0)</f>
        <v>0</v>
      </c>
      <c r="E215" s="20">
        <f t="shared" si="55"/>
        <v>0</v>
      </c>
      <c r="F215" s="13" t="str">
        <f>VLOOKUP($A215,Raw!$B$2:$DG$512,MATCH('Breakup of Clients of PMS'!F$1,Raw!$B$1:$DG$1,0),0)</f>
        <v>1</v>
      </c>
      <c r="G215" s="20">
        <f t="shared" si="56"/>
        <v>1</v>
      </c>
      <c r="H215" s="13" t="str">
        <f>VLOOKUP($A215,Raw!$B$2:$DG$512,MATCH('Breakup of Clients of PMS'!H$1,Raw!$B$1:$DG$1,0),0)</f>
        <v>0</v>
      </c>
      <c r="I215" s="20">
        <f t="shared" si="57"/>
        <v>0</v>
      </c>
      <c r="J215" s="13" t="str">
        <f>VLOOKUP($A215,Raw!$B$2:$DG$512,MATCH('Breakup of Clients of PMS'!J$1,Raw!$B$1:$DG$1,0),0)</f>
        <v>0</v>
      </c>
      <c r="K215" s="20">
        <f t="shared" si="58"/>
        <v>0</v>
      </c>
      <c r="L215" s="13" t="str">
        <f>VLOOKUP($A215,Raw!$B$2:$DG$512,MATCH('Breakup of Clients of PMS'!L$1,Raw!$B$1:$DG$1,0),0)</f>
        <v>0</v>
      </c>
      <c r="M215" s="20">
        <f t="shared" si="59"/>
        <v>0</v>
      </c>
      <c r="N215" s="13" t="str">
        <f>VLOOKUP($A215,Raw!$B$2:$DG$512,MATCH('Breakup of Clients of PMS'!N$1,Raw!$B$1:$DG$1,0),0)</f>
        <v>1</v>
      </c>
      <c r="P215" s="13" t="str">
        <f>VLOOKUP($A215,Raw!$B$2:$DG$512,MATCH('Breakup of Clients of PMS'!P$1,Raw!$B$1:$DG$1,0),0)</f>
        <v>0</v>
      </c>
      <c r="Q215" s="20">
        <f t="shared" si="60"/>
        <v>0</v>
      </c>
      <c r="R215" s="13" t="str">
        <f>VLOOKUP($A215,Raw!$B$2:$DG$512,MATCH('Breakup of Clients of PMS'!R$1,Raw!$B$1:$DG$1,0),0)</f>
        <v>0</v>
      </c>
      <c r="S215" s="20">
        <f t="shared" si="61"/>
        <v>0</v>
      </c>
      <c r="T215" s="13" t="str">
        <f>VLOOKUP($A215,Raw!$B$2:$DG$512,MATCH('Breakup of Clients of PMS'!T$1,Raw!$B$1:$DG$1,0),0)</f>
        <v>10350000</v>
      </c>
      <c r="U215" s="20">
        <f t="shared" si="62"/>
        <v>1</v>
      </c>
      <c r="V215" s="13" t="str">
        <f>VLOOKUP($A215,Raw!$B$2:$DG$512,MATCH('Breakup of Clients of PMS'!V$1,Raw!$B$1:$DG$1,0),0)</f>
        <v>0</v>
      </c>
      <c r="W215" s="20">
        <f t="shared" si="63"/>
        <v>0</v>
      </c>
      <c r="X215" s="13" t="str">
        <f>VLOOKUP($A215,Raw!$B$2:$DG$512,MATCH('Breakup of Clients of PMS'!X$1,Raw!$B$1:$DG$1,0),0)</f>
        <v>0</v>
      </c>
      <c r="Y215" s="20">
        <f t="shared" si="64"/>
        <v>0</v>
      </c>
      <c r="Z215" s="13" t="str">
        <f>VLOOKUP($A215,Raw!$B$2:$DG$512,MATCH('Breakup of Clients of PMS'!Z$1,Raw!$B$1:$DG$1,0),0)</f>
        <v>0</v>
      </c>
      <c r="AA215" s="20">
        <f t="shared" si="65"/>
        <v>0</v>
      </c>
      <c r="AB215" s="13" t="str">
        <f>VLOOKUP($A215,Raw!$B$2:$DG$512,MATCH('Breakup of Clients of PMS'!AB$1,Raw!$B$1:$DG$1,0),0)</f>
        <v>10350000</v>
      </c>
      <c r="AD215" s="11" t="e">
        <f t="shared" si="66"/>
        <v>#DIV/0!</v>
      </c>
      <c r="AE215" s="11" t="e">
        <f t="shared" si="67"/>
        <v>#DIV/0!</v>
      </c>
      <c r="AF215" s="11">
        <f t="shared" si="68"/>
        <v>10350000</v>
      </c>
      <c r="AG215" s="11" t="e">
        <f t="shared" si="69"/>
        <v>#DIV/0!</v>
      </c>
      <c r="AH215" s="11" t="e">
        <f t="shared" si="70"/>
        <v>#DIV/0!</v>
      </c>
      <c r="AI215" s="11" t="e">
        <f t="shared" si="71"/>
        <v>#DIV/0!</v>
      </c>
    </row>
    <row r="216" spans="1:35" x14ac:dyDescent="0.3">
      <c r="A216" s="13" t="s">
        <v>3831</v>
      </c>
      <c r="B216" s="13" t="str">
        <f>VLOOKUP($A216,Raw!$B$2:$DG$512,MATCH('Breakup of Clients of PMS'!B$1,Raw!$B$1:$DG$1,0),0)</f>
        <v>0</v>
      </c>
      <c r="C216" s="20" t="e">
        <f t="shared" si="54"/>
        <v>#DIV/0!</v>
      </c>
      <c r="D216" s="13" t="str">
        <f>VLOOKUP($A216,Raw!$B$2:$DG$512,MATCH('Breakup of Clients of PMS'!D$1,Raw!$B$1:$DG$1,0),0)</f>
        <v>0</v>
      </c>
      <c r="E216" s="20" t="e">
        <f t="shared" si="55"/>
        <v>#DIV/0!</v>
      </c>
      <c r="F216" s="13" t="str">
        <f>VLOOKUP($A216,Raw!$B$2:$DG$512,MATCH('Breakup of Clients of PMS'!F$1,Raw!$B$1:$DG$1,0),0)</f>
        <v>0</v>
      </c>
      <c r="G216" s="20" t="e">
        <f t="shared" si="56"/>
        <v>#DIV/0!</v>
      </c>
      <c r="H216" s="13" t="str">
        <f>VLOOKUP($A216,Raw!$B$2:$DG$512,MATCH('Breakup of Clients of PMS'!H$1,Raw!$B$1:$DG$1,0),0)</f>
        <v>0</v>
      </c>
      <c r="I216" s="20" t="e">
        <f t="shared" si="57"/>
        <v>#DIV/0!</v>
      </c>
      <c r="J216" s="13" t="str">
        <f>VLOOKUP($A216,Raw!$B$2:$DG$512,MATCH('Breakup of Clients of PMS'!J$1,Raw!$B$1:$DG$1,0),0)</f>
        <v>0</v>
      </c>
      <c r="K216" s="20" t="e">
        <f t="shared" si="58"/>
        <v>#DIV/0!</v>
      </c>
      <c r="L216" s="13" t="str">
        <f>VLOOKUP($A216,Raw!$B$2:$DG$512,MATCH('Breakup of Clients of PMS'!L$1,Raw!$B$1:$DG$1,0),0)</f>
        <v>0</v>
      </c>
      <c r="M216" s="20" t="e">
        <f t="shared" si="59"/>
        <v>#DIV/0!</v>
      </c>
      <c r="N216" s="13" t="str">
        <f>VLOOKUP($A216,Raw!$B$2:$DG$512,MATCH('Breakup of Clients of PMS'!N$1,Raw!$B$1:$DG$1,0),0)</f>
        <v>0</v>
      </c>
      <c r="P216" s="13" t="str">
        <f>VLOOKUP($A216,Raw!$B$2:$DG$512,MATCH('Breakup of Clients of PMS'!P$1,Raw!$B$1:$DG$1,0),0)</f>
        <v>0</v>
      </c>
      <c r="Q216" s="20" t="e">
        <f t="shared" si="60"/>
        <v>#DIV/0!</v>
      </c>
      <c r="R216" s="13" t="str">
        <f>VLOOKUP($A216,Raw!$B$2:$DG$512,MATCH('Breakup of Clients of PMS'!R$1,Raw!$B$1:$DG$1,0),0)</f>
        <v>0</v>
      </c>
      <c r="S216" s="20" t="e">
        <f t="shared" si="61"/>
        <v>#DIV/0!</v>
      </c>
      <c r="T216" s="13" t="str">
        <f>VLOOKUP($A216,Raw!$B$2:$DG$512,MATCH('Breakup of Clients of PMS'!T$1,Raw!$B$1:$DG$1,0),0)</f>
        <v>0</v>
      </c>
      <c r="U216" s="20" t="e">
        <f t="shared" si="62"/>
        <v>#DIV/0!</v>
      </c>
      <c r="V216" s="13" t="str">
        <f>VLOOKUP($A216,Raw!$B$2:$DG$512,MATCH('Breakup of Clients of PMS'!V$1,Raw!$B$1:$DG$1,0),0)</f>
        <v>0</v>
      </c>
      <c r="W216" s="20" t="e">
        <f t="shared" si="63"/>
        <v>#DIV/0!</v>
      </c>
      <c r="X216" s="13" t="str">
        <f>VLOOKUP($A216,Raw!$B$2:$DG$512,MATCH('Breakup of Clients of PMS'!X$1,Raw!$B$1:$DG$1,0),0)</f>
        <v>0</v>
      </c>
      <c r="Y216" s="20" t="e">
        <f t="shared" si="64"/>
        <v>#DIV/0!</v>
      </c>
      <c r="Z216" s="13" t="str">
        <f>VLOOKUP($A216,Raw!$B$2:$DG$512,MATCH('Breakup of Clients of PMS'!Z$1,Raw!$B$1:$DG$1,0),0)</f>
        <v>0</v>
      </c>
      <c r="AA216" s="20" t="e">
        <f t="shared" si="65"/>
        <v>#DIV/0!</v>
      </c>
      <c r="AB216" s="13" t="str">
        <f>VLOOKUP($A216,Raw!$B$2:$DG$512,MATCH('Breakup of Clients of PMS'!AB$1,Raw!$B$1:$DG$1,0),0)</f>
        <v>0</v>
      </c>
      <c r="AD216" s="11" t="e">
        <f t="shared" si="66"/>
        <v>#DIV/0!</v>
      </c>
      <c r="AE216" s="11" t="e">
        <f t="shared" si="67"/>
        <v>#DIV/0!</v>
      </c>
      <c r="AF216" s="11" t="e">
        <f t="shared" si="68"/>
        <v>#DIV/0!</v>
      </c>
      <c r="AG216" s="11" t="e">
        <f t="shared" si="69"/>
        <v>#DIV/0!</v>
      </c>
      <c r="AH216" s="11" t="e">
        <f t="shared" si="70"/>
        <v>#DIV/0!</v>
      </c>
      <c r="AI216" s="11" t="e">
        <f t="shared" si="71"/>
        <v>#DIV/0!</v>
      </c>
    </row>
    <row r="217" spans="1:35" x14ac:dyDescent="0.3">
      <c r="A217" s="13" t="s">
        <v>3837</v>
      </c>
      <c r="B217" s="13" t="str">
        <f>VLOOKUP($A217,Raw!$B$2:$DG$512,MATCH('Breakup of Clients of PMS'!B$1,Raw!$B$1:$DG$1,0),0)</f>
        <v>0</v>
      </c>
      <c r="C217" s="20">
        <f t="shared" si="54"/>
        <v>0</v>
      </c>
      <c r="D217" s="13" t="str">
        <f>VLOOKUP($A217,Raw!$B$2:$DG$512,MATCH('Breakup of Clients of PMS'!D$1,Raw!$B$1:$DG$1,0),0)</f>
        <v>22</v>
      </c>
      <c r="E217" s="20">
        <f t="shared" si="55"/>
        <v>0.11764705882352941</v>
      </c>
      <c r="F217" s="13" t="str">
        <f>VLOOKUP($A217,Raw!$B$2:$DG$512,MATCH('Breakup of Clients of PMS'!F$1,Raw!$B$1:$DG$1,0),0)</f>
        <v>148</v>
      </c>
      <c r="G217" s="20">
        <f t="shared" si="56"/>
        <v>0.79144385026737973</v>
      </c>
      <c r="H217" s="13" t="str">
        <f>VLOOKUP($A217,Raw!$B$2:$DG$512,MATCH('Breakup of Clients of PMS'!H$1,Raw!$B$1:$DG$1,0),0)</f>
        <v>17</v>
      </c>
      <c r="I217" s="20">
        <f t="shared" si="57"/>
        <v>9.0909090909090912E-2</v>
      </c>
      <c r="J217" s="13" t="str">
        <f>VLOOKUP($A217,Raw!$B$2:$DG$512,MATCH('Breakup of Clients of PMS'!J$1,Raw!$B$1:$DG$1,0),0)</f>
        <v>0</v>
      </c>
      <c r="K217" s="20">
        <f t="shared" si="58"/>
        <v>0</v>
      </c>
      <c r="L217" s="13" t="str">
        <f>VLOOKUP($A217,Raw!$B$2:$DG$512,MATCH('Breakup of Clients of PMS'!L$1,Raw!$B$1:$DG$1,0),0)</f>
        <v>0</v>
      </c>
      <c r="M217" s="20">
        <f t="shared" si="59"/>
        <v>0</v>
      </c>
      <c r="N217" s="13" t="str">
        <f>VLOOKUP($A217,Raw!$B$2:$DG$512,MATCH('Breakup of Clients of PMS'!N$1,Raw!$B$1:$DG$1,0),0)</f>
        <v>187</v>
      </c>
      <c r="P217" s="13" t="str">
        <f>VLOOKUP($A217,Raw!$B$2:$DG$512,MATCH('Breakup of Clients of PMS'!P$1,Raw!$B$1:$DG$1,0),0)</f>
        <v>0</v>
      </c>
      <c r="Q217" s="20">
        <f t="shared" si="60"/>
        <v>0</v>
      </c>
      <c r="R217" s="13" t="str">
        <f>VLOOKUP($A217,Raw!$B$2:$DG$512,MATCH('Breakup of Clients of PMS'!R$1,Raw!$B$1:$DG$1,0),0)</f>
        <v>792.32</v>
      </c>
      <c r="S217" s="20">
        <f t="shared" si="61"/>
        <v>0.59970632313537897</v>
      </c>
      <c r="T217" s="13" t="str">
        <f>VLOOKUP($A217,Raw!$B$2:$DG$512,MATCH('Breakup of Clients of PMS'!T$1,Raw!$B$1:$DG$1,0),0)</f>
        <v>437.04</v>
      </c>
      <c r="U217" s="20">
        <f t="shared" si="62"/>
        <v>0.33079519823188364</v>
      </c>
      <c r="V217" s="13" t="str">
        <f>VLOOKUP($A217,Raw!$B$2:$DG$512,MATCH('Breakup of Clients of PMS'!V$1,Raw!$B$1:$DG$1,0),0)</f>
        <v>91.82</v>
      </c>
      <c r="W217" s="20">
        <f t="shared" si="63"/>
        <v>6.9498478632737393E-2</v>
      </c>
      <c r="X217" s="13" t="str">
        <f>VLOOKUP($A217,Raw!$B$2:$DG$512,MATCH('Breakup of Clients of PMS'!X$1,Raw!$B$1:$DG$1,0),0)</f>
        <v>0</v>
      </c>
      <c r="Y217" s="20">
        <f t="shared" si="64"/>
        <v>0</v>
      </c>
      <c r="Z217" s="13" t="str">
        <f>VLOOKUP($A217,Raw!$B$2:$DG$512,MATCH('Breakup of Clients of PMS'!Z$1,Raw!$B$1:$DG$1,0),0)</f>
        <v>0</v>
      </c>
      <c r="AA217" s="20">
        <f t="shared" si="65"/>
        <v>0</v>
      </c>
      <c r="AB217" s="13" t="str">
        <f>VLOOKUP($A217,Raw!$B$2:$DG$512,MATCH('Breakup of Clients of PMS'!AB$1,Raw!$B$1:$DG$1,0),0)</f>
        <v>1321.18</v>
      </c>
      <c r="AD217" s="11" t="e">
        <f t="shared" si="66"/>
        <v>#DIV/0!</v>
      </c>
      <c r="AE217" s="11">
        <f t="shared" si="67"/>
        <v>36.014545454545456</v>
      </c>
      <c r="AF217" s="11">
        <f t="shared" si="68"/>
        <v>2.9529729729729732</v>
      </c>
      <c r="AG217" s="11">
        <f t="shared" si="69"/>
        <v>5.4011764705882346</v>
      </c>
      <c r="AH217" s="11" t="e">
        <f t="shared" si="70"/>
        <v>#DIV/0!</v>
      </c>
      <c r="AI217" s="11" t="e">
        <f t="shared" si="71"/>
        <v>#DIV/0!</v>
      </c>
    </row>
    <row r="218" spans="1:35" x14ac:dyDescent="0.3">
      <c r="A218" s="13" t="s">
        <v>3871</v>
      </c>
      <c r="B218" s="13" t="str">
        <f>VLOOKUP($A218,Raw!$B$2:$DG$512,MATCH('Breakup of Clients of PMS'!B$1,Raw!$B$1:$DG$1,0),0)</f>
        <v>0</v>
      </c>
      <c r="C218" s="20">
        <f t="shared" si="54"/>
        <v>0</v>
      </c>
      <c r="D218" s="13" t="str">
        <f>VLOOKUP($A218,Raw!$B$2:$DG$512,MATCH('Breakup of Clients of PMS'!D$1,Raw!$B$1:$DG$1,0),0)</f>
        <v>1</v>
      </c>
      <c r="E218" s="20">
        <f t="shared" si="55"/>
        <v>0.5</v>
      </c>
      <c r="F218" s="13" t="str">
        <f>VLOOKUP($A218,Raw!$B$2:$DG$512,MATCH('Breakup of Clients of PMS'!F$1,Raw!$B$1:$DG$1,0),0)</f>
        <v>1</v>
      </c>
      <c r="G218" s="20">
        <f t="shared" si="56"/>
        <v>0.5</v>
      </c>
      <c r="H218" s="13" t="str">
        <f>VLOOKUP($A218,Raw!$B$2:$DG$512,MATCH('Breakup of Clients of PMS'!H$1,Raw!$B$1:$DG$1,0),0)</f>
        <v>0</v>
      </c>
      <c r="I218" s="20">
        <f t="shared" si="57"/>
        <v>0</v>
      </c>
      <c r="J218" s="13" t="str">
        <f>VLOOKUP($A218,Raw!$B$2:$DG$512,MATCH('Breakup of Clients of PMS'!J$1,Raw!$B$1:$DG$1,0),0)</f>
        <v>0</v>
      </c>
      <c r="K218" s="20">
        <f t="shared" si="58"/>
        <v>0</v>
      </c>
      <c r="L218" s="13" t="str">
        <f>VLOOKUP($A218,Raw!$B$2:$DG$512,MATCH('Breakup of Clients of PMS'!L$1,Raw!$B$1:$DG$1,0),0)</f>
        <v>0</v>
      </c>
      <c r="M218" s="20">
        <f t="shared" si="59"/>
        <v>0</v>
      </c>
      <c r="N218" s="13" t="str">
        <f>VLOOKUP($A218,Raw!$B$2:$DG$512,MATCH('Breakup of Clients of PMS'!N$1,Raw!$B$1:$DG$1,0),0)</f>
        <v>2</v>
      </c>
      <c r="P218" s="13" t="str">
        <f>VLOOKUP($A218,Raw!$B$2:$DG$512,MATCH('Breakup of Clients of PMS'!P$1,Raw!$B$1:$DG$1,0),0)</f>
        <v>0</v>
      </c>
      <c r="Q218" s="20">
        <f t="shared" si="60"/>
        <v>0</v>
      </c>
      <c r="R218" s="13" t="str">
        <f>VLOOKUP($A218,Raw!$B$2:$DG$512,MATCH('Breakup of Clients of PMS'!R$1,Raw!$B$1:$DG$1,0),0)</f>
        <v>0.53</v>
      </c>
      <c r="S218" s="20">
        <f t="shared" si="61"/>
        <v>0.49532710280373832</v>
      </c>
      <c r="T218" s="13" t="str">
        <f>VLOOKUP($A218,Raw!$B$2:$DG$512,MATCH('Breakup of Clients of PMS'!T$1,Raw!$B$1:$DG$1,0),0)</f>
        <v>0.54</v>
      </c>
      <c r="U218" s="20">
        <f t="shared" si="62"/>
        <v>0.50467289719626174</v>
      </c>
      <c r="V218" s="13" t="str">
        <f>VLOOKUP($A218,Raw!$B$2:$DG$512,MATCH('Breakup of Clients of PMS'!V$1,Raw!$B$1:$DG$1,0),0)</f>
        <v>0</v>
      </c>
      <c r="W218" s="20">
        <f t="shared" si="63"/>
        <v>0</v>
      </c>
      <c r="X218" s="13" t="str">
        <f>VLOOKUP($A218,Raw!$B$2:$DG$512,MATCH('Breakup of Clients of PMS'!X$1,Raw!$B$1:$DG$1,0),0)</f>
        <v>0</v>
      </c>
      <c r="Y218" s="20">
        <f t="shared" si="64"/>
        <v>0</v>
      </c>
      <c r="Z218" s="13" t="str">
        <f>VLOOKUP($A218,Raw!$B$2:$DG$512,MATCH('Breakup of Clients of PMS'!Z$1,Raw!$B$1:$DG$1,0),0)</f>
        <v>0</v>
      </c>
      <c r="AA218" s="20">
        <f t="shared" si="65"/>
        <v>0</v>
      </c>
      <c r="AB218" s="13" t="str">
        <f>VLOOKUP($A218,Raw!$B$2:$DG$512,MATCH('Breakup of Clients of PMS'!AB$1,Raw!$B$1:$DG$1,0),0)</f>
        <v>1.07</v>
      </c>
      <c r="AD218" s="11" t="e">
        <f t="shared" si="66"/>
        <v>#DIV/0!</v>
      </c>
      <c r="AE218" s="11">
        <f t="shared" si="67"/>
        <v>0.53</v>
      </c>
      <c r="AF218" s="11">
        <f t="shared" si="68"/>
        <v>0.54</v>
      </c>
      <c r="AG218" s="11" t="e">
        <f t="shared" si="69"/>
        <v>#DIV/0!</v>
      </c>
      <c r="AH218" s="11" t="e">
        <f t="shared" si="70"/>
        <v>#DIV/0!</v>
      </c>
      <c r="AI218" s="11" t="e">
        <f t="shared" si="71"/>
        <v>#DIV/0!</v>
      </c>
    </row>
    <row r="219" spans="1:35" x14ac:dyDescent="0.3">
      <c r="A219" s="13" t="s">
        <v>3880</v>
      </c>
      <c r="B219" s="13" t="str">
        <f>VLOOKUP($A219,Raw!$B$2:$DG$512,MATCH('Breakup of Clients of PMS'!B$1,Raw!$B$1:$DG$1,0),0)</f>
        <v>0</v>
      </c>
      <c r="C219" s="20">
        <f t="shared" si="54"/>
        <v>0</v>
      </c>
      <c r="D219" s="13" t="str">
        <f>VLOOKUP($A219,Raw!$B$2:$DG$512,MATCH('Breakup of Clients of PMS'!D$1,Raw!$B$1:$DG$1,0),0)</f>
        <v>0</v>
      </c>
      <c r="E219" s="20">
        <f t="shared" si="55"/>
        <v>0</v>
      </c>
      <c r="F219" s="13" t="str">
        <f>VLOOKUP($A219,Raw!$B$2:$DG$512,MATCH('Breakup of Clients of PMS'!F$1,Raw!$B$1:$DG$1,0),0)</f>
        <v>5</v>
      </c>
      <c r="G219" s="20">
        <f t="shared" si="56"/>
        <v>1</v>
      </c>
      <c r="H219" s="13" t="str">
        <f>VLOOKUP($A219,Raw!$B$2:$DG$512,MATCH('Breakup of Clients of PMS'!H$1,Raw!$B$1:$DG$1,0),0)</f>
        <v>0</v>
      </c>
      <c r="I219" s="20">
        <f t="shared" si="57"/>
        <v>0</v>
      </c>
      <c r="J219" s="13" t="str">
        <f>VLOOKUP($A219,Raw!$B$2:$DG$512,MATCH('Breakup of Clients of PMS'!J$1,Raw!$B$1:$DG$1,0),0)</f>
        <v>0</v>
      </c>
      <c r="K219" s="20">
        <f t="shared" si="58"/>
        <v>0</v>
      </c>
      <c r="L219" s="13" t="str">
        <f>VLOOKUP($A219,Raw!$B$2:$DG$512,MATCH('Breakup of Clients of PMS'!L$1,Raw!$B$1:$DG$1,0),0)</f>
        <v>0</v>
      </c>
      <c r="M219" s="20">
        <f t="shared" si="59"/>
        <v>0</v>
      </c>
      <c r="N219" s="13" t="str">
        <f>VLOOKUP($A219,Raw!$B$2:$DG$512,MATCH('Breakup of Clients of PMS'!N$1,Raw!$B$1:$DG$1,0),0)</f>
        <v>5</v>
      </c>
      <c r="P219" s="13" t="str">
        <f>VLOOKUP($A219,Raw!$B$2:$DG$512,MATCH('Breakup of Clients of PMS'!P$1,Raw!$B$1:$DG$1,0),0)</f>
        <v>0</v>
      </c>
      <c r="Q219" s="20">
        <f t="shared" si="60"/>
        <v>0</v>
      </c>
      <c r="R219" s="13" t="str">
        <f>VLOOKUP($A219,Raw!$B$2:$DG$512,MATCH('Breakup of Clients of PMS'!R$1,Raw!$B$1:$DG$1,0),0)</f>
        <v>0</v>
      </c>
      <c r="S219" s="20">
        <f t="shared" si="61"/>
        <v>0</v>
      </c>
      <c r="T219" s="13" t="str">
        <f>VLOOKUP($A219,Raw!$B$2:$DG$512,MATCH('Breakup of Clients of PMS'!T$1,Raw!$B$1:$DG$1,0),0)</f>
        <v>34.99</v>
      </c>
      <c r="U219" s="20">
        <f t="shared" si="62"/>
        <v>1</v>
      </c>
      <c r="V219" s="13" t="str">
        <f>VLOOKUP($A219,Raw!$B$2:$DG$512,MATCH('Breakup of Clients of PMS'!V$1,Raw!$B$1:$DG$1,0),0)</f>
        <v>0</v>
      </c>
      <c r="W219" s="20">
        <f t="shared" si="63"/>
        <v>0</v>
      </c>
      <c r="X219" s="13" t="str">
        <f>VLOOKUP($A219,Raw!$B$2:$DG$512,MATCH('Breakup of Clients of PMS'!X$1,Raw!$B$1:$DG$1,0),0)</f>
        <v>0</v>
      </c>
      <c r="Y219" s="20">
        <f t="shared" si="64"/>
        <v>0</v>
      </c>
      <c r="Z219" s="13" t="str">
        <f>VLOOKUP($A219,Raw!$B$2:$DG$512,MATCH('Breakup of Clients of PMS'!Z$1,Raw!$B$1:$DG$1,0),0)</f>
        <v>0</v>
      </c>
      <c r="AA219" s="20">
        <f t="shared" si="65"/>
        <v>0</v>
      </c>
      <c r="AB219" s="13" t="str">
        <f>VLOOKUP($A219,Raw!$B$2:$DG$512,MATCH('Breakup of Clients of PMS'!AB$1,Raw!$B$1:$DG$1,0),0)</f>
        <v>34.99</v>
      </c>
      <c r="AD219" s="11" t="e">
        <f t="shared" si="66"/>
        <v>#DIV/0!</v>
      </c>
      <c r="AE219" s="11" t="e">
        <f t="shared" si="67"/>
        <v>#DIV/0!</v>
      </c>
      <c r="AF219" s="11">
        <f t="shared" si="68"/>
        <v>6.9980000000000002</v>
      </c>
      <c r="AG219" s="11" t="e">
        <f t="shared" si="69"/>
        <v>#DIV/0!</v>
      </c>
      <c r="AH219" s="11" t="e">
        <f t="shared" si="70"/>
        <v>#DIV/0!</v>
      </c>
      <c r="AI219" s="11" t="e">
        <f t="shared" si="71"/>
        <v>#DIV/0!</v>
      </c>
    </row>
    <row r="220" spans="1:35" x14ac:dyDescent="0.3">
      <c r="A220" s="13" t="s">
        <v>3890</v>
      </c>
      <c r="B220" s="13" t="str">
        <f>VLOOKUP($A220,Raw!$B$2:$DG$512,MATCH('Breakup of Clients of PMS'!B$1,Raw!$B$1:$DG$1,0),0)</f>
        <v>0</v>
      </c>
      <c r="C220" s="20" t="e">
        <f t="shared" si="54"/>
        <v>#DIV/0!</v>
      </c>
      <c r="D220" s="13" t="str">
        <f>VLOOKUP($A220,Raw!$B$2:$DG$512,MATCH('Breakup of Clients of PMS'!D$1,Raw!$B$1:$DG$1,0),0)</f>
        <v>0</v>
      </c>
      <c r="E220" s="20" t="e">
        <f t="shared" si="55"/>
        <v>#DIV/0!</v>
      </c>
      <c r="F220" s="13" t="str">
        <f>VLOOKUP($A220,Raw!$B$2:$DG$512,MATCH('Breakup of Clients of PMS'!F$1,Raw!$B$1:$DG$1,0),0)</f>
        <v>0</v>
      </c>
      <c r="G220" s="20" t="e">
        <f t="shared" si="56"/>
        <v>#DIV/0!</v>
      </c>
      <c r="H220" s="13" t="str">
        <f>VLOOKUP($A220,Raw!$B$2:$DG$512,MATCH('Breakup of Clients of PMS'!H$1,Raw!$B$1:$DG$1,0),0)</f>
        <v>0</v>
      </c>
      <c r="I220" s="20" t="e">
        <f t="shared" si="57"/>
        <v>#DIV/0!</v>
      </c>
      <c r="J220" s="13" t="str">
        <f>VLOOKUP($A220,Raw!$B$2:$DG$512,MATCH('Breakup of Clients of PMS'!J$1,Raw!$B$1:$DG$1,0),0)</f>
        <v>0</v>
      </c>
      <c r="K220" s="20" t="e">
        <f t="shared" si="58"/>
        <v>#DIV/0!</v>
      </c>
      <c r="L220" s="13" t="str">
        <f>VLOOKUP($A220,Raw!$B$2:$DG$512,MATCH('Breakup of Clients of PMS'!L$1,Raw!$B$1:$DG$1,0),0)</f>
        <v>0</v>
      </c>
      <c r="M220" s="20" t="e">
        <f t="shared" si="59"/>
        <v>#DIV/0!</v>
      </c>
      <c r="N220" s="13" t="str">
        <f>VLOOKUP($A220,Raw!$B$2:$DG$512,MATCH('Breakup of Clients of PMS'!N$1,Raw!$B$1:$DG$1,0),0)</f>
        <v>0</v>
      </c>
      <c r="P220" s="13" t="str">
        <f>VLOOKUP($A220,Raw!$B$2:$DG$512,MATCH('Breakup of Clients of PMS'!P$1,Raw!$B$1:$DG$1,0),0)</f>
        <v>0</v>
      </c>
      <c r="Q220" s="20" t="e">
        <f t="shared" si="60"/>
        <v>#DIV/0!</v>
      </c>
      <c r="R220" s="13" t="str">
        <f>VLOOKUP($A220,Raw!$B$2:$DG$512,MATCH('Breakup of Clients of PMS'!R$1,Raw!$B$1:$DG$1,0),0)</f>
        <v>0</v>
      </c>
      <c r="S220" s="20" t="e">
        <f t="shared" si="61"/>
        <v>#DIV/0!</v>
      </c>
      <c r="T220" s="13" t="str">
        <f>VLOOKUP($A220,Raw!$B$2:$DG$512,MATCH('Breakup of Clients of PMS'!T$1,Raw!$B$1:$DG$1,0),0)</f>
        <v>0</v>
      </c>
      <c r="U220" s="20" t="e">
        <f t="shared" si="62"/>
        <v>#DIV/0!</v>
      </c>
      <c r="V220" s="13" t="str">
        <f>VLOOKUP($A220,Raw!$B$2:$DG$512,MATCH('Breakup of Clients of PMS'!V$1,Raw!$B$1:$DG$1,0),0)</f>
        <v>0</v>
      </c>
      <c r="W220" s="20" t="e">
        <f t="shared" si="63"/>
        <v>#DIV/0!</v>
      </c>
      <c r="X220" s="13" t="str">
        <f>VLOOKUP($A220,Raw!$B$2:$DG$512,MATCH('Breakup of Clients of PMS'!X$1,Raw!$B$1:$DG$1,0),0)</f>
        <v>0</v>
      </c>
      <c r="Y220" s="20" t="e">
        <f t="shared" si="64"/>
        <v>#DIV/0!</v>
      </c>
      <c r="Z220" s="13" t="str">
        <f>VLOOKUP($A220,Raw!$B$2:$DG$512,MATCH('Breakup of Clients of PMS'!Z$1,Raw!$B$1:$DG$1,0),0)</f>
        <v>0</v>
      </c>
      <c r="AA220" s="20" t="e">
        <f t="shared" si="65"/>
        <v>#DIV/0!</v>
      </c>
      <c r="AB220" s="13" t="str">
        <f>VLOOKUP($A220,Raw!$B$2:$DG$512,MATCH('Breakup of Clients of PMS'!AB$1,Raw!$B$1:$DG$1,0),0)</f>
        <v>0</v>
      </c>
      <c r="AD220" s="11" t="e">
        <f t="shared" si="66"/>
        <v>#DIV/0!</v>
      </c>
      <c r="AE220" s="11" t="e">
        <f t="shared" si="67"/>
        <v>#DIV/0!</v>
      </c>
      <c r="AF220" s="11" t="e">
        <f t="shared" si="68"/>
        <v>#DIV/0!</v>
      </c>
      <c r="AG220" s="11" t="e">
        <f t="shared" si="69"/>
        <v>#DIV/0!</v>
      </c>
      <c r="AH220" s="11" t="e">
        <f t="shared" si="70"/>
        <v>#DIV/0!</v>
      </c>
      <c r="AI220" s="11" t="e">
        <f t="shared" si="71"/>
        <v>#DIV/0!</v>
      </c>
    </row>
    <row r="221" spans="1:35" x14ac:dyDescent="0.3">
      <c r="A221" s="13" t="s">
        <v>3894</v>
      </c>
      <c r="B221" s="13" t="str">
        <f>VLOOKUP($A221,Raw!$B$2:$DG$512,MATCH('Breakup of Clients of PMS'!B$1,Raw!$B$1:$DG$1,0),0)</f>
        <v>0</v>
      </c>
      <c r="C221" s="20" t="e">
        <f t="shared" si="54"/>
        <v>#DIV/0!</v>
      </c>
      <c r="D221" s="13" t="str">
        <f>VLOOKUP($A221,Raw!$B$2:$DG$512,MATCH('Breakup of Clients of PMS'!D$1,Raw!$B$1:$DG$1,0),0)</f>
        <v>0</v>
      </c>
      <c r="E221" s="20" t="e">
        <f t="shared" si="55"/>
        <v>#DIV/0!</v>
      </c>
      <c r="F221" s="13" t="str">
        <f>VLOOKUP($A221,Raw!$B$2:$DG$512,MATCH('Breakup of Clients of PMS'!F$1,Raw!$B$1:$DG$1,0),0)</f>
        <v>0</v>
      </c>
      <c r="G221" s="20" t="e">
        <f t="shared" si="56"/>
        <v>#DIV/0!</v>
      </c>
      <c r="H221" s="13" t="str">
        <f>VLOOKUP($A221,Raw!$B$2:$DG$512,MATCH('Breakup of Clients of PMS'!H$1,Raw!$B$1:$DG$1,0),0)</f>
        <v>0</v>
      </c>
      <c r="I221" s="20" t="e">
        <f t="shared" si="57"/>
        <v>#DIV/0!</v>
      </c>
      <c r="J221" s="13" t="str">
        <f>VLOOKUP($A221,Raw!$B$2:$DG$512,MATCH('Breakup of Clients of PMS'!J$1,Raw!$B$1:$DG$1,0),0)</f>
        <v>0</v>
      </c>
      <c r="K221" s="20" t="e">
        <f t="shared" si="58"/>
        <v>#DIV/0!</v>
      </c>
      <c r="L221" s="13" t="str">
        <f>VLOOKUP($A221,Raw!$B$2:$DG$512,MATCH('Breakup of Clients of PMS'!L$1,Raw!$B$1:$DG$1,0),0)</f>
        <v>0</v>
      </c>
      <c r="M221" s="20" t="e">
        <f t="shared" si="59"/>
        <v>#DIV/0!</v>
      </c>
      <c r="N221" s="13" t="str">
        <f>VLOOKUP($A221,Raw!$B$2:$DG$512,MATCH('Breakup of Clients of PMS'!N$1,Raw!$B$1:$DG$1,0),0)</f>
        <v>0</v>
      </c>
      <c r="P221" s="13" t="str">
        <f>VLOOKUP($A221,Raw!$B$2:$DG$512,MATCH('Breakup of Clients of PMS'!P$1,Raw!$B$1:$DG$1,0),0)</f>
        <v>0</v>
      </c>
      <c r="Q221" s="20" t="e">
        <f t="shared" si="60"/>
        <v>#DIV/0!</v>
      </c>
      <c r="R221" s="13" t="str">
        <f>VLOOKUP($A221,Raw!$B$2:$DG$512,MATCH('Breakup of Clients of PMS'!R$1,Raw!$B$1:$DG$1,0),0)</f>
        <v>0</v>
      </c>
      <c r="S221" s="20" t="e">
        <f t="shared" si="61"/>
        <v>#DIV/0!</v>
      </c>
      <c r="T221" s="13" t="str">
        <f>VLOOKUP($A221,Raw!$B$2:$DG$512,MATCH('Breakup of Clients of PMS'!T$1,Raw!$B$1:$DG$1,0),0)</f>
        <v>0</v>
      </c>
      <c r="U221" s="20" t="e">
        <f t="shared" si="62"/>
        <v>#DIV/0!</v>
      </c>
      <c r="V221" s="13" t="str">
        <f>VLOOKUP($A221,Raw!$B$2:$DG$512,MATCH('Breakup of Clients of PMS'!V$1,Raw!$B$1:$DG$1,0),0)</f>
        <v>0</v>
      </c>
      <c r="W221" s="20" t="e">
        <f t="shared" si="63"/>
        <v>#DIV/0!</v>
      </c>
      <c r="X221" s="13" t="str">
        <f>VLOOKUP($A221,Raw!$B$2:$DG$512,MATCH('Breakup of Clients of PMS'!X$1,Raw!$B$1:$DG$1,0),0)</f>
        <v>0</v>
      </c>
      <c r="Y221" s="20" t="e">
        <f t="shared" si="64"/>
        <v>#DIV/0!</v>
      </c>
      <c r="Z221" s="13" t="str">
        <f>VLOOKUP($A221,Raw!$B$2:$DG$512,MATCH('Breakup of Clients of PMS'!Z$1,Raw!$B$1:$DG$1,0),0)</f>
        <v>0</v>
      </c>
      <c r="AA221" s="20" t="e">
        <f t="shared" si="65"/>
        <v>#DIV/0!</v>
      </c>
      <c r="AB221" s="13" t="str">
        <f>VLOOKUP($A221,Raw!$B$2:$DG$512,MATCH('Breakup of Clients of PMS'!AB$1,Raw!$B$1:$DG$1,0),0)</f>
        <v>0</v>
      </c>
      <c r="AD221" s="11" t="e">
        <f t="shared" si="66"/>
        <v>#DIV/0!</v>
      </c>
      <c r="AE221" s="11" t="e">
        <f t="shared" si="67"/>
        <v>#DIV/0!</v>
      </c>
      <c r="AF221" s="11" t="e">
        <f t="shared" si="68"/>
        <v>#DIV/0!</v>
      </c>
      <c r="AG221" s="11" t="e">
        <f t="shared" si="69"/>
        <v>#DIV/0!</v>
      </c>
      <c r="AH221" s="11" t="e">
        <f t="shared" si="70"/>
        <v>#DIV/0!</v>
      </c>
      <c r="AI221" s="11" t="e">
        <f t="shared" si="71"/>
        <v>#DIV/0!</v>
      </c>
    </row>
    <row r="222" spans="1:35" x14ac:dyDescent="0.3">
      <c r="A222" s="13" t="s">
        <v>3903</v>
      </c>
      <c r="B222" s="13" t="str">
        <f>VLOOKUP($A222,Raw!$B$2:$DG$512,MATCH('Breakup of Clients of PMS'!B$1,Raw!$B$1:$DG$1,0),0)</f>
        <v>0</v>
      </c>
      <c r="C222" s="20">
        <f t="shared" si="54"/>
        <v>0</v>
      </c>
      <c r="D222" s="13" t="str">
        <f>VLOOKUP($A222,Raw!$B$2:$DG$512,MATCH('Breakup of Clients of PMS'!D$1,Raw!$B$1:$DG$1,0),0)</f>
        <v>2</v>
      </c>
      <c r="E222" s="20">
        <f t="shared" si="55"/>
        <v>0.125</v>
      </c>
      <c r="F222" s="13" t="str">
        <f>VLOOKUP($A222,Raw!$B$2:$DG$512,MATCH('Breakup of Clients of PMS'!F$1,Raw!$B$1:$DG$1,0),0)</f>
        <v>12</v>
      </c>
      <c r="G222" s="20">
        <f t="shared" si="56"/>
        <v>0.75</v>
      </c>
      <c r="H222" s="13" t="str">
        <f>VLOOKUP($A222,Raw!$B$2:$DG$512,MATCH('Breakup of Clients of PMS'!H$1,Raw!$B$1:$DG$1,0),0)</f>
        <v>2</v>
      </c>
      <c r="I222" s="20">
        <f t="shared" si="57"/>
        <v>0.125</v>
      </c>
      <c r="J222" s="13" t="str">
        <f>VLOOKUP($A222,Raw!$B$2:$DG$512,MATCH('Breakup of Clients of PMS'!J$1,Raw!$B$1:$DG$1,0),0)</f>
        <v>0</v>
      </c>
      <c r="K222" s="20">
        <f t="shared" si="58"/>
        <v>0</v>
      </c>
      <c r="L222" s="13" t="str">
        <f>VLOOKUP($A222,Raw!$B$2:$DG$512,MATCH('Breakup of Clients of PMS'!L$1,Raw!$B$1:$DG$1,0),0)</f>
        <v>0</v>
      </c>
      <c r="M222" s="20">
        <f t="shared" si="59"/>
        <v>0</v>
      </c>
      <c r="N222" s="13" t="str">
        <f>VLOOKUP($A222,Raw!$B$2:$DG$512,MATCH('Breakup of Clients of PMS'!N$1,Raw!$B$1:$DG$1,0),0)</f>
        <v>16</v>
      </c>
      <c r="P222" s="13" t="str">
        <f>VLOOKUP($A222,Raw!$B$2:$DG$512,MATCH('Breakup of Clients of PMS'!P$1,Raw!$B$1:$DG$1,0),0)</f>
        <v>0</v>
      </c>
      <c r="Q222" s="20">
        <f t="shared" si="60"/>
        <v>0</v>
      </c>
      <c r="R222" s="13" t="str">
        <f>VLOOKUP($A222,Raw!$B$2:$DG$512,MATCH('Breakup of Clients of PMS'!R$1,Raw!$B$1:$DG$1,0),0)</f>
        <v>9.43</v>
      </c>
      <c r="S222" s="20">
        <f t="shared" si="61"/>
        <v>0.19519768163941212</v>
      </c>
      <c r="T222" s="13" t="str">
        <f>VLOOKUP($A222,Raw!$B$2:$DG$512,MATCH('Breakup of Clients of PMS'!T$1,Raw!$B$1:$DG$1,0),0)</f>
        <v>20.69</v>
      </c>
      <c r="U222" s="20">
        <f t="shared" si="62"/>
        <v>0.4282757193127717</v>
      </c>
      <c r="V222" s="13" t="str">
        <f>VLOOKUP($A222,Raw!$B$2:$DG$512,MATCH('Breakup of Clients of PMS'!V$1,Raw!$B$1:$DG$1,0),0)</f>
        <v>18.19</v>
      </c>
      <c r="W222" s="20">
        <f t="shared" si="63"/>
        <v>0.37652659904781621</v>
      </c>
      <c r="X222" s="13" t="str">
        <f>VLOOKUP($A222,Raw!$B$2:$DG$512,MATCH('Breakup of Clients of PMS'!X$1,Raw!$B$1:$DG$1,0),0)</f>
        <v>0</v>
      </c>
      <c r="Y222" s="20">
        <f t="shared" si="64"/>
        <v>0</v>
      </c>
      <c r="Z222" s="13" t="str">
        <f>VLOOKUP($A222,Raw!$B$2:$DG$512,MATCH('Breakup of Clients of PMS'!Z$1,Raw!$B$1:$DG$1,0),0)</f>
        <v>0</v>
      </c>
      <c r="AA222" s="20">
        <f t="shared" si="65"/>
        <v>0</v>
      </c>
      <c r="AB222" s="13" t="str">
        <f>VLOOKUP($A222,Raw!$B$2:$DG$512,MATCH('Breakup of Clients of PMS'!AB$1,Raw!$B$1:$DG$1,0),0)</f>
        <v>48.31</v>
      </c>
      <c r="AD222" s="11" t="e">
        <f t="shared" si="66"/>
        <v>#DIV/0!</v>
      </c>
      <c r="AE222" s="11">
        <f t="shared" si="67"/>
        <v>4.7149999999999999</v>
      </c>
      <c r="AF222" s="11">
        <f t="shared" si="68"/>
        <v>1.7241666666666668</v>
      </c>
      <c r="AG222" s="11">
        <f t="shared" si="69"/>
        <v>9.0950000000000006</v>
      </c>
      <c r="AH222" s="11" t="e">
        <f t="shared" si="70"/>
        <v>#DIV/0!</v>
      </c>
      <c r="AI222" s="11" t="e">
        <f t="shared" si="71"/>
        <v>#DIV/0!</v>
      </c>
    </row>
    <row r="223" spans="1:35" x14ac:dyDescent="0.3">
      <c r="A223" s="13" t="s">
        <v>3919</v>
      </c>
      <c r="B223" s="13" t="str">
        <f>VLOOKUP($A223,Raw!$B$2:$DG$512,MATCH('Breakup of Clients of PMS'!B$1,Raw!$B$1:$DG$1,0),0)</f>
        <v>0</v>
      </c>
      <c r="C223" s="20">
        <f t="shared" si="54"/>
        <v>0</v>
      </c>
      <c r="D223" s="13" t="str">
        <f>VLOOKUP($A223,Raw!$B$2:$DG$512,MATCH('Breakup of Clients of PMS'!D$1,Raw!$B$1:$DG$1,0),0)</f>
        <v>6</v>
      </c>
      <c r="E223" s="20">
        <f t="shared" si="55"/>
        <v>5.4545454545454543E-2</v>
      </c>
      <c r="F223" s="13" t="str">
        <f>VLOOKUP($A223,Raw!$B$2:$DG$512,MATCH('Breakup of Clients of PMS'!F$1,Raw!$B$1:$DG$1,0),0)</f>
        <v>103</v>
      </c>
      <c r="G223" s="20">
        <f t="shared" si="56"/>
        <v>0.9363636363636364</v>
      </c>
      <c r="H223" s="13" t="str">
        <f>VLOOKUP($A223,Raw!$B$2:$DG$512,MATCH('Breakup of Clients of PMS'!H$1,Raw!$B$1:$DG$1,0),0)</f>
        <v>1</v>
      </c>
      <c r="I223" s="20">
        <f t="shared" si="57"/>
        <v>9.0909090909090905E-3</v>
      </c>
      <c r="J223" s="13" t="str">
        <f>VLOOKUP($A223,Raw!$B$2:$DG$512,MATCH('Breakup of Clients of PMS'!J$1,Raw!$B$1:$DG$1,0),0)</f>
        <v>0</v>
      </c>
      <c r="K223" s="20">
        <f t="shared" si="58"/>
        <v>0</v>
      </c>
      <c r="L223" s="13" t="str">
        <f>VLOOKUP($A223,Raw!$B$2:$DG$512,MATCH('Breakup of Clients of PMS'!L$1,Raw!$B$1:$DG$1,0),0)</f>
        <v>0</v>
      </c>
      <c r="M223" s="20">
        <f t="shared" si="59"/>
        <v>0</v>
      </c>
      <c r="N223" s="13" t="str">
        <f>VLOOKUP($A223,Raw!$B$2:$DG$512,MATCH('Breakup of Clients of PMS'!N$1,Raw!$B$1:$DG$1,0),0)</f>
        <v>110</v>
      </c>
      <c r="P223" s="13" t="str">
        <f>VLOOKUP($A223,Raw!$B$2:$DG$512,MATCH('Breakup of Clients of PMS'!P$1,Raw!$B$1:$DG$1,0),0)</f>
        <v>0</v>
      </c>
      <c r="Q223" s="20">
        <f t="shared" si="60"/>
        <v>0</v>
      </c>
      <c r="R223" s="13" t="str">
        <f>VLOOKUP($A223,Raw!$B$2:$DG$512,MATCH('Breakup of Clients of PMS'!R$1,Raw!$B$1:$DG$1,0),0)</f>
        <v>7.46</v>
      </c>
      <c r="S223" s="20">
        <f t="shared" si="61"/>
        <v>6.7062207838906873E-2</v>
      </c>
      <c r="T223" s="13" t="str">
        <f>VLOOKUP($A223,Raw!$B$2:$DG$512,MATCH('Breakup of Clients of PMS'!T$1,Raw!$B$1:$DG$1,0),0)</f>
        <v>103.26</v>
      </c>
      <c r="U223" s="20">
        <f t="shared" si="62"/>
        <v>0.92826321467098172</v>
      </c>
      <c r="V223" s="13" t="str">
        <f>VLOOKUP($A223,Raw!$B$2:$DG$512,MATCH('Breakup of Clients of PMS'!V$1,Raw!$B$1:$DG$1,0),0)</f>
        <v>0.52</v>
      </c>
      <c r="W223" s="20">
        <f t="shared" si="63"/>
        <v>4.6745774901114714E-3</v>
      </c>
      <c r="X223" s="13" t="str">
        <f>VLOOKUP($A223,Raw!$B$2:$DG$512,MATCH('Breakup of Clients of PMS'!X$1,Raw!$B$1:$DG$1,0),0)</f>
        <v>0</v>
      </c>
      <c r="Y223" s="20">
        <f t="shared" si="64"/>
        <v>0</v>
      </c>
      <c r="Z223" s="13" t="str">
        <f>VLOOKUP($A223,Raw!$B$2:$DG$512,MATCH('Breakup of Clients of PMS'!Z$1,Raw!$B$1:$DG$1,0),0)</f>
        <v>0</v>
      </c>
      <c r="AA223" s="20">
        <f t="shared" si="65"/>
        <v>0</v>
      </c>
      <c r="AB223" s="13" t="str">
        <f>VLOOKUP($A223,Raw!$B$2:$DG$512,MATCH('Breakup of Clients of PMS'!AB$1,Raw!$B$1:$DG$1,0),0)</f>
        <v>111.24</v>
      </c>
      <c r="AD223" s="11" t="e">
        <f t="shared" si="66"/>
        <v>#DIV/0!</v>
      </c>
      <c r="AE223" s="11">
        <f t="shared" si="67"/>
        <v>1.2433333333333334</v>
      </c>
      <c r="AF223" s="11">
        <f t="shared" si="68"/>
        <v>1.0025242718446603</v>
      </c>
      <c r="AG223" s="11">
        <f t="shared" si="69"/>
        <v>0.52</v>
      </c>
      <c r="AH223" s="11" t="e">
        <f t="shared" si="70"/>
        <v>#DIV/0!</v>
      </c>
      <c r="AI223" s="11" t="e">
        <f t="shared" si="71"/>
        <v>#DIV/0!</v>
      </c>
    </row>
    <row r="224" spans="1:35" x14ac:dyDescent="0.3">
      <c r="A224" s="13" t="s">
        <v>3931</v>
      </c>
      <c r="B224" s="13" t="str">
        <f>VLOOKUP($A224,Raw!$B$2:$DG$512,MATCH('Breakup of Clients of PMS'!B$1,Raw!$B$1:$DG$1,0),0)</f>
        <v>0</v>
      </c>
      <c r="C224" s="20">
        <f t="shared" si="54"/>
        <v>0</v>
      </c>
      <c r="D224" s="13" t="str">
        <f>VLOOKUP($A224,Raw!$B$2:$DG$512,MATCH('Breakup of Clients of PMS'!D$1,Raw!$B$1:$DG$1,0),0)</f>
        <v>29</v>
      </c>
      <c r="E224" s="20">
        <f t="shared" si="55"/>
        <v>5.7654075546719682E-2</v>
      </c>
      <c r="F224" s="13" t="str">
        <f>VLOOKUP($A224,Raw!$B$2:$DG$512,MATCH('Breakup of Clients of PMS'!F$1,Raw!$B$1:$DG$1,0),0)</f>
        <v>456</v>
      </c>
      <c r="G224" s="20">
        <f t="shared" si="56"/>
        <v>0.90656063618290261</v>
      </c>
      <c r="H224" s="13" t="str">
        <f>VLOOKUP($A224,Raw!$B$2:$DG$512,MATCH('Breakup of Clients of PMS'!H$1,Raw!$B$1:$DG$1,0),0)</f>
        <v>18</v>
      </c>
      <c r="I224" s="20">
        <f t="shared" si="57"/>
        <v>3.5785288270377733E-2</v>
      </c>
      <c r="J224" s="13" t="str">
        <f>VLOOKUP($A224,Raw!$B$2:$DG$512,MATCH('Breakup of Clients of PMS'!J$1,Raw!$B$1:$DG$1,0),0)</f>
        <v>0</v>
      </c>
      <c r="K224" s="20">
        <f t="shared" si="58"/>
        <v>0</v>
      </c>
      <c r="L224" s="13" t="str">
        <f>VLOOKUP($A224,Raw!$B$2:$DG$512,MATCH('Breakup of Clients of PMS'!L$1,Raw!$B$1:$DG$1,0),0)</f>
        <v>0</v>
      </c>
      <c r="M224" s="20">
        <f t="shared" si="59"/>
        <v>0</v>
      </c>
      <c r="N224" s="13" t="str">
        <f>VLOOKUP($A224,Raw!$B$2:$DG$512,MATCH('Breakup of Clients of PMS'!N$1,Raw!$B$1:$DG$1,0),0)</f>
        <v>503</v>
      </c>
      <c r="P224" s="13" t="str">
        <f>VLOOKUP($A224,Raw!$B$2:$DG$512,MATCH('Breakup of Clients of PMS'!P$1,Raw!$B$1:$DG$1,0),0)</f>
        <v>0</v>
      </c>
      <c r="Q224" s="20">
        <f t="shared" si="60"/>
        <v>0</v>
      </c>
      <c r="R224" s="13" t="str">
        <f>VLOOKUP($A224,Raw!$B$2:$DG$512,MATCH('Breakup of Clients of PMS'!R$1,Raw!$B$1:$DG$1,0),0)</f>
        <v>86.54</v>
      </c>
      <c r="S224" s="20">
        <f t="shared" si="61"/>
        <v>0.15178994264466</v>
      </c>
      <c r="T224" s="13" t="str">
        <f>VLOOKUP($A224,Raw!$B$2:$DG$512,MATCH('Breakup of Clients of PMS'!T$1,Raw!$B$1:$DG$1,0),0)</f>
        <v>448.32</v>
      </c>
      <c r="U224" s="20">
        <f t="shared" si="62"/>
        <v>0.78634697349727256</v>
      </c>
      <c r="V224" s="13" t="str">
        <f>VLOOKUP($A224,Raw!$B$2:$DG$512,MATCH('Breakup of Clients of PMS'!V$1,Raw!$B$1:$DG$1,0),0)</f>
        <v>35.27</v>
      </c>
      <c r="W224" s="20">
        <f t="shared" si="63"/>
        <v>6.1863083858067464E-2</v>
      </c>
      <c r="X224" s="13" t="str">
        <f>VLOOKUP($A224,Raw!$B$2:$DG$512,MATCH('Breakup of Clients of PMS'!X$1,Raw!$B$1:$DG$1,0),0)</f>
        <v>0</v>
      </c>
      <c r="Y224" s="20">
        <f t="shared" si="64"/>
        <v>0</v>
      </c>
      <c r="Z224" s="13" t="str">
        <f>VLOOKUP($A224,Raw!$B$2:$DG$512,MATCH('Breakup of Clients of PMS'!Z$1,Raw!$B$1:$DG$1,0),0)</f>
        <v>0</v>
      </c>
      <c r="AA224" s="20">
        <f t="shared" si="65"/>
        <v>0</v>
      </c>
      <c r="AB224" s="13" t="str">
        <f>VLOOKUP($A224,Raw!$B$2:$DG$512,MATCH('Breakup of Clients of PMS'!AB$1,Raw!$B$1:$DG$1,0),0)</f>
        <v>570.13</v>
      </c>
      <c r="AD224" s="11" t="e">
        <f t="shared" si="66"/>
        <v>#DIV/0!</v>
      </c>
      <c r="AE224" s="11">
        <f t="shared" si="67"/>
        <v>2.9841379310344829</v>
      </c>
      <c r="AF224" s="11">
        <f t="shared" si="68"/>
        <v>0.98315789473684212</v>
      </c>
      <c r="AG224" s="11">
        <f t="shared" si="69"/>
        <v>1.9594444444444445</v>
      </c>
      <c r="AH224" s="11" t="e">
        <f t="shared" si="70"/>
        <v>#DIV/0!</v>
      </c>
      <c r="AI224" s="11" t="e">
        <f t="shared" si="71"/>
        <v>#DIV/0!</v>
      </c>
    </row>
    <row r="225" spans="1:35" x14ac:dyDescent="0.3">
      <c r="A225" s="13" t="s">
        <v>3952</v>
      </c>
      <c r="B225" s="13" t="str">
        <f>VLOOKUP($A225,Raw!$B$2:$DG$512,MATCH('Breakup of Clients of PMS'!B$1,Raw!$B$1:$DG$1,0),0)</f>
        <v>0</v>
      </c>
      <c r="C225" s="20">
        <f t="shared" si="54"/>
        <v>0</v>
      </c>
      <c r="D225" s="13" t="str">
        <f>VLOOKUP($A225,Raw!$B$2:$DG$512,MATCH('Breakup of Clients of PMS'!D$1,Raw!$B$1:$DG$1,0),0)</f>
        <v>235</v>
      </c>
      <c r="E225" s="20">
        <f t="shared" si="55"/>
        <v>4.6710395547604852E-2</v>
      </c>
      <c r="F225" s="13" t="str">
        <f>VLOOKUP($A225,Raw!$B$2:$DG$512,MATCH('Breakup of Clients of PMS'!F$1,Raw!$B$1:$DG$1,0),0)</f>
        <v>4101</v>
      </c>
      <c r="G225" s="20">
        <f t="shared" si="56"/>
        <v>0.81514609421586171</v>
      </c>
      <c r="H225" s="13" t="str">
        <f>VLOOKUP($A225,Raw!$B$2:$DG$512,MATCH('Breakup of Clients of PMS'!H$1,Raw!$B$1:$DG$1,0),0)</f>
        <v>691</v>
      </c>
      <c r="I225" s="20">
        <f t="shared" si="57"/>
        <v>0.13734843967402108</v>
      </c>
      <c r="J225" s="13" t="str">
        <f>VLOOKUP($A225,Raw!$B$2:$DG$512,MATCH('Breakup of Clients of PMS'!J$1,Raw!$B$1:$DG$1,0),0)</f>
        <v>2</v>
      </c>
      <c r="K225" s="20">
        <f t="shared" si="58"/>
        <v>3.9753528125621148E-4</v>
      </c>
      <c r="L225" s="13" t="str">
        <f>VLOOKUP($A225,Raw!$B$2:$DG$512,MATCH('Breakup of Clients of PMS'!L$1,Raw!$B$1:$DG$1,0),0)</f>
        <v>2</v>
      </c>
      <c r="M225" s="20">
        <f t="shared" si="59"/>
        <v>3.9753528125621148E-4</v>
      </c>
      <c r="N225" s="13" t="str">
        <f>VLOOKUP($A225,Raw!$B$2:$DG$512,MATCH('Breakup of Clients of PMS'!N$1,Raw!$B$1:$DG$1,0),0)</f>
        <v>5031</v>
      </c>
      <c r="P225" s="13" t="str">
        <f>VLOOKUP($A225,Raw!$B$2:$DG$512,MATCH('Breakup of Clients of PMS'!P$1,Raw!$B$1:$DG$1,0),0)</f>
        <v>0</v>
      </c>
      <c r="Q225" s="20">
        <f t="shared" si="60"/>
        <v>0</v>
      </c>
      <c r="R225" s="13" t="str">
        <f>VLOOKUP($A225,Raw!$B$2:$DG$512,MATCH('Breakup of Clients of PMS'!R$1,Raw!$B$1:$DG$1,0),0)</f>
        <v>1315.1</v>
      </c>
      <c r="S225" s="20">
        <f t="shared" si="61"/>
        <v>0.16861121083132466</v>
      </c>
      <c r="T225" s="13" t="str">
        <f>VLOOKUP($A225,Raw!$B$2:$DG$512,MATCH('Breakup of Clients of PMS'!T$1,Raw!$B$1:$DG$1,0),0)</f>
        <v>4560.76</v>
      </c>
      <c r="U225" s="20">
        <f t="shared" si="62"/>
        <v>0.58474280732345252</v>
      </c>
      <c r="V225" s="13" t="str">
        <f>VLOOKUP($A225,Raw!$B$2:$DG$512,MATCH('Breakup of Clients of PMS'!V$1,Raw!$B$1:$DG$1,0),0)</f>
        <v>926.65</v>
      </c>
      <c r="W225" s="20">
        <f t="shared" si="63"/>
        <v>0.118807374737166</v>
      </c>
      <c r="X225" s="13" t="str">
        <f>VLOOKUP($A225,Raw!$B$2:$DG$512,MATCH('Breakup of Clients of PMS'!X$1,Raw!$B$1:$DG$1,0),0)</f>
        <v>799.92</v>
      </c>
      <c r="Y225" s="20">
        <f t="shared" si="64"/>
        <v>0.10255910559515871</v>
      </c>
      <c r="Z225" s="13" t="str">
        <f>VLOOKUP($A225,Raw!$B$2:$DG$512,MATCH('Breakup of Clients of PMS'!Z$1,Raw!$B$1:$DG$1,0),0)</f>
        <v>197.17</v>
      </c>
      <c r="AA225" s="20">
        <f t="shared" si="65"/>
        <v>2.5279501512898095E-2</v>
      </c>
      <c r="AB225" s="13" t="str">
        <f>VLOOKUP($A225,Raw!$B$2:$DG$512,MATCH('Breakup of Clients of PMS'!AB$1,Raw!$B$1:$DG$1,0),0)</f>
        <v>7799.6</v>
      </c>
      <c r="AD225" s="11" t="e">
        <f t="shared" si="66"/>
        <v>#DIV/0!</v>
      </c>
      <c r="AE225" s="11">
        <f t="shared" si="67"/>
        <v>5.5961702127659567</v>
      </c>
      <c r="AF225" s="11">
        <f t="shared" si="68"/>
        <v>1.1121092416483784</v>
      </c>
      <c r="AG225" s="11">
        <f t="shared" si="69"/>
        <v>1.341027496382055</v>
      </c>
      <c r="AH225" s="11">
        <f t="shared" si="70"/>
        <v>399.96</v>
      </c>
      <c r="AI225" s="11">
        <f t="shared" si="71"/>
        <v>98.584999999999994</v>
      </c>
    </row>
    <row r="226" spans="1:35" x14ac:dyDescent="0.3">
      <c r="A226" s="13" t="s">
        <v>3986</v>
      </c>
      <c r="B226" s="13" t="str">
        <f>VLOOKUP($A226,Raw!$B$2:$DG$512,MATCH('Breakup of Clients of PMS'!B$1,Raw!$B$1:$DG$1,0),0)</f>
        <v>0</v>
      </c>
      <c r="C226" s="20">
        <f t="shared" si="54"/>
        <v>0</v>
      </c>
      <c r="D226" s="13" t="str">
        <f>VLOOKUP($A226,Raw!$B$2:$DG$512,MATCH('Breakup of Clients of PMS'!D$1,Raw!$B$1:$DG$1,0),0)</f>
        <v>5</v>
      </c>
      <c r="E226" s="20">
        <f t="shared" si="55"/>
        <v>8.4745762711864403E-2</v>
      </c>
      <c r="F226" s="13" t="str">
        <f>VLOOKUP($A226,Raw!$B$2:$DG$512,MATCH('Breakup of Clients of PMS'!F$1,Raw!$B$1:$DG$1,0),0)</f>
        <v>52</v>
      </c>
      <c r="G226" s="20">
        <f t="shared" si="56"/>
        <v>0.88135593220338981</v>
      </c>
      <c r="H226" s="13" t="str">
        <f>VLOOKUP($A226,Raw!$B$2:$DG$512,MATCH('Breakup of Clients of PMS'!H$1,Raw!$B$1:$DG$1,0),0)</f>
        <v>2</v>
      </c>
      <c r="I226" s="20">
        <f t="shared" si="57"/>
        <v>3.3898305084745763E-2</v>
      </c>
      <c r="J226" s="13" t="str">
        <f>VLOOKUP($A226,Raw!$B$2:$DG$512,MATCH('Breakup of Clients of PMS'!J$1,Raw!$B$1:$DG$1,0),0)</f>
        <v>0</v>
      </c>
      <c r="K226" s="20">
        <f t="shared" si="58"/>
        <v>0</v>
      </c>
      <c r="L226" s="13" t="str">
        <f>VLOOKUP($A226,Raw!$B$2:$DG$512,MATCH('Breakup of Clients of PMS'!L$1,Raw!$B$1:$DG$1,0),0)</f>
        <v>0</v>
      </c>
      <c r="M226" s="20">
        <f t="shared" si="59"/>
        <v>0</v>
      </c>
      <c r="N226" s="13" t="str">
        <f>VLOOKUP($A226,Raw!$B$2:$DG$512,MATCH('Breakup of Clients of PMS'!N$1,Raw!$B$1:$DG$1,0),0)</f>
        <v>59</v>
      </c>
      <c r="P226" s="13" t="str">
        <f>VLOOKUP($A226,Raw!$B$2:$DG$512,MATCH('Breakup of Clients of PMS'!P$1,Raw!$B$1:$DG$1,0),0)</f>
        <v>0</v>
      </c>
      <c r="Q226" s="20">
        <f t="shared" si="60"/>
        <v>0</v>
      </c>
      <c r="R226" s="13" t="str">
        <f>VLOOKUP($A226,Raw!$B$2:$DG$512,MATCH('Breakup of Clients of PMS'!R$1,Raw!$B$1:$DG$1,0),0)</f>
        <v>11.87</v>
      </c>
      <c r="S226" s="20">
        <f t="shared" si="61"/>
        <v>0.14526985681067189</v>
      </c>
      <c r="T226" s="13" t="str">
        <f>VLOOKUP($A226,Raw!$B$2:$DG$512,MATCH('Breakup of Clients of PMS'!T$1,Raw!$B$1:$DG$1,0),0)</f>
        <v>67.53</v>
      </c>
      <c r="U226" s="20">
        <f t="shared" si="62"/>
        <v>0.82645942969036845</v>
      </c>
      <c r="V226" s="13" t="str">
        <f>VLOOKUP($A226,Raw!$B$2:$DG$512,MATCH('Breakup of Clients of PMS'!V$1,Raw!$B$1:$DG$1,0),0)</f>
        <v>2.31</v>
      </c>
      <c r="W226" s="20">
        <f t="shared" si="63"/>
        <v>2.8270713498959738E-2</v>
      </c>
      <c r="X226" s="13" t="str">
        <f>VLOOKUP($A226,Raw!$B$2:$DG$512,MATCH('Breakup of Clients of PMS'!X$1,Raw!$B$1:$DG$1,0),0)</f>
        <v>0</v>
      </c>
      <c r="Y226" s="20">
        <f t="shared" si="64"/>
        <v>0</v>
      </c>
      <c r="Z226" s="13" t="str">
        <f>VLOOKUP($A226,Raw!$B$2:$DG$512,MATCH('Breakup of Clients of PMS'!Z$1,Raw!$B$1:$DG$1,0),0)</f>
        <v>0</v>
      </c>
      <c r="AA226" s="20">
        <f t="shared" si="65"/>
        <v>0</v>
      </c>
      <c r="AB226" s="13" t="str">
        <f>VLOOKUP($A226,Raw!$B$2:$DG$512,MATCH('Breakup of Clients of PMS'!AB$1,Raw!$B$1:$DG$1,0),0)</f>
        <v>81.71</v>
      </c>
      <c r="AD226" s="11" t="e">
        <f t="shared" si="66"/>
        <v>#DIV/0!</v>
      </c>
      <c r="AE226" s="11">
        <f t="shared" si="67"/>
        <v>2.3739999999999997</v>
      </c>
      <c r="AF226" s="11">
        <f t="shared" si="68"/>
        <v>1.2986538461538462</v>
      </c>
      <c r="AG226" s="11">
        <f t="shared" si="69"/>
        <v>1.155</v>
      </c>
      <c r="AH226" s="11" t="e">
        <f t="shared" si="70"/>
        <v>#DIV/0!</v>
      </c>
      <c r="AI226" s="11" t="e">
        <f t="shared" si="71"/>
        <v>#DIV/0!</v>
      </c>
    </row>
    <row r="227" spans="1:35" x14ac:dyDescent="0.3">
      <c r="A227" s="13" t="s">
        <v>3995</v>
      </c>
      <c r="B227" s="13" t="str">
        <f>VLOOKUP($A227,Raw!$B$2:$DG$512,MATCH('Breakup of Clients of PMS'!B$1,Raw!$B$1:$DG$1,0),0)</f>
        <v>0</v>
      </c>
      <c r="C227" s="20">
        <f t="shared" si="54"/>
        <v>0</v>
      </c>
      <c r="D227" s="13" t="str">
        <f>VLOOKUP($A227,Raw!$B$2:$DG$512,MATCH('Breakup of Clients of PMS'!D$1,Raw!$B$1:$DG$1,0),0)</f>
        <v>34</v>
      </c>
      <c r="E227" s="20">
        <f t="shared" si="55"/>
        <v>9.1891891891891897E-2</v>
      </c>
      <c r="F227" s="13" t="str">
        <f>VLOOKUP($A227,Raw!$B$2:$DG$512,MATCH('Breakup of Clients of PMS'!F$1,Raw!$B$1:$DG$1,0),0)</f>
        <v>307</v>
      </c>
      <c r="G227" s="20">
        <f t="shared" si="56"/>
        <v>0.82972972972972969</v>
      </c>
      <c r="H227" s="13" t="str">
        <f>VLOOKUP($A227,Raw!$B$2:$DG$512,MATCH('Breakup of Clients of PMS'!H$1,Raw!$B$1:$DG$1,0),0)</f>
        <v>29</v>
      </c>
      <c r="I227" s="20">
        <f t="shared" si="57"/>
        <v>7.8378378378378383E-2</v>
      </c>
      <c r="J227" s="13" t="str">
        <f>VLOOKUP($A227,Raw!$B$2:$DG$512,MATCH('Breakup of Clients of PMS'!J$1,Raw!$B$1:$DG$1,0),0)</f>
        <v>0</v>
      </c>
      <c r="K227" s="20">
        <f t="shared" si="58"/>
        <v>0</v>
      </c>
      <c r="L227" s="13" t="str">
        <f>VLOOKUP($A227,Raw!$B$2:$DG$512,MATCH('Breakup of Clients of PMS'!L$1,Raw!$B$1:$DG$1,0),0)</f>
        <v>0</v>
      </c>
      <c r="M227" s="20">
        <f t="shared" si="59"/>
        <v>0</v>
      </c>
      <c r="N227" s="13" t="str">
        <f>VLOOKUP($A227,Raw!$B$2:$DG$512,MATCH('Breakup of Clients of PMS'!N$1,Raw!$B$1:$DG$1,0),0)</f>
        <v>370</v>
      </c>
      <c r="P227" s="13" t="str">
        <f>VLOOKUP($A227,Raw!$B$2:$DG$512,MATCH('Breakup of Clients of PMS'!P$1,Raw!$B$1:$DG$1,0),0)</f>
        <v>0</v>
      </c>
      <c r="Q227" s="20">
        <f t="shared" si="60"/>
        <v>0</v>
      </c>
      <c r="R227" s="13" t="str">
        <f>VLOOKUP($A227,Raw!$B$2:$DG$512,MATCH('Breakup of Clients of PMS'!R$1,Raw!$B$1:$DG$1,0),0)</f>
        <v>129.11544</v>
      </c>
      <c r="S227" s="20">
        <f t="shared" si="61"/>
        <v>0.22723690666074572</v>
      </c>
      <c r="T227" s="13" t="str">
        <f>VLOOKUP($A227,Raw!$B$2:$DG$512,MATCH('Breakup of Clients of PMS'!T$1,Raw!$B$1:$DG$1,0),0)</f>
        <v>396.15445</v>
      </c>
      <c r="U227" s="20">
        <f t="shared" si="62"/>
        <v>0.69721260120314854</v>
      </c>
      <c r="V227" s="13" t="str">
        <f>VLOOKUP($A227,Raw!$B$2:$DG$512,MATCH('Breakup of Clients of PMS'!V$1,Raw!$B$1:$DG$1,0),0)</f>
        <v>42.9276</v>
      </c>
      <c r="W227" s="20">
        <f t="shared" si="63"/>
        <v>7.5550492136105693E-2</v>
      </c>
      <c r="X227" s="13" t="str">
        <f>VLOOKUP($A227,Raw!$B$2:$DG$512,MATCH('Breakup of Clients of PMS'!X$1,Raw!$B$1:$DG$1,0),0)</f>
        <v>0</v>
      </c>
      <c r="Y227" s="20">
        <f t="shared" si="64"/>
        <v>0</v>
      </c>
      <c r="Z227" s="13" t="str">
        <f>VLOOKUP($A227,Raw!$B$2:$DG$512,MATCH('Breakup of Clients of PMS'!Z$1,Raw!$B$1:$DG$1,0),0)</f>
        <v>0</v>
      </c>
      <c r="AA227" s="20">
        <f t="shared" si="65"/>
        <v>0</v>
      </c>
      <c r="AB227" s="13" t="str">
        <f>VLOOKUP($A227,Raw!$B$2:$DG$512,MATCH('Breakup of Clients of PMS'!AB$1,Raw!$B$1:$DG$1,0),0)</f>
        <v>568.19749</v>
      </c>
      <c r="AD227" s="11" t="e">
        <f t="shared" si="66"/>
        <v>#DIV/0!</v>
      </c>
      <c r="AE227" s="11">
        <f t="shared" si="67"/>
        <v>3.7975129411764708</v>
      </c>
      <c r="AF227" s="11">
        <f t="shared" si="68"/>
        <v>1.2904053745928339</v>
      </c>
      <c r="AG227" s="11">
        <f t="shared" si="69"/>
        <v>1.4802620689655173</v>
      </c>
      <c r="AH227" s="11" t="e">
        <f t="shared" si="70"/>
        <v>#DIV/0!</v>
      </c>
      <c r="AI227" s="11" t="e">
        <f t="shared" si="71"/>
        <v>#DIV/0!</v>
      </c>
    </row>
    <row r="228" spans="1:35" x14ac:dyDescent="0.3">
      <c r="A228" s="13" t="s">
        <v>4011</v>
      </c>
      <c r="B228" s="13" t="str">
        <f>VLOOKUP($A228,Raw!$B$2:$DG$512,MATCH('Breakup of Clients of PMS'!B$1,Raw!$B$1:$DG$1,0),0)</f>
        <v>0</v>
      </c>
      <c r="C228" s="20">
        <f t="shared" si="54"/>
        <v>0</v>
      </c>
      <c r="D228" s="13" t="str">
        <f>VLOOKUP($A228,Raw!$B$2:$DG$512,MATCH('Breakup of Clients of PMS'!D$1,Raw!$B$1:$DG$1,0),0)</f>
        <v>1</v>
      </c>
      <c r="E228" s="20">
        <f t="shared" si="55"/>
        <v>1.4925373134328358E-2</v>
      </c>
      <c r="F228" s="13" t="str">
        <f>VLOOKUP($A228,Raw!$B$2:$DG$512,MATCH('Breakup of Clients of PMS'!F$1,Raw!$B$1:$DG$1,0),0)</f>
        <v>55</v>
      </c>
      <c r="G228" s="20">
        <f t="shared" si="56"/>
        <v>0.82089552238805974</v>
      </c>
      <c r="H228" s="13" t="str">
        <f>VLOOKUP($A228,Raw!$B$2:$DG$512,MATCH('Breakup of Clients of PMS'!H$1,Raw!$B$1:$DG$1,0),0)</f>
        <v>11</v>
      </c>
      <c r="I228" s="20">
        <f t="shared" si="57"/>
        <v>0.16417910447761194</v>
      </c>
      <c r="J228" s="13" t="str">
        <f>VLOOKUP($A228,Raw!$B$2:$DG$512,MATCH('Breakup of Clients of PMS'!J$1,Raw!$B$1:$DG$1,0),0)</f>
        <v>0</v>
      </c>
      <c r="K228" s="20">
        <f t="shared" si="58"/>
        <v>0</v>
      </c>
      <c r="L228" s="13" t="str">
        <f>VLOOKUP($A228,Raw!$B$2:$DG$512,MATCH('Breakup of Clients of PMS'!L$1,Raw!$B$1:$DG$1,0),0)</f>
        <v>0</v>
      </c>
      <c r="M228" s="20">
        <f t="shared" si="59"/>
        <v>0</v>
      </c>
      <c r="N228" s="13" t="str">
        <f>VLOOKUP($A228,Raw!$B$2:$DG$512,MATCH('Breakup of Clients of PMS'!N$1,Raw!$B$1:$DG$1,0),0)</f>
        <v>67</v>
      </c>
      <c r="P228" s="13" t="str">
        <f>VLOOKUP($A228,Raw!$B$2:$DG$512,MATCH('Breakup of Clients of PMS'!P$1,Raw!$B$1:$DG$1,0),0)</f>
        <v>0</v>
      </c>
      <c r="Q228" s="20">
        <f t="shared" si="60"/>
        <v>0</v>
      </c>
      <c r="R228" s="13" t="str">
        <f>VLOOKUP($A228,Raw!$B$2:$DG$512,MATCH('Breakup of Clients of PMS'!R$1,Raw!$B$1:$DG$1,0),0)</f>
        <v>0.54754</v>
      </c>
      <c r="S228" s="20">
        <f t="shared" si="61"/>
        <v>3.9102955881804725E-3</v>
      </c>
      <c r="T228" s="13" t="str">
        <f>VLOOKUP($A228,Raw!$B$2:$DG$512,MATCH('Breakup of Clients of PMS'!T$1,Raw!$B$1:$DG$1,0),0)</f>
        <v>116.51875</v>
      </c>
      <c r="U228" s="20">
        <f t="shared" si="62"/>
        <v>0.83212688399989665</v>
      </c>
      <c r="V228" s="13" t="str">
        <f>VLOOKUP($A228,Raw!$B$2:$DG$512,MATCH('Breakup of Clients of PMS'!V$1,Raw!$B$1:$DG$1,0),0)</f>
        <v>22.95893</v>
      </c>
      <c r="W228" s="20">
        <f t="shared" si="63"/>
        <v>0.16396282041192295</v>
      </c>
      <c r="X228" s="13" t="str">
        <f>VLOOKUP($A228,Raw!$B$2:$DG$512,MATCH('Breakup of Clients of PMS'!X$1,Raw!$B$1:$DG$1,0),0)</f>
        <v>0</v>
      </c>
      <c r="Y228" s="20">
        <f t="shared" si="64"/>
        <v>0</v>
      </c>
      <c r="Z228" s="13" t="str">
        <f>VLOOKUP($A228,Raw!$B$2:$DG$512,MATCH('Breakup of Clients of PMS'!Z$1,Raw!$B$1:$DG$1,0),0)</f>
        <v>0</v>
      </c>
      <c r="AA228" s="20">
        <f t="shared" si="65"/>
        <v>0</v>
      </c>
      <c r="AB228" s="13" t="str">
        <f>VLOOKUP($A228,Raw!$B$2:$DG$512,MATCH('Breakup of Clients of PMS'!AB$1,Raw!$B$1:$DG$1,0),0)</f>
        <v>140.02522</v>
      </c>
      <c r="AD228" s="11" t="e">
        <f t="shared" si="66"/>
        <v>#DIV/0!</v>
      </c>
      <c r="AE228" s="11">
        <f t="shared" si="67"/>
        <v>0.54754000000000003</v>
      </c>
      <c r="AF228" s="11">
        <f t="shared" si="68"/>
        <v>2.1185227272727274</v>
      </c>
      <c r="AG228" s="11">
        <f t="shared" si="69"/>
        <v>2.0871754545454544</v>
      </c>
      <c r="AH228" s="11" t="e">
        <f t="shared" si="70"/>
        <v>#DIV/0!</v>
      </c>
      <c r="AI228" s="11" t="e">
        <f t="shared" si="71"/>
        <v>#DIV/0!</v>
      </c>
    </row>
    <row r="229" spans="1:35" x14ac:dyDescent="0.3">
      <c r="A229" s="13" t="s">
        <v>4034</v>
      </c>
      <c r="B229" s="13" t="str">
        <f>VLOOKUP($A229,Raw!$B$2:$DG$512,MATCH('Breakup of Clients of PMS'!B$1,Raw!$B$1:$DG$1,0),0)</f>
        <v>0</v>
      </c>
      <c r="C229" s="20">
        <f t="shared" si="54"/>
        <v>0</v>
      </c>
      <c r="D229" s="13" t="str">
        <f>VLOOKUP($A229,Raw!$B$2:$DG$512,MATCH('Breakup of Clients of PMS'!D$1,Raw!$B$1:$DG$1,0),0)</f>
        <v>15</v>
      </c>
      <c r="E229" s="20">
        <f t="shared" si="55"/>
        <v>0.17857142857142858</v>
      </c>
      <c r="F229" s="13" t="str">
        <f>VLOOKUP($A229,Raw!$B$2:$DG$512,MATCH('Breakup of Clients of PMS'!F$1,Raw!$B$1:$DG$1,0),0)</f>
        <v>68</v>
      </c>
      <c r="G229" s="20">
        <f t="shared" si="56"/>
        <v>0.80952380952380953</v>
      </c>
      <c r="H229" s="13" t="str">
        <f>VLOOKUP($A229,Raw!$B$2:$DG$512,MATCH('Breakup of Clients of PMS'!H$1,Raw!$B$1:$DG$1,0),0)</f>
        <v>1</v>
      </c>
      <c r="I229" s="20">
        <f t="shared" si="57"/>
        <v>1.1904761904761904E-2</v>
      </c>
      <c r="J229" s="13" t="str">
        <f>VLOOKUP($A229,Raw!$B$2:$DG$512,MATCH('Breakup of Clients of PMS'!J$1,Raw!$B$1:$DG$1,0),0)</f>
        <v>0</v>
      </c>
      <c r="K229" s="20">
        <f t="shared" si="58"/>
        <v>0</v>
      </c>
      <c r="L229" s="13" t="str">
        <f>VLOOKUP($A229,Raw!$B$2:$DG$512,MATCH('Breakup of Clients of PMS'!L$1,Raw!$B$1:$DG$1,0),0)</f>
        <v>0</v>
      </c>
      <c r="M229" s="20">
        <f t="shared" si="59"/>
        <v>0</v>
      </c>
      <c r="N229" s="13" t="str">
        <f>VLOOKUP($A229,Raw!$B$2:$DG$512,MATCH('Breakup of Clients of PMS'!N$1,Raw!$B$1:$DG$1,0),0)</f>
        <v>84</v>
      </c>
      <c r="P229" s="13" t="str">
        <f>VLOOKUP($A229,Raw!$B$2:$DG$512,MATCH('Breakup of Clients of PMS'!P$1,Raw!$B$1:$DG$1,0),0)</f>
        <v>0</v>
      </c>
      <c r="Q229" s="20">
        <f t="shared" si="60"/>
        <v>0</v>
      </c>
      <c r="R229" s="13" t="str">
        <f>VLOOKUP($A229,Raw!$B$2:$DG$512,MATCH('Breakup of Clients of PMS'!R$1,Raw!$B$1:$DG$1,0),0)</f>
        <v>24.39</v>
      </c>
      <c r="S229" s="20">
        <f t="shared" si="61"/>
        <v>0.14286551077788193</v>
      </c>
      <c r="T229" s="13" t="str">
        <f>VLOOKUP($A229,Raw!$B$2:$DG$512,MATCH('Breakup of Clients of PMS'!T$1,Raw!$B$1:$DG$1,0),0)</f>
        <v>141.84</v>
      </c>
      <c r="U229" s="20">
        <f t="shared" si="62"/>
        <v>0.83083411433926901</v>
      </c>
      <c r="V229" s="13" t="str">
        <f>VLOOKUP($A229,Raw!$B$2:$DG$512,MATCH('Breakup of Clients of PMS'!V$1,Raw!$B$1:$DG$1,0),0)</f>
        <v>4.49</v>
      </c>
      <c r="W229" s="20">
        <f t="shared" si="63"/>
        <v>2.6300374882849111E-2</v>
      </c>
      <c r="X229" s="13" t="str">
        <f>VLOOKUP($A229,Raw!$B$2:$DG$512,MATCH('Breakup of Clients of PMS'!X$1,Raw!$B$1:$DG$1,0),0)</f>
        <v>0</v>
      </c>
      <c r="Y229" s="20">
        <f t="shared" si="64"/>
        <v>0</v>
      </c>
      <c r="Z229" s="13" t="str">
        <f>VLOOKUP($A229,Raw!$B$2:$DG$512,MATCH('Breakup of Clients of PMS'!Z$1,Raw!$B$1:$DG$1,0),0)</f>
        <v>0</v>
      </c>
      <c r="AA229" s="20">
        <f t="shared" si="65"/>
        <v>0</v>
      </c>
      <c r="AB229" s="13" t="str">
        <f>VLOOKUP($A229,Raw!$B$2:$DG$512,MATCH('Breakup of Clients of PMS'!AB$1,Raw!$B$1:$DG$1,0),0)</f>
        <v>170.72</v>
      </c>
      <c r="AD229" s="11" t="e">
        <f t="shared" si="66"/>
        <v>#DIV/0!</v>
      </c>
      <c r="AE229" s="11">
        <f t="shared" si="67"/>
        <v>1.6260000000000001</v>
      </c>
      <c r="AF229" s="11">
        <f t="shared" si="68"/>
        <v>2.0858823529411765</v>
      </c>
      <c r="AG229" s="11">
        <f t="shared" si="69"/>
        <v>4.49</v>
      </c>
      <c r="AH229" s="11" t="e">
        <f t="shared" si="70"/>
        <v>#DIV/0!</v>
      </c>
      <c r="AI229" s="11" t="e">
        <f t="shared" si="71"/>
        <v>#DIV/0!</v>
      </c>
    </row>
    <row r="230" spans="1:35" x14ac:dyDescent="0.3">
      <c r="A230" s="13" t="s">
        <v>4050</v>
      </c>
      <c r="B230" s="13" t="str">
        <f>VLOOKUP($A230,Raw!$B$2:$DG$512,MATCH('Breakup of Clients of PMS'!B$1,Raw!$B$1:$DG$1,0),0)</f>
        <v>0</v>
      </c>
      <c r="C230" s="20">
        <f t="shared" si="54"/>
        <v>0</v>
      </c>
      <c r="D230" s="13" t="str">
        <f>VLOOKUP($A230,Raw!$B$2:$DG$512,MATCH('Breakup of Clients of PMS'!D$1,Raw!$B$1:$DG$1,0),0)</f>
        <v>1</v>
      </c>
      <c r="E230" s="20">
        <f t="shared" si="55"/>
        <v>0.33333333333333331</v>
      </c>
      <c r="F230" s="13" t="str">
        <f>VLOOKUP($A230,Raw!$B$2:$DG$512,MATCH('Breakup of Clients of PMS'!F$1,Raw!$B$1:$DG$1,0),0)</f>
        <v>2</v>
      </c>
      <c r="G230" s="20">
        <f t="shared" si="56"/>
        <v>0.66666666666666663</v>
      </c>
      <c r="H230" s="13" t="str">
        <f>VLOOKUP($A230,Raw!$B$2:$DG$512,MATCH('Breakup of Clients of PMS'!H$1,Raw!$B$1:$DG$1,0),0)</f>
        <v>0</v>
      </c>
      <c r="I230" s="20">
        <f t="shared" si="57"/>
        <v>0</v>
      </c>
      <c r="J230" s="13" t="str">
        <f>VLOOKUP($A230,Raw!$B$2:$DG$512,MATCH('Breakup of Clients of PMS'!J$1,Raw!$B$1:$DG$1,0),0)</f>
        <v>0</v>
      </c>
      <c r="K230" s="20">
        <f t="shared" si="58"/>
        <v>0</v>
      </c>
      <c r="L230" s="13" t="str">
        <f>VLOOKUP($A230,Raw!$B$2:$DG$512,MATCH('Breakup of Clients of PMS'!L$1,Raw!$B$1:$DG$1,0),0)</f>
        <v>0</v>
      </c>
      <c r="M230" s="20">
        <f t="shared" si="59"/>
        <v>0</v>
      </c>
      <c r="N230" s="13" t="str">
        <f>VLOOKUP($A230,Raw!$B$2:$DG$512,MATCH('Breakup of Clients of PMS'!N$1,Raw!$B$1:$DG$1,0),0)</f>
        <v>3</v>
      </c>
      <c r="P230" s="13" t="str">
        <f>VLOOKUP($A230,Raw!$B$2:$DG$512,MATCH('Breakup of Clients of PMS'!P$1,Raw!$B$1:$DG$1,0),0)</f>
        <v>0</v>
      </c>
      <c r="Q230" s="20">
        <f t="shared" si="60"/>
        <v>0</v>
      </c>
      <c r="R230" s="13" t="str">
        <f>VLOOKUP($A230,Raw!$B$2:$DG$512,MATCH('Breakup of Clients of PMS'!R$1,Raw!$B$1:$DG$1,0),0)</f>
        <v>0.62</v>
      </c>
      <c r="S230" s="20">
        <f t="shared" si="61"/>
        <v>0.23484848484848483</v>
      </c>
      <c r="T230" s="13" t="str">
        <f>VLOOKUP($A230,Raw!$B$2:$DG$512,MATCH('Breakup of Clients of PMS'!T$1,Raw!$B$1:$DG$1,0),0)</f>
        <v>2.02</v>
      </c>
      <c r="U230" s="20">
        <f t="shared" si="62"/>
        <v>0.76515151515151514</v>
      </c>
      <c r="V230" s="13" t="str">
        <f>VLOOKUP($A230,Raw!$B$2:$DG$512,MATCH('Breakup of Clients of PMS'!V$1,Raw!$B$1:$DG$1,0),0)</f>
        <v>0</v>
      </c>
      <c r="W230" s="20">
        <f t="shared" si="63"/>
        <v>0</v>
      </c>
      <c r="X230" s="13" t="str">
        <f>VLOOKUP($A230,Raw!$B$2:$DG$512,MATCH('Breakup of Clients of PMS'!X$1,Raw!$B$1:$DG$1,0),0)</f>
        <v>0</v>
      </c>
      <c r="Y230" s="20">
        <f t="shared" si="64"/>
        <v>0</v>
      </c>
      <c r="Z230" s="13" t="str">
        <f>VLOOKUP($A230,Raw!$B$2:$DG$512,MATCH('Breakup of Clients of PMS'!Z$1,Raw!$B$1:$DG$1,0),0)</f>
        <v>0</v>
      </c>
      <c r="AA230" s="20">
        <f t="shared" si="65"/>
        <v>0</v>
      </c>
      <c r="AB230" s="13" t="str">
        <f>VLOOKUP($A230,Raw!$B$2:$DG$512,MATCH('Breakup of Clients of PMS'!AB$1,Raw!$B$1:$DG$1,0),0)</f>
        <v>2.64</v>
      </c>
      <c r="AD230" s="11" t="e">
        <f t="shared" si="66"/>
        <v>#DIV/0!</v>
      </c>
      <c r="AE230" s="11">
        <f t="shared" si="67"/>
        <v>0.62</v>
      </c>
      <c r="AF230" s="11">
        <f t="shared" si="68"/>
        <v>1.01</v>
      </c>
      <c r="AG230" s="11" t="e">
        <f t="shared" si="69"/>
        <v>#DIV/0!</v>
      </c>
      <c r="AH230" s="11" t="e">
        <f t="shared" si="70"/>
        <v>#DIV/0!</v>
      </c>
      <c r="AI230" s="11" t="e">
        <f t="shared" si="71"/>
        <v>#DIV/0!</v>
      </c>
    </row>
    <row r="231" spans="1:35" x14ac:dyDescent="0.3">
      <c r="A231" s="13" t="s">
        <v>4062</v>
      </c>
      <c r="B231" s="13" t="str">
        <f>VLOOKUP($A231,Raw!$B$2:$DG$512,MATCH('Breakup of Clients of PMS'!B$1,Raw!$B$1:$DG$1,0),0)</f>
        <v>0</v>
      </c>
      <c r="C231" s="20">
        <f t="shared" si="54"/>
        <v>0</v>
      </c>
      <c r="D231" s="13" t="str">
        <f>VLOOKUP($A231,Raw!$B$2:$DG$512,MATCH('Breakup of Clients of PMS'!D$1,Raw!$B$1:$DG$1,0),0)</f>
        <v>4</v>
      </c>
      <c r="E231" s="20">
        <f t="shared" si="55"/>
        <v>0.66666666666666663</v>
      </c>
      <c r="F231" s="13" t="str">
        <f>VLOOKUP($A231,Raw!$B$2:$DG$512,MATCH('Breakup of Clients of PMS'!F$1,Raw!$B$1:$DG$1,0),0)</f>
        <v>2</v>
      </c>
      <c r="G231" s="20">
        <f t="shared" si="56"/>
        <v>0.33333333333333331</v>
      </c>
      <c r="H231" s="13" t="str">
        <f>VLOOKUP($A231,Raw!$B$2:$DG$512,MATCH('Breakup of Clients of PMS'!H$1,Raw!$B$1:$DG$1,0),0)</f>
        <v>0</v>
      </c>
      <c r="I231" s="20">
        <f t="shared" si="57"/>
        <v>0</v>
      </c>
      <c r="J231" s="13" t="str">
        <f>VLOOKUP($A231,Raw!$B$2:$DG$512,MATCH('Breakup of Clients of PMS'!J$1,Raw!$B$1:$DG$1,0),0)</f>
        <v>0</v>
      </c>
      <c r="K231" s="20">
        <f t="shared" si="58"/>
        <v>0</v>
      </c>
      <c r="L231" s="13" t="str">
        <f>VLOOKUP($A231,Raw!$B$2:$DG$512,MATCH('Breakup of Clients of PMS'!L$1,Raw!$B$1:$DG$1,0),0)</f>
        <v>0</v>
      </c>
      <c r="M231" s="20">
        <f t="shared" si="59"/>
        <v>0</v>
      </c>
      <c r="N231" s="13" t="str">
        <f>VLOOKUP($A231,Raw!$B$2:$DG$512,MATCH('Breakup of Clients of PMS'!N$1,Raw!$B$1:$DG$1,0),0)</f>
        <v>6</v>
      </c>
      <c r="P231" s="13" t="str">
        <f>VLOOKUP($A231,Raw!$B$2:$DG$512,MATCH('Breakup of Clients of PMS'!P$1,Raw!$B$1:$DG$1,0),0)</f>
        <v>0</v>
      </c>
      <c r="Q231" s="20">
        <f t="shared" si="60"/>
        <v>0</v>
      </c>
      <c r="R231" s="13" t="str">
        <f>VLOOKUP($A231,Raw!$B$2:$DG$512,MATCH('Breakup of Clients of PMS'!R$1,Raw!$B$1:$DG$1,0),0)</f>
        <v>82.73</v>
      </c>
      <c r="S231" s="20">
        <f t="shared" si="61"/>
        <v>0.97847427557658195</v>
      </c>
      <c r="T231" s="13" t="str">
        <f>VLOOKUP($A231,Raw!$B$2:$DG$512,MATCH('Breakup of Clients of PMS'!T$1,Raw!$B$1:$DG$1,0),0)</f>
        <v>1.82</v>
      </c>
      <c r="U231" s="20">
        <f t="shared" si="62"/>
        <v>2.1525724423418099E-2</v>
      </c>
      <c r="V231" s="13" t="str">
        <f>VLOOKUP($A231,Raw!$B$2:$DG$512,MATCH('Breakup of Clients of PMS'!V$1,Raw!$B$1:$DG$1,0),0)</f>
        <v>0</v>
      </c>
      <c r="W231" s="20">
        <f t="shared" si="63"/>
        <v>0</v>
      </c>
      <c r="X231" s="13" t="str">
        <f>VLOOKUP($A231,Raw!$B$2:$DG$512,MATCH('Breakup of Clients of PMS'!X$1,Raw!$B$1:$DG$1,0),0)</f>
        <v>0</v>
      </c>
      <c r="Y231" s="20">
        <f t="shared" si="64"/>
        <v>0</v>
      </c>
      <c r="Z231" s="13" t="str">
        <f>VLOOKUP($A231,Raw!$B$2:$DG$512,MATCH('Breakup of Clients of PMS'!Z$1,Raw!$B$1:$DG$1,0),0)</f>
        <v>0</v>
      </c>
      <c r="AA231" s="20">
        <f t="shared" si="65"/>
        <v>0</v>
      </c>
      <c r="AB231" s="13" t="str">
        <f>VLOOKUP($A231,Raw!$B$2:$DG$512,MATCH('Breakup of Clients of PMS'!AB$1,Raw!$B$1:$DG$1,0),0)</f>
        <v>84.55</v>
      </c>
      <c r="AD231" s="11" t="e">
        <f t="shared" si="66"/>
        <v>#DIV/0!</v>
      </c>
      <c r="AE231" s="11">
        <f t="shared" si="67"/>
        <v>20.682500000000001</v>
      </c>
      <c r="AF231" s="11">
        <f t="shared" si="68"/>
        <v>0.91</v>
      </c>
      <c r="AG231" s="11" t="e">
        <f t="shared" si="69"/>
        <v>#DIV/0!</v>
      </c>
      <c r="AH231" s="11" t="e">
        <f t="shared" si="70"/>
        <v>#DIV/0!</v>
      </c>
      <c r="AI231" s="11" t="e">
        <f t="shared" si="71"/>
        <v>#DIV/0!</v>
      </c>
    </row>
    <row r="232" spans="1:35" x14ac:dyDescent="0.3">
      <c r="A232" s="13" t="s">
        <v>4075</v>
      </c>
      <c r="B232" s="13" t="str">
        <f>VLOOKUP($A232,Raw!$B$2:$DG$512,MATCH('Breakup of Clients of PMS'!B$1,Raw!$B$1:$DG$1,0),0)</f>
        <v>0</v>
      </c>
      <c r="C232" s="20">
        <f t="shared" si="54"/>
        <v>0</v>
      </c>
      <c r="D232" s="13" t="str">
        <f>VLOOKUP($A232,Raw!$B$2:$DG$512,MATCH('Breakup of Clients of PMS'!D$1,Raw!$B$1:$DG$1,0),0)</f>
        <v>0</v>
      </c>
      <c r="E232" s="20">
        <f t="shared" si="55"/>
        <v>0</v>
      </c>
      <c r="F232" s="13" t="str">
        <f>VLOOKUP($A232,Raw!$B$2:$DG$512,MATCH('Breakup of Clients of PMS'!F$1,Raw!$B$1:$DG$1,0),0)</f>
        <v>32</v>
      </c>
      <c r="G232" s="20">
        <f t="shared" si="56"/>
        <v>1</v>
      </c>
      <c r="H232" s="13" t="str">
        <f>VLOOKUP($A232,Raw!$B$2:$DG$512,MATCH('Breakup of Clients of PMS'!H$1,Raw!$B$1:$DG$1,0),0)</f>
        <v>0</v>
      </c>
      <c r="I232" s="20">
        <f t="shared" si="57"/>
        <v>0</v>
      </c>
      <c r="J232" s="13" t="str">
        <f>VLOOKUP($A232,Raw!$B$2:$DG$512,MATCH('Breakup of Clients of PMS'!J$1,Raw!$B$1:$DG$1,0),0)</f>
        <v>0</v>
      </c>
      <c r="K232" s="20">
        <f t="shared" si="58"/>
        <v>0</v>
      </c>
      <c r="L232" s="13" t="str">
        <f>VLOOKUP($A232,Raw!$B$2:$DG$512,MATCH('Breakup of Clients of PMS'!L$1,Raw!$B$1:$DG$1,0),0)</f>
        <v>0</v>
      </c>
      <c r="M232" s="20">
        <f t="shared" si="59"/>
        <v>0</v>
      </c>
      <c r="N232" s="13" t="str">
        <f>VLOOKUP($A232,Raw!$B$2:$DG$512,MATCH('Breakup of Clients of PMS'!N$1,Raw!$B$1:$DG$1,0),0)</f>
        <v>32</v>
      </c>
      <c r="P232" s="13" t="str">
        <f>VLOOKUP($A232,Raw!$B$2:$DG$512,MATCH('Breakup of Clients of PMS'!P$1,Raw!$B$1:$DG$1,0),0)</f>
        <v>0</v>
      </c>
      <c r="Q232" s="20">
        <f t="shared" si="60"/>
        <v>0</v>
      </c>
      <c r="R232" s="13" t="str">
        <f>VLOOKUP($A232,Raw!$B$2:$DG$512,MATCH('Breakup of Clients of PMS'!R$1,Raw!$B$1:$DG$1,0),0)</f>
        <v>0</v>
      </c>
      <c r="S232" s="20">
        <f t="shared" si="61"/>
        <v>0</v>
      </c>
      <c r="T232" s="13" t="str">
        <f>VLOOKUP($A232,Raw!$B$2:$DG$512,MATCH('Breakup of Clients of PMS'!T$1,Raw!$B$1:$DG$1,0),0)</f>
        <v>6.39</v>
      </c>
      <c r="U232" s="20">
        <f t="shared" si="62"/>
        <v>1</v>
      </c>
      <c r="V232" s="13" t="str">
        <f>VLOOKUP($A232,Raw!$B$2:$DG$512,MATCH('Breakup of Clients of PMS'!V$1,Raw!$B$1:$DG$1,0),0)</f>
        <v>0</v>
      </c>
      <c r="W232" s="20">
        <f t="shared" si="63"/>
        <v>0</v>
      </c>
      <c r="X232" s="13" t="str">
        <f>VLOOKUP($A232,Raw!$B$2:$DG$512,MATCH('Breakup of Clients of PMS'!X$1,Raw!$B$1:$DG$1,0),0)</f>
        <v>0</v>
      </c>
      <c r="Y232" s="20">
        <f t="shared" si="64"/>
        <v>0</v>
      </c>
      <c r="Z232" s="13" t="str">
        <f>VLOOKUP($A232,Raw!$B$2:$DG$512,MATCH('Breakup of Clients of PMS'!Z$1,Raw!$B$1:$DG$1,0),0)</f>
        <v>0</v>
      </c>
      <c r="AA232" s="20">
        <f t="shared" si="65"/>
        <v>0</v>
      </c>
      <c r="AB232" s="13" t="str">
        <f>VLOOKUP($A232,Raw!$B$2:$DG$512,MATCH('Breakup of Clients of PMS'!AB$1,Raw!$B$1:$DG$1,0),0)</f>
        <v>6.39</v>
      </c>
      <c r="AD232" s="11" t="e">
        <f t="shared" si="66"/>
        <v>#DIV/0!</v>
      </c>
      <c r="AE232" s="11" t="e">
        <f t="shared" si="67"/>
        <v>#DIV/0!</v>
      </c>
      <c r="AF232" s="11">
        <f t="shared" si="68"/>
        <v>0.19968749999999999</v>
      </c>
      <c r="AG232" s="11" t="e">
        <f t="shared" si="69"/>
        <v>#DIV/0!</v>
      </c>
      <c r="AH232" s="11" t="e">
        <f t="shared" si="70"/>
        <v>#DIV/0!</v>
      </c>
      <c r="AI232" s="11" t="e">
        <f t="shared" si="71"/>
        <v>#DIV/0!</v>
      </c>
    </row>
    <row r="233" spans="1:35" x14ac:dyDescent="0.3">
      <c r="A233" s="13" t="s">
        <v>4083</v>
      </c>
      <c r="B233" s="13" t="str">
        <f>VLOOKUP($A233,Raw!$B$2:$DG$512,MATCH('Breakup of Clients of PMS'!B$1,Raw!$B$1:$DG$1,0),0)</f>
        <v>0</v>
      </c>
      <c r="C233" s="20" t="e">
        <f t="shared" si="54"/>
        <v>#DIV/0!</v>
      </c>
      <c r="D233" s="13" t="str">
        <f>VLOOKUP($A233,Raw!$B$2:$DG$512,MATCH('Breakup of Clients of PMS'!D$1,Raw!$B$1:$DG$1,0),0)</f>
        <v>0</v>
      </c>
      <c r="E233" s="20" t="e">
        <f t="shared" si="55"/>
        <v>#DIV/0!</v>
      </c>
      <c r="F233" s="13" t="str">
        <f>VLOOKUP($A233,Raw!$B$2:$DG$512,MATCH('Breakup of Clients of PMS'!F$1,Raw!$B$1:$DG$1,0),0)</f>
        <v>0</v>
      </c>
      <c r="G233" s="20" t="e">
        <f t="shared" si="56"/>
        <v>#DIV/0!</v>
      </c>
      <c r="H233" s="13" t="str">
        <f>VLOOKUP($A233,Raw!$B$2:$DG$512,MATCH('Breakup of Clients of PMS'!H$1,Raw!$B$1:$DG$1,0),0)</f>
        <v>0</v>
      </c>
      <c r="I233" s="20" t="e">
        <f t="shared" si="57"/>
        <v>#DIV/0!</v>
      </c>
      <c r="J233" s="13" t="str">
        <f>VLOOKUP($A233,Raw!$B$2:$DG$512,MATCH('Breakup of Clients of PMS'!J$1,Raw!$B$1:$DG$1,0),0)</f>
        <v>0</v>
      </c>
      <c r="K233" s="20" t="e">
        <f t="shared" si="58"/>
        <v>#DIV/0!</v>
      </c>
      <c r="L233" s="13" t="str">
        <f>VLOOKUP($A233,Raw!$B$2:$DG$512,MATCH('Breakup of Clients of PMS'!L$1,Raw!$B$1:$DG$1,0),0)</f>
        <v>0</v>
      </c>
      <c r="M233" s="20" t="e">
        <f t="shared" si="59"/>
        <v>#DIV/0!</v>
      </c>
      <c r="N233" s="13" t="str">
        <f>VLOOKUP($A233,Raw!$B$2:$DG$512,MATCH('Breakup of Clients of PMS'!N$1,Raw!$B$1:$DG$1,0),0)</f>
        <v>0</v>
      </c>
      <c r="P233" s="13" t="str">
        <f>VLOOKUP($A233,Raw!$B$2:$DG$512,MATCH('Breakup of Clients of PMS'!P$1,Raw!$B$1:$DG$1,0),0)</f>
        <v>0</v>
      </c>
      <c r="Q233" s="20" t="e">
        <f t="shared" si="60"/>
        <v>#DIV/0!</v>
      </c>
      <c r="R233" s="13" t="str">
        <f>VLOOKUP($A233,Raw!$B$2:$DG$512,MATCH('Breakup of Clients of PMS'!R$1,Raw!$B$1:$DG$1,0),0)</f>
        <v>0</v>
      </c>
      <c r="S233" s="20" t="e">
        <f t="shared" si="61"/>
        <v>#DIV/0!</v>
      </c>
      <c r="T233" s="13" t="str">
        <f>VLOOKUP($A233,Raw!$B$2:$DG$512,MATCH('Breakup of Clients of PMS'!T$1,Raw!$B$1:$DG$1,0),0)</f>
        <v>0</v>
      </c>
      <c r="U233" s="20" t="e">
        <f t="shared" si="62"/>
        <v>#DIV/0!</v>
      </c>
      <c r="V233" s="13" t="str">
        <f>VLOOKUP($A233,Raw!$B$2:$DG$512,MATCH('Breakup of Clients of PMS'!V$1,Raw!$B$1:$DG$1,0),0)</f>
        <v>0</v>
      </c>
      <c r="W233" s="20" t="e">
        <f t="shared" si="63"/>
        <v>#DIV/0!</v>
      </c>
      <c r="X233" s="13" t="str">
        <f>VLOOKUP($A233,Raw!$B$2:$DG$512,MATCH('Breakup of Clients of PMS'!X$1,Raw!$B$1:$DG$1,0),0)</f>
        <v>0</v>
      </c>
      <c r="Y233" s="20" t="e">
        <f t="shared" si="64"/>
        <v>#DIV/0!</v>
      </c>
      <c r="Z233" s="13" t="str">
        <f>VLOOKUP($A233,Raw!$B$2:$DG$512,MATCH('Breakup of Clients of PMS'!Z$1,Raw!$B$1:$DG$1,0),0)</f>
        <v>0</v>
      </c>
      <c r="AA233" s="20" t="e">
        <f t="shared" si="65"/>
        <v>#DIV/0!</v>
      </c>
      <c r="AB233" s="13" t="str">
        <f>VLOOKUP($A233,Raw!$B$2:$DG$512,MATCH('Breakup of Clients of PMS'!AB$1,Raw!$B$1:$DG$1,0),0)</f>
        <v>0</v>
      </c>
      <c r="AD233" s="11" t="e">
        <f t="shared" si="66"/>
        <v>#DIV/0!</v>
      </c>
      <c r="AE233" s="11" t="e">
        <f t="shared" si="67"/>
        <v>#DIV/0!</v>
      </c>
      <c r="AF233" s="11" t="e">
        <f t="shared" si="68"/>
        <v>#DIV/0!</v>
      </c>
      <c r="AG233" s="11" t="e">
        <f t="shared" si="69"/>
        <v>#DIV/0!</v>
      </c>
      <c r="AH233" s="11" t="e">
        <f t="shared" si="70"/>
        <v>#DIV/0!</v>
      </c>
      <c r="AI233" s="11" t="e">
        <f t="shared" si="71"/>
        <v>#DIV/0!</v>
      </c>
    </row>
    <row r="234" spans="1:35" x14ac:dyDescent="0.3">
      <c r="A234" s="13" t="s">
        <v>4088</v>
      </c>
      <c r="B234" s="13" t="str">
        <f>VLOOKUP($A234,Raw!$B$2:$DG$512,MATCH('Breakup of Clients of PMS'!B$1,Raw!$B$1:$DG$1,0),0)</f>
        <v>0</v>
      </c>
      <c r="C234" s="20">
        <f t="shared" si="54"/>
        <v>0</v>
      </c>
      <c r="D234" s="13" t="str">
        <f>VLOOKUP($A234,Raw!$B$2:$DG$512,MATCH('Breakup of Clients of PMS'!D$1,Raw!$B$1:$DG$1,0),0)</f>
        <v>2</v>
      </c>
      <c r="E234" s="20">
        <f t="shared" si="55"/>
        <v>5.8823529411764705E-2</v>
      </c>
      <c r="F234" s="13" t="str">
        <f>VLOOKUP($A234,Raw!$B$2:$DG$512,MATCH('Breakup of Clients of PMS'!F$1,Raw!$B$1:$DG$1,0),0)</f>
        <v>32</v>
      </c>
      <c r="G234" s="20">
        <f t="shared" si="56"/>
        <v>0.94117647058823528</v>
      </c>
      <c r="H234" s="13" t="str">
        <f>VLOOKUP($A234,Raw!$B$2:$DG$512,MATCH('Breakup of Clients of PMS'!H$1,Raw!$B$1:$DG$1,0),0)</f>
        <v>0</v>
      </c>
      <c r="I234" s="20">
        <f t="shared" si="57"/>
        <v>0</v>
      </c>
      <c r="J234" s="13" t="str">
        <f>VLOOKUP($A234,Raw!$B$2:$DG$512,MATCH('Breakup of Clients of PMS'!J$1,Raw!$B$1:$DG$1,0),0)</f>
        <v>0</v>
      </c>
      <c r="K234" s="20">
        <f t="shared" si="58"/>
        <v>0</v>
      </c>
      <c r="L234" s="13" t="str">
        <f>VLOOKUP($A234,Raw!$B$2:$DG$512,MATCH('Breakup of Clients of PMS'!L$1,Raw!$B$1:$DG$1,0),0)</f>
        <v>0</v>
      </c>
      <c r="M234" s="20">
        <f t="shared" si="59"/>
        <v>0</v>
      </c>
      <c r="N234" s="13" t="str">
        <f>VLOOKUP($A234,Raw!$B$2:$DG$512,MATCH('Breakup of Clients of PMS'!N$1,Raw!$B$1:$DG$1,0),0)</f>
        <v>34</v>
      </c>
      <c r="P234" s="13" t="str">
        <f>VLOOKUP($A234,Raw!$B$2:$DG$512,MATCH('Breakup of Clients of PMS'!P$1,Raw!$B$1:$DG$1,0),0)</f>
        <v>0</v>
      </c>
      <c r="Q234" s="20">
        <f t="shared" si="60"/>
        <v>0</v>
      </c>
      <c r="R234" s="13" t="str">
        <f>VLOOKUP($A234,Raw!$B$2:$DG$512,MATCH('Breakup of Clients of PMS'!R$1,Raw!$B$1:$DG$1,0),0)</f>
        <v>6.42</v>
      </c>
      <c r="S234" s="20">
        <f t="shared" si="61"/>
        <v>2.9150018162005083E-2</v>
      </c>
      <c r="T234" s="13" t="str">
        <f>VLOOKUP($A234,Raw!$B$2:$DG$512,MATCH('Breakup of Clients of PMS'!T$1,Raw!$B$1:$DG$1,0),0)</f>
        <v>213.82</v>
      </c>
      <c r="U234" s="20">
        <f t="shared" si="62"/>
        <v>0.97084998183799487</v>
      </c>
      <c r="V234" s="13" t="str">
        <f>VLOOKUP($A234,Raw!$B$2:$DG$512,MATCH('Breakup of Clients of PMS'!V$1,Raw!$B$1:$DG$1,0),0)</f>
        <v>0</v>
      </c>
      <c r="W234" s="20">
        <f t="shared" si="63"/>
        <v>0</v>
      </c>
      <c r="X234" s="13" t="str">
        <f>VLOOKUP($A234,Raw!$B$2:$DG$512,MATCH('Breakup of Clients of PMS'!X$1,Raw!$B$1:$DG$1,0),0)</f>
        <v>0</v>
      </c>
      <c r="Y234" s="20">
        <f t="shared" si="64"/>
        <v>0</v>
      </c>
      <c r="Z234" s="13" t="str">
        <f>VLOOKUP($A234,Raw!$B$2:$DG$512,MATCH('Breakup of Clients of PMS'!Z$1,Raw!$B$1:$DG$1,0),0)</f>
        <v>0</v>
      </c>
      <c r="AA234" s="20">
        <f t="shared" si="65"/>
        <v>0</v>
      </c>
      <c r="AB234" s="13" t="str">
        <f>VLOOKUP($A234,Raw!$B$2:$DG$512,MATCH('Breakup of Clients of PMS'!AB$1,Raw!$B$1:$DG$1,0),0)</f>
        <v>220.24</v>
      </c>
      <c r="AD234" s="11" t="e">
        <f t="shared" si="66"/>
        <v>#DIV/0!</v>
      </c>
      <c r="AE234" s="11">
        <f t="shared" si="67"/>
        <v>3.21</v>
      </c>
      <c r="AF234" s="11">
        <f t="shared" si="68"/>
        <v>6.6818749999999998</v>
      </c>
      <c r="AG234" s="11" t="e">
        <f t="shared" si="69"/>
        <v>#DIV/0!</v>
      </c>
      <c r="AH234" s="11" t="e">
        <f t="shared" si="70"/>
        <v>#DIV/0!</v>
      </c>
      <c r="AI234" s="11" t="e">
        <f t="shared" si="71"/>
        <v>#DIV/0!</v>
      </c>
    </row>
    <row r="235" spans="1:35" x14ac:dyDescent="0.3">
      <c r="A235" s="13" t="s">
        <v>4102</v>
      </c>
      <c r="B235" s="13" t="str">
        <f>VLOOKUP($A235,Raw!$B$2:$DG$512,MATCH('Breakup of Clients of PMS'!B$1,Raw!$B$1:$DG$1,0),0)</f>
        <v>0</v>
      </c>
      <c r="C235" s="20">
        <f t="shared" si="54"/>
        <v>0</v>
      </c>
      <c r="D235" s="13" t="str">
        <f>VLOOKUP($A235,Raw!$B$2:$DG$512,MATCH('Breakup of Clients of PMS'!D$1,Raw!$B$1:$DG$1,0),0)</f>
        <v>28</v>
      </c>
      <c r="E235" s="20">
        <f t="shared" si="55"/>
        <v>7.6294277929155316E-2</v>
      </c>
      <c r="F235" s="13" t="str">
        <f>VLOOKUP($A235,Raw!$B$2:$DG$512,MATCH('Breakup of Clients of PMS'!F$1,Raw!$B$1:$DG$1,0),0)</f>
        <v>298</v>
      </c>
      <c r="G235" s="20">
        <f t="shared" si="56"/>
        <v>0.81198910081743869</v>
      </c>
      <c r="H235" s="13" t="str">
        <f>VLOOKUP($A235,Raw!$B$2:$DG$512,MATCH('Breakup of Clients of PMS'!H$1,Raw!$B$1:$DG$1,0),0)</f>
        <v>41</v>
      </c>
      <c r="I235" s="20">
        <f t="shared" si="57"/>
        <v>0.11171662125340599</v>
      </c>
      <c r="J235" s="13" t="str">
        <f>VLOOKUP($A235,Raw!$B$2:$DG$512,MATCH('Breakup of Clients of PMS'!J$1,Raw!$B$1:$DG$1,0),0)</f>
        <v>0</v>
      </c>
      <c r="K235" s="20">
        <f t="shared" si="58"/>
        <v>0</v>
      </c>
      <c r="L235" s="13" t="str">
        <f>VLOOKUP($A235,Raw!$B$2:$DG$512,MATCH('Breakup of Clients of PMS'!L$1,Raw!$B$1:$DG$1,0),0)</f>
        <v>0</v>
      </c>
      <c r="M235" s="20">
        <f t="shared" si="59"/>
        <v>0</v>
      </c>
      <c r="N235" s="13" t="str">
        <f>VLOOKUP($A235,Raw!$B$2:$DG$512,MATCH('Breakup of Clients of PMS'!N$1,Raw!$B$1:$DG$1,0),0)</f>
        <v>367</v>
      </c>
      <c r="P235" s="13" t="str">
        <f>VLOOKUP($A235,Raw!$B$2:$DG$512,MATCH('Breakup of Clients of PMS'!P$1,Raw!$B$1:$DG$1,0),0)</f>
        <v>0</v>
      </c>
      <c r="Q235" s="20">
        <f t="shared" si="60"/>
        <v>0</v>
      </c>
      <c r="R235" s="13" t="str">
        <f>VLOOKUP($A235,Raw!$B$2:$DG$512,MATCH('Breakup of Clients of PMS'!R$1,Raw!$B$1:$DG$1,0),0)</f>
        <v>168.32</v>
      </c>
      <c r="S235" s="20">
        <f t="shared" si="61"/>
        <v>9.1568834390538464E-2</v>
      </c>
      <c r="T235" s="13" t="str">
        <f>VLOOKUP($A235,Raw!$B$2:$DG$512,MATCH('Breakup of Clients of PMS'!T$1,Raw!$B$1:$DG$1,0),0)</f>
        <v>1414.49</v>
      </c>
      <c r="U235" s="20">
        <f t="shared" si="62"/>
        <v>0.76950570673165841</v>
      </c>
      <c r="V235" s="13" t="str">
        <f>VLOOKUP($A235,Raw!$B$2:$DG$512,MATCH('Breakup of Clients of PMS'!V$1,Raw!$B$1:$DG$1,0),0)</f>
        <v>255.37</v>
      </c>
      <c r="W235" s="20">
        <f t="shared" si="63"/>
        <v>0.13892545887780305</v>
      </c>
      <c r="X235" s="13" t="str">
        <f>VLOOKUP($A235,Raw!$B$2:$DG$512,MATCH('Breakup of Clients of PMS'!X$1,Raw!$B$1:$DG$1,0),0)</f>
        <v>0</v>
      </c>
      <c r="Y235" s="20">
        <f t="shared" si="64"/>
        <v>0</v>
      </c>
      <c r="Z235" s="13" t="str">
        <f>VLOOKUP($A235,Raw!$B$2:$DG$512,MATCH('Breakup of Clients of PMS'!Z$1,Raw!$B$1:$DG$1,0),0)</f>
        <v>0</v>
      </c>
      <c r="AA235" s="20">
        <f t="shared" si="65"/>
        <v>0</v>
      </c>
      <c r="AB235" s="13" t="str">
        <f>VLOOKUP($A235,Raw!$B$2:$DG$512,MATCH('Breakup of Clients of PMS'!AB$1,Raw!$B$1:$DG$1,0),0)</f>
        <v>1838.18</v>
      </c>
      <c r="AD235" s="11" t="e">
        <f t="shared" si="66"/>
        <v>#DIV/0!</v>
      </c>
      <c r="AE235" s="11">
        <f t="shared" si="67"/>
        <v>6.0114285714285716</v>
      </c>
      <c r="AF235" s="11">
        <f t="shared" si="68"/>
        <v>4.7466107382550335</v>
      </c>
      <c r="AG235" s="11">
        <f t="shared" si="69"/>
        <v>6.2285365853658536</v>
      </c>
      <c r="AH235" s="11" t="e">
        <f t="shared" si="70"/>
        <v>#DIV/0!</v>
      </c>
      <c r="AI235" s="11" t="e">
        <f t="shared" si="71"/>
        <v>#DIV/0!</v>
      </c>
    </row>
    <row r="236" spans="1:35" x14ac:dyDescent="0.3">
      <c r="A236" s="13" t="s">
        <v>4112</v>
      </c>
      <c r="B236" s="13" t="str">
        <f>VLOOKUP($A236,Raw!$B$2:$DG$512,MATCH('Breakup of Clients of PMS'!B$1,Raw!$B$1:$DG$1,0),0)</f>
        <v>0</v>
      </c>
      <c r="C236" s="20">
        <f t="shared" si="54"/>
        <v>0</v>
      </c>
      <c r="D236" s="13" t="str">
        <f>VLOOKUP($A236,Raw!$B$2:$DG$512,MATCH('Breakup of Clients of PMS'!D$1,Raw!$B$1:$DG$1,0),0)</f>
        <v>3</v>
      </c>
      <c r="E236" s="20">
        <f t="shared" si="55"/>
        <v>0.23076923076923078</v>
      </c>
      <c r="F236" s="13" t="str">
        <f>VLOOKUP($A236,Raw!$B$2:$DG$512,MATCH('Breakup of Clients of PMS'!F$1,Raw!$B$1:$DG$1,0),0)</f>
        <v>10</v>
      </c>
      <c r="G236" s="20">
        <f t="shared" si="56"/>
        <v>0.76923076923076927</v>
      </c>
      <c r="H236" s="13" t="str">
        <f>VLOOKUP($A236,Raw!$B$2:$DG$512,MATCH('Breakup of Clients of PMS'!H$1,Raw!$B$1:$DG$1,0),0)</f>
        <v>0</v>
      </c>
      <c r="I236" s="20">
        <f t="shared" si="57"/>
        <v>0</v>
      </c>
      <c r="J236" s="13" t="str">
        <f>VLOOKUP($A236,Raw!$B$2:$DG$512,MATCH('Breakup of Clients of PMS'!J$1,Raw!$B$1:$DG$1,0),0)</f>
        <v>0</v>
      </c>
      <c r="K236" s="20">
        <f t="shared" si="58"/>
        <v>0</v>
      </c>
      <c r="L236" s="13" t="str">
        <f>VLOOKUP($A236,Raw!$B$2:$DG$512,MATCH('Breakup of Clients of PMS'!L$1,Raw!$B$1:$DG$1,0),0)</f>
        <v>0</v>
      </c>
      <c r="M236" s="20">
        <f t="shared" si="59"/>
        <v>0</v>
      </c>
      <c r="N236" s="13" t="str">
        <f>VLOOKUP($A236,Raw!$B$2:$DG$512,MATCH('Breakup of Clients of PMS'!N$1,Raw!$B$1:$DG$1,0),0)</f>
        <v>13</v>
      </c>
      <c r="P236" s="13" t="str">
        <f>VLOOKUP($A236,Raw!$B$2:$DG$512,MATCH('Breakup of Clients of PMS'!P$1,Raw!$B$1:$DG$1,0),0)</f>
        <v>0</v>
      </c>
      <c r="Q236" s="20">
        <f t="shared" si="60"/>
        <v>0</v>
      </c>
      <c r="R236" s="13" t="str">
        <f>VLOOKUP($A236,Raw!$B$2:$DG$512,MATCH('Breakup of Clients of PMS'!R$1,Raw!$B$1:$DG$1,0),0)</f>
        <v>14.78</v>
      </c>
      <c r="S236" s="20">
        <f t="shared" si="61"/>
        <v>0.25329905741216796</v>
      </c>
      <c r="T236" s="13" t="str">
        <f>VLOOKUP($A236,Raw!$B$2:$DG$512,MATCH('Breakup of Clients of PMS'!T$1,Raw!$B$1:$DG$1,0),0)</f>
        <v>43.57</v>
      </c>
      <c r="U236" s="20">
        <f t="shared" si="62"/>
        <v>0.74670094258783204</v>
      </c>
      <c r="V236" s="13" t="str">
        <f>VLOOKUP($A236,Raw!$B$2:$DG$512,MATCH('Breakup of Clients of PMS'!V$1,Raw!$B$1:$DG$1,0),0)</f>
        <v>0</v>
      </c>
      <c r="W236" s="20">
        <f t="shared" si="63"/>
        <v>0</v>
      </c>
      <c r="X236" s="13" t="str">
        <f>VLOOKUP($A236,Raw!$B$2:$DG$512,MATCH('Breakup of Clients of PMS'!X$1,Raw!$B$1:$DG$1,0),0)</f>
        <v>0</v>
      </c>
      <c r="Y236" s="20">
        <f t="shared" si="64"/>
        <v>0</v>
      </c>
      <c r="Z236" s="13" t="str">
        <f>VLOOKUP($A236,Raw!$B$2:$DG$512,MATCH('Breakup of Clients of PMS'!Z$1,Raw!$B$1:$DG$1,0),0)</f>
        <v>0</v>
      </c>
      <c r="AA236" s="20">
        <f t="shared" si="65"/>
        <v>0</v>
      </c>
      <c r="AB236" s="13" t="str">
        <f>VLOOKUP($A236,Raw!$B$2:$DG$512,MATCH('Breakup of Clients of PMS'!AB$1,Raw!$B$1:$DG$1,0),0)</f>
        <v>58.35</v>
      </c>
      <c r="AD236" s="11" t="e">
        <f t="shared" si="66"/>
        <v>#DIV/0!</v>
      </c>
      <c r="AE236" s="11">
        <f t="shared" si="67"/>
        <v>4.9266666666666667</v>
      </c>
      <c r="AF236" s="11">
        <f t="shared" si="68"/>
        <v>4.3570000000000002</v>
      </c>
      <c r="AG236" s="11" t="e">
        <f t="shared" si="69"/>
        <v>#DIV/0!</v>
      </c>
      <c r="AH236" s="11" t="e">
        <f t="shared" si="70"/>
        <v>#DIV/0!</v>
      </c>
      <c r="AI236" s="11" t="e">
        <f t="shared" si="71"/>
        <v>#DIV/0!</v>
      </c>
    </row>
    <row r="237" spans="1:35" x14ac:dyDescent="0.3">
      <c r="A237" s="13" t="s">
        <v>4126</v>
      </c>
      <c r="B237" s="13" t="str">
        <f>VLOOKUP($A237,Raw!$B$2:$DG$512,MATCH('Breakup of Clients of PMS'!B$1,Raw!$B$1:$DG$1,0),0)</f>
        <v>0</v>
      </c>
      <c r="C237" s="20">
        <f t="shared" si="54"/>
        <v>0</v>
      </c>
      <c r="D237" s="13" t="str">
        <f>VLOOKUP($A237,Raw!$B$2:$DG$512,MATCH('Breakup of Clients of PMS'!D$1,Raw!$B$1:$DG$1,0),0)</f>
        <v>5</v>
      </c>
      <c r="E237" s="20">
        <f t="shared" si="55"/>
        <v>3.4246575342465752E-2</v>
      </c>
      <c r="F237" s="13" t="str">
        <f>VLOOKUP($A237,Raw!$B$2:$DG$512,MATCH('Breakup of Clients of PMS'!F$1,Raw!$B$1:$DG$1,0),0)</f>
        <v>123</v>
      </c>
      <c r="G237" s="20">
        <f t="shared" si="56"/>
        <v>0.84246575342465757</v>
      </c>
      <c r="H237" s="13" t="str">
        <f>VLOOKUP($A237,Raw!$B$2:$DG$512,MATCH('Breakup of Clients of PMS'!H$1,Raw!$B$1:$DG$1,0),0)</f>
        <v>18</v>
      </c>
      <c r="I237" s="20">
        <f t="shared" si="57"/>
        <v>0.12328767123287671</v>
      </c>
      <c r="J237" s="13" t="str">
        <f>VLOOKUP($A237,Raw!$B$2:$DG$512,MATCH('Breakup of Clients of PMS'!J$1,Raw!$B$1:$DG$1,0),0)</f>
        <v>0</v>
      </c>
      <c r="K237" s="20">
        <f t="shared" si="58"/>
        <v>0</v>
      </c>
      <c r="L237" s="13" t="str">
        <f>VLOOKUP($A237,Raw!$B$2:$DG$512,MATCH('Breakup of Clients of PMS'!L$1,Raw!$B$1:$DG$1,0),0)</f>
        <v>0</v>
      </c>
      <c r="M237" s="20">
        <f t="shared" si="59"/>
        <v>0</v>
      </c>
      <c r="N237" s="13" t="str">
        <f>VLOOKUP($A237,Raw!$B$2:$DG$512,MATCH('Breakup of Clients of PMS'!N$1,Raw!$B$1:$DG$1,0),0)</f>
        <v>146</v>
      </c>
      <c r="P237" s="13" t="str">
        <f>VLOOKUP($A237,Raw!$B$2:$DG$512,MATCH('Breakup of Clients of PMS'!P$1,Raw!$B$1:$DG$1,0),0)</f>
        <v>0</v>
      </c>
      <c r="Q237" s="20">
        <f t="shared" si="60"/>
        <v>0</v>
      </c>
      <c r="R237" s="13" t="str">
        <f>VLOOKUP($A237,Raw!$B$2:$DG$512,MATCH('Breakup of Clients of PMS'!R$1,Raw!$B$1:$DG$1,0),0)</f>
        <v>4.79</v>
      </c>
      <c r="S237" s="20">
        <f t="shared" si="61"/>
        <v>2.5790125450923386E-2</v>
      </c>
      <c r="T237" s="13" t="str">
        <f>VLOOKUP($A237,Raw!$B$2:$DG$512,MATCH('Breakup of Clients of PMS'!T$1,Raw!$B$1:$DG$1,0),0)</f>
        <v>164.19</v>
      </c>
      <c r="U237" s="20">
        <f t="shared" si="62"/>
        <v>0.8840251978678727</v>
      </c>
      <c r="V237" s="13" t="str">
        <f>VLOOKUP($A237,Raw!$B$2:$DG$512,MATCH('Breakup of Clients of PMS'!V$1,Raw!$B$1:$DG$1,0),0)</f>
        <v>16.75</v>
      </c>
      <c r="W237" s="20">
        <f t="shared" si="63"/>
        <v>9.0184676681203904E-2</v>
      </c>
      <c r="X237" s="13" t="str">
        <f>VLOOKUP($A237,Raw!$B$2:$DG$512,MATCH('Breakup of Clients of PMS'!X$1,Raw!$B$1:$DG$1,0),0)</f>
        <v>0</v>
      </c>
      <c r="Y237" s="20">
        <f t="shared" si="64"/>
        <v>0</v>
      </c>
      <c r="Z237" s="13" t="str">
        <f>VLOOKUP($A237,Raw!$B$2:$DG$512,MATCH('Breakup of Clients of PMS'!Z$1,Raw!$B$1:$DG$1,0),0)</f>
        <v>0</v>
      </c>
      <c r="AA237" s="20">
        <f t="shared" si="65"/>
        <v>0</v>
      </c>
      <c r="AB237" s="13" t="str">
        <f>VLOOKUP($A237,Raw!$B$2:$DG$512,MATCH('Breakup of Clients of PMS'!AB$1,Raw!$B$1:$DG$1,0),0)</f>
        <v>185.73</v>
      </c>
      <c r="AD237" s="11" t="e">
        <f t="shared" si="66"/>
        <v>#DIV/0!</v>
      </c>
      <c r="AE237" s="11">
        <f t="shared" si="67"/>
        <v>0.95799999999999996</v>
      </c>
      <c r="AF237" s="11">
        <f t="shared" si="68"/>
        <v>1.3348780487804879</v>
      </c>
      <c r="AG237" s="11">
        <f t="shared" si="69"/>
        <v>0.93055555555555558</v>
      </c>
      <c r="AH237" s="11" t="e">
        <f t="shared" si="70"/>
        <v>#DIV/0!</v>
      </c>
      <c r="AI237" s="11" t="e">
        <f t="shared" si="71"/>
        <v>#DIV/0!</v>
      </c>
    </row>
    <row r="238" spans="1:35" x14ac:dyDescent="0.3">
      <c r="A238" s="13" t="s">
        <v>4145</v>
      </c>
      <c r="B238" s="13" t="str">
        <f>VLOOKUP($A238,Raw!$B$2:$DG$512,MATCH('Breakup of Clients of PMS'!B$1,Raw!$B$1:$DG$1,0),0)</f>
        <v>0</v>
      </c>
      <c r="C238" s="20">
        <f t="shared" si="54"/>
        <v>0</v>
      </c>
      <c r="D238" s="13" t="str">
        <f>VLOOKUP($A238,Raw!$B$2:$DG$512,MATCH('Breakup of Clients of PMS'!D$1,Raw!$B$1:$DG$1,0),0)</f>
        <v>24</v>
      </c>
      <c r="E238" s="20">
        <f t="shared" si="55"/>
        <v>7.4303405572755415E-2</v>
      </c>
      <c r="F238" s="13" t="str">
        <f>VLOOKUP($A238,Raw!$B$2:$DG$512,MATCH('Breakup of Clients of PMS'!F$1,Raw!$B$1:$DG$1,0),0)</f>
        <v>280</v>
      </c>
      <c r="G238" s="20">
        <f t="shared" si="56"/>
        <v>0.86687306501547989</v>
      </c>
      <c r="H238" s="13" t="str">
        <f>VLOOKUP($A238,Raw!$B$2:$DG$512,MATCH('Breakup of Clients of PMS'!H$1,Raw!$B$1:$DG$1,0),0)</f>
        <v>19</v>
      </c>
      <c r="I238" s="20">
        <f t="shared" si="57"/>
        <v>5.8823529411764705E-2</v>
      </c>
      <c r="J238" s="13" t="str">
        <f>VLOOKUP($A238,Raw!$B$2:$DG$512,MATCH('Breakup of Clients of PMS'!J$1,Raw!$B$1:$DG$1,0),0)</f>
        <v>0</v>
      </c>
      <c r="K238" s="20">
        <f t="shared" si="58"/>
        <v>0</v>
      </c>
      <c r="L238" s="13" t="str">
        <f>VLOOKUP($A238,Raw!$B$2:$DG$512,MATCH('Breakup of Clients of PMS'!L$1,Raw!$B$1:$DG$1,0),0)</f>
        <v>0</v>
      </c>
      <c r="M238" s="20">
        <f t="shared" si="59"/>
        <v>0</v>
      </c>
      <c r="N238" s="13" t="str">
        <f>VLOOKUP($A238,Raw!$B$2:$DG$512,MATCH('Breakup of Clients of PMS'!N$1,Raw!$B$1:$DG$1,0),0)</f>
        <v>323</v>
      </c>
      <c r="P238" s="13" t="str">
        <f>VLOOKUP($A238,Raw!$B$2:$DG$512,MATCH('Breakup of Clients of PMS'!P$1,Raw!$B$1:$DG$1,0),0)</f>
        <v>0</v>
      </c>
      <c r="Q238" s="20">
        <f t="shared" si="60"/>
        <v>0</v>
      </c>
      <c r="R238" s="13" t="str">
        <f>VLOOKUP($A238,Raw!$B$2:$DG$512,MATCH('Breakup of Clients of PMS'!R$1,Raw!$B$1:$DG$1,0),0)</f>
        <v>182.64</v>
      </c>
      <c r="S238" s="20">
        <f t="shared" si="61"/>
        <v>0.30852914843657614</v>
      </c>
      <c r="T238" s="13" t="str">
        <f>VLOOKUP($A238,Raw!$B$2:$DG$512,MATCH('Breakup of Clients of PMS'!T$1,Raw!$B$1:$DG$1,0),0)</f>
        <v>389.38</v>
      </c>
      <c r="U238" s="20">
        <f t="shared" si="62"/>
        <v>0.65776981941652446</v>
      </c>
      <c r="V238" s="13" t="str">
        <f>VLOOKUP($A238,Raw!$B$2:$DG$512,MATCH('Breakup of Clients of PMS'!V$1,Raw!$B$1:$DG$1,0),0)</f>
        <v>19.95</v>
      </c>
      <c r="W238" s="20">
        <f t="shared" si="63"/>
        <v>3.3701032146899332E-2</v>
      </c>
      <c r="X238" s="13" t="str">
        <f>VLOOKUP($A238,Raw!$B$2:$DG$512,MATCH('Breakup of Clients of PMS'!X$1,Raw!$B$1:$DG$1,0),0)</f>
        <v>0</v>
      </c>
      <c r="Y238" s="20">
        <f t="shared" si="64"/>
        <v>0</v>
      </c>
      <c r="Z238" s="13" t="str">
        <f>VLOOKUP($A238,Raw!$B$2:$DG$512,MATCH('Breakup of Clients of PMS'!Z$1,Raw!$B$1:$DG$1,0),0)</f>
        <v>0</v>
      </c>
      <c r="AA238" s="20">
        <f t="shared" si="65"/>
        <v>0</v>
      </c>
      <c r="AB238" s="13" t="str">
        <f>VLOOKUP($A238,Raw!$B$2:$DG$512,MATCH('Breakup of Clients of PMS'!AB$1,Raw!$B$1:$DG$1,0),0)</f>
        <v>591.97</v>
      </c>
      <c r="AD238" s="11" t="e">
        <f t="shared" si="66"/>
        <v>#DIV/0!</v>
      </c>
      <c r="AE238" s="11">
        <f t="shared" si="67"/>
        <v>7.6099999999999994</v>
      </c>
      <c r="AF238" s="11">
        <f t="shared" si="68"/>
        <v>1.3906428571428571</v>
      </c>
      <c r="AG238" s="11">
        <f t="shared" si="69"/>
        <v>1.05</v>
      </c>
      <c r="AH238" s="11" t="e">
        <f t="shared" si="70"/>
        <v>#DIV/0!</v>
      </c>
      <c r="AI238" s="11" t="e">
        <f t="shared" si="71"/>
        <v>#DIV/0!</v>
      </c>
    </row>
    <row r="239" spans="1:35" x14ac:dyDescent="0.3">
      <c r="A239" s="13" t="s">
        <v>4163</v>
      </c>
      <c r="B239" s="13" t="str">
        <f>VLOOKUP($A239,Raw!$B$2:$DG$512,MATCH('Breakup of Clients of PMS'!B$1,Raw!$B$1:$DG$1,0),0)</f>
        <v>0</v>
      </c>
      <c r="C239" s="20" t="e">
        <f t="shared" si="54"/>
        <v>#DIV/0!</v>
      </c>
      <c r="D239" s="13" t="str">
        <f>VLOOKUP($A239,Raw!$B$2:$DG$512,MATCH('Breakup of Clients of PMS'!D$1,Raw!$B$1:$DG$1,0),0)</f>
        <v>0</v>
      </c>
      <c r="E239" s="20" t="e">
        <f t="shared" si="55"/>
        <v>#DIV/0!</v>
      </c>
      <c r="F239" s="13" t="str">
        <f>VLOOKUP($A239,Raw!$B$2:$DG$512,MATCH('Breakup of Clients of PMS'!F$1,Raw!$B$1:$DG$1,0),0)</f>
        <v>0</v>
      </c>
      <c r="G239" s="20" t="e">
        <f t="shared" si="56"/>
        <v>#DIV/0!</v>
      </c>
      <c r="H239" s="13" t="str">
        <f>VLOOKUP($A239,Raw!$B$2:$DG$512,MATCH('Breakup of Clients of PMS'!H$1,Raw!$B$1:$DG$1,0),0)</f>
        <v>0</v>
      </c>
      <c r="I239" s="20" t="e">
        <f t="shared" si="57"/>
        <v>#DIV/0!</v>
      </c>
      <c r="J239" s="13" t="str">
        <f>VLOOKUP($A239,Raw!$B$2:$DG$512,MATCH('Breakup of Clients of PMS'!J$1,Raw!$B$1:$DG$1,0),0)</f>
        <v>0</v>
      </c>
      <c r="K239" s="20" t="e">
        <f t="shared" si="58"/>
        <v>#DIV/0!</v>
      </c>
      <c r="L239" s="13" t="str">
        <f>VLOOKUP($A239,Raw!$B$2:$DG$512,MATCH('Breakup of Clients of PMS'!L$1,Raw!$B$1:$DG$1,0),0)</f>
        <v>0</v>
      </c>
      <c r="M239" s="20" t="e">
        <f t="shared" si="59"/>
        <v>#DIV/0!</v>
      </c>
      <c r="N239" s="13" t="str">
        <f>VLOOKUP($A239,Raw!$B$2:$DG$512,MATCH('Breakup of Clients of PMS'!N$1,Raw!$B$1:$DG$1,0),0)</f>
        <v>0</v>
      </c>
      <c r="P239" s="13" t="str">
        <f>VLOOKUP($A239,Raw!$B$2:$DG$512,MATCH('Breakup of Clients of PMS'!P$1,Raw!$B$1:$DG$1,0),0)</f>
        <v>0</v>
      </c>
      <c r="Q239" s="20" t="e">
        <f t="shared" si="60"/>
        <v>#DIV/0!</v>
      </c>
      <c r="R239" s="13" t="str">
        <f>VLOOKUP($A239,Raw!$B$2:$DG$512,MATCH('Breakup of Clients of PMS'!R$1,Raw!$B$1:$DG$1,0),0)</f>
        <v>0</v>
      </c>
      <c r="S239" s="20" t="e">
        <f t="shared" si="61"/>
        <v>#DIV/0!</v>
      </c>
      <c r="T239" s="13" t="str">
        <f>VLOOKUP($A239,Raw!$B$2:$DG$512,MATCH('Breakup of Clients of PMS'!T$1,Raw!$B$1:$DG$1,0),0)</f>
        <v>0</v>
      </c>
      <c r="U239" s="20" t="e">
        <f t="shared" si="62"/>
        <v>#DIV/0!</v>
      </c>
      <c r="V239" s="13" t="str">
        <f>VLOOKUP($A239,Raw!$B$2:$DG$512,MATCH('Breakup of Clients of PMS'!V$1,Raw!$B$1:$DG$1,0),0)</f>
        <v>0</v>
      </c>
      <c r="W239" s="20" t="e">
        <f t="shared" si="63"/>
        <v>#DIV/0!</v>
      </c>
      <c r="X239" s="13" t="str">
        <f>VLOOKUP($A239,Raw!$B$2:$DG$512,MATCH('Breakup of Clients of PMS'!X$1,Raw!$B$1:$DG$1,0),0)</f>
        <v>0</v>
      </c>
      <c r="Y239" s="20" t="e">
        <f t="shared" si="64"/>
        <v>#DIV/0!</v>
      </c>
      <c r="Z239" s="13" t="str">
        <f>VLOOKUP($A239,Raw!$B$2:$DG$512,MATCH('Breakup of Clients of PMS'!Z$1,Raw!$B$1:$DG$1,0),0)</f>
        <v>0</v>
      </c>
      <c r="AA239" s="20" t="e">
        <f t="shared" si="65"/>
        <v>#DIV/0!</v>
      </c>
      <c r="AB239" s="13" t="str">
        <f>VLOOKUP($A239,Raw!$B$2:$DG$512,MATCH('Breakup of Clients of PMS'!AB$1,Raw!$B$1:$DG$1,0),0)</f>
        <v>0</v>
      </c>
      <c r="AD239" s="11" t="e">
        <f t="shared" si="66"/>
        <v>#DIV/0!</v>
      </c>
      <c r="AE239" s="11" t="e">
        <f t="shared" si="67"/>
        <v>#DIV/0!</v>
      </c>
      <c r="AF239" s="11" t="e">
        <f t="shared" si="68"/>
        <v>#DIV/0!</v>
      </c>
      <c r="AG239" s="11" t="e">
        <f t="shared" si="69"/>
        <v>#DIV/0!</v>
      </c>
      <c r="AH239" s="11" t="e">
        <f t="shared" si="70"/>
        <v>#DIV/0!</v>
      </c>
      <c r="AI239" s="11" t="e">
        <f t="shared" si="71"/>
        <v>#DIV/0!</v>
      </c>
    </row>
    <row r="240" spans="1:35" x14ac:dyDescent="0.3">
      <c r="A240" s="13" t="s">
        <v>4172</v>
      </c>
      <c r="B240" s="13" t="str">
        <f>VLOOKUP($A240,Raw!$B$2:$DG$512,MATCH('Breakup of Clients of PMS'!B$1,Raw!$B$1:$DG$1,0),0)</f>
        <v>0</v>
      </c>
      <c r="C240" s="20">
        <f t="shared" si="54"/>
        <v>0</v>
      </c>
      <c r="D240" s="13" t="str">
        <f>VLOOKUP($A240,Raw!$B$2:$DG$512,MATCH('Breakup of Clients of PMS'!D$1,Raw!$B$1:$DG$1,0),0)</f>
        <v>286</v>
      </c>
      <c r="E240" s="20">
        <f t="shared" si="55"/>
        <v>2.6161727039882912E-2</v>
      </c>
      <c r="F240" s="13" t="str">
        <f>VLOOKUP($A240,Raw!$B$2:$DG$512,MATCH('Breakup of Clients of PMS'!F$1,Raw!$B$1:$DG$1,0),0)</f>
        <v>9725</v>
      </c>
      <c r="G240" s="20">
        <f t="shared" si="56"/>
        <v>0.88959019392608851</v>
      </c>
      <c r="H240" s="13" t="str">
        <f>VLOOKUP($A240,Raw!$B$2:$DG$512,MATCH('Breakup of Clients of PMS'!H$1,Raw!$B$1:$DG$1,0),0)</f>
        <v>921</v>
      </c>
      <c r="I240" s="20">
        <f t="shared" si="57"/>
        <v>8.4248079034028533E-2</v>
      </c>
      <c r="J240" s="13" t="str">
        <f>VLOOKUP($A240,Raw!$B$2:$DG$512,MATCH('Breakup of Clients of PMS'!J$1,Raw!$B$1:$DG$1,0),0)</f>
        <v>0</v>
      </c>
      <c r="K240" s="20">
        <f t="shared" si="58"/>
        <v>0</v>
      </c>
      <c r="L240" s="13" t="str">
        <f>VLOOKUP($A240,Raw!$B$2:$DG$512,MATCH('Breakup of Clients of PMS'!L$1,Raw!$B$1:$DG$1,0),0)</f>
        <v>0</v>
      </c>
      <c r="M240" s="20">
        <f t="shared" si="59"/>
        <v>0</v>
      </c>
      <c r="N240" s="13" t="str">
        <f>VLOOKUP($A240,Raw!$B$2:$DG$512,MATCH('Breakup of Clients of PMS'!N$1,Raw!$B$1:$DG$1,0),0)</f>
        <v>10932</v>
      </c>
      <c r="P240" s="13" t="str">
        <f>VLOOKUP($A240,Raw!$B$2:$DG$512,MATCH('Breakup of Clients of PMS'!P$1,Raw!$B$1:$DG$1,0),0)</f>
        <v>0</v>
      </c>
      <c r="Q240" s="20">
        <f t="shared" si="60"/>
        <v>0</v>
      </c>
      <c r="R240" s="13" t="str">
        <f>VLOOKUP($A240,Raw!$B$2:$DG$512,MATCH('Breakup of Clients of PMS'!R$1,Raw!$B$1:$DG$1,0),0)</f>
        <v>1891.63985</v>
      </c>
      <c r="S240" s="20">
        <f t="shared" si="61"/>
        <v>0.13851629967751478</v>
      </c>
      <c r="T240" s="13" t="str">
        <f>VLOOKUP($A240,Raw!$B$2:$DG$512,MATCH('Breakup of Clients of PMS'!T$1,Raw!$B$1:$DG$1,0),0)</f>
        <v>10245.03887</v>
      </c>
      <c r="U240" s="20">
        <f t="shared" si="62"/>
        <v>0.75019823373075345</v>
      </c>
      <c r="V240" s="13" t="str">
        <f>VLOOKUP($A240,Raw!$B$2:$DG$512,MATCH('Breakup of Clients of PMS'!V$1,Raw!$B$1:$DG$1,0),0)</f>
        <v>1519.76355</v>
      </c>
      <c r="W240" s="20">
        <f t="shared" si="63"/>
        <v>0.11128546659173187</v>
      </c>
      <c r="X240" s="13" t="str">
        <f>VLOOKUP($A240,Raw!$B$2:$DG$512,MATCH('Breakup of Clients of PMS'!X$1,Raw!$B$1:$DG$1,0),0)</f>
        <v>0</v>
      </c>
      <c r="Y240" s="20">
        <f t="shared" si="64"/>
        <v>0</v>
      </c>
      <c r="Z240" s="13" t="str">
        <f>VLOOKUP($A240,Raw!$B$2:$DG$512,MATCH('Breakup of Clients of PMS'!Z$1,Raw!$B$1:$DG$1,0),0)</f>
        <v>0</v>
      </c>
      <c r="AA240" s="20">
        <f t="shared" si="65"/>
        <v>0</v>
      </c>
      <c r="AB240" s="13" t="str">
        <f>VLOOKUP($A240,Raw!$B$2:$DG$512,MATCH('Breakup of Clients of PMS'!AB$1,Raw!$B$1:$DG$1,0),0)</f>
        <v>13656.44227</v>
      </c>
      <c r="AD240" s="11" t="e">
        <f t="shared" si="66"/>
        <v>#DIV/0!</v>
      </c>
      <c r="AE240" s="11">
        <f t="shared" si="67"/>
        <v>6.61412534965035</v>
      </c>
      <c r="AF240" s="11">
        <f t="shared" si="68"/>
        <v>1.0534744339331621</v>
      </c>
      <c r="AG240" s="11">
        <f t="shared" si="69"/>
        <v>1.65012328990228</v>
      </c>
      <c r="AH240" s="11" t="e">
        <f t="shared" si="70"/>
        <v>#DIV/0!</v>
      </c>
      <c r="AI240" s="11" t="e">
        <f t="shared" si="71"/>
        <v>#DIV/0!</v>
      </c>
    </row>
    <row r="241" spans="1:35" x14ac:dyDescent="0.3">
      <c r="A241" s="13" t="s">
        <v>4187</v>
      </c>
      <c r="B241" s="13" t="str">
        <f>VLOOKUP($A241,Raw!$B$2:$DG$512,MATCH('Breakup of Clients of PMS'!B$1,Raw!$B$1:$DG$1,0),0)</f>
        <v>0</v>
      </c>
      <c r="C241" s="20">
        <f t="shared" si="54"/>
        <v>0</v>
      </c>
      <c r="D241" s="13" t="str">
        <f>VLOOKUP($A241,Raw!$B$2:$DG$512,MATCH('Breakup of Clients of PMS'!D$1,Raw!$B$1:$DG$1,0),0)</f>
        <v>0</v>
      </c>
      <c r="E241" s="20">
        <f t="shared" si="55"/>
        <v>0</v>
      </c>
      <c r="F241" s="13" t="str">
        <f>VLOOKUP($A241,Raw!$B$2:$DG$512,MATCH('Breakup of Clients of PMS'!F$1,Raw!$B$1:$DG$1,0),0)</f>
        <v>0</v>
      </c>
      <c r="G241" s="20">
        <f t="shared" si="56"/>
        <v>0</v>
      </c>
      <c r="H241" s="13" t="str">
        <f>VLOOKUP($A241,Raw!$B$2:$DG$512,MATCH('Breakup of Clients of PMS'!H$1,Raw!$B$1:$DG$1,0),0)</f>
        <v>0</v>
      </c>
      <c r="I241" s="20">
        <f t="shared" si="57"/>
        <v>0</v>
      </c>
      <c r="J241" s="13" t="str">
        <f>VLOOKUP($A241,Raw!$B$2:$DG$512,MATCH('Breakup of Clients of PMS'!J$1,Raw!$B$1:$DG$1,0),0)</f>
        <v>1</v>
      </c>
      <c r="K241" s="20">
        <f t="shared" si="58"/>
        <v>1</v>
      </c>
      <c r="L241" s="13" t="str">
        <f>VLOOKUP($A241,Raw!$B$2:$DG$512,MATCH('Breakup of Clients of PMS'!L$1,Raw!$B$1:$DG$1,0),0)</f>
        <v>0</v>
      </c>
      <c r="M241" s="20">
        <f t="shared" si="59"/>
        <v>0</v>
      </c>
      <c r="N241" s="13" t="str">
        <f>VLOOKUP($A241,Raw!$B$2:$DG$512,MATCH('Breakup of Clients of PMS'!N$1,Raw!$B$1:$DG$1,0),0)</f>
        <v>1</v>
      </c>
      <c r="P241" s="13" t="str">
        <f>VLOOKUP($A241,Raw!$B$2:$DG$512,MATCH('Breakup of Clients of PMS'!P$1,Raw!$B$1:$DG$1,0),0)</f>
        <v>0</v>
      </c>
      <c r="Q241" s="20">
        <f t="shared" si="60"/>
        <v>0</v>
      </c>
      <c r="R241" s="13" t="str">
        <f>VLOOKUP($A241,Raw!$B$2:$DG$512,MATCH('Breakup of Clients of PMS'!R$1,Raw!$B$1:$DG$1,0),0)</f>
        <v>0</v>
      </c>
      <c r="S241" s="20">
        <f t="shared" si="61"/>
        <v>0</v>
      </c>
      <c r="T241" s="13" t="str">
        <f>VLOOKUP($A241,Raw!$B$2:$DG$512,MATCH('Breakup of Clients of PMS'!T$1,Raw!$B$1:$DG$1,0),0)</f>
        <v>0</v>
      </c>
      <c r="U241" s="20">
        <f t="shared" si="62"/>
        <v>0</v>
      </c>
      <c r="V241" s="13" t="str">
        <f>VLOOKUP($A241,Raw!$B$2:$DG$512,MATCH('Breakup of Clients of PMS'!V$1,Raw!$B$1:$DG$1,0),0)</f>
        <v>0</v>
      </c>
      <c r="W241" s="20">
        <f t="shared" si="63"/>
        <v>0</v>
      </c>
      <c r="X241" s="13" t="str">
        <f>VLOOKUP($A241,Raw!$B$2:$DG$512,MATCH('Breakup of Clients of PMS'!X$1,Raw!$B$1:$DG$1,0),0)</f>
        <v>2411242993</v>
      </c>
      <c r="Y241" s="20">
        <f t="shared" si="64"/>
        <v>1</v>
      </c>
      <c r="Z241" s="13" t="str">
        <f>VLOOKUP($A241,Raw!$B$2:$DG$512,MATCH('Breakup of Clients of PMS'!Z$1,Raw!$B$1:$DG$1,0),0)</f>
        <v>0</v>
      </c>
      <c r="AA241" s="20">
        <f t="shared" si="65"/>
        <v>0</v>
      </c>
      <c r="AB241" s="13" t="str">
        <f>VLOOKUP($A241,Raw!$B$2:$DG$512,MATCH('Breakup of Clients of PMS'!AB$1,Raw!$B$1:$DG$1,0),0)</f>
        <v>2411242993</v>
      </c>
      <c r="AD241" s="11" t="e">
        <f t="shared" si="66"/>
        <v>#DIV/0!</v>
      </c>
      <c r="AE241" s="11" t="e">
        <f t="shared" si="67"/>
        <v>#DIV/0!</v>
      </c>
      <c r="AF241" s="11" t="e">
        <f t="shared" si="68"/>
        <v>#DIV/0!</v>
      </c>
      <c r="AG241" s="11" t="e">
        <f t="shared" si="69"/>
        <v>#DIV/0!</v>
      </c>
      <c r="AH241" s="11">
        <f t="shared" si="70"/>
        <v>2411242993</v>
      </c>
      <c r="AI241" s="11" t="e">
        <f t="shared" si="71"/>
        <v>#DIV/0!</v>
      </c>
    </row>
    <row r="242" spans="1:35" x14ac:dyDescent="0.3">
      <c r="A242" s="13" t="s">
        <v>4198</v>
      </c>
      <c r="B242" s="13" t="str">
        <f>VLOOKUP($A242,Raw!$B$2:$DG$512,MATCH('Breakup of Clients of PMS'!B$1,Raw!$B$1:$DG$1,0),0)</f>
        <v>0</v>
      </c>
      <c r="C242" s="20">
        <f t="shared" si="54"/>
        <v>0</v>
      </c>
      <c r="D242" s="13" t="str">
        <f>VLOOKUP($A242,Raw!$B$2:$DG$512,MATCH('Breakup of Clients of PMS'!D$1,Raw!$B$1:$DG$1,0),0)</f>
        <v>96</v>
      </c>
      <c r="E242" s="20">
        <f t="shared" si="55"/>
        <v>0.1761467889908257</v>
      </c>
      <c r="F242" s="13" t="str">
        <f>VLOOKUP($A242,Raw!$B$2:$DG$512,MATCH('Breakup of Clients of PMS'!F$1,Raw!$B$1:$DG$1,0),0)</f>
        <v>438</v>
      </c>
      <c r="G242" s="20">
        <f t="shared" si="56"/>
        <v>0.80366972477064225</v>
      </c>
      <c r="H242" s="13" t="str">
        <f>VLOOKUP($A242,Raw!$B$2:$DG$512,MATCH('Breakup of Clients of PMS'!H$1,Raw!$B$1:$DG$1,0),0)</f>
        <v>11</v>
      </c>
      <c r="I242" s="20">
        <f t="shared" si="57"/>
        <v>2.0183486238532111E-2</v>
      </c>
      <c r="J242" s="13" t="str">
        <f>VLOOKUP($A242,Raw!$B$2:$DG$512,MATCH('Breakup of Clients of PMS'!J$1,Raw!$B$1:$DG$1,0),0)</f>
        <v>0</v>
      </c>
      <c r="K242" s="20">
        <f t="shared" si="58"/>
        <v>0</v>
      </c>
      <c r="L242" s="13" t="str">
        <f>VLOOKUP($A242,Raw!$B$2:$DG$512,MATCH('Breakup of Clients of PMS'!L$1,Raw!$B$1:$DG$1,0),0)</f>
        <v>0</v>
      </c>
      <c r="M242" s="20">
        <f t="shared" si="59"/>
        <v>0</v>
      </c>
      <c r="N242" s="13" t="str">
        <f>VLOOKUP($A242,Raw!$B$2:$DG$512,MATCH('Breakup of Clients of PMS'!N$1,Raw!$B$1:$DG$1,0),0)</f>
        <v>545</v>
      </c>
      <c r="P242" s="13" t="str">
        <f>VLOOKUP($A242,Raw!$B$2:$DG$512,MATCH('Breakup of Clients of PMS'!P$1,Raw!$B$1:$DG$1,0),0)</f>
        <v>0</v>
      </c>
      <c r="Q242" s="20">
        <f t="shared" si="60"/>
        <v>0</v>
      </c>
      <c r="R242" s="13" t="str">
        <f>VLOOKUP($A242,Raw!$B$2:$DG$512,MATCH('Breakup of Clients of PMS'!R$1,Raw!$B$1:$DG$1,0),0)</f>
        <v>1549.02</v>
      </c>
      <c r="S242" s="20">
        <f t="shared" si="61"/>
        <v>0.3359219300623475</v>
      </c>
      <c r="T242" s="13" t="str">
        <f>VLOOKUP($A242,Raw!$B$2:$DG$512,MATCH('Breakup of Clients of PMS'!T$1,Raw!$B$1:$DG$1,0),0)</f>
        <v>3040.69</v>
      </c>
      <c r="U242" s="20">
        <f t="shared" si="62"/>
        <v>0.65940688533477909</v>
      </c>
      <c r="V242" s="13" t="str">
        <f>VLOOKUP($A242,Raw!$B$2:$DG$512,MATCH('Breakup of Clients of PMS'!V$1,Raw!$B$1:$DG$1,0),0)</f>
        <v>21.53</v>
      </c>
      <c r="W242" s="20">
        <f t="shared" si="63"/>
        <v>4.6690159934941718E-3</v>
      </c>
      <c r="X242" s="13" t="str">
        <f>VLOOKUP($A242,Raw!$B$2:$DG$512,MATCH('Breakup of Clients of PMS'!X$1,Raw!$B$1:$DG$1,0),0)</f>
        <v>0</v>
      </c>
      <c r="Y242" s="20">
        <f t="shared" si="64"/>
        <v>0</v>
      </c>
      <c r="Z242" s="13" t="str">
        <f>VLOOKUP($A242,Raw!$B$2:$DG$512,MATCH('Breakup of Clients of PMS'!Z$1,Raw!$B$1:$DG$1,0),0)</f>
        <v>0</v>
      </c>
      <c r="AA242" s="20">
        <f t="shared" si="65"/>
        <v>0</v>
      </c>
      <c r="AB242" s="13" t="str">
        <f>VLOOKUP($A242,Raw!$B$2:$DG$512,MATCH('Breakup of Clients of PMS'!AB$1,Raw!$B$1:$DG$1,0),0)</f>
        <v>4611.25</v>
      </c>
      <c r="AD242" s="11" t="e">
        <f t="shared" si="66"/>
        <v>#DIV/0!</v>
      </c>
      <c r="AE242" s="11">
        <f t="shared" si="67"/>
        <v>16.135625000000001</v>
      </c>
      <c r="AF242" s="11">
        <f t="shared" si="68"/>
        <v>6.9422146118721466</v>
      </c>
      <c r="AG242" s="11">
        <f t="shared" si="69"/>
        <v>1.9572727272727273</v>
      </c>
      <c r="AH242" s="11" t="e">
        <f t="shared" si="70"/>
        <v>#DIV/0!</v>
      </c>
      <c r="AI242" s="11" t="e">
        <f t="shared" si="71"/>
        <v>#DIV/0!</v>
      </c>
    </row>
    <row r="243" spans="1:35" x14ac:dyDescent="0.3">
      <c r="A243" s="13" t="s">
        <v>4232</v>
      </c>
      <c r="B243" s="13" t="str">
        <f>VLOOKUP($A243,Raw!$B$2:$DG$512,MATCH('Breakup of Clients of PMS'!B$1,Raw!$B$1:$DG$1,0),0)</f>
        <v>0</v>
      </c>
      <c r="C243" s="20">
        <f t="shared" si="54"/>
        <v>0</v>
      </c>
      <c r="D243" s="13" t="str">
        <f>VLOOKUP($A243,Raw!$B$2:$DG$512,MATCH('Breakup of Clients of PMS'!D$1,Raw!$B$1:$DG$1,0),0)</f>
        <v>0</v>
      </c>
      <c r="E243" s="20">
        <f t="shared" si="55"/>
        <v>0</v>
      </c>
      <c r="F243" s="13" t="str">
        <f>VLOOKUP($A243,Raw!$B$2:$DG$512,MATCH('Breakup of Clients of PMS'!F$1,Raw!$B$1:$DG$1,0),0)</f>
        <v>37</v>
      </c>
      <c r="G243" s="20">
        <f t="shared" si="56"/>
        <v>0.88095238095238093</v>
      </c>
      <c r="H243" s="13" t="str">
        <f>VLOOKUP($A243,Raw!$B$2:$DG$512,MATCH('Breakup of Clients of PMS'!H$1,Raw!$B$1:$DG$1,0),0)</f>
        <v>5</v>
      </c>
      <c r="I243" s="20">
        <f t="shared" si="57"/>
        <v>0.11904761904761904</v>
      </c>
      <c r="J243" s="13" t="str">
        <f>VLOOKUP($A243,Raw!$B$2:$DG$512,MATCH('Breakup of Clients of PMS'!J$1,Raw!$B$1:$DG$1,0),0)</f>
        <v>0</v>
      </c>
      <c r="K243" s="20">
        <f t="shared" si="58"/>
        <v>0</v>
      </c>
      <c r="L243" s="13" t="str">
        <f>VLOOKUP($A243,Raw!$B$2:$DG$512,MATCH('Breakup of Clients of PMS'!L$1,Raw!$B$1:$DG$1,0),0)</f>
        <v>0</v>
      </c>
      <c r="M243" s="20">
        <f t="shared" si="59"/>
        <v>0</v>
      </c>
      <c r="N243" s="13" t="str">
        <f>VLOOKUP($A243,Raw!$B$2:$DG$512,MATCH('Breakup of Clients of PMS'!N$1,Raw!$B$1:$DG$1,0),0)</f>
        <v>42</v>
      </c>
      <c r="P243" s="13" t="str">
        <f>VLOOKUP($A243,Raw!$B$2:$DG$512,MATCH('Breakup of Clients of PMS'!P$1,Raw!$B$1:$DG$1,0),0)</f>
        <v>0</v>
      </c>
      <c r="Q243" s="20">
        <f t="shared" si="60"/>
        <v>0</v>
      </c>
      <c r="R243" s="13" t="str">
        <f>VLOOKUP($A243,Raw!$B$2:$DG$512,MATCH('Breakup of Clients of PMS'!R$1,Raw!$B$1:$DG$1,0),0)</f>
        <v>0</v>
      </c>
      <c r="S243" s="20">
        <f t="shared" si="61"/>
        <v>0</v>
      </c>
      <c r="T243" s="13" t="str">
        <f>VLOOKUP($A243,Raw!$B$2:$DG$512,MATCH('Breakup of Clients of PMS'!T$1,Raw!$B$1:$DG$1,0),0)</f>
        <v>48.68097</v>
      </c>
      <c r="U243" s="20">
        <f t="shared" si="62"/>
        <v>0.92158853860513879</v>
      </c>
      <c r="V243" s="13" t="str">
        <f>VLOOKUP($A243,Raw!$B$2:$DG$512,MATCH('Breakup of Clients of PMS'!V$1,Raw!$B$1:$DG$1,0),0)</f>
        <v>4.14193</v>
      </c>
      <c r="W243" s="20">
        <f t="shared" si="63"/>
        <v>7.8411650706729605E-2</v>
      </c>
      <c r="X243" s="13" t="str">
        <f>VLOOKUP($A243,Raw!$B$2:$DG$512,MATCH('Breakup of Clients of PMS'!X$1,Raw!$B$1:$DG$1,0),0)</f>
        <v>0</v>
      </c>
      <c r="Y243" s="20">
        <f t="shared" si="64"/>
        <v>0</v>
      </c>
      <c r="Z243" s="13" t="str">
        <f>VLOOKUP($A243,Raw!$B$2:$DG$512,MATCH('Breakup of Clients of PMS'!Z$1,Raw!$B$1:$DG$1,0),0)</f>
        <v>0</v>
      </c>
      <c r="AA243" s="20">
        <f t="shared" si="65"/>
        <v>0</v>
      </c>
      <c r="AB243" s="13" t="str">
        <f>VLOOKUP($A243,Raw!$B$2:$DG$512,MATCH('Breakup of Clients of PMS'!AB$1,Raw!$B$1:$DG$1,0),0)</f>
        <v>52.82289</v>
      </c>
      <c r="AD243" s="11" t="e">
        <f t="shared" si="66"/>
        <v>#DIV/0!</v>
      </c>
      <c r="AE243" s="11" t="e">
        <f t="shared" si="67"/>
        <v>#DIV/0!</v>
      </c>
      <c r="AF243" s="11">
        <f t="shared" si="68"/>
        <v>1.3157018918918919</v>
      </c>
      <c r="AG243" s="11">
        <f t="shared" si="69"/>
        <v>0.82838600000000007</v>
      </c>
      <c r="AH243" s="11" t="e">
        <f t="shared" si="70"/>
        <v>#DIV/0!</v>
      </c>
      <c r="AI243" s="11" t="e">
        <f t="shared" si="71"/>
        <v>#DIV/0!</v>
      </c>
    </row>
    <row r="244" spans="1:35" x14ac:dyDescent="0.3">
      <c r="A244" s="13" t="s">
        <v>4252</v>
      </c>
      <c r="B244" s="13" t="str">
        <f>VLOOKUP($A244,Raw!$B$2:$DG$512,MATCH('Breakup of Clients of PMS'!B$1,Raw!$B$1:$DG$1,0),0)</f>
        <v>0</v>
      </c>
      <c r="C244" s="20">
        <f t="shared" si="54"/>
        <v>0</v>
      </c>
      <c r="D244" s="13" t="str">
        <f>VLOOKUP($A244,Raw!$B$2:$DG$512,MATCH('Breakup of Clients of PMS'!D$1,Raw!$B$1:$DG$1,0),0)</f>
        <v>32</v>
      </c>
      <c r="E244" s="20">
        <f t="shared" si="55"/>
        <v>0.11594202898550725</v>
      </c>
      <c r="F244" s="13" t="str">
        <f>VLOOKUP($A244,Raw!$B$2:$DG$512,MATCH('Breakup of Clients of PMS'!F$1,Raw!$B$1:$DG$1,0),0)</f>
        <v>205</v>
      </c>
      <c r="G244" s="20">
        <f t="shared" si="56"/>
        <v>0.74275362318840576</v>
      </c>
      <c r="H244" s="13" t="str">
        <f>VLOOKUP($A244,Raw!$B$2:$DG$512,MATCH('Breakup of Clients of PMS'!H$1,Raw!$B$1:$DG$1,0),0)</f>
        <v>39</v>
      </c>
      <c r="I244" s="20">
        <f t="shared" si="57"/>
        <v>0.14130434782608695</v>
      </c>
      <c r="J244" s="13" t="str">
        <f>VLOOKUP($A244,Raw!$B$2:$DG$512,MATCH('Breakup of Clients of PMS'!J$1,Raw!$B$1:$DG$1,0),0)</f>
        <v>0</v>
      </c>
      <c r="K244" s="20">
        <f t="shared" si="58"/>
        <v>0</v>
      </c>
      <c r="L244" s="13" t="str">
        <f>VLOOKUP($A244,Raw!$B$2:$DG$512,MATCH('Breakup of Clients of PMS'!L$1,Raw!$B$1:$DG$1,0),0)</f>
        <v>0</v>
      </c>
      <c r="M244" s="20">
        <f t="shared" si="59"/>
        <v>0</v>
      </c>
      <c r="N244" s="13" t="str">
        <f>VLOOKUP($A244,Raw!$B$2:$DG$512,MATCH('Breakup of Clients of PMS'!N$1,Raw!$B$1:$DG$1,0),0)</f>
        <v>276</v>
      </c>
      <c r="P244" s="13" t="str">
        <f>VLOOKUP($A244,Raw!$B$2:$DG$512,MATCH('Breakup of Clients of PMS'!P$1,Raw!$B$1:$DG$1,0),0)</f>
        <v>0</v>
      </c>
      <c r="Q244" s="20">
        <f t="shared" si="60"/>
        <v>0</v>
      </c>
      <c r="R244" s="13" t="str">
        <f>VLOOKUP($A244,Raw!$B$2:$DG$512,MATCH('Breakup of Clients of PMS'!R$1,Raw!$B$1:$DG$1,0),0)</f>
        <v>823.45</v>
      </c>
      <c r="S244" s="20">
        <f t="shared" si="61"/>
        <v>0.5413801264940632</v>
      </c>
      <c r="T244" s="13" t="str">
        <f>VLOOKUP($A244,Raw!$B$2:$DG$512,MATCH('Breakup of Clients of PMS'!T$1,Raw!$B$1:$DG$1,0),0)</f>
        <v>584.65</v>
      </c>
      <c r="U244" s="20">
        <f t="shared" si="62"/>
        <v>0.38438021853756033</v>
      </c>
      <c r="V244" s="13" t="str">
        <f>VLOOKUP($A244,Raw!$B$2:$DG$512,MATCH('Breakup of Clients of PMS'!V$1,Raw!$B$1:$DG$1,0),0)</f>
        <v>112.92</v>
      </c>
      <c r="W244" s="20">
        <f t="shared" si="63"/>
        <v>7.4239654968376492E-2</v>
      </c>
      <c r="X244" s="13" t="str">
        <f>VLOOKUP($A244,Raw!$B$2:$DG$512,MATCH('Breakup of Clients of PMS'!X$1,Raw!$B$1:$DG$1,0),0)</f>
        <v>0</v>
      </c>
      <c r="Y244" s="20">
        <f t="shared" si="64"/>
        <v>0</v>
      </c>
      <c r="Z244" s="13" t="str">
        <f>VLOOKUP($A244,Raw!$B$2:$DG$512,MATCH('Breakup of Clients of PMS'!Z$1,Raw!$B$1:$DG$1,0),0)</f>
        <v>0</v>
      </c>
      <c r="AA244" s="20">
        <f t="shared" si="65"/>
        <v>0</v>
      </c>
      <c r="AB244" s="13" t="str">
        <f>VLOOKUP($A244,Raw!$B$2:$DG$512,MATCH('Breakup of Clients of PMS'!AB$1,Raw!$B$1:$DG$1,0),0)</f>
        <v>1521.02</v>
      </c>
      <c r="AD244" s="11" t="e">
        <f t="shared" si="66"/>
        <v>#DIV/0!</v>
      </c>
      <c r="AE244" s="11">
        <f t="shared" si="67"/>
        <v>25.732812500000001</v>
      </c>
      <c r="AF244" s="11">
        <f t="shared" si="68"/>
        <v>2.8519512195121952</v>
      </c>
      <c r="AG244" s="11">
        <f t="shared" si="69"/>
        <v>2.8953846153846152</v>
      </c>
      <c r="AH244" s="11" t="e">
        <f t="shared" si="70"/>
        <v>#DIV/0!</v>
      </c>
      <c r="AI244" s="11" t="e">
        <f t="shared" si="71"/>
        <v>#DIV/0!</v>
      </c>
    </row>
    <row r="245" spans="1:35" x14ac:dyDescent="0.3">
      <c r="A245" s="13" t="s">
        <v>4280</v>
      </c>
      <c r="B245" s="13" t="str">
        <f>VLOOKUP($A245,Raw!$B$2:$DG$512,MATCH('Breakup of Clients of PMS'!B$1,Raw!$B$1:$DG$1,0),0)</f>
        <v>0</v>
      </c>
      <c r="C245" s="20">
        <f t="shared" si="54"/>
        <v>0</v>
      </c>
      <c r="D245" s="13" t="str">
        <f>VLOOKUP($A245,Raw!$B$2:$DG$512,MATCH('Breakup of Clients of PMS'!D$1,Raw!$B$1:$DG$1,0),0)</f>
        <v>2</v>
      </c>
      <c r="E245" s="20">
        <f t="shared" si="55"/>
        <v>0.66666666666666663</v>
      </c>
      <c r="F245" s="13" t="str">
        <f>VLOOKUP($A245,Raw!$B$2:$DG$512,MATCH('Breakup of Clients of PMS'!F$1,Raw!$B$1:$DG$1,0),0)</f>
        <v>1</v>
      </c>
      <c r="G245" s="20">
        <f t="shared" si="56"/>
        <v>0.33333333333333331</v>
      </c>
      <c r="H245" s="13" t="str">
        <f>VLOOKUP($A245,Raw!$B$2:$DG$512,MATCH('Breakup of Clients of PMS'!H$1,Raw!$B$1:$DG$1,0),0)</f>
        <v>0</v>
      </c>
      <c r="I245" s="20">
        <f t="shared" si="57"/>
        <v>0</v>
      </c>
      <c r="J245" s="13" t="str">
        <f>VLOOKUP($A245,Raw!$B$2:$DG$512,MATCH('Breakup of Clients of PMS'!J$1,Raw!$B$1:$DG$1,0),0)</f>
        <v>0</v>
      </c>
      <c r="K245" s="20">
        <f t="shared" si="58"/>
        <v>0</v>
      </c>
      <c r="L245" s="13" t="str">
        <f>VLOOKUP($A245,Raw!$B$2:$DG$512,MATCH('Breakup of Clients of PMS'!L$1,Raw!$B$1:$DG$1,0),0)</f>
        <v>0</v>
      </c>
      <c r="M245" s="20">
        <f t="shared" si="59"/>
        <v>0</v>
      </c>
      <c r="N245" s="13" t="str">
        <f>VLOOKUP($A245,Raw!$B$2:$DG$512,MATCH('Breakup of Clients of PMS'!N$1,Raw!$B$1:$DG$1,0),0)</f>
        <v>3</v>
      </c>
      <c r="P245" s="13" t="str">
        <f>VLOOKUP($A245,Raw!$B$2:$DG$512,MATCH('Breakup of Clients of PMS'!P$1,Raw!$B$1:$DG$1,0),0)</f>
        <v>0</v>
      </c>
      <c r="Q245" s="20">
        <f t="shared" si="60"/>
        <v>0</v>
      </c>
      <c r="R245" s="13" t="str">
        <f>VLOOKUP($A245,Raw!$B$2:$DG$512,MATCH('Breakup of Clients of PMS'!R$1,Raw!$B$1:$DG$1,0),0)</f>
        <v>370</v>
      </c>
      <c r="S245" s="20">
        <f t="shared" si="61"/>
        <v>0.88095238095238093</v>
      </c>
      <c r="T245" s="13" t="str">
        <f>VLOOKUP($A245,Raw!$B$2:$DG$512,MATCH('Breakup of Clients of PMS'!T$1,Raw!$B$1:$DG$1,0),0)</f>
        <v>50</v>
      </c>
      <c r="U245" s="20">
        <f t="shared" si="62"/>
        <v>0.11904761904761904</v>
      </c>
      <c r="V245" s="13" t="str">
        <f>VLOOKUP($A245,Raw!$B$2:$DG$512,MATCH('Breakup of Clients of PMS'!V$1,Raw!$B$1:$DG$1,0),0)</f>
        <v>0</v>
      </c>
      <c r="W245" s="20">
        <f t="shared" si="63"/>
        <v>0</v>
      </c>
      <c r="X245" s="13" t="str">
        <f>VLOOKUP($A245,Raw!$B$2:$DG$512,MATCH('Breakup of Clients of PMS'!X$1,Raw!$B$1:$DG$1,0),0)</f>
        <v>0</v>
      </c>
      <c r="Y245" s="20">
        <f t="shared" si="64"/>
        <v>0</v>
      </c>
      <c r="Z245" s="13" t="str">
        <f>VLOOKUP($A245,Raw!$B$2:$DG$512,MATCH('Breakup of Clients of PMS'!Z$1,Raw!$B$1:$DG$1,0),0)</f>
        <v>0</v>
      </c>
      <c r="AA245" s="20">
        <f t="shared" si="65"/>
        <v>0</v>
      </c>
      <c r="AB245" s="13" t="str">
        <f>VLOOKUP($A245,Raw!$B$2:$DG$512,MATCH('Breakup of Clients of PMS'!AB$1,Raw!$B$1:$DG$1,0),0)</f>
        <v>420</v>
      </c>
      <c r="AD245" s="11" t="e">
        <f t="shared" si="66"/>
        <v>#DIV/0!</v>
      </c>
      <c r="AE245" s="11">
        <f t="shared" si="67"/>
        <v>185</v>
      </c>
      <c r="AF245" s="11">
        <f t="shared" si="68"/>
        <v>50</v>
      </c>
      <c r="AG245" s="11" t="e">
        <f t="shared" si="69"/>
        <v>#DIV/0!</v>
      </c>
      <c r="AH245" s="11" t="e">
        <f t="shared" si="70"/>
        <v>#DIV/0!</v>
      </c>
      <c r="AI245" s="11" t="e">
        <f t="shared" si="71"/>
        <v>#DIV/0!</v>
      </c>
    </row>
    <row r="246" spans="1:35" x14ac:dyDescent="0.3">
      <c r="A246" s="13" t="s">
        <v>4291</v>
      </c>
      <c r="B246" s="13" t="str">
        <f>VLOOKUP($A246,Raw!$B$2:$DG$512,MATCH('Breakup of Clients of PMS'!B$1,Raw!$B$1:$DG$1,0),0)</f>
        <v>0</v>
      </c>
      <c r="C246" s="20" t="e">
        <f t="shared" si="54"/>
        <v>#DIV/0!</v>
      </c>
      <c r="D246" s="13" t="str">
        <f>VLOOKUP($A246,Raw!$B$2:$DG$512,MATCH('Breakup of Clients of PMS'!D$1,Raw!$B$1:$DG$1,0),0)</f>
        <v>0</v>
      </c>
      <c r="E246" s="20" t="e">
        <f t="shared" si="55"/>
        <v>#DIV/0!</v>
      </c>
      <c r="F246" s="13" t="str">
        <f>VLOOKUP($A246,Raw!$B$2:$DG$512,MATCH('Breakup of Clients of PMS'!F$1,Raw!$B$1:$DG$1,0),0)</f>
        <v>0</v>
      </c>
      <c r="G246" s="20" t="e">
        <f t="shared" si="56"/>
        <v>#DIV/0!</v>
      </c>
      <c r="H246" s="13" t="str">
        <f>VLOOKUP($A246,Raw!$B$2:$DG$512,MATCH('Breakup of Clients of PMS'!H$1,Raw!$B$1:$DG$1,0),0)</f>
        <v>0</v>
      </c>
      <c r="I246" s="20" t="e">
        <f t="shared" si="57"/>
        <v>#DIV/0!</v>
      </c>
      <c r="J246" s="13" t="str">
        <f>VLOOKUP($A246,Raw!$B$2:$DG$512,MATCH('Breakup of Clients of PMS'!J$1,Raw!$B$1:$DG$1,0),0)</f>
        <v>0</v>
      </c>
      <c r="K246" s="20" t="e">
        <f t="shared" si="58"/>
        <v>#DIV/0!</v>
      </c>
      <c r="L246" s="13" t="str">
        <f>VLOOKUP($A246,Raw!$B$2:$DG$512,MATCH('Breakup of Clients of PMS'!L$1,Raw!$B$1:$DG$1,0),0)</f>
        <v>0</v>
      </c>
      <c r="M246" s="20" t="e">
        <f t="shared" si="59"/>
        <v>#DIV/0!</v>
      </c>
      <c r="N246" s="13" t="str">
        <f>VLOOKUP($A246,Raw!$B$2:$DG$512,MATCH('Breakup of Clients of PMS'!N$1,Raw!$B$1:$DG$1,0),0)</f>
        <v>0</v>
      </c>
      <c r="P246" s="13" t="str">
        <f>VLOOKUP($A246,Raw!$B$2:$DG$512,MATCH('Breakup of Clients of PMS'!P$1,Raw!$B$1:$DG$1,0),0)</f>
        <v>0</v>
      </c>
      <c r="Q246" s="20" t="e">
        <f t="shared" si="60"/>
        <v>#DIV/0!</v>
      </c>
      <c r="R246" s="13" t="str">
        <f>VLOOKUP($A246,Raw!$B$2:$DG$512,MATCH('Breakup of Clients of PMS'!R$1,Raw!$B$1:$DG$1,0),0)</f>
        <v>0</v>
      </c>
      <c r="S246" s="20" t="e">
        <f t="shared" si="61"/>
        <v>#DIV/0!</v>
      </c>
      <c r="T246" s="13" t="str">
        <f>VLOOKUP($A246,Raw!$B$2:$DG$512,MATCH('Breakup of Clients of PMS'!T$1,Raw!$B$1:$DG$1,0),0)</f>
        <v>0</v>
      </c>
      <c r="U246" s="20" t="e">
        <f t="shared" si="62"/>
        <v>#DIV/0!</v>
      </c>
      <c r="V246" s="13" t="str">
        <f>VLOOKUP($A246,Raw!$B$2:$DG$512,MATCH('Breakup of Clients of PMS'!V$1,Raw!$B$1:$DG$1,0),0)</f>
        <v>0</v>
      </c>
      <c r="W246" s="20" t="e">
        <f t="shared" si="63"/>
        <v>#DIV/0!</v>
      </c>
      <c r="X246" s="13" t="str">
        <f>VLOOKUP($A246,Raw!$B$2:$DG$512,MATCH('Breakup of Clients of PMS'!X$1,Raw!$B$1:$DG$1,0),0)</f>
        <v>0</v>
      </c>
      <c r="Y246" s="20" t="e">
        <f t="shared" si="64"/>
        <v>#DIV/0!</v>
      </c>
      <c r="Z246" s="13" t="str">
        <f>VLOOKUP($A246,Raw!$B$2:$DG$512,MATCH('Breakup of Clients of PMS'!Z$1,Raw!$B$1:$DG$1,0),0)</f>
        <v>0</v>
      </c>
      <c r="AA246" s="20" t="e">
        <f t="shared" si="65"/>
        <v>#DIV/0!</v>
      </c>
      <c r="AB246" s="13" t="str">
        <f>VLOOKUP($A246,Raw!$B$2:$DG$512,MATCH('Breakup of Clients of PMS'!AB$1,Raw!$B$1:$DG$1,0),0)</f>
        <v>0</v>
      </c>
      <c r="AD246" s="11" t="e">
        <f t="shared" si="66"/>
        <v>#DIV/0!</v>
      </c>
      <c r="AE246" s="11" t="e">
        <f t="shared" si="67"/>
        <v>#DIV/0!</v>
      </c>
      <c r="AF246" s="11" t="e">
        <f t="shared" si="68"/>
        <v>#DIV/0!</v>
      </c>
      <c r="AG246" s="11" t="e">
        <f t="shared" si="69"/>
        <v>#DIV/0!</v>
      </c>
      <c r="AH246" s="11" t="e">
        <f t="shared" si="70"/>
        <v>#DIV/0!</v>
      </c>
      <c r="AI246" s="11" t="e">
        <f t="shared" si="71"/>
        <v>#DIV/0!</v>
      </c>
    </row>
    <row r="247" spans="1:35" x14ac:dyDescent="0.3">
      <c r="A247" s="13" t="s">
        <v>4296</v>
      </c>
      <c r="B247" s="13" t="str">
        <f>VLOOKUP($A247,Raw!$B$2:$DG$512,MATCH('Breakup of Clients of PMS'!B$1,Raw!$B$1:$DG$1,0),0)</f>
        <v>0</v>
      </c>
      <c r="C247" s="20">
        <f t="shared" si="54"/>
        <v>0</v>
      </c>
      <c r="D247" s="13" t="str">
        <f>VLOOKUP($A247,Raw!$B$2:$DG$512,MATCH('Breakup of Clients of PMS'!D$1,Raw!$B$1:$DG$1,0),0)</f>
        <v>21</v>
      </c>
      <c r="E247" s="20">
        <f t="shared" si="55"/>
        <v>9.45945945945946E-2</v>
      </c>
      <c r="F247" s="13" t="str">
        <f>VLOOKUP($A247,Raw!$B$2:$DG$512,MATCH('Breakup of Clients of PMS'!F$1,Raw!$B$1:$DG$1,0),0)</f>
        <v>146</v>
      </c>
      <c r="G247" s="20">
        <f t="shared" si="56"/>
        <v>0.65765765765765771</v>
      </c>
      <c r="H247" s="13" t="str">
        <f>VLOOKUP($A247,Raw!$B$2:$DG$512,MATCH('Breakup of Clients of PMS'!H$1,Raw!$B$1:$DG$1,0),0)</f>
        <v>55</v>
      </c>
      <c r="I247" s="20">
        <f t="shared" si="57"/>
        <v>0.24774774774774774</v>
      </c>
      <c r="J247" s="13" t="str">
        <f>VLOOKUP($A247,Raw!$B$2:$DG$512,MATCH('Breakup of Clients of PMS'!J$1,Raw!$B$1:$DG$1,0),0)</f>
        <v>0</v>
      </c>
      <c r="K247" s="20">
        <f t="shared" si="58"/>
        <v>0</v>
      </c>
      <c r="L247" s="13" t="str">
        <f>VLOOKUP($A247,Raw!$B$2:$DG$512,MATCH('Breakup of Clients of PMS'!L$1,Raw!$B$1:$DG$1,0),0)</f>
        <v>0</v>
      </c>
      <c r="M247" s="20">
        <f t="shared" si="59"/>
        <v>0</v>
      </c>
      <c r="N247" s="13" t="str">
        <f>VLOOKUP($A247,Raw!$B$2:$DG$512,MATCH('Breakup of Clients of PMS'!N$1,Raw!$B$1:$DG$1,0),0)</f>
        <v>222</v>
      </c>
      <c r="P247" s="13" t="str">
        <f>VLOOKUP($A247,Raw!$B$2:$DG$512,MATCH('Breakup of Clients of PMS'!P$1,Raw!$B$1:$DG$1,0),0)</f>
        <v>0</v>
      </c>
      <c r="Q247" s="20">
        <f t="shared" si="60"/>
        <v>0</v>
      </c>
      <c r="R247" s="13" t="str">
        <f>VLOOKUP($A247,Raw!$B$2:$DG$512,MATCH('Breakup of Clients of PMS'!R$1,Raw!$B$1:$DG$1,0),0)</f>
        <v>50.2012</v>
      </c>
      <c r="S247" s="20">
        <f t="shared" si="61"/>
        <v>0.12116189062094226</v>
      </c>
      <c r="T247" s="13" t="str">
        <f>VLOOKUP($A247,Raw!$B$2:$DG$512,MATCH('Breakup of Clients of PMS'!T$1,Raw!$B$1:$DG$1,0),0)</f>
        <v>227.205</v>
      </c>
      <c r="U247" s="20">
        <f t="shared" si="62"/>
        <v>0.54836512590398612</v>
      </c>
      <c r="V247" s="13" t="str">
        <f>VLOOKUP($A247,Raw!$B$2:$DG$512,MATCH('Breakup of Clients of PMS'!V$1,Raw!$B$1:$DG$1,0),0)</f>
        <v>136.9254</v>
      </c>
      <c r="W247" s="20">
        <f t="shared" si="63"/>
        <v>0.33047298347507165</v>
      </c>
      <c r="X247" s="13" t="str">
        <f>VLOOKUP($A247,Raw!$B$2:$DG$512,MATCH('Breakup of Clients of PMS'!X$1,Raw!$B$1:$DG$1,0),0)</f>
        <v>0</v>
      </c>
      <c r="Y247" s="20">
        <f t="shared" si="64"/>
        <v>0</v>
      </c>
      <c r="Z247" s="13" t="str">
        <f>VLOOKUP($A247,Raw!$B$2:$DG$512,MATCH('Breakup of Clients of PMS'!Z$1,Raw!$B$1:$DG$1,0),0)</f>
        <v>0</v>
      </c>
      <c r="AA247" s="20">
        <f t="shared" si="65"/>
        <v>0</v>
      </c>
      <c r="AB247" s="13" t="str">
        <f>VLOOKUP($A247,Raw!$B$2:$DG$512,MATCH('Breakup of Clients of PMS'!AB$1,Raw!$B$1:$DG$1,0),0)</f>
        <v>414.3316</v>
      </c>
      <c r="AD247" s="11" t="e">
        <f t="shared" si="66"/>
        <v>#DIV/0!</v>
      </c>
      <c r="AE247" s="11">
        <f t="shared" si="67"/>
        <v>2.3905333333333334</v>
      </c>
      <c r="AF247" s="11">
        <f t="shared" si="68"/>
        <v>1.5561986301369863</v>
      </c>
      <c r="AG247" s="11">
        <f t="shared" si="69"/>
        <v>2.4895527272727271</v>
      </c>
      <c r="AH247" s="11" t="e">
        <f t="shared" si="70"/>
        <v>#DIV/0!</v>
      </c>
      <c r="AI247" s="11" t="e">
        <f t="shared" si="71"/>
        <v>#DIV/0!</v>
      </c>
    </row>
    <row r="248" spans="1:35" x14ac:dyDescent="0.3">
      <c r="A248" s="13" t="s">
        <v>4319</v>
      </c>
      <c r="B248" s="13" t="str">
        <f>VLOOKUP($A248,Raw!$B$2:$DG$512,MATCH('Breakup of Clients of PMS'!B$1,Raw!$B$1:$DG$1,0),0)</f>
        <v>0</v>
      </c>
      <c r="C248" s="20">
        <f t="shared" si="54"/>
        <v>0</v>
      </c>
      <c r="D248" s="13" t="str">
        <f>VLOOKUP($A248,Raw!$B$2:$DG$512,MATCH('Breakup of Clients of PMS'!D$1,Raw!$B$1:$DG$1,0),0)</f>
        <v>15</v>
      </c>
      <c r="E248" s="20">
        <f t="shared" si="55"/>
        <v>7.8947368421052627E-2</v>
      </c>
      <c r="F248" s="13" t="str">
        <f>VLOOKUP($A248,Raw!$B$2:$DG$512,MATCH('Breakup of Clients of PMS'!F$1,Raw!$B$1:$DG$1,0),0)</f>
        <v>160</v>
      </c>
      <c r="G248" s="20">
        <f t="shared" si="56"/>
        <v>0.84210526315789469</v>
      </c>
      <c r="H248" s="13" t="str">
        <f>VLOOKUP($A248,Raw!$B$2:$DG$512,MATCH('Breakup of Clients of PMS'!H$1,Raw!$B$1:$DG$1,0),0)</f>
        <v>14</v>
      </c>
      <c r="I248" s="20">
        <f t="shared" si="57"/>
        <v>7.3684210526315783E-2</v>
      </c>
      <c r="J248" s="13" t="str">
        <f>VLOOKUP($A248,Raw!$B$2:$DG$512,MATCH('Breakup of Clients of PMS'!J$1,Raw!$B$1:$DG$1,0),0)</f>
        <v>1</v>
      </c>
      <c r="K248" s="20">
        <f t="shared" si="58"/>
        <v>5.263157894736842E-3</v>
      </c>
      <c r="L248" s="13" t="str">
        <f>VLOOKUP($A248,Raw!$B$2:$DG$512,MATCH('Breakup of Clients of PMS'!L$1,Raw!$B$1:$DG$1,0),0)</f>
        <v>0</v>
      </c>
      <c r="M248" s="20">
        <f t="shared" si="59"/>
        <v>0</v>
      </c>
      <c r="N248" s="13" t="str">
        <f>VLOOKUP($A248,Raw!$B$2:$DG$512,MATCH('Breakup of Clients of PMS'!N$1,Raw!$B$1:$DG$1,0),0)</f>
        <v>190</v>
      </c>
      <c r="P248" s="13" t="str">
        <f>VLOOKUP($A248,Raw!$B$2:$DG$512,MATCH('Breakup of Clients of PMS'!P$1,Raw!$B$1:$DG$1,0),0)</f>
        <v>0</v>
      </c>
      <c r="Q248" s="20">
        <f t="shared" si="60"/>
        <v>0</v>
      </c>
      <c r="R248" s="13" t="str">
        <f>VLOOKUP($A248,Raw!$B$2:$DG$512,MATCH('Breakup of Clients of PMS'!R$1,Raw!$B$1:$DG$1,0),0)</f>
        <v>87.53</v>
      </c>
      <c r="S248" s="20">
        <f t="shared" si="61"/>
        <v>8.1238862488862487E-2</v>
      </c>
      <c r="T248" s="13" t="str">
        <f>VLOOKUP($A248,Raw!$B$2:$DG$512,MATCH('Breakup of Clients of PMS'!T$1,Raw!$B$1:$DG$1,0),0)</f>
        <v>825.92</v>
      </c>
      <c r="U248" s="20">
        <f t="shared" si="62"/>
        <v>0.76655776655776653</v>
      </c>
      <c r="V248" s="13" t="str">
        <f>VLOOKUP($A248,Raw!$B$2:$DG$512,MATCH('Breakup of Clients of PMS'!V$1,Raw!$B$1:$DG$1,0),0)</f>
        <v>24.63</v>
      </c>
      <c r="W248" s="20">
        <f t="shared" si="63"/>
        <v>2.2859741609741607E-2</v>
      </c>
      <c r="X248" s="13" t="str">
        <f>VLOOKUP($A248,Raw!$B$2:$DG$512,MATCH('Breakup of Clients of PMS'!X$1,Raw!$B$1:$DG$1,0),0)</f>
        <v>139.36</v>
      </c>
      <c r="Y248" s="20">
        <f t="shared" si="64"/>
        <v>0.12934362934362936</v>
      </c>
      <c r="Z248" s="13" t="str">
        <f>VLOOKUP($A248,Raw!$B$2:$DG$512,MATCH('Breakup of Clients of PMS'!Z$1,Raw!$B$1:$DG$1,0),0)</f>
        <v>0</v>
      </c>
      <c r="AA248" s="20">
        <f t="shared" si="65"/>
        <v>0</v>
      </c>
      <c r="AB248" s="13" t="str">
        <f>VLOOKUP($A248,Raw!$B$2:$DG$512,MATCH('Breakup of Clients of PMS'!AB$1,Raw!$B$1:$DG$1,0),0)</f>
        <v>1077.44</v>
      </c>
      <c r="AD248" s="11" t="e">
        <f t="shared" si="66"/>
        <v>#DIV/0!</v>
      </c>
      <c r="AE248" s="11">
        <f t="shared" si="67"/>
        <v>5.8353333333333337</v>
      </c>
      <c r="AF248" s="11">
        <f t="shared" si="68"/>
        <v>5.1619999999999999</v>
      </c>
      <c r="AG248" s="11">
        <f t="shared" si="69"/>
        <v>1.7592857142857141</v>
      </c>
      <c r="AH248" s="11">
        <f t="shared" si="70"/>
        <v>139.36000000000001</v>
      </c>
      <c r="AI248" s="11" t="e">
        <f t="shared" si="71"/>
        <v>#DIV/0!</v>
      </c>
    </row>
    <row r="249" spans="1:35" x14ac:dyDescent="0.3">
      <c r="A249" s="13" t="s">
        <v>4345</v>
      </c>
      <c r="B249" s="13" t="str">
        <f>VLOOKUP($A249,Raw!$B$2:$DG$512,MATCH('Breakup of Clients of PMS'!B$1,Raw!$B$1:$DG$1,0),0)</f>
        <v>0</v>
      </c>
      <c r="C249" s="20">
        <f t="shared" si="54"/>
        <v>0</v>
      </c>
      <c r="D249" s="13" t="str">
        <f>VLOOKUP($A249,Raw!$B$2:$DG$512,MATCH('Breakup of Clients of PMS'!D$1,Raw!$B$1:$DG$1,0),0)</f>
        <v>44</v>
      </c>
      <c r="E249" s="20">
        <f t="shared" si="55"/>
        <v>5.2694610778443111E-2</v>
      </c>
      <c r="F249" s="13" t="str">
        <f>VLOOKUP($A249,Raw!$B$2:$DG$512,MATCH('Breakup of Clients of PMS'!F$1,Raw!$B$1:$DG$1,0),0)</f>
        <v>667</v>
      </c>
      <c r="G249" s="20">
        <f t="shared" si="56"/>
        <v>0.79880239520958085</v>
      </c>
      <c r="H249" s="13" t="str">
        <f>VLOOKUP($A249,Raw!$B$2:$DG$512,MATCH('Breakup of Clients of PMS'!H$1,Raw!$B$1:$DG$1,0),0)</f>
        <v>124</v>
      </c>
      <c r="I249" s="20">
        <f t="shared" si="57"/>
        <v>0.14850299401197606</v>
      </c>
      <c r="J249" s="13" t="str">
        <f>VLOOKUP($A249,Raw!$B$2:$DG$512,MATCH('Breakup of Clients of PMS'!J$1,Raw!$B$1:$DG$1,0),0)</f>
        <v>0</v>
      </c>
      <c r="K249" s="20">
        <f t="shared" si="58"/>
        <v>0</v>
      </c>
      <c r="L249" s="13" t="str">
        <f>VLOOKUP($A249,Raw!$B$2:$DG$512,MATCH('Breakup of Clients of PMS'!L$1,Raw!$B$1:$DG$1,0),0)</f>
        <v>0</v>
      </c>
      <c r="M249" s="20">
        <f t="shared" si="59"/>
        <v>0</v>
      </c>
      <c r="N249" s="13" t="str">
        <f>VLOOKUP($A249,Raw!$B$2:$DG$512,MATCH('Breakup of Clients of PMS'!N$1,Raw!$B$1:$DG$1,0),0)</f>
        <v>835</v>
      </c>
      <c r="P249" s="13" t="str">
        <f>VLOOKUP($A249,Raw!$B$2:$DG$512,MATCH('Breakup of Clients of PMS'!P$1,Raw!$B$1:$DG$1,0),0)</f>
        <v>0</v>
      </c>
      <c r="Q249" s="20">
        <f t="shared" si="60"/>
        <v>0</v>
      </c>
      <c r="R249" s="13" t="str">
        <f>VLOOKUP($A249,Raw!$B$2:$DG$512,MATCH('Breakup of Clients of PMS'!R$1,Raw!$B$1:$DG$1,0),0)</f>
        <v>70.77</v>
      </c>
      <c r="S249" s="20">
        <f t="shared" si="61"/>
        <v>7.8088449485810119E-2</v>
      </c>
      <c r="T249" s="13" t="str">
        <f>VLOOKUP($A249,Raw!$B$2:$DG$512,MATCH('Breakup of Clients of PMS'!T$1,Raw!$B$1:$DG$1,0),0)</f>
        <v>714.28</v>
      </c>
      <c r="U249" s="20">
        <f t="shared" si="62"/>
        <v>0.78814494416736547</v>
      </c>
      <c r="V249" s="13" t="str">
        <f>VLOOKUP($A249,Raw!$B$2:$DG$512,MATCH('Breakup of Clients of PMS'!V$1,Raw!$B$1:$DG$1,0),0)</f>
        <v>121.23</v>
      </c>
      <c r="W249" s="20">
        <f t="shared" si="63"/>
        <v>0.13376660634682438</v>
      </c>
      <c r="X249" s="13" t="str">
        <f>VLOOKUP($A249,Raw!$B$2:$DG$512,MATCH('Breakup of Clients of PMS'!X$1,Raw!$B$1:$DG$1,0),0)</f>
        <v>0</v>
      </c>
      <c r="Y249" s="20">
        <f t="shared" si="64"/>
        <v>0</v>
      </c>
      <c r="Z249" s="13" t="str">
        <f>VLOOKUP($A249,Raw!$B$2:$DG$512,MATCH('Breakup of Clients of PMS'!Z$1,Raw!$B$1:$DG$1,0),0)</f>
        <v>0</v>
      </c>
      <c r="AA249" s="20">
        <f t="shared" si="65"/>
        <v>0</v>
      </c>
      <c r="AB249" s="13" t="str">
        <f>VLOOKUP($A249,Raw!$B$2:$DG$512,MATCH('Breakup of Clients of PMS'!AB$1,Raw!$B$1:$DG$1,0),0)</f>
        <v>906.28</v>
      </c>
      <c r="AD249" s="11" t="e">
        <f t="shared" si="66"/>
        <v>#DIV/0!</v>
      </c>
      <c r="AE249" s="11">
        <f t="shared" si="67"/>
        <v>1.6084090909090909</v>
      </c>
      <c r="AF249" s="11">
        <f t="shared" si="68"/>
        <v>1.0708845577211394</v>
      </c>
      <c r="AG249" s="11">
        <f t="shared" si="69"/>
        <v>0.97766129032258065</v>
      </c>
      <c r="AH249" s="11" t="e">
        <f t="shared" si="70"/>
        <v>#DIV/0!</v>
      </c>
      <c r="AI249" s="11" t="e">
        <f t="shared" si="71"/>
        <v>#DIV/0!</v>
      </c>
    </row>
    <row r="250" spans="1:35" x14ac:dyDescent="0.3">
      <c r="A250" s="13" t="s">
        <v>4359</v>
      </c>
      <c r="B250" s="13" t="str">
        <f>VLOOKUP($A250,Raw!$B$2:$DG$512,MATCH('Breakup of Clients of PMS'!B$1,Raw!$B$1:$DG$1,0),0)</f>
        <v>0</v>
      </c>
      <c r="C250" s="20">
        <f t="shared" si="54"/>
        <v>0</v>
      </c>
      <c r="D250" s="13" t="str">
        <f>VLOOKUP($A250,Raw!$B$2:$DG$512,MATCH('Breakup of Clients of PMS'!D$1,Raw!$B$1:$DG$1,0),0)</f>
        <v>29</v>
      </c>
      <c r="E250" s="20">
        <f t="shared" si="55"/>
        <v>0.24576271186440679</v>
      </c>
      <c r="F250" s="13" t="str">
        <f>VLOOKUP($A250,Raw!$B$2:$DG$512,MATCH('Breakup of Clients of PMS'!F$1,Raw!$B$1:$DG$1,0),0)</f>
        <v>86</v>
      </c>
      <c r="G250" s="20">
        <f t="shared" si="56"/>
        <v>0.72881355932203384</v>
      </c>
      <c r="H250" s="13" t="str">
        <f>VLOOKUP($A250,Raw!$B$2:$DG$512,MATCH('Breakup of Clients of PMS'!H$1,Raw!$B$1:$DG$1,0),0)</f>
        <v>3</v>
      </c>
      <c r="I250" s="20">
        <f t="shared" si="57"/>
        <v>2.5423728813559324E-2</v>
      </c>
      <c r="J250" s="13" t="str">
        <f>VLOOKUP($A250,Raw!$B$2:$DG$512,MATCH('Breakup of Clients of PMS'!J$1,Raw!$B$1:$DG$1,0),0)</f>
        <v>0</v>
      </c>
      <c r="K250" s="20">
        <f t="shared" si="58"/>
        <v>0</v>
      </c>
      <c r="L250" s="13" t="str">
        <f>VLOOKUP($A250,Raw!$B$2:$DG$512,MATCH('Breakup of Clients of PMS'!L$1,Raw!$B$1:$DG$1,0),0)</f>
        <v>0</v>
      </c>
      <c r="M250" s="20">
        <f t="shared" si="59"/>
        <v>0</v>
      </c>
      <c r="N250" s="13" t="str">
        <f>VLOOKUP($A250,Raw!$B$2:$DG$512,MATCH('Breakup of Clients of PMS'!N$1,Raw!$B$1:$DG$1,0),0)</f>
        <v>118</v>
      </c>
      <c r="P250" s="13" t="str">
        <f>VLOOKUP($A250,Raw!$B$2:$DG$512,MATCH('Breakup of Clients of PMS'!P$1,Raw!$B$1:$DG$1,0),0)</f>
        <v>0</v>
      </c>
      <c r="Q250" s="20">
        <f t="shared" si="60"/>
        <v>0</v>
      </c>
      <c r="R250" s="13" t="str">
        <f>VLOOKUP($A250,Raw!$B$2:$DG$512,MATCH('Breakup of Clients of PMS'!R$1,Raw!$B$1:$DG$1,0),0)</f>
        <v>822.91</v>
      </c>
      <c r="S250" s="20">
        <f t="shared" si="61"/>
        <v>0.58593043540175871</v>
      </c>
      <c r="T250" s="13" t="str">
        <f>VLOOKUP($A250,Raw!$B$2:$DG$512,MATCH('Breakup of Clients of PMS'!T$1,Raw!$B$1:$DG$1,0),0)</f>
        <v>573.29</v>
      </c>
      <c r="U250" s="20">
        <f t="shared" si="62"/>
        <v>0.40819537897397556</v>
      </c>
      <c r="V250" s="13" t="str">
        <f>VLOOKUP($A250,Raw!$B$2:$DG$512,MATCH('Breakup of Clients of PMS'!V$1,Raw!$B$1:$DG$1,0),0)</f>
        <v>8.25</v>
      </c>
      <c r="W250" s="20">
        <f t="shared" si="63"/>
        <v>5.8741856242657264E-3</v>
      </c>
      <c r="X250" s="13" t="str">
        <f>VLOOKUP($A250,Raw!$B$2:$DG$512,MATCH('Breakup of Clients of PMS'!X$1,Raw!$B$1:$DG$1,0),0)</f>
        <v>0</v>
      </c>
      <c r="Y250" s="20">
        <f t="shared" si="64"/>
        <v>0</v>
      </c>
      <c r="Z250" s="13" t="str">
        <f>VLOOKUP($A250,Raw!$B$2:$DG$512,MATCH('Breakup of Clients of PMS'!Z$1,Raw!$B$1:$DG$1,0),0)</f>
        <v>0</v>
      </c>
      <c r="AA250" s="20">
        <f t="shared" si="65"/>
        <v>0</v>
      </c>
      <c r="AB250" s="13" t="str">
        <f>VLOOKUP($A250,Raw!$B$2:$DG$512,MATCH('Breakup of Clients of PMS'!AB$1,Raw!$B$1:$DG$1,0),0)</f>
        <v>1404.45</v>
      </c>
      <c r="AD250" s="11" t="e">
        <f t="shared" si="66"/>
        <v>#DIV/0!</v>
      </c>
      <c r="AE250" s="11">
        <f t="shared" si="67"/>
        <v>28.376206896551722</v>
      </c>
      <c r="AF250" s="11">
        <f t="shared" si="68"/>
        <v>6.6661627906976744</v>
      </c>
      <c r="AG250" s="11">
        <f t="shared" si="69"/>
        <v>2.75</v>
      </c>
      <c r="AH250" s="11" t="e">
        <f t="shared" si="70"/>
        <v>#DIV/0!</v>
      </c>
      <c r="AI250" s="11" t="e">
        <f t="shared" si="71"/>
        <v>#DIV/0!</v>
      </c>
    </row>
    <row r="251" spans="1:35" x14ac:dyDescent="0.3">
      <c r="A251" s="13" t="s">
        <v>4395</v>
      </c>
      <c r="B251" s="13" t="str">
        <f>VLOOKUP($A251,Raw!$B$2:$DG$512,MATCH('Breakup of Clients of PMS'!B$1,Raw!$B$1:$DG$1,0),0)</f>
        <v>0</v>
      </c>
      <c r="C251" s="20" t="e">
        <f t="shared" si="54"/>
        <v>#DIV/0!</v>
      </c>
      <c r="D251" s="13" t="str">
        <f>VLOOKUP($A251,Raw!$B$2:$DG$512,MATCH('Breakup of Clients of PMS'!D$1,Raw!$B$1:$DG$1,0),0)</f>
        <v>0</v>
      </c>
      <c r="E251" s="20" t="e">
        <f t="shared" si="55"/>
        <v>#DIV/0!</v>
      </c>
      <c r="F251" s="13" t="str">
        <f>VLOOKUP($A251,Raw!$B$2:$DG$512,MATCH('Breakup of Clients of PMS'!F$1,Raw!$B$1:$DG$1,0),0)</f>
        <v>0</v>
      </c>
      <c r="G251" s="20" t="e">
        <f t="shared" si="56"/>
        <v>#DIV/0!</v>
      </c>
      <c r="H251" s="13" t="str">
        <f>VLOOKUP($A251,Raw!$B$2:$DG$512,MATCH('Breakup of Clients of PMS'!H$1,Raw!$B$1:$DG$1,0),0)</f>
        <v>0</v>
      </c>
      <c r="I251" s="20" t="e">
        <f t="shared" si="57"/>
        <v>#DIV/0!</v>
      </c>
      <c r="J251" s="13" t="str">
        <f>VLOOKUP($A251,Raw!$B$2:$DG$512,MATCH('Breakup of Clients of PMS'!J$1,Raw!$B$1:$DG$1,0),0)</f>
        <v>0</v>
      </c>
      <c r="K251" s="20" t="e">
        <f t="shared" si="58"/>
        <v>#DIV/0!</v>
      </c>
      <c r="L251" s="13" t="str">
        <f>VLOOKUP($A251,Raw!$B$2:$DG$512,MATCH('Breakup of Clients of PMS'!L$1,Raw!$B$1:$DG$1,0),0)</f>
        <v>0</v>
      </c>
      <c r="M251" s="20" t="e">
        <f t="shared" si="59"/>
        <v>#DIV/0!</v>
      </c>
      <c r="N251" s="13" t="str">
        <f>VLOOKUP($A251,Raw!$B$2:$DG$512,MATCH('Breakup of Clients of PMS'!N$1,Raw!$B$1:$DG$1,0),0)</f>
        <v>0</v>
      </c>
      <c r="P251" s="13" t="str">
        <f>VLOOKUP($A251,Raw!$B$2:$DG$512,MATCH('Breakup of Clients of PMS'!P$1,Raw!$B$1:$DG$1,0),0)</f>
        <v>0</v>
      </c>
      <c r="Q251" s="20" t="e">
        <f t="shared" si="60"/>
        <v>#DIV/0!</v>
      </c>
      <c r="R251" s="13" t="str">
        <f>VLOOKUP($A251,Raw!$B$2:$DG$512,MATCH('Breakup of Clients of PMS'!R$1,Raw!$B$1:$DG$1,0),0)</f>
        <v>0</v>
      </c>
      <c r="S251" s="20" t="e">
        <f t="shared" si="61"/>
        <v>#DIV/0!</v>
      </c>
      <c r="T251" s="13" t="str">
        <f>VLOOKUP($A251,Raw!$B$2:$DG$512,MATCH('Breakup of Clients of PMS'!T$1,Raw!$B$1:$DG$1,0),0)</f>
        <v>0</v>
      </c>
      <c r="U251" s="20" t="e">
        <f t="shared" si="62"/>
        <v>#DIV/0!</v>
      </c>
      <c r="V251" s="13" t="str">
        <f>VLOOKUP($A251,Raw!$B$2:$DG$512,MATCH('Breakup of Clients of PMS'!V$1,Raw!$B$1:$DG$1,0),0)</f>
        <v>0</v>
      </c>
      <c r="W251" s="20" t="e">
        <f t="shared" si="63"/>
        <v>#DIV/0!</v>
      </c>
      <c r="X251" s="13" t="str">
        <f>VLOOKUP($A251,Raw!$B$2:$DG$512,MATCH('Breakup of Clients of PMS'!X$1,Raw!$B$1:$DG$1,0),0)</f>
        <v>0</v>
      </c>
      <c r="Y251" s="20" t="e">
        <f t="shared" si="64"/>
        <v>#DIV/0!</v>
      </c>
      <c r="Z251" s="13" t="str">
        <f>VLOOKUP($A251,Raw!$B$2:$DG$512,MATCH('Breakup of Clients of PMS'!Z$1,Raw!$B$1:$DG$1,0),0)</f>
        <v>0</v>
      </c>
      <c r="AA251" s="20" t="e">
        <f t="shared" si="65"/>
        <v>#DIV/0!</v>
      </c>
      <c r="AB251" s="13" t="str">
        <f>VLOOKUP($A251,Raw!$B$2:$DG$512,MATCH('Breakup of Clients of PMS'!AB$1,Raw!$B$1:$DG$1,0),0)</f>
        <v>0</v>
      </c>
      <c r="AD251" s="11" t="e">
        <f t="shared" si="66"/>
        <v>#DIV/0!</v>
      </c>
      <c r="AE251" s="11" t="e">
        <f t="shared" si="67"/>
        <v>#DIV/0!</v>
      </c>
      <c r="AF251" s="11" t="e">
        <f t="shared" si="68"/>
        <v>#DIV/0!</v>
      </c>
      <c r="AG251" s="11" t="e">
        <f t="shared" si="69"/>
        <v>#DIV/0!</v>
      </c>
      <c r="AH251" s="11" t="e">
        <f t="shared" si="70"/>
        <v>#DIV/0!</v>
      </c>
      <c r="AI251" s="11" t="e">
        <f t="shared" si="71"/>
        <v>#DIV/0!</v>
      </c>
    </row>
    <row r="252" spans="1:35" x14ac:dyDescent="0.3">
      <c r="A252" s="13" t="s">
        <v>4404</v>
      </c>
      <c r="B252" s="13" t="str">
        <f>VLOOKUP($A252,Raw!$B$2:$DG$512,MATCH('Breakup of Clients of PMS'!B$1,Raw!$B$1:$DG$1,0),0)</f>
        <v>0</v>
      </c>
      <c r="C252" s="20">
        <f t="shared" si="54"/>
        <v>0</v>
      </c>
      <c r="D252" s="13" t="str">
        <f>VLOOKUP($A252,Raw!$B$2:$DG$512,MATCH('Breakup of Clients of PMS'!D$1,Raw!$B$1:$DG$1,0),0)</f>
        <v>3</v>
      </c>
      <c r="E252" s="20">
        <f t="shared" si="55"/>
        <v>0.27272727272727271</v>
      </c>
      <c r="F252" s="13" t="str">
        <f>VLOOKUP($A252,Raw!$B$2:$DG$512,MATCH('Breakup of Clients of PMS'!F$1,Raw!$B$1:$DG$1,0),0)</f>
        <v>8</v>
      </c>
      <c r="G252" s="20">
        <f t="shared" si="56"/>
        <v>0.72727272727272729</v>
      </c>
      <c r="H252" s="13" t="str">
        <f>VLOOKUP($A252,Raw!$B$2:$DG$512,MATCH('Breakup of Clients of PMS'!H$1,Raw!$B$1:$DG$1,0),0)</f>
        <v>0</v>
      </c>
      <c r="I252" s="20">
        <f t="shared" si="57"/>
        <v>0</v>
      </c>
      <c r="J252" s="13" t="str">
        <f>VLOOKUP($A252,Raw!$B$2:$DG$512,MATCH('Breakup of Clients of PMS'!J$1,Raw!$B$1:$DG$1,0),0)</f>
        <v>0</v>
      </c>
      <c r="K252" s="20">
        <f t="shared" si="58"/>
        <v>0</v>
      </c>
      <c r="L252" s="13" t="str">
        <f>VLOOKUP($A252,Raw!$B$2:$DG$512,MATCH('Breakup of Clients of PMS'!L$1,Raw!$B$1:$DG$1,0),0)</f>
        <v>0</v>
      </c>
      <c r="M252" s="20">
        <f t="shared" si="59"/>
        <v>0</v>
      </c>
      <c r="N252" s="13" t="str">
        <f>VLOOKUP($A252,Raw!$B$2:$DG$512,MATCH('Breakup of Clients of PMS'!N$1,Raw!$B$1:$DG$1,0),0)</f>
        <v>11</v>
      </c>
      <c r="P252" s="13" t="str">
        <f>VLOOKUP($A252,Raw!$B$2:$DG$512,MATCH('Breakup of Clients of PMS'!P$1,Raw!$B$1:$DG$1,0),0)</f>
        <v>0</v>
      </c>
      <c r="Q252" s="20">
        <f t="shared" si="60"/>
        <v>0</v>
      </c>
      <c r="R252" s="13" t="str">
        <f>VLOOKUP($A252,Raw!$B$2:$DG$512,MATCH('Breakup of Clients of PMS'!R$1,Raw!$B$1:$DG$1,0),0)</f>
        <v>3.97</v>
      </c>
      <c r="S252" s="20">
        <f t="shared" si="61"/>
        <v>0.47831325301204819</v>
      </c>
      <c r="T252" s="13" t="str">
        <f>VLOOKUP($A252,Raw!$B$2:$DG$512,MATCH('Breakup of Clients of PMS'!T$1,Raw!$B$1:$DG$1,0),0)</f>
        <v>4.33</v>
      </c>
      <c r="U252" s="20">
        <f t="shared" si="62"/>
        <v>0.52168674698795181</v>
      </c>
      <c r="V252" s="13" t="str">
        <f>VLOOKUP($A252,Raw!$B$2:$DG$512,MATCH('Breakup of Clients of PMS'!V$1,Raw!$B$1:$DG$1,0),0)</f>
        <v>0</v>
      </c>
      <c r="W252" s="20">
        <f t="shared" si="63"/>
        <v>0</v>
      </c>
      <c r="X252" s="13" t="str">
        <f>VLOOKUP($A252,Raw!$B$2:$DG$512,MATCH('Breakup of Clients of PMS'!X$1,Raw!$B$1:$DG$1,0),0)</f>
        <v>0</v>
      </c>
      <c r="Y252" s="20">
        <f t="shared" si="64"/>
        <v>0</v>
      </c>
      <c r="Z252" s="13" t="str">
        <f>VLOOKUP($A252,Raw!$B$2:$DG$512,MATCH('Breakup of Clients of PMS'!Z$1,Raw!$B$1:$DG$1,0),0)</f>
        <v>0</v>
      </c>
      <c r="AA252" s="20">
        <f t="shared" si="65"/>
        <v>0</v>
      </c>
      <c r="AB252" s="13" t="str">
        <f>VLOOKUP($A252,Raw!$B$2:$DG$512,MATCH('Breakup of Clients of PMS'!AB$1,Raw!$B$1:$DG$1,0),0)</f>
        <v>8.3</v>
      </c>
      <c r="AD252" s="11" t="e">
        <f t="shared" si="66"/>
        <v>#DIV/0!</v>
      </c>
      <c r="AE252" s="11">
        <f t="shared" si="67"/>
        <v>1.3233333333333335</v>
      </c>
      <c r="AF252" s="11">
        <f t="shared" si="68"/>
        <v>0.54125000000000001</v>
      </c>
      <c r="AG252" s="11" t="e">
        <f t="shared" si="69"/>
        <v>#DIV/0!</v>
      </c>
      <c r="AH252" s="11" t="e">
        <f t="shared" si="70"/>
        <v>#DIV/0!</v>
      </c>
      <c r="AI252" s="11" t="e">
        <f t="shared" si="71"/>
        <v>#DIV/0!</v>
      </c>
    </row>
    <row r="253" spans="1:35" x14ac:dyDescent="0.3">
      <c r="A253" s="13" t="s">
        <v>4411</v>
      </c>
      <c r="B253" s="13" t="str">
        <f>VLOOKUP($A253,Raw!$B$2:$DG$512,MATCH('Breakup of Clients of PMS'!B$1,Raw!$B$1:$DG$1,0),0)</f>
        <v>0</v>
      </c>
      <c r="C253" s="20">
        <f t="shared" si="54"/>
        <v>0</v>
      </c>
      <c r="D253" s="13" t="str">
        <f>VLOOKUP($A253,Raw!$B$2:$DG$512,MATCH('Breakup of Clients of PMS'!D$1,Raw!$B$1:$DG$1,0),0)</f>
        <v>0</v>
      </c>
      <c r="E253" s="20">
        <f t="shared" si="55"/>
        <v>0</v>
      </c>
      <c r="F253" s="13" t="str">
        <f>VLOOKUP($A253,Raw!$B$2:$DG$512,MATCH('Breakup of Clients of PMS'!F$1,Raw!$B$1:$DG$1,0),0)</f>
        <v>4</v>
      </c>
      <c r="G253" s="20">
        <f t="shared" si="56"/>
        <v>1</v>
      </c>
      <c r="H253" s="13" t="str">
        <f>VLOOKUP($A253,Raw!$B$2:$DG$512,MATCH('Breakup of Clients of PMS'!H$1,Raw!$B$1:$DG$1,0),0)</f>
        <v>0</v>
      </c>
      <c r="I253" s="20">
        <f t="shared" si="57"/>
        <v>0</v>
      </c>
      <c r="J253" s="13" t="str">
        <f>VLOOKUP($A253,Raw!$B$2:$DG$512,MATCH('Breakup of Clients of PMS'!J$1,Raw!$B$1:$DG$1,0),0)</f>
        <v>0</v>
      </c>
      <c r="K253" s="20">
        <f t="shared" si="58"/>
        <v>0</v>
      </c>
      <c r="L253" s="13" t="str">
        <f>VLOOKUP($A253,Raw!$B$2:$DG$512,MATCH('Breakup of Clients of PMS'!L$1,Raw!$B$1:$DG$1,0),0)</f>
        <v>0</v>
      </c>
      <c r="M253" s="20">
        <f t="shared" si="59"/>
        <v>0</v>
      </c>
      <c r="N253" s="13" t="str">
        <f>VLOOKUP($A253,Raw!$B$2:$DG$512,MATCH('Breakup of Clients of PMS'!N$1,Raw!$B$1:$DG$1,0),0)</f>
        <v>4</v>
      </c>
      <c r="P253" s="13" t="str">
        <f>VLOOKUP($A253,Raw!$B$2:$DG$512,MATCH('Breakup of Clients of PMS'!P$1,Raw!$B$1:$DG$1,0),0)</f>
        <v>0</v>
      </c>
      <c r="Q253" s="20">
        <f t="shared" si="60"/>
        <v>0</v>
      </c>
      <c r="R253" s="13" t="str">
        <f>VLOOKUP($A253,Raw!$B$2:$DG$512,MATCH('Breakup of Clients of PMS'!R$1,Raw!$B$1:$DG$1,0),0)</f>
        <v>0</v>
      </c>
      <c r="S253" s="20">
        <f t="shared" si="61"/>
        <v>0</v>
      </c>
      <c r="T253" s="13" t="str">
        <f>VLOOKUP($A253,Raw!$B$2:$DG$512,MATCH('Breakup of Clients of PMS'!T$1,Raw!$B$1:$DG$1,0),0)</f>
        <v>15.01</v>
      </c>
      <c r="U253" s="20">
        <f t="shared" si="62"/>
        <v>1</v>
      </c>
      <c r="V253" s="13" t="str">
        <f>VLOOKUP($A253,Raw!$B$2:$DG$512,MATCH('Breakup of Clients of PMS'!V$1,Raw!$B$1:$DG$1,0),0)</f>
        <v>0</v>
      </c>
      <c r="W253" s="20">
        <f t="shared" si="63"/>
        <v>0</v>
      </c>
      <c r="X253" s="13" t="str">
        <f>VLOOKUP($A253,Raw!$B$2:$DG$512,MATCH('Breakup of Clients of PMS'!X$1,Raw!$B$1:$DG$1,0),0)</f>
        <v>0</v>
      </c>
      <c r="Y253" s="20">
        <f t="shared" si="64"/>
        <v>0</v>
      </c>
      <c r="Z253" s="13" t="str">
        <f>VLOOKUP($A253,Raw!$B$2:$DG$512,MATCH('Breakup of Clients of PMS'!Z$1,Raw!$B$1:$DG$1,0),0)</f>
        <v>0</v>
      </c>
      <c r="AA253" s="20">
        <f t="shared" si="65"/>
        <v>0</v>
      </c>
      <c r="AB253" s="13" t="str">
        <f>VLOOKUP($A253,Raw!$B$2:$DG$512,MATCH('Breakup of Clients of PMS'!AB$1,Raw!$B$1:$DG$1,0),0)</f>
        <v>15.01</v>
      </c>
      <c r="AD253" s="11" t="e">
        <f t="shared" si="66"/>
        <v>#DIV/0!</v>
      </c>
      <c r="AE253" s="11" t="e">
        <f t="shared" si="67"/>
        <v>#DIV/0!</v>
      </c>
      <c r="AF253" s="11">
        <f t="shared" si="68"/>
        <v>3.7524999999999999</v>
      </c>
      <c r="AG253" s="11" t="e">
        <f t="shared" si="69"/>
        <v>#DIV/0!</v>
      </c>
      <c r="AH253" s="11" t="e">
        <f t="shared" si="70"/>
        <v>#DIV/0!</v>
      </c>
      <c r="AI253" s="11" t="e">
        <f t="shared" si="71"/>
        <v>#DIV/0!</v>
      </c>
    </row>
    <row r="254" spans="1:35" x14ac:dyDescent="0.3">
      <c r="A254" s="13" t="s">
        <v>4420</v>
      </c>
      <c r="B254" s="13" t="str">
        <f>VLOOKUP($A254,Raw!$B$2:$DG$512,MATCH('Breakup of Clients of PMS'!B$1,Raw!$B$1:$DG$1,0),0)</f>
        <v>0</v>
      </c>
      <c r="C254" s="20" t="e">
        <f t="shared" si="54"/>
        <v>#DIV/0!</v>
      </c>
      <c r="D254" s="13" t="str">
        <f>VLOOKUP($A254,Raw!$B$2:$DG$512,MATCH('Breakup of Clients of PMS'!D$1,Raw!$B$1:$DG$1,0),0)</f>
        <v>0</v>
      </c>
      <c r="E254" s="20" t="e">
        <f t="shared" si="55"/>
        <v>#DIV/0!</v>
      </c>
      <c r="F254" s="13" t="str">
        <f>VLOOKUP($A254,Raw!$B$2:$DG$512,MATCH('Breakup of Clients of PMS'!F$1,Raw!$B$1:$DG$1,0),0)</f>
        <v>0</v>
      </c>
      <c r="G254" s="20" t="e">
        <f t="shared" si="56"/>
        <v>#DIV/0!</v>
      </c>
      <c r="H254" s="13" t="str">
        <f>VLOOKUP($A254,Raw!$B$2:$DG$512,MATCH('Breakup of Clients of PMS'!H$1,Raw!$B$1:$DG$1,0),0)</f>
        <v>0</v>
      </c>
      <c r="I254" s="20" t="e">
        <f t="shared" si="57"/>
        <v>#DIV/0!</v>
      </c>
      <c r="J254" s="13" t="str">
        <f>VLOOKUP($A254,Raw!$B$2:$DG$512,MATCH('Breakup of Clients of PMS'!J$1,Raw!$B$1:$DG$1,0),0)</f>
        <v>0</v>
      </c>
      <c r="K254" s="20" t="e">
        <f t="shared" si="58"/>
        <v>#DIV/0!</v>
      </c>
      <c r="L254" s="13" t="str">
        <f>VLOOKUP($A254,Raw!$B$2:$DG$512,MATCH('Breakup of Clients of PMS'!L$1,Raw!$B$1:$DG$1,0),0)</f>
        <v>0</v>
      </c>
      <c r="M254" s="20" t="e">
        <f t="shared" si="59"/>
        <v>#DIV/0!</v>
      </c>
      <c r="N254" s="13" t="str">
        <f>VLOOKUP($A254,Raw!$B$2:$DG$512,MATCH('Breakup of Clients of PMS'!N$1,Raw!$B$1:$DG$1,0),0)</f>
        <v>0</v>
      </c>
      <c r="P254" s="13" t="str">
        <f>VLOOKUP($A254,Raw!$B$2:$DG$512,MATCH('Breakup of Clients of PMS'!P$1,Raw!$B$1:$DG$1,0),0)</f>
        <v>0</v>
      </c>
      <c r="Q254" s="20" t="e">
        <f t="shared" si="60"/>
        <v>#DIV/0!</v>
      </c>
      <c r="R254" s="13" t="str">
        <f>VLOOKUP($A254,Raw!$B$2:$DG$512,MATCH('Breakup of Clients of PMS'!R$1,Raw!$B$1:$DG$1,0),0)</f>
        <v>0</v>
      </c>
      <c r="S254" s="20" t="e">
        <f t="shared" si="61"/>
        <v>#DIV/0!</v>
      </c>
      <c r="T254" s="13" t="str">
        <f>VLOOKUP($A254,Raw!$B$2:$DG$512,MATCH('Breakup of Clients of PMS'!T$1,Raw!$B$1:$DG$1,0),0)</f>
        <v>0</v>
      </c>
      <c r="U254" s="20" t="e">
        <f t="shared" si="62"/>
        <v>#DIV/0!</v>
      </c>
      <c r="V254" s="13" t="str">
        <f>VLOOKUP($A254,Raw!$B$2:$DG$512,MATCH('Breakup of Clients of PMS'!V$1,Raw!$B$1:$DG$1,0),0)</f>
        <v>0</v>
      </c>
      <c r="W254" s="20" t="e">
        <f t="shared" si="63"/>
        <v>#DIV/0!</v>
      </c>
      <c r="X254" s="13" t="str">
        <f>VLOOKUP($A254,Raw!$B$2:$DG$512,MATCH('Breakup of Clients of PMS'!X$1,Raw!$B$1:$DG$1,0),0)</f>
        <v>0</v>
      </c>
      <c r="Y254" s="20" t="e">
        <f t="shared" si="64"/>
        <v>#DIV/0!</v>
      </c>
      <c r="Z254" s="13" t="str">
        <f>VLOOKUP($A254,Raw!$B$2:$DG$512,MATCH('Breakup of Clients of PMS'!Z$1,Raw!$B$1:$DG$1,0),0)</f>
        <v>0</v>
      </c>
      <c r="AA254" s="20" t="e">
        <f t="shared" si="65"/>
        <v>#DIV/0!</v>
      </c>
      <c r="AB254" s="13" t="str">
        <f>VLOOKUP($A254,Raw!$B$2:$DG$512,MATCH('Breakup of Clients of PMS'!AB$1,Raw!$B$1:$DG$1,0),0)</f>
        <v>0</v>
      </c>
      <c r="AD254" s="11" t="e">
        <f t="shared" si="66"/>
        <v>#DIV/0!</v>
      </c>
      <c r="AE254" s="11" t="e">
        <f t="shared" si="67"/>
        <v>#DIV/0!</v>
      </c>
      <c r="AF254" s="11" t="e">
        <f t="shared" si="68"/>
        <v>#DIV/0!</v>
      </c>
      <c r="AG254" s="11" t="e">
        <f t="shared" si="69"/>
        <v>#DIV/0!</v>
      </c>
      <c r="AH254" s="11" t="e">
        <f t="shared" si="70"/>
        <v>#DIV/0!</v>
      </c>
      <c r="AI254" s="11" t="e">
        <f t="shared" si="71"/>
        <v>#DIV/0!</v>
      </c>
    </row>
    <row r="255" spans="1:35" x14ac:dyDescent="0.3">
      <c r="A255" s="13" t="s">
        <v>4428</v>
      </c>
      <c r="B255" s="13" t="str">
        <f>VLOOKUP($A255,Raw!$B$2:$DG$512,MATCH('Breakup of Clients of PMS'!B$1,Raw!$B$1:$DG$1,0),0)</f>
        <v>0</v>
      </c>
      <c r="C255" s="20">
        <f t="shared" si="54"/>
        <v>0</v>
      </c>
      <c r="D255" s="13" t="str">
        <f>VLOOKUP($A255,Raw!$B$2:$DG$512,MATCH('Breakup of Clients of PMS'!D$1,Raw!$B$1:$DG$1,0),0)</f>
        <v>33</v>
      </c>
      <c r="E255" s="20">
        <f t="shared" si="55"/>
        <v>7.5170842824601361E-2</v>
      </c>
      <c r="F255" s="13" t="str">
        <f>VLOOKUP($A255,Raw!$B$2:$DG$512,MATCH('Breakup of Clients of PMS'!F$1,Raw!$B$1:$DG$1,0),0)</f>
        <v>372</v>
      </c>
      <c r="G255" s="20">
        <f t="shared" si="56"/>
        <v>0.84738041002277908</v>
      </c>
      <c r="H255" s="13" t="str">
        <f>VLOOKUP($A255,Raw!$B$2:$DG$512,MATCH('Breakup of Clients of PMS'!H$1,Raw!$B$1:$DG$1,0),0)</f>
        <v>34</v>
      </c>
      <c r="I255" s="20">
        <f t="shared" si="57"/>
        <v>7.7448747152619596E-2</v>
      </c>
      <c r="J255" s="13" t="str">
        <f>VLOOKUP($A255,Raw!$B$2:$DG$512,MATCH('Breakup of Clients of PMS'!J$1,Raw!$B$1:$DG$1,0),0)</f>
        <v>0</v>
      </c>
      <c r="K255" s="20">
        <f t="shared" si="58"/>
        <v>0</v>
      </c>
      <c r="L255" s="13" t="str">
        <f>VLOOKUP($A255,Raw!$B$2:$DG$512,MATCH('Breakup of Clients of PMS'!L$1,Raw!$B$1:$DG$1,0),0)</f>
        <v>0</v>
      </c>
      <c r="M255" s="20">
        <f t="shared" si="59"/>
        <v>0</v>
      </c>
      <c r="N255" s="13" t="str">
        <f>VLOOKUP($A255,Raw!$B$2:$DG$512,MATCH('Breakup of Clients of PMS'!N$1,Raw!$B$1:$DG$1,0),0)</f>
        <v>439</v>
      </c>
      <c r="P255" s="13" t="str">
        <f>VLOOKUP($A255,Raw!$B$2:$DG$512,MATCH('Breakup of Clients of PMS'!P$1,Raw!$B$1:$DG$1,0),0)</f>
        <v>0</v>
      </c>
      <c r="Q255" s="20">
        <f t="shared" si="60"/>
        <v>0</v>
      </c>
      <c r="R255" s="13" t="str">
        <f>VLOOKUP($A255,Raw!$B$2:$DG$512,MATCH('Breakup of Clients of PMS'!R$1,Raw!$B$1:$DG$1,0),0)</f>
        <v>91.41</v>
      </c>
      <c r="S255" s="20">
        <f t="shared" si="61"/>
        <v>0.12646826879176523</v>
      </c>
      <c r="T255" s="13" t="str">
        <f>VLOOKUP($A255,Raw!$B$2:$DG$512,MATCH('Breakup of Clients of PMS'!T$1,Raw!$B$1:$DG$1,0),0)</f>
        <v>566.61</v>
      </c>
      <c r="U255" s="20">
        <f t="shared" si="62"/>
        <v>0.78392064085003954</v>
      </c>
      <c r="V255" s="13" t="str">
        <f>VLOOKUP($A255,Raw!$B$2:$DG$512,MATCH('Breakup of Clients of PMS'!V$1,Raw!$B$1:$DG$1,0),0)</f>
        <v>64.77</v>
      </c>
      <c r="W255" s="20">
        <f t="shared" si="63"/>
        <v>8.9611090358195325E-2</v>
      </c>
      <c r="X255" s="13" t="str">
        <f>VLOOKUP($A255,Raw!$B$2:$DG$512,MATCH('Breakup of Clients of PMS'!X$1,Raw!$B$1:$DG$1,0),0)</f>
        <v>0</v>
      </c>
      <c r="Y255" s="20">
        <f t="shared" si="64"/>
        <v>0</v>
      </c>
      <c r="Z255" s="13" t="str">
        <f>VLOOKUP($A255,Raw!$B$2:$DG$512,MATCH('Breakup of Clients of PMS'!Z$1,Raw!$B$1:$DG$1,0),0)</f>
        <v>0</v>
      </c>
      <c r="AA255" s="20">
        <f t="shared" si="65"/>
        <v>0</v>
      </c>
      <c r="AB255" s="13" t="str">
        <f>VLOOKUP($A255,Raw!$B$2:$DG$512,MATCH('Breakup of Clients of PMS'!AB$1,Raw!$B$1:$DG$1,0),0)</f>
        <v>722.79</v>
      </c>
      <c r="AD255" s="11" t="e">
        <f t="shared" si="66"/>
        <v>#DIV/0!</v>
      </c>
      <c r="AE255" s="11">
        <f t="shared" si="67"/>
        <v>2.77</v>
      </c>
      <c r="AF255" s="11">
        <f t="shared" si="68"/>
        <v>1.5231451612903226</v>
      </c>
      <c r="AG255" s="11">
        <f t="shared" si="69"/>
        <v>1.9049999999999998</v>
      </c>
      <c r="AH255" s="11" t="e">
        <f t="shared" si="70"/>
        <v>#DIV/0!</v>
      </c>
      <c r="AI255" s="11" t="e">
        <f t="shared" si="71"/>
        <v>#DIV/0!</v>
      </c>
    </row>
    <row r="256" spans="1:35" x14ac:dyDescent="0.3">
      <c r="A256" s="13" t="s">
        <v>4444</v>
      </c>
      <c r="B256" s="13" t="str">
        <f>VLOOKUP($A256,Raw!$B$2:$DG$512,MATCH('Breakup of Clients of PMS'!B$1,Raw!$B$1:$DG$1,0),0)</f>
        <v>0</v>
      </c>
      <c r="C256" s="20" t="e">
        <f t="shared" si="54"/>
        <v>#DIV/0!</v>
      </c>
      <c r="D256" s="13" t="str">
        <f>VLOOKUP($A256,Raw!$B$2:$DG$512,MATCH('Breakup of Clients of PMS'!D$1,Raw!$B$1:$DG$1,0),0)</f>
        <v>0</v>
      </c>
      <c r="E256" s="20" t="e">
        <f t="shared" si="55"/>
        <v>#DIV/0!</v>
      </c>
      <c r="F256" s="13" t="str">
        <f>VLOOKUP($A256,Raw!$B$2:$DG$512,MATCH('Breakup of Clients of PMS'!F$1,Raw!$B$1:$DG$1,0),0)</f>
        <v>0</v>
      </c>
      <c r="G256" s="20" t="e">
        <f t="shared" si="56"/>
        <v>#DIV/0!</v>
      </c>
      <c r="H256" s="13" t="str">
        <f>VLOOKUP($A256,Raw!$B$2:$DG$512,MATCH('Breakup of Clients of PMS'!H$1,Raw!$B$1:$DG$1,0),0)</f>
        <v>0</v>
      </c>
      <c r="I256" s="20" t="e">
        <f t="shared" si="57"/>
        <v>#DIV/0!</v>
      </c>
      <c r="J256" s="13" t="str">
        <f>VLOOKUP($A256,Raw!$B$2:$DG$512,MATCH('Breakup of Clients of PMS'!J$1,Raw!$B$1:$DG$1,0),0)</f>
        <v>0</v>
      </c>
      <c r="K256" s="20" t="e">
        <f t="shared" si="58"/>
        <v>#DIV/0!</v>
      </c>
      <c r="L256" s="13" t="str">
        <f>VLOOKUP($A256,Raw!$B$2:$DG$512,MATCH('Breakup of Clients of PMS'!L$1,Raw!$B$1:$DG$1,0),0)</f>
        <v>0</v>
      </c>
      <c r="M256" s="20" t="e">
        <f t="shared" si="59"/>
        <v>#DIV/0!</v>
      </c>
      <c r="N256" s="13" t="str">
        <f>VLOOKUP($A256,Raw!$B$2:$DG$512,MATCH('Breakup of Clients of PMS'!N$1,Raw!$B$1:$DG$1,0),0)</f>
        <v>0</v>
      </c>
      <c r="P256" s="13" t="str">
        <f>VLOOKUP($A256,Raw!$B$2:$DG$512,MATCH('Breakup of Clients of PMS'!P$1,Raw!$B$1:$DG$1,0),0)</f>
        <v>0</v>
      </c>
      <c r="Q256" s="20" t="e">
        <f t="shared" si="60"/>
        <v>#DIV/0!</v>
      </c>
      <c r="R256" s="13" t="str">
        <f>VLOOKUP($A256,Raw!$B$2:$DG$512,MATCH('Breakup of Clients of PMS'!R$1,Raw!$B$1:$DG$1,0),0)</f>
        <v>0</v>
      </c>
      <c r="S256" s="20" t="e">
        <f t="shared" si="61"/>
        <v>#DIV/0!</v>
      </c>
      <c r="T256" s="13" t="str">
        <f>VLOOKUP($A256,Raw!$B$2:$DG$512,MATCH('Breakup of Clients of PMS'!T$1,Raw!$B$1:$DG$1,0),0)</f>
        <v>0</v>
      </c>
      <c r="U256" s="20" t="e">
        <f t="shared" si="62"/>
        <v>#DIV/0!</v>
      </c>
      <c r="V256" s="13" t="str">
        <f>VLOOKUP($A256,Raw!$B$2:$DG$512,MATCH('Breakup of Clients of PMS'!V$1,Raw!$B$1:$DG$1,0),0)</f>
        <v>0</v>
      </c>
      <c r="W256" s="20" t="e">
        <f t="shared" si="63"/>
        <v>#DIV/0!</v>
      </c>
      <c r="X256" s="13" t="str">
        <f>VLOOKUP($A256,Raw!$B$2:$DG$512,MATCH('Breakup of Clients of PMS'!X$1,Raw!$B$1:$DG$1,0),0)</f>
        <v>0</v>
      </c>
      <c r="Y256" s="20" t="e">
        <f t="shared" si="64"/>
        <v>#DIV/0!</v>
      </c>
      <c r="Z256" s="13" t="str">
        <f>VLOOKUP($A256,Raw!$B$2:$DG$512,MATCH('Breakup of Clients of PMS'!Z$1,Raw!$B$1:$DG$1,0),0)</f>
        <v>0</v>
      </c>
      <c r="AA256" s="20" t="e">
        <f t="shared" si="65"/>
        <v>#DIV/0!</v>
      </c>
      <c r="AB256" s="13" t="str">
        <f>VLOOKUP($A256,Raw!$B$2:$DG$512,MATCH('Breakup of Clients of PMS'!AB$1,Raw!$B$1:$DG$1,0),0)</f>
        <v>0</v>
      </c>
      <c r="AD256" s="11" t="e">
        <f t="shared" si="66"/>
        <v>#DIV/0!</v>
      </c>
      <c r="AE256" s="11" t="e">
        <f t="shared" si="67"/>
        <v>#DIV/0!</v>
      </c>
      <c r="AF256" s="11" t="e">
        <f t="shared" si="68"/>
        <v>#DIV/0!</v>
      </c>
      <c r="AG256" s="11" t="e">
        <f t="shared" si="69"/>
        <v>#DIV/0!</v>
      </c>
      <c r="AH256" s="11" t="e">
        <f t="shared" si="70"/>
        <v>#DIV/0!</v>
      </c>
      <c r="AI256" s="11" t="e">
        <f t="shared" si="71"/>
        <v>#DIV/0!</v>
      </c>
    </row>
    <row r="257" spans="1:35" x14ac:dyDescent="0.3">
      <c r="A257" s="13" t="s">
        <v>4453</v>
      </c>
      <c r="B257" s="13" t="str">
        <f>VLOOKUP($A257,Raw!$B$2:$DG$512,MATCH('Breakup of Clients of PMS'!B$1,Raw!$B$1:$DG$1,0),0)</f>
        <v>0</v>
      </c>
      <c r="C257" s="20">
        <f t="shared" si="54"/>
        <v>0</v>
      </c>
      <c r="D257" s="13" t="str">
        <f>VLOOKUP($A257,Raw!$B$2:$DG$512,MATCH('Breakup of Clients of PMS'!D$1,Raw!$B$1:$DG$1,0),0)</f>
        <v>202</v>
      </c>
      <c r="E257" s="20">
        <f t="shared" si="55"/>
        <v>0.16343042071197411</v>
      </c>
      <c r="F257" s="13" t="str">
        <f>VLOOKUP($A257,Raw!$B$2:$DG$512,MATCH('Breakup of Clients of PMS'!F$1,Raw!$B$1:$DG$1,0),0)</f>
        <v>946</v>
      </c>
      <c r="G257" s="20">
        <f t="shared" si="56"/>
        <v>0.7653721682847896</v>
      </c>
      <c r="H257" s="13" t="str">
        <f>VLOOKUP($A257,Raw!$B$2:$DG$512,MATCH('Breakup of Clients of PMS'!H$1,Raw!$B$1:$DG$1,0),0)</f>
        <v>88</v>
      </c>
      <c r="I257" s="20">
        <f t="shared" si="57"/>
        <v>7.1197411003236247E-2</v>
      </c>
      <c r="J257" s="13" t="str">
        <f>VLOOKUP($A257,Raw!$B$2:$DG$512,MATCH('Breakup of Clients of PMS'!J$1,Raw!$B$1:$DG$1,0),0)</f>
        <v>0</v>
      </c>
      <c r="K257" s="20">
        <f t="shared" si="58"/>
        <v>0</v>
      </c>
      <c r="L257" s="13" t="str">
        <f>VLOOKUP($A257,Raw!$B$2:$DG$512,MATCH('Breakup of Clients of PMS'!L$1,Raw!$B$1:$DG$1,0),0)</f>
        <v>0</v>
      </c>
      <c r="M257" s="20">
        <f t="shared" si="59"/>
        <v>0</v>
      </c>
      <c r="N257" s="13" t="str">
        <f>VLOOKUP($A257,Raw!$B$2:$DG$512,MATCH('Breakup of Clients of PMS'!N$1,Raw!$B$1:$DG$1,0),0)</f>
        <v>1236</v>
      </c>
      <c r="P257" s="13" t="str">
        <f>VLOOKUP($A257,Raw!$B$2:$DG$512,MATCH('Breakup of Clients of PMS'!P$1,Raw!$B$1:$DG$1,0),0)</f>
        <v>0</v>
      </c>
      <c r="Q257" s="20">
        <f t="shared" si="60"/>
        <v>0</v>
      </c>
      <c r="R257" s="13" t="str">
        <f>VLOOKUP($A257,Raw!$B$2:$DG$512,MATCH('Breakup of Clients of PMS'!R$1,Raw!$B$1:$DG$1,0),0)</f>
        <v>74362.15</v>
      </c>
      <c r="S257" s="20">
        <f t="shared" si="61"/>
        <v>0.99136513404572846</v>
      </c>
      <c r="T257" s="13" t="str">
        <f>VLOOKUP($A257,Raw!$B$2:$DG$512,MATCH('Breakup of Clients of PMS'!T$1,Raw!$B$1:$DG$1,0),0)</f>
        <v>540.63</v>
      </c>
      <c r="U257" s="20">
        <f t="shared" si="62"/>
        <v>7.2074534211173597E-3</v>
      </c>
      <c r="V257" s="13" t="str">
        <f>VLOOKUP($A257,Raw!$B$2:$DG$512,MATCH('Breakup of Clients of PMS'!V$1,Raw!$B$1:$DG$1,0),0)</f>
        <v>107.06</v>
      </c>
      <c r="W257" s="20">
        <f t="shared" si="63"/>
        <v>1.4272792173294572E-3</v>
      </c>
      <c r="X257" s="13" t="str">
        <f>VLOOKUP($A257,Raw!$B$2:$DG$512,MATCH('Breakup of Clients of PMS'!X$1,Raw!$B$1:$DG$1,0),0)</f>
        <v>0</v>
      </c>
      <c r="Y257" s="20">
        <f t="shared" si="64"/>
        <v>0</v>
      </c>
      <c r="Z257" s="13" t="str">
        <f>VLOOKUP($A257,Raw!$B$2:$DG$512,MATCH('Breakup of Clients of PMS'!Z$1,Raw!$B$1:$DG$1,0),0)</f>
        <v>0</v>
      </c>
      <c r="AA257" s="20">
        <f t="shared" si="65"/>
        <v>0</v>
      </c>
      <c r="AB257" s="13" t="str">
        <f>VLOOKUP($A257,Raw!$B$2:$DG$512,MATCH('Breakup of Clients of PMS'!AB$1,Raw!$B$1:$DG$1,0),0)</f>
        <v>75009.85</v>
      </c>
      <c r="AD257" s="11" t="e">
        <f t="shared" si="66"/>
        <v>#DIV/0!</v>
      </c>
      <c r="AE257" s="11">
        <f t="shared" si="67"/>
        <v>368.12945544554452</v>
      </c>
      <c r="AF257" s="11">
        <f t="shared" si="68"/>
        <v>0.57149048625792809</v>
      </c>
      <c r="AG257" s="11">
        <f t="shared" si="69"/>
        <v>1.2165909090909091</v>
      </c>
      <c r="AH257" s="11" t="e">
        <f t="shared" si="70"/>
        <v>#DIV/0!</v>
      </c>
      <c r="AI257" s="11" t="e">
        <f t="shared" si="71"/>
        <v>#DIV/0!</v>
      </c>
    </row>
    <row r="258" spans="1:35" x14ac:dyDescent="0.3">
      <c r="A258" s="13" t="s">
        <v>4480</v>
      </c>
      <c r="B258" s="13" t="str">
        <f>VLOOKUP($A258,Raw!$B$2:$DG$512,MATCH('Breakup of Clients of PMS'!B$1,Raw!$B$1:$DG$1,0),0)</f>
        <v>0</v>
      </c>
      <c r="C258" s="20">
        <f t="shared" si="54"/>
        <v>0</v>
      </c>
      <c r="D258" s="13" t="str">
        <f>VLOOKUP($A258,Raw!$B$2:$DG$512,MATCH('Breakup of Clients of PMS'!D$1,Raw!$B$1:$DG$1,0),0)</f>
        <v>2</v>
      </c>
      <c r="E258" s="20">
        <f t="shared" si="55"/>
        <v>3.0769230769230771E-2</v>
      </c>
      <c r="F258" s="13" t="str">
        <f>VLOOKUP($A258,Raw!$B$2:$DG$512,MATCH('Breakup of Clients of PMS'!F$1,Raw!$B$1:$DG$1,0),0)</f>
        <v>59</v>
      </c>
      <c r="G258" s="20">
        <f t="shared" si="56"/>
        <v>0.90769230769230769</v>
      </c>
      <c r="H258" s="13" t="str">
        <f>VLOOKUP($A258,Raw!$B$2:$DG$512,MATCH('Breakup of Clients of PMS'!H$1,Raw!$B$1:$DG$1,0),0)</f>
        <v>4</v>
      </c>
      <c r="I258" s="20">
        <f t="shared" si="57"/>
        <v>6.1538461538461542E-2</v>
      </c>
      <c r="J258" s="13" t="str">
        <f>VLOOKUP($A258,Raw!$B$2:$DG$512,MATCH('Breakup of Clients of PMS'!J$1,Raw!$B$1:$DG$1,0),0)</f>
        <v>0</v>
      </c>
      <c r="K258" s="20">
        <f t="shared" si="58"/>
        <v>0</v>
      </c>
      <c r="L258" s="13" t="str">
        <f>VLOOKUP($A258,Raw!$B$2:$DG$512,MATCH('Breakup of Clients of PMS'!L$1,Raw!$B$1:$DG$1,0),0)</f>
        <v>0</v>
      </c>
      <c r="M258" s="20">
        <f t="shared" si="59"/>
        <v>0</v>
      </c>
      <c r="N258" s="13" t="str">
        <f>VLOOKUP($A258,Raw!$B$2:$DG$512,MATCH('Breakup of Clients of PMS'!N$1,Raw!$B$1:$DG$1,0),0)</f>
        <v>65</v>
      </c>
      <c r="P258" s="13" t="str">
        <f>VLOOKUP($A258,Raw!$B$2:$DG$512,MATCH('Breakup of Clients of PMS'!P$1,Raw!$B$1:$DG$1,0),0)</f>
        <v>0</v>
      </c>
      <c r="Q258" s="20">
        <f t="shared" si="60"/>
        <v>0</v>
      </c>
      <c r="R258" s="13" t="str">
        <f>VLOOKUP($A258,Raw!$B$2:$DG$512,MATCH('Breakup of Clients of PMS'!R$1,Raw!$B$1:$DG$1,0),0)</f>
        <v>7.44</v>
      </c>
      <c r="S258" s="20">
        <f t="shared" si="61"/>
        <v>4.8548123980424143E-2</v>
      </c>
      <c r="T258" s="13" t="str">
        <f>VLOOKUP($A258,Raw!$B$2:$DG$512,MATCH('Breakup of Clients of PMS'!T$1,Raw!$B$1:$DG$1,0),0)</f>
        <v>139.55</v>
      </c>
      <c r="U258" s="20">
        <f t="shared" si="62"/>
        <v>0.91060358890701476</v>
      </c>
      <c r="V258" s="13" t="str">
        <f>VLOOKUP($A258,Raw!$B$2:$DG$512,MATCH('Breakup of Clients of PMS'!V$1,Raw!$B$1:$DG$1,0),0)</f>
        <v>6.26</v>
      </c>
      <c r="W258" s="20">
        <f t="shared" si="63"/>
        <v>4.0848287112561173E-2</v>
      </c>
      <c r="X258" s="13" t="str">
        <f>VLOOKUP($A258,Raw!$B$2:$DG$512,MATCH('Breakup of Clients of PMS'!X$1,Raw!$B$1:$DG$1,0),0)</f>
        <v>0</v>
      </c>
      <c r="Y258" s="20">
        <f t="shared" si="64"/>
        <v>0</v>
      </c>
      <c r="Z258" s="13" t="str">
        <f>VLOOKUP($A258,Raw!$B$2:$DG$512,MATCH('Breakup of Clients of PMS'!Z$1,Raw!$B$1:$DG$1,0),0)</f>
        <v>0</v>
      </c>
      <c r="AA258" s="20">
        <f t="shared" si="65"/>
        <v>0</v>
      </c>
      <c r="AB258" s="13" t="str">
        <f>VLOOKUP($A258,Raw!$B$2:$DG$512,MATCH('Breakup of Clients of PMS'!AB$1,Raw!$B$1:$DG$1,0),0)</f>
        <v>153.25</v>
      </c>
      <c r="AD258" s="11" t="e">
        <f t="shared" si="66"/>
        <v>#DIV/0!</v>
      </c>
      <c r="AE258" s="11">
        <f t="shared" si="67"/>
        <v>3.72</v>
      </c>
      <c r="AF258" s="11">
        <f t="shared" si="68"/>
        <v>2.365254237288136</v>
      </c>
      <c r="AG258" s="11">
        <f t="shared" si="69"/>
        <v>1.5649999999999999</v>
      </c>
      <c r="AH258" s="11" t="e">
        <f t="shared" si="70"/>
        <v>#DIV/0!</v>
      </c>
      <c r="AI258" s="11" t="e">
        <f t="shared" si="71"/>
        <v>#DIV/0!</v>
      </c>
    </row>
    <row r="259" spans="1:35" x14ac:dyDescent="0.3">
      <c r="A259" s="13" t="s">
        <v>4493</v>
      </c>
      <c r="B259" s="13" t="str">
        <f>VLOOKUP($A259,Raw!$B$2:$DG$512,MATCH('Breakup of Clients of PMS'!B$1,Raw!$B$1:$DG$1,0),0)</f>
        <v>0</v>
      </c>
      <c r="C259" s="20">
        <f t="shared" ref="C259:C322" si="72">B259/N259</f>
        <v>0</v>
      </c>
      <c r="D259" s="13" t="str">
        <f>VLOOKUP($A259,Raw!$B$2:$DG$512,MATCH('Breakup of Clients of PMS'!D$1,Raw!$B$1:$DG$1,0),0)</f>
        <v>39</v>
      </c>
      <c r="E259" s="20">
        <f t="shared" ref="E259:E322" si="73">D259/N259</f>
        <v>1.129125651418645E-2</v>
      </c>
      <c r="F259" s="13" t="str">
        <f>VLOOKUP($A259,Raw!$B$2:$DG$512,MATCH('Breakup of Clients of PMS'!F$1,Raw!$B$1:$DG$1,0),0)</f>
        <v>3347</v>
      </c>
      <c r="G259" s="20">
        <f t="shared" ref="G259:G322" si="74">F259/N259</f>
        <v>0.96902142443543715</v>
      </c>
      <c r="H259" s="13" t="str">
        <f>VLOOKUP($A259,Raw!$B$2:$DG$512,MATCH('Breakup of Clients of PMS'!H$1,Raw!$B$1:$DG$1,0),0)</f>
        <v>68</v>
      </c>
      <c r="I259" s="20">
        <f t="shared" ref="I259:I322" si="75">H259/N259</f>
        <v>1.9687319050376375E-2</v>
      </c>
      <c r="J259" s="13" t="str">
        <f>VLOOKUP($A259,Raw!$B$2:$DG$512,MATCH('Breakup of Clients of PMS'!J$1,Raw!$B$1:$DG$1,0),0)</f>
        <v>0</v>
      </c>
      <c r="K259" s="20">
        <f t="shared" ref="K259:K322" si="76">J259/N259</f>
        <v>0</v>
      </c>
      <c r="L259" s="13" t="str">
        <f>VLOOKUP($A259,Raw!$B$2:$DG$512,MATCH('Breakup of Clients of PMS'!L$1,Raw!$B$1:$DG$1,0),0)</f>
        <v>0</v>
      </c>
      <c r="M259" s="20">
        <f t="shared" ref="M259:M322" si="77">L259/N259</f>
        <v>0</v>
      </c>
      <c r="N259" s="13" t="str">
        <f>VLOOKUP($A259,Raw!$B$2:$DG$512,MATCH('Breakup of Clients of PMS'!N$1,Raw!$B$1:$DG$1,0),0)</f>
        <v>3454</v>
      </c>
      <c r="P259" s="13" t="str">
        <f>VLOOKUP($A259,Raw!$B$2:$DG$512,MATCH('Breakup of Clients of PMS'!P$1,Raw!$B$1:$DG$1,0),0)</f>
        <v>0</v>
      </c>
      <c r="Q259" s="20">
        <f t="shared" ref="Q259:Q322" si="78">P259/AB259</f>
        <v>0</v>
      </c>
      <c r="R259" s="13" t="str">
        <f>VLOOKUP($A259,Raw!$B$2:$DG$512,MATCH('Breakup of Clients of PMS'!R$1,Raw!$B$1:$DG$1,0),0)</f>
        <v>288.574</v>
      </c>
      <c r="S259" s="20">
        <f t="shared" ref="S259:S322" si="79">R259/AB259</f>
        <v>6.7082588291522666E-2</v>
      </c>
      <c r="T259" s="13" t="str">
        <f>VLOOKUP($A259,Raw!$B$2:$DG$512,MATCH('Breakup of Clients of PMS'!T$1,Raw!$B$1:$DG$1,0),0)</f>
        <v>3923.744</v>
      </c>
      <c r="U259" s="20">
        <f t="shared" ref="U259:U322" si="80">T259/AB259</f>
        <v>0.91212272523973847</v>
      </c>
      <c r="V259" s="13" t="str">
        <f>VLOOKUP($A259,Raw!$B$2:$DG$512,MATCH('Breakup of Clients of PMS'!V$1,Raw!$B$1:$DG$1,0),0)</f>
        <v>89.454</v>
      </c>
      <c r="W259" s="20">
        <f t="shared" ref="W259:W322" si="81">V259/AB259</f>
        <v>2.0794686468738929E-2</v>
      </c>
      <c r="X259" s="13" t="str">
        <f>VLOOKUP($A259,Raw!$B$2:$DG$512,MATCH('Breakup of Clients of PMS'!X$1,Raw!$B$1:$DG$1,0),0)</f>
        <v>0</v>
      </c>
      <c r="Y259" s="20">
        <f t="shared" ref="Y259:Y322" si="82">X259/AB259</f>
        <v>0</v>
      </c>
      <c r="Z259" s="13" t="str">
        <f>VLOOKUP($A259,Raw!$B$2:$DG$512,MATCH('Breakup of Clients of PMS'!Z$1,Raw!$B$1:$DG$1,0),0)</f>
        <v>0</v>
      </c>
      <c r="AA259" s="20">
        <f t="shared" ref="AA259:AA322" si="83">Z259/AB259</f>
        <v>0</v>
      </c>
      <c r="AB259" s="13" t="str">
        <f>VLOOKUP($A259,Raw!$B$2:$DG$512,MATCH('Breakup of Clients of PMS'!AB$1,Raw!$B$1:$DG$1,0),0)</f>
        <v>4301.772</v>
      </c>
      <c r="AD259" s="11" t="e">
        <f t="shared" ref="AD259:AD322" si="84">P259/B259</f>
        <v>#DIV/0!</v>
      </c>
      <c r="AE259" s="11">
        <f t="shared" ref="AE259:AE322" si="85">R259/D259</f>
        <v>7.3993333333333338</v>
      </c>
      <c r="AF259" s="11">
        <f t="shared" ref="AF259:AF322" si="86">T259/F259</f>
        <v>1.1723167015237526</v>
      </c>
      <c r="AG259" s="11">
        <f t="shared" ref="AG259:AG322" si="87">V259/H259</f>
        <v>1.3154999999999999</v>
      </c>
      <c r="AH259" s="11" t="e">
        <f t="shared" ref="AH259:AH322" si="88">X259/J259</f>
        <v>#DIV/0!</v>
      </c>
      <c r="AI259" s="11" t="e">
        <f t="shared" ref="AI259:AI322" si="89">Z259/L259</f>
        <v>#DIV/0!</v>
      </c>
    </row>
    <row r="260" spans="1:35" x14ac:dyDescent="0.3">
      <c r="A260" s="13" t="s">
        <v>4518</v>
      </c>
      <c r="B260" s="13" t="str">
        <f>VLOOKUP($A260,Raw!$B$2:$DG$512,MATCH('Breakup of Clients of PMS'!B$1,Raw!$B$1:$DG$1,0),0)</f>
        <v>0</v>
      </c>
      <c r="C260" s="20">
        <f t="shared" si="72"/>
        <v>0</v>
      </c>
      <c r="D260" s="13" t="str">
        <f>VLOOKUP($A260,Raw!$B$2:$DG$512,MATCH('Breakup of Clients of PMS'!D$1,Raw!$B$1:$DG$1,0),0)</f>
        <v>1</v>
      </c>
      <c r="E260" s="20">
        <f t="shared" si="73"/>
        <v>9.0909090909090912E-2</v>
      </c>
      <c r="F260" s="13" t="str">
        <f>VLOOKUP($A260,Raw!$B$2:$DG$512,MATCH('Breakup of Clients of PMS'!F$1,Raw!$B$1:$DG$1,0),0)</f>
        <v>10</v>
      </c>
      <c r="G260" s="20">
        <f t="shared" si="74"/>
        <v>0.90909090909090906</v>
      </c>
      <c r="H260" s="13" t="str">
        <f>VLOOKUP($A260,Raw!$B$2:$DG$512,MATCH('Breakup of Clients of PMS'!H$1,Raw!$B$1:$DG$1,0),0)</f>
        <v>0</v>
      </c>
      <c r="I260" s="20">
        <f t="shared" si="75"/>
        <v>0</v>
      </c>
      <c r="J260" s="13" t="str">
        <f>VLOOKUP($A260,Raw!$B$2:$DG$512,MATCH('Breakup of Clients of PMS'!J$1,Raw!$B$1:$DG$1,0),0)</f>
        <v>0</v>
      </c>
      <c r="K260" s="20">
        <f t="shared" si="76"/>
        <v>0</v>
      </c>
      <c r="L260" s="13" t="str">
        <f>VLOOKUP($A260,Raw!$B$2:$DG$512,MATCH('Breakup of Clients of PMS'!L$1,Raw!$B$1:$DG$1,0),0)</f>
        <v>0</v>
      </c>
      <c r="M260" s="20">
        <f t="shared" si="77"/>
        <v>0</v>
      </c>
      <c r="N260" s="13" t="str">
        <f>VLOOKUP($A260,Raw!$B$2:$DG$512,MATCH('Breakup of Clients of PMS'!N$1,Raw!$B$1:$DG$1,0),0)</f>
        <v>11</v>
      </c>
      <c r="P260" s="13" t="str">
        <f>VLOOKUP($A260,Raw!$B$2:$DG$512,MATCH('Breakup of Clients of PMS'!P$1,Raw!$B$1:$DG$1,0),0)</f>
        <v>0</v>
      </c>
      <c r="Q260" s="20">
        <f t="shared" si="78"/>
        <v>0</v>
      </c>
      <c r="R260" s="13" t="str">
        <f>VLOOKUP($A260,Raw!$B$2:$DG$512,MATCH('Breakup of Clients of PMS'!R$1,Raw!$B$1:$DG$1,0),0)</f>
        <v>0</v>
      </c>
      <c r="S260" s="20">
        <f t="shared" si="79"/>
        <v>0</v>
      </c>
      <c r="T260" s="13" t="str">
        <f>VLOOKUP($A260,Raw!$B$2:$DG$512,MATCH('Breakup of Clients of PMS'!T$1,Raw!$B$1:$DG$1,0),0)</f>
        <v>9.71</v>
      </c>
      <c r="U260" s="20">
        <f t="shared" si="80"/>
        <v>1</v>
      </c>
      <c r="V260" s="13" t="str">
        <f>VLOOKUP($A260,Raw!$B$2:$DG$512,MATCH('Breakup of Clients of PMS'!V$1,Raw!$B$1:$DG$1,0),0)</f>
        <v>0</v>
      </c>
      <c r="W260" s="20">
        <f t="shared" si="81"/>
        <v>0</v>
      </c>
      <c r="X260" s="13" t="str">
        <f>VLOOKUP($A260,Raw!$B$2:$DG$512,MATCH('Breakup of Clients of PMS'!X$1,Raw!$B$1:$DG$1,0),0)</f>
        <v>0</v>
      </c>
      <c r="Y260" s="20">
        <f t="shared" si="82"/>
        <v>0</v>
      </c>
      <c r="Z260" s="13" t="str">
        <f>VLOOKUP($A260,Raw!$B$2:$DG$512,MATCH('Breakup of Clients of PMS'!Z$1,Raw!$B$1:$DG$1,0),0)</f>
        <v>0</v>
      </c>
      <c r="AA260" s="20">
        <f t="shared" si="83"/>
        <v>0</v>
      </c>
      <c r="AB260" s="13" t="str">
        <f>VLOOKUP($A260,Raw!$B$2:$DG$512,MATCH('Breakup of Clients of PMS'!AB$1,Raw!$B$1:$DG$1,0),0)</f>
        <v>9.71</v>
      </c>
      <c r="AD260" s="11" t="e">
        <f t="shared" si="84"/>
        <v>#DIV/0!</v>
      </c>
      <c r="AE260" s="11">
        <f t="shared" si="85"/>
        <v>0</v>
      </c>
      <c r="AF260" s="11">
        <f t="shared" si="86"/>
        <v>0.97100000000000009</v>
      </c>
      <c r="AG260" s="11" t="e">
        <f t="shared" si="87"/>
        <v>#DIV/0!</v>
      </c>
      <c r="AH260" s="11" t="e">
        <f t="shared" si="88"/>
        <v>#DIV/0!</v>
      </c>
      <c r="AI260" s="11" t="e">
        <f t="shared" si="89"/>
        <v>#DIV/0!</v>
      </c>
    </row>
    <row r="261" spans="1:35" x14ac:dyDescent="0.3">
      <c r="A261" s="13" t="s">
        <v>4529</v>
      </c>
      <c r="B261" s="13" t="str">
        <f>VLOOKUP($A261,Raw!$B$2:$DG$512,MATCH('Breakup of Clients of PMS'!B$1,Raw!$B$1:$DG$1,0),0)</f>
        <v>0</v>
      </c>
      <c r="C261" s="20">
        <f t="shared" si="72"/>
        <v>0</v>
      </c>
      <c r="D261" s="13" t="str">
        <f>VLOOKUP($A261,Raw!$B$2:$DG$512,MATCH('Breakup of Clients of PMS'!D$1,Raw!$B$1:$DG$1,0),0)</f>
        <v>24</v>
      </c>
      <c r="E261" s="20">
        <f t="shared" si="73"/>
        <v>0.38095238095238093</v>
      </c>
      <c r="F261" s="13" t="str">
        <f>VLOOKUP($A261,Raw!$B$2:$DG$512,MATCH('Breakup of Clients of PMS'!F$1,Raw!$B$1:$DG$1,0),0)</f>
        <v>39</v>
      </c>
      <c r="G261" s="20">
        <f t="shared" si="74"/>
        <v>0.61904761904761907</v>
      </c>
      <c r="H261" s="13" t="str">
        <f>VLOOKUP($A261,Raw!$B$2:$DG$512,MATCH('Breakup of Clients of PMS'!H$1,Raw!$B$1:$DG$1,0),0)</f>
        <v>0</v>
      </c>
      <c r="I261" s="20">
        <f t="shared" si="75"/>
        <v>0</v>
      </c>
      <c r="J261" s="13" t="str">
        <f>VLOOKUP($A261,Raw!$B$2:$DG$512,MATCH('Breakup of Clients of PMS'!J$1,Raw!$B$1:$DG$1,0),0)</f>
        <v>0</v>
      </c>
      <c r="K261" s="20">
        <f t="shared" si="76"/>
        <v>0</v>
      </c>
      <c r="L261" s="13" t="str">
        <f>VLOOKUP($A261,Raw!$B$2:$DG$512,MATCH('Breakup of Clients of PMS'!L$1,Raw!$B$1:$DG$1,0),0)</f>
        <v>0</v>
      </c>
      <c r="M261" s="20">
        <f t="shared" si="77"/>
        <v>0</v>
      </c>
      <c r="N261" s="13" t="str">
        <f>VLOOKUP($A261,Raw!$B$2:$DG$512,MATCH('Breakup of Clients of PMS'!N$1,Raw!$B$1:$DG$1,0),0)</f>
        <v>63</v>
      </c>
      <c r="P261" s="13" t="str">
        <f>VLOOKUP($A261,Raw!$B$2:$DG$512,MATCH('Breakup of Clients of PMS'!P$1,Raw!$B$1:$DG$1,0),0)</f>
        <v>0</v>
      </c>
      <c r="Q261" s="20">
        <f t="shared" si="78"/>
        <v>0</v>
      </c>
      <c r="R261" s="13" t="str">
        <f>VLOOKUP($A261,Raw!$B$2:$DG$512,MATCH('Breakup of Clients of PMS'!R$1,Raw!$B$1:$DG$1,0),0)</f>
        <v>104.02382</v>
      </c>
      <c r="S261" s="20">
        <f t="shared" si="79"/>
        <v>0.58140162164965792</v>
      </c>
      <c r="T261" s="13" t="str">
        <f>VLOOKUP($A261,Raw!$B$2:$DG$512,MATCH('Breakup of Clients of PMS'!T$1,Raw!$B$1:$DG$1,0),0)</f>
        <v>74.89523</v>
      </c>
      <c r="U261" s="20">
        <f t="shared" si="80"/>
        <v>0.41859843424154297</v>
      </c>
      <c r="V261" s="13" t="str">
        <f>VLOOKUP($A261,Raw!$B$2:$DG$512,MATCH('Breakup of Clients of PMS'!V$1,Raw!$B$1:$DG$1,0),0)</f>
        <v>0</v>
      </c>
      <c r="W261" s="20">
        <f t="shared" si="81"/>
        <v>0</v>
      </c>
      <c r="X261" s="13" t="str">
        <f>VLOOKUP($A261,Raw!$B$2:$DG$512,MATCH('Breakup of Clients of PMS'!X$1,Raw!$B$1:$DG$1,0),0)</f>
        <v>0</v>
      </c>
      <c r="Y261" s="20">
        <f t="shared" si="82"/>
        <v>0</v>
      </c>
      <c r="Z261" s="13" t="str">
        <f>VLOOKUP($A261,Raw!$B$2:$DG$512,MATCH('Breakup of Clients of PMS'!Z$1,Raw!$B$1:$DG$1,0),0)</f>
        <v>0</v>
      </c>
      <c r="AA261" s="20">
        <f t="shared" si="83"/>
        <v>0</v>
      </c>
      <c r="AB261" s="13" t="str">
        <f>VLOOKUP($A261,Raw!$B$2:$DG$512,MATCH('Breakup of Clients of PMS'!AB$1,Raw!$B$1:$DG$1,0),0)</f>
        <v>178.91904</v>
      </c>
      <c r="AD261" s="11" t="e">
        <f t="shared" si="84"/>
        <v>#DIV/0!</v>
      </c>
      <c r="AE261" s="11">
        <f t="shared" si="85"/>
        <v>4.3343258333333337</v>
      </c>
      <c r="AF261" s="11">
        <f t="shared" si="86"/>
        <v>1.9203905128205128</v>
      </c>
      <c r="AG261" s="11" t="e">
        <f t="shared" si="87"/>
        <v>#DIV/0!</v>
      </c>
      <c r="AH261" s="11" t="e">
        <f t="shared" si="88"/>
        <v>#DIV/0!</v>
      </c>
      <c r="AI261" s="11" t="e">
        <f t="shared" si="89"/>
        <v>#DIV/0!</v>
      </c>
    </row>
    <row r="262" spans="1:35" x14ac:dyDescent="0.3">
      <c r="A262" s="13" t="s">
        <v>4555</v>
      </c>
      <c r="B262" s="13" t="str">
        <f>VLOOKUP($A262,Raw!$B$2:$DG$512,MATCH('Breakup of Clients of PMS'!B$1,Raw!$B$1:$DG$1,0),0)</f>
        <v>0</v>
      </c>
      <c r="C262" s="20">
        <f t="shared" si="72"/>
        <v>0</v>
      </c>
      <c r="D262" s="13" t="str">
        <f>VLOOKUP($A262,Raw!$B$2:$DG$512,MATCH('Breakup of Clients of PMS'!D$1,Raw!$B$1:$DG$1,0),0)</f>
        <v>139</v>
      </c>
      <c r="E262" s="20">
        <f t="shared" si="73"/>
        <v>0.18758434547908232</v>
      </c>
      <c r="F262" s="13" t="str">
        <f>VLOOKUP($A262,Raw!$B$2:$DG$512,MATCH('Breakup of Clients of PMS'!F$1,Raw!$B$1:$DG$1,0),0)</f>
        <v>592</v>
      </c>
      <c r="G262" s="20">
        <f t="shared" si="74"/>
        <v>0.79892037786774628</v>
      </c>
      <c r="H262" s="13" t="str">
        <f>VLOOKUP($A262,Raw!$B$2:$DG$512,MATCH('Breakup of Clients of PMS'!H$1,Raw!$B$1:$DG$1,0),0)</f>
        <v>10</v>
      </c>
      <c r="I262" s="20">
        <f t="shared" si="75"/>
        <v>1.3495276653171391E-2</v>
      </c>
      <c r="J262" s="13" t="str">
        <f>VLOOKUP($A262,Raw!$B$2:$DG$512,MATCH('Breakup of Clients of PMS'!J$1,Raw!$B$1:$DG$1,0),0)</f>
        <v>0</v>
      </c>
      <c r="K262" s="20">
        <f t="shared" si="76"/>
        <v>0</v>
      </c>
      <c r="L262" s="13" t="str">
        <f>VLOOKUP($A262,Raw!$B$2:$DG$512,MATCH('Breakup of Clients of PMS'!L$1,Raw!$B$1:$DG$1,0),0)</f>
        <v>0</v>
      </c>
      <c r="M262" s="20">
        <f t="shared" si="77"/>
        <v>0</v>
      </c>
      <c r="N262" s="13" t="str">
        <f>VLOOKUP($A262,Raw!$B$2:$DG$512,MATCH('Breakup of Clients of PMS'!N$1,Raw!$B$1:$DG$1,0),0)</f>
        <v>741</v>
      </c>
      <c r="P262" s="13" t="str">
        <f>VLOOKUP($A262,Raw!$B$2:$DG$512,MATCH('Breakup of Clients of PMS'!P$1,Raw!$B$1:$DG$1,0),0)</f>
        <v>0</v>
      </c>
      <c r="Q262" s="20">
        <f t="shared" si="78"/>
        <v>0</v>
      </c>
      <c r="R262" s="13" t="str">
        <f>VLOOKUP($A262,Raw!$B$2:$DG$512,MATCH('Breakup of Clients of PMS'!R$1,Raw!$B$1:$DG$1,0),0)</f>
        <v>1561.53</v>
      </c>
      <c r="S262" s="20">
        <f t="shared" si="79"/>
        <v>0.30706622198799682</v>
      </c>
      <c r="T262" s="13" t="str">
        <f>VLOOKUP($A262,Raw!$B$2:$DG$512,MATCH('Breakup of Clients of PMS'!T$1,Raw!$B$1:$DG$1,0),0)</f>
        <v>3341.1</v>
      </c>
      <c r="U262" s="20">
        <f t="shared" si="80"/>
        <v>0.65700880180598276</v>
      </c>
      <c r="V262" s="13" t="str">
        <f>VLOOKUP($A262,Raw!$B$2:$DG$512,MATCH('Breakup of Clients of PMS'!V$1,Raw!$B$1:$DG$1,0),0)</f>
        <v>182.68</v>
      </c>
      <c r="W262" s="20">
        <f t="shared" si="81"/>
        <v>3.5923009761430945E-2</v>
      </c>
      <c r="X262" s="13" t="str">
        <f>VLOOKUP($A262,Raw!$B$2:$DG$512,MATCH('Breakup of Clients of PMS'!X$1,Raw!$B$1:$DG$1,0),0)</f>
        <v>0</v>
      </c>
      <c r="Y262" s="20">
        <f t="shared" si="82"/>
        <v>0</v>
      </c>
      <c r="Z262" s="13" t="str">
        <f>VLOOKUP($A262,Raw!$B$2:$DG$512,MATCH('Breakup of Clients of PMS'!Z$1,Raw!$B$1:$DG$1,0),0)</f>
        <v>0</v>
      </c>
      <c r="AA262" s="20">
        <f t="shared" si="83"/>
        <v>0</v>
      </c>
      <c r="AB262" s="13" t="str">
        <f>VLOOKUP($A262,Raw!$B$2:$DG$512,MATCH('Breakup of Clients of PMS'!AB$1,Raw!$B$1:$DG$1,0),0)</f>
        <v>5085.32</v>
      </c>
      <c r="AD262" s="11" t="e">
        <f t="shared" si="84"/>
        <v>#DIV/0!</v>
      </c>
      <c r="AE262" s="11">
        <f t="shared" si="85"/>
        <v>11.234028776978418</v>
      </c>
      <c r="AF262" s="11">
        <f t="shared" si="86"/>
        <v>5.6437499999999998</v>
      </c>
      <c r="AG262" s="11">
        <f t="shared" si="87"/>
        <v>18.268000000000001</v>
      </c>
      <c r="AH262" s="11" t="e">
        <f t="shared" si="88"/>
        <v>#DIV/0!</v>
      </c>
      <c r="AI262" s="11" t="e">
        <f t="shared" si="89"/>
        <v>#DIV/0!</v>
      </c>
    </row>
    <row r="263" spans="1:35" x14ac:dyDescent="0.3">
      <c r="A263" s="13" t="s">
        <v>4596</v>
      </c>
      <c r="B263" s="13" t="str">
        <f>VLOOKUP($A263,Raw!$B$2:$DG$512,MATCH('Breakup of Clients of PMS'!B$1,Raw!$B$1:$DG$1,0),0)</f>
        <v>0</v>
      </c>
      <c r="C263" s="20" t="e">
        <f t="shared" si="72"/>
        <v>#DIV/0!</v>
      </c>
      <c r="D263" s="13" t="str">
        <f>VLOOKUP($A263,Raw!$B$2:$DG$512,MATCH('Breakup of Clients of PMS'!D$1,Raw!$B$1:$DG$1,0),0)</f>
        <v>0</v>
      </c>
      <c r="E263" s="20" t="e">
        <f t="shared" si="73"/>
        <v>#DIV/0!</v>
      </c>
      <c r="F263" s="13" t="str">
        <f>VLOOKUP($A263,Raw!$B$2:$DG$512,MATCH('Breakup of Clients of PMS'!F$1,Raw!$B$1:$DG$1,0),0)</f>
        <v>0</v>
      </c>
      <c r="G263" s="20" t="e">
        <f t="shared" si="74"/>
        <v>#DIV/0!</v>
      </c>
      <c r="H263" s="13" t="str">
        <f>VLOOKUP($A263,Raw!$B$2:$DG$512,MATCH('Breakup of Clients of PMS'!H$1,Raw!$B$1:$DG$1,0),0)</f>
        <v>0</v>
      </c>
      <c r="I263" s="20" t="e">
        <f t="shared" si="75"/>
        <v>#DIV/0!</v>
      </c>
      <c r="J263" s="13" t="str">
        <f>VLOOKUP($A263,Raw!$B$2:$DG$512,MATCH('Breakup of Clients of PMS'!J$1,Raw!$B$1:$DG$1,0),0)</f>
        <v>0</v>
      </c>
      <c r="K263" s="20" t="e">
        <f t="shared" si="76"/>
        <v>#DIV/0!</v>
      </c>
      <c r="L263" s="13" t="str">
        <f>VLOOKUP($A263,Raw!$B$2:$DG$512,MATCH('Breakup of Clients of PMS'!L$1,Raw!$B$1:$DG$1,0),0)</f>
        <v>0</v>
      </c>
      <c r="M263" s="20" t="e">
        <f t="shared" si="77"/>
        <v>#DIV/0!</v>
      </c>
      <c r="N263" s="13" t="str">
        <f>VLOOKUP($A263,Raw!$B$2:$DG$512,MATCH('Breakup of Clients of PMS'!N$1,Raw!$B$1:$DG$1,0),0)</f>
        <v>0</v>
      </c>
      <c r="P263" s="13" t="str">
        <f>VLOOKUP($A263,Raw!$B$2:$DG$512,MATCH('Breakup of Clients of PMS'!P$1,Raw!$B$1:$DG$1,0),0)</f>
        <v>0</v>
      </c>
      <c r="Q263" s="20" t="e">
        <f t="shared" si="78"/>
        <v>#DIV/0!</v>
      </c>
      <c r="R263" s="13" t="str">
        <f>VLOOKUP($A263,Raw!$B$2:$DG$512,MATCH('Breakup of Clients of PMS'!R$1,Raw!$B$1:$DG$1,0),0)</f>
        <v>0</v>
      </c>
      <c r="S263" s="20" t="e">
        <f t="shared" si="79"/>
        <v>#DIV/0!</v>
      </c>
      <c r="T263" s="13" t="str">
        <f>VLOOKUP($A263,Raw!$B$2:$DG$512,MATCH('Breakup of Clients of PMS'!T$1,Raw!$B$1:$DG$1,0),0)</f>
        <v>0</v>
      </c>
      <c r="U263" s="20" t="e">
        <f t="shared" si="80"/>
        <v>#DIV/0!</v>
      </c>
      <c r="V263" s="13" t="str">
        <f>VLOOKUP($A263,Raw!$B$2:$DG$512,MATCH('Breakup of Clients of PMS'!V$1,Raw!$B$1:$DG$1,0),0)</f>
        <v>0</v>
      </c>
      <c r="W263" s="20" t="e">
        <f t="shared" si="81"/>
        <v>#DIV/0!</v>
      </c>
      <c r="X263" s="13" t="str">
        <f>VLOOKUP($A263,Raw!$B$2:$DG$512,MATCH('Breakup of Clients of PMS'!X$1,Raw!$B$1:$DG$1,0),0)</f>
        <v>0</v>
      </c>
      <c r="Y263" s="20" t="e">
        <f t="shared" si="82"/>
        <v>#DIV/0!</v>
      </c>
      <c r="Z263" s="13" t="str">
        <f>VLOOKUP($A263,Raw!$B$2:$DG$512,MATCH('Breakup of Clients of PMS'!Z$1,Raw!$B$1:$DG$1,0),0)</f>
        <v>0</v>
      </c>
      <c r="AA263" s="20" t="e">
        <f t="shared" si="83"/>
        <v>#DIV/0!</v>
      </c>
      <c r="AB263" s="13" t="str">
        <f>VLOOKUP($A263,Raw!$B$2:$DG$512,MATCH('Breakup of Clients of PMS'!AB$1,Raw!$B$1:$DG$1,0),0)</f>
        <v>0</v>
      </c>
      <c r="AD263" s="11" t="e">
        <f t="shared" si="84"/>
        <v>#DIV/0!</v>
      </c>
      <c r="AE263" s="11" t="e">
        <f t="shared" si="85"/>
        <v>#DIV/0!</v>
      </c>
      <c r="AF263" s="11" t="e">
        <f t="shared" si="86"/>
        <v>#DIV/0!</v>
      </c>
      <c r="AG263" s="11" t="e">
        <f t="shared" si="87"/>
        <v>#DIV/0!</v>
      </c>
      <c r="AH263" s="11" t="e">
        <f t="shared" si="88"/>
        <v>#DIV/0!</v>
      </c>
      <c r="AI263" s="11" t="e">
        <f t="shared" si="89"/>
        <v>#DIV/0!</v>
      </c>
    </row>
    <row r="264" spans="1:35" x14ac:dyDescent="0.3">
      <c r="A264" s="13" t="s">
        <v>4603</v>
      </c>
      <c r="B264" s="13" t="str">
        <f>VLOOKUP($A264,Raw!$B$2:$DG$512,MATCH('Breakup of Clients of PMS'!B$1,Raw!$B$1:$DG$1,0),0)</f>
        <v>0</v>
      </c>
      <c r="C264" s="20">
        <f t="shared" si="72"/>
        <v>0</v>
      </c>
      <c r="D264" s="13" t="str">
        <f>VLOOKUP($A264,Raw!$B$2:$DG$512,MATCH('Breakup of Clients of PMS'!D$1,Raw!$B$1:$DG$1,0),0)</f>
        <v>53</v>
      </c>
      <c r="E264" s="20">
        <f t="shared" si="73"/>
        <v>0.13947368421052631</v>
      </c>
      <c r="F264" s="13" t="str">
        <f>VLOOKUP($A264,Raw!$B$2:$DG$512,MATCH('Breakup of Clients of PMS'!F$1,Raw!$B$1:$DG$1,0),0)</f>
        <v>296</v>
      </c>
      <c r="G264" s="20">
        <f t="shared" si="74"/>
        <v>0.77894736842105261</v>
      </c>
      <c r="H264" s="13" t="str">
        <f>VLOOKUP($A264,Raw!$B$2:$DG$512,MATCH('Breakup of Clients of PMS'!H$1,Raw!$B$1:$DG$1,0),0)</f>
        <v>31</v>
      </c>
      <c r="I264" s="20">
        <f t="shared" si="75"/>
        <v>8.1578947368421056E-2</v>
      </c>
      <c r="J264" s="13" t="str">
        <f>VLOOKUP($A264,Raw!$B$2:$DG$512,MATCH('Breakup of Clients of PMS'!J$1,Raw!$B$1:$DG$1,0),0)</f>
        <v>0</v>
      </c>
      <c r="K264" s="20">
        <f t="shared" si="76"/>
        <v>0</v>
      </c>
      <c r="L264" s="13" t="str">
        <f>VLOOKUP($A264,Raw!$B$2:$DG$512,MATCH('Breakup of Clients of PMS'!L$1,Raw!$B$1:$DG$1,0),0)</f>
        <v>0</v>
      </c>
      <c r="M264" s="20">
        <f t="shared" si="77"/>
        <v>0</v>
      </c>
      <c r="N264" s="13" t="str">
        <f>VLOOKUP($A264,Raw!$B$2:$DG$512,MATCH('Breakup of Clients of PMS'!N$1,Raw!$B$1:$DG$1,0),0)</f>
        <v>380</v>
      </c>
      <c r="P264" s="13" t="str">
        <f>VLOOKUP($A264,Raw!$B$2:$DG$512,MATCH('Breakup of Clients of PMS'!P$1,Raw!$B$1:$DG$1,0),0)</f>
        <v>0</v>
      </c>
      <c r="Q264" s="20">
        <f t="shared" si="78"/>
        <v>0</v>
      </c>
      <c r="R264" s="13" t="str">
        <f>VLOOKUP($A264,Raw!$B$2:$DG$512,MATCH('Breakup of Clients of PMS'!R$1,Raw!$B$1:$DG$1,0),0)</f>
        <v>2158.35</v>
      </c>
      <c r="S264" s="20">
        <f t="shared" si="79"/>
        <v>0.56753580049539576</v>
      </c>
      <c r="T264" s="13" t="str">
        <f>VLOOKUP($A264,Raw!$B$2:$DG$512,MATCH('Breakup of Clients of PMS'!T$1,Raw!$B$1:$DG$1,0),0)</f>
        <v>1555.81</v>
      </c>
      <c r="U264" s="20">
        <f t="shared" si="80"/>
        <v>0.40909855851402305</v>
      </c>
      <c r="V264" s="13" t="str">
        <f>VLOOKUP($A264,Raw!$B$2:$DG$512,MATCH('Breakup of Clients of PMS'!V$1,Raw!$B$1:$DG$1,0),0)</f>
        <v>88.86</v>
      </c>
      <c r="W264" s="20">
        <f t="shared" si="81"/>
        <v>2.3365640990581169E-2</v>
      </c>
      <c r="X264" s="13" t="str">
        <f>VLOOKUP($A264,Raw!$B$2:$DG$512,MATCH('Breakup of Clients of PMS'!X$1,Raw!$B$1:$DG$1,0),0)</f>
        <v>0</v>
      </c>
      <c r="Y264" s="20">
        <f t="shared" si="82"/>
        <v>0</v>
      </c>
      <c r="Z264" s="13" t="str">
        <f>VLOOKUP($A264,Raw!$B$2:$DG$512,MATCH('Breakup of Clients of PMS'!Z$1,Raw!$B$1:$DG$1,0),0)</f>
        <v>0</v>
      </c>
      <c r="AA264" s="20">
        <f t="shared" si="83"/>
        <v>0</v>
      </c>
      <c r="AB264" s="13" t="str">
        <f>VLOOKUP($A264,Raw!$B$2:$DG$512,MATCH('Breakup of Clients of PMS'!AB$1,Raw!$B$1:$DG$1,0),0)</f>
        <v>3803.02</v>
      </c>
      <c r="AD264" s="11" t="e">
        <f t="shared" si="84"/>
        <v>#DIV/0!</v>
      </c>
      <c r="AE264" s="11">
        <f t="shared" si="85"/>
        <v>40.723584905660374</v>
      </c>
      <c r="AF264" s="11">
        <f t="shared" si="86"/>
        <v>5.2561148648648643</v>
      </c>
      <c r="AG264" s="11">
        <f t="shared" si="87"/>
        <v>2.8664516129032256</v>
      </c>
      <c r="AH264" s="11" t="e">
        <f t="shared" si="88"/>
        <v>#DIV/0!</v>
      </c>
      <c r="AI264" s="11" t="e">
        <f t="shared" si="89"/>
        <v>#DIV/0!</v>
      </c>
    </row>
    <row r="265" spans="1:35" x14ac:dyDescent="0.3">
      <c r="A265" s="13" t="s">
        <v>4638</v>
      </c>
      <c r="B265" s="13" t="str">
        <f>VLOOKUP($A265,Raw!$B$2:$DG$512,MATCH('Breakup of Clients of PMS'!B$1,Raw!$B$1:$DG$1,0),0)</f>
        <v>0</v>
      </c>
      <c r="C265" s="20">
        <f t="shared" si="72"/>
        <v>0</v>
      </c>
      <c r="D265" s="13" t="str">
        <f>VLOOKUP($A265,Raw!$B$2:$DG$512,MATCH('Breakup of Clients of PMS'!D$1,Raw!$B$1:$DG$1,0),0)</f>
        <v>18</v>
      </c>
      <c r="E265" s="20">
        <f t="shared" si="73"/>
        <v>0.25352112676056338</v>
      </c>
      <c r="F265" s="13" t="str">
        <f>VLOOKUP($A265,Raw!$B$2:$DG$512,MATCH('Breakup of Clients of PMS'!F$1,Raw!$B$1:$DG$1,0),0)</f>
        <v>51</v>
      </c>
      <c r="G265" s="20">
        <f t="shared" si="74"/>
        <v>0.71830985915492962</v>
      </c>
      <c r="H265" s="13" t="str">
        <f>VLOOKUP($A265,Raw!$B$2:$DG$512,MATCH('Breakup of Clients of PMS'!H$1,Raw!$B$1:$DG$1,0),0)</f>
        <v>2</v>
      </c>
      <c r="I265" s="20">
        <f t="shared" si="75"/>
        <v>2.8169014084507043E-2</v>
      </c>
      <c r="J265" s="13" t="str">
        <f>VLOOKUP($A265,Raw!$B$2:$DG$512,MATCH('Breakup of Clients of PMS'!J$1,Raw!$B$1:$DG$1,0),0)</f>
        <v>0</v>
      </c>
      <c r="K265" s="20">
        <f t="shared" si="76"/>
        <v>0</v>
      </c>
      <c r="L265" s="13" t="str">
        <f>VLOOKUP($A265,Raw!$B$2:$DG$512,MATCH('Breakup of Clients of PMS'!L$1,Raw!$B$1:$DG$1,0),0)</f>
        <v>0</v>
      </c>
      <c r="M265" s="20">
        <f t="shared" si="77"/>
        <v>0</v>
      </c>
      <c r="N265" s="13" t="str">
        <f>VLOOKUP($A265,Raw!$B$2:$DG$512,MATCH('Breakup of Clients of PMS'!N$1,Raw!$B$1:$DG$1,0),0)</f>
        <v>71</v>
      </c>
      <c r="P265" s="13" t="str">
        <f>VLOOKUP($A265,Raw!$B$2:$DG$512,MATCH('Breakup of Clients of PMS'!P$1,Raw!$B$1:$DG$1,0),0)</f>
        <v>0</v>
      </c>
      <c r="Q265" s="20">
        <f t="shared" si="78"/>
        <v>0</v>
      </c>
      <c r="R265" s="13" t="str">
        <f>VLOOKUP($A265,Raw!$B$2:$DG$512,MATCH('Breakup of Clients of PMS'!R$1,Raw!$B$1:$DG$1,0),0)</f>
        <v>3023.04</v>
      </c>
      <c r="S265" s="20">
        <f t="shared" si="79"/>
        <v>0.64688448888670158</v>
      </c>
      <c r="T265" s="13" t="str">
        <f>VLOOKUP($A265,Raw!$B$2:$DG$512,MATCH('Breakup of Clients of PMS'!T$1,Raw!$B$1:$DG$1,0),0)</f>
        <v>1594.08</v>
      </c>
      <c r="U265" s="20">
        <f t="shared" si="80"/>
        <v>0.34110882622939598</v>
      </c>
      <c r="V265" s="13" t="str">
        <f>VLOOKUP($A265,Raw!$B$2:$DG$512,MATCH('Breakup of Clients of PMS'!V$1,Raw!$B$1:$DG$1,0),0)</f>
        <v>56.11</v>
      </c>
      <c r="W265" s="20">
        <f t="shared" si="81"/>
        <v>1.2006684883902569E-2</v>
      </c>
      <c r="X265" s="13" t="str">
        <f>VLOOKUP($A265,Raw!$B$2:$DG$512,MATCH('Breakup of Clients of PMS'!X$1,Raw!$B$1:$DG$1,0),0)</f>
        <v>0</v>
      </c>
      <c r="Y265" s="20">
        <f t="shared" si="82"/>
        <v>0</v>
      </c>
      <c r="Z265" s="13" t="str">
        <f>VLOOKUP($A265,Raw!$B$2:$DG$512,MATCH('Breakup of Clients of PMS'!Z$1,Raw!$B$1:$DG$1,0),0)</f>
        <v>0</v>
      </c>
      <c r="AA265" s="20">
        <f t="shared" si="83"/>
        <v>0</v>
      </c>
      <c r="AB265" s="13" t="str">
        <f>VLOOKUP($A265,Raw!$B$2:$DG$512,MATCH('Breakup of Clients of PMS'!AB$1,Raw!$B$1:$DG$1,0),0)</f>
        <v>4673.23</v>
      </c>
      <c r="AD265" s="11" t="e">
        <f t="shared" si="84"/>
        <v>#DIV/0!</v>
      </c>
      <c r="AE265" s="11">
        <f t="shared" si="85"/>
        <v>167.94666666666666</v>
      </c>
      <c r="AF265" s="11">
        <f t="shared" si="86"/>
        <v>31.256470588235292</v>
      </c>
      <c r="AG265" s="11">
        <f t="shared" si="87"/>
        <v>28.055</v>
      </c>
      <c r="AH265" s="11" t="e">
        <f t="shared" si="88"/>
        <v>#DIV/0!</v>
      </c>
      <c r="AI265" s="11" t="e">
        <f t="shared" si="89"/>
        <v>#DIV/0!</v>
      </c>
    </row>
    <row r="266" spans="1:35" x14ac:dyDescent="0.3">
      <c r="A266" s="13" t="s">
        <v>4663</v>
      </c>
      <c r="B266" s="13" t="str">
        <f>VLOOKUP($A266,Raw!$B$2:$DG$512,MATCH('Breakup of Clients of PMS'!B$1,Raw!$B$1:$DG$1,0),0)</f>
        <v>0</v>
      </c>
      <c r="C266" s="20">
        <f t="shared" si="72"/>
        <v>0</v>
      </c>
      <c r="D266" s="13" t="str">
        <f>VLOOKUP($A266,Raw!$B$2:$DG$512,MATCH('Breakup of Clients of PMS'!D$1,Raw!$B$1:$DG$1,0),0)</f>
        <v>80</v>
      </c>
      <c r="E266" s="20">
        <f t="shared" si="73"/>
        <v>0.25157232704402516</v>
      </c>
      <c r="F266" s="13" t="str">
        <f>VLOOKUP($A266,Raw!$B$2:$DG$512,MATCH('Breakup of Clients of PMS'!F$1,Raw!$B$1:$DG$1,0),0)</f>
        <v>225</v>
      </c>
      <c r="G266" s="20">
        <f t="shared" si="74"/>
        <v>0.70754716981132071</v>
      </c>
      <c r="H266" s="13" t="str">
        <f>VLOOKUP($A266,Raw!$B$2:$DG$512,MATCH('Breakup of Clients of PMS'!H$1,Raw!$B$1:$DG$1,0),0)</f>
        <v>12</v>
      </c>
      <c r="I266" s="20">
        <f t="shared" si="75"/>
        <v>3.7735849056603772E-2</v>
      </c>
      <c r="J266" s="13" t="str">
        <f>VLOOKUP($A266,Raw!$B$2:$DG$512,MATCH('Breakup of Clients of PMS'!J$1,Raw!$B$1:$DG$1,0),0)</f>
        <v>0</v>
      </c>
      <c r="K266" s="20">
        <f t="shared" si="76"/>
        <v>0</v>
      </c>
      <c r="L266" s="13" t="str">
        <f>VLOOKUP($A266,Raw!$B$2:$DG$512,MATCH('Breakup of Clients of PMS'!L$1,Raw!$B$1:$DG$1,0),0)</f>
        <v>1</v>
      </c>
      <c r="M266" s="20">
        <f t="shared" si="77"/>
        <v>3.1446540880503146E-3</v>
      </c>
      <c r="N266" s="13" t="str">
        <f>VLOOKUP($A266,Raw!$B$2:$DG$512,MATCH('Breakup of Clients of PMS'!N$1,Raw!$B$1:$DG$1,0),0)</f>
        <v>318</v>
      </c>
      <c r="P266" s="13" t="str">
        <f>VLOOKUP($A266,Raw!$B$2:$DG$512,MATCH('Breakup of Clients of PMS'!P$1,Raw!$B$1:$DG$1,0),0)</f>
        <v>0</v>
      </c>
      <c r="Q266" s="20">
        <f t="shared" si="78"/>
        <v>0</v>
      </c>
      <c r="R266" s="13" t="str">
        <f>VLOOKUP($A266,Raw!$B$2:$DG$512,MATCH('Breakup of Clients of PMS'!R$1,Raw!$B$1:$DG$1,0),0)</f>
        <v>258.81</v>
      </c>
      <c r="S266" s="20">
        <f t="shared" si="79"/>
        <v>0.43087603636000404</v>
      </c>
      <c r="T266" s="13" t="str">
        <f>VLOOKUP($A266,Raw!$B$2:$DG$512,MATCH('Breakup of Clients of PMS'!T$1,Raw!$B$1:$DG$1,0),0)</f>
        <v>307.78</v>
      </c>
      <c r="U266" s="20">
        <f t="shared" si="80"/>
        <v>0.51240302334099153</v>
      </c>
      <c r="V266" s="13" t="str">
        <f>VLOOKUP($A266,Raw!$B$2:$DG$512,MATCH('Breakup of Clients of PMS'!V$1,Raw!$B$1:$DG$1,0),0)</f>
        <v>34.07</v>
      </c>
      <c r="W266" s="20">
        <f t="shared" si="81"/>
        <v>5.672094029900443E-2</v>
      </c>
      <c r="X266" s="13" t="str">
        <f>VLOOKUP($A266,Raw!$B$2:$DG$512,MATCH('Breakup of Clients of PMS'!X$1,Raw!$B$1:$DG$1,0),0)</f>
        <v>0</v>
      </c>
      <c r="Y266" s="20">
        <f t="shared" si="82"/>
        <v>0</v>
      </c>
      <c r="Z266" s="13" t="str">
        <f>VLOOKUP($A266,Raw!$B$2:$DG$512,MATCH('Breakup of Clients of PMS'!Z$1,Raw!$B$1:$DG$1,0),0)</f>
        <v>0</v>
      </c>
      <c r="AA266" s="20">
        <f t="shared" si="83"/>
        <v>0</v>
      </c>
      <c r="AB266" s="13" t="str">
        <f>VLOOKUP($A266,Raw!$B$2:$DG$512,MATCH('Breakup of Clients of PMS'!AB$1,Raw!$B$1:$DG$1,0),0)</f>
        <v>600.66</v>
      </c>
      <c r="AD266" s="11" t="e">
        <f t="shared" si="84"/>
        <v>#DIV/0!</v>
      </c>
      <c r="AE266" s="11">
        <f t="shared" si="85"/>
        <v>3.235125</v>
      </c>
      <c r="AF266" s="11">
        <f t="shared" si="86"/>
        <v>1.3679111111111111</v>
      </c>
      <c r="AG266" s="11">
        <f t="shared" si="87"/>
        <v>2.8391666666666668</v>
      </c>
      <c r="AH266" s="11" t="e">
        <f t="shared" si="88"/>
        <v>#DIV/0!</v>
      </c>
      <c r="AI266" s="11">
        <f t="shared" si="89"/>
        <v>0</v>
      </c>
    </row>
    <row r="267" spans="1:35" x14ac:dyDescent="0.3">
      <c r="A267" s="13" t="s">
        <v>4685</v>
      </c>
      <c r="B267" s="13" t="str">
        <f>VLOOKUP($A267,Raw!$B$2:$DG$512,MATCH('Breakup of Clients of PMS'!B$1,Raw!$B$1:$DG$1,0),0)</f>
        <v>0</v>
      </c>
      <c r="C267" s="20">
        <f t="shared" si="72"/>
        <v>0</v>
      </c>
      <c r="D267" s="13" t="str">
        <f>VLOOKUP($A267,Raw!$B$2:$DG$512,MATCH('Breakup of Clients of PMS'!D$1,Raw!$B$1:$DG$1,0),0)</f>
        <v>22</v>
      </c>
      <c r="E267" s="20">
        <f t="shared" si="73"/>
        <v>0.12429378531073447</v>
      </c>
      <c r="F267" s="13" t="str">
        <f>VLOOKUP($A267,Raw!$B$2:$DG$512,MATCH('Breakup of Clients of PMS'!F$1,Raw!$B$1:$DG$1,0),0)</f>
        <v>135</v>
      </c>
      <c r="G267" s="20">
        <f t="shared" si="74"/>
        <v>0.76271186440677963</v>
      </c>
      <c r="H267" s="13" t="str">
        <f>VLOOKUP($A267,Raw!$B$2:$DG$512,MATCH('Breakup of Clients of PMS'!H$1,Raw!$B$1:$DG$1,0),0)</f>
        <v>20</v>
      </c>
      <c r="I267" s="20">
        <f t="shared" si="75"/>
        <v>0.11299435028248588</v>
      </c>
      <c r="J267" s="13" t="str">
        <f>VLOOKUP($A267,Raw!$B$2:$DG$512,MATCH('Breakup of Clients of PMS'!J$1,Raw!$B$1:$DG$1,0),0)</f>
        <v>0</v>
      </c>
      <c r="K267" s="20">
        <f t="shared" si="76"/>
        <v>0</v>
      </c>
      <c r="L267" s="13" t="str">
        <f>VLOOKUP($A267,Raw!$B$2:$DG$512,MATCH('Breakup of Clients of PMS'!L$1,Raw!$B$1:$DG$1,0),0)</f>
        <v>0</v>
      </c>
      <c r="M267" s="20">
        <f t="shared" si="77"/>
        <v>0</v>
      </c>
      <c r="N267" s="13" t="str">
        <f>VLOOKUP($A267,Raw!$B$2:$DG$512,MATCH('Breakup of Clients of PMS'!N$1,Raw!$B$1:$DG$1,0),0)</f>
        <v>177</v>
      </c>
      <c r="P267" s="13" t="str">
        <f>VLOOKUP($A267,Raw!$B$2:$DG$512,MATCH('Breakup of Clients of PMS'!P$1,Raw!$B$1:$DG$1,0),0)</f>
        <v>0</v>
      </c>
      <c r="Q267" s="20">
        <f t="shared" si="78"/>
        <v>0</v>
      </c>
      <c r="R267" s="13" t="str">
        <f>VLOOKUP($A267,Raw!$B$2:$DG$512,MATCH('Breakup of Clients of PMS'!R$1,Raw!$B$1:$DG$1,0),0)</f>
        <v>466.08</v>
      </c>
      <c r="S267" s="20">
        <f t="shared" si="79"/>
        <v>0.49980697464933727</v>
      </c>
      <c r="T267" s="13" t="str">
        <f>VLOOKUP($A267,Raw!$B$2:$DG$512,MATCH('Breakup of Clients of PMS'!T$1,Raw!$B$1:$DG$1,0),0)</f>
        <v>406.65</v>
      </c>
      <c r="U267" s="20">
        <f t="shared" si="80"/>
        <v>0.43607643803886242</v>
      </c>
      <c r="V267" s="13" t="str">
        <f>VLOOKUP($A267,Raw!$B$2:$DG$512,MATCH('Breakup of Clients of PMS'!V$1,Raw!$B$1:$DG$1,0),0)</f>
        <v>59.79</v>
      </c>
      <c r="W267" s="20">
        <f t="shared" si="81"/>
        <v>6.4116587311800283E-2</v>
      </c>
      <c r="X267" s="13" t="str">
        <f>VLOOKUP($A267,Raw!$B$2:$DG$512,MATCH('Breakup of Clients of PMS'!X$1,Raw!$B$1:$DG$1,0),0)</f>
        <v>0</v>
      </c>
      <c r="Y267" s="20">
        <f t="shared" si="82"/>
        <v>0</v>
      </c>
      <c r="Z267" s="13" t="str">
        <f>VLOOKUP($A267,Raw!$B$2:$DG$512,MATCH('Breakup of Clients of PMS'!Z$1,Raw!$B$1:$DG$1,0),0)</f>
        <v>0</v>
      </c>
      <c r="AA267" s="20">
        <f t="shared" si="83"/>
        <v>0</v>
      </c>
      <c r="AB267" s="13" t="str">
        <f>VLOOKUP($A267,Raw!$B$2:$DG$512,MATCH('Breakup of Clients of PMS'!AB$1,Raw!$B$1:$DG$1,0),0)</f>
        <v>932.52</v>
      </c>
      <c r="AD267" s="11" t="e">
        <f t="shared" si="84"/>
        <v>#DIV/0!</v>
      </c>
      <c r="AE267" s="11">
        <f t="shared" si="85"/>
        <v>21.185454545454544</v>
      </c>
      <c r="AF267" s="11">
        <f t="shared" si="86"/>
        <v>3.0122222222222219</v>
      </c>
      <c r="AG267" s="11">
        <f t="shared" si="87"/>
        <v>2.9895</v>
      </c>
      <c r="AH267" s="11" t="e">
        <f t="shared" si="88"/>
        <v>#DIV/0!</v>
      </c>
      <c r="AI267" s="11" t="e">
        <f t="shared" si="89"/>
        <v>#DIV/0!</v>
      </c>
    </row>
    <row r="268" spans="1:35" x14ac:dyDescent="0.3">
      <c r="A268" s="13" t="s">
        <v>4705</v>
      </c>
      <c r="B268" s="13" t="str">
        <f>VLOOKUP($A268,Raw!$B$2:$DG$512,MATCH('Breakup of Clients of PMS'!B$1,Raw!$B$1:$DG$1,0),0)</f>
        <v>0</v>
      </c>
      <c r="C268" s="20">
        <f t="shared" si="72"/>
        <v>0</v>
      </c>
      <c r="D268" s="13" t="str">
        <f>VLOOKUP($A268,Raw!$B$2:$DG$512,MATCH('Breakup of Clients of PMS'!D$1,Raw!$B$1:$DG$1,0),0)</f>
        <v>0</v>
      </c>
      <c r="E268" s="20">
        <f t="shared" si="73"/>
        <v>0</v>
      </c>
      <c r="F268" s="13" t="str">
        <f>VLOOKUP($A268,Raw!$B$2:$DG$512,MATCH('Breakup of Clients of PMS'!F$1,Raw!$B$1:$DG$1,0),0)</f>
        <v>7</v>
      </c>
      <c r="G268" s="20">
        <f t="shared" si="74"/>
        <v>1</v>
      </c>
      <c r="H268" s="13" t="str">
        <f>VLOOKUP($A268,Raw!$B$2:$DG$512,MATCH('Breakup of Clients of PMS'!H$1,Raw!$B$1:$DG$1,0),0)</f>
        <v>0</v>
      </c>
      <c r="I268" s="20">
        <f t="shared" si="75"/>
        <v>0</v>
      </c>
      <c r="J268" s="13" t="str">
        <f>VLOOKUP($A268,Raw!$B$2:$DG$512,MATCH('Breakup of Clients of PMS'!J$1,Raw!$B$1:$DG$1,0),0)</f>
        <v>0</v>
      </c>
      <c r="K268" s="20">
        <f t="shared" si="76"/>
        <v>0</v>
      </c>
      <c r="L268" s="13" t="str">
        <f>VLOOKUP($A268,Raw!$B$2:$DG$512,MATCH('Breakup of Clients of PMS'!L$1,Raw!$B$1:$DG$1,0),0)</f>
        <v>0</v>
      </c>
      <c r="M268" s="20">
        <f t="shared" si="77"/>
        <v>0</v>
      </c>
      <c r="N268" s="13" t="str">
        <f>VLOOKUP($A268,Raw!$B$2:$DG$512,MATCH('Breakup of Clients of PMS'!N$1,Raw!$B$1:$DG$1,0),0)</f>
        <v>7</v>
      </c>
      <c r="P268" s="13" t="str">
        <f>VLOOKUP($A268,Raw!$B$2:$DG$512,MATCH('Breakup of Clients of PMS'!P$1,Raw!$B$1:$DG$1,0),0)</f>
        <v>0</v>
      </c>
      <c r="Q268" s="20">
        <f t="shared" si="78"/>
        <v>0</v>
      </c>
      <c r="R268" s="13" t="str">
        <f>VLOOKUP($A268,Raw!$B$2:$DG$512,MATCH('Breakup of Clients of PMS'!R$1,Raw!$B$1:$DG$1,0),0)</f>
        <v>0</v>
      </c>
      <c r="S268" s="20">
        <f t="shared" si="79"/>
        <v>0</v>
      </c>
      <c r="T268" s="13" t="str">
        <f>VLOOKUP($A268,Raw!$B$2:$DG$512,MATCH('Breakup of Clients of PMS'!T$1,Raw!$B$1:$DG$1,0),0)</f>
        <v>585.03873</v>
      </c>
      <c r="U268" s="20">
        <f t="shared" si="80"/>
        <v>1</v>
      </c>
      <c r="V268" s="13" t="str">
        <f>VLOOKUP($A268,Raw!$B$2:$DG$512,MATCH('Breakup of Clients of PMS'!V$1,Raw!$B$1:$DG$1,0),0)</f>
        <v>0</v>
      </c>
      <c r="W268" s="20">
        <f t="shared" si="81"/>
        <v>0</v>
      </c>
      <c r="X268" s="13" t="str">
        <f>VLOOKUP($A268,Raw!$B$2:$DG$512,MATCH('Breakup of Clients of PMS'!X$1,Raw!$B$1:$DG$1,0),0)</f>
        <v>0</v>
      </c>
      <c r="Y268" s="20">
        <f t="shared" si="82"/>
        <v>0</v>
      </c>
      <c r="Z268" s="13" t="str">
        <f>VLOOKUP($A268,Raw!$B$2:$DG$512,MATCH('Breakup of Clients of PMS'!Z$1,Raw!$B$1:$DG$1,0),0)</f>
        <v>0</v>
      </c>
      <c r="AA268" s="20">
        <f t="shared" si="83"/>
        <v>0</v>
      </c>
      <c r="AB268" s="13" t="str">
        <f>VLOOKUP($A268,Raw!$B$2:$DG$512,MATCH('Breakup of Clients of PMS'!AB$1,Raw!$B$1:$DG$1,0),0)</f>
        <v>585.03873</v>
      </c>
      <c r="AD268" s="11" t="e">
        <f t="shared" si="84"/>
        <v>#DIV/0!</v>
      </c>
      <c r="AE268" s="11" t="e">
        <f t="shared" si="85"/>
        <v>#DIV/0!</v>
      </c>
      <c r="AF268" s="11">
        <f t="shared" si="86"/>
        <v>83.576961428571423</v>
      </c>
      <c r="AG268" s="11" t="e">
        <f t="shared" si="87"/>
        <v>#DIV/0!</v>
      </c>
      <c r="AH268" s="11" t="e">
        <f t="shared" si="88"/>
        <v>#DIV/0!</v>
      </c>
      <c r="AI268" s="11" t="e">
        <f t="shared" si="89"/>
        <v>#DIV/0!</v>
      </c>
    </row>
    <row r="269" spans="1:35" x14ac:dyDescent="0.3">
      <c r="A269" s="13" t="s">
        <v>4714</v>
      </c>
      <c r="B269" s="13" t="str">
        <f>VLOOKUP($A269,Raw!$B$2:$DG$512,MATCH('Breakup of Clients of PMS'!B$1,Raw!$B$1:$DG$1,0),0)</f>
        <v>0</v>
      </c>
      <c r="C269" s="20">
        <f t="shared" si="72"/>
        <v>0</v>
      </c>
      <c r="D269" s="13" t="str">
        <f>VLOOKUP($A269,Raw!$B$2:$DG$512,MATCH('Breakup of Clients of PMS'!D$1,Raw!$B$1:$DG$1,0),0)</f>
        <v>54</v>
      </c>
      <c r="E269" s="20">
        <f t="shared" si="73"/>
        <v>0.13170731707317074</v>
      </c>
      <c r="F269" s="13" t="str">
        <f>VLOOKUP($A269,Raw!$B$2:$DG$512,MATCH('Breakup of Clients of PMS'!F$1,Raw!$B$1:$DG$1,0),0)</f>
        <v>349</v>
      </c>
      <c r="G269" s="20">
        <f t="shared" si="74"/>
        <v>0.85121951219512193</v>
      </c>
      <c r="H269" s="13" t="str">
        <f>VLOOKUP($A269,Raw!$B$2:$DG$512,MATCH('Breakup of Clients of PMS'!H$1,Raw!$B$1:$DG$1,0),0)</f>
        <v>5</v>
      </c>
      <c r="I269" s="20">
        <f t="shared" si="75"/>
        <v>1.2195121951219513E-2</v>
      </c>
      <c r="J269" s="13" t="str">
        <f>VLOOKUP($A269,Raw!$B$2:$DG$512,MATCH('Breakup of Clients of PMS'!J$1,Raw!$B$1:$DG$1,0),0)</f>
        <v>2</v>
      </c>
      <c r="K269" s="20">
        <f t="shared" si="76"/>
        <v>4.8780487804878049E-3</v>
      </c>
      <c r="L269" s="13" t="str">
        <f>VLOOKUP($A269,Raw!$B$2:$DG$512,MATCH('Breakup of Clients of PMS'!L$1,Raw!$B$1:$DG$1,0),0)</f>
        <v>0</v>
      </c>
      <c r="M269" s="20">
        <f t="shared" si="77"/>
        <v>0</v>
      </c>
      <c r="N269" s="13" t="str">
        <f>VLOOKUP($A269,Raw!$B$2:$DG$512,MATCH('Breakup of Clients of PMS'!N$1,Raw!$B$1:$DG$1,0),0)</f>
        <v>410</v>
      </c>
      <c r="P269" s="13" t="str">
        <f>VLOOKUP($A269,Raw!$B$2:$DG$512,MATCH('Breakup of Clients of PMS'!P$1,Raw!$B$1:$DG$1,0),0)</f>
        <v>0</v>
      </c>
      <c r="Q269" s="20">
        <f t="shared" si="78"/>
        <v>0</v>
      </c>
      <c r="R269" s="13" t="str">
        <f>VLOOKUP($A269,Raw!$B$2:$DG$512,MATCH('Breakup of Clients of PMS'!R$1,Raw!$B$1:$DG$1,0),0)</f>
        <v>289.55</v>
      </c>
      <c r="S269" s="20">
        <f t="shared" si="79"/>
        <v>3.0452757996544025E-2</v>
      </c>
      <c r="T269" s="13" t="str">
        <f>VLOOKUP($A269,Raw!$B$2:$DG$512,MATCH('Breakup of Clients of PMS'!T$1,Raw!$B$1:$DG$1,0),0)</f>
        <v>1209.99</v>
      </c>
      <c r="U269" s="20">
        <f t="shared" si="80"/>
        <v>0.12725792660417304</v>
      </c>
      <c r="V269" s="13" t="str">
        <f>VLOOKUP($A269,Raw!$B$2:$DG$512,MATCH('Breakup of Clients of PMS'!V$1,Raw!$B$1:$DG$1,0),0)</f>
        <v>7.7</v>
      </c>
      <c r="W269" s="20">
        <f t="shared" si="81"/>
        <v>8.098298621080608E-4</v>
      </c>
      <c r="X269" s="13" t="str">
        <f>VLOOKUP($A269,Raw!$B$2:$DG$512,MATCH('Breakup of Clients of PMS'!X$1,Raw!$B$1:$DG$1,0),0)</f>
        <v>8000.93</v>
      </c>
      <c r="Y269" s="20">
        <f t="shared" si="82"/>
        <v>0.84147948553717489</v>
      </c>
      <c r="Z269" s="13" t="str">
        <f>VLOOKUP($A269,Raw!$B$2:$DG$512,MATCH('Breakup of Clients of PMS'!Z$1,Raw!$B$1:$DG$1,0),0)</f>
        <v>0</v>
      </c>
      <c r="AA269" s="20">
        <f t="shared" si="83"/>
        <v>0</v>
      </c>
      <c r="AB269" s="13" t="str">
        <f>VLOOKUP($A269,Raw!$B$2:$DG$512,MATCH('Breakup of Clients of PMS'!AB$1,Raw!$B$1:$DG$1,0),0)</f>
        <v>9508.17</v>
      </c>
      <c r="AD269" s="11" t="e">
        <f t="shared" si="84"/>
        <v>#DIV/0!</v>
      </c>
      <c r="AE269" s="11">
        <f t="shared" si="85"/>
        <v>5.3620370370370374</v>
      </c>
      <c r="AF269" s="11">
        <f t="shared" si="86"/>
        <v>3.4670200573065904</v>
      </c>
      <c r="AG269" s="11">
        <f t="shared" si="87"/>
        <v>1.54</v>
      </c>
      <c r="AH269" s="11">
        <f t="shared" si="88"/>
        <v>4000.4650000000001</v>
      </c>
      <c r="AI269" s="11" t="e">
        <f t="shared" si="89"/>
        <v>#DIV/0!</v>
      </c>
    </row>
    <row r="270" spans="1:35" x14ac:dyDescent="0.3">
      <c r="A270" s="13" t="s">
        <v>4731</v>
      </c>
      <c r="B270" s="13" t="str">
        <f>VLOOKUP($A270,Raw!$B$2:$DG$512,MATCH('Breakup of Clients of PMS'!B$1,Raw!$B$1:$DG$1,0),0)</f>
        <v>0</v>
      </c>
      <c r="C270" s="20">
        <f t="shared" si="72"/>
        <v>0</v>
      </c>
      <c r="D270" s="13" t="str">
        <f>VLOOKUP($A270,Raw!$B$2:$DG$512,MATCH('Breakup of Clients of PMS'!D$1,Raw!$B$1:$DG$1,0),0)</f>
        <v>1</v>
      </c>
      <c r="E270" s="20">
        <f t="shared" si="73"/>
        <v>7.6923076923076927E-2</v>
      </c>
      <c r="F270" s="13" t="str">
        <f>VLOOKUP($A270,Raw!$B$2:$DG$512,MATCH('Breakup of Clients of PMS'!F$1,Raw!$B$1:$DG$1,0),0)</f>
        <v>12</v>
      </c>
      <c r="G270" s="20">
        <f t="shared" si="74"/>
        <v>0.92307692307692313</v>
      </c>
      <c r="H270" s="13" t="str">
        <f>VLOOKUP($A270,Raw!$B$2:$DG$512,MATCH('Breakup of Clients of PMS'!H$1,Raw!$B$1:$DG$1,0),0)</f>
        <v>0</v>
      </c>
      <c r="I270" s="20">
        <f t="shared" si="75"/>
        <v>0</v>
      </c>
      <c r="J270" s="13" t="str">
        <f>VLOOKUP($A270,Raw!$B$2:$DG$512,MATCH('Breakup of Clients of PMS'!J$1,Raw!$B$1:$DG$1,0),0)</f>
        <v>0</v>
      </c>
      <c r="K270" s="20">
        <f t="shared" si="76"/>
        <v>0</v>
      </c>
      <c r="L270" s="13" t="str">
        <f>VLOOKUP($A270,Raw!$B$2:$DG$512,MATCH('Breakup of Clients of PMS'!L$1,Raw!$B$1:$DG$1,0),0)</f>
        <v>0</v>
      </c>
      <c r="M270" s="20">
        <f t="shared" si="77"/>
        <v>0</v>
      </c>
      <c r="N270" s="13" t="str">
        <f>VLOOKUP($A270,Raw!$B$2:$DG$512,MATCH('Breakup of Clients of PMS'!N$1,Raw!$B$1:$DG$1,0),0)</f>
        <v>13</v>
      </c>
      <c r="P270" s="13" t="str">
        <f>VLOOKUP($A270,Raw!$B$2:$DG$512,MATCH('Breakup of Clients of PMS'!P$1,Raw!$B$1:$DG$1,0),0)</f>
        <v>0</v>
      </c>
      <c r="Q270" s="20">
        <f t="shared" si="78"/>
        <v>0</v>
      </c>
      <c r="R270" s="13" t="str">
        <f>VLOOKUP($A270,Raw!$B$2:$DG$512,MATCH('Breakup of Clients of PMS'!R$1,Raw!$B$1:$DG$1,0),0)</f>
        <v>1.88</v>
      </c>
      <c r="S270" s="20">
        <f t="shared" si="79"/>
        <v>0.17327188940092164</v>
      </c>
      <c r="T270" s="13" t="str">
        <f>VLOOKUP($A270,Raw!$B$2:$DG$512,MATCH('Breakup of Clients of PMS'!T$1,Raw!$B$1:$DG$1,0),0)</f>
        <v>8.97</v>
      </c>
      <c r="U270" s="20">
        <f t="shared" si="80"/>
        <v>0.82672811059907847</v>
      </c>
      <c r="V270" s="13" t="str">
        <f>VLOOKUP($A270,Raw!$B$2:$DG$512,MATCH('Breakup of Clients of PMS'!V$1,Raw!$B$1:$DG$1,0),0)</f>
        <v>0</v>
      </c>
      <c r="W270" s="20">
        <f t="shared" si="81"/>
        <v>0</v>
      </c>
      <c r="X270" s="13" t="str">
        <f>VLOOKUP($A270,Raw!$B$2:$DG$512,MATCH('Breakup of Clients of PMS'!X$1,Raw!$B$1:$DG$1,0),0)</f>
        <v>0</v>
      </c>
      <c r="Y270" s="20">
        <f t="shared" si="82"/>
        <v>0</v>
      </c>
      <c r="Z270" s="13" t="str">
        <f>VLOOKUP($A270,Raw!$B$2:$DG$512,MATCH('Breakup of Clients of PMS'!Z$1,Raw!$B$1:$DG$1,0),0)</f>
        <v>0</v>
      </c>
      <c r="AA270" s="20">
        <f t="shared" si="83"/>
        <v>0</v>
      </c>
      <c r="AB270" s="13" t="str">
        <f>VLOOKUP($A270,Raw!$B$2:$DG$512,MATCH('Breakup of Clients of PMS'!AB$1,Raw!$B$1:$DG$1,0),0)</f>
        <v>10.85</v>
      </c>
      <c r="AD270" s="11" t="e">
        <f t="shared" si="84"/>
        <v>#DIV/0!</v>
      </c>
      <c r="AE270" s="11">
        <f t="shared" si="85"/>
        <v>1.88</v>
      </c>
      <c r="AF270" s="11">
        <f t="shared" si="86"/>
        <v>0.74750000000000005</v>
      </c>
      <c r="AG270" s="11" t="e">
        <f t="shared" si="87"/>
        <v>#DIV/0!</v>
      </c>
      <c r="AH270" s="11" t="e">
        <f t="shared" si="88"/>
        <v>#DIV/0!</v>
      </c>
      <c r="AI270" s="11" t="e">
        <f t="shared" si="89"/>
        <v>#DIV/0!</v>
      </c>
    </row>
    <row r="271" spans="1:35" x14ac:dyDescent="0.3">
      <c r="A271" s="13" t="s">
        <v>4741</v>
      </c>
      <c r="B271" s="13" t="str">
        <f>VLOOKUP($A271,Raw!$B$2:$DG$512,MATCH('Breakup of Clients of PMS'!B$1,Raw!$B$1:$DG$1,0),0)</f>
        <v>0</v>
      </c>
      <c r="C271" s="20">
        <f t="shared" si="72"/>
        <v>0</v>
      </c>
      <c r="D271" s="13" t="str">
        <f>VLOOKUP($A271,Raw!$B$2:$DG$512,MATCH('Breakup of Clients of PMS'!D$1,Raw!$B$1:$DG$1,0),0)</f>
        <v>9</v>
      </c>
      <c r="E271" s="20">
        <f t="shared" si="73"/>
        <v>0.15517241379310345</v>
      </c>
      <c r="F271" s="13" t="str">
        <f>VLOOKUP($A271,Raw!$B$2:$DG$512,MATCH('Breakup of Clients of PMS'!F$1,Raw!$B$1:$DG$1,0),0)</f>
        <v>46</v>
      </c>
      <c r="G271" s="20">
        <f t="shared" si="74"/>
        <v>0.7931034482758621</v>
      </c>
      <c r="H271" s="13" t="str">
        <f>VLOOKUP($A271,Raw!$B$2:$DG$512,MATCH('Breakup of Clients of PMS'!H$1,Raw!$B$1:$DG$1,0),0)</f>
        <v>3</v>
      </c>
      <c r="I271" s="20">
        <f t="shared" si="75"/>
        <v>5.1724137931034482E-2</v>
      </c>
      <c r="J271" s="13" t="str">
        <f>VLOOKUP($A271,Raw!$B$2:$DG$512,MATCH('Breakup of Clients of PMS'!J$1,Raw!$B$1:$DG$1,0),0)</f>
        <v>0</v>
      </c>
      <c r="K271" s="20">
        <f t="shared" si="76"/>
        <v>0</v>
      </c>
      <c r="L271" s="13" t="str">
        <f>VLOOKUP($A271,Raw!$B$2:$DG$512,MATCH('Breakup of Clients of PMS'!L$1,Raw!$B$1:$DG$1,0),0)</f>
        <v>0</v>
      </c>
      <c r="M271" s="20">
        <f t="shared" si="77"/>
        <v>0</v>
      </c>
      <c r="N271" s="13" t="str">
        <f>VLOOKUP($A271,Raw!$B$2:$DG$512,MATCH('Breakup of Clients of PMS'!N$1,Raw!$B$1:$DG$1,0),0)</f>
        <v>58</v>
      </c>
      <c r="P271" s="13" t="str">
        <f>VLOOKUP($A271,Raw!$B$2:$DG$512,MATCH('Breakup of Clients of PMS'!P$1,Raw!$B$1:$DG$1,0),0)</f>
        <v>0</v>
      </c>
      <c r="Q271" s="20">
        <f t="shared" si="78"/>
        <v>0</v>
      </c>
      <c r="R271" s="13" t="str">
        <f>VLOOKUP($A271,Raw!$B$2:$DG$512,MATCH('Breakup of Clients of PMS'!R$1,Raw!$B$1:$DG$1,0),0)</f>
        <v>44.26</v>
      </c>
      <c r="S271" s="20">
        <f t="shared" si="79"/>
        <v>0.23107444920121123</v>
      </c>
      <c r="T271" s="13" t="str">
        <f>VLOOKUP($A271,Raw!$B$2:$DG$512,MATCH('Breakup of Clients of PMS'!T$1,Raw!$B$1:$DG$1,0),0)</f>
        <v>144.14</v>
      </c>
      <c r="U271" s="20">
        <f t="shared" si="80"/>
        <v>0.75253210817583793</v>
      </c>
      <c r="V271" s="13" t="str">
        <f>VLOOKUP($A271,Raw!$B$2:$DG$512,MATCH('Breakup of Clients of PMS'!V$1,Raw!$B$1:$DG$1,0),0)</f>
        <v>3.14</v>
      </c>
      <c r="W271" s="20">
        <f t="shared" si="81"/>
        <v>1.6393442622950821E-2</v>
      </c>
      <c r="X271" s="13" t="str">
        <f>VLOOKUP($A271,Raw!$B$2:$DG$512,MATCH('Breakup of Clients of PMS'!X$1,Raw!$B$1:$DG$1,0),0)</f>
        <v>0</v>
      </c>
      <c r="Y271" s="20">
        <f t="shared" si="82"/>
        <v>0</v>
      </c>
      <c r="Z271" s="13" t="str">
        <f>VLOOKUP($A271,Raw!$B$2:$DG$512,MATCH('Breakup of Clients of PMS'!Z$1,Raw!$B$1:$DG$1,0),0)</f>
        <v>0</v>
      </c>
      <c r="AA271" s="20">
        <f t="shared" si="83"/>
        <v>0</v>
      </c>
      <c r="AB271" s="13" t="str">
        <f>VLOOKUP($A271,Raw!$B$2:$DG$512,MATCH('Breakup of Clients of PMS'!AB$1,Raw!$B$1:$DG$1,0),0)</f>
        <v>191.54</v>
      </c>
      <c r="AD271" s="11" t="e">
        <f t="shared" si="84"/>
        <v>#DIV/0!</v>
      </c>
      <c r="AE271" s="11">
        <f t="shared" si="85"/>
        <v>4.9177777777777774</v>
      </c>
      <c r="AF271" s="11">
        <f t="shared" si="86"/>
        <v>3.1334782608695648</v>
      </c>
      <c r="AG271" s="11">
        <f t="shared" si="87"/>
        <v>1.0466666666666666</v>
      </c>
      <c r="AH271" s="11" t="e">
        <f t="shared" si="88"/>
        <v>#DIV/0!</v>
      </c>
      <c r="AI271" s="11" t="e">
        <f t="shared" si="89"/>
        <v>#DIV/0!</v>
      </c>
    </row>
    <row r="272" spans="1:35" x14ac:dyDescent="0.3">
      <c r="A272" s="13" t="s">
        <v>4758</v>
      </c>
      <c r="B272" s="13" t="str">
        <f>VLOOKUP($A272,Raw!$B$2:$DG$512,MATCH('Breakup of Clients of PMS'!B$1,Raw!$B$1:$DG$1,0),0)</f>
        <v>0</v>
      </c>
      <c r="C272" s="20">
        <f t="shared" si="72"/>
        <v>0</v>
      </c>
      <c r="D272" s="13" t="str">
        <f>VLOOKUP($A272,Raw!$B$2:$DG$512,MATCH('Breakup of Clients of PMS'!D$1,Raw!$B$1:$DG$1,0),0)</f>
        <v>0</v>
      </c>
      <c r="E272" s="20">
        <f t="shared" si="73"/>
        <v>0</v>
      </c>
      <c r="F272" s="13" t="str">
        <f>VLOOKUP($A272,Raw!$B$2:$DG$512,MATCH('Breakup of Clients of PMS'!F$1,Raw!$B$1:$DG$1,0),0)</f>
        <v>1</v>
      </c>
      <c r="G272" s="20">
        <f t="shared" si="74"/>
        <v>7.1428571428571425E-2</v>
      </c>
      <c r="H272" s="13" t="str">
        <f>VLOOKUP($A272,Raw!$B$2:$DG$512,MATCH('Breakup of Clients of PMS'!H$1,Raw!$B$1:$DG$1,0),0)</f>
        <v>13</v>
      </c>
      <c r="I272" s="20">
        <f t="shared" si="75"/>
        <v>0.9285714285714286</v>
      </c>
      <c r="J272" s="13" t="str">
        <f>VLOOKUP($A272,Raw!$B$2:$DG$512,MATCH('Breakup of Clients of PMS'!J$1,Raw!$B$1:$DG$1,0),0)</f>
        <v>0</v>
      </c>
      <c r="K272" s="20">
        <f t="shared" si="76"/>
        <v>0</v>
      </c>
      <c r="L272" s="13" t="str">
        <f>VLOOKUP($A272,Raw!$B$2:$DG$512,MATCH('Breakup of Clients of PMS'!L$1,Raw!$B$1:$DG$1,0),0)</f>
        <v>0</v>
      </c>
      <c r="M272" s="20">
        <f t="shared" si="77"/>
        <v>0</v>
      </c>
      <c r="N272" s="13" t="str">
        <f>VLOOKUP($A272,Raw!$B$2:$DG$512,MATCH('Breakup of Clients of PMS'!N$1,Raw!$B$1:$DG$1,0),0)</f>
        <v>14</v>
      </c>
      <c r="P272" s="13" t="str">
        <f>VLOOKUP($A272,Raw!$B$2:$DG$512,MATCH('Breakup of Clients of PMS'!P$1,Raw!$B$1:$DG$1,0),0)</f>
        <v>0</v>
      </c>
      <c r="Q272" s="20">
        <f t="shared" si="78"/>
        <v>0</v>
      </c>
      <c r="R272" s="13" t="str">
        <f>VLOOKUP($A272,Raw!$B$2:$DG$512,MATCH('Breakup of Clients of PMS'!R$1,Raw!$B$1:$DG$1,0),0)</f>
        <v>0</v>
      </c>
      <c r="S272" s="20">
        <f t="shared" si="79"/>
        <v>0</v>
      </c>
      <c r="T272" s="13" t="str">
        <f>VLOOKUP($A272,Raw!$B$2:$DG$512,MATCH('Breakup of Clients of PMS'!T$1,Raw!$B$1:$DG$1,0),0)</f>
        <v>15.19</v>
      </c>
      <c r="U272" s="20">
        <f t="shared" si="80"/>
        <v>0.20145888594164454</v>
      </c>
      <c r="V272" s="13" t="str">
        <f>VLOOKUP($A272,Raw!$B$2:$DG$512,MATCH('Breakup of Clients of PMS'!V$1,Raw!$B$1:$DG$1,0),0)</f>
        <v>60.21</v>
      </c>
      <c r="W272" s="20">
        <f t="shared" si="81"/>
        <v>0.79854111405835537</v>
      </c>
      <c r="X272" s="13" t="str">
        <f>VLOOKUP($A272,Raw!$B$2:$DG$512,MATCH('Breakup of Clients of PMS'!X$1,Raw!$B$1:$DG$1,0),0)</f>
        <v>0</v>
      </c>
      <c r="Y272" s="20">
        <f t="shared" si="82"/>
        <v>0</v>
      </c>
      <c r="Z272" s="13" t="str">
        <f>VLOOKUP($A272,Raw!$B$2:$DG$512,MATCH('Breakup of Clients of PMS'!Z$1,Raw!$B$1:$DG$1,0),0)</f>
        <v>0</v>
      </c>
      <c r="AA272" s="20">
        <f t="shared" si="83"/>
        <v>0</v>
      </c>
      <c r="AB272" s="13" t="str">
        <f>VLOOKUP($A272,Raw!$B$2:$DG$512,MATCH('Breakup of Clients of PMS'!AB$1,Raw!$B$1:$DG$1,0),0)</f>
        <v>75.4</v>
      </c>
      <c r="AD272" s="11" t="e">
        <f t="shared" si="84"/>
        <v>#DIV/0!</v>
      </c>
      <c r="AE272" s="11" t="e">
        <f t="shared" si="85"/>
        <v>#DIV/0!</v>
      </c>
      <c r="AF272" s="11">
        <f t="shared" si="86"/>
        <v>15.19</v>
      </c>
      <c r="AG272" s="11">
        <f t="shared" si="87"/>
        <v>4.6315384615384616</v>
      </c>
      <c r="AH272" s="11" t="e">
        <f t="shared" si="88"/>
        <v>#DIV/0!</v>
      </c>
      <c r="AI272" s="11" t="e">
        <f t="shared" si="89"/>
        <v>#DIV/0!</v>
      </c>
    </row>
    <row r="273" spans="1:35" x14ac:dyDescent="0.3">
      <c r="A273" s="13" t="s">
        <v>4775</v>
      </c>
      <c r="B273" s="13" t="str">
        <f>VLOOKUP($A273,Raw!$B$2:$DG$512,MATCH('Breakup of Clients of PMS'!B$1,Raw!$B$1:$DG$1,0),0)</f>
        <v>0</v>
      </c>
      <c r="C273" s="20">
        <f t="shared" si="72"/>
        <v>0</v>
      </c>
      <c r="D273" s="13" t="str">
        <f>VLOOKUP($A273,Raw!$B$2:$DG$512,MATCH('Breakup of Clients of PMS'!D$1,Raw!$B$1:$DG$1,0),0)</f>
        <v>0</v>
      </c>
      <c r="E273" s="20">
        <f t="shared" si="73"/>
        <v>0</v>
      </c>
      <c r="F273" s="13" t="str">
        <f>VLOOKUP($A273,Raw!$B$2:$DG$512,MATCH('Breakup of Clients of PMS'!F$1,Raw!$B$1:$DG$1,0),0)</f>
        <v>8</v>
      </c>
      <c r="G273" s="20">
        <f t="shared" si="74"/>
        <v>0.88888888888888884</v>
      </c>
      <c r="H273" s="13" t="str">
        <f>VLOOKUP($A273,Raw!$B$2:$DG$512,MATCH('Breakup of Clients of PMS'!H$1,Raw!$B$1:$DG$1,0),0)</f>
        <v>1</v>
      </c>
      <c r="I273" s="20">
        <f t="shared" si="75"/>
        <v>0.1111111111111111</v>
      </c>
      <c r="J273" s="13" t="str">
        <f>VLOOKUP($A273,Raw!$B$2:$DG$512,MATCH('Breakup of Clients of PMS'!J$1,Raw!$B$1:$DG$1,0),0)</f>
        <v>0</v>
      </c>
      <c r="K273" s="20">
        <f t="shared" si="76"/>
        <v>0</v>
      </c>
      <c r="L273" s="13" t="str">
        <f>VLOOKUP($A273,Raw!$B$2:$DG$512,MATCH('Breakup of Clients of PMS'!L$1,Raw!$B$1:$DG$1,0),0)</f>
        <v>0</v>
      </c>
      <c r="M273" s="20">
        <f t="shared" si="77"/>
        <v>0</v>
      </c>
      <c r="N273" s="13" t="str">
        <f>VLOOKUP($A273,Raw!$B$2:$DG$512,MATCH('Breakup of Clients of PMS'!N$1,Raw!$B$1:$DG$1,0),0)</f>
        <v>9</v>
      </c>
      <c r="P273" s="13" t="str">
        <f>VLOOKUP($A273,Raw!$B$2:$DG$512,MATCH('Breakup of Clients of PMS'!P$1,Raw!$B$1:$DG$1,0),0)</f>
        <v>0</v>
      </c>
      <c r="Q273" s="20">
        <f t="shared" si="78"/>
        <v>0</v>
      </c>
      <c r="R273" s="13" t="str">
        <f>VLOOKUP($A273,Raw!$B$2:$DG$512,MATCH('Breakup of Clients of PMS'!R$1,Raw!$B$1:$DG$1,0),0)</f>
        <v>0</v>
      </c>
      <c r="S273" s="20">
        <f t="shared" si="79"/>
        <v>0</v>
      </c>
      <c r="T273" s="13" t="str">
        <f>VLOOKUP($A273,Raw!$B$2:$DG$512,MATCH('Breakup of Clients of PMS'!T$1,Raw!$B$1:$DG$1,0),0)</f>
        <v>4.7</v>
      </c>
      <c r="U273" s="20">
        <f t="shared" si="80"/>
        <v>0.64383561643835618</v>
      </c>
      <c r="V273" s="13" t="str">
        <f>VLOOKUP($A273,Raw!$B$2:$DG$512,MATCH('Breakup of Clients of PMS'!V$1,Raw!$B$1:$DG$1,0),0)</f>
        <v>2.6</v>
      </c>
      <c r="W273" s="20">
        <f t="shared" si="81"/>
        <v>0.35616438356164387</v>
      </c>
      <c r="X273" s="13" t="str">
        <f>VLOOKUP($A273,Raw!$B$2:$DG$512,MATCH('Breakup of Clients of PMS'!X$1,Raw!$B$1:$DG$1,0),0)</f>
        <v>0</v>
      </c>
      <c r="Y273" s="20">
        <f t="shared" si="82"/>
        <v>0</v>
      </c>
      <c r="Z273" s="13" t="str">
        <f>VLOOKUP($A273,Raw!$B$2:$DG$512,MATCH('Breakup of Clients of PMS'!Z$1,Raw!$B$1:$DG$1,0),0)</f>
        <v>0</v>
      </c>
      <c r="AA273" s="20">
        <f t="shared" si="83"/>
        <v>0</v>
      </c>
      <c r="AB273" s="13" t="str">
        <f>VLOOKUP($A273,Raw!$B$2:$DG$512,MATCH('Breakup of Clients of PMS'!AB$1,Raw!$B$1:$DG$1,0),0)</f>
        <v>7.3</v>
      </c>
      <c r="AD273" s="11" t="e">
        <f t="shared" si="84"/>
        <v>#DIV/0!</v>
      </c>
      <c r="AE273" s="11" t="e">
        <f t="shared" si="85"/>
        <v>#DIV/0!</v>
      </c>
      <c r="AF273" s="11">
        <f t="shared" si="86"/>
        <v>0.58750000000000002</v>
      </c>
      <c r="AG273" s="11">
        <f t="shared" si="87"/>
        <v>2.6</v>
      </c>
      <c r="AH273" s="11" t="e">
        <f t="shared" si="88"/>
        <v>#DIV/0!</v>
      </c>
      <c r="AI273" s="11" t="e">
        <f t="shared" si="89"/>
        <v>#DIV/0!</v>
      </c>
    </row>
    <row r="274" spans="1:35" x14ac:dyDescent="0.3">
      <c r="A274" s="13" t="s">
        <v>4783</v>
      </c>
      <c r="B274" s="13" t="str">
        <f>VLOOKUP($A274,Raw!$B$2:$DG$512,MATCH('Breakup of Clients of PMS'!B$1,Raw!$B$1:$DG$1,0),0)</f>
        <v>0</v>
      </c>
      <c r="C274" s="20" t="e">
        <f t="shared" si="72"/>
        <v>#DIV/0!</v>
      </c>
      <c r="D274" s="13" t="str">
        <f>VLOOKUP($A274,Raw!$B$2:$DG$512,MATCH('Breakup of Clients of PMS'!D$1,Raw!$B$1:$DG$1,0),0)</f>
        <v>0</v>
      </c>
      <c r="E274" s="20" t="e">
        <f t="shared" si="73"/>
        <v>#DIV/0!</v>
      </c>
      <c r="F274" s="13" t="str">
        <f>VLOOKUP($A274,Raw!$B$2:$DG$512,MATCH('Breakup of Clients of PMS'!F$1,Raw!$B$1:$DG$1,0),0)</f>
        <v>0</v>
      </c>
      <c r="G274" s="20" t="e">
        <f t="shared" si="74"/>
        <v>#DIV/0!</v>
      </c>
      <c r="H274" s="13" t="str">
        <f>VLOOKUP($A274,Raw!$B$2:$DG$512,MATCH('Breakup of Clients of PMS'!H$1,Raw!$B$1:$DG$1,0),0)</f>
        <v>0</v>
      </c>
      <c r="I274" s="20" t="e">
        <f t="shared" si="75"/>
        <v>#DIV/0!</v>
      </c>
      <c r="J274" s="13" t="str">
        <f>VLOOKUP($A274,Raw!$B$2:$DG$512,MATCH('Breakup of Clients of PMS'!J$1,Raw!$B$1:$DG$1,0),0)</f>
        <v>0</v>
      </c>
      <c r="K274" s="20" t="e">
        <f t="shared" si="76"/>
        <v>#DIV/0!</v>
      </c>
      <c r="L274" s="13" t="str">
        <f>VLOOKUP($A274,Raw!$B$2:$DG$512,MATCH('Breakup of Clients of PMS'!L$1,Raw!$B$1:$DG$1,0),0)</f>
        <v>0</v>
      </c>
      <c r="M274" s="20" t="e">
        <f t="shared" si="77"/>
        <v>#DIV/0!</v>
      </c>
      <c r="N274" s="13" t="str">
        <f>VLOOKUP($A274,Raw!$B$2:$DG$512,MATCH('Breakup of Clients of PMS'!N$1,Raw!$B$1:$DG$1,0),0)</f>
        <v>0</v>
      </c>
      <c r="P274" s="13" t="str">
        <f>VLOOKUP($A274,Raw!$B$2:$DG$512,MATCH('Breakup of Clients of PMS'!P$1,Raw!$B$1:$DG$1,0),0)</f>
        <v>0</v>
      </c>
      <c r="Q274" s="20" t="e">
        <f t="shared" si="78"/>
        <v>#DIV/0!</v>
      </c>
      <c r="R274" s="13" t="str">
        <f>VLOOKUP($A274,Raw!$B$2:$DG$512,MATCH('Breakup of Clients of PMS'!R$1,Raw!$B$1:$DG$1,0),0)</f>
        <v>0</v>
      </c>
      <c r="S274" s="20" t="e">
        <f t="shared" si="79"/>
        <v>#DIV/0!</v>
      </c>
      <c r="T274" s="13" t="str">
        <f>VLOOKUP($A274,Raw!$B$2:$DG$512,MATCH('Breakup of Clients of PMS'!T$1,Raw!$B$1:$DG$1,0),0)</f>
        <v>0</v>
      </c>
      <c r="U274" s="20" t="e">
        <f t="shared" si="80"/>
        <v>#DIV/0!</v>
      </c>
      <c r="V274" s="13" t="str">
        <f>VLOOKUP($A274,Raw!$B$2:$DG$512,MATCH('Breakup of Clients of PMS'!V$1,Raw!$B$1:$DG$1,0),0)</f>
        <v>0</v>
      </c>
      <c r="W274" s="20" t="e">
        <f t="shared" si="81"/>
        <v>#DIV/0!</v>
      </c>
      <c r="X274" s="13" t="str">
        <f>VLOOKUP($A274,Raw!$B$2:$DG$512,MATCH('Breakup of Clients of PMS'!X$1,Raw!$B$1:$DG$1,0),0)</f>
        <v>0</v>
      </c>
      <c r="Y274" s="20" t="e">
        <f t="shared" si="82"/>
        <v>#DIV/0!</v>
      </c>
      <c r="Z274" s="13" t="str">
        <f>VLOOKUP($A274,Raw!$B$2:$DG$512,MATCH('Breakup of Clients of PMS'!Z$1,Raw!$B$1:$DG$1,0),0)</f>
        <v>0</v>
      </c>
      <c r="AA274" s="20" t="e">
        <f t="shared" si="83"/>
        <v>#DIV/0!</v>
      </c>
      <c r="AB274" s="13" t="str">
        <f>VLOOKUP($A274,Raw!$B$2:$DG$512,MATCH('Breakup of Clients of PMS'!AB$1,Raw!$B$1:$DG$1,0),0)</f>
        <v>0</v>
      </c>
      <c r="AD274" s="11" t="e">
        <f t="shared" si="84"/>
        <v>#DIV/0!</v>
      </c>
      <c r="AE274" s="11" t="e">
        <f t="shared" si="85"/>
        <v>#DIV/0!</v>
      </c>
      <c r="AF274" s="11" t="e">
        <f t="shared" si="86"/>
        <v>#DIV/0!</v>
      </c>
      <c r="AG274" s="11" t="e">
        <f t="shared" si="87"/>
        <v>#DIV/0!</v>
      </c>
      <c r="AH274" s="11" t="e">
        <f t="shared" si="88"/>
        <v>#DIV/0!</v>
      </c>
      <c r="AI274" s="11" t="e">
        <f t="shared" si="89"/>
        <v>#DIV/0!</v>
      </c>
    </row>
    <row r="275" spans="1:35" x14ac:dyDescent="0.3">
      <c r="A275" s="13" t="s">
        <v>4792</v>
      </c>
      <c r="B275" s="13" t="str">
        <f>VLOOKUP($A275,Raw!$B$2:$DG$512,MATCH('Breakup of Clients of PMS'!B$1,Raw!$B$1:$DG$1,0),0)</f>
        <v>0</v>
      </c>
      <c r="C275" s="20">
        <f t="shared" si="72"/>
        <v>0</v>
      </c>
      <c r="D275" s="13" t="str">
        <f>VLOOKUP($A275,Raw!$B$2:$DG$512,MATCH('Breakup of Clients of PMS'!D$1,Raw!$B$1:$DG$1,0),0)</f>
        <v>3</v>
      </c>
      <c r="E275" s="20">
        <f t="shared" si="73"/>
        <v>8.3333333333333329E-2</v>
      </c>
      <c r="F275" s="13" t="str">
        <f>VLOOKUP($A275,Raw!$B$2:$DG$512,MATCH('Breakup of Clients of PMS'!F$1,Raw!$B$1:$DG$1,0),0)</f>
        <v>33</v>
      </c>
      <c r="G275" s="20">
        <f t="shared" si="74"/>
        <v>0.91666666666666663</v>
      </c>
      <c r="H275" s="13" t="str">
        <f>VLOOKUP($A275,Raw!$B$2:$DG$512,MATCH('Breakup of Clients of PMS'!H$1,Raw!$B$1:$DG$1,0),0)</f>
        <v>0</v>
      </c>
      <c r="I275" s="20">
        <f t="shared" si="75"/>
        <v>0</v>
      </c>
      <c r="J275" s="13" t="str">
        <f>VLOOKUP($A275,Raw!$B$2:$DG$512,MATCH('Breakup of Clients of PMS'!J$1,Raw!$B$1:$DG$1,0),0)</f>
        <v>0</v>
      </c>
      <c r="K275" s="20">
        <f t="shared" si="76"/>
        <v>0</v>
      </c>
      <c r="L275" s="13" t="str">
        <f>VLOOKUP($A275,Raw!$B$2:$DG$512,MATCH('Breakup of Clients of PMS'!L$1,Raw!$B$1:$DG$1,0),0)</f>
        <v>0</v>
      </c>
      <c r="M275" s="20">
        <f t="shared" si="77"/>
        <v>0</v>
      </c>
      <c r="N275" s="13" t="str">
        <f>VLOOKUP($A275,Raw!$B$2:$DG$512,MATCH('Breakup of Clients of PMS'!N$1,Raw!$B$1:$DG$1,0),0)</f>
        <v>36</v>
      </c>
      <c r="P275" s="13" t="str">
        <f>VLOOKUP($A275,Raw!$B$2:$DG$512,MATCH('Breakup of Clients of PMS'!P$1,Raw!$B$1:$DG$1,0),0)</f>
        <v>0</v>
      </c>
      <c r="Q275" s="20">
        <f t="shared" si="78"/>
        <v>0</v>
      </c>
      <c r="R275" s="13" t="str">
        <f>VLOOKUP($A275,Raw!$B$2:$DG$512,MATCH('Breakup of Clients of PMS'!R$1,Raw!$B$1:$DG$1,0),0)</f>
        <v>5.26</v>
      </c>
      <c r="S275" s="20">
        <f t="shared" si="79"/>
        <v>7.2501722949689873E-2</v>
      </c>
      <c r="T275" s="13" t="str">
        <f>VLOOKUP($A275,Raw!$B$2:$DG$512,MATCH('Breakup of Clients of PMS'!T$1,Raw!$B$1:$DG$1,0),0)</f>
        <v>67.29</v>
      </c>
      <c r="U275" s="20">
        <f t="shared" si="80"/>
        <v>0.92749827705031029</v>
      </c>
      <c r="V275" s="13" t="str">
        <f>VLOOKUP($A275,Raw!$B$2:$DG$512,MATCH('Breakup of Clients of PMS'!V$1,Raw!$B$1:$DG$1,0),0)</f>
        <v>0</v>
      </c>
      <c r="W275" s="20">
        <f t="shared" si="81"/>
        <v>0</v>
      </c>
      <c r="X275" s="13" t="str">
        <f>VLOOKUP($A275,Raw!$B$2:$DG$512,MATCH('Breakup of Clients of PMS'!X$1,Raw!$B$1:$DG$1,0),0)</f>
        <v>0</v>
      </c>
      <c r="Y275" s="20">
        <f t="shared" si="82"/>
        <v>0</v>
      </c>
      <c r="Z275" s="13" t="str">
        <f>VLOOKUP($A275,Raw!$B$2:$DG$512,MATCH('Breakup of Clients of PMS'!Z$1,Raw!$B$1:$DG$1,0),0)</f>
        <v>0</v>
      </c>
      <c r="AA275" s="20">
        <f t="shared" si="83"/>
        <v>0</v>
      </c>
      <c r="AB275" s="13" t="str">
        <f>VLOOKUP($A275,Raw!$B$2:$DG$512,MATCH('Breakup of Clients of PMS'!AB$1,Raw!$B$1:$DG$1,0),0)</f>
        <v>72.55</v>
      </c>
      <c r="AD275" s="11" t="e">
        <f t="shared" si="84"/>
        <v>#DIV/0!</v>
      </c>
      <c r="AE275" s="11">
        <f t="shared" si="85"/>
        <v>1.7533333333333332</v>
      </c>
      <c r="AF275" s="11">
        <f t="shared" si="86"/>
        <v>2.0390909090909091</v>
      </c>
      <c r="AG275" s="11" t="e">
        <f t="shared" si="87"/>
        <v>#DIV/0!</v>
      </c>
      <c r="AH275" s="11" t="e">
        <f t="shared" si="88"/>
        <v>#DIV/0!</v>
      </c>
      <c r="AI275" s="11" t="e">
        <f t="shared" si="89"/>
        <v>#DIV/0!</v>
      </c>
    </row>
    <row r="276" spans="1:35" x14ac:dyDescent="0.3">
      <c r="A276" s="13" t="s">
        <v>4810</v>
      </c>
      <c r="B276" s="13" t="str">
        <f>VLOOKUP($A276,Raw!$B$2:$DG$512,MATCH('Breakup of Clients of PMS'!B$1,Raw!$B$1:$DG$1,0),0)</f>
        <v>0</v>
      </c>
      <c r="C276" s="20">
        <f t="shared" si="72"/>
        <v>0</v>
      </c>
      <c r="D276" s="13" t="str">
        <f>VLOOKUP($A276,Raw!$B$2:$DG$512,MATCH('Breakup of Clients of PMS'!D$1,Raw!$B$1:$DG$1,0),0)</f>
        <v>19</v>
      </c>
      <c r="E276" s="20">
        <f t="shared" si="73"/>
        <v>5.3521126760563378E-2</v>
      </c>
      <c r="F276" s="13" t="str">
        <f>VLOOKUP($A276,Raw!$B$2:$DG$512,MATCH('Breakup of Clients of PMS'!F$1,Raw!$B$1:$DG$1,0),0)</f>
        <v>317</v>
      </c>
      <c r="G276" s="20">
        <f t="shared" si="74"/>
        <v>0.89295774647887327</v>
      </c>
      <c r="H276" s="13" t="str">
        <f>VLOOKUP($A276,Raw!$B$2:$DG$512,MATCH('Breakup of Clients of PMS'!H$1,Raw!$B$1:$DG$1,0),0)</f>
        <v>19</v>
      </c>
      <c r="I276" s="20">
        <f t="shared" si="75"/>
        <v>5.3521126760563378E-2</v>
      </c>
      <c r="J276" s="13" t="str">
        <f>VLOOKUP($A276,Raw!$B$2:$DG$512,MATCH('Breakup of Clients of PMS'!J$1,Raw!$B$1:$DG$1,0),0)</f>
        <v>0</v>
      </c>
      <c r="K276" s="20">
        <f t="shared" si="76"/>
        <v>0</v>
      </c>
      <c r="L276" s="13" t="str">
        <f>VLOOKUP($A276,Raw!$B$2:$DG$512,MATCH('Breakup of Clients of PMS'!L$1,Raw!$B$1:$DG$1,0),0)</f>
        <v>0</v>
      </c>
      <c r="M276" s="20">
        <f t="shared" si="77"/>
        <v>0</v>
      </c>
      <c r="N276" s="13" t="str">
        <f>VLOOKUP($A276,Raw!$B$2:$DG$512,MATCH('Breakup of Clients of PMS'!N$1,Raw!$B$1:$DG$1,0),0)</f>
        <v>355</v>
      </c>
      <c r="P276" s="13" t="str">
        <f>VLOOKUP($A276,Raw!$B$2:$DG$512,MATCH('Breakup of Clients of PMS'!P$1,Raw!$B$1:$DG$1,0),0)</f>
        <v>0</v>
      </c>
      <c r="Q276" s="20">
        <f t="shared" si="78"/>
        <v>0</v>
      </c>
      <c r="R276" s="13" t="str">
        <f>VLOOKUP($A276,Raw!$B$2:$DG$512,MATCH('Breakup of Clients of PMS'!R$1,Raw!$B$1:$DG$1,0),0)</f>
        <v>55.09</v>
      </c>
      <c r="S276" s="20">
        <f t="shared" si="79"/>
        <v>0.14366557137641478</v>
      </c>
      <c r="T276" s="13" t="str">
        <f>VLOOKUP($A276,Raw!$B$2:$DG$512,MATCH('Breakup of Clients of PMS'!T$1,Raw!$B$1:$DG$1,0),0)</f>
        <v>311.92</v>
      </c>
      <c r="U276" s="20">
        <f t="shared" si="80"/>
        <v>0.81343556042351228</v>
      </c>
      <c r="V276" s="13" t="str">
        <f>VLOOKUP($A276,Raw!$B$2:$DG$512,MATCH('Breakup of Clients of PMS'!V$1,Raw!$B$1:$DG$1,0),0)</f>
        <v>16.45</v>
      </c>
      <c r="W276" s="20">
        <f t="shared" si="81"/>
        <v>4.289886820007302E-2</v>
      </c>
      <c r="X276" s="13" t="str">
        <f>VLOOKUP($A276,Raw!$B$2:$DG$512,MATCH('Breakup of Clients of PMS'!X$1,Raw!$B$1:$DG$1,0),0)</f>
        <v>0</v>
      </c>
      <c r="Y276" s="20">
        <f t="shared" si="82"/>
        <v>0</v>
      </c>
      <c r="Z276" s="13" t="str">
        <f>VLOOKUP($A276,Raw!$B$2:$DG$512,MATCH('Breakup of Clients of PMS'!Z$1,Raw!$B$1:$DG$1,0),0)</f>
        <v>0</v>
      </c>
      <c r="AA276" s="20">
        <f t="shared" si="83"/>
        <v>0</v>
      </c>
      <c r="AB276" s="13" t="str">
        <f>VLOOKUP($A276,Raw!$B$2:$DG$512,MATCH('Breakup of Clients of PMS'!AB$1,Raw!$B$1:$DG$1,0),0)</f>
        <v>383.46</v>
      </c>
      <c r="AD276" s="11" t="e">
        <f t="shared" si="84"/>
        <v>#DIV/0!</v>
      </c>
      <c r="AE276" s="11">
        <f t="shared" si="85"/>
        <v>2.8994736842105264</v>
      </c>
      <c r="AF276" s="11">
        <f t="shared" si="86"/>
        <v>0.98397476340694012</v>
      </c>
      <c r="AG276" s="11">
        <f t="shared" si="87"/>
        <v>0.86578947368421044</v>
      </c>
      <c r="AH276" s="11" t="e">
        <f t="shared" si="88"/>
        <v>#DIV/0!</v>
      </c>
      <c r="AI276" s="11" t="e">
        <f t="shared" si="89"/>
        <v>#DIV/0!</v>
      </c>
    </row>
    <row r="277" spans="1:35" x14ac:dyDescent="0.3">
      <c r="A277" s="13" t="s">
        <v>4827</v>
      </c>
      <c r="B277" s="13" t="str">
        <f>VLOOKUP($A277,Raw!$B$2:$DG$512,MATCH('Breakup of Clients of PMS'!B$1,Raw!$B$1:$DG$1,0),0)</f>
        <v>0</v>
      </c>
      <c r="C277" s="20">
        <f t="shared" si="72"/>
        <v>0</v>
      </c>
      <c r="D277" s="13" t="str">
        <f>VLOOKUP($A277,Raw!$B$2:$DG$512,MATCH('Breakup of Clients of PMS'!D$1,Raw!$B$1:$DG$1,0),0)</f>
        <v>33</v>
      </c>
      <c r="E277" s="20">
        <f t="shared" si="73"/>
        <v>8.9189189189189194E-2</v>
      </c>
      <c r="F277" s="13" t="str">
        <f>VLOOKUP($A277,Raw!$B$2:$DG$512,MATCH('Breakup of Clients of PMS'!F$1,Raw!$B$1:$DG$1,0),0)</f>
        <v>282</v>
      </c>
      <c r="G277" s="20">
        <f t="shared" si="74"/>
        <v>0.76216216216216215</v>
      </c>
      <c r="H277" s="13" t="str">
        <f>VLOOKUP($A277,Raw!$B$2:$DG$512,MATCH('Breakup of Clients of PMS'!H$1,Raw!$B$1:$DG$1,0),0)</f>
        <v>55</v>
      </c>
      <c r="I277" s="20">
        <f t="shared" si="75"/>
        <v>0.14864864864864866</v>
      </c>
      <c r="J277" s="13" t="str">
        <f>VLOOKUP($A277,Raw!$B$2:$DG$512,MATCH('Breakup of Clients of PMS'!J$1,Raw!$B$1:$DG$1,0),0)</f>
        <v>0</v>
      </c>
      <c r="K277" s="20">
        <f t="shared" si="76"/>
        <v>0</v>
      </c>
      <c r="L277" s="13" t="str">
        <f>VLOOKUP($A277,Raw!$B$2:$DG$512,MATCH('Breakup of Clients of PMS'!L$1,Raw!$B$1:$DG$1,0),0)</f>
        <v>0</v>
      </c>
      <c r="M277" s="20">
        <f t="shared" si="77"/>
        <v>0</v>
      </c>
      <c r="N277" s="13" t="str">
        <f>VLOOKUP($A277,Raw!$B$2:$DG$512,MATCH('Breakup of Clients of PMS'!N$1,Raw!$B$1:$DG$1,0),0)</f>
        <v>370</v>
      </c>
      <c r="P277" s="13" t="str">
        <f>VLOOKUP($A277,Raw!$B$2:$DG$512,MATCH('Breakup of Clients of PMS'!P$1,Raw!$B$1:$DG$1,0),0)</f>
        <v>0</v>
      </c>
      <c r="Q277" s="20">
        <f t="shared" si="78"/>
        <v>0</v>
      </c>
      <c r="R277" s="13" t="str">
        <f>VLOOKUP($A277,Raw!$B$2:$DG$512,MATCH('Breakup of Clients of PMS'!R$1,Raw!$B$1:$DG$1,0),0)</f>
        <v>113.44523</v>
      </c>
      <c r="S277" s="20">
        <f t="shared" si="79"/>
        <v>0.21065028760404531</v>
      </c>
      <c r="T277" s="13" t="str">
        <f>VLOOKUP($A277,Raw!$B$2:$DG$512,MATCH('Breakup of Clients of PMS'!T$1,Raw!$B$1:$DG$1,0),0)</f>
        <v>279.40109</v>
      </c>
      <c r="U277" s="20">
        <f t="shared" si="80"/>
        <v>0.51880471277094464</v>
      </c>
      <c r="V277" s="13" t="str">
        <f>VLOOKUP($A277,Raw!$B$2:$DG$512,MATCH('Breakup of Clients of PMS'!V$1,Raw!$B$1:$DG$1,0),0)</f>
        <v>145.70139</v>
      </c>
      <c r="W277" s="20">
        <f t="shared" si="81"/>
        <v>0.27054499962501</v>
      </c>
      <c r="X277" s="13" t="str">
        <f>VLOOKUP($A277,Raw!$B$2:$DG$512,MATCH('Breakup of Clients of PMS'!X$1,Raw!$B$1:$DG$1,0),0)</f>
        <v>0</v>
      </c>
      <c r="Y277" s="20">
        <f t="shared" si="82"/>
        <v>0</v>
      </c>
      <c r="Z277" s="13" t="str">
        <f>VLOOKUP($A277,Raw!$B$2:$DG$512,MATCH('Breakup of Clients of PMS'!Z$1,Raw!$B$1:$DG$1,0),0)</f>
        <v>0</v>
      </c>
      <c r="AA277" s="20">
        <f t="shared" si="83"/>
        <v>0</v>
      </c>
      <c r="AB277" s="13" t="str">
        <f>VLOOKUP($A277,Raw!$B$2:$DG$512,MATCH('Breakup of Clients of PMS'!AB$1,Raw!$B$1:$DG$1,0),0)</f>
        <v>538.54771</v>
      </c>
      <c r="AD277" s="11" t="e">
        <f t="shared" si="84"/>
        <v>#DIV/0!</v>
      </c>
      <c r="AE277" s="11">
        <f t="shared" si="85"/>
        <v>3.4377342424242423</v>
      </c>
      <c r="AF277" s="11">
        <f t="shared" si="86"/>
        <v>0.9907840070921986</v>
      </c>
      <c r="AG277" s="11">
        <f t="shared" si="87"/>
        <v>2.6491161818181821</v>
      </c>
      <c r="AH277" s="11" t="e">
        <f t="shared" si="88"/>
        <v>#DIV/0!</v>
      </c>
      <c r="AI277" s="11" t="e">
        <f t="shared" si="89"/>
        <v>#DIV/0!</v>
      </c>
    </row>
    <row r="278" spans="1:35" x14ac:dyDescent="0.3">
      <c r="A278" s="13" t="s">
        <v>4843</v>
      </c>
      <c r="B278" s="13" t="str">
        <f>VLOOKUP($A278,Raw!$B$2:$DG$512,MATCH('Breakup of Clients of PMS'!B$1,Raw!$B$1:$DG$1,0),0)</f>
        <v>0</v>
      </c>
      <c r="C278" s="20">
        <f t="shared" si="72"/>
        <v>0</v>
      </c>
      <c r="D278" s="13" t="str">
        <f>VLOOKUP($A278,Raw!$B$2:$DG$512,MATCH('Breakup of Clients of PMS'!D$1,Raw!$B$1:$DG$1,0),0)</f>
        <v>11</v>
      </c>
      <c r="E278" s="20">
        <f t="shared" si="73"/>
        <v>0.2558139534883721</v>
      </c>
      <c r="F278" s="13" t="str">
        <f>VLOOKUP($A278,Raw!$B$2:$DG$512,MATCH('Breakup of Clients of PMS'!F$1,Raw!$B$1:$DG$1,0),0)</f>
        <v>32</v>
      </c>
      <c r="G278" s="20">
        <f t="shared" si="74"/>
        <v>0.7441860465116279</v>
      </c>
      <c r="H278" s="13" t="str">
        <f>VLOOKUP($A278,Raw!$B$2:$DG$512,MATCH('Breakup of Clients of PMS'!H$1,Raw!$B$1:$DG$1,0),0)</f>
        <v>0</v>
      </c>
      <c r="I278" s="20">
        <f t="shared" si="75"/>
        <v>0</v>
      </c>
      <c r="J278" s="13" t="str">
        <f>VLOOKUP($A278,Raw!$B$2:$DG$512,MATCH('Breakup of Clients of PMS'!J$1,Raw!$B$1:$DG$1,0),0)</f>
        <v>0</v>
      </c>
      <c r="K278" s="20">
        <f t="shared" si="76"/>
        <v>0</v>
      </c>
      <c r="L278" s="13" t="str">
        <f>VLOOKUP($A278,Raw!$B$2:$DG$512,MATCH('Breakup of Clients of PMS'!L$1,Raw!$B$1:$DG$1,0),0)</f>
        <v>0</v>
      </c>
      <c r="M278" s="20">
        <f t="shared" si="77"/>
        <v>0</v>
      </c>
      <c r="N278" s="13" t="str">
        <f>VLOOKUP($A278,Raw!$B$2:$DG$512,MATCH('Breakup of Clients of PMS'!N$1,Raw!$B$1:$DG$1,0),0)</f>
        <v>43</v>
      </c>
      <c r="P278" s="13" t="str">
        <f>VLOOKUP($A278,Raw!$B$2:$DG$512,MATCH('Breakup of Clients of PMS'!P$1,Raw!$B$1:$DG$1,0),0)</f>
        <v>0</v>
      </c>
      <c r="Q278" s="20">
        <f t="shared" si="78"/>
        <v>0</v>
      </c>
      <c r="R278" s="13" t="str">
        <f>VLOOKUP($A278,Raw!$B$2:$DG$512,MATCH('Breakup of Clients of PMS'!R$1,Raw!$B$1:$DG$1,0),0)</f>
        <v>1024.49</v>
      </c>
      <c r="S278" s="20">
        <f t="shared" si="79"/>
        <v>0.93077069838010695</v>
      </c>
      <c r="T278" s="13" t="str">
        <f>VLOOKUP($A278,Raw!$B$2:$DG$512,MATCH('Breakup of Clients of PMS'!T$1,Raw!$B$1:$DG$1,0),0)</f>
        <v>76.19</v>
      </c>
      <c r="U278" s="20">
        <f t="shared" si="80"/>
        <v>6.9220216409706631E-2</v>
      </c>
      <c r="V278" s="13" t="str">
        <f>VLOOKUP($A278,Raw!$B$2:$DG$512,MATCH('Breakup of Clients of PMS'!V$1,Raw!$B$1:$DG$1,0),0)</f>
        <v>0</v>
      </c>
      <c r="W278" s="20">
        <f t="shared" si="81"/>
        <v>0</v>
      </c>
      <c r="X278" s="13" t="str">
        <f>VLOOKUP($A278,Raw!$B$2:$DG$512,MATCH('Breakup of Clients of PMS'!X$1,Raw!$B$1:$DG$1,0),0)</f>
        <v>0</v>
      </c>
      <c r="Y278" s="20">
        <f t="shared" si="82"/>
        <v>0</v>
      </c>
      <c r="Z278" s="13" t="str">
        <f>VLOOKUP($A278,Raw!$B$2:$DG$512,MATCH('Breakup of Clients of PMS'!Z$1,Raw!$B$1:$DG$1,0),0)</f>
        <v>0</v>
      </c>
      <c r="AA278" s="20">
        <f t="shared" si="83"/>
        <v>0</v>
      </c>
      <c r="AB278" s="13" t="str">
        <f>VLOOKUP($A278,Raw!$B$2:$DG$512,MATCH('Breakup of Clients of PMS'!AB$1,Raw!$B$1:$DG$1,0),0)</f>
        <v>1100.69</v>
      </c>
      <c r="AD278" s="11" t="e">
        <f t="shared" si="84"/>
        <v>#DIV/0!</v>
      </c>
      <c r="AE278" s="11">
        <f t="shared" si="85"/>
        <v>93.13545454545455</v>
      </c>
      <c r="AF278" s="11">
        <f t="shared" si="86"/>
        <v>2.3809374999999999</v>
      </c>
      <c r="AG278" s="11" t="e">
        <f t="shared" si="87"/>
        <v>#DIV/0!</v>
      </c>
      <c r="AH278" s="11" t="e">
        <f t="shared" si="88"/>
        <v>#DIV/0!</v>
      </c>
      <c r="AI278" s="11" t="e">
        <f t="shared" si="89"/>
        <v>#DIV/0!</v>
      </c>
    </row>
    <row r="279" spans="1:35" x14ac:dyDescent="0.3">
      <c r="A279" s="13" t="s">
        <v>4872</v>
      </c>
      <c r="B279" s="13" t="str">
        <f>VLOOKUP($A279,Raw!$B$2:$DG$512,MATCH('Breakup of Clients of PMS'!B$1,Raw!$B$1:$DG$1,0),0)</f>
        <v>0</v>
      </c>
      <c r="C279" s="20">
        <f t="shared" si="72"/>
        <v>0</v>
      </c>
      <c r="D279" s="13" t="str">
        <f>VLOOKUP($A279,Raw!$B$2:$DG$512,MATCH('Breakup of Clients of PMS'!D$1,Raw!$B$1:$DG$1,0),0)</f>
        <v>1</v>
      </c>
      <c r="E279" s="20">
        <f t="shared" si="73"/>
        <v>0.2</v>
      </c>
      <c r="F279" s="13" t="str">
        <f>VLOOKUP($A279,Raw!$B$2:$DG$512,MATCH('Breakup of Clients of PMS'!F$1,Raw!$B$1:$DG$1,0),0)</f>
        <v>4</v>
      </c>
      <c r="G279" s="20">
        <f t="shared" si="74"/>
        <v>0.8</v>
      </c>
      <c r="H279" s="13" t="str">
        <f>VLOOKUP($A279,Raw!$B$2:$DG$512,MATCH('Breakup of Clients of PMS'!H$1,Raw!$B$1:$DG$1,0),0)</f>
        <v>0</v>
      </c>
      <c r="I279" s="20">
        <f t="shared" si="75"/>
        <v>0</v>
      </c>
      <c r="J279" s="13" t="str">
        <f>VLOOKUP($A279,Raw!$B$2:$DG$512,MATCH('Breakup of Clients of PMS'!J$1,Raw!$B$1:$DG$1,0),0)</f>
        <v>0</v>
      </c>
      <c r="K279" s="20">
        <f t="shared" si="76"/>
        <v>0</v>
      </c>
      <c r="L279" s="13" t="str">
        <f>VLOOKUP($A279,Raw!$B$2:$DG$512,MATCH('Breakup of Clients of PMS'!L$1,Raw!$B$1:$DG$1,0),0)</f>
        <v>0</v>
      </c>
      <c r="M279" s="20">
        <f t="shared" si="77"/>
        <v>0</v>
      </c>
      <c r="N279" s="13" t="str">
        <f>VLOOKUP($A279,Raw!$B$2:$DG$512,MATCH('Breakup of Clients of PMS'!N$1,Raw!$B$1:$DG$1,0),0)</f>
        <v>5</v>
      </c>
      <c r="P279" s="13" t="str">
        <f>VLOOKUP($A279,Raw!$B$2:$DG$512,MATCH('Breakup of Clients of PMS'!P$1,Raw!$B$1:$DG$1,0),0)</f>
        <v>0</v>
      </c>
      <c r="Q279" s="20">
        <f t="shared" si="78"/>
        <v>0</v>
      </c>
      <c r="R279" s="13" t="str">
        <f>VLOOKUP($A279,Raw!$B$2:$DG$512,MATCH('Breakup of Clients of PMS'!R$1,Raw!$B$1:$DG$1,0),0)</f>
        <v>5.62</v>
      </c>
      <c r="S279" s="20">
        <f t="shared" si="79"/>
        <v>0.40142857142857141</v>
      </c>
      <c r="T279" s="13" t="str">
        <f>VLOOKUP($A279,Raw!$B$2:$DG$512,MATCH('Breakup of Clients of PMS'!T$1,Raw!$B$1:$DG$1,0),0)</f>
        <v>8.38</v>
      </c>
      <c r="U279" s="20">
        <f t="shared" si="80"/>
        <v>0.59857142857142864</v>
      </c>
      <c r="V279" s="13" t="str">
        <f>VLOOKUP($A279,Raw!$B$2:$DG$512,MATCH('Breakup of Clients of PMS'!V$1,Raw!$B$1:$DG$1,0),0)</f>
        <v>0</v>
      </c>
      <c r="W279" s="20">
        <f t="shared" si="81"/>
        <v>0</v>
      </c>
      <c r="X279" s="13" t="str">
        <f>VLOOKUP($A279,Raw!$B$2:$DG$512,MATCH('Breakup of Clients of PMS'!X$1,Raw!$B$1:$DG$1,0),0)</f>
        <v>0</v>
      </c>
      <c r="Y279" s="20">
        <f t="shared" si="82"/>
        <v>0</v>
      </c>
      <c r="Z279" s="13" t="str">
        <f>VLOOKUP($A279,Raw!$B$2:$DG$512,MATCH('Breakup of Clients of PMS'!Z$1,Raw!$B$1:$DG$1,0),0)</f>
        <v>0</v>
      </c>
      <c r="AA279" s="20">
        <f t="shared" si="83"/>
        <v>0</v>
      </c>
      <c r="AB279" s="13" t="str">
        <f>VLOOKUP($A279,Raw!$B$2:$DG$512,MATCH('Breakup of Clients of PMS'!AB$1,Raw!$B$1:$DG$1,0),0)</f>
        <v>14</v>
      </c>
      <c r="AD279" s="11" t="e">
        <f t="shared" si="84"/>
        <v>#DIV/0!</v>
      </c>
      <c r="AE279" s="11">
        <f t="shared" si="85"/>
        <v>5.62</v>
      </c>
      <c r="AF279" s="11">
        <f t="shared" si="86"/>
        <v>2.0950000000000002</v>
      </c>
      <c r="AG279" s="11" t="e">
        <f t="shared" si="87"/>
        <v>#DIV/0!</v>
      </c>
      <c r="AH279" s="11" t="e">
        <f t="shared" si="88"/>
        <v>#DIV/0!</v>
      </c>
      <c r="AI279" s="11" t="e">
        <f t="shared" si="89"/>
        <v>#DIV/0!</v>
      </c>
    </row>
    <row r="280" spans="1:35" x14ac:dyDescent="0.3">
      <c r="A280" s="13" t="s">
        <v>4885</v>
      </c>
      <c r="B280" s="13" t="str">
        <f>VLOOKUP($A280,Raw!$B$2:$DG$512,MATCH('Breakup of Clients of PMS'!B$1,Raw!$B$1:$DG$1,0),0)</f>
        <v>0</v>
      </c>
      <c r="C280" s="20">
        <f t="shared" si="72"/>
        <v>0</v>
      </c>
      <c r="D280" s="13" t="str">
        <f>VLOOKUP($A280,Raw!$B$2:$DG$512,MATCH('Breakup of Clients of PMS'!D$1,Raw!$B$1:$DG$1,0),0)</f>
        <v>5</v>
      </c>
      <c r="E280" s="20">
        <f t="shared" si="73"/>
        <v>1.2048192771084338E-2</v>
      </c>
      <c r="F280" s="13" t="str">
        <f>VLOOKUP($A280,Raw!$B$2:$DG$512,MATCH('Breakup of Clients of PMS'!F$1,Raw!$B$1:$DG$1,0),0)</f>
        <v>396</v>
      </c>
      <c r="G280" s="20">
        <f t="shared" si="74"/>
        <v>0.95421686746987955</v>
      </c>
      <c r="H280" s="13" t="str">
        <f>VLOOKUP($A280,Raw!$B$2:$DG$512,MATCH('Breakup of Clients of PMS'!H$1,Raw!$B$1:$DG$1,0),0)</f>
        <v>13</v>
      </c>
      <c r="I280" s="20">
        <f t="shared" si="75"/>
        <v>3.1325301204819279E-2</v>
      </c>
      <c r="J280" s="13" t="str">
        <f>VLOOKUP($A280,Raw!$B$2:$DG$512,MATCH('Breakup of Clients of PMS'!J$1,Raw!$B$1:$DG$1,0),0)</f>
        <v>1</v>
      </c>
      <c r="K280" s="20">
        <f t="shared" si="76"/>
        <v>2.4096385542168677E-3</v>
      </c>
      <c r="L280" s="13" t="str">
        <f>VLOOKUP($A280,Raw!$B$2:$DG$512,MATCH('Breakup of Clients of PMS'!L$1,Raw!$B$1:$DG$1,0),0)</f>
        <v>0</v>
      </c>
      <c r="M280" s="20">
        <f t="shared" si="77"/>
        <v>0</v>
      </c>
      <c r="N280" s="13" t="str">
        <f>VLOOKUP($A280,Raw!$B$2:$DG$512,MATCH('Breakup of Clients of PMS'!N$1,Raw!$B$1:$DG$1,0),0)</f>
        <v>415</v>
      </c>
      <c r="P280" s="13" t="str">
        <f>VLOOKUP($A280,Raw!$B$2:$DG$512,MATCH('Breakup of Clients of PMS'!P$1,Raw!$B$1:$DG$1,0),0)</f>
        <v>0</v>
      </c>
      <c r="Q280" s="20">
        <f t="shared" si="78"/>
        <v>0</v>
      </c>
      <c r="R280" s="13" t="str">
        <f>VLOOKUP($A280,Raw!$B$2:$DG$512,MATCH('Breakup of Clients of PMS'!R$1,Raw!$B$1:$DG$1,0),0)</f>
        <v>14.98</v>
      </c>
      <c r="S280" s="20">
        <f t="shared" si="79"/>
        <v>1.7866300912397878E-2</v>
      </c>
      <c r="T280" s="13" t="str">
        <f>VLOOKUP($A280,Raw!$B$2:$DG$512,MATCH('Breakup of Clients of PMS'!T$1,Raw!$B$1:$DG$1,0),0)</f>
        <v>763.85</v>
      </c>
      <c r="U280" s="20">
        <f t="shared" si="80"/>
        <v>0.91102629852704398</v>
      </c>
      <c r="V280" s="13" t="str">
        <f>VLOOKUP($A280,Raw!$B$2:$DG$512,MATCH('Breakup of Clients of PMS'!V$1,Raw!$B$1:$DG$1,0),0)</f>
        <v>18.54</v>
      </c>
      <c r="W280" s="20">
        <f t="shared" si="81"/>
        <v>2.2112230902260121E-2</v>
      </c>
      <c r="X280" s="13" t="str">
        <f>VLOOKUP($A280,Raw!$B$2:$DG$512,MATCH('Breakup of Clients of PMS'!X$1,Raw!$B$1:$DG$1,0),0)</f>
        <v>41.08</v>
      </c>
      <c r="Y280" s="20">
        <f t="shared" si="82"/>
        <v>4.8995169658298046E-2</v>
      </c>
      <c r="Z280" s="13" t="str">
        <f>VLOOKUP($A280,Raw!$B$2:$DG$512,MATCH('Breakup of Clients of PMS'!Z$1,Raw!$B$1:$DG$1,0),0)</f>
        <v>0</v>
      </c>
      <c r="AA280" s="20">
        <f t="shared" si="83"/>
        <v>0</v>
      </c>
      <c r="AB280" s="13" t="str">
        <f>VLOOKUP($A280,Raw!$B$2:$DG$512,MATCH('Breakup of Clients of PMS'!AB$1,Raw!$B$1:$DG$1,0),0)</f>
        <v>838.45</v>
      </c>
      <c r="AD280" s="11" t="e">
        <f t="shared" si="84"/>
        <v>#DIV/0!</v>
      </c>
      <c r="AE280" s="11">
        <f t="shared" si="85"/>
        <v>2.996</v>
      </c>
      <c r="AF280" s="11">
        <f t="shared" si="86"/>
        <v>1.9289141414141415</v>
      </c>
      <c r="AG280" s="11">
        <f t="shared" si="87"/>
        <v>1.4261538461538461</v>
      </c>
      <c r="AH280" s="11">
        <f t="shared" si="88"/>
        <v>41.08</v>
      </c>
      <c r="AI280" s="11" t="e">
        <f t="shared" si="89"/>
        <v>#DIV/0!</v>
      </c>
    </row>
    <row r="281" spans="1:35" x14ac:dyDescent="0.3">
      <c r="A281" s="13" t="s">
        <v>4911</v>
      </c>
      <c r="B281" s="13" t="str">
        <f>VLOOKUP($A281,Raw!$B$2:$DG$512,MATCH('Breakup of Clients of PMS'!B$1,Raw!$B$1:$DG$1,0),0)</f>
        <v>0</v>
      </c>
      <c r="C281" s="20" t="e">
        <f t="shared" si="72"/>
        <v>#DIV/0!</v>
      </c>
      <c r="D281" s="13" t="str">
        <f>VLOOKUP($A281,Raw!$B$2:$DG$512,MATCH('Breakup of Clients of PMS'!D$1,Raw!$B$1:$DG$1,0),0)</f>
        <v>0</v>
      </c>
      <c r="E281" s="20" t="e">
        <f t="shared" si="73"/>
        <v>#DIV/0!</v>
      </c>
      <c r="F281" s="13" t="str">
        <f>VLOOKUP($A281,Raw!$B$2:$DG$512,MATCH('Breakup of Clients of PMS'!F$1,Raw!$B$1:$DG$1,0),0)</f>
        <v>0</v>
      </c>
      <c r="G281" s="20" t="e">
        <f t="shared" si="74"/>
        <v>#DIV/0!</v>
      </c>
      <c r="H281" s="13" t="str">
        <f>VLOOKUP($A281,Raw!$B$2:$DG$512,MATCH('Breakup of Clients of PMS'!H$1,Raw!$B$1:$DG$1,0),0)</f>
        <v>0</v>
      </c>
      <c r="I281" s="20" t="e">
        <f t="shared" si="75"/>
        <v>#DIV/0!</v>
      </c>
      <c r="J281" s="13" t="str">
        <f>VLOOKUP($A281,Raw!$B$2:$DG$512,MATCH('Breakup of Clients of PMS'!J$1,Raw!$B$1:$DG$1,0),0)</f>
        <v>0</v>
      </c>
      <c r="K281" s="20" t="e">
        <f t="shared" si="76"/>
        <v>#DIV/0!</v>
      </c>
      <c r="L281" s="13" t="str">
        <f>VLOOKUP($A281,Raw!$B$2:$DG$512,MATCH('Breakup of Clients of PMS'!L$1,Raw!$B$1:$DG$1,0),0)</f>
        <v>0</v>
      </c>
      <c r="M281" s="20" t="e">
        <f t="shared" si="77"/>
        <v>#DIV/0!</v>
      </c>
      <c r="N281" s="13" t="str">
        <f>VLOOKUP($A281,Raw!$B$2:$DG$512,MATCH('Breakup of Clients of PMS'!N$1,Raw!$B$1:$DG$1,0),0)</f>
        <v>0</v>
      </c>
      <c r="P281" s="13" t="str">
        <f>VLOOKUP($A281,Raw!$B$2:$DG$512,MATCH('Breakup of Clients of PMS'!P$1,Raw!$B$1:$DG$1,0),0)</f>
        <v>0</v>
      </c>
      <c r="Q281" s="20" t="e">
        <f t="shared" si="78"/>
        <v>#DIV/0!</v>
      </c>
      <c r="R281" s="13" t="str">
        <f>VLOOKUP($A281,Raw!$B$2:$DG$512,MATCH('Breakup of Clients of PMS'!R$1,Raw!$B$1:$DG$1,0),0)</f>
        <v>0</v>
      </c>
      <c r="S281" s="20" t="e">
        <f t="shared" si="79"/>
        <v>#DIV/0!</v>
      </c>
      <c r="T281" s="13" t="str">
        <f>VLOOKUP($A281,Raw!$B$2:$DG$512,MATCH('Breakup of Clients of PMS'!T$1,Raw!$B$1:$DG$1,0),0)</f>
        <v>0</v>
      </c>
      <c r="U281" s="20" t="e">
        <f t="shared" si="80"/>
        <v>#DIV/0!</v>
      </c>
      <c r="V281" s="13" t="str">
        <f>VLOOKUP($A281,Raw!$B$2:$DG$512,MATCH('Breakup of Clients of PMS'!V$1,Raw!$B$1:$DG$1,0),0)</f>
        <v>0</v>
      </c>
      <c r="W281" s="20" t="e">
        <f t="shared" si="81"/>
        <v>#DIV/0!</v>
      </c>
      <c r="X281" s="13" t="str">
        <f>VLOOKUP($A281,Raw!$B$2:$DG$512,MATCH('Breakup of Clients of PMS'!X$1,Raw!$B$1:$DG$1,0),0)</f>
        <v>0</v>
      </c>
      <c r="Y281" s="20" t="e">
        <f t="shared" si="82"/>
        <v>#DIV/0!</v>
      </c>
      <c r="Z281" s="13" t="str">
        <f>VLOOKUP($A281,Raw!$B$2:$DG$512,MATCH('Breakup of Clients of PMS'!Z$1,Raw!$B$1:$DG$1,0),0)</f>
        <v>0</v>
      </c>
      <c r="AA281" s="20" t="e">
        <f t="shared" si="83"/>
        <v>#DIV/0!</v>
      </c>
      <c r="AB281" s="13" t="str">
        <f>VLOOKUP($A281,Raw!$B$2:$DG$512,MATCH('Breakup of Clients of PMS'!AB$1,Raw!$B$1:$DG$1,0),0)</f>
        <v>0</v>
      </c>
      <c r="AD281" s="11" t="e">
        <f t="shared" si="84"/>
        <v>#DIV/0!</v>
      </c>
      <c r="AE281" s="11" t="e">
        <f t="shared" si="85"/>
        <v>#DIV/0!</v>
      </c>
      <c r="AF281" s="11" t="e">
        <f t="shared" si="86"/>
        <v>#DIV/0!</v>
      </c>
      <c r="AG281" s="11" t="e">
        <f t="shared" si="87"/>
        <v>#DIV/0!</v>
      </c>
      <c r="AH281" s="11" t="e">
        <f t="shared" si="88"/>
        <v>#DIV/0!</v>
      </c>
      <c r="AI281" s="11" t="e">
        <f t="shared" si="89"/>
        <v>#DIV/0!</v>
      </c>
    </row>
    <row r="282" spans="1:35" x14ac:dyDescent="0.3">
      <c r="A282" s="13" t="s">
        <v>4919</v>
      </c>
      <c r="B282" s="13" t="str">
        <f>VLOOKUP($A282,Raw!$B$2:$DG$512,MATCH('Breakup of Clients of PMS'!B$1,Raw!$B$1:$DG$1,0),0)</f>
        <v>0</v>
      </c>
      <c r="C282" s="20">
        <f t="shared" si="72"/>
        <v>0</v>
      </c>
      <c r="D282" s="13" t="str">
        <f>VLOOKUP($A282,Raw!$B$2:$DG$512,MATCH('Breakup of Clients of PMS'!D$1,Raw!$B$1:$DG$1,0),0)</f>
        <v>25</v>
      </c>
      <c r="E282" s="20">
        <f t="shared" si="73"/>
        <v>8.0385852090032156E-2</v>
      </c>
      <c r="F282" s="13" t="str">
        <f>VLOOKUP($A282,Raw!$B$2:$DG$512,MATCH('Breakup of Clients of PMS'!F$1,Raw!$B$1:$DG$1,0),0)</f>
        <v>235</v>
      </c>
      <c r="G282" s="20">
        <f t="shared" si="74"/>
        <v>0.75562700964630225</v>
      </c>
      <c r="H282" s="13" t="str">
        <f>VLOOKUP($A282,Raw!$B$2:$DG$512,MATCH('Breakup of Clients of PMS'!H$1,Raw!$B$1:$DG$1,0),0)</f>
        <v>51</v>
      </c>
      <c r="I282" s="20">
        <f t="shared" si="75"/>
        <v>0.16398713826366559</v>
      </c>
      <c r="J282" s="13" t="str">
        <f>VLOOKUP($A282,Raw!$B$2:$DG$512,MATCH('Breakup of Clients of PMS'!J$1,Raw!$B$1:$DG$1,0),0)</f>
        <v>0</v>
      </c>
      <c r="K282" s="20">
        <f t="shared" si="76"/>
        <v>0</v>
      </c>
      <c r="L282" s="13" t="str">
        <f>VLOOKUP($A282,Raw!$B$2:$DG$512,MATCH('Breakup of Clients of PMS'!L$1,Raw!$B$1:$DG$1,0),0)</f>
        <v>0</v>
      </c>
      <c r="M282" s="20">
        <f t="shared" si="77"/>
        <v>0</v>
      </c>
      <c r="N282" s="13" t="str">
        <f>VLOOKUP($A282,Raw!$B$2:$DG$512,MATCH('Breakup of Clients of PMS'!N$1,Raw!$B$1:$DG$1,0),0)</f>
        <v>311</v>
      </c>
      <c r="P282" s="13" t="str">
        <f>VLOOKUP($A282,Raw!$B$2:$DG$512,MATCH('Breakup of Clients of PMS'!P$1,Raw!$B$1:$DG$1,0),0)</f>
        <v>0</v>
      </c>
      <c r="Q282" s="20">
        <f t="shared" si="78"/>
        <v>0</v>
      </c>
      <c r="R282" s="13" t="str">
        <f>VLOOKUP($A282,Raw!$B$2:$DG$512,MATCH('Breakup of Clients of PMS'!R$1,Raw!$B$1:$DG$1,0),0)</f>
        <v>98.37605</v>
      </c>
      <c r="S282" s="20">
        <f t="shared" si="79"/>
        <v>0.26452570073353843</v>
      </c>
      <c r="T282" s="13" t="str">
        <f>VLOOKUP($A282,Raw!$B$2:$DG$512,MATCH('Breakup of Clients of PMS'!T$1,Raw!$B$1:$DG$1,0),0)</f>
        <v>203.81759</v>
      </c>
      <c r="U282" s="20">
        <f t="shared" si="80"/>
        <v>0.54804996558177554</v>
      </c>
      <c r="V282" s="13" t="str">
        <f>VLOOKUP($A282,Raw!$B$2:$DG$512,MATCH('Breakup of Clients of PMS'!V$1,Raw!$B$1:$DG$1,0),0)</f>
        <v>69.70236</v>
      </c>
      <c r="W282" s="20">
        <f t="shared" si="81"/>
        <v>0.18742433368468603</v>
      </c>
      <c r="X282" s="13" t="str">
        <f>VLOOKUP($A282,Raw!$B$2:$DG$512,MATCH('Breakup of Clients of PMS'!X$1,Raw!$B$1:$DG$1,0),0)</f>
        <v>0</v>
      </c>
      <c r="Y282" s="20">
        <f t="shared" si="82"/>
        <v>0</v>
      </c>
      <c r="Z282" s="13" t="str">
        <f>VLOOKUP($A282,Raw!$B$2:$DG$512,MATCH('Breakup of Clients of PMS'!Z$1,Raw!$B$1:$DG$1,0),0)</f>
        <v>0</v>
      </c>
      <c r="AA282" s="20">
        <f t="shared" si="83"/>
        <v>0</v>
      </c>
      <c r="AB282" s="13" t="str">
        <f>VLOOKUP($A282,Raw!$B$2:$DG$512,MATCH('Breakup of Clients of PMS'!AB$1,Raw!$B$1:$DG$1,0),0)</f>
        <v>371.896</v>
      </c>
      <c r="AD282" s="11" t="e">
        <f t="shared" si="84"/>
        <v>#DIV/0!</v>
      </c>
      <c r="AE282" s="11">
        <f t="shared" si="85"/>
        <v>3.9350420000000002</v>
      </c>
      <c r="AF282" s="11">
        <f t="shared" si="86"/>
        <v>0.86730889361702124</v>
      </c>
      <c r="AG282" s="11">
        <f t="shared" si="87"/>
        <v>1.3667129411764705</v>
      </c>
      <c r="AH282" s="11" t="e">
        <f t="shared" si="88"/>
        <v>#DIV/0!</v>
      </c>
      <c r="AI282" s="11" t="e">
        <f t="shared" si="89"/>
        <v>#DIV/0!</v>
      </c>
    </row>
    <row r="283" spans="1:35" x14ac:dyDescent="0.3">
      <c r="A283" s="13" t="s">
        <v>4944</v>
      </c>
      <c r="B283" s="13" t="str">
        <f>VLOOKUP($A283,Raw!$B$2:$DG$512,MATCH('Breakup of Clients of PMS'!B$1,Raw!$B$1:$DG$1,0),0)</f>
        <v>0</v>
      </c>
      <c r="C283" s="20">
        <f t="shared" si="72"/>
        <v>0</v>
      </c>
      <c r="D283" s="13" t="str">
        <f>VLOOKUP($A283,Raw!$B$2:$DG$512,MATCH('Breakup of Clients of PMS'!D$1,Raw!$B$1:$DG$1,0),0)</f>
        <v>4</v>
      </c>
      <c r="E283" s="20">
        <f t="shared" si="73"/>
        <v>2.5806451612903226E-2</v>
      </c>
      <c r="F283" s="13" t="str">
        <f>VLOOKUP($A283,Raw!$B$2:$DG$512,MATCH('Breakup of Clients of PMS'!F$1,Raw!$B$1:$DG$1,0),0)</f>
        <v>130</v>
      </c>
      <c r="G283" s="20">
        <f t="shared" si="74"/>
        <v>0.83870967741935487</v>
      </c>
      <c r="H283" s="13" t="str">
        <f>VLOOKUP($A283,Raw!$B$2:$DG$512,MATCH('Breakup of Clients of PMS'!H$1,Raw!$B$1:$DG$1,0),0)</f>
        <v>21</v>
      </c>
      <c r="I283" s="20">
        <f t="shared" si="75"/>
        <v>0.13548387096774195</v>
      </c>
      <c r="J283" s="13" t="str">
        <f>VLOOKUP($A283,Raw!$B$2:$DG$512,MATCH('Breakup of Clients of PMS'!J$1,Raw!$B$1:$DG$1,0),0)</f>
        <v>0</v>
      </c>
      <c r="K283" s="20">
        <f t="shared" si="76"/>
        <v>0</v>
      </c>
      <c r="L283" s="13" t="str">
        <f>VLOOKUP($A283,Raw!$B$2:$DG$512,MATCH('Breakup of Clients of PMS'!L$1,Raw!$B$1:$DG$1,0),0)</f>
        <v>0</v>
      </c>
      <c r="M283" s="20">
        <f t="shared" si="77"/>
        <v>0</v>
      </c>
      <c r="N283" s="13" t="str">
        <f>VLOOKUP($A283,Raw!$B$2:$DG$512,MATCH('Breakup of Clients of PMS'!N$1,Raw!$B$1:$DG$1,0),0)</f>
        <v>155</v>
      </c>
      <c r="P283" s="13" t="str">
        <f>VLOOKUP($A283,Raw!$B$2:$DG$512,MATCH('Breakup of Clients of PMS'!P$1,Raw!$B$1:$DG$1,0),0)</f>
        <v>0</v>
      </c>
      <c r="Q283" s="20">
        <f t="shared" si="78"/>
        <v>0</v>
      </c>
      <c r="R283" s="13" t="str">
        <f>VLOOKUP($A283,Raw!$B$2:$DG$512,MATCH('Breakup of Clients of PMS'!R$1,Raw!$B$1:$DG$1,0),0)</f>
        <v>10.01</v>
      </c>
      <c r="S283" s="20">
        <f t="shared" si="79"/>
        <v>4.226303567658856E-2</v>
      </c>
      <c r="T283" s="13" t="str">
        <f>VLOOKUP($A283,Raw!$B$2:$DG$512,MATCH('Breakup of Clients of PMS'!T$1,Raw!$B$1:$DG$1,0),0)</f>
        <v>207.52</v>
      </c>
      <c r="U283" s="20">
        <f t="shared" si="80"/>
        <v>0.87616635001055532</v>
      </c>
      <c r="V283" s="13" t="str">
        <f>VLOOKUP($A283,Raw!$B$2:$DG$512,MATCH('Breakup of Clients of PMS'!V$1,Raw!$B$1:$DG$1,0),0)</f>
        <v>19.32</v>
      </c>
      <c r="W283" s="20">
        <f t="shared" si="81"/>
        <v>8.1570614312856241E-2</v>
      </c>
      <c r="X283" s="13" t="str">
        <f>VLOOKUP($A283,Raw!$B$2:$DG$512,MATCH('Breakup of Clients of PMS'!X$1,Raw!$B$1:$DG$1,0),0)</f>
        <v>0</v>
      </c>
      <c r="Y283" s="20">
        <f t="shared" si="82"/>
        <v>0</v>
      </c>
      <c r="Z283" s="13" t="str">
        <f>VLOOKUP($A283,Raw!$B$2:$DG$512,MATCH('Breakup of Clients of PMS'!Z$1,Raw!$B$1:$DG$1,0),0)</f>
        <v>0</v>
      </c>
      <c r="AA283" s="20">
        <f t="shared" si="83"/>
        <v>0</v>
      </c>
      <c r="AB283" s="13" t="str">
        <f>VLOOKUP($A283,Raw!$B$2:$DG$512,MATCH('Breakup of Clients of PMS'!AB$1,Raw!$B$1:$DG$1,0),0)</f>
        <v>236.85</v>
      </c>
      <c r="AD283" s="11" t="e">
        <f t="shared" si="84"/>
        <v>#DIV/0!</v>
      </c>
      <c r="AE283" s="11">
        <f t="shared" si="85"/>
        <v>2.5024999999999999</v>
      </c>
      <c r="AF283" s="11">
        <f t="shared" si="86"/>
        <v>1.5963076923076924</v>
      </c>
      <c r="AG283" s="11">
        <f t="shared" si="87"/>
        <v>0.92</v>
      </c>
      <c r="AH283" s="11" t="e">
        <f t="shared" si="88"/>
        <v>#DIV/0!</v>
      </c>
      <c r="AI283" s="11" t="e">
        <f t="shared" si="89"/>
        <v>#DIV/0!</v>
      </c>
    </row>
    <row r="284" spans="1:35" x14ac:dyDescent="0.3">
      <c r="A284" s="13" t="s">
        <v>4944</v>
      </c>
      <c r="B284" s="13" t="str">
        <f>VLOOKUP($A284,Raw!$B$2:$DG$512,MATCH('Breakup of Clients of PMS'!B$1,Raw!$B$1:$DG$1,0),0)</f>
        <v>0</v>
      </c>
      <c r="C284" s="20">
        <f t="shared" si="72"/>
        <v>0</v>
      </c>
      <c r="D284" s="13" t="str">
        <f>VLOOKUP($A284,Raw!$B$2:$DG$512,MATCH('Breakup of Clients of PMS'!D$1,Raw!$B$1:$DG$1,0),0)</f>
        <v>4</v>
      </c>
      <c r="E284" s="20">
        <f t="shared" si="73"/>
        <v>2.5806451612903226E-2</v>
      </c>
      <c r="F284" s="13" t="str">
        <f>VLOOKUP($A284,Raw!$B$2:$DG$512,MATCH('Breakup of Clients of PMS'!F$1,Raw!$B$1:$DG$1,0),0)</f>
        <v>130</v>
      </c>
      <c r="G284" s="20">
        <f t="shared" si="74"/>
        <v>0.83870967741935487</v>
      </c>
      <c r="H284" s="13" t="str">
        <f>VLOOKUP($A284,Raw!$B$2:$DG$512,MATCH('Breakup of Clients of PMS'!H$1,Raw!$B$1:$DG$1,0),0)</f>
        <v>21</v>
      </c>
      <c r="I284" s="20">
        <f t="shared" si="75"/>
        <v>0.13548387096774195</v>
      </c>
      <c r="J284" s="13" t="str">
        <f>VLOOKUP($A284,Raw!$B$2:$DG$512,MATCH('Breakup of Clients of PMS'!J$1,Raw!$B$1:$DG$1,0),0)</f>
        <v>0</v>
      </c>
      <c r="K284" s="20">
        <f t="shared" si="76"/>
        <v>0</v>
      </c>
      <c r="L284" s="13" t="str">
        <f>VLOOKUP($A284,Raw!$B$2:$DG$512,MATCH('Breakup of Clients of PMS'!L$1,Raw!$B$1:$DG$1,0),0)</f>
        <v>0</v>
      </c>
      <c r="M284" s="20">
        <f t="shared" si="77"/>
        <v>0</v>
      </c>
      <c r="N284" s="13" t="str">
        <f>VLOOKUP($A284,Raw!$B$2:$DG$512,MATCH('Breakup of Clients of PMS'!N$1,Raw!$B$1:$DG$1,0),0)</f>
        <v>155</v>
      </c>
      <c r="P284" s="13" t="str">
        <f>VLOOKUP($A284,Raw!$B$2:$DG$512,MATCH('Breakup of Clients of PMS'!P$1,Raw!$B$1:$DG$1,0),0)</f>
        <v>0</v>
      </c>
      <c r="Q284" s="20">
        <f t="shared" si="78"/>
        <v>0</v>
      </c>
      <c r="R284" s="13" t="str">
        <f>VLOOKUP($A284,Raw!$B$2:$DG$512,MATCH('Breakup of Clients of PMS'!R$1,Raw!$B$1:$DG$1,0),0)</f>
        <v>10.01</v>
      </c>
      <c r="S284" s="20">
        <f t="shared" si="79"/>
        <v>4.226303567658856E-2</v>
      </c>
      <c r="T284" s="13" t="str">
        <f>VLOOKUP($A284,Raw!$B$2:$DG$512,MATCH('Breakup of Clients of PMS'!T$1,Raw!$B$1:$DG$1,0),0)</f>
        <v>207.52</v>
      </c>
      <c r="U284" s="20">
        <f t="shared" si="80"/>
        <v>0.87616635001055532</v>
      </c>
      <c r="V284" s="13" t="str">
        <f>VLOOKUP($A284,Raw!$B$2:$DG$512,MATCH('Breakup of Clients of PMS'!V$1,Raw!$B$1:$DG$1,0),0)</f>
        <v>19.32</v>
      </c>
      <c r="W284" s="20">
        <f t="shared" si="81"/>
        <v>8.1570614312856241E-2</v>
      </c>
      <c r="X284" s="13" t="str">
        <f>VLOOKUP($A284,Raw!$B$2:$DG$512,MATCH('Breakup of Clients of PMS'!X$1,Raw!$B$1:$DG$1,0),0)</f>
        <v>0</v>
      </c>
      <c r="Y284" s="20">
        <f t="shared" si="82"/>
        <v>0</v>
      </c>
      <c r="Z284" s="13" t="str">
        <f>VLOOKUP($A284,Raw!$B$2:$DG$512,MATCH('Breakup of Clients of PMS'!Z$1,Raw!$B$1:$DG$1,0),0)</f>
        <v>0</v>
      </c>
      <c r="AA284" s="20">
        <f t="shared" si="83"/>
        <v>0</v>
      </c>
      <c r="AB284" s="13" t="str">
        <f>VLOOKUP($A284,Raw!$B$2:$DG$512,MATCH('Breakup of Clients of PMS'!AB$1,Raw!$B$1:$DG$1,0),0)</f>
        <v>236.85</v>
      </c>
      <c r="AD284" s="11" t="e">
        <f t="shared" si="84"/>
        <v>#DIV/0!</v>
      </c>
      <c r="AE284" s="11">
        <f t="shared" si="85"/>
        <v>2.5024999999999999</v>
      </c>
      <c r="AF284" s="11">
        <f t="shared" si="86"/>
        <v>1.5963076923076924</v>
      </c>
      <c r="AG284" s="11">
        <f t="shared" si="87"/>
        <v>0.92</v>
      </c>
      <c r="AH284" s="11" t="e">
        <f t="shared" si="88"/>
        <v>#DIV/0!</v>
      </c>
      <c r="AI284" s="11" t="e">
        <f t="shared" si="89"/>
        <v>#DIV/0!</v>
      </c>
    </row>
    <row r="285" spans="1:35" x14ac:dyDescent="0.3">
      <c r="A285" s="13" t="s">
        <v>4944</v>
      </c>
      <c r="B285" s="13" t="str">
        <f>VLOOKUP($A285,Raw!$B$2:$DG$512,MATCH('Breakup of Clients of PMS'!B$1,Raw!$B$1:$DG$1,0),0)</f>
        <v>0</v>
      </c>
      <c r="C285" s="20">
        <f t="shared" si="72"/>
        <v>0</v>
      </c>
      <c r="D285" s="13" t="str">
        <f>VLOOKUP($A285,Raw!$B$2:$DG$512,MATCH('Breakup of Clients of PMS'!D$1,Raw!$B$1:$DG$1,0),0)</f>
        <v>4</v>
      </c>
      <c r="E285" s="20">
        <f t="shared" si="73"/>
        <v>2.5806451612903226E-2</v>
      </c>
      <c r="F285" s="13" t="str">
        <f>VLOOKUP($A285,Raw!$B$2:$DG$512,MATCH('Breakup of Clients of PMS'!F$1,Raw!$B$1:$DG$1,0),0)</f>
        <v>130</v>
      </c>
      <c r="G285" s="20">
        <f t="shared" si="74"/>
        <v>0.83870967741935487</v>
      </c>
      <c r="H285" s="13" t="str">
        <f>VLOOKUP($A285,Raw!$B$2:$DG$512,MATCH('Breakup of Clients of PMS'!H$1,Raw!$B$1:$DG$1,0),0)</f>
        <v>21</v>
      </c>
      <c r="I285" s="20">
        <f t="shared" si="75"/>
        <v>0.13548387096774195</v>
      </c>
      <c r="J285" s="13" t="str">
        <f>VLOOKUP($A285,Raw!$B$2:$DG$512,MATCH('Breakup of Clients of PMS'!J$1,Raw!$B$1:$DG$1,0),0)</f>
        <v>0</v>
      </c>
      <c r="K285" s="20">
        <f t="shared" si="76"/>
        <v>0</v>
      </c>
      <c r="L285" s="13" t="str">
        <f>VLOOKUP($A285,Raw!$B$2:$DG$512,MATCH('Breakup of Clients of PMS'!L$1,Raw!$B$1:$DG$1,0),0)</f>
        <v>0</v>
      </c>
      <c r="M285" s="20">
        <f t="shared" si="77"/>
        <v>0</v>
      </c>
      <c r="N285" s="13" t="str">
        <f>VLOOKUP($A285,Raw!$B$2:$DG$512,MATCH('Breakup of Clients of PMS'!N$1,Raw!$B$1:$DG$1,0),0)</f>
        <v>155</v>
      </c>
      <c r="P285" s="13" t="str">
        <f>VLOOKUP($A285,Raw!$B$2:$DG$512,MATCH('Breakup of Clients of PMS'!P$1,Raw!$B$1:$DG$1,0),0)</f>
        <v>0</v>
      </c>
      <c r="Q285" s="20">
        <f t="shared" si="78"/>
        <v>0</v>
      </c>
      <c r="R285" s="13" t="str">
        <f>VLOOKUP($A285,Raw!$B$2:$DG$512,MATCH('Breakup of Clients of PMS'!R$1,Raw!$B$1:$DG$1,0),0)</f>
        <v>10.01</v>
      </c>
      <c r="S285" s="20">
        <f t="shared" si="79"/>
        <v>4.226303567658856E-2</v>
      </c>
      <c r="T285" s="13" t="str">
        <f>VLOOKUP($A285,Raw!$B$2:$DG$512,MATCH('Breakup of Clients of PMS'!T$1,Raw!$B$1:$DG$1,0),0)</f>
        <v>207.52</v>
      </c>
      <c r="U285" s="20">
        <f t="shared" si="80"/>
        <v>0.87616635001055532</v>
      </c>
      <c r="V285" s="13" t="str">
        <f>VLOOKUP($A285,Raw!$B$2:$DG$512,MATCH('Breakup of Clients of PMS'!V$1,Raw!$B$1:$DG$1,0),0)</f>
        <v>19.32</v>
      </c>
      <c r="W285" s="20">
        <f t="shared" si="81"/>
        <v>8.1570614312856241E-2</v>
      </c>
      <c r="X285" s="13" t="str">
        <f>VLOOKUP($A285,Raw!$B$2:$DG$512,MATCH('Breakup of Clients of PMS'!X$1,Raw!$B$1:$DG$1,0),0)</f>
        <v>0</v>
      </c>
      <c r="Y285" s="20">
        <f t="shared" si="82"/>
        <v>0</v>
      </c>
      <c r="Z285" s="13" t="str">
        <f>VLOOKUP($A285,Raw!$B$2:$DG$512,MATCH('Breakup of Clients of PMS'!Z$1,Raw!$B$1:$DG$1,0),0)</f>
        <v>0</v>
      </c>
      <c r="AA285" s="20">
        <f t="shared" si="83"/>
        <v>0</v>
      </c>
      <c r="AB285" s="13" t="str">
        <f>VLOOKUP($A285,Raw!$B$2:$DG$512,MATCH('Breakup of Clients of PMS'!AB$1,Raw!$B$1:$DG$1,0),0)</f>
        <v>236.85</v>
      </c>
      <c r="AD285" s="11" t="e">
        <f t="shared" si="84"/>
        <v>#DIV/0!</v>
      </c>
      <c r="AE285" s="11">
        <f t="shared" si="85"/>
        <v>2.5024999999999999</v>
      </c>
      <c r="AF285" s="11">
        <f t="shared" si="86"/>
        <v>1.5963076923076924</v>
      </c>
      <c r="AG285" s="11">
        <f t="shared" si="87"/>
        <v>0.92</v>
      </c>
      <c r="AH285" s="11" t="e">
        <f t="shared" si="88"/>
        <v>#DIV/0!</v>
      </c>
      <c r="AI285" s="11" t="e">
        <f t="shared" si="89"/>
        <v>#DIV/0!</v>
      </c>
    </row>
    <row r="286" spans="1:35" x14ac:dyDescent="0.3">
      <c r="A286" s="13" t="s">
        <v>4944</v>
      </c>
      <c r="B286" s="13" t="str">
        <f>VLOOKUP($A286,Raw!$B$2:$DG$512,MATCH('Breakup of Clients of PMS'!B$1,Raw!$B$1:$DG$1,0),0)</f>
        <v>0</v>
      </c>
      <c r="C286" s="20">
        <f t="shared" si="72"/>
        <v>0</v>
      </c>
      <c r="D286" s="13" t="str">
        <f>VLOOKUP($A286,Raw!$B$2:$DG$512,MATCH('Breakup of Clients of PMS'!D$1,Raw!$B$1:$DG$1,0),0)</f>
        <v>4</v>
      </c>
      <c r="E286" s="20">
        <f t="shared" si="73"/>
        <v>2.5806451612903226E-2</v>
      </c>
      <c r="F286" s="13" t="str">
        <f>VLOOKUP($A286,Raw!$B$2:$DG$512,MATCH('Breakup of Clients of PMS'!F$1,Raw!$B$1:$DG$1,0),0)</f>
        <v>130</v>
      </c>
      <c r="G286" s="20">
        <f t="shared" si="74"/>
        <v>0.83870967741935487</v>
      </c>
      <c r="H286" s="13" t="str">
        <f>VLOOKUP($A286,Raw!$B$2:$DG$512,MATCH('Breakup of Clients of PMS'!H$1,Raw!$B$1:$DG$1,0),0)</f>
        <v>21</v>
      </c>
      <c r="I286" s="20">
        <f t="shared" si="75"/>
        <v>0.13548387096774195</v>
      </c>
      <c r="J286" s="13" t="str">
        <f>VLOOKUP($A286,Raw!$B$2:$DG$512,MATCH('Breakup of Clients of PMS'!J$1,Raw!$B$1:$DG$1,0),0)</f>
        <v>0</v>
      </c>
      <c r="K286" s="20">
        <f t="shared" si="76"/>
        <v>0</v>
      </c>
      <c r="L286" s="13" t="str">
        <f>VLOOKUP($A286,Raw!$B$2:$DG$512,MATCH('Breakup of Clients of PMS'!L$1,Raw!$B$1:$DG$1,0),0)</f>
        <v>0</v>
      </c>
      <c r="M286" s="20">
        <f t="shared" si="77"/>
        <v>0</v>
      </c>
      <c r="N286" s="13" t="str">
        <f>VLOOKUP($A286,Raw!$B$2:$DG$512,MATCH('Breakup of Clients of PMS'!N$1,Raw!$B$1:$DG$1,0),0)</f>
        <v>155</v>
      </c>
      <c r="P286" s="13" t="str">
        <f>VLOOKUP($A286,Raw!$B$2:$DG$512,MATCH('Breakup of Clients of PMS'!P$1,Raw!$B$1:$DG$1,0),0)</f>
        <v>0</v>
      </c>
      <c r="Q286" s="20">
        <f t="shared" si="78"/>
        <v>0</v>
      </c>
      <c r="R286" s="13" t="str">
        <f>VLOOKUP($A286,Raw!$B$2:$DG$512,MATCH('Breakup of Clients of PMS'!R$1,Raw!$B$1:$DG$1,0),0)</f>
        <v>10.01</v>
      </c>
      <c r="S286" s="20">
        <f t="shared" si="79"/>
        <v>4.226303567658856E-2</v>
      </c>
      <c r="T286" s="13" t="str">
        <f>VLOOKUP($A286,Raw!$B$2:$DG$512,MATCH('Breakup of Clients of PMS'!T$1,Raw!$B$1:$DG$1,0),0)</f>
        <v>207.52</v>
      </c>
      <c r="U286" s="20">
        <f t="shared" si="80"/>
        <v>0.87616635001055532</v>
      </c>
      <c r="V286" s="13" t="str">
        <f>VLOOKUP($A286,Raw!$B$2:$DG$512,MATCH('Breakup of Clients of PMS'!V$1,Raw!$B$1:$DG$1,0),0)</f>
        <v>19.32</v>
      </c>
      <c r="W286" s="20">
        <f t="shared" si="81"/>
        <v>8.1570614312856241E-2</v>
      </c>
      <c r="X286" s="13" t="str">
        <f>VLOOKUP($A286,Raw!$B$2:$DG$512,MATCH('Breakup of Clients of PMS'!X$1,Raw!$B$1:$DG$1,0),0)</f>
        <v>0</v>
      </c>
      <c r="Y286" s="20">
        <f t="shared" si="82"/>
        <v>0</v>
      </c>
      <c r="Z286" s="13" t="str">
        <f>VLOOKUP($A286,Raw!$B$2:$DG$512,MATCH('Breakup of Clients of PMS'!Z$1,Raw!$B$1:$DG$1,0),0)</f>
        <v>0</v>
      </c>
      <c r="AA286" s="20">
        <f t="shared" si="83"/>
        <v>0</v>
      </c>
      <c r="AB286" s="13" t="str">
        <f>VLOOKUP($A286,Raw!$B$2:$DG$512,MATCH('Breakup of Clients of PMS'!AB$1,Raw!$B$1:$DG$1,0),0)</f>
        <v>236.85</v>
      </c>
      <c r="AD286" s="11" t="e">
        <f t="shared" si="84"/>
        <v>#DIV/0!</v>
      </c>
      <c r="AE286" s="11">
        <f t="shared" si="85"/>
        <v>2.5024999999999999</v>
      </c>
      <c r="AF286" s="11">
        <f t="shared" si="86"/>
        <v>1.5963076923076924</v>
      </c>
      <c r="AG286" s="11">
        <f t="shared" si="87"/>
        <v>0.92</v>
      </c>
      <c r="AH286" s="11" t="e">
        <f t="shared" si="88"/>
        <v>#DIV/0!</v>
      </c>
      <c r="AI286" s="11" t="e">
        <f t="shared" si="89"/>
        <v>#DIV/0!</v>
      </c>
    </row>
    <row r="287" spans="1:35" x14ac:dyDescent="0.3">
      <c r="A287" s="13" t="s">
        <v>4944</v>
      </c>
      <c r="B287" s="13" t="str">
        <f>VLOOKUP($A287,Raw!$B$2:$DG$512,MATCH('Breakup of Clients of PMS'!B$1,Raw!$B$1:$DG$1,0),0)</f>
        <v>0</v>
      </c>
      <c r="C287" s="20">
        <f t="shared" si="72"/>
        <v>0</v>
      </c>
      <c r="D287" s="13" t="str">
        <f>VLOOKUP($A287,Raw!$B$2:$DG$512,MATCH('Breakup of Clients of PMS'!D$1,Raw!$B$1:$DG$1,0),0)</f>
        <v>4</v>
      </c>
      <c r="E287" s="20">
        <f t="shared" si="73"/>
        <v>2.5806451612903226E-2</v>
      </c>
      <c r="F287" s="13" t="str">
        <f>VLOOKUP($A287,Raw!$B$2:$DG$512,MATCH('Breakup of Clients of PMS'!F$1,Raw!$B$1:$DG$1,0),0)</f>
        <v>130</v>
      </c>
      <c r="G287" s="20">
        <f t="shared" si="74"/>
        <v>0.83870967741935487</v>
      </c>
      <c r="H287" s="13" t="str">
        <f>VLOOKUP($A287,Raw!$B$2:$DG$512,MATCH('Breakup of Clients of PMS'!H$1,Raw!$B$1:$DG$1,0),0)</f>
        <v>21</v>
      </c>
      <c r="I287" s="20">
        <f t="shared" si="75"/>
        <v>0.13548387096774195</v>
      </c>
      <c r="J287" s="13" t="str">
        <f>VLOOKUP($A287,Raw!$B$2:$DG$512,MATCH('Breakup of Clients of PMS'!J$1,Raw!$B$1:$DG$1,0),0)</f>
        <v>0</v>
      </c>
      <c r="K287" s="20">
        <f t="shared" si="76"/>
        <v>0</v>
      </c>
      <c r="L287" s="13" t="str">
        <f>VLOOKUP($A287,Raw!$B$2:$DG$512,MATCH('Breakup of Clients of PMS'!L$1,Raw!$B$1:$DG$1,0),0)</f>
        <v>0</v>
      </c>
      <c r="M287" s="20">
        <f t="shared" si="77"/>
        <v>0</v>
      </c>
      <c r="N287" s="13" t="str">
        <f>VLOOKUP($A287,Raw!$B$2:$DG$512,MATCH('Breakup of Clients of PMS'!N$1,Raw!$B$1:$DG$1,0),0)</f>
        <v>155</v>
      </c>
      <c r="P287" s="13" t="str">
        <f>VLOOKUP($A287,Raw!$B$2:$DG$512,MATCH('Breakup of Clients of PMS'!P$1,Raw!$B$1:$DG$1,0),0)</f>
        <v>0</v>
      </c>
      <c r="Q287" s="20">
        <f t="shared" si="78"/>
        <v>0</v>
      </c>
      <c r="R287" s="13" t="str">
        <f>VLOOKUP($A287,Raw!$B$2:$DG$512,MATCH('Breakup of Clients of PMS'!R$1,Raw!$B$1:$DG$1,0),0)</f>
        <v>10.01</v>
      </c>
      <c r="S287" s="20">
        <f t="shared" si="79"/>
        <v>4.226303567658856E-2</v>
      </c>
      <c r="T287" s="13" t="str">
        <f>VLOOKUP($A287,Raw!$B$2:$DG$512,MATCH('Breakup of Clients of PMS'!T$1,Raw!$B$1:$DG$1,0),0)</f>
        <v>207.52</v>
      </c>
      <c r="U287" s="20">
        <f t="shared" si="80"/>
        <v>0.87616635001055532</v>
      </c>
      <c r="V287" s="13" t="str">
        <f>VLOOKUP($A287,Raw!$B$2:$DG$512,MATCH('Breakup of Clients of PMS'!V$1,Raw!$B$1:$DG$1,0),0)</f>
        <v>19.32</v>
      </c>
      <c r="W287" s="20">
        <f t="shared" si="81"/>
        <v>8.1570614312856241E-2</v>
      </c>
      <c r="X287" s="13" t="str">
        <f>VLOOKUP($A287,Raw!$B$2:$DG$512,MATCH('Breakup of Clients of PMS'!X$1,Raw!$B$1:$DG$1,0),0)</f>
        <v>0</v>
      </c>
      <c r="Y287" s="20">
        <f t="shared" si="82"/>
        <v>0</v>
      </c>
      <c r="Z287" s="13" t="str">
        <f>VLOOKUP($A287,Raw!$B$2:$DG$512,MATCH('Breakup of Clients of PMS'!Z$1,Raw!$B$1:$DG$1,0),0)</f>
        <v>0</v>
      </c>
      <c r="AA287" s="20">
        <f t="shared" si="83"/>
        <v>0</v>
      </c>
      <c r="AB287" s="13" t="str">
        <f>VLOOKUP($A287,Raw!$B$2:$DG$512,MATCH('Breakup of Clients of PMS'!AB$1,Raw!$B$1:$DG$1,0),0)</f>
        <v>236.85</v>
      </c>
      <c r="AD287" s="11" t="e">
        <f t="shared" si="84"/>
        <v>#DIV/0!</v>
      </c>
      <c r="AE287" s="11">
        <f t="shared" si="85"/>
        <v>2.5024999999999999</v>
      </c>
      <c r="AF287" s="11">
        <f t="shared" si="86"/>
        <v>1.5963076923076924</v>
      </c>
      <c r="AG287" s="11">
        <f t="shared" si="87"/>
        <v>0.92</v>
      </c>
      <c r="AH287" s="11" t="e">
        <f t="shared" si="88"/>
        <v>#DIV/0!</v>
      </c>
      <c r="AI287" s="11" t="e">
        <f t="shared" si="89"/>
        <v>#DIV/0!</v>
      </c>
    </row>
    <row r="288" spans="1:35" x14ac:dyDescent="0.3">
      <c r="A288" s="13" t="s">
        <v>4968</v>
      </c>
      <c r="B288" s="13" t="str">
        <f>VLOOKUP($A288,Raw!$B$2:$DG$512,MATCH('Breakup of Clients of PMS'!B$1,Raw!$B$1:$DG$1,0),0)</f>
        <v>0</v>
      </c>
      <c r="C288" s="20">
        <f t="shared" si="72"/>
        <v>0</v>
      </c>
      <c r="D288" s="13" t="str">
        <f>VLOOKUP($A288,Raw!$B$2:$DG$512,MATCH('Breakup of Clients of PMS'!D$1,Raw!$B$1:$DG$1,0),0)</f>
        <v>0</v>
      </c>
      <c r="E288" s="20">
        <f t="shared" si="73"/>
        <v>0</v>
      </c>
      <c r="F288" s="13" t="str">
        <f>VLOOKUP($A288,Raw!$B$2:$DG$512,MATCH('Breakup of Clients of PMS'!F$1,Raw!$B$1:$DG$1,0),0)</f>
        <v>58</v>
      </c>
      <c r="G288" s="20">
        <f t="shared" si="74"/>
        <v>1</v>
      </c>
      <c r="H288" s="13" t="str">
        <f>VLOOKUP($A288,Raw!$B$2:$DG$512,MATCH('Breakup of Clients of PMS'!H$1,Raw!$B$1:$DG$1,0),0)</f>
        <v>0</v>
      </c>
      <c r="I288" s="20">
        <f t="shared" si="75"/>
        <v>0</v>
      </c>
      <c r="J288" s="13" t="str">
        <f>VLOOKUP($A288,Raw!$B$2:$DG$512,MATCH('Breakup of Clients of PMS'!J$1,Raw!$B$1:$DG$1,0),0)</f>
        <v>0</v>
      </c>
      <c r="K288" s="20">
        <f t="shared" si="76"/>
        <v>0</v>
      </c>
      <c r="L288" s="13" t="str">
        <f>VLOOKUP($A288,Raw!$B$2:$DG$512,MATCH('Breakup of Clients of PMS'!L$1,Raw!$B$1:$DG$1,0),0)</f>
        <v>0</v>
      </c>
      <c r="M288" s="20">
        <f t="shared" si="77"/>
        <v>0</v>
      </c>
      <c r="N288" s="13" t="str">
        <f>VLOOKUP($A288,Raw!$B$2:$DG$512,MATCH('Breakup of Clients of PMS'!N$1,Raw!$B$1:$DG$1,0),0)</f>
        <v>58</v>
      </c>
      <c r="P288" s="13" t="str">
        <f>VLOOKUP($A288,Raw!$B$2:$DG$512,MATCH('Breakup of Clients of PMS'!P$1,Raw!$B$1:$DG$1,0),0)</f>
        <v>0</v>
      </c>
      <c r="Q288" s="20">
        <f t="shared" si="78"/>
        <v>0</v>
      </c>
      <c r="R288" s="13" t="str">
        <f>VLOOKUP($A288,Raw!$B$2:$DG$512,MATCH('Breakup of Clients of PMS'!R$1,Raw!$B$1:$DG$1,0),0)</f>
        <v>0</v>
      </c>
      <c r="S288" s="20">
        <f t="shared" si="79"/>
        <v>0</v>
      </c>
      <c r="T288" s="13" t="str">
        <f>VLOOKUP($A288,Raw!$B$2:$DG$512,MATCH('Breakup of Clients of PMS'!T$1,Raw!$B$1:$DG$1,0),0)</f>
        <v>129.91</v>
      </c>
      <c r="U288" s="20">
        <f t="shared" si="80"/>
        <v>1</v>
      </c>
      <c r="V288" s="13" t="str">
        <f>VLOOKUP($A288,Raw!$B$2:$DG$512,MATCH('Breakup of Clients of PMS'!V$1,Raw!$B$1:$DG$1,0),0)</f>
        <v>0</v>
      </c>
      <c r="W288" s="20">
        <f t="shared" si="81"/>
        <v>0</v>
      </c>
      <c r="X288" s="13" t="str">
        <f>VLOOKUP($A288,Raw!$B$2:$DG$512,MATCH('Breakup of Clients of PMS'!X$1,Raw!$B$1:$DG$1,0),0)</f>
        <v>0</v>
      </c>
      <c r="Y288" s="20">
        <f t="shared" si="82"/>
        <v>0</v>
      </c>
      <c r="Z288" s="13" t="str">
        <f>VLOOKUP($A288,Raw!$B$2:$DG$512,MATCH('Breakup of Clients of PMS'!Z$1,Raw!$B$1:$DG$1,0),0)</f>
        <v>0</v>
      </c>
      <c r="AA288" s="20">
        <f t="shared" si="83"/>
        <v>0</v>
      </c>
      <c r="AB288" s="13" t="str">
        <f>VLOOKUP($A288,Raw!$B$2:$DG$512,MATCH('Breakup of Clients of PMS'!AB$1,Raw!$B$1:$DG$1,0),0)</f>
        <v>129.91</v>
      </c>
      <c r="AD288" s="11" t="e">
        <f t="shared" si="84"/>
        <v>#DIV/0!</v>
      </c>
      <c r="AE288" s="11" t="e">
        <f t="shared" si="85"/>
        <v>#DIV/0!</v>
      </c>
      <c r="AF288" s="11">
        <f t="shared" si="86"/>
        <v>2.2398275862068964</v>
      </c>
      <c r="AG288" s="11" t="e">
        <f t="shared" si="87"/>
        <v>#DIV/0!</v>
      </c>
      <c r="AH288" s="11" t="e">
        <f t="shared" si="88"/>
        <v>#DIV/0!</v>
      </c>
      <c r="AI288" s="11" t="e">
        <f t="shared" si="89"/>
        <v>#DIV/0!</v>
      </c>
    </row>
    <row r="289" spans="1:35" x14ac:dyDescent="0.3">
      <c r="A289" s="13" t="s">
        <v>4976</v>
      </c>
      <c r="B289" s="13" t="str">
        <f>VLOOKUP($A289,Raw!$B$2:$DG$512,MATCH('Breakup of Clients of PMS'!B$1,Raw!$B$1:$DG$1,0),0)</f>
        <v>0</v>
      </c>
      <c r="C289" s="20">
        <f t="shared" si="72"/>
        <v>0</v>
      </c>
      <c r="D289" s="13" t="str">
        <f>VLOOKUP($A289,Raw!$B$2:$DG$512,MATCH('Breakup of Clients of PMS'!D$1,Raw!$B$1:$DG$1,0),0)</f>
        <v>1</v>
      </c>
      <c r="E289" s="20">
        <f t="shared" si="73"/>
        <v>0.5</v>
      </c>
      <c r="F289" s="13" t="str">
        <f>VLOOKUP($A289,Raw!$B$2:$DG$512,MATCH('Breakup of Clients of PMS'!F$1,Raw!$B$1:$DG$1,0),0)</f>
        <v>1</v>
      </c>
      <c r="G289" s="20">
        <f t="shared" si="74"/>
        <v>0.5</v>
      </c>
      <c r="H289" s="13" t="str">
        <f>VLOOKUP($A289,Raw!$B$2:$DG$512,MATCH('Breakup of Clients of PMS'!H$1,Raw!$B$1:$DG$1,0),0)</f>
        <v>0</v>
      </c>
      <c r="I289" s="20">
        <f t="shared" si="75"/>
        <v>0</v>
      </c>
      <c r="J289" s="13" t="str">
        <f>VLOOKUP($A289,Raw!$B$2:$DG$512,MATCH('Breakup of Clients of PMS'!J$1,Raw!$B$1:$DG$1,0),0)</f>
        <v>0</v>
      </c>
      <c r="K289" s="20">
        <f t="shared" si="76"/>
        <v>0</v>
      </c>
      <c r="L289" s="13" t="str">
        <f>VLOOKUP($A289,Raw!$B$2:$DG$512,MATCH('Breakup of Clients of PMS'!L$1,Raw!$B$1:$DG$1,0),0)</f>
        <v>0</v>
      </c>
      <c r="M289" s="20">
        <f t="shared" si="77"/>
        <v>0</v>
      </c>
      <c r="N289" s="13" t="str">
        <f>VLOOKUP($A289,Raw!$B$2:$DG$512,MATCH('Breakup of Clients of PMS'!N$1,Raw!$B$1:$DG$1,0),0)</f>
        <v>2</v>
      </c>
      <c r="P289" s="13" t="str">
        <f>VLOOKUP($A289,Raw!$B$2:$DG$512,MATCH('Breakup of Clients of PMS'!P$1,Raw!$B$1:$DG$1,0),0)</f>
        <v>0</v>
      </c>
      <c r="Q289" s="20">
        <f t="shared" si="78"/>
        <v>0</v>
      </c>
      <c r="R289" s="13" t="str">
        <f>VLOOKUP($A289,Raw!$B$2:$DG$512,MATCH('Breakup of Clients of PMS'!R$1,Raw!$B$1:$DG$1,0),0)</f>
        <v>1.28</v>
      </c>
      <c r="S289" s="20">
        <f t="shared" si="79"/>
        <v>0.49230769230769228</v>
      </c>
      <c r="T289" s="13" t="str">
        <f>VLOOKUP($A289,Raw!$B$2:$DG$512,MATCH('Breakup of Clients of PMS'!T$1,Raw!$B$1:$DG$1,0),0)</f>
        <v>1.32</v>
      </c>
      <c r="U289" s="20">
        <f t="shared" si="80"/>
        <v>0.50769230769230766</v>
      </c>
      <c r="V289" s="13" t="str">
        <f>VLOOKUP($A289,Raw!$B$2:$DG$512,MATCH('Breakup of Clients of PMS'!V$1,Raw!$B$1:$DG$1,0),0)</f>
        <v>0</v>
      </c>
      <c r="W289" s="20">
        <f t="shared" si="81"/>
        <v>0</v>
      </c>
      <c r="X289" s="13" t="str">
        <f>VLOOKUP($A289,Raw!$B$2:$DG$512,MATCH('Breakup of Clients of PMS'!X$1,Raw!$B$1:$DG$1,0),0)</f>
        <v>0</v>
      </c>
      <c r="Y289" s="20">
        <f t="shared" si="82"/>
        <v>0</v>
      </c>
      <c r="Z289" s="13" t="str">
        <f>VLOOKUP($A289,Raw!$B$2:$DG$512,MATCH('Breakup of Clients of PMS'!Z$1,Raw!$B$1:$DG$1,0),0)</f>
        <v>0</v>
      </c>
      <c r="AA289" s="20">
        <f t="shared" si="83"/>
        <v>0</v>
      </c>
      <c r="AB289" s="13" t="str">
        <f>VLOOKUP($A289,Raw!$B$2:$DG$512,MATCH('Breakup of Clients of PMS'!AB$1,Raw!$B$1:$DG$1,0),0)</f>
        <v>2.6</v>
      </c>
      <c r="AD289" s="11" t="e">
        <f t="shared" si="84"/>
        <v>#DIV/0!</v>
      </c>
      <c r="AE289" s="11">
        <f t="shared" si="85"/>
        <v>1.28</v>
      </c>
      <c r="AF289" s="11">
        <f t="shared" si="86"/>
        <v>1.32</v>
      </c>
      <c r="AG289" s="11" t="e">
        <f t="shared" si="87"/>
        <v>#DIV/0!</v>
      </c>
      <c r="AH289" s="11" t="e">
        <f t="shared" si="88"/>
        <v>#DIV/0!</v>
      </c>
      <c r="AI289" s="11" t="e">
        <f t="shared" si="89"/>
        <v>#DIV/0!</v>
      </c>
    </row>
    <row r="290" spans="1:35" x14ac:dyDescent="0.3">
      <c r="A290" s="13" t="s">
        <v>4987</v>
      </c>
      <c r="B290" s="13" t="str">
        <f>VLOOKUP($A290,Raw!$B$2:$DG$512,MATCH('Breakup of Clients of PMS'!B$1,Raw!$B$1:$DG$1,0),0)</f>
        <v>0</v>
      </c>
      <c r="C290" s="20">
        <f t="shared" si="72"/>
        <v>0</v>
      </c>
      <c r="D290" s="13" t="str">
        <f>VLOOKUP($A290,Raw!$B$2:$DG$512,MATCH('Breakup of Clients of PMS'!D$1,Raw!$B$1:$DG$1,0),0)</f>
        <v>19</v>
      </c>
      <c r="E290" s="20">
        <f t="shared" si="73"/>
        <v>8.2608695652173908E-2</v>
      </c>
      <c r="F290" s="13" t="str">
        <f>VLOOKUP($A290,Raw!$B$2:$DG$512,MATCH('Breakup of Clients of PMS'!F$1,Raw!$B$1:$DG$1,0),0)</f>
        <v>210</v>
      </c>
      <c r="G290" s="20">
        <f t="shared" si="74"/>
        <v>0.91304347826086951</v>
      </c>
      <c r="H290" s="13" t="str">
        <f>VLOOKUP($A290,Raw!$B$2:$DG$512,MATCH('Breakup of Clients of PMS'!H$1,Raw!$B$1:$DG$1,0),0)</f>
        <v>1</v>
      </c>
      <c r="I290" s="20">
        <f t="shared" si="75"/>
        <v>4.3478260869565218E-3</v>
      </c>
      <c r="J290" s="13" t="str">
        <f>VLOOKUP($A290,Raw!$B$2:$DG$512,MATCH('Breakup of Clients of PMS'!J$1,Raw!$B$1:$DG$1,0),0)</f>
        <v>0</v>
      </c>
      <c r="K290" s="20">
        <f t="shared" si="76"/>
        <v>0</v>
      </c>
      <c r="L290" s="13" t="str">
        <f>VLOOKUP($A290,Raw!$B$2:$DG$512,MATCH('Breakup of Clients of PMS'!L$1,Raw!$B$1:$DG$1,0),0)</f>
        <v>0</v>
      </c>
      <c r="M290" s="20">
        <f t="shared" si="77"/>
        <v>0</v>
      </c>
      <c r="N290" s="13" t="str">
        <f>VLOOKUP($A290,Raw!$B$2:$DG$512,MATCH('Breakup of Clients of PMS'!N$1,Raw!$B$1:$DG$1,0),0)</f>
        <v>230</v>
      </c>
      <c r="P290" s="13" t="str">
        <f>VLOOKUP($A290,Raw!$B$2:$DG$512,MATCH('Breakup of Clients of PMS'!P$1,Raw!$B$1:$DG$1,0),0)</f>
        <v>0</v>
      </c>
      <c r="Q290" s="20">
        <f t="shared" si="78"/>
        <v>0</v>
      </c>
      <c r="R290" s="13" t="str">
        <f>VLOOKUP($A290,Raw!$B$2:$DG$512,MATCH('Breakup of Clients of PMS'!R$1,Raw!$B$1:$DG$1,0),0)</f>
        <v>237.48</v>
      </c>
      <c r="S290" s="20">
        <f t="shared" si="79"/>
        <v>0.46202334630350195</v>
      </c>
      <c r="T290" s="13" t="str">
        <f>VLOOKUP($A290,Raw!$B$2:$DG$512,MATCH('Breakup of Clients of PMS'!T$1,Raw!$B$1:$DG$1,0),0)</f>
        <v>275.95</v>
      </c>
      <c r="U290" s="20">
        <f t="shared" si="80"/>
        <v>0.53686770428015562</v>
      </c>
      <c r="V290" s="13" t="str">
        <f>VLOOKUP($A290,Raw!$B$2:$DG$512,MATCH('Breakup of Clients of PMS'!V$1,Raw!$B$1:$DG$1,0),0)</f>
        <v>0.57</v>
      </c>
      <c r="W290" s="20">
        <f t="shared" si="81"/>
        <v>1.1089494163424123E-3</v>
      </c>
      <c r="X290" s="13" t="str">
        <f>VLOOKUP($A290,Raw!$B$2:$DG$512,MATCH('Breakup of Clients of PMS'!X$1,Raw!$B$1:$DG$1,0),0)</f>
        <v>0</v>
      </c>
      <c r="Y290" s="20">
        <f t="shared" si="82"/>
        <v>0</v>
      </c>
      <c r="Z290" s="13" t="str">
        <f>VLOOKUP($A290,Raw!$B$2:$DG$512,MATCH('Breakup of Clients of PMS'!Z$1,Raw!$B$1:$DG$1,0),0)</f>
        <v>0</v>
      </c>
      <c r="AA290" s="20">
        <f t="shared" si="83"/>
        <v>0</v>
      </c>
      <c r="AB290" s="13" t="str">
        <f>VLOOKUP($A290,Raw!$B$2:$DG$512,MATCH('Breakup of Clients of PMS'!AB$1,Raw!$B$1:$DG$1,0),0)</f>
        <v>514</v>
      </c>
      <c r="AD290" s="11" t="e">
        <f t="shared" si="84"/>
        <v>#DIV/0!</v>
      </c>
      <c r="AE290" s="11">
        <f t="shared" si="85"/>
        <v>12.498947368421051</v>
      </c>
      <c r="AF290" s="11">
        <f t="shared" si="86"/>
        <v>1.3140476190476189</v>
      </c>
      <c r="AG290" s="11">
        <f t="shared" si="87"/>
        <v>0.56999999999999995</v>
      </c>
      <c r="AH290" s="11" t="e">
        <f t="shared" si="88"/>
        <v>#DIV/0!</v>
      </c>
      <c r="AI290" s="11" t="e">
        <f t="shared" si="89"/>
        <v>#DIV/0!</v>
      </c>
    </row>
    <row r="291" spans="1:35" x14ac:dyDescent="0.3">
      <c r="A291" s="13" t="s">
        <v>5006</v>
      </c>
      <c r="B291" s="13" t="str">
        <f>VLOOKUP($A291,Raw!$B$2:$DG$512,MATCH('Breakup of Clients of PMS'!B$1,Raw!$B$1:$DG$1,0),0)</f>
        <v>0</v>
      </c>
      <c r="C291" s="20">
        <f t="shared" si="72"/>
        <v>0</v>
      </c>
      <c r="D291" s="13" t="str">
        <f>VLOOKUP($A291,Raw!$B$2:$DG$512,MATCH('Breakup of Clients of PMS'!D$1,Raw!$B$1:$DG$1,0),0)</f>
        <v>9</v>
      </c>
      <c r="E291" s="20">
        <f t="shared" si="73"/>
        <v>0.375</v>
      </c>
      <c r="F291" s="13" t="str">
        <f>VLOOKUP($A291,Raw!$B$2:$DG$512,MATCH('Breakup of Clients of PMS'!F$1,Raw!$B$1:$DG$1,0),0)</f>
        <v>14</v>
      </c>
      <c r="G291" s="20">
        <f t="shared" si="74"/>
        <v>0.58333333333333337</v>
      </c>
      <c r="H291" s="13" t="str">
        <f>VLOOKUP($A291,Raw!$B$2:$DG$512,MATCH('Breakup of Clients of PMS'!H$1,Raw!$B$1:$DG$1,0),0)</f>
        <v>1</v>
      </c>
      <c r="I291" s="20">
        <f t="shared" si="75"/>
        <v>4.1666666666666664E-2</v>
      </c>
      <c r="J291" s="13" t="str">
        <f>VLOOKUP($A291,Raw!$B$2:$DG$512,MATCH('Breakup of Clients of PMS'!J$1,Raw!$B$1:$DG$1,0),0)</f>
        <v>0</v>
      </c>
      <c r="K291" s="20">
        <f t="shared" si="76"/>
        <v>0</v>
      </c>
      <c r="L291" s="13" t="str">
        <f>VLOOKUP($A291,Raw!$B$2:$DG$512,MATCH('Breakup of Clients of PMS'!L$1,Raw!$B$1:$DG$1,0),0)</f>
        <v>0</v>
      </c>
      <c r="M291" s="20">
        <f t="shared" si="77"/>
        <v>0</v>
      </c>
      <c r="N291" s="13" t="str">
        <f>VLOOKUP($A291,Raw!$B$2:$DG$512,MATCH('Breakup of Clients of PMS'!N$1,Raw!$B$1:$DG$1,0),0)</f>
        <v>24</v>
      </c>
      <c r="P291" s="13" t="str">
        <f>VLOOKUP($A291,Raw!$B$2:$DG$512,MATCH('Breakup of Clients of PMS'!P$1,Raw!$B$1:$DG$1,0),0)</f>
        <v>0</v>
      </c>
      <c r="Q291" s="20">
        <f t="shared" si="78"/>
        <v>0</v>
      </c>
      <c r="R291" s="13" t="str">
        <f>VLOOKUP($A291,Raw!$B$2:$DG$512,MATCH('Breakup of Clients of PMS'!R$1,Raw!$B$1:$DG$1,0),0)</f>
        <v>28.14</v>
      </c>
      <c r="S291" s="20">
        <f t="shared" si="79"/>
        <v>0.54084182202575437</v>
      </c>
      <c r="T291" s="13" t="str">
        <f>VLOOKUP($A291,Raw!$B$2:$DG$512,MATCH('Breakup of Clients of PMS'!T$1,Raw!$B$1:$DG$1,0),0)</f>
        <v>12.97</v>
      </c>
      <c r="U291" s="20">
        <f t="shared" si="80"/>
        <v>0.2492792619642514</v>
      </c>
      <c r="V291" s="13" t="str">
        <f>VLOOKUP($A291,Raw!$B$2:$DG$512,MATCH('Breakup of Clients of PMS'!V$1,Raw!$B$1:$DG$1,0),0)</f>
        <v>10.92</v>
      </c>
      <c r="W291" s="20">
        <f t="shared" si="81"/>
        <v>0.20987891600999423</v>
      </c>
      <c r="X291" s="13" t="str">
        <f>VLOOKUP($A291,Raw!$B$2:$DG$512,MATCH('Breakup of Clients of PMS'!X$1,Raw!$B$1:$DG$1,0),0)</f>
        <v>0</v>
      </c>
      <c r="Y291" s="20">
        <f t="shared" si="82"/>
        <v>0</v>
      </c>
      <c r="Z291" s="13" t="str">
        <f>VLOOKUP($A291,Raw!$B$2:$DG$512,MATCH('Breakup of Clients of PMS'!Z$1,Raw!$B$1:$DG$1,0),0)</f>
        <v>0</v>
      </c>
      <c r="AA291" s="20">
        <f t="shared" si="83"/>
        <v>0</v>
      </c>
      <c r="AB291" s="13" t="str">
        <f>VLOOKUP($A291,Raw!$B$2:$DG$512,MATCH('Breakup of Clients of PMS'!AB$1,Raw!$B$1:$DG$1,0),0)</f>
        <v>52.03</v>
      </c>
      <c r="AD291" s="11" t="e">
        <f t="shared" si="84"/>
        <v>#DIV/0!</v>
      </c>
      <c r="AE291" s="11">
        <f t="shared" si="85"/>
        <v>3.1266666666666669</v>
      </c>
      <c r="AF291" s="11">
        <f t="shared" si="86"/>
        <v>0.92642857142857149</v>
      </c>
      <c r="AG291" s="11">
        <f t="shared" si="87"/>
        <v>10.92</v>
      </c>
      <c r="AH291" s="11" t="e">
        <f t="shared" si="88"/>
        <v>#DIV/0!</v>
      </c>
      <c r="AI291" s="11" t="e">
        <f t="shared" si="89"/>
        <v>#DIV/0!</v>
      </c>
    </row>
    <row r="292" spans="1:35" x14ac:dyDescent="0.3">
      <c r="A292" s="13" t="s">
        <v>5022</v>
      </c>
      <c r="B292" s="13" t="str">
        <f>VLOOKUP($A292,Raw!$B$2:$DG$512,MATCH('Breakup of Clients of PMS'!B$1,Raw!$B$1:$DG$1,0),0)</f>
        <v>0</v>
      </c>
      <c r="C292" s="20">
        <f t="shared" si="72"/>
        <v>0</v>
      </c>
      <c r="D292" s="13" t="str">
        <f>VLOOKUP($A292,Raw!$B$2:$DG$512,MATCH('Breakup of Clients of PMS'!D$1,Raw!$B$1:$DG$1,0),0)</f>
        <v>6</v>
      </c>
      <c r="E292" s="20">
        <f t="shared" si="73"/>
        <v>1.2219959266802444E-2</v>
      </c>
      <c r="F292" s="13" t="str">
        <f>VLOOKUP($A292,Raw!$B$2:$DG$512,MATCH('Breakup of Clients of PMS'!F$1,Raw!$B$1:$DG$1,0),0)</f>
        <v>358</v>
      </c>
      <c r="G292" s="20">
        <f t="shared" si="74"/>
        <v>0.72912423625254585</v>
      </c>
      <c r="H292" s="13" t="str">
        <f>VLOOKUP($A292,Raw!$B$2:$DG$512,MATCH('Breakup of Clients of PMS'!H$1,Raw!$B$1:$DG$1,0),0)</f>
        <v>127</v>
      </c>
      <c r="I292" s="20">
        <f t="shared" si="75"/>
        <v>0.25865580448065173</v>
      </c>
      <c r="J292" s="13" t="str">
        <f>VLOOKUP($A292,Raw!$B$2:$DG$512,MATCH('Breakup of Clients of PMS'!J$1,Raw!$B$1:$DG$1,0),0)</f>
        <v>0</v>
      </c>
      <c r="K292" s="20">
        <f t="shared" si="76"/>
        <v>0</v>
      </c>
      <c r="L292" s="13" t="str">
        <f>VLOOKUP($A292,Raw!$B$2:$DG$512,MATCH('Breakup of Clients of PMS'!L$1,Raw!$B$1:$DG$1,0),0)</f>
        <v>0</v>
      </c>
      <c r="M292" s="20">
        <f t="shared" si="77"/>
        <v>0</v>
      </c>
      <c r="N292" s="13" t="str">
        <f>VLOOKUP($A292,Raw!$B$2:$DG$512,MATCH('Breakup of Clients of PMS'!N$1,Raw!$B$1:$DG$1,0),0)</f>
        <v>491</v>
      </c>
      <c r="P292" s="13" t="str">
        <f>VLOOKUP($A292,Raw!$B$2:$DG$512,MATCH('Breakup of Clients of PMS'!P$1,Raw!$B$1:$DG$1,0),0)</f>
        <v>0</v>
      </c>
      <c r="Q292" s="20">
        <f t="shared" si="78"/>
        <v>0</v>
      </c>
      <c r="R292" s="13" t="str">
        <f>VLOOKUP($A292,Raw!$B$2:$DG$512,MATCH('Breakup of Clients of PMS'!R$1,Raw!$B$1:$DG$1,0),0)</f>
        <v>3.35</v>
      </c>
      <c r="S292" s="20">
        <f t="shared" si="79"/>
        <v>1.8372271580563784E-2</v>
      </c>
      <c r="T292" s="13" t="str">
        <f>VLOOKUP($A292,Raw!$B$2:$DG$512,MATCH('Breakup of Clients of PMS'!T$1,Raw!$B$1:$DG$1,0),0)</f>
        <v>127.83</v>
      </c>
      <c r="U292" s="20">
        <f t="shared" si="80"/>
        <v>0.70105297795327404</v>
      </c>
      <c r="V292" s="13" t="str">
        <f>VLOOKUP($A292,Raw!$B$2:$DG$512,MATCH('Breakup of Clients of PMS'!V$1,Raw!$B$1:$DG$1,0),0)</f>
        <v>51.16</v>
      </c>
      <c r="W292" s="20">
        <f t="shared" si="81"/>
        <v>0.28057475046616209</v>
      </c>
      <c r="X292" s="13" t="str">
        <f>VLOOKUP($A292,Raw!$B$2:$DG$512,MATCH('Breakup of Clients of PMS'!X$1,Raw!$B$1:$DG$1,0),0)</f>
        <v>0</v>
      </c>
      <c r="Y292" s="20">
        <f t="shared" si="82"/>
        <v>0</v>
      </c>
      <c r="Z292" s="13" t="str">
        <f>VLOOKUP($A292,Raw!$B$2:$DG$512,MATCH('Breakup of Clients of PMS'!Z$1,Raw!$B$1:$DG$1,0),0)</f>
        <v>0</v>
      </c>
      <c r="AA292" s="20">
        <f t="shared" si="83"/>
        <v>0</v>
      </c>
      <c r="AB292" s="13" t="str">
        <f>VLOOKUP($A292,Raw!$B$2:$DG$512,MATCH('Breakup of Clients of PMS'!AB$1,Raw!$B$1:$DG$1,0),0)</f>
        <v>182.34</v>
      </c>
      <c r="AD292" s="11" t="e">
        <f t="shared" si="84"/>
        <v>#DIV/0!</v>
      </c>
      <c r="AE292" s="11">
        <f t="shared" si="85"/>
        <v>0.55833333333333335</v>
      </c>
      <c r="AF292" s="11">
        <f t="shared" si="86"/>
        <v>0.35706703910614523</v>
      </c>
      <c r="AG292" s="11">
        <f t="shared" si="87"/>
        <v>0.40283464566929134</v>
      </c>
      <c r="AH292" s="11" t="e">
        <f t="shared" si="88"/>
        <v>#DIV/0!</v>
      </c>
      <c r="AI292" s="11" t="e">
        <f t="shared" si="89"/>
        <v>#DIV/0!</v>
      </c>
    </row>
    <row r="293" spans="1:35" x14ac:dyDescent="0.3">
      <c r="A293" s="13" t="s">
        <v>5040</v>
      </c>
      <c r="B293" s="13" t="str">
        <f>VLOOKUP($A293,Raw!$B$2:$DG$512,MATCH('Breakup of Clients of PMS'!B$1,Raw!$B$1:$DG$1,0),0)</f>
        <v>0</v>
      </c>
      <c r="C293" s="20">
        <f t="shared" si="72"/>
        <v>0</v>
      </c>
      <c r="D293" s="13" t="str">
        <f>VLOOKUP($A293,Raw!$B$2:$DG$512,MATCH('Breakup of Clients of PMS'!D$1,Raw!$B$1:$DG$1,0),0)</f>
        <v>14</v>
      </c>
      <c r="E293" s="20">
        <f t="shared" si="73"/>
        <v>0.46666666666666667</v>
      </c>
      <c r="F293" s="13" t="str">
        <f>VLOOKUP($A293,Raw!$B$2:$DG$512,MATCH('Breakup of Clients of PMS'!F$1,Raw!$B$1:$DG$1,0),0)</f>
        <v>16</v>
      </c>
      <c r="G293" s="20">
        <f t="shared" si="74"/>
        <v>0.53333333333333333</v>
      </c>
      <c r="H293" s="13" t="str">
        <f>VLOOKUP($A293,Raw!$B$2:$DG$512,MATCH('Breakup of Clients of PMS'!H$1,Raw!$B$1:$DG$1,0),0)</f>
        <v>0</v>
      </c>
      <c r="I293" s="20">
        <f t="shared" si="75"/>
        <v>0</v>
      </c>
      <c r="J293" s="13" t="str">
        <f>VLOOKUP($A293,Raw!$B$2:$DG$512,MATCH('Breakup of Clients of PMS'!J$1,Raw!$B$1:$DG$1,0),0)</f>
        <v>0</v>
      </c>
      <c r="K293" s="20">
        <f t="shared" si="76"/>
        <v>0</v>
      </c>
      <c r="L293" s="13" t="str">
        <f>VLOOKUP($A293,Raw!$B$2:$DG$512,MATCH('Breakup of Clients of PMS'!L$1,Raw!$B$1:$DG$1,0),0)</f>
        <v>0</v>
      </c>
      <c r="M293" s="20">
        <f t="shared" si="77"/>
        <v>0</v>
      </c>
      <c r="N293" s="13" t="str">
        <f>VLOOKUP($A293,Raw!$B$2:$DG$512,MATCH('Breakup of Clients of PMS'!N$1,Raw!$B$1:$DG$1,0),0)</f>
        <v>30</v>
      </c>
      <c r="P293" s="13" t="str">
        <f>VLOOKUP($A293,Raw!$B$2:$DG$512,MATCH('Breakup of Clients of PMS'!P$1,Raw!$B$1:$DG$1,0),0)</f>
        <v>0</v>
      </c>
      <c r="Q293" s="20">
        <f t="shared" si="78"/>
        <v>0</v>
      </c>
      <c r="R293" s="13" t="str">
        <f>VLOOKUP($A293,Raw!$B$2:$DG$512,MATCH('Breakup of Clients of PMS'!R$1,Raw!$B$1:$DG$1,0),0)</f>
        <v>57.51938</v>
      </c>
      <c r="S293" s="20">
        <f t="shared" si="79"/>
        <v>0.55640737274801066</v>
      </c>
      <c r="T293" s="13" t="str">
        <f>VLOOKUP($A293,Raw!$B$2:$DG$512,MATCH('Breakup of Clients of PMS'!T$1,Raw!$B$1:$DG$1,0),0)</f>
        <v>45.857</v>
      </c>
      <c r="U293" s="20">
        <f t="shared" si="80"/>
        <v>0.44359262725198928</v>
      </c>
      <c r="V293" s="13" t="str">
        <f>VLOOKUP($A293,Raw!$B$2:$DG$512,MATCH('Breakup of Clients of PMS'!V$1,Raw!$B$1:$DG$1,0),0)</f>
        <v>0</v>
      </c>
      <c r="W293" s="20">
        <f t="shared" si="81"/>
        <v>0</v>
      </c>
      <c r="X293" s="13" t="str">
        <f>VLOOKUP($A293,Raw!$B$2:$DG$512,MATCH('Breakup of Clients of PMS'!X$1,Raw!$B$1:$DG$1,0),0)</f>
        <v>0</v>
      </c>
      <c r="Y293" s="20">
        <f t="shared" si="82"/>
        <v>0</v>
      </c>
      <c r="Z293" s="13" t="str">
        <f>VLOOKUP($A293,Raw!$B$2:$DG$512,MATCH('Breakup of Clients of PMS'!Z$1,Raw!$B$1:$DG$1,0),0)</f>
        <v>0</v>
      </c>
      <c r="AA293" s="20">
        <f t="shared" si="83"/>
        <v>0</v>
      </c>
      <c r="AB293" s="13" t="str">
        <f>VLOOKUP($A293,Raw!$B$2:$DG$512,MATCH('Breakup of Clients of PMS'!AB$1,Raw!$B$1:$DG$1,0),0)</f>
        <v>103.37638</v>
      </c>
      <c r="AD293" s="11" t="e">
        <f t="shared" si="84"/>
        <v>#DIV/0!</v>
      </c>
      <c r="AE293" s="11">
        <f t="shared" si="85"/>
        <v>4.1085271428571426</v>
      </c>
      <c r="AF293" s="11">
        <f t="shared" si="86"/>
        <v>2.8660625</v>
      </c>
      <c r="AG293" s="11" t="e">
        <f t="shared" si="87"/>
        <v>#DIV/0!</v>
      </c>
      <c r="AH293" s="11" t="e">
        <f t="shared" si="88"/>
        <v>#DIV/0!</v>
      </c>
      <c r="AI293" s="11" t="e">
        <f t="shared" si="89"/>
        <v>#DIV/0!</v>
      </c>
    </row>
    <row r="294" spans="1:35" x14ac:dyDescent="0.3">
      <c r="A294" s="13" t="s">
        <v>5055</v>
      </c>
      <c r="B294" s="13" t="str">
        <f>VLOOKUP($A294,Raw!$B$2:$DG$512,MATCH('Breakup of Clients of PMS'!B$1,Raw!$B$1:$DG$1,0),0)</f>
        <v>0</v>
      </c>
      <c r="C294" s="20" t="e">
        <f t="shared" si="72"/>
        <v>#DIV/0!</v>
      </c>
      <c r="D294" s="13" t="str">
        <f>VLOOKUP($A294,Raw!$B$2:$DG$512,MATCH('Breakup of Clients of PMS'!D$1,Raw!$B$1:$DG$1,0),0)</f>
        <v>0</v>
      </c>
      <c r="E294" s="20" t="e">
        <f t="shared" si="73"/>
        <v>#DIV/0!</v>
      </c>
      <c r="F294" s="13" t="str">
        <f>VLOOKUP($A294,Raw!$B$2:$DG$512,MATCH('Breakup of Clients of PMS'!F$1,Raw!$B$1:$DG$1,0),0)</f>
        <v>0</v>
      </c>
      <c r="G294" s="20" t="e">
        <f t="shared" si="74"/>
        <v>#DIV/0!</v>
      </c>
      <c r="H294" s="13" t="str">
        <f>VLOOKUP($A294,Raw!$B$2:$DG$512,MATCH('Breakup of Clients of PMS'!H$1,Raw!$B$1:$DG$1,0),0)</f>
        <v>0</v>
      </c>
      <c r="I294" s="20" t="e">
        <f t="shared" si="75"/>
        <v>#DIV/0!</v>
      </c>
      <c r="J294" s="13" t="str">
        <f>VLOOKUP($A294,Raw!$B$2:$DG$512,MATCH('Breakup of Clients of PMS'!J$1,Raw!$B$1:$DG$1,0),0)</f>
        <v>0</v>
      </c>
      <c r="K294" s="20" t="e">
        <f t="shared" si="76"/>
        <v>#DIV/0!</v>
      </c>
      <c r="L294" s="13" t="str">
        <f>VLOOKUP($A294,Raw!$B$2:$DG$512,MATCH('Breakup of Clients of PMS'!L$1,Raw!$B$1:$DG$1,0),0)</f>
        <v>0</v>
      </c>
      <c r="M294" s="20" t="e">
        <f t="shared" si="77"/>
        <v>#DIV/0!</v>
      </c>
      <c r="N294" s="13" t="str">
        <f>VLOOKUP($A294,Raw!$B$2:$DG$512,MATCH('Breakup of Clients of PMS'!N$1,Raw!$B$1:$DG$1,0),0)</f>
        <v>0</v>
      </c>
      <c r="P294" s="13" t="str">
        <f>VLOOKUP($A294,Raw!$B$2:$DG$512,MATCH('Breakup of Clients of PMS'!P$1,Raw!$B$1:$DG$1,0),0)</f>
        <v>0</v>
      </c>
      <c r="Q294" s="20" t="e">
        <f t="shared" si="78"/>
        <v>#DIV/0!</v>
      </c>
      <c r="R294" s="13" t="str">
        <f>VLOOKUP($A294,Raw!$B$2:$DG$512,MATCH('Breakup of Clients of PMS'!R$1,Raw!$B$1:$DG$1,0),0)</f>
        <v>0</v>
      </c>
      <c r="S294" s="20" t="e">
        <f t="shared" si="79"/>
        <v>#DIV/0!</v>
      </c>
      <c r="T294" s="13" t="str">
        <f>VLOOKUP($A294,Raw!$B$2:$DG$512,MATCH('Breakup of Clients of PMS'!T$1,Raw!$B$1:$DG$1,0),0)</f>
        <v>0</v>
      </c>
      <c r="U294" s="20" t="e">
        <f t="shared" si="80"/>
        <v>#DIV/0!</v>
      </c>
      <c r="V294" s="13" t="str">
        <f>VLOOKUP($A294,Raw!$B$2:$DG$512,MATCH('Breakup of Clients of PMS'!V$1,Raw!$B$1:$DG$1,0),0)</f>
        <v>0</v>
      </c>
      <c r="W294" s="20" t="e">
        <f t="shared" si="81"/>
        <v>#DIV/0!</v>
      </c>
      <c r="X294" s="13" t="str">
        <f>VLOOKUP($A294,Raw!$B$2:$DG$512,MATCH('Breakup of Clients of PMS'!X$1,Raw!$B$1:$DG$1,0),0)</f>
        <v>0</v>
      </c>
      <c r="Y294" s="20" t="e">
        <f t="shared" si="82"/>
        <v>#DIV/0!</v>
      </c>
      <c r="Z294" s="13" t="str">
        <f>VLOOKUP($A294,Raw!$B$2:$DG$512,MATCH('Breakup of Clients of PMS'!Z$1,Raw!$B$1:$DG$1,0),0)</f>
        <v>0</v>
      </c>
      <c r="AA294" s="20" t="e">
        <f t="shared" si="83"/>
        <v>#DIV/0!</v>
      </c>
      <c r="AB294" s="13" t="str">
        <f>VLOOKUP($A294,Raw!$B$2:$DG$512,MATCH('Breakup of Clients of PMS'!AB$1,Raw!$B$1:$DG$1,0),0)</f>
        <v>0</v>
      </c>
      <c r="AD294" s="11" t="e">
        <f t="shared" si="84"/>
        <v>#DIV/0!</v>
      </c>
      <c r="AE294" s="11" t="e">
        <f t="shared" si="85"/>
        <v>#DIV/0!</v>
      </c>
      <c r="AF294" s="11" t="e">
        <f t="shared" si="86"/>
        <v>#DIV/0!</v>
      </c>
      <c r="AG294" s="11" t="e">
        <f t="shared" si="87"/>
        <v>#DIV/0!</v>
      </c>
      <c r="AH294" s="11" t="e">
        <f t="shared" si="88"/>
        <v>#DIV/0!</v>
      </c>
      <c r="AI294" s="11" t="e">
        <f t="shared" si="89"/>
        <v>#DIV/0!</v>
      </c>
    </row>
    <row r="295" spans="1:35" x14ac:dyDescent="0.3">
      <c r="A295" s="13" t="s">
        <v>5063</v>
      </c>
      <c r="B295" s="13" t="str">
        <f>VLOOKUP($A295,Raw!$B$2:$DG$512,MATCH('Breakup of Clients of PMS'!B$1,Raw!$B$1:$DG$1,0),0)</f>
        <v>0</v>
      </c>
      <c r="C295" s="20">
        <f t="shared" si="72"/>
        <v>0</v>
      </c>
      <c r="D295" s="13" t="str">
        <f>VLOOKUP($A295,Raw!$B$2:$DG$512,MATCH('Breakup of Clients of PMS'!D$1,Raw!$B$1:$DG$1,0),0)</f>
        <v>1</v>
      </c>
      <c r="E295" s="20">
        <f t="shared" si="73"/>
        <v>0.33333333333333331</v>
      </c>
      <c r="F295" s="13" t="str">
        <f>VLOOKUP($A295,Raw!$B$2:$DG$512,MATCH('Breakup of Clients of PMS'!F$1,Raw!$B$1:$DG$1,0),0)</f>
        <v>2</v>
      </c>
      <c r="G295" s="20">
        <f t="shared" si="74"/>
        <v>0.66666666666666663</v>
      </c>
      <c r="H295" s="13" t="str">
        <f>VLOOKUP($A295,Raw!$B$2:$DG$512,MATCH('Breakup of Clients of PMS'!H$1,Raw!$B$1:$DG$1,0),0)</f>
        <v>0</v>
      </c>
      <c r="I295" s="20">
        <f t="shared" si="75"/>
        <v>0</v>
      </c>
      <c r="J295" s="13" t="str">
        <f>VLOOKUP($A295,Raw!$B$2:$DG$512,MATCH('Breakup of Clients of PMS'!J$1,Raw!$B$1:$DG$1,0),0)</f>
        <v>0</v>
      </c>
      <c r="K295" s="20">
        <f t="shared" si="76"/>
        <v>0</v>
      </c>
      <c r="L295" s="13" t="str">
        <f>VLOOKUP($A295,Raw!$B$2:$DG$512,MATCH('Breakup of Clients of PMS'!L$1,Raw!$B$1:$DG$1,0),0)</f>
        <v>0</v>
      </c>
      <c r="M295" s="20">
        <f t="shared" si="77"/>
        <v>0</v>
      </c>
      <c r="N295" s="13" t="str">
        <f>VLOOKUP($A295,Raw!$B$2:$DG$512,MATCH('Breakup of Clients of PMS'!N$1,Raw!$B$1:$DG$1,0),0)</f>
        <v>3</v>
      </c>
      <c r="P295" s="13" t="str">
        <f>VLOOKUP($A295,Raw!$B$2:$DG$512,MATCH('Breakup of Clients of PMS'!P$1,Raw!$B$1:$DG$1,0),0)</f>
        <v>0</v>
      </c>
      <c r="Q295" s="20">
        <f t="shared" si="78"/>
        <v>0</v>
      </c>
      <c r="R295" s="13" t="str">
        <f>VLOOKUP($A295,Raw!$B$2:$DG$512,MATCH('Breakup of Clients of PMS'!R$1,Raw!$B$1:$DG$1,0),0)</f>
        <v>13.85</v>
      </c>
      <c r="S295" s="20">
        <f t="shared" si="79"/>
        <v>0.8343373493975903</v>
      </c>
      <c r="T295" s="13" t="str">
        <f>VLOOKUP($A295,Raw!$B$2:$DG$512,MATCH('Breakup of Clients of PMS'!T$1,Raw!$B$1:$DG$1,0),0)</f>
        <v>2.75</v>
      </c>
      <c r="U295" s="20">
        <f t="shared" si="80"/>
        <v>0.16566265060240962</v>
      </c>
      <c r="V295" s="13" t="str">
        <f>VLOOKUP($A295,Raw!$B$2:$DG$512,MATCH('Breakup of Clients of PMS'!V$1,Raw!$B$1:$DG$1,0),0)</f>
        <v>0</v>
      </c>
      <c r="W295" s="20">
        <f t="shared" si="81"/>
        <v>0</v>
      </c>
      <c r="X295" s="13" t="str">
        <f>VLOOKUP($A295,Raw!$B$2:$DG$512,MATCH('Breakup of Clients of PMS'!X$1,Raw!$B$1:$DG$1,0),0)</f>
        <v>0</v>
      </c>
      <c r="Y295" s="20">
        <f t="shared" si="82"/>
        <v>0</v>
      </c>
      <c r="Z295" s="13" t="str">
        <f>VLOOKUP($A295,Raw!$B$2:$DG$512,MATCH('Breakup of Clients of PMS'!Z$1,Raw!$B$1:$DG$1,0),0)</f>
        <v>0</v>
      </c>
      <c r="AA295" s="20">
        <f t="shared" si="83"/>
        <v>0</v>
      </c>
      <c r="AB295" s="13" t="str">
        <f>VLOOKUP($A295,Raw!$B$2:$DG$512,MATCH('Breakup of Clients of PMS'!AB$1,Raw!$B$1:$DG$1,0),0)</f>
        <v>16.6</v>
      </c>
      <c r="AD295" s="11" t="e">
        <f t="shared" si="84"/>
        <v>#DIV/0!</v>
      </c>
      <c r="AE295" s="11">
        <f t="shared" si="85"/>
        <v>13.85</v>
      </c>
      <c r="AF295" s="11">
        <f t="shared" si="86"/>
        <v>1.375</v>
      </c>
      <c r="AG295" s="11" t="e">
        <f t="shared" si="87"/>
        <v>#DIV/0!</v>
      </c>
      <c r="AH295" s="11" t="e">
        <f t="shared" si="88"/>
        <v>#DIV/0!</v>
      </c>
      <c r="AI295" s="11" t="e">
        <f t="shared" si="89"/>
        <v>#DIV/0!</v>
      </c>
    </row>
    <row r="296" spans="1:35" x14ac:dyDescent="0.3">
      <c r="A296" s="13" t="s">
        <v>5076</v>
      </c>
      <c r="B296" s="13" t="str">
        <f>VLOOKUP($A296,Raw!$B$2:$DG$512,MATCH('Breakup of Clients of PMS'!B$1,Raw!$B$1:$DG$1,0),0)</f>
        <v>0</v>
      </c>
      <c r="C296" s="20" t="e">
        <f t="shared" si="72"/>
        <v>#DIV/0!</v>
      </c>
      <c r="D296" s="13" t="str">
        <f>VLOOKUP($A296,Raw!$B$2:$DG$512,MATCH('Breakup of Clients of PMS'!D$1,Raw!$B$1:$DG$1,0),0)</f>
        <v>0</v>
      </c>
      <c r="E296" s="20" t="e">
        <f t="shared" si="73"/>
        <v>#DIV/0!</v>
      </c>
      <c r="F296" s="13" t="str">
        <f>VLOOKUP($A296,Raw!$B$2:$DG$512,MATCH('Breakup of Clients of PMS'!F$1,Raw!$B$1:$DG$1,0),0)</f>
        <v>0</v>
      </c>
      <c r="G296" s="20" t="e">
        <f t="shared" si="74"/>
        <v>#DIV/0!</v>
      </c>
      <c r="H296" s="13" t="str">
        <f>VLOOKUP($A296,Raw!$B$2:$DG$512,MATCH('Breakup of Clients of PMS'!H$1,Raw!$B$1:$DG$1,0),0)</f>
        <v>0</v>
      </c>
      <c r="I296" s="20" t="e">
        <f t="shared" si="75"/>
        <v>#DIV/0!</v>
      </c>
      <c r="J296" s="13" t="str">
        <f>VLOOKUP($A296,Raw!$B$2:$DG$512,MATCH('Breakup of Clients of PMS'!J$1,Raw!$B$1:$DG$1,0),0)</f>
        <v>0</v>
      </c>
      <c r="K296" s="20" t="e">
        <f t="shared" si="76"/>
        <v>#DIV/0!</v>
      </c>
      <c r="L296" s="13" t="str">
        <f>VLOOKUP($A296,Raw!$B$2:$DG$512,MATCH('Breakup of Clients of PMS'!L$1,Raw!$B$1:$DG$1,0),0)</f>
        <v>0</v>
      </c>
      <c r="M296" s="20" t="e">
        <f t="shared" si="77"/>
        <v>#DIV/0!</v>
      </c>
      <c r="N296" s="13" t="str">
        <f>VLOOKUP($A296,Raw!$B$2:$DG$512,MATCH('Breakup of Clients of PMS'!N$1,Raw!$B$1:$DG$1,0),0)</f>
        <v>0</v>
      </c>
      <c r="P296" s="13" t="str">
        <f>VLOOKUP($A296,Raw!$B$2:$DG$512,MATCH('Breakup of Clients of PMS'!P$1,Raw!$B$1:$DG$1,0),0)</f>
        <v>0</v>
      </c>
      <c r="Q296" s="20" t="e">
        <f t="shared" si="78"/>
        <v>#DIV/0!</v>
      </c>
      <c r="R296" s="13" t="str">
        <f>VLOOKUP($A296,Raw!$B$2:$DG$512,MATCH('Breakup of Clients of PMS'!R$1,Raw!$B$1:$DG$1,0),0)</f>
        <v>0</v>
      </c>
      <c r="S296" s="20" t="e">
        <f t="shared" si="79"/>
        <v>#DIV/0!</v>
      </c>
      <c r="T296" s="13" t="str">
        <f>VLOOKUP($A296,Raw!$B$2:$DG$512,MATCH('Breakup of Clients of PMS'!T$1,Raw!$B$1:$DG$1,0),0)</f>
        <v>0</v>
      </c>
      <c r="U296" s="20" t="e">
        <f t="shared" si="80"/>
        <v>#DIV/0!</v>
      </c>
      <c r="V296" s="13" t="str">
        <f>VLOOKUP($A296,Raw!$B$2:$DG$512,MATCH('Breakup of Clients of PMS'!V$1,Raw!$B$1:$DG$1,0),0)</f>
        <v>0</v>
      </c>
      <c r="W296" s="20" t="e">
        <f t="shared" si="81"/>
        <v>#DIV/0!</v>
      </c>
      <c r="X296" s="13" t="str">
        <f>VLOOKUP($A296,Raw!$B$2:$DG$512,MATCH('Breakup of Clients of PMS'!X$1,Raw!$B$1:$DG$1,0),0)</f>
        <v>0</v>
      </c>
      <c r="Y296" s="20" t="e">
        <f t="shared" si="82"/>
        <v>#DIV/0!</v>
      </c>
      <c r="Z296" s="13" t="str">
        <f>VLOOKUP($A296,Raw!$B$2:$DG$512,MATCH('Breakup of Clients of PMS'!Z$1,Raw!$B$1:$DG$1,0),0)</f>
        <v>0</v>
      </c>
      <c r="AA296" s="20" t="e">
        <f t="shared" si="83"/>
        <v>#DIV/0!</v>
      </c>
      <c r="AB296" s="13" t="str">
        <f>VLOOKUP($A296,Raw!$B$2:$DG$512,MATCH('Breakup of Clients of PMS'!AB$1,Raw!$B$1:$DG$1,0),0)</f>
        <v>0</v>
      </c>
      <c r="AD296" s="11" t="e">
        <f t="shared" si="84"/>
        <v>#DIV/0!</v>
      </c>
      <c r="AE296" s="11" t="e">
        <f t="shared" si="85"/>
        <v>#DIV/0!</v>
      </c>
      <c r="AF296" s="11" t="e">
        <f t="shared" si="86"/>
        <v>#DIV/0!</v>
      </c>
      <c r="AG296" s="11" t="e">
        <f t="shared" si="87"/>
        <v>#DIV/0!</v>
      </c>
      <c r="AH296" s="11" t="e">
        <f t="shared" si="88"/>
        <v>#DIV/0!</v>
      </c>
      <c r="AI296" s="11" t="e">
        <f t="shared" si="89"/>
        <v>#DIV/0!</v>
      </c>
    </row>
    <row r="297" spans="1:35" x14ac:dyDescent="0.3">
      <c r="A297" s="13" t="s">
        <v>5085</v>
      </c>
      <c r="B297" s="13" t="str">
        <f>VLOOKUP($A297,Raw!$B$2:$DG$512,MATCH('Breakup of Clients of PMS'!B$1,Raw!$B$1:$DG$1,0),0)</f>
        <v>0</v>
      </c>
      <c r="C297" s="20">
        <f t="shared" si="72"/>
        <v>0</v>
      </c>
      <c r="D297" s="13" t="str">
        <f>VLOOKUP($A297,Raw!$B$2:$DG$512,MATCH('Breakup of Clients of PMS'!D$1,Raw!$B$1:$DG$1,0),0)</f>
        <v>9</v>
      </c>
      <c r="E297" s="20">
        <f t="shared" si="73"/>
        <v>0.16071428571428573</v>
      </c>
      <c r="F297" s="13" t="str">
        <f>VLOOKUP($A297,Raw!$B$2:$DG$512,MATCH('Breakup of Clients of PMS'!F$1,Raw!$B$1:$DG$1,0),0)</f>
        <v>35</v>
      </c>
      <c r="G297" s="20">
        <f t="shared" si="74"/>
        <v>0.625</v>
      </c>
      <c r="H297" s="13" t="str">
        <f>VLOOKUP($A297,Raw!$B$2:$DG$512,MATCH('Breakup of Clients of PMS'!H$1,Raw!$B$1:$DG$1,0),0)</f>
        <v>12</v>
      </c>
      <c r="I297" s="20">
        <f t="shared" si="75"/>
        <v>0.21428571428571427</v>
      </c>
      <c r="J297" s="13" t="str">
        <f>VLOOKUP($A297,Raw!$B$2:$DG$512,MATCH('Breakup of Clients of PMS'!J$1,Raw!$B$1:$DG$1,0),0)</f>
        <v>0</v>
      </c>
      <c r="K297" s="20">
        <f t="shared" si="76"/>
        <v>0</v>
      </c>
      <c r="L297" s="13" t="str">
        <f>VLOOKUP($A297,Raw!$B$2:$DG$512,MATCH('Breakup of Clients of PMS'!L$1,Raw!$B$1:$DG$1,0),0)</f>
        <v>0</v>
      </c>
      <c r="M297" s="20">
        <f t="shared" si="77"/>
        <v>0</v>
      </c>
      <c r="N297" s="13" t="str">
        <f>VLOOKUP($A297,Raw!$B$2:$DG$512,MATCH('Breakup of Clients of PMS'!N$1,Raw!$B$1:$DG$1,0),0)</f>
        <v>56</v>
      </c>
      <c r="P297" s="13" t="str">
        <f>VLOOKUP($A297,Raw!$B$2:$DG$512,MATCH('Breakup of Clients of PMS'!P$1,Raw!$B$1:$DG$1,0),0)</f>
        <v>0</v>
      </c>
      <c r="Q297" s="20">
        <f t="shared" si="78"/>
        <v>0</v>
      </c>
      <c r="R297" s="13" t="str">
        <f>VLOOKUP($A297,Raw!$B$2:$DG$512,MATCH('Breakup of Clients of PMS'!R$1,Raw!$B$1:$DG$1,0),0)</f>
        <v>119.89345</v>
      </c>
      <c r="S297" s="20">
        <f t="shared" si="79"/>
        <v>0.21186957119726932</v>
      </c>
      <c r="T297" s="13" t="str">
        <f>VLOOKUP($A297,Raw!$B$2:$DG$512,MATCH('Breakup of Clients of PMS'!T$1,Raw!$B$1:$DG$1,0),0)</f>
        <v>382.76617</v>
      </c>
      <c r="U297" s="20">
        <f t="shared" si="80"/>
        <v>0.67640479364570028</v>
      </c>
      <c r="V297" s="13" t="str">
        <f>VLOOKUP($A297,Raw!$B$2:$DG$512,MATCH('Breakup of Clients of PMS'!V$1,Raw!$B$1:$DG$1,0),0)</f>
        <v>63.22367</v>
      </c>
      <c r="W297" s="20">
        <f t="shared" si="81"/>
        <v>0.11172563515703035</v>
      </c>
      <c r="X297" s="13" t="str">
        <f>VLOOKUP($A297,Raw!$B$2:$DG$512,MATCH('Breakup of Clients of PMS'!X$1,Raw!$B$1:$DG$1,0),0)</f>
        <v>0</v>
      </c>
      <c r="Y297" s="20">
        <f t="shared" si="82"/>
        <v>0</v>
      </c>
      <c r="Z297" s="13" t="str">
        <f>VLOOKUP($A297,Raw!$B$2:$DG$512,MATCH('Breakup of Clients of PMS'!Z$1,Raw!$B$1:$DG$1,0),0)</f>
        <v>0</v>
      </c>
      <c r="AA297" s="20">
        <f t="shared" si="83"/>
        <v>0</v>
      </c>
      <c r="AB297" s="13" t="str">
        <f>VLOOKUP($A297,Raw!$B$2:$DG$512,MATCH('Breakup of Clients of PMS'!AB$1,Raw!$B$1:$DG$1,0),0)</f>
        <v>565.88329</v>
      </c>
      <c r="AD297" s="11" t="e">
        <f t="shared" si="84"/>
        <v>#DIV/0!</v>
      </c>
      <c r="AE297" s="11">
        <f t="shared" si="85"/>
        <v>13.321494444444445</v>
      </c>
      <c r="AF297" s="11">
        <f t="shared" si="86"/>
        <v>10.936176285714286</v>
      </c>
      <c r="AG297" s="11">
        <f t="shared" si="87"/>
        <v>5.2686391666666665</v>
      </c>
      <c r="AH297" s="11" t="e">
        <f t="shared" si="88"/>
        <v>#DIV/0!</v>
      </c>
      <c r="AI297" s="11" t="e">
        <f t="shared" si="89"/>
        <v>#DIV/0!</v>
      </c>
    </row>
    <row r="298" spans="1:35" x14ac:dyDescent="0.3">
      <c r="A298" s="13" t="s">
        <v>5118</v>
      </c>
      <c r="B298" s="13" t="str">
        <f>VLOOKUP($A298,Raw!$B$2:$DG$512,MATCH('Breakup of Clients of PMS'!B$1,Raw!$B$1:$DG$1,0),0)</f>
        <v>0</v>
      </c>
      <c r="C298" s="20">
        <f t="shared" si="72"/>
        <v>0</v>
      </c>
      <c r="D298" s="13" t="str">
        <f>VLOOKUP($A298,Raw!$B$2:$DG$512,MATCH('Breakup of Clients of PMS'!D$1,Raw!$B$1:$DG$1,0),0)</f>
        <v>62</v>
      </c>
      <c r="E298" s="20">
        <f t="shared" si="73"/>
        <v>3.6067481093659107E-2</v>
      </c>
      <c r="F298" s="13" t="str">
        <f>VLOOKUP($A298,Raw!$B$2:$DG$512,MATCH('Breakup of Clients of PMS'!F$1,Raw!$B$1:$DG$1,0),0)</f>
        <v>1542</v>
      </c>
      <c r="G298" s="20">
        <f t="shared" si="74"/>
        <v>0.89703315881326351</v>
      </c>
      <c r="H298" s="13" t="str">
        <f>VLOOKUP($A298,Raw!$B$2:$DG$512,MATCH('Breakup of Clients of PMS'!H$1,Raw!$B$1:$DG$1,0),0)</f>
        <v>115</v>
      </c>
      <c r="I298" s="20">
        <f t="shared" si="75"/>
        <v>6.689936009307737E-2</v>
      </c>
      <c r="J298" s="13" t="str">
        <f>VLOOKUP($A298,Raw!$B$2:$DG$512,MATCH('Breakup of Clients of PMS'!J$1,Raw!$B$1:$DG$1,0),0)</f>
        <v>0</v>
      </c>
      <c r="K298" s="20">
        <f t="shared" si="76"/>
        <v>0</v>
      </c>
      <c r="L298" s="13" t="str">
        <f>VLOOKUP($A298,Raw!$B$2:$DG$512,MATCH('Breakup of Clients of PMS'!L$1,Raw!$B$1:$DG$1,0),0)</f>
        <v>0</v>
      </c>
      <c r="M298" s="20">
        <f t="shared" si="77"/>
        <v>0</v>
      </c>
      <c r="N298" s="13" t="str">
        <f>VLOOKUP($A298,Raw!$B$2:$DG$512,MATCH('Breakup of Clients of PMS'!N$1,Raw!$B$1:$DG$1,0),0)</f>
        <v>1719</v>
      </c>
      <c r="P298" s="13" t="str">
        <f>VLOOKUP($A298,Raw!$B$2:$DG$512,MATCH('Breakup of Clients of PMS'!P$1,Raw!$B$1:$DG$1,0),0)</f>
        <v>0</v>
      </c>
      <c r="Q298" s="20">
        <f t="shared" si="78"/>
        <v>0</v>
      </c>
      <c r="R298" s="13" t="str">
        <f>VLOOKUP($A298,Raw!$B$2:$DG$512,MATCH('Breakup of Clients of PMS'!R$1,Raw!$B$1:$DG$1,0),0)</f>
        <v>184.78</v>
      </c>
      <c r="S298" s="20">
        <f t="shared" si="79"/>
        <v>9.0546030097073099E-2</v>
      </c>
      <c r="T298" s="13" t="str">
        <f>VLOOKUP($A298,Raw!$B$2:$DG$512,MATCH('Breakup of Clients of PMS'!T$1,Raw!$B$1:$DG$1,0),0)</f>
        <v>1724.39</v>
      </c>
      <c r="U298" s="20">
        <f t="shared" si="80"/>
        <v>0.8449868429434565</v>
      </c>
      <c r="V298" s="13" t="str">
        <f>VLOOKUP($A298,Raw!$B$2:$DG$512,MATCH('Breakup of Clients of PMS'!V$1,Raw!$B$1:$DG$1,0),0)</f>
        <v>131.56</v>
      </c>
      <c r="W298" s="20">
        <f t="shared" si="81"/>
        <v>6.4467126959470392E-2</v>
      </c>
      <c r="X298" s="13" t="str">
        <f>VLOOKUP($A298,Raw!$B$2:$DG$512,MATCH('Breakup of Clients of PMS'!X$1,Raw!$B$1:$DG$1,0),0)</f>
        <v>0</v>
      </c>
      <c r="Y298" s="20">
        <f t="shared" si="82"/>
        <v>0</v>
      </c>
      <c r="Z298" s="13" t="str">
        <f>VLOOKUP($A298,Raw!$B$2:$DG$512,MATCH('Breakup of Clients of PMS'!Z$1,Raw!$B$1:$DG$1,0),0)</f>
        <v>0</v>
      </c>
      <c r="AA298" s="20">
        <f t="shared" si="83"/>
        <v>0</v>
      </c>
      <c r="AB298" s="13" t="str">
        <f>VLOOKUP($A298,Raw!$B$2:$DG$512,MATCH('Breakup of Clients of PMS'!AB$1,Raw!$B$1:$DG$1,0),0)</f>
        <v>2040.73</v>
      </c>
      <c r="AD298" s="11" t="e">
        <f t="shared" si="84"/>
        <v>#DIV/0!</v>
      </c>
      <c r="AE298" s="11">
        <f t="shared" si="85"/>
        <v>2.9803225806451614</v>
      </c>
      <c r="AF298" s="11">
        <f t="shared" si="86"/>
        <v>1.1182814526588847</v>
      </c>
      <c r="AG298" s="11">
        <f t="shared" si="87"/>
        <v>1.1440000000000001</v>
      </c>
      <c r="AH298" s="11" t="e">
        <f t="shared" si="88"/>
        <v>#DIV/0!</v>
      </c>
      <c r="AI298" s="11" t="e">
        <f t="shared" si="89"/>
        <v>#DIV/0!</v>
      </c>
    </row>
    <row r="299" spans="1:35" x14ac:dyDescent="0.3">
      <c r="A299" s="13" t="s">
        <v>5137</v>
      </c>
      <c r="B299" s="13" t="str">
        <f>VLOOKUP($A299,Raw!$B$2:$DG$512,MATCH('Breakup of Clients of PMS'!B$1,Raw!$B$1:$DG$1,0),0)</f>
        <v>0</v>
      </c>
      <c r="C299" s="20">
        <f t="shared" si="72"/>
        <v>0</v>
      </c>
      <c r="D299" s="13" t="str">
        <f>VLOOKUP($A299,Raw!$B$2:$DG$512,MATCH('Breakup of Clients of PMS'!D$1,Raw!$B$1:$DG$1,0),0)</f>
        <v>0</v>
      </c>
      <c r="E299" s="20">
        <f t="shared" si="73"/>
        <v>0</v>
      </c>
      <c r="F299" s="13" t="str">
        <f>VLOOKUP($A299,Raw!$B$2:$DG$512,MATCH('Breakup of Clients of PMS'!F$1,Raw!$B$1:$DG$1,0),0)</f>
        <v>16</v>
      </c>
      <c r="G299" s="20">
        <f t="shared" si="74"/>
        <v>0.88888888888888884</v>
      </c>
      <c r="H299" s="13" t="str">
        <f>VLOOKUP($A299,Raw!$B$2:$DG$512,MATCH('Breakup of Clients of PMS'!H$1,Raw!$B$1:$DG$1,0),0)</f>
        <v>2</v>
      </c>
      <c r="I299" s="20">
        <f t="shared" si="75"/>
        <v>0.1111111111111111</v>
      </c>
      <c r="J299" s="13" t="str">
        <f>VLOOKUP($A299,Raw!$B$2:$DG$512,MATCH('Breakup of Clients of PMS'!J$1,Raw!$B$1:$DG$1,0),0)</f>
        <v>0</v>
      </c>
      <c r="K299" s="20">
        <f t="shared" si="76"/>
        <v>0</v>
      </c>
      <c r="L299" s="13" t="str">
        <f>VLOOKUP($A299,Raw!$B$2:$DG$512,MATCH('Breakup of Clients of PMS'!L$1,Raw!$B$1:$DG$1,0),0)</f>
        <v>0</v>
      </c>
      <c r="M299" s="20">
        <f t="shared" si="77"/>
        <v>0</v>
      </c>
      <c r="N299" s="13" t="str">
        <f>VLOOKUP($A299,Raw!$B$2:$DG$512,MATCH('Breakup of Clients of PMS'!N$1,Raw!$B$1:$DG$1,0),0)</f>
        <v>18</v>
      </c>
      <c r="P299" s="13" t="str">
        <f>VLOOKUP($A299,Raw!$B$2:$DG$512,MATCH('Breakup of Clients of PMS'!P$1,Raw!$B$1:$DG$1,0),0)</f>
        <v>0</v>
      </c>
      <c r="Q299" s="20">
        <f t="shared" si="78"/>
        <v>0</v>
      </c>
      <c r="R299" s="13" t="str">
        <f>VLOOKUP($A299,Raw!$B$2:$DG$512,MATCH('Breakup of Clients of PMS'!R$1,Raw!$B$1:$DG$1,0),0)</f>
        <v>0</v>
      </c>
      <c r="S299" s="20">
        <f t="shared" si="79"/>
        <v>0</v>
      </c>
      <c r="T299" s="13" t="str">
        <f>VLOOKUP($A299,Raw!$B$2:$DG$512,MATCH('Breakup of Clients of PMS'!T$1,Raw!$B$1:$DG$1,0),0)</f>
        <v>32.79</v>
      </c>
      <c r="U299" s="20">
        <f t="shared" si="80"/>
        <v>0.96754204780171138</v>
      </c>
      <c r="V299" s="13" t="str">
        <f>VLOOKUP($A299,Raw!$B$2:$DG$512,MATCH('Breakup of Clients of PMS'!V$1,Raw!$B$1:$DG$1,0),0)</f>
        <v>1.1</v>
      </c>
      <c r="W299" s="20">
        <f t="shared" si="81"/>
        <v>3.2457952198288585E-2</v>
      </c>
      <c r="X299" s="13" t="str">
        <f>VLOOKUP($A299,Raw!$B$2:$DG$512,MATCH('Breakup of Clients of PMS'!X$1,Raw!$B$1:$DG$1,0),0)</f>
        <v>0</v>
      </c>
      <c r="Y299" s="20">
        <f t="shared" si="82"/>
        <v>0</v>
      </c>
      <c r="Z299" s="13" t="str">
        <f>VLOOKUP($A299,Raw!$B$2:$DG$512,MATCH('Breakup of Clients of PMS'!Z$1,Raw!$B$1:$DG$1,0),0)</f>
        <v>0</v>
      </c>
      <c r="AA299" s="20">
        <f t="shared" si="83"/>
        <v>0</v>
      </c>
      <c r="AB299" s="13" t="str">
        <f>VLOOKUP($A299,Raw!$B$2:$DG$512,MATCH('Breakup of Clients of PMS'!AB$1,Raw!$B$1:$DG$1,0),0)</f>
        <v>33.89</v>
      </c>
      <c r="AD299" s="11" t="e">
        <f t="shared" si="84"/>
        <v>#DIV/0!</v>
      </c>
      <c r="AE299" s="11" t="e">
        <f t="shared" si="85"/>
        <v>#DIV/0!</v>
      </c>
      <c r="AF299" s="11">
        <f t="shared" si="86"/>
        <v>2.0493749999999999</v>
      </c>
      <c r="AG299" s="11">
        <f t="shared" si="87"/>
        <v>0.55000000000000004</v>
      </c>
      <c r="AH299" s="11" t="e">
        <f t="shared" si="88"/>
        <v>#DIV/0!</v>
      </c>
      <c r="AI299" s="11" t="e">
        <f t="shared" si="89"/>
        <v>#DIV/0!</v>
      </c>
    </row>
    <row r="300" spans="1:35" x14ac:dyDescent="0.3">
      <c r="A300" s="13" t="s">
        <v>5148</v>
      </c>
      <c r="B300" s="13" t="str">
        <f>VLOOKUP($A300,Raw!$B$2:$DG$512,MATCH('Breakup of Clients of PMS'!B$1,Raw!$B$1:$DG$1,0),0)</f>
        <v>0</v>
      </c>
      <c r="C300" s="20">
        <f t="shared" si="72"/>
        <v>0</v>
      </c>
      <c r="D300" s="13" t="str">
        <f>VLOOKUP($A300,Raw!$B$2:$DG$512,MATCH('Breakup of Clients of PMS'!D$1,Raw!$B$1:$DG$1,0),0)</f>
        <v>6</v>
      </c>
      <c r="E300" s="20">
        <f t="shared" si="73"/>
        <v>0.13636363636363635</v>
      </c>
      <c r="F300" s="13" t="str">
        <f>VLOOKUP($A300,Raw!$B$2:$DG$512,MATCH('Breakup of Clients of PMS'!F$1,Raw!$B$1:$DG$1,0),0)</f>
        <v>34</v>
      </c>
      <c r="G300" s="20">
        <f t="shared" si="74"/>
        <v>0.77272727272727271</v>
      </c>
      <c r="H300" s="13" t="str">
        <f>VLOOKUP($A300,Raw!$B$2:$DG$512,MATCH('Breakup of Clients of PMS'!H$1,Raw!$B$1:$DG$1,0),0)</f>
        <v>4</v>
      </c>
      <c r="I300" s="20">
        <f t="shared" si="75"/>
        <v>9.0909090909090912E-2</v>
      </c>
      <c r="J300" s="13" t="str">
        <f>VLOOKUP($A300,Raw!$B$2:$DG$512,MATCH('Breakup of Clients of PMS'!J$1,Raw!$B$1:$DG$1,0),0)</f>
        <v>0</v>
      </c>
      <c r="K300" s="20">
        <f t="shared" si="76"/>
        <v>0</v>
      </c>
      <c r="L300" s="13" t="str">
        <f>VLOOKUP($A300,Raw!$B$2:$DG$512,MATCH('Breakup of Clients of PMS'!L$1,Raw!$B$1:$DG$1,0),0)</f>
        <v>0</v>
      </c>
      <c r="M300" s="20">
        <f t="shared" si="77"/>
        <v>0</v>
      </c>
      <c r="N300" s="13" t="str">
        <f>VLOOKUP($A300,Raw!$B$2:$DG$512,MATCH('Breakup of Clients of PMS'!N$1,Raw!$B$1:$DG$1,0),0)</f>
        <v>44</v>
      </c>
      <c r="P300" s="13" t="str">
        <f>VLOOKUP($A300,Raw!$B$2:$DG$512,MATCH('Breakup of Clients of PMS'!P$1,Raw!$B$1:$DG$1,0),0)</f>
        <v>0</v>
      </c>
      <c r="Q300" s="20">
        <f t="shared" si="78"/>
        <v>0</v>
      </c>
      <c r="R300" s="13" t="str">
        <f>VLOOKUP($A300,Raw!$B$2:$DG$512,MATCH('Breakup of Clients of PMS'!R$1,Raw!$B$1:$DG$1,0),0)</f>
        <v>17.96</v>
      </c>
      <c r="S300" s="20">
        <f t="shared" si="79"/>
        <v>0.23678312458800266</v>
      </c>
      <c r="T300" s="13" t="str">
        <f>VLOOKUP($A300,Raw!$B$2:$DG$512,MATCH('Breakup of Clients of PMS'!T$1,Raw!$B$1:$DG$1,0),0)</f>
        <v>53.13</v>
      </c>
      <c r="U300" s="20">
        <f t="shared" si="80"/>
        <v>0.70046143704680297</v>
      </c>
      <c r="V300" s="13" t="str">
        <f>VLOOKUP($A300,Raw!$B$2:$DG$512,MATCH('Breakup of Clients of PMS'!V$1,Raw!$B$1:$DG$1,0),0)</f>
        <v>4.76</v>
      </c>
      <c r="W300" s="20">
        <f t="shared" si="81"/>
        <v>6.2755438365194469E-2</v>
      </c>
      <c r="X300" s="13" t="str">
        <f>VLOOKUP($A300,Raw!$B$2:$DG$512,MATCH('Breakup of Clients of PMS'!X$1,Raw!$B$1:$DG$1,0),0)</f>
        <v>0</v>
      </c>
      <c r="Y300" s="20">
        <f t="shared" si="82"/>
        <v>0</v>
      </c>
      <c r="Z300" s="13" t="str">
        <f>VLOOKUP($A300,Raw!$B$2:$DG$512,MATCH('Breakup of Clients of PMS'!Z$1,Raw!$B$1:$DG$1,0),0)</f>
        <v>0</v>
      </c>
      <c r="AA300" s="20">
        <f t="shared" si="83"/>
        <v>0</v>
      </c>
      <c r="AB300" s="13" t="str">
        <f>VLOOKUP($A300,Raw!$B$2:$DG$512,MATCH('Breakup of Clients of PMS'!AB$1,Raw!$B$1:$DG$1,0),0)</f>
        <v>75.85</v>
      </c>
      <c r="AD300" s="11" t="e">
        <f t="shared" si="84"/>
        <v>#DIV/0!</v>
      </c>
      <c r="AE300" s="11">
        <f t="shared" si="85"/>
        <v>2.9933333333333336</v>
      </c>
      <c r="AF300" s="11">
        <f t="shared" si="86"/>
        <v>1.5626470588235295</v>
      </c>
      <c r="AG300" s="11">
        <f t="shared" si="87"/>
        <v>1.19</v>
      </c>
      <c r="AH300" s="11" t="e">
        <f t="shared" si="88"/>
        <v>#DIV/0!</v>
      </c>
      <c r="AI300" s="11" t="e">
        <f t="shared" si="89"/>
        <v>#DIV/0!</v>
      </c>
    </row>
    <row r="301" spans="1:35" x14ac:dyDescent="0.3">
      <c r="A301" s="13" t="s">
        <v>5168</v>
      </c>
      <c r="B301" s="13" t="str">
        <f>VLOOKUP($A301,Raw!$B$2:$DG$512,MATCH('Breakup of Clients of PMS'!B$1,Raw!$B$1:$DG$1,0),0)</f>
        <v>0</v>
      </c>
      <c r="C301" s="20" t="e">
        <f t="shared" si="72"/>
        <v>#DIV/0!</v>
      </c>
      <c r="D301" s="13" t="str">
        <f>VLOOKUP($A301,Raw!$B$2:$DG$512,MATCH('Breakup of Clients of PMS'!D$1,Raw!$B$1:$DG$1,0),0)</f>
        <v>0</v>
      </c>
      <c r="E301" s="20" t="e">
        <f t="shared" si="73"/>
        <v>#DIV/0!</v>
      </c>
      <c r="F301" s="13" t="str">
        <f>VLOOKUP($A301,Raw!$B$2:$DG$512,MATCH('Breakup of Clients of PMS'!F$1,Raw!$B$1:$DG$1,0),0)</f>
        <v>0</v>
      </c>
      <c r="G301" s="20" t="e">
        <f t="shared" si="74"/>
        <v>#DIV/0!</v>
      </c>
      <c r="H301" s="13" t="str">
        <f>VLOOKUP($A301,Raw!$B$2:$DG$512,MATCH('Breakup of Clients of PMS'!H$1,Raw!$B$1:$DG$1,0),0)</f>
        <v>0</v>
      </c>
      <c r="I301" s="20" t="e">
        <f t="shared" si="75"/>
        <v>#DIV/0!</v>
      </c>
      <c r="J301" s="13" t="str">
        <f>VLOOKUP($A301,Raw!$B$2:$DG$512,MATCH('Breakup of Clients of PMS'!J$1,Raw!$B$1:$DG$1,0),0)</f>
        <v>0</v>
      </c>
      <c r="K301" s="20" t="e">
        <f t="shared" si="76"/>
        <v>#DIV/0!</v>
      </c>
      <c r="L301" s="13" t="str">
        <f>VLOOKUP($A301,Raw!$B$2:$DG$512,MATCH('Breakup of Clients of PMS'!L$1,Raw!$B$1:$DG$1,0),0)</f>
        <v>0</v>
      </c>
      <c r="M301" s="20" t="e">
        <f t="shared" si="77"/>
        <v>#DIV/0!</v>
      </c>
      <c r="N301" s="13" t="str">
        <f>VLOOKUP($A301,Raw!$B$2:$DG$512,MATCH('Breakup of Clients of PMS'!N$1,Raw!$B$1:$DG$1,0),0)</f>
        <v>0</v>
      </c>
      <c r="P301" s="13" t="str">
        <f>VLOOKUP($A301,Raw!$B$2:$DG$512,MATCH('Breakup of Clients of PMS'!P$1,Raw!$B$1:$DG$1,0),0)</f>
        <v>0</v>
      </c>
      <c r="Q301" s="20" t="e">
        <f t="shared" si="78"/>
        <v>#DIV/0!</v>
      </c>
      <c r="R301" s="13" t="str">
        <f>VLOOKUP($A301,Raw!$B$2:$DG$512,MATCH('Breakup of Clients of PMS'!R$1,Raw!$B$1:$DG$1,0),0)</f>
        <v>0</v>
      </c>
      <c r="S301" s="20" t="e">
        <f t="shared" si="79"/>
        <v>#DIV/0!</v>
      </c>
      <c r="T301" s="13" t="str">
        <f>VLOOKUP($A301,Raw!$B$2:$DG$512,MATCH('Breakup of Clients of PMS'!T$1,Raw!$B$1:$DG$1,0),0)</f>
        <v>0</v>
      </c>
      <c r="U301" s="20" t="e">
        <f t="shared" si="80"/>
        <v>#DIV/0!</v>
      </c>
      <c r="V301" s="13" t="str">
        <f>VLOOKUP($A301,Raw!$B$2:$DG$512,MATCH('Breakup of Clients of PMS'!V$1,Raw!$B$1:$DG$1,0),0)</f>
        <v>0</v>
      </c>
      <c r="W301" s="20" t="e">
        <f t="shared" si="81"/>
        <v>#DIV/0!</v>
      </c>
      <c r="X301" s="13" t="str">
        <f>VLOOKUP($A301,Raw!$B$2:$DG$512,MATCH('Breakup of Clients of PMS'!X$1,Raw!$B$1:$DG$1,0),0)</f>
        <v>0</v>
      </c>
      <c r="Y301" s="20" t="e">
        <f t="shared" si="82"/>
        <v>#DIV/0!</v>
      </c>
      <c r="Z301" s="13" t="str">
        <f>VLOOKUP($A301,Raw!$B$2:$DG$512,MATCH('Breakup of Clients of PMS'!Z$1,Raw!$B$1:$DG$1,0),0)</f>
        <v>0</v>
      </c>
      <c r="AA301" s="20" t="e">
        <f t="shared" si="83"/>
        <v>#DIV/0!</v>
      </c>
      <c r="AB301" s="13" t="str">
        <f>VLOOKUP($A301,Raw!$B$2:$DG$512,MATCH('Breakup of Clients of PMS'!AB$1,Raw!$B$1:$DG$1,0),0)</f>
        <v>0</v>
      </c>
      <c r="AD301" s="11" t="e">
        <f t="shared" si="84"/>
        <v>#DIV/0!</v>
      </c>
      <c r="AE301" s="11" t="e">
        <f t="shared" si="85"/>
        <v>#DIV/0!</v>
      </c>
      <c r="AF301" s="11" t="e">
        <f t="shared" si="86"/>
        <v>#DIV/0!</v>
      </c>
      <c r="AG301" s="11" t="e">
        <f t="shared" si="87"/>
        <v>#DIV/0!</v>
      </c>
      <c r="AH301" s="11" t="e">
        <f t="shared" si="88"/>
        <v>#DIV/0!</v>
      </c>
      <c r="AI301" s="11" t="e">
        <f t="shared" si="89"/>
        <v>#DIV/0!</v>
      </c>
    </row>
    <row r="302" spans="1:35" x14ac:dyDescent="0.3">
      <c r="A302" s="13" t="s">
        <v>5175</v>
      </c>
      <c r="B302" s="13" t="str">
        <f>VLOOKUP($A302,Raw!$B$2:$DG$512,MATCH('Breakup of Clients of PMS'!B$1,Raw!$B$1:$DG$1,0),0)</f>
        <v>0</v>
      </c>
      <c r="C302" s="20">
        <f t="shared" si="72"/>
        <v>0</v>
      </c>
      <c r="D302" s="13" t="str">
        <f>VLOOKUP($A302,Raw!$B$2:$DG$512,MATCH('Breakup of Clients of PMS'!D$1,Raw!$B$1:$DG$1,0),0)</f>
        <v>1</v>
      </c>
      <c r="E302" s="20">
        <f t="shared" si="73"/>
        <v>0.16666666666666666</v>
      </c>
      <c r="F302" s="13" t="str">
        <f>VLOOKUP($A302,Raw!$B$2:$DG$512,MATCH('Breakup of Clients of PMS'!F$1,Raw!$B$1:$DG$1,0),0)</f>
        <v>2</v>
      </c>
      <c r="G302" s="20">
        <f t="shared" si="74"/>
        <v>0.33333333333333331</v>
      </c>
      <c r="H302" s="13" t="str">
        <f>VLOOKUP($A302,Raw!$B$2:$DG$512,MATCH('Breakup of Clients of PMS'!H$1,Raw!$B$1:$DG$1,0),0)</f>
        <v>1</v>
      </c>
      <c r="I302" s="20">
        <f t="shared" si="75"/>
        <v>0.16666666666666666</v>
      </c>
      <c r="J302" s="13" t="str">
        <f>VLOOKUP($A302,Raw!$B$2:$DG$512,MATCH('Breakup of Clients of PMS'!J$1,Raw!$B$1:$DG$1,0),0)</f>
        <v>2</v>
      </c>
      <c r="K302" s="20">
        <f t="shared" si="76"/>
        <v>0.33333333333333331</v>
      </c>
      <c r="L302" s="13" t="str">
        <f>VLOOKUP($A302,Raw!$B$2:$DG$512,MATCH('Breakup of Clients of PMS'!L$1,Raw!$B$1:$DG$1,0),0)</f>
        <v>0</v>
      </c>
      <c r="M302" s="20">
        <f t="shared" si="77"/>
        <v>0</v>
      </c>
      <c r="N302" s="13" t="str">
        <f>VLOOKUP($A302,Raw!$B$2:$DG$512,MATCH('Breakup of Clients of PMS'!N$1,Raw!$B$1:$DG$1,0),0)</f>
        <v>6</v>
      </c>
      <c r="P302" s="13" t="str">
        <f>VLOOKUP($A302,Raw!$B$2:$DG$512,MATCH('Breakup of Clients of PMS'!P$1,Raw!$B$1:$DG$1,0),0)</f>
        <v>0</v>
      </c>
      <c r="Q302" s="20">
        <f t="shared" si="78"/>
        <v>0</v>
      </c>
      <c r="R302" s="13" t="str">
        <f>VLOOKUP($A302,Raw!$B$2:$DG$512,MATCH('Breakup of Clients of PMS'!R$1,Raw!$B$1:$DG$1,0),0)</f>
        <v>14.33</v>
      </c>
      <c r="S302" s="20">
        <f t="shared" si="79"/>
        <v>7.7656749580014089E-4</v>
      </c>
      <c r="T302" s="13" t="str">
        <f>VLOOKUP($A302,Raw!$B$2:$DG$512,MATCH('Breakup of Clients of PMS'!T$1,Raw!$B$1:$DG$1,0),0)</f>
        <v>6.56</v>
      </c>
      <c r="U302" s="20">
        <f t="shared" si="80"/>
        <v>3.5549775104319078E-4</v>
      </c>
      <c r="V302" s="13" t="str">
        <f>VLOOKUP($A302,Raw!$B$2:$DG$512,MATCH('Breakup of Clients of PMS'!V$1,Raw!$B$1:$DG$1,0),0)</f>
        <v>2.74</v>
      </c>
      <c r="W302" s="20">
        <f t="shared" si="81"/>
        <v>1.4848534113694252E-4</v>
      </c>
      <c r="X302" s="13" t="str">
        <f>VLOOKUP($A302,Raw!$B$2:$DG$512,MATCH('Breakup of Clients of PMS'!X$1,Raw!$B$1:$DG$1,0),0)</f>
        <v>18429.37</v>
      </c>
      <c r="Y302" s="20">
        <f t="shared" si="82"/>
        <v>0.99871944941201962</v>
      </c>
      <c r="Z302" s="13" t="str">
        <f>VLOOKUP($A302,Raw!$B$2:$DG$512,MATCH('Breakup of Clients of PMS'!Z$1,Raw!$B$1:$DG$1,0),0)</f>
        <v>0</v>
      </c>
      <c r="AA302" s="20">
        <f t="shared" si="83"/>
        <v>0</v>
      </c>
      <c r="AB302" s="13" t="str">
        <f>VLOOKUP($A302,Raw!$B$2:$DG$512,MATCH('Breakup of Clients of PMS'!AB$1,Raw!$B$1:$DG$1,0),0)</f>
        <v>18453</v>
      </c>
      <c r="AD302" s="11" t="e">
        <f t="shared" si="84"/>
        <v>#DIV/0!</v>
      </c>
      <c r="AE302" s="11">
        <f t="shared" si="85"/>
        <v>14.33</v>
      </c>
      <c r="AF302" s="11">
        <f t="shared" si="86"/>
        <v>3.28</v>
      </c>
      <c r="AG302" s="11">
        <f t="shared" si="87"/>
        <v>2.74</v>
      </c>
      <c r="AH302" s="11">
        <f t="shared" si="88"/>
        <v>9214.6849999999995</v>
      </c>
      <c r="AI302" s="11" t="e">
        <f t="shared" si="89"/>
        <v>#DIV/0!</v>
      </c>
    </row>
    <row r="303" spans="1:35" x14ac:dyDescent="0.3">
      <c r="A303" s="13" t="s">
        <v>5193</v>
      </c>
      <c r="B303" s="13" t="str">
        <f>VLOOKUP($A303,Raw!$B$2:$DG$512,MATCH('Breakup of Clients of PMS'!B$1,Raw!$B$1:$DG$1,0),0)</f>
        <v>0</v>
      </c>
      <c r="C303" s="20">
        <f t="shared" si="72"/>
        <v>0</v>
      </c>
      <c r="D303" s="13" t="str">
        <f>VLOOKUP($A303,Raw!$B$2:$DG$512,MATCH('Breakup of Clients of PMS'!D$1,Raw!$B$1:$DG$1,0),0)</f>
        <v>45</v>
      </c>
      <c r="E303" s="20">
        <f t="shared" si="73"/>
        <v>5.9288537549407112E-2</v>
      </c>
      <c r="F303" s="13" t="str">
        <f>VLOOKUP($A303,Raw!$B$2:$DG$512,MATCH('Breakup of Clients of PMS'!F$1,Raw!$B$1:$DG$1,0),0)</f>
        <v>654</v>
      </c>
      <c r="G303" s="20">
        <f t="shared" si="74"/>
        <v>0.86166007905138342</v>
      </c>
      <c r="H303" s="13" t="str">
        <f>VLOOKUP($A303,Raw!$B$2:$DG$512,MATCH('Breakup of Clients of PMS'!H$1,Raw!$B$1:$DG$1,0),0)</f>
        <v>59</v>
      </c>
      <c r="I303" s="20">
        <f t="shared" si="75"/>
        <v>7.7733860342555999E-2</v>
      </c>
      <c r="J303" s="13" t="str">
        <f>VLOOKUP($A303,Raw!$B$2:$DG$512,MATCH('Breakup of Clients of PMS'!J$1,Raw!$B$1:$DG$1,0),0)</f>
        <v>1</v>
      </c>
      <c r="K303" s="20">
        <f t="shared" si="76"/>
        <v>1.3175230566534915E-3</v>
      </c>
      <c r="L303" s="13" t="str">
        <f>VLOOKUP($A303,Raw!$B$2:$DG$512,MATCH('Breakup of Clients of PMS'!L$1,Raw!$B$1:$DG$1,0),0)</f>
        <v>0</v>
      </c>
      <c r="M303" s="20">
        <f t="shared" si="77"/>
        <v>0</v>
      </c>
      <c r="N303" s="13" t="str">
        <f>VLOOKUP($A303,Raw!$B$2:$DG$512,MATCH('Breakup of Clients of PMS'!N$1,Raw!$B$1:$DG$1,0),0)</f>
        <v>759</v>
      </c>
      <c r="P303" s="13" t="str">
        <f>VLOOKUP($A303,Raw!$B$2:$DG$512,MATCH('Breakup of Clients of PMS'!P$1,Raw!$B$1:$DG$1,0),0)</f>
        <v>0</v>
      </c>
      <c r="Q303" s="20">
        <f t="shared" si="78"/>
        <v>0</v>
      </c>
      <c r="R303" s="13" t="str">
        <f>VLOOKUP($A303,Raw!$B$2:$DG$512,MATCH('Breakup of Clients of PMS'!R$1,Raw!$B$1:$DG$1,0),0)</f>
        <v>311.84046</v>
      </c>
      <c r="S303" s="20">
        <f t="shared" si="79"/>
        <v>0.16380625975579247</v>
      </c>
      <c r="T303" s="13" t="str">
        <f>VLOOKUP($A303,Raw!$B$2:$DG$512,MATCH('Breakup of Clients of PMS'!T$1,Raw!$B$1:$DG$1,0),0)</f>
        <v>1301.84852</v>
      </c>
      <c r="U303" s="20">
        <f t="shared" si="80"/>
        <v>0.68384627456557101</v>
      </c>
      <c r="V303" s="13" t="str">
        <f>VLOOKUP($A303,Raw!$B$2:$DG$512,MATCH('Breakup of Clients of PMS'!V$1,Raw!$B$1:$DG$1,0),0)</f>
        <v>276.33494</v>
      </c>
      <c r="W303" s="20">
        <f t="shared" si="81"/>
        <v>0.14515561246042713</v>
      </c>
      <c r="X303" s="13" t="str">
        <f>VLOOKUP($A303,Raw!$B$2:$DG$512,MATCH('Breakup of Clients of PMS'!X$1,Raw!$B$1:$DG$1,0),0)</f>
        <v>13.69124</v>
      </c>
      <c r="Y303" s="20">
        <f t="shared" si="82"/>
        <v>7.1918532182093887E-3</v>
      </c>
      <c r="Z303" s="13" t="str">
        <f>VLOOKUP($A303,Raw!$B$2:$DG$512,MATCH('Breakup of Clients of PMS'!Z$1,Raw!$B$1:$DG$1,0),0)</f>
        <v>0</v>
      </c>
      <c r="AA303" s="20">
        <f t="shared" si="83"/>
        <v>0</v>
      </c>
      <c r="AB303" s="13" t="str">
        <f>VLOOKUP($A303,Raw!$B$2:$DG$512,MATCH('Breakup of Clients of PMS'!AB$1,Raw!$B$1:$DG$1,0),0)</f>
        <v>1903.71516</v>
      </c>
      <c r="AD303" s="11" t="e">
        <f t="shared" si="84"/>
        <v>#DIV/0!</v>
      </c>
      <c r="AE303" s="11">
        <f t="shared" si="85"/>
        <v>6.9297880000000003</v>
      </c>
      <c r="AF303" s="11">
        <f t="shared" si="86"/>
        <v>1.9905940672782876</v>
      </c>
      <c r="AG303" s="11">
        <f t="shared" si="87"/>
        <v>4.6836430508474578</v>
      </c>
      <c r="AH303" s="11">
        <f t="shared" si="88"/>
        <v>13.691240000000001</v>
      </c>
      <c r="AI303" s="11" t="e">
        <f t="shared" si="89"/>
        <v>#DIV/0!</v>
      </c>
    </row>
    <row r="304" spans="1:35" x14ac:dyDescent="0.3">
      <c r="A304" s="13" t="s">
        <v>5206</v>
      </c>
      <c r="B304" s="13" t="str">
        <f>VLOOKUP($A304,Raw!$B$2:$DG$512,MATCH('Breakup of Clients of PMS'!B$1,Raw!$B$1:$DG$1,0),0)</f>
        <v>0</v>
      </c>
      <c r="C304" s="20">
        <f t="shared" si="72"/>
        <v>0</v>
      </c>
      <c r="D304" s="13" t="str">
        <f>VLOOKUP($A304,Raw!$B$2:$DG$512,MATCH('Breakup of Clients of PMS'!D$1,Raw!$B$1:$DG$1,0),0)</f>
        <v>0</v>
      </c>
      <c r="E304" s="20">
        <f t="shared" si="73"/>
        <v>0</v>
      </c>
      <c r="F304" s="13" t="str">
        <f>VLOOKUP($A304,Raw!$B$2:$DG$512,MATCH('Breakup of Clients of PMS'!F$1,Raw!$B$1:$DG$1,0),0)</f>
        <v>76</v>
      </c>
      <c r="G304" s="20">
        <f t="shared" si="74"/>
        <v>0.97435897435897434</v>
      </c>
      <c r="H304" s="13" t="str">
        <f>VLOOKUP($A304,Raw!$B$2:$DG$512,MATCH('Breakup of Clients of PMS'!H$1,Raw!$B$1:$DG$1,0),0)</f>
        <v>2</v>
      </c>
      <c r="I304" s="20">
        <f t="shared" si="75"/>
        <v>2.564102564102564E-2</v>
      </c>
      <c r="J304" s="13" t="str">
        <f>VLOOKUP($A304,Raw!$B$2:$DG$512,MATCH('Breakup of Clients of PMS'!J$1,Raw!$B$1:$DG$1,0),0)</f>
        <v>0</v>
      </c>
      <c r="K304" s="20">
        <f t="shared" si="76"/>
        <v>0</v>
      </c>
      <c r="L304" s="13" t="str">
        <f>VLOOKUP($A304,Raw!$B$2:$DG$512,MATCH('Breakup of Clients of PMS'!L$1,Raw!$B$1:$DG$1,0),0)</f>
        <v>0</v>
      </c>
      <c r="M304" s="20">
        <f t="shared" si="77"/>
        <v>0</v>
      </c>
      <c r="N304" s="13" t="str">
        <f>VLOOKUP($A304,Raw!$B$2:$DG$512,MATCH('Breakup of Clients of PMS'!N$1,Raw!$B$1:$DG$1,0),0)</f>
        <v>78</v>
      </c>
      <c r="P304" s="13" t="str">
        <f>VLOOKUP($A304,Raw!$B$2:$DG$512,MATCH('Breakup of Clients of PMS'!P$1,Raw!$B$1:$DG$1,0),0)</f>
        <v>0</v>
      </c>
      <c r="Q304" s="20">
        <f t="shared" si="78"/>
        <v>0</v>
      </c>
      <c r="R304" s="13" t="str">
        <f>VLOOKUP($A304,Raw!$B$2:$DG$512,MATCH('Breakup of Clients of PMS'!R$1,Raw!$B$1:$DG$1,0),0)</f>
        <v>0</v>
      </c>
      <c r="S304" s="20">
        <f t="shared" si="79"/>
        <v>0</v>
      </c>
      <c r="T304" s="13" t="str">
        <f>VLOOKUP($A304,Raw!$B$2:$DG$512,MATCH('Breakup of Clients of PMS'!T$1,Raw!$B$1:$DG$1,0),0)</f>
        <v>94.443</v>
      </c>
      <c r="U304" s="20">
        <f t="shared" si="80"/>
        <v>0.96993442572442368</v>
      </c>
      <c r="V304" s="13" t="str">
        <f>VLOOKUP($A304,Raw!$B$2:$DG$512,MATCH('Breakup of Clients of PMS'!V$1,Raw!$B$1:$DG$1,0),0)</f>
        <v>2.9275</v>
      </c>
      <c r="W304" s="20">
        <f t="shared" si="81"/>
        <v>3.0065574275576278E-2</v>
      </c>
      <c r="X304" s="13" t="str">
        <f>VLOOKUP($A304,Raw!$B$2:$DG$512,MATCH('Breakup of Clients of PMS'!X$1,Raw!$B$1:$DG$1,0),0)</f>
        <v>0</v>
      </c>
      <c r="Y304" s="20">
        <f t="shared" si="82"/>
        <v>0</v>
      </c>
      <c r="Z304" s="13" t="str">
        <f>VLOOKUP($A304,Raw!$B$2:$DG$512,MATCH('Breakup of Clients of PMS'!Z$1,Raw!$B$1:$DG$1,0),0)</f>
        <v>0</v>
      </c>
      <c r="AA304" s="20">
        <f t="shared" si="83"/>
        <v>0</v>
      </c>
      <c r="AB304" s="13" t="str">
        <f>VLOOKUP($A304,Raw!$B$2:$DG$512,MATCH('Breakup of Clients of PMS'!AB$1,Raw!$B$1:$DG$1,0),0)</f>
        <v>97.3705</v>
      </c>
      <c r="AD304" s="11" t="e">
        <f t="shared" si="84"/>
        <v>#DIV/0!</v>
      </c>
      <c r="AE304" s="11" t="e">
        <f t="shared" si="85"/>
        <v>#DIV/0!</v>
      </c>
      <c r="AF304" s="11">
        <f t="shared" si="86"/>
        <v>1.242671052631579</v>
      </c>
      <c r="AG304" s="11">
        <f t="shared" si="87"/>
        <v>1.4637500000000001</v>
      </c>
      <c r="AH304" s="11" t="e">
        <f t="shared" si="88"/>
        <v>#DIV/0!</v>
      </c>
      <c r="AI304" s="11" t="e">
        <f t="shared" si="89"/>
        <v>#DIV/0!</v>
      </c>
    </row>
    <row r="305" spans="1:35" x14ac:dyDescent="0.3">
      <c r="A305" s="13" t="s">
        <v>5216</v>
      </c>
      <c r="B305" s="13" t="str">
        <f>VLOOKUP($A305,Raw!$B$2:$DG$512,MATCH('Breakup of Clients of PMS'!B$1,Raw!$B$1:$DG$1,0),0)</f>
        <v>0</v>
      </c>
      <c r="C305" s="20">
        <f t="shared" si="72"/>
        <v>0</v>
      </c>
      <c r="D305" s="13" t="str">
        <f>VLOOKUP($A305,Raw!$B$2:$DG$512,MATCH('Breakup of Clients of PMS'!D$1,Raw!$B$1:$DG$1,0),0)</f>
        <v>0</v>
      </c>
      <c r="E305" s="20">
        <f t="shared" si="73"/>
        <v>0</v>
      </c>
      <c r="F305" s="13" t="str">
        <f>VLOOKUP($A305,Raw!$B$2:$DG$512,MATCH('Breakup of Clients of PMS'!F$1,Raw!$B$1:$DG$1,0),0)</f>
        <v>8</v>
      </c>
      <c r="G305" s="20">
        <f t="shared" si="74"/>
        <v>0.88888888888888884</v>
      </c>
      <c r="H305" s="13" t="str">
        <f>VLOOKUP($A305,Raw!$B$2:$DG$512,MATCH('Breakup of Clients of PMS'!H$1,Raw!$B$1:$DG$1,0),0)</f>
        <v>1</v>
      </c>
      <c r="I305" s="20">
        <f t="shared" si="75"/>
        <v>0.1111111111111111</v>
      </c>
      <c r="J305" s="13" t="str">
        <f>VLOOKUP($A305,Raw!$B$2:$DG$512,MATCH('Breakup of Clients of PMS'!J$1,Raw!$B$1:$DG$1,0),0)</f>
        <v>0</v>
      </c>
      <c r="K305" s="20">
        <f t="shared" si="76"/>
        <v>0</v>
      </c>
      <c r="L305" s="13" t="str">
        <f>VLOOKUP($A305,Raw!$B$2:$DG$512,MATCH('Breakup of Clients of PMS'!L$1,Raw!$B$1:$DG$1,0),0)</f>
        <v>0</v>
      </c>
      <c r="M305" s="20">
        <f t="shared" si="77"/>
        <v>0</v>
      </c>
      <c r="N305" s="13" t="str">
        <f>VLOOKUP($A305,Raw!$B$2:$DG$512,MATCH('Breakup of Clients of PMS'!N$1,Raw!$B$1:$DG$1,0),0)</f>
        <v>9</v>
      </c>
      <c r="P305" s="13" t="str">
        <f>VLOOKUP($A305,Raw!$B$2:$DG$512,MATCH('Breakup of Clients of PMS'!P$1,Raw!$B$1:$DG$1,0),0)</f>
        <v>0</v>
      </c>
      <c r="Q305" s="20">
        <f t="shared" si="78"/>
        <v>0</v>
      </c>
      <c r="R305" s="13" t="str">
        <f>VLOOKUP($A305,Raw!$B$2:$DG$512,MATCH('Breakup of Clients of PMS'!R$1,Raw!$B$1:$DG$1,0),0)</f>
        <v>0</v>
      </c>
      <c r="S305" s="20">
        <f t="shared" si="79"/>
        <v>0</v>
      </c>
      <c r="T305" s="13" t="str">
        <f>VLOOKUP($A305,Raw!$B$2:$DG$512,MATCH('Breakup of Clients of PMS'!T$1,Raw!$B$1:$DG$1,0),0)</f>
        <v>6.52</v>
      </c>
      <c r="U305" s="20">
        <f t="shared" si="80"/>
        <v>0.92351274787535409</v>
      </c>
      <c r="V305" s="13" t="str">
        <f>VLOOKUP($A305,Raw!$B$2:$DG$512,MATCH('Breakup of Clients of PMS'!V$1,Raw!$B$1:$DG$1,0),0)</f>
        <v>0.54</v>
      </c>
      <c r="W305" s="20">
        <f t="shared" si="81"/>
        <v>7.6487252124645896E-2</v>
      </c>
      <c r="X305" s="13" t="str">
        <f>VLOOKUP($A305,Raw!$B$2:$DG$512,MATCH('Breakup of Clients of PMS'!X$1,Raw!$B$1:$DG$1,0),0)</f>
        <v>0</v>
      </c>
      <c r="Y305" s="20">
        <f t="shared" si="82"/>
        <v>0</v>
      </c>
      <c r="Z305" s="13" t="str">
        <f>VLOOKUP($A305,Raw!$B$2:$DG$512,MATCH('Breakup of Clients of PMS'!Z$1,Raw!$B$1:$DG$1,0),0)</f>
        <v>0</v>
      </c>
      <c r="AA305" s="20">
        <f t="shared" si="83"/>
        <v>0</v>
      </c>
      <c r="AB305" s="13" t="str">
        <f>VLOOKUP($A305,Raw!$B$2:$DG$512,MATCH('Breakup of Clients of PMS'!AB$1,Raw!$B$1:$DG$1,0),0)</f>
        <v>7.06</v>
      </c>
      <c r="AD305" s="11" t="e">
        <f t="shared" si="84"/>
        <v>#DIV/0!</v>
      </c>
      <c r="AE305" s="11" t="e">
        <f t="shared" si="85"/>
        <v>#DIV/0!</v>
      </c>
      <c r="AF305" s="11">
        <f t="shared" si="86"/>
        <v>0.81499999999999995</v>
      </c>
      <c r="AG305" s="11">
        <f t="shared" si="87"/>
        <v>0.54</v>
      </c>
      <c r="AH305" s="11" t="e">
        <f t="shared" si="88"/>
        <v>#DIV/0!</v>
      </c>
      <c r="AI305" s="11" t="e">
        <f t="shared" si="89"/>
        <v>#DIV/0!</v>
      </c>
    </row>
    <row r="306" spans="1:35" x14ac:dyDescent="0.3">
      <c r="A306" s="13" t="s">
        <v>5227</v>
      </c>
      <c r="B306" s="13" t="str">
        <f>VLOOKUP($A306,Raw!$B$2:$DG$512,MATCH('Breakup of Clients of PMS'!B$1,Raw!$B$1:$DG$1,0),0)</f>
        <v>0</v>
      </c>
      <c r="C306" s="20">
        <f t="shared" si="72"/>
        <v>0</v>
      </c>
      <c r="D306" s="13" t="str">
        <f>VLOOKUP($A306,Raw!$B$2:$DG$512,MATCH('Breakup of Clients of PMS'!D$1,Raw!$B$1:$DG$1,0),0)</f>
        <v>46</v>
      </c>
      <c r="E306" s="20">
        <f t="shared" si="73"/>
        <v>6.397774687065369E-2</v>
      </c>
      <c r="F306" s="13" t="str">
        <f>VLOOKUP($A306,Raw!$B$2:$DG$512,MATCH('Breakup of Clients of PMS'!F$1,Raw!$B$1:$DG$1,0),0)</f>
        <v>629</v>
      </c>
      <c r="G306" s="20">
        <f t="shared" si="74"/>
        <v>0.87482614742698195</v>
      </c>
      <c r="H306" s="13" t="str">
        <f>VLOOKUP($A306,Raw!$B$2:$DG$512,MATCH('Breakup of Clients of PMS'!H$1,Raw!$B$1:$DG$1,0),0)</f>
        <v>44</v>
      </c>
      <c r="I306" s="20">
        <f t="shared" si="75"/>
        <v>6.1196105702364396E-2</v>
      </c>
      <c r="J306" s="13" t="str">
        <f>VLOOKUP($A306,Raw!$B$2:$DG$512,MATCH('Breakup of Clients of PMS'!J$1,Raw!$B$1:$DG$1,0),0)</f>
        <v>0</v>
      </c>
      <c r="K306" s="20">
        <f t="shared" si="76"/>
        <v>0</v>
      </c>
      <c r="L306" s="13" t="str">
        <f>VLOOKUP($A306,Raw!$B$2:$DG$512,MATCH('Breakup of Clients of PMS'!L$1,Raw!$B$1:$DG$1,0),0)</f>
        <v>0</v>
      </c>
      <c r="M306" s="20">
        <f t="shared" si="77"/>
        <v>0</v>
      </c>
      <c r="N306" s="13" t="str">
        <f>VLOOKUP($A306,Raw!$B$2:$DG$512,MATCH('Breakup of Clients of PMS'!N$1,Raw!$B$1:$DG$1,0),0)</f>
        <v>719</v>
      </c>
      <c r="P306" s="13" t="str">
        <f>VLOOKUP($A306,Raw!$B$2:$DG$512,MATCH('Breakup of Clients of PMS'!P$1,Raw!$B$1:$DG$1,0),0)</f>
        <v>0</v>
      </c>
      <c r="Q306" s="20">
        <f t="shared" si="78"/>
        <v>0</v>
      </c>
      <c r="R306" s="13" t="str">
        <f>VLOOKUP($A306,Raw!$B$2:$DG$512,MATCH('Breakup of Clients of PMS'!R$1,Raw!$B$1:$DG$1,0),0)</f>
        <v>174.1298</v>
      </c>
      <c r="S306" s="20">
        <f t="shared" si="79"/>
        <v>0.2165973760751983</v>
      </c>
      <c r="T306" s="13" t="str">
        <f>VLOOKUP($A306,Raw!$B$2:$DG$512,MATCH('Breakup of Clients of PMS'!T$1,Raw!$B$1:$DG$1,0),0)</f>
        <v>581.48545</v>
      </c>
      <c r="U306" s="20">
        <f t="shared" si="80"/>
        <v>0.72330079455616403</v>
      </c>
      <c r="V306" s="13" t="str">
        <f>VLOOKUP($A306,Raw!$B$2:$DG$512,MATCH('Breakup of Clients of PMS'!V$1,Raw!$B$1:$DG$1,0),0)</f>
        <v>48.31785</v>
      </c>
      <c r="W306" s="20">
        <f t="shared" si="81"/>
        <v>6.0101829368637769E-2</v>
      </c>
      <c r="X306" s="13" t="str">
        <f>VLOOKUP($A306,Raw!$B$2:$DG$512,MATCH('Breakup of Clients of PMS'!X$1,Raw!$B$1:$DG$1,0),0)</f>
        <v>0</v>
      </c>
      <c r="Y306" s="20">
        <f t="shared" si="82"/>
        <v>0</v>
      </c>
      <c r="Z306" s="13" t="str">
        <f>VLOOKUP($A306,Raw!$B$2:$DG$512,MATCH('Breakup of Clients of PMS'!Z$1,Raw!$B$1:$DG$1,0),0)</f>
        <v>0</v>
      </c>
      <c r="AA306" s="20">
        <f t="shared" si="83"/>
        <v>0</v>
      </c>
      <c r="AB306" s="13" t="str">
        <f>VLOOKUP($A306,Raw!$B$2:$DG$512,MATCH('Breakup of Clients of PMS'!AB$1,Raw!$B$1:$DG$1,0),0)</f>
        <v>803.9331</v>
      </c>
      <c r="AD306" s="11" t="e">
        <f t="shared" si="84"/>
        <v>#DIV/0!</v>
      </c>
      <c r="AE306" s="11">
        <f t="shared" si="85"/>
        <v>3.7854304347826084</v>
      </c>
      <c r="AF306" s="11">
        <f t="shared" si="86"/>
        <v>0.92446017488076315</v>
      </c>
      <c r="AG306" s="11">
        <f t="shared" si="87"/>
        <v>1.0981329545454546</v>
      </c>
      <c r="AH306" s="11" t="e">
        <f t="shared" si="88"/>
        <v>#DIV/0!</v>
      </c>
      <c r="AI306" s="11" t="e">
        <f t="shared" si="89"/>
        <v>#DIV/0!</v>
      </c>
    </row>
    <row r="307" spans="1:35" x14ac:dyDescent="0.3">
      <c r="A307" s="13" t="s">
        <v>5245</v>
      </c>
      <c r="B307" s="13" t="str">
        <f>VLOOKUP($A307,Raw!$B$2:$DG$512,MATCH('Breakup of Clients of PMS'!B$1,Raw!$B$1:$DG$1,0),0)</f>
        <v>0</v>
      </c>
      <c r="C307" s="20">
        <f t="shared" si="72"/>
        <v>0</v>
      </c>
      <c r="D307" s="13" t="str">
        <f>VLOOKUP($A307,Raw!$B$2:$DG$512,MATCH('Breakup of Clients of PMS'!D$1,Raw!$B$1:$DG$1,0),0)</f>
        <v>3</v>
      </c>
      <c r="E307" s="20">
        <f t="shared" si="73"/>
        <v>4.7619047619047616E-2</v>
      </c>
      <c r="F307" s="13" t="str">
        <f>VLOOKUP($A307,Raw!$B$2:$DG$512,MATCH('Breakup of Clients of PMS'!F$1,Raw!$B$1:$DG$1,0),0)</f>
        <v>57</v>
      </c>
      <c r="G307" s="20">
        <f t="shared" si="74"/>
        <v>0.90476190476190477</v>
      </c>
      <c r="H307" s="13" t="str">
        <f>VLOOKUP($A307,Raw!$B$2:$DG$512,MATCH('Breakup of Clients of PMS'!H$1,Raw!$B$1:$DG$1,0),0)</f>
        <v>3</v>
      </c>
      <c r="I307" s="20">
        <f t="shared" si="75"/>
        <v>4.7619047619047616E-2</v>
      </c>
      <c r="J307" s="13" t="str">
        <f>VLOOKUP($A307,Raw!$B$2:$DG$512,MATCH('Breakup of Clients of PMS'!J$1,Raw!$B$1:$DG$1,0),0)</f>
        <v>0</v>
      </c>
      <c r="K307" s="20">
        <f t="shared" si="76"/>
        <v>0</v>
      </c>
      <c r="L307" s="13" t="str">
        <f>VLOOKUP($A307,Raw!$B$2:$DG$512,MATCH('Breakup of Clients of PMS'!L$1,Raw!$B$1:$DG$1,0),0)</f>
        <v>0</v>
      </c>
      <c r="M307" s="20">
        <f t="shared" si="77"/>
        <v>0</v>
      </c>
      <c r="N307" s="13" t="str">
        <f>VLOOKUP($A307,Raw!$B$2:$DG$512,MATCH('Breakup of Clients of PMS'!N$1,Raw!$B$1:$DG$1,0),0)</f>
        <v>63</v>
      </c>
      <c r="P307" s="13" t="str">
        <f>VLOOKUP($A307,Raw!$B$2:$DG$512,MATCH('Breakup of Clients of PMS'!P$1,Raw!$B$1:$DG$1,0),0)</f>
        <v>0</v>
      </c>
      <c r="Q307" s="20">
        <f t="shared" si="78"/>
        <v>0</v>
      </c>
      <c r="R307" s="13" t="str">
        <f>VLOOKUP($A307,Raw!$B$2:$DG$512,MATCH('Breakup of Clients of PMS'!R$1,Raw!$B$1:$DG$1,0),0)</f>
        <v>46.63</v>
      </c>
      <c r="S307" s="20">
        <f t="shared" si="79"/>
        <v>0.21385984223078336</v>
      </c>
      <c r="T307" s="13" t="str">
        <f>VLOOKUP($A307,Raw!$B$2:$DG$512,MATCH('Breakup of Clients of PMS'!T$1,Raw!$B$1:$DG$1,0),0)</f>
        <v>168.26</v>
      </c>
      <c r="U307" s="20">
        <f t="shared" si="80"/>
        <v>0.77169326729040544</v>
      </c>
      <c r="V307" s="13" t="str">
        <f>VLOOKUP($A307,Raw!$B$2:$DG$512,MATCH('Breakup of Clients of PMS'!V$1,Raw!$B$1:$DG$1,0),0)</f>
        <v>3.15</v>
      </c>
      <c r="W307" s="20">
        <f t="shared" si="81"/>
        <v>1.4446890478811227E-2</v>
      </c>
      <c r="X307" s="13" t="str">
        <f>VLOOKUP($A307,Raw!$B$2:$DG$512,MATCH('Breakup of Clients of PMS'!X$1,Raw!$B$1:$DG$1,0),0)</f>
        <v>0</v>
      </c>
      <c r="Y307" s="20">
        <f t="shared" si="82"/>
        <v>0</v>
      </c>
      <c r="Z307" s="13" t="str">
        <f>VLOOKUP($A307,Raw!$B$2:$DG$512,MATCH('Breakup of Clients of PMS'!Z$1,Raw!$B$1:$DG$1,0),0)</f>
        <v>0</v>
      </c>
      <c r="AA307" s="20">
        <f t="shared" si="83"/>
        <v>0</v>
      </c>
      <c r="AB307" s="13" t="str">
        <f>VLOOKUP($A307,Raw!$B$2:$DG$512,MATCH('Breakup of Clients of PMS'!AB$1,Raw!$B$1:$DG$1,0),0)</f>
        <v>218.04</v>
      </c>
      <c r="AD307" s="11" t="e">
        <f t="shared" si="84"/>
        <v>#DIV/0!</v>
      </c>
      <c r="AE307" s="11">
        <f t="shared" si="85"/>
        <v>15.543333333333335</v>
      </c>
      <c r="AF307" s="11">
        <f t="shared" si="86"/>
        <v>2.9519298245614034</v>
      </c>
      <c r="AG307" s="11">
        <f t="shared" si="87"/>
        <v>1.05</v>
      </c>
      <c r="AH307" s="11" t="e">
        <f t="shared" si="88"/>
        <v>#DIV/0!</v>
      </c>
      <c r="AI307" s="11" t="e">
        <f t="shared" si="89"/>
        <v>#DIV/0!</v>
      </c>
    </row>
    <row r="308" spans="1:35" x14ac:dyDescent="0.3">
      <c r="A308" s="13" t="s">
        <v>5257</v>
      </c>
      <c r="B308" s="13" t="str">
        <f>VLOOKUP($A308,Raw!$B$2:$DG$512,MATCH('Breakup of Clients of PMS'!B$1,Raw!$B$1:$DG$1,0),0)</f>
        <v>0</v>
      </c>
      <c r="C308" s="20">
        <f t="shared" si="72"/>
        <v>0</v>
      </c>
      <c r="D308" s="13" t="str">
        <f>VLOOKUP($A308,Raw!$B$2:$DG$512,MATCH('Breakup of Clients of PMS'!D$1,Raw!$B$1:$DG$1,0),0)</f>
        <v>19</v>
      </c>
      <c r="E308" s="20">
        <f t="shared" si="73"/>
        <v>3.0694668820678513E-2</v>
      </c>
      <c r="F308" s="13" t="str">
        <f>VLOOKUP($A308,Raw!$B$2:$DG$512,MATCH('Breakup of Clients of PMS'!F$1,Raw!$B$1:$DG$1,0),0)</f>
        <v>544</v>
      </c>
      <c r="G308" s="20">
        <f t="shared" si="74"/>
        <v>0.8788368336025848</v>
      </c>
      <c r="H308" s="13" t="str">
        <f>VLOOKUP($A308,Raw!$B$2:$DG$512,MATCH('Breakup of Clients of PMS'!H$1,Raw!$B$1:$DG$1,0),0)</f>
        <v>55</v>
      </c>
      <c r="I308" s="20">
        <f t="shared" si="75"/>
        <v>8.8852988691437804E-2</v>
      </c>
      <c r="J308" s="13" t="str">
        <f>VLOOKUP($A308,Raw!$B$2:$DG$512,MATCH('Breakup of Clients of PMS'!J$1,Raw!$B$1:$DG$1,0),0)</f>
        <v>1</v>
      </c>
      <c r="K308" s="20">
        <f t="shared" si="76"/>
        <v>1.6155088852988692E-3</v>
      </c>
      <c r="L308" s="13" t="str">
        <f>VLOOKUP($A308,Raw!$B$2:$DG$512,MATCH('Breakup of Clients of PMS'!L$1,Raw!$B$1:$DG$1,0),0)</f>
        <v>0</v>
      </c>
      <c r="M308" s="20">
        <f t="shared" si="77"/>
        <v>0</v>
      </c>
      <c r="N308" s="13" t="str">
        <f>VLOOKUP($A308,Raw!$B$2:$DG$512,MATCH('Breakup of Clients of PMS'!N$1,Raw!$B$1:$DG$1,0),0)</f>
        <v>619</v>
      </c>
      <c r="P308" s="13" t="str">
        <f>VLOOKUP($A308,Raw!$B$2:$DG$512,MATCH('Breakup of Clients of PMS'!P$1,Raw!$B$1:$DG$1,0),0)</f>
        <v>0</v>
      </c>
      <c r="Q308" s="20">
        <f t="shared" si="78"/>
        <v>0</v>
      </c>
      <c r="R308" s="13" t="str">
        <f>VLOOKUP($A308,Raw!$B$2:$DG$512,MATCH('Breakup of Clients of PMS'!R$1,Raw!$B$1:$DG$1,0),0)</f>
        <v>82.0288</v>
      </c>
      <c r="S308" s="20">
        <f t="shared" si="79"/>
        <v>5.9329429207390337E-2</v>
      </c>
      <c r="T308" s="13" t="str">
        <f>VLOOKUP($A308,Raw!$B$2:$DG$512,MATCH('Breakup of Clients of PMS'!T$1,Raw!$B$1:$DG$1,0),0)</f>
        <v>1196.01657</v>
      </c>
      <c r="U308" s="20">
        <f t="shared" si="80"/>
        <v>0.86504959746675325</v>
      </c>
      <c r="V308" s="13" t="str">
        <f>VLOOKUP($A308,Raw!$B$2:$DG$512,MATCH('Breakup of Clients of PMS'!V$1,Raw!$B$1:$DG$1,0),0)</f>
        <v>92.3838</v>
      </c>
      <c r="W308" s="20">
        <f t="shared" si="81"/>
        <v>6.6818948003746326E-2</v>
      </c>
      <c r="X308" s="13" t="str">
        <f>VLOOKUP($A308,Raw!$B$2:$DG$512,MATCH('Breakup of Clients of PMS'!X$1,Raw!$B$1:$DG$1,0),0)</f>
        <v>12.16967</v>
      </c>
      <c r="Y308" s="20">
        <f t="shared" si="82"/>
        <v>8.8020253221100624E-3</v>
      </c>
      <c r="Z308" s="13" t="str">
        <f>VLOOKUP($A308,Raw!$B$2:$DG$512,MATCH('Breakup of Clients of PMS'!Z$1,Raw!$B$1:$DG$1,0),0)</f>
        <v>0</v>
      </c>
      <c r="AA308" s="20">
        <f t="shared" si="83"/>
        <v>0</v>
      </c>
      <c r="AB308" s="13" t="str">
        <f>VLOOKUP($A308,Raw!$B$2:$DG$512,MATCH('Breakup of Clients of PMS'!AB$1,Raw!$B$1:$DG$1,0),0)</f>
        <v>1382.59884</v>
      </c>
      <c r="AD308" s="11" t="e">
        <f t="shared" si="84"/>
        <v>#DIV/0!</v>
      </c>
      <c r="AE308" s="11">
        <f t="shared" si="85"/>
        <v>4.3173052631578948</v>
      </c>
      <c r="AF308" s="11">
        <f t="shared" si="86"/>
        <v>2.1985598713235293</v>
      </c>
      <c r="AG308" s="11">
        <f t="shared" si="87"/>
        <v>1.6797054545454544</v>
      </c>
      <c r="AH308" s="11">
        <f t="shared" si="88"/>
        <v>12.16967</v>
      </c>
      <c r="AI308" s="11" t="e">
        <f t="shared" si="89"/>
        <v>#DIV/0!</v>
      </c>
    </row>
    <row r="309" spans="1:35" x14ac:dyDescent="0.3">
      <c r="A309" s="13" t="s">
        <v>5283</v>
      </c>
      <c r="B309" s="13" t="str">
        <f>VLOOKUP($A309,Raw!$B$2:$DG$512,MATCH('Breakup of Clients of PMS'!B$1,Raw!$B$1:$DG$1,0),0)</f>
        <v>0</v>
      </c>
      <c r="C309" s="20" t="e">
        <f t="shared" si="72"/>
        <v>#DIV/0!</v>
      </c>
      <c r="D309" s="13" t="str">
        <f>VLOOKUP($A309,Raw!$B$2:$DG$512,MATCH('Breakup of Clients of PMS'!D$1,Raw!$B$1:$DG$1,0),0)</f>
        <v>0</v>
      </c>
      <c r="E309" s="20" t="e">
        <f t="shared" si="73"/>
        <v>#DIV/0!</v>
      </c>
      <c r="F309" s="13" t="str">
        <f>VLOOKUP($A309,Raw!$B$2:$DG$512,MATCH('Breakup of Clients of PMS'!F$1,Raw!$B$1:$DG$1,0),0)</f>
        <v>0</v>
      </c>
      <c r="G309" s="20" t="e">
        <f t="shared" si="74"/>
        <v>#DIV/0!</v>
      </c>
      <c r="H309" s="13" t="str">
        <f>VLOOKUP($A309,Raw!$B$2:$DG$512,MATCH('Breakup of Clients of PMS'!H$1,Raw!$B$1:$DG$1,0),0)</f>
        <v>0</v>
      </c>
      <c r="I309" s="20" t="e">
        <f t="shared" si="75"/>
        <v>#DIV/0!</v>
      </c>
      <c r="J309" s="13" t="str">
        <f>VLOOKUP($A309,Raw!$B$2:$DG$512,MATCH('Breakup of Clients of PMS'!J$1,Raw!$B$1:$DG$1,0),0)</f>
        <v>0</v>
      </c>
      <c r="K309" s="20" t="e">
        <f t="shared" si="76"/>
        <v>#DIV/0!</v>
      </c>
      <c r="L309" s="13" t="str">
        <f>VLOOKUP($A309,Raw!$B$2:$DG$512,MATCH('Breakup of Clients of PMS'!L$1,Raw!$B$1:$DG$1,0),0)</f>
        <v>0</v>
      </c>
      <c r="M309" s="20" t="e">
        <f t="shared" si="77"/>
        <v>#DIV/0!</v>
      </c>
      <c r="N309" s="13" t="str">
        <f>VLOOKUP($A309,Raw!$B$2:$DG$512,MATCH('Breakup of Clients of PMS'!N$1,Raw!$B$1:$DG$1,0),0)</f>
        <v>0</v>
      </c>
      <c r="P309" s="13" t="str">
        <f>VLOOKUP($A309,Raw!$B$2:$DG$512,MATCH('Breakup of Clients of PMS'!P$1,Raw!$B$1:$DG$1,0),0)</f>
        <v>0</v>
      </c>
      <c r="Q309" s="20" t="e">
        <f t="shared" si="78"/>
        <v>#DIV/0!</v>
      </c>
      <c r="R309" s="13" t="str">
        <f>VLOOKUP($A309,Raw!$B$2:$DG$512,MATCH('Breakup of Clients of PMS'!R$1,Raw!$B$1:$DG$1,0),0)</f>
        <v>0</v>
      </c>
      <c r="S309" s="20" t="e">
        <f t="shared" si="79"/>
        <v>#DIV/0!</v>
      </c>
      <c r="T309" s="13" t="str">
        <f>VLOOKUP($A309,Raw!$B$2:$DG$512,MATCH('Breakup of Clients of PMS'!T$1,Raw!$B$1:$DG$1,0),0)</f>
        <v>0</v>
      </c>
      <c r="U309" s="20" t="e">
        <f t="shared" si="80"/>
        <v>#DIV/0!</v>
      </c>
      <c r="V309" s="13" t="str">
        <f>VLOOKUP($A309,Raw!$B$2:$DG$512,MATCH('Breakup of Clients of PMS'!V$1,Raw!$B$1:$DG$1,0),0)</f>
        <v>0</v>
      </c>
      <c r="W309" s="20" t="e">
        <f t="shared" si="81"/>
        <v>#DIV/0!</v>
      </c>
      <c r="X309" s="13" t="str">
        <f>VLOOKUP($A309,Raw!$B$2:$DG$512,MATCH('Breakup of Clients of PMS'!X$1,Raw!$B$1:$DG$1,0),0)</f>
        <v>0</v>
      </c>
      <c r="Y309" s="20" t="e">
        <f t="shared" si="82"/>
        <v>#DIV/0!</v>
      </c>
      <c r="Z309" s="13" t="str">
        <f>VLOOKUP($A309,Raw!$B$2:$DG$512,MATCH('Breakup of Clients of PMS'!Z$1,Raw!$B$1:$DG$1,0),0)</f>
        <v>0</v>
      </c>
      <c r="AA309" s="20" t="e">
        <f t="shared" si="83"/>
        <v>#DIV/0!</v>
      </c>
      <c r="AB309" s="13" t="str">
        <f>VLOOKUP($A309,Raw!$B$2:$DG$512,MATCH('Breakup of Clients of PMS'!AB$1,Raw!$B$1:$DG$1,0),0)</f>
        <v>0</v>
      </c>
      <c r="AD309" s="11" t="e">
        <f t="shared" si="84"/>
        <v>#DIV/0!</v>
      </c>
      <c r="AE309" s="11" t="e">
        <f t="shared" si="85"/>
        <v>#DIV/0!</v>
      </c>
      <c r="AF309" s="11" t="e">
        <f t="shared" si="86"/>
        <v>#DIV/0!</v>
      </c>
      <c r="AG309" s="11" t="e">
        <f t="shared" si="87"/>
        <v>#DIV/0!</v>
      </c>
      <c r="AH309" s="11" t="e">
        <f t="shared" si="88"/>
        <v>#DIV/0!</v>
      </c>
      <c r="AI309" s="11" t="e">
        <f t="shared" si="89"/>
        <v>#DIV/0!</v>
      </c>
    </row>
    <row r="310" spans="1:35" x14ac:dyDescent="0.3">
      <c r="A310" s="13" t="s">
        <v>5292</v>
      </c>
      <c r="B310" s="13" t="str">
        <f>VLOOKUP($A310,Raw!$B$2:$DG$512,MATCH('Breakup of Clients of PMS'!B$1,Raw!$B$1:$DG$1,0),0)</f>
        <v>0</v>
      </c>
      <c r="C310" s="20">
        <f t="shared" si="72"/>
        <v>0</v>
      </c>
      <c r="D310" s="13" t="str">
        <f>VLOOKUP($A310,Raw!$B$2:$DG$512,MATCH('Breakup of Clients of PMS'!D$1,Raw!$B$1:$DG$1,0),0)</f>
        <v>9</v>
      </c>
      <c r="E310" s="20">
        <f t="shared" si="73"/>
        <v>7.6271186440677971E-2</v>
      </c>
      <c r="F310" s="13" t="str">
        <f>VLOOKUP($A310,Raw!$B$2:$DG$512,MATCH('Breakup of Clients of PMS'!F$1,Raw!$B$1:$DG$1,0),0)</f>
        <v>96</v>
      </c>
      <c r="G310" s="20">
        <f t="shared" si="74"/>
        <v>0.81355932203389836</v>
      </c>
      <c r="H310" s="13" t="str">
        <f>VLOOKUP($A310,Raw!$B$2:$DG$512,MATCH('Breakup of Clients of PMS'!H$1,Raw!$B$1:$DG$1,0),0)</f>
        <v>13</v>
      </c>
      <c r="I310" s="20">
        <f t="shared" si="75"/>
        <v>0.11016949152542373</v>
      </c>
      <c r="J310" s="13" t="str">
        <f>VLOOKUP($A310,Raw!$B$2:$DG$512,MATCH('Breakup of Clients of PMS'!J$1,Raw!$B$1:$DG$1,0),0)</f>
        <v>0</v>
      </c>
      <c r="K310" s="20">
        <f t="shared" si="76"/>
        <v>0</v>
      </c>
      <c r="L310" s="13" t="str">
        <f>VLOOKUP($A310,Raw!$B$2:$DG$512,MATCH('Breakup of Clients of PMS'!L$1,Raw!$B$1:$DG$1,0),0)</f>
        <v>0</v>
      </c>
      <c r="M310" s="20">
        <f t="shared" si="77"/>
        <v>0</v>
      </c>
      <c r="N310" s="13" t="str">
        <f>VLOOKUP($A310,Raw!$B$2:$DG$512,MATCH('Breakup of Clients of PMS'!N$1,Raw!$B$1:$DG$1,0),0)</f>
        <v>118</v>
      </c>
      <c r="P310" s="13" t="str">
        <f>VLOOKUP($A310,Raw!$B$2:$DG$512,MATCH('Breakup of Clients of PMS'!P$1,Raw!$B$1:$DG$1,0),0)</f>
        <v>0</v>
      </c>
      <c r="Q310" s="20">
        <f t="shared" si="78"/>
        <v>0</v>
      </c>
      <c r="R310" s="13" t="str">
        <f>VLOOKUP($A310,Raw!$B$2:$DG$512,MATCH('Breakup of Clients of PMS'!R$1,Raw!$B$1:$DG$1,0),0)</f>
        <v>89.79</v>
      </c>
      <c r="S310" s="20">
        <f t="shared" si="79"/>
        <v>0.21615830905895667</v>
      </c>
      <c r="T310" s="13" t="str">
        <f>VLOOKUP($A310,Raw!$B$2:$DG$512,MATCH('Breakup of Clients of PMS'!T$1,Raw!$B$1:$DG$1,0),0)</f>
        <v>302.88</v>
      </c>
      <c r="U310" s="20">
        <f t="shared" si="80"/>
        <v>0.72914610366161925</v>
      </c>
      <c r="V310" s="13" t="str">
        <f>VLOOKUP($A310,Raw!$B$2:$DG$512,MATCH('Breakup of Clients of PMS'!V$1,Raw!$B$1:$DG$1,0),0)</f>
        <v>22.72</v>
      </c>
      <c r="W310" s="20">
        <f t="shared" si="81"/>
        <v>5.4695587279424154E-2</v>
      </c>
      <c r="X310" s="13" t="str">
        <f>VLOOKUP($A310,Raw!$B$2:$DG$512,MATCH('Breakup of Clients of PMS'!X$1,Raw!$B$1:$DG$1,0),0)</f>
        <v>0</v>
      </c>
      <c r="Y310" s="20">
        <f t="shared" si="82"/>
        <v>0</v>
      </c>
      <c r="Z310" s="13" t="str">
        <f>VLOOKUP($A310,Raw!$B$2:$DG$512,MATCH('Breakup of Clients of PMS'!Z$1,Raw!$B$1:$DG$1,0),0)</f>
        <v>0</v>
      </c>
      <c r="AA310" s="20">
        <f t="shared" si="83"/>
        <v>0</v>
      </c>
      <c r="AB310" s="13" t="str">
        <f>VLOOKUP($A310,Raw!$B$2:$DG$512,MATCH('Breakup of Clients of PMS'!AB$1,Raw!$B$1:$DG$1,0),0)</f>
        <v>415.39</v>
      </c>
      <c r="AD310" s="11" t="e">
        <f t="shared" si="84"/>
        <v>#DIV/0!</v>
      </c>
      <c r="AE310" s="11">
        <f t="shared" si="85"/>
        <v>9.9766666666666666</v>
      </c>
      <c r="AF310" s="11">
        <f t="shared" si="86"/>
        <v>3.1549999999999998</v>
      </c>
      <c r="AG310" s="11">
        <f t="shared" si="87"/>
        <v>1.7476923076923077</v>
      </c>
      <c r="AH310" s="11" t="e">
        <f t="shared" si="88"/>
        <v>#DIV/0!</v>
      </c>
      <c r="AI310" s="11" t="e">
        <f t="shared" si="89"/>
        <v>#DIV/0!</v>
      </c>
    </row>
    <row r="311" spans="1:35" x14ac:dyDescent="0.3">
      <c r="A311" s="13" t="s">
        <v>5307</v>
      </c>
      <c r="B311" s="13" t="str">
        <f>VLOOKUP($A311,Raw!$B$2:$DG$512,MATCH('Breakup of Clients of PMS'!B$1,Raw!$B$1:$DG$1,0),0)</f>
        <v>0</v>
      </c>
      <c r="C311" s="20">
        <f t="shared" si="72"/>
        <v>0</v>
      </c>
      <c r="D311" s="13" t="str">
        <f>VLOOKUP($A311,Raw!$B$2:$DG$512,MATCH('Breakup of Clients of PMS'!D$1,Raw!$B$1:$DG$1,0),0)</f>
        <v>1</v>
      </c>
      <c r="E311" s="20">
        <f t="shared" si="73"/>
        <v>0.5</v>
      </c>
      <c r="F311" s="13" t="str">
        <f>VLOOKUP($A311,Raw!$B$2:$DG$512,MATCH('Breakup of Clients of PMS'!F$1,Raw!$B$1:$DG$1,0),0)</f>
        <v>1</v>
      </c>
      <c r="G311" s="20">
        <f t="shared" si="74"/>
        <v>0.5</v>
      </c>
      <c r="H311" s="13" t="str">
        <f>VLOOKUP($A311,Raw!$B$2:$DG$512,MATCH('Breakup of Clients of PMS'!H$1,Raw!$B$1:$DG$1,0),0)</f>
        <v>0</v>
      </c>
      <c r="I311" s="20">
        <f t="shared" si="75"/>
        <v>0</v>
      </c>
      <c r="J311" s="13" t="str">
        <f>VLOOKUP($A311,Raw!$B$2:$DG$512,MATCH('Breakup of Clients of PMS'!J$1,Raw!$B$1:$DG$1,0),0)</f>
        <v>0</v>
      </c>
      <c r="K311" s="20">
        <f t="shared" si="76"/>
        <v>0</v>
      </c>
      <c r="L311" s="13" t="str">
        <f>VLOOKUP($A311,Raw!$B$2:$DG$512,MATCH('Breakup of Clients of PMS'!L$1,Raw!$B$1:$DG$1,0),0)</f>
        <v>0</v>
      </c>
      <c r="M311" s="20">
        <f t="shared" si="77"/>
        <v>0</v>
      </c>
      <c r="N311" s="13" t="str">
        <f>VLOOKUP($A311,Raw!$B$2:$DG$512,MATCH('Breakup of Clients of PMS'!N$1,Raw!$B$1:$DG$1,0),0)</f>
        <v>2</v>
      </c>
      <c r="P311" s="13" t="str">
        <f>VLOOKUP($A311,Raw!$B$2:$DG$512,MATCH('Breakup of Clients of PMS'!P$1,Raw!$B$1:$DG$1,0),0)</f>
        <v>0</v>
      </c>
      <c r="Q311" s="20">
        <f t="shared" si="78"/>
        <v>0</v>
      </c>
      <c r="R311" s="13" t="str">
        <f>VLOOKUP($A311,Raw!$B$2:$DG$512,MATCH('Breakup of Clients of PMS'!R$1,Raw!$B$1:$DG$1,0),0)</f>
        <v>1</v>
      </c>
      <c r="S311" s="20">
        <f t="shared" si="79"/>
        <v>0.66666666666666663</v>
      </c>
      <c r="T311" s="13" t="str">
        <f>VLOOKUP($A311,Raw!$B$2:$DG$512,MATCH('Breakup of Clients of PMS'!T$1,Raw!$B$1:$DG$1,0),0)</f>
        <v>0.5</v>
      </c>
      <c r="U311" s="20">
        <f t="shared" si="80"/>
        <v>0.33333333333333331</v>
      </c>
      <c r="V311" s="13" t="str">
        <f>VLOOKUP($A311,Raw!$B$2:$DG$512,MATCH('Breakup of Clients of PMS'!V$1,Raw!$B$1:$DG$1,0),0)</f>
        <v>0</v>
      </c>
      <c r="W311" s="20">
        <f t="shared" si="81"/>
        <v>0</v>
      </c>
      <c r="X311" s="13" t="str">
        <f>VLOOKUP($A311,Raw!$B$2:$DG$512,MATCH('Breakup of Clients of PMS'!X$1,Raw!$B$1:$DG$1,0),0)</f>
        <v>0</v>
      </c>
      <c r="Y311" s="20">
        <f t="shared" si="82"/>
        <v>0</v>
      </c>
      <c r="Z311" s="13" t="str">
        <f>VLOOKUP($A311,Raw!$B$2:$DG$512,MATCH('Breakup of Clients of PMS'!Z$1,Raw!$B$1:$DG$1,0),0)</f>
        <v>0</v>
      </c>
      <c r="AA311" s="20">
        <f t="shared" si="83"/>
        <v>0</v>
      </c>
      <c r="AB311" s="13" t="str">
        <f>VLOOKUP($A311,Raw!$B$2:$DG$512,MATCH('Breakup of Clients of PMS'!AB$1,Raw!$B$1:$DG$1,0),0)</f>
        <v>1.5</v>
      </c>
      <c r="AD311" s="11" t="e">
        <f t="shared" si="84"/>
        <v>#DIV/0!</v>
      </c>
      <c r="AE311" s="11">
        <f t="shared" si="85"/>
        <v>1</v>
      </c>
      <c r="AF311" s="11">
        <f t="shared" si="86"/>
        <v>0.5</v>
      </c>
      <c r="AG311" s="11" t="e">
        <f t="shared" si="87"/>
        <v>#DIV/0!</v>
      </c>
      <c r="AH311" s="11" t="e">
        <f t="shared" si="88"/>
        <v>#DIV/0!</v>
      </c>
      <c r="AI311" s="11" t="e">
        <f t="shared" si="89"/>
        <v>#DIV/0!</v>
      </c>
    </row>
    <row r="312" spans="1:35" x14ac:dyDescent="0.3">
      <c r="A312" s="13" t="s">
        <v>5315</v>
      </c>
      <c r="B312" s="13" t="str">
        <f>VLOOKUP($A312,Raw!$B$2:$DG$512,MATCH('Breakup of Clients of PMS'!B$1,Raw!$B$1:$DG$1,0),0)</f>
        <v>0</v>
      </c>
      <c r="C312" s="20">
        <f t="shared" si="72"/>
        <v>0</v>
      </c>
      <c r="D312" s="13" t="str">
        <f>VLOOKUP($A312,Raw!$B$2:$DG$512,MATCH('Breakup of Clients of PMS'!D$1,Raw!$B$1:$DG$1,0),0)</f>
        <v>197</v>
      </c>
      <c r="E312" s="20">
        <f t="shared" si="73"/>
        <v>0.22669735327963175</v>
      </c>
      <c r="F312" s="13" t="str">
        <f>VLOOKUP($A312,Raw!$B$2:$DG$512,MATCH('Breakup of Clients of PMS'!F$1,Raw!$B$1:$DG$1,0),0)</f>
        <v>651</v>
      </c>
      <c r="G312" s="20">
        <f t="shared" si="74"/>
        <v>0.74913693901035672</v>
      </c>
      <c r="H312" s="13" t="str">
        <f>VLOOKUP($A312,Raw!$B$2:$DG$512,MATCH('Breakup of Clients of PMS'!H$1,Raw!$B$1:$DG$1,0),0)</f>
        <v>21</v>
      </c>
      <c r="I312" s="20">
        <f t="shared" si="75"/>
        <v>2.4165707710011506E-2</v>
      </c>
      <c r="J312" s="13" t="str">
        <f>VLOOKUP($A312,Raw!$B$2:$DG$512,MATCH('Breakup of Clients of PMS'!J$1,Raw!$B$1:$DG$1,0),0)</f>
        <v>0</v>
      </c>
      <c r="K312" s="20">
        <f t="shared" si="76"/>
        <v>0</v>
      </c>
      <c r="L312" s="13" t="str">
        <f>VLOOKUP($A312,Raw!$B$2:$DG$512,MATCH('Breakup of Clients of PMS'!L$1,Raw!$B$1:$DG$1,0),0)</f>
        <v>0</v>
      </c>
      <c r="M312" s="20">
        <f t="shared" si="77"/>
        <v>0</v>
      </c>
      <c r="N312" s="13" t="str">
        <f>VLOOKUP($A312,Raw!$B$2:$DG$512,MATCH('Breakup of Clients of PMS'!N$1,Raw!$B$1:$DG$1,0),0)</f>
        <v>869</v>
      </c>
      <c r="P312" s="13" t="str">
        <f>VLOOKUP($A312,Raw!$B$2:$DG$512,MATCH('Breakup of Clients of PMS'!P$1,Raw!$B$1:$DG$1,0),0)</f>
        <v>0</v>
      </c>
      <c r="Q312" s="20">
        <f t="shared" si="78"/>
        <v>0</v>
      </c>
      <c r="R312" s="13" t="str">
        <f>VLOOKUP($A312,Raw!$B$2:$DG$512,MATCH('Breakup of Clients of PMS'!R$1,Raw!$B$1:$DG$1,0),0)</f>
        <v>1652.43</v>
      </c>
      <c r="S312" s="20">
        <f t="shared" si="79"/>
        <v>0.34898057452766829</v>
      </c>
      <c r="T312" s="13" t="str">
        <f>VLOOKUP($A312,Raw!$B$2:$DG$512,MATCH('Breakup of Clients of PMS'!T$1,Raw!$B$1:$DG$1,0),0)</f>
        <v>2982.21</v>
      </c>
      <c r="U312" s="20">
        <f t="shared" si="80"/>
        <v>0.62981993740258746</v>
      </c>
      <c r="V312" s="13" t="str">
        <f>VLOOKUP($A312,Raw!$B$2:$DG$512,MATCH('Breakup of Clients of PMS'!V$1,Raw!$B$1:$DG$1,0),0)</f>
        <v>100.38</v>
      </c>
      <c r="W312" s="20">
        <f t="shared" si="81"/>
        <v>2.1199488069744157E-2</v>
      </c>
      <c r="X312" s="13" t="str">
        <f>VLOOKUP($A312,Raw!$B$2:$DG$512,MATCH('Breakup of Clients of PMS'!X$1,Raw!$B$1:$DG$1,0),0)</f>
        <v>0</v>
      </c>
      <c r="Y312" s="20">
        <f t="shared" si="82"/>
        <v>0</v>
      </c>
      <c r="Z312" s="13" t="str">
        <f>VLOOKUP($A312,Raw!$B$2:$DG$512,MATCH('Breakup of Clients of PMS'!Z$1,Raw!$B$1:$DG$1,0),0)</f>
        <v>0</v>
      </c>
      <c r="AA312" s="20">
        <f t="shared" si="83"/>
        <v>0</v>
      </c>
      <c r="AB312" s="13" t="str">
        <f>VLOOKUP($A312,Raw!$B$2:$DG$512,MATCH('Breakup of Clients of PMS'!AB$1,Raw!$B$1:$DG$1,0),0)</f>
        <v>4735.02</v>
      </c>
      <c r="AD312" s="11" t="e">
        <f t="shared" si="84"/>
        <v>#DIV/0!</v>
      </c>
      <c r="AE312" s="11">
        <f t="shared" si="85"/>
        <v>8.387969543147209</v>
      </c>
      <c r="AF312" s="11">
        <f t="shared" si="86"/>
        <v>4.580967741935484</v>
      </c>
      <c r="AG312" s="11">
        <f t="shared" si="87"/>
        <v>4.7799999999999994</v>
      </c>
      <c r="AH312" s="11" t="e">
        <f t="shared" si="88"/>
        <v>#DIV/0!</v>
      </c>
      <c r="AI312" s="11" t="e">
        <f t="shared" si="89"/>
        <v>#DIV/0!</v>
      </c>
    </row>
    <row r="313" spans="1:35" x14ac:dyDescent="0.3">
      <c r="A313" s="13" t="s">
        <v>5338</v>
      </c>
      <c r="B313" s="13" t="str">
        <f>VLOOKUP($A313,Raw!$B$2:$DG$512,MATCH('Breakup of Clients of PMS'!B$1,Raw!$B$1:$DG$1,0),0)</f>
        <v>0</v>
      </c>
      <c r="C313" s="20">
        <f t="shared" si="72"/>
        <v>0</v>
      </c>
      <c r="D313" s="13" t="str">
        <f>VLOOKUP($A313,Raw!$B$2:$DG$512,MATCH('Breakup of Clients of PMS'!D$1,Raw!$B$1:$DG$1,0),0)</f>
        <v>1</v>
      </c>
      <c r="E313" s="20">
        <f t="shared" si="73"/>
        <v>0.14285714285714285</v>
      </c>
      <c r="F313" s="13" t="str">
        <f>VLOOKUP($A313,Raw!$B$2:$DG$512,MATCH('Breakup of Clients of PMS'!F$1,Raw!$B$1:$DG$1,0),0)</f>
        <v>6</v>
      </c>
      <c r="G313" s="20">
        <f t="shared" si="74"/>
        <v>0.8571428571428571</v>
      </c>
      <c r="H313" s="13" t="str">
        <f>VLOOKUP($A313,Raw!$B$2:$DG$512,MATCH('Breakup of Clients of PMS'!H$1,Raw!$B$1:$DG$1,0),0)</f>
        <v>0</v>
      </c>
      <c r="I313" s="20">
        <f t="shared" si="75"/>
        <v>0</v>
      </c>
      <c r="J313" s="13" t="str">
        <f>VLOOKUP($A313,Raw!$B$2:$DG$512,MATCH('Breakup of Clients of PMS'!J$1,Raw!$B$1:$DG$1,0),0)</f>
        <v>0</v>
      </c>
      <c r="K313" s="20">
        <f t="shared" si="76"/>
        <v>0</v>
      </c>
      <c r="L313" s="13" t="str">
        <f>VLOOKUP($A313,Raw!$B$2:$DG$512,MATCH('Breakup of Clients of PMS'!L$1,Raw!$B$1:$DG$1,0),0)</f>
        <v>0</v>
      </c>
      <c r="M313" s="20">
        <f t="shared" si="77"/>
        <v>0</v>
      </c>
      <c r="N313" s="13" t="str">
        <f>VLOOKUP($A313,Raw!$B$2:$DG$512,MATCH('Breakup of Clients of PMS'!N$1,Raw!$B$1:$DG$1,0),0)</f>
        <v>7</v>
      </c>
      <c r="P313" s="13" t="str">
        <f>VLOOKUP($A313,Raw!$B$2:$DG$512,MATCH('Breakup of Clients of PMS'!P$1,Raw!$B$1:$DG$1,0),0)</f>
        <v>0</v>
      </c>
      <c r="Q313" s="20">
        <f t="shared" si="78"/>
        <v>0</v>
      </c>
      <c r="R313" s="13" t="str">
        <f>VLOOKUP($A313,Raw!$B$2:$DG$512,MATCH('Breakup of Clients of PMS'!R$1,Raw!$B$1:$DG$1,0),0)</f>
        <v>2.46</v>
      </c>
      <c r="S313" s="20">
        <f t="shared" si="79"/>
        <v>2.6247559297077555E-3</v>
      </c>
      <c r="T313" s="13" t="str">
        <f>VLOOKUP($A313,Raw!$B$2:$DG$512,MATCH('Breakup of Clients of PMS'!T$1,Raw!$B$1:$DG$1,0),0)</f>
        <v>934.77</v>
      </c>
      <c r="U313" s="20">
        <f t="shared" si="80"/>
        <v>0.99737524407029221</v>
      </c>
      <c r="V313" s="13" t="str">
        <f>VLOOKUP($A313,Raw!$B$2:$DG$512,MATCH('Breakup of Clients of PMS'!V$1,Raw!$B$1:$DG$1,0),0)</f>
        <v>0</v>
      </c>
      <c r="W313" s="20">
        <f t="shared" si="81"/>
        <v>0</v>
      </c>
      <c r="X313" s="13" t="str">
        <f>VLOOKUP($A313,Raw!$B$2:$DG$512,MATCH('Breakup of Clients of PMS'!X$1,Raw!$B$1:$DG$1,0),0)</f>
        <v>0</v>
      </c>
      <c r="Y313" s="20">
        <f t="shared" si="82"/>
        <v>0</v>
      </c>
      <c r="Z313" s="13" t="str">
        <f>VLOOKUP($A313,Raw!$B$2:$DG$512,MATCH('Breakup of Clients of PMS'!Z$1,Raw!$B$1:$DG$1,0),0)</f>
        <v>0</v>
      </c>
      <c r="AA313" s="20">
        <f t="shared" si="83"/>
        <v>0</v>
      </c>
      <c r="AB313" s="13" t="str">
        <f>VLOOKUP($A313,Raw!$B$2:$DG$512,MATCH('Breakup of Clients of PMS'!AB$1,Raw!$B$1:$DG$1,0),0)</f>
        <v>937.23</v>
      </c>
      <c r="AD313" s="11" t="e">
        <f t="shared" si="84"/>
        <v>#DIV/0!</v>
      </c>
      <c r="AE313" s="11">
        <f t="shared" si="85"/>
        <v>2.46</v>
      </c>
      <c r="AF313" s="11">
        <f t="shared" si="86"/>
        <v>155.79499999999999</v>
      </c>
      <c r="AG313" s="11" t="e">
        <f t="shared" si="87"/>
        <v>#DIV/0!</v>
      </c>
      <c r="AH313" s="11" t="e">
        <f t="shared" si="88"/>
        <v>#DIV/0!</v>
      </c>
      <c r="AI313" s="11" t="e">
        <f t="shared" si="89"/>
        <v>#DIV/0!</v>
      </c>
    </row>
    <row r="314" spans="1:35" x14ac:dyDescent="0.3">
      <c r="A314" s="13" t="s">
        <v>5352</v>
      </c>
      <c r="B314" s="13" t="str">
        <f>VLOOKUP($A314,Raw!$B$2:$DG$512,MATCH('Breakup of Clients of PMS'!B$1,Raw!$B$1:$DG$1,0),0)</f>
        <v>0</v>
      </c>
      <c r="C314" s="20">
        <f t="shared" si="72"/>
        <v>0</v>
      </c>
      <c r="D314" s="13" t="str">
        <f>VLOOKUP($A314,Raw!$B$2:$DG$512,MATCH('Breakup of Clients of PMS'!D$1,Raw!$B$1:$DG$1,0),0)</f>
        <v>28</v>
      </c>
      <c r="E314" s="20">
        <f t="shared" si="73"/>
        <v>5.9957173447537475E-2</v>
      </c>
      <c r="F314" s="13" t="str">
        <f>VLOOKUP($A314,Raw!$B$2:$DG$512,MATCH('Breakup of Clients of PMS'!F$1,Raw!$B$1:$DG$1,0),0)</f>
        <v>390</v>
      </c>
      <c r="G314" s="20">
        <f t="shared" si="74"/>
        <v>0.83511777301927193</v>
      </c>
      <c r="H314" s="13" t="str">
        <f>VLOOKUP($A314,Raw!$B$2:$DG$512,MATCH('Breakup of Clients of PMS'!H$1,Raw!$B$1:$DG$1,0),0)</f>
        <v>49</v>
      </c>
      <c r="I314" s="20">
        <f t="shared" si="75"/>
        <v>0.10492505353319058</v>
      </c>
      <c r="J314" s="13" t="str">
        <f>VLOOKUP($A314,Raw!$B$2:$DG$512,MATCH('Breakup of Clients of PMS'!J$1,Raw!$B$1:$DG$1,0),0)</f>
        <v>0</v>
      </c>
      <c r="K314" s="20">
        <f t="shared" si="76"/>
        <v>0</v>
      </c>
      <c r="L314" s="13" t="str">
        <f>VLOOKUP($A314,Raw!$B$2:$DG$512,MATCH('Breakup of Clients of PMS'!L$1,Raw!$B$1:$DG$1,0),0)</f>
        <v>0</v>
      </c>
      <c r="M314" s="20">
        <f t="shared" si="77"/>
        <v>0</v>
      </c>
      <c r="N314" s="13" t="str">
        <f>VLOOKUP($A314,Raw!$B$2:$DG$512,MATCH('Breakup of Clients of PMS'!N$1,Raw!$B$1:$DG$1,0),0)</f>
        <v>467</v>
      </c>
      <c r="P314" s="13" t="str">
        <f>VLOOKUP($A314,Raw!$B$2:$DG$512,MATCH('Breakup of Clients of PMS'!P$1,Raw!$B$1:$DG$1,0),0)</f>
        <v>0</v>
      </c>
      <c r="Q314" s="20">
        <f t="shared" si="78"/>
        <v>0</v>
      </c>
      <c r="R314" s="13" t="str">
        <f>VLOOKUP($A314,Raw!$B$2:$DG$512,MATCH('Breakup of Clients of PMS'!R$1,Raw!$B$1:$DG$1,0),0)</f>
        <v>675.55324</v>
      </c>
      <c r="S314" s="20">
        <f t="shared" si="79"/>
        <v>0.4948809352801179</v>
      </c>
      <c r="T314" s="13" t="str">
        <f>VLOOKUP($A314,Raw!$B$2:$DG$512,MATCH('Breakup of Clients of PMS'!T$1,Raw!$B$1:$DG$1,0),0)</f>
        <v>634.25511</v>
      </c>
      <c r="U314" s="20">
        <f t="shared" si="80"/>
        <v>0.4646277205968164</v>
      </c>
      <c r="V314" s="13" t="str">
        <f>VLOOKUP($A314,Raw!$B$2:$DG$512,MATCH('Breakup of Clients of PMS'!V$1,Raw!$B$1:$DG$1,0),0)</f>
        <v>55.27401</v>
      </c>
      <c r="W314" s="20">
        <f t="shared" si="81"/>
        <v>4.0491336797500353E-2</v>
      </c>
      <c r="X314" s="13" t="str">
        <f>VLOOKUP($A314,Raw!$B$2:$DG$512,MATCH('Breakup of Clients of PMS'!X$1,Raw!$B$1:$DG$1,0),0)</f>
        <v>0</v>
      </c>
      <c r="Y314" s="20">
        <f t="shared" si="82"/>
        <v>0</v>
      </c>
      <c r="Z314" s="13" t="str">
        <f>VLOOKUP($A314,Raw!$B$2:$DG$512,MATCH('Breakup of Clients of PMS'!Z$1,Raw!$B$1:$DG$1,0),0)</f>
        <v>0</v>
      </c>
      <c r="AA314" s="20">
        <f t="shared" si="83"/>
        <v>0</v>
      </c>
      <c r="AB314" s="13" t="str">
        <f>VLOOKUP($A314,Raw!$B$2:$DG$512,MATCH('Breakup of Clients of PMS'!AB$1,Raw!$B$1:$DG$1,0),0)</f>
        <v>1365.08237</v>
      </c>
      <c r="AD314" s="11" t="e">
        <f t="shared" si="84"/>
        <v>#DIV/0!</v>
      </c>
      <c r="AE314" s="11">
        <f t="shared" si="85"/>
        <v>24.126901428571426</v>
      </c>
      <c r="AF314" s="11">
        <f t="shared" si="86"/>
        <v>1.6262951538461536</v>
      </c>
      <c r="AG314" s="11">
        <f t="shared" si="87"/>
        <v>1.1280410204081632</v>
      </c>
      <c r="AH314" s="11" t="e">
        <f t="shared" si="88"/>
        <v>#DIV/0!</v>
      </c>
      <c r="AI314" s="11" t="e">
        <f t="shared" si="89"/>
        <v>#DIV/0!</v>
      </c>
    </row>
    <row r="315" spans="1:35" x14ac:dyDescent="0.3">
      <c r="A315" s="13" t="s">
        <v>5370</v>
      </c>
      <c r="B315" s="13" t="str">
        <f>VLOOKUP($A315,Raw!$B$2:$DG$512,MATCH('Breakup of Clients of PMS'!B$1,Raw!$B$1:$DG$1,0),0)</f>
        <v>0</v>
      </c>
      <c r="C315" s="20">
        <f t="shared" si="72"/>
        <v>0</v>
      </c>
      <c r="D315" s="13" t="str">
        <f>VLOOKUP($A315,Raw!$B$2:$DG$512,MATCH('Breakup of Clients of PMS'!D$1,Raw!$B$1:$DG$1,0),0)</f>
        <v>12</v>
      </c>
      <c r="E315" s="20">
        <f t="shared" si="73"/>
        <v>4.195804195804196E-2</v>
      </c>
      <c r="F315" s="13" t="str">
        <f>VLOOKUP($A315,Raw!$B$2:$DG$512,MATCH('Breakup of Clients of PMS'!F$1,Raw!$B$1:$DG$1,0),0)</f>
        <v>237</v>
      </c>
      <c r="G315" s="20">
        <f t="shared" si="74"/>
        <v>0.82867132867132864</v>
      </c>
      <c r="H315" s="13" t="str">
        <f>VLOOKUP($A315,Raw!$B$2:$DG$512,MATCH('Breakup of Clients of PMS'!H$1,Raw!$B$1:$DG$1,0),0)</f>
        <v>37</v>
      </c>
      <c r="I315" s="20">
        <f t="shared" si="75"/>
        <v>0.12937062937062938</v>
      </c>
      <c r="J315" s="13" t="str">
        <f>VLOOKUP($A315,Raw!$B$2:$DG$512,MATCH('Breakup of Clients of PMS'!J$1,Raw!$B$1:$DG$1,0),0)</f>
        <v>0</v>
      </c>
      <c r="K315" s="20">
        <f t="shared" si="76"/>
        <v>0</v>
      </c>
      <c r="L315" s="13" t="str">
        <f>VLOOKUP($A315,Raw!$B$2:$DG$512,MATCH('Breakup of Clients of PMS'!L$1,Raw!$B$1:$DG$1,0),0)</f>
        <v>0</v>
      </c>
      <c r="M315" s="20">
        <f t="shared" si="77"/>
        <v>0</v>
      </c>
      <c r="N315" s="13" t="str">
        <f>VLOOKUP($A315,Raw!$B$2:$DG$512,MATCH('Breakup of Clients of PMS'!N$1,Raw!$B$1:$DG$1,0),0)</f>
        <v>286</v>
      </c>
      <c r="P315" s="13" t="str">
        <f>VLOOKUP($A315,Raw!$B$2:$DG$512,MATCH('Breakup of Clients of PMS'!P$1,Raw!$B$1:$DG$1,0),0)</f>
        <v>0</v>
      </c>
      <c r="Q315" s="20">
        <f t="shared" si="78"/>
        <v>0</v>
      </c>
      <c r="R315" s="13" t="str">
        <f>VLOOKUP($A315,Raw!$B$2:$DG$512,MATCH('Breakup of Clients of PMS'!R$1,Raw!$B$1:$DG$1,0),0)</f>
        <v>129.91</v>
      </c>
      <c r="S315" s="20">
        <f t="shared" si="79"/>
        <v>0.10354859793715826</v>
      </c>
      <c r="T315" s="13" t="str">
        <f>VLOOKUP($A315,Raw!$B$2:$DG$512,MATCH('Breakup of Clients of PMS'!T$1,Raw!$B$1:$DG$1,0),0)</f>
        <v>1077.85</v>
      </c>
      <c r="U315" s="20">
        <f t="shared" si="80"/>
        <v>0.85913213983962755</v>
      </c>
      <c r="V315" s="13" t="str">
        <f>VLOOKUP($A315,Raw!$B$2:$DG$512,MATCH('Breakup of Clients of PMS'!V$1,Raw!$B$1:$DG$1,0),0)</f>
        <v>46.82</v>
      </c>
      <c r="W315" s="20">
        <f t="shared" si="81"/>
        <v>3.7319262223214147E-2</v>
      </c>
      <c r="X315" s="13" t="str">
        <f>VLOOKUP($A315,Raw!$B$2:$DG$512,MATCH('Breakup of Clients of PMS'!X$1,Raw!$B$1:$DG$1,0),0)</f>
        <v>0</v>
      </c>
      <c r="Y315" s="20">
        <f t="shared" si="82"/>
        <v>0</v>
      </c>
      <c r="Z315" s="13" t="str">
        <f>VLOOKUP($A315,Raw!$B$2:$DG$512,MATCH('Breakup of Clients of PMS'!Z$1,Raw!$B$1:$DG$1,0),0)</f>
        <v>0</v>
      </c>
      <c r="AA315" s="20">
        <f t="shared" si="83"/>
        <v>0</v>
      </c>
      <c r="AB315" s="13" t="str">
        <f>VLOOKUP($A315,Raw!$B$2:$DG$512,MATCH('Breakup of Clients of PMS'!AB$1,Raw!$B$1:$DG$1,0),0)</f>
        <v>1254.58</v>
      </c>
      <c r="AD315" s="11" t="e">
        <f t="shared" si="84"/>
        <v>#DIV/0!</v>
      </c>
      <c r="AE315" s="11">
        <f t="shared" si="85"/>
        <v>10.825833333333334</v>
      </c>
      <c r="AF315" s="11">
        <f t="shared" si="86"/>
        <v>4.5478902953586493</v>
      </c>
      <c r="AG315" s="11">
        <f t="shared" si="87"/>
        <v>1.2654054054054054</v>
      </c>
      <c r="AH315" s="11" t="e">
        <f t="shared" si="88"/>
        <v>#DIV/0!</v>
      </c>
      <c r="AI315" s="11" t="e">
        <f t="shared" si="89"/>
        <v>#DIV/0!</v>
      </c>
    </row>
    <row r="316" spans="1:35" x14ac:dyDescent="0.3">
      <c r="A316" s="13" t="s">
        <v>5396</v>
      </c>
      <c r="B316" s="13" t="str">
        <f>VLOOKUP($A316,Raw!$B$2:$DG$512,MATCH('Breakup of Clients of PMS'!B$1,Raw!$B$1:$DG$1,0),0)</f>
        <v>0</v>
      </c>
      <c r="C316" s="20">
        <f t="shared" si="72"/>
        <v>0</v>
      </c>
      <c r="D316" s="13" t="str">
        <f>VLOOKUP($A316,Raw!$B$2:$DG$512,MATCH('Breakup of Clients of PMS'!D$1,Raw!$B$1:$DG$1,0),0)</f>
        <v>39</v>
      </c>
      <c r="E316" s="20">
        <f t="shared" si="73"/>
        <v>0.15057915057915058</v>
      </c>
      <c r="F316" s="13" t="str">
        <f>VLOOKUP($A316,Raw!$B$2:$DG$512,MATCH('Breakup of Clients of PMS'!F$1,Raw!$B$1:$DG$1,0),0)</f>
        <v>210</v>
      </c>
      <c r="G316" s="20">
        <f t="shared" si="74"/>
        <v>0.81081081081081086</v>
      </c>
      <c r="H316" s="13" t="str">
        <f>VLOOKUP($A316,Raw!$B$2:$DG$512,MATCH('Breakup of Clients of PMS'!H$1,Raw!$B$1:$DG$1,0),0)</f>
        <v>10</v>
      </c>
      <c r="I316" s="20">
        <f t="shared" si="75"/>
        <v>3.8610038610038609E-2</v>
      </c>
      <c r="J316" s="13" t="str">
        <f>VLOOKUP($A316,Raw!$B$2:$DG$512,MATCH('Breakup of Clients of PMS'!J$1,Raw!$B$1:$DG$1,0),0)</f>
        <v>0</v>
      </c>
      <c r="K316" s="20">
        <f t="shared" si="76"/>
        <v>0</v>
      </c>
      <c r="L316" s="13" t="str">
        <f>VLOOKUP($A316,Raw!$B$2:$DG$512,MATCH('Breakup of Clients of PMS'!L$1,Raw!$B$1:$DG$1,0),0)</f>
        <v>0</v>
      </c>
      <c r="M316" s="20">
        <f t="shared" si="77"/>
        <v>0</v>
      </c>
      <c r="N316" s="13" t="str">
        <f>VLOOKUP($A316,Raw!$B$2:$DG$512,MATCH('Breakup of Clients of PMS'!N$1,Raw!$B$1:$DG$1,0),0)</f>
        <v>259</v>
      </c>
      <c r="P316" s="13" t="str">
        <f>VLOOKUP($A316,Raw!$B$2:$DG$512,MATCH('Breakup of Clients of PMS'!P$1,Raw!$B$1:$DG$1,0),0)</f>
        <v>0</v>
      </c>
      <c r="Q316" s="20">
        <f t="shared" si="78"/>
        <v>0</v>
      </c>
      <c r="R316" s="13" t="str">
        <f>VLOOKUP($A316,Raw!$B$2:$DG$512,MATCH('Breakup of Clients of PMS'!R$1,Raw!$B$1:$DG$1,0),0)</f>
        <v>162.42</v>
      </c>
      <c r="S316" s="20">
        <f t="shared" si="79"/>
        <v>0.29730372865223043</v>
      </c>
      <c r="T316" s="13" t="str">
        <f>VLOOKUP($A316,Raw!$B$2:$DG$512,MATCH('Breakup of Clients of PMS'!T$1,Raw!$B$1:$DG$1,0),0)</f>
        <v>366.63</v>
      </c>
      <c r="U316" s="20">
        <f t="shared" si="80"/>
        <v>0.67110248759861624</v>
      </c>
      <c r="V316" s="13" t="str">
        <f>VLOOKUP($A316,Raw!$B$2:$DG$512,MATCH('Breakup of Clients of PMS'!V$1,Raw!$B$1:$DG$1,0),0)</f>
        <v>17.26</v>
      </c>
      <c r="W316" s="20">
        <f t="shared" si="81"/>
        <v>3.159378374915342E-2</v>
      </c>
      <c r="X316" s="13" t="str">
        <f>VLOOKUP($A316,Raw!$B$2:$DG$512,MATCH('Breakup of Clients of PMS'!X$1,Raw!$B$1:$DG$1,0),0)</f>
        <v>0</v>
      </c>
      <c r="Y316" s="20">
        <f t="shared" si="82"/>
        <v>0</v>
      </c>
      <c r="Z316" s="13" t="str">
        <f>VLOOKUP($A316,Raw!$B$2:$DG$512,MATCH('Breakup of Clients of PMS'!Z$1,Raw!$B$1:$DG$1,0),0)</f>
        <v>0</v>
      </c>
      <c r="AA316" s="20">
        <f t="shared" si="83"/>
        <v>0</v>
      </c>
      <c r="AB316" s="13" t="str">
        <f>VLOOKUP($A316,Raw!$B$2:$DG$512,MATCH('Breakup of Clients of PMS'!AB$1,Raw!$B$1:$DG$1,0),0)</f>
        <v>546.31</v>
      </c>
      <c r="AD316" s="11" t="e">
        <f t="shared" si="84"/>
        <v>#DIV/0!</v>
      </c>
      <c r="AE316" s="11">
        <f t="shared" si="85"/>
        <v>4.1646153846153844</v>
      </c>
      <c r="AF316" s="11">
        <f t="shared" si="86"/>
        <v>1.7458571428571428</v>
      </c>
      <c r="AG316" s="11">
        <f t="shared" si="87"/>
        <v>1.7260000000000002</v>
      </c>
      <c r="AH316" s="11" t="e">
        <f t="shared" si="88"/>
        <v>#DIV/0!</v>
      </c>
      <c r="AI316" s="11" t="e">
        <f t="shared" si="89"/>
        <v>#DIV/0!</v>
      </c>
    </row>
    <row r="317" spans="1:35" x14ac:dyDescent="0.3">
      <c r="A317" s="13" t="s">
        <v>5423</v>
      </c>
      <c r="B317" s="13" t="str">
        <f>VLOOKUP($A317,Raw!$B$2:$DG$512,MATCH('Breakup of Clients of PMS'!B$1,Raw!$B$1:$DG$1,0),0)</f>
        <v>0</v>
      </c>
      <c r="C317" s="20">
        <f t="shared" si="72"/>
        <v>0</v>
      </c>
      <c r="D317" s="13" t="str">
        <f>VLOOKUP($A317,Raw!$B$2:$DG$512,MATCH('Breakup of Clients of PMS'!D$1,Raw!$B$1:$DG$1,0),0)</f>
        <v>1</v>
      </c>
      <c r="E317" s="20">
        <f t="shared" si="73"/>
        <v>5.9171597633136093E-3</v>
      </c>
      <c r="F317" s="13" t="str">
        <f>VLOOKUP($A317,Raw!$B$2:$DG$512,MATCH('Breakup of Clients of PMS'!F$1,Raw!$B$1:$DG$1,0),0)</f>
        <v>162</v>
      </c>
      <c r="G317" s="20">
        <f t="shared" si="74"/>
        <v>0.95857988165680474</v>
      </c>
      <c r="H317" s="13" t="str">
        <f>VLOOKUP($A317,Raw!$B$2:$DG$512,MATCH('Breakup of Clients of PMS'!H$1,Raw!$B$1:$DG$1,0),0)</f>
        <v>6</v>
      </c>
      <c r="I317" s="20">
        <f t="shared" si="75"/>
        <v>3.5502958579881658E-2</v>
      </c>
      <c r="J317" s="13" t="str">
        <f>VLOOKUP($A317,Raw!$B$2:$DG$512,MATCH('Breakup of Clients of PMS'!J$1,Raw!$B$1:$DG$1,0),0)</f>
        <v>0</v>
      </c>
      <c r="K317" s="20">
        <f t="shared" si="76"/>
        <v>0</v>
      </c>
      <c r="L317" s="13" t="str">
        <f>VLOOKUP($A317,Raw!$B$2:$DG$512,MATCH('Breakup of Clients of PMS'!L$1,Raw!$B$1:$DG$1,0),0)</f>
        <v>0</v>
      </c>
      <c r="M317" s="20">
        <f t="shared" si="77"/>
        <v>0</v>
      </c>
      <c r="N317" s="13" t="str">
        <f>VLOOKUP($A317,Raw!$B$2:$DG$512,MATCH('Breakup of Clients of PMS'!N$1,Raw!$B$1:$DG$1,0),0)</f>
        <v>169</v>
      </c>
      <c r="P317" s="13" t="str">
        <f>VLOOKUP($A317,Raw!$B$2:$DG$512,MATCH('Breakup of Clients of PMS'!P$1,Raw!$B$1:$DG$1,0),0)</f>
        <v>0</v>
      </c>
      <c r="Q317" s="20">
        <f t="shared" si="78"/>
        <v>0</v>
      </c>
      <c r="R317" s="13" t="str">
        <f>VLOOKUP($A317,Raw!$B$2:$DG$512,MATCH('Breakup of Clients of PMS'!R$1,Raw!$B$1:$DG$1,0),0)</f>
        <v>3.24</v>
      </c>
      <c r="S317" s="20">
        <f t="shared" si="79"/>
        <v>4.0767536961308594E-3</v>
      </c>
      <c r="T317" s="13" t="str">
        <f>VLOOKUP($A317,Raw!$B$2:$DG$512,MATCH('Breakup of Clients of PMS'!T$1,Raw!$B$1:$DG$1,0),0)</f>
        <v>781.86</v>
      </c>
      <c r="U317" s="20">
        <f t="shared" si="80"/>
        <v>0.98378106322742997</v>
      </c>
      <c r="V317" s="13" t="str">
        <f>VLOOKUP($A317,Raw!$B$2:$DG$512,MATCH('Breakup of Clients of PMS'!V$1,Raw!$B$1:$DG$1,0),0)</f>
        <v>9.65</v>
      </c>
      <c r="W317" s="20">
        <f t="shared" si="81"/>
        <v>1.2142183076439132E-2</v>
      </c>
      <c r="X317" s="13" t="str">
        <f>VLOOKUP($A317,Raw!$B$2:$DG$512,MATCH('Breakup of Clients of PMS'!X$1,Raw!$B$1:$DG$1,0),0)</f>
        <v>0</v>
      </c>
      <c r="Y317" s="20">
        <f t="shared" si="82"/>
        <v>0</v>
      </c>
      <c r="Z317" s="13" t="str">
        <f>VLOOKUP($A317,Raw!$B$2:$DG$512,MATCH('Breakup of Clients of PMS'!Z$1,Raw!$B$1:$DG$1,0),0)</f>
        <v>0</v>
      </c>
      <c r="AA317" s="20">
        <f t="shared" si="83"/>
        <v>0</v>
      </c>
      <c r="AB317" s="13" t="str">
        <f>VLOOKUP($A317,Raw!$B$2:$DG$512,MATCH('Breakup of Clients of PMS'!AB$1,Raw!$B$1:$DG$1,0),0)</f>
        <v>794.75</v>
      </c>
      <c r="AD317" s="11" t="e">
        <f t="shared" si="84"/>
        <v>#DIV/0!</v>
      </c>
      <c r="AE317" s="11">
        <f t="shared" si="85"/>
        <v>3.24</v>
      </c>
      <c r="AF317" s="11">
        <f t="shared" si="86"/>
        <v>4.8262962962962961</v>
      </c>
      <c r="AG317" s="11">
        <f t="shared" si="87"/>
        <v>1.6083333333333334</v>
      </c>
      <c r="AH317" s="11" t="e">
        <f t="shared" si="88"/>
        <v>#DIV/0!</v>
      </c>
      <c r="AI317" s="11" t="e">
        <f t="shared" si="89"/>
        <v>#DIV/0!</v>
      </c>
    </row>
    <row r="318" spans="1:35" x14ac:dyDescent="0.3">
      <c r="A318" s="13" t="s">
        <v>5434</v>
      </c>
      <c r="B318" s="13" t="str">
        <f>VLOOKUP($A318,Raw!$B$2:$DG$512,MATCH('Breakup of Clients of PMS'!B$1,Raw!$B$1:$DG$1,0),0)</f>
        <v>30</v>
      </c>
      <c r="C318" s="20">
        <f t="shared" si="72"/>
        <v>1.7889087656529516E-2</v>
      </c>
      <c r="D318" s="13" t="str">
        <f>VLOOKUP($A318,Raw!$B$2:$DG$512,MATCH('Breakup of Clients of PMS'!D$1,Raw!$B$1:$DG$1,0),0)</f>
        <v>62</v>
      </c>
      <c r="E318" s="20">
        <f t="shared" si="73"/>
        <v>3.697078115682767E-2</v>
      </c>
      <c r="F318" s="13" t="str">
        <f>VLOOKUP($A318,Raw!$B$2:$DG$512,MATCH('Breakup of Clients of PMS'!F$1,Raw!$B$1:$DG$1,0),0)</f>
        <v>1482</v>
      </c>
      <c r="G318" s="20">
        <f t="shared" si="74"/>
        <v>0.88372093023255816</v>
      </c>
      <c r="H318" s="13" t="str">
        <f>VLOOKUP($A318,Raw!$B$2:$DG$512,MATCH('Breakup of Clients of PMS'!H$1,Raw!$B$1:$DG$1,0),0)</f>
        <v>102</v>
      </c>
      <c r="I318" s="20">
        <f t="shared" si="75"/>
        <v>6.0822898032200361E-2</v>
      </c>
      <c r="J318" s="13" t="str">
        <f>VLOOKUP($A318,Raw!$B$2:$DG$512,MATCH('Breakup of Clients of PMS'!J$1,Raw!$B$1:$DG$1,0),0)</f>
        <v>1</v>
      </c>
      <c r="K318" s="20">
        <f t="shared" si="76"/>
        <v>5.963029218843172E-4</v>
      </c>
      <c r="L318" s="13" t="str">
        <f>VLOOKUP($A318,Raw!$B$2:$DG$512,MATCH('Breakup of Clients of PMS'!L$1,Raw!$B$1:$DG$1,0),0)</f>
        <v>0</v>
      </c>
      <c r="M318" s="20">
        <f t="shared" si="77"/>
        <v>0</v>
      </c>
      <c r="N318" s="13" t="str">
        <f>VLOOKUP($A318,Raw!$B$2:$DG$512,MATCH('Breakup of Clients of PMS'!N$1,Raw!$B$1:$DG$1,0),0)</f>
        <v>1677</v>
      </c>
      <c r="P318" s="13" t="str">
        <f>VLOOKUP($A318,Raw!$B$2:$DG$512,MATCH('Breakup of Clients of PMS'!P$1,Raw!$B$1:$DG$1,0),0)</f>
        <v>1328343.7243</v>
      </c>
      <c r="Q318" s="20">
        <f t="shared" si="78"/>
        <v>0.95637278599749287</v>
      </c>
      <c r="R318" s="13" t="str">
        <f>VLOOKUP($A318,Raw!$B$2:$DG$512,MATCH('Breakup of Clients of PMS'!R$1,Raw!$B$1:$DG$1,0),0)</f>
        <v>59227.2265</v>
      </c>
      <c r="S318" s="20">
        <f t="shared" si="79"/>
        <v>4.2642056102278031E-2</v>
      </c>
      <c r="T318" s="13" t="str">
        <f>VLOOKUP($A318,Raw!$B$2:$DG$512,MATCH('Breakup of Clients of PMS'!T$1,Raw!$B$1:$DG$1,0),0)</f>
        <v>1105.3002</v>
      </c>
      <c r="U318" s="20">
        <f t="shared" si="80"/>
        <v>7.9578727425737435E-4</v>
      </c>
      <c r="V318" s="13" t="str">
        <f>VLOOKUP($A318,Raw!$B$2:$DG$512,MATCH('Breakup of Clients of PMS'!V$1,Raw!$B$1:$DG$1,0),0)</f>
        <v>63.7</v>
      </c>
      <c r="W318" s="20">
        <f t="shared" si="81"/>
        <v>4.5862336196261208E-5</v>
      </c>
      <c r="X318" s="13" t="str">
        <f>VLOOKUP($A318,Raw!$B$2:$DG$512,MATCH('Breakup of Clients of PMS'!X$1,Raw!$B$1:$DG$1,0),0)</f>
        <v>199.3243</v>
      </c>
      <c r="Y318" s="20">
        <f t="shared" si="82"/>
        <v>1.4350828977526572E-4</v>
      </c>
      <c r="Z318" s="13" t="str">
        <f>VLOOKUP($A318,Raw!$B$2:$DG$512,MATCH('Breakup of Clients of PMS'!Z$1,Raw!$B$1:$DG$1,0),0)</f>
        <v>0</v>
      </c>
      <c r="AA318" s="20">
        <f t="shared" si="83"/>
        <v>0</v>
      </c>
      <c r="AB318" s="13" t="str">
        <f>VLOOKUP($A318,Raw!$B$2:$DG$512,MATCH('Breakup of Clients of PMS'!AB$1,Raw!$B$1:$DG$1,0),0)</f>
        <v>1388939.2753</v>
      </c>
      <c r="AD318" s="11">
        <f t="shared" si="84"/>
        <v>44278.124143333327</v>
      </c>
      <c r="AE318" s="11">
        <f t="shared" si="85"/>
        <v>955.27784677419345</v>
      </c>
      <c r="AF318" s="11">
        <f t="shared" si="86"/>
        <v>0.74581659919028331</v>
      </c>
      <c r="AG318" s="11">
        <f t="shared" si="87"/>
        <v>0.62450980392156863</v>
      </c>
      <c r="AH318" s="11">
        <f t="shared" si="88"/>
        <v>199.32429999999999</v>
      </c>
      <c r="AI318" s="11" t="e">
        <f t="shared" si="89"/>
        <v>#DIV/0!</v>
      </c>
    </row>
    <row r="319" spans="1:35" x14ac:dyDescent="0.3">
      <c r="A319" s="13" t="s">
        <v>5473</v>
      </c>
      <c r="B319" s="13" t="str">
        <f>VLOOKUP($A319,Raw!$B$2:$DG$512,MATCH('Breakup of Clients of PMS'!B$1,Raw!$B$1:$DG$1,0),0)</f>
        <v>0</v>
      </c>
      <c r="C319" s="20">
        <f t="shared" si="72"/>
        <v>0</v>
      </c>
      <c r="D319" s="13" t="str">
        <f>VLOOKUP($A319,Raw!$B$2:$DG$512,MATCH('Breakup of Clients of PMS'!D$1,Raw!$B$1:$DG$1,0),0)</f>
        <v>12</v>
      </c>
      <c r="E319" s="20">
        <f t="shared" si="73"/>
        <v>3.870967741935484E-2</v>
      </c>
      <c r="F319" s="13" t="str">
        <f>VLOOKUP($A319,Raw!$B$2:$DG$512,MATCH('Breakup of Clients of PMS'!F$1,Raw!$B$1:$DG$1,0),0)</f>
        <v>264</v>
      </c>
      <c r="G319" s="20">
        <f t="shared" si="74"/>
        <v>0.85161290322580641</v>
      </c>
      <c r="H319" s="13" t="str">
        <f>VLOOKUP($A319,Raw!$B$2:$DG$512,MATCH('Breakup of Clients of PMS'!H$1,Raw!$B$1:$DG$1,0),0)</f>
        <v>34</v>
      </c>
      <c r="I319" s="20">
        <f t="shared" si="75"/>
        <v>0.10967741935483871</v>
      </c>
      <c r="J319" s="13" t="str">
        <f>VLOOKUP($A319,Raw!$B$2:$DG$512,MATCH('Breakup of Clients of PMS'!J$1,Raw!$B$1:$DG$1,0),0)</f>
        <v>0</v>
      </c>
      <c r="K319" s="20">
        <f t="shared" si="76"/>
        <v>0</v>
      </c>
      <c r="L319" s="13" t="str">
        <f>VLOOKUP($A319,Raw!$B$2:$DG$512,MATCH('Breakup of Clients of PMS'!L$1,Raw!$B$1:$DG$1,0),0)</f>
        <v>0</v>
      </c>
      <c r="M319" s="20">
        <f t="shared" si="77"/>
        <v>0</v>
      </c>
      <c r="N319" s="13" t="str">
        <f>VLOOKUP($A319,Raw!$B$2:$DG$512,MATCH('Breakup of Clients of PMS'!N$1,Raw!$B$1:$DG$1,0),0)</f>
        <v>310</v>
      </c>
      <c r="P319" s="13" t="str">
        <f>VLOOKUP($A319,Raw!$B$2:$DG$512,MATCH('Breakup of Clients of PMS'!P$1,Raw!$B$1:$DG$1,0),0)</f>
        <v>0</v>
      </c>
      <c r="Q319" s="20">
        <f t="shared" si="78"/>
        <v>0</v>
      </c>
      <c r="R319" s="13" t="str">
        <f>VLOOKUP($A319,Raw!$B$2:$DG$512,MATCH('Breakup of Clients of PMS'!R$1,Raw!$B$1:$DG$1,0),0)</f>
        <v>93.68306</v>
      </c>
      <c r="S319" s="20">
        <f t="shared" si="79"/>
        <v>7.0538662481710174E-2</v>
      </c>
      <c r="T319" s="13" t="str">
        <f>VLOOKUP($A319,Raw!$B$2:$DG$512,MATCH('Breakup of Clients of PMS'!T$1,Raw!$B$1:$DG$1,0),0)</f>
        <v>1079.7922</v>
      </c>
      <c r="U319" s="20">
        <f t="shared" si="80"/>
        <v>0.81302956528302239</v>
      </c>
      <c r="V319" s="13" t="str">
        <f>VLOOKUP($A319,Raw!$B$2:$DG$512,MATCH('Breakup of Clients of PMS'!V$1,Raw!$B$1:$DG$1,0),0)</f>
        <v>154.63413</v>
      </c>
      <c r="W319" s="20">
        <f t="shared" si="81"/>
        <v>0.11643177223526745</v>
      </c>
      <c r="X319" s="13" t="str">
        <f>VLOOKUP($A319,Raw!$B$2:$DG$512,MATCH('Breakup of Clients of PMS'!X$1,Raw!$B$1:$DG$1,0),0)</f>
        <v>0</v>
      </c>
      <c r="Y319" s="20">
        <f t="shared" si="82"/>
        <v>0</v>
      </c>
      <c r="Z319" s="13" t="str">
        <f>VLOOKUP($A319,Raw!$B$2:$DG$512,MATCH('Breakup of Clients of PMS'!Z$1,Raw!$B$1:$DG$1,0),0)</f>
        <v>0</v>
      </c>
      <c r="AA319" s="20">
        <f t="shared" si="83"/>
        <v>0</v>
      </c>
      <c r="AB319" s="13" t="str">
        <f>VLOOKUP($A319,Raw!$B$2:$DG$512,MATCH('Breakup of Clients of PMS'!AB$1,Raw!$B$1:$DG$1,0),0)</f>
        <v>1328.10939</v>
      </c>
      <c r="AD319" s="11" t="e">
        <f t="shared" si="84"/>
        <v>#DIV/0!</v>
      </c>
      <c r="AE319" s="11">
        <f t="shared" si="85"/>
        <v>7.8069216666666668</v>
      </c>
      <c r="AF319" s="11">
        <f t="shared" si="86"/>
        <v>4.0901219696969697</v>
      </c>
      <c r="AG319" s="11">
        <f t="shared" si="87"/>
        <v>4.5480626470588232</v>
      </c>
      <c r="AH319" s="11" t="e">
        <f t="shared" si="88"/>
        <v>#DIV/0!</v>
      </c>
      <c r="AI319" s="11" t="e">
        <f t="shared" si="89"/>
        <v>#DIV/0!</v>
      </c>
    </row>
    <row r="320" spans="1:35" x14ac:dyDescent="0.3">
      <c r="A320" s="13" t="s">
        <v>5488</v>
      </c>
      <c r="B320" s="13" t="str">
        <f>VLOOKUP($A320,Raw!$B$2:$DG$512,MATCH('Breakup of Clients of PMS'!B$1,Raw!$B$1:$DG$1,0),0)</f>
        <v>0</v>
      </c>
      <c r="C320" s="20" t="e">
        <f t="shared" si="72"/>
        <v>#DIV/0!</v>
      </c>
      <c r="D320" s="13" t="str">
        <f>VLOOKUP($A320,Raw!$B$2:$DG$512,MATCH('Breakup of Clients of PMS'!D$1,Raw!$B$1:$DG$1,0),0)</f>
        <v>0</v>
      </c>
      <c r="E320" s="20" t="e">
        <f t="shared" si="73"/>
        <v>#DIV/0!</v>
      </c>
      <c r="F320" s="13" t="str">
        <f>VLOOKUP($A320,Raw!$B$2:$DG$512,MATCH('Breakup of Clients of PMS'!F$1,Raw!$B$1:$DG$1,0),0)</f>
        <v>0</v>
      </c>
      <c r="G320" s="20" t="e">
        <f t="shared" si="74"/>
        <v>#DIV/0!</v>
      </c>
      <c r="H320" s="13" t="str">
        <f>VLOOKUP($A320,Raw!$B$2:$DG$512,MATCH('Breakup of Clients of PMS'!H$1,Raw!$B$1:$DG$1,0),0)</f>
        <v>0</v>
      </c>
      <c r="I320" s="20" t="e">
        <f t="shared" si="75"/>
        <v>#DIV/0!</v>
      </c>
      <c r="J320" s="13" t="str">
        <f>VLOOKUP($A320,Raw!$B$2:$DG$512,MATCH('Breakup of Clients of PMS'!J$1,Raw!$B$1:$DG$1,0),0)</f>
        <v>0</v>
      </c>
      <c r="K320" s="20" t="e">
        <f t="shared" si="76"/>
        <v>#DIV/0!</v>
      </c>
      <c r="L320" s="13" t="str">
        <f>VLOOKUP($A320,Raw!$B$2:$DG$512,MATCH('Breakup of Clients of PMS'!L$1,Raw!$B$1:$DG$1,0),0)</f>
        <v>0</v>
      </c>
      <c r="M320" s="20" t="e">
        <f t="shared" si="77"/>
        <v>#DIV/0!</v>
      </c>
      <c r="N320" s="13" t="str">
        <f>VLOOKUP($A320,Raw!$B$2:$DG$512,MATCH('Breakup of Clients of PMS'!N$1,Raw!$B$1:$DG$1,0),0)</f>
        <v>0</v>
      </c>
      <c r="P320" s="13" t="str">
        <f>VLOOKUP($A320,Raw!$B$2:$DG$512,MATCH('Breakup of Clients of PMS'!P$1,Raw!$B$1:$DG$1,0),0)</f>
        <v>0</v>
      </c>
      <c r="Q320" s="20" t="e">
        <f t="shared" si="78"/>
        <v>#DIV/0!</v>
      </c>
      <c r="R320" s="13" t="str">
        <f>VLOOKUP($A320,Raw!$B$2:$DG$512,MATCH('Breakup of Clients of PMS'!R$1,Raw!$B$1:$DG$1,0),0)</f>
        <v>0</v>
      </c>
      <c r="S320" s="20" t="e">
        <f t="shared" si="79"/>
        <v>#DIV/0!</v>
      </c>
      <c r="T320" s="13" t="str">
        <f>VLOOKUP($A320,Raw!$B$2:$DG$512,MATCH('Breakup of Clients of PMS'!T$1,Raw!$B$1:$DG$1,0),0)</f>
        <v>0</v>
      </c>
      <c r="U320" s="20" t="e">
        <f t="shared" si="80"/>
        <v>#DIV/0!</v>
      </c>
      <c r="V320" s="13" t="str">
        <f>VLOOKUP($A320,Raw!$B$2:$DG$512,MATCH('Breakup of Clients of PMS'!V$1,Raw!$B$1:$DG$1,0),0)</f>
        <v>0</v>
      </c>
      <c r="W320" s="20" t="e">
        <f t="shared" si="81"/>
        <v>#DIV/0!</v>
      </c>
      <c r="X320" s="13" t="str">
        <f>VLOOKUP($A320,Raw!$B$2:$DG$512,MATCH('Breakup of Clients of PMS'!X$1,Raw!$B$1:$DG$1,0),0)</f>
        <v>0</v>
      </c>
      <c r="Y320" s="20" t="e">
        <f t="shared" si="82"/>
        <v>#DIV/0!</v>
      </c>
      <c r="Z320" s="13" t="str">
        <f>VLOOKUP($A320,Raw!$B$2:$DG$512,MATCH('Breakup of Clients of PMS'!Z$1,Raw!$B$1:$DG$1,0),0)</f>
        <v>0</v>
      </c>
      <c r="AA320" s="20" t="e">
        <f t="shared" si="83"/>
        <v>#DIV/0!</v>
      </c>
      <c r="AB320" s="13" t="str">
        <f>VLOOKUP($A320,Raw!$B$2:$DG$512,MATCH('Breakup of Clients of PMS'!AB$1,Raw!$B$1:$DG$1,0),0)</f>
        <v>0</v>
      </c>
      <c r="AD320" s="11" t="e">
        <f t="shared" si="84"/>
        <v>#DIV/0!</v>
      </c>
      <c r="AE320" s="11" t="e">
        <f t="shared" si="85"/>
        <v>#DIV/0!</v>
      </c>
      <c r="AF320" s="11" t="e">
        <f t="shared" si="86"/>
        <v>#DIV/0!</v>
      </c>
      <c r="AG320" s="11" t="e">
        <f t="shared" si="87"/>
        <v>#DIV/0!</v>
      </c>
      <c r="AH320" s="11" t="e">
        <f t="shared" si="88"/>
        <v>#DIV/0!</v>
      </c>
      <c r="AI320" s="11" t="e">
        <f t="shared" si="89"/>
        <v>#DIV/0!</v>
      </c>
    </row>
    <row r="321" spans="1:35" x14ac:dyDescent="0.3">
      <c r="A321" s="13" t="s">
        <v>5496</v>
      </c>
      <c r="B321" s="13" t="str">
        <f>VLOOKUP($A321,Raw!$B$2:$DG$512,MATCH('Breakup of Clients of PMS'!B$1,Raw!$B$1:$DG$1,0),0)</f>
        <v>0</v>
      </c>
      <c r="C321" s="20">
        <f t="shared" si="72"/>
        <v>0</v>
      </c>
      <c r="D321" s="13" t="str">
        <f>VLOOKUP($A321,Raw!$B$2:$DG$512,MATCH('Breakup of Clients of PMS'!D$1,Raw!$B$1:$DG$1,0),0)</f>
        <v>5</v>
      </c>
      <c r="E321" s="20">
        <f t="shared" si="73"/>
        <v>0.1388888888888889</v>
      </c>
      <c r="F321" s="13" t="str">
        <f>VLOOKUP($A321,Raw!$B$2:$DG$512,MATCH('Breakup of Clients of PMS'!F$1,Raw!$B$1:$DG$1,0),0)</f>
        <v>29</v>
      </c>
      <c r="G321" s="20">
        <f t="shared" si="74"/>
        <v>0.80555555555555558</v>
      </c>
      <c r="H321" s="13" t="str">
        <f>VLOOKUP($A321,Raw!$B$2:$DG$512,MATCH('Breakup of Clients of PMS'!H$1,Raw!$B$1:$DG$1,0),0)</f>
        <v>2</v>
      </c>
      <c r="I321" s="20">
        <f t="shared" si="75"/>
        <v>5.5555555555555552E-2</v>
      </c>
      <c r="J321" s="13" t="str">
        <f>VLOOKUP($A321,Raw!$B$2:$DG$512,MATCH('Breakup of Clients of PMS'!J$1,Raw!$B$1:$DG$1,0),0)</f>
        <v>0</v>
      </c>
      <c r="K321" s="20">
        <f t="shared" si="76"/>
        <v>0</v>
      </c>
      <c r="L321" s="13" t="str">
        <f>VLOOKUP($A321,Raw!$B$2:$DG$512,MATCH('Breakup of Clients of PMS'!L$1,Raw!$B$1:$DG$1,0),0)</f>
        <v>0</v>
      </c>
      <c r="M321" s="20">
        <f t="shared" si="77"/>
        <v>0</v>
      </c>
      <c r="N321" s="13" t="str">
        <f>VLOOKUP($A321,Raw!$B$2:$DG$512,MATCH('Breakup of Clients of PMS'!N$1,Raw!$B$1:$DG$1,0),0)</f>
        <v>36</v>
      </c>
      <c r="P321" s="13" t="str">
        <f>VLOOKUP($A321,Raw!$B$2:$DG$512,MATCH('Breakup of Clients of PMS'!P$1,Raw!$B$1:$DG$1,0),0)</f>
        <v>0</v>
      </c>
      <c r="Q321" s="20">
        <f t="shared" si="78"/>
        <v>0</v>
      </c>
      <c r="R321" s="13" t="str">
        <f>VLOOKUP($A321,Raw!$B$2:$DG$512,MATCH('Breakup of Clients of PMS'!R$1,Raw!$B$1:$DG$1,0),0)</f>
        <v>7.93</v>
      </c>
      <c r="S321" s="20">
        <f t="shared" si="79"/>
        <v>0.1010577290684338</v>
      </c>
      <c r="T321" s="13" t="str">
        <f>VLOOKUP($A321,Raw!$B$2:$DG$512,MATCH('Breakup of Clients of PMS'!T$1,Raw!$B$1:$DG$1,0),0)</f>
        <v>68.21</v>
      </c>
      <c r="U321" s="20">
        <f t="shared" si="80"/>
        <v>0.86924939467312345</v>
      </c>
      <c r="V321" s="13" t="str">
        <f>VLOOKUP($A321,Raw!$B$2:$DG$512,MATCH('Breakup of Clients of PMS'!V$1,Raw!$B$1:$DG$1,0),0)</f>
        <v>2.33</v>
      </c>
      <c r="W321" s="20">
        <f t="shared" si="81"/>
        <v>2.9692876258442719E-2</v>
      </c>
      <c r="X321" s="13" t="str">
        <f>VLOOKUP($A321,Raw!$B$2:$DG$512,MATCH('Breakup of Clients of PMS'!X$1,Raw!$B$1:$DG$1,0),0)</f>
        <v>0</v>
      </c>
      <c r="Y321" s="20">
        <f t="shared" si="82"/>
        <v>0</v>
      </c>
      <c r="Z321" s="13" t="str">
        <f>VLOOKUP($A321,Raw!$B$2:$DG$512,MATCH('Breakup of Clients of PMS'!Z$1,Raw!$B$1:$DG$1,0),0)</f>
        <v>0</v>
      </c>
      <c r="AA321" s="20">
        <f t="shared" si="83"/>
        <v>0</v>
      </c>
      <c r="AB321" s="13" t="str">
        <f>VLOOKUP($A321,Raw!$B$2:$DG$512,MATCH('Breakup of Clients of PMS'!AB$1,Raw!$B$1:$DG$1,0),0)</f>
        <v>78.47</v>
      </c>
      <c r="AD321" s="11" t="e">
        <f t="shared" si="84"/>
        <v>#DIV/0!</v>
      </c>
      <c r="AE321" s="11">
        <f t="shared" si="85"/>
        <v>1.5859999999999999</v>
      </c>
      <c r="AF321" s="11">
        <f t="shared" si="86"/>
        <v>2.3520689655172413</v>
      </c>
      <c r="AG321" s="11">
        <f t="shared" si="87"/>
        <v>1.165</v>
      </c>
      <c r="AH321" s="11" t="e">
        <f t="shared" si="88"/>
        <v>#DIV/0!</v>
      </c>
      <c r="AI321" s="11" t="e">
        <f t="shared" si="89"/>
        <v>#DIV/0!</v>
      </c>
    </row>
    <row r="322" spans="1:35" x14ac:dyDescent="0.3">
      <c r="A322" s="13" t="s">
        <v>5509</v>
      </c>
      <c r="B322" s="13" t="str">
        <f>VLOOKUP($A322,Raw!$B$2:$DG$512,MATCH('Breakup of Clients of PMS'!B$1,Raw!$B$1:$DG$1,0),0)</f>
        <v>0</v>
      </c>
      <c r="C322" s="20" t="e">
        <f t="shared" si="72"/>
        <v>#DIV/0!</v>
      </c>
      <c r="D322" s="13" t="str">
        <f>VLOOKUP($A322,Raw!$B$2:$DG$512,MATCH('Breakup of Clients of PMS'!D$1,Raw!$B$1:$DG$1,0),0)</f>
        <v>0</v>
      </c>
      <c r="E322" s="20" t="e">
        <f t="shared" si="73"/>
        <v>#DIV/0!</v>
      </c>
      <c r="F322" s="13" t="str">
        <f>VLOOKUP($A322,Raw!$B$2:$DG$512,MATCH('Breakup of Clients of PMS'!F$1,Raw!$B$1:$DG$1,0),0)</f>
        <v>0</v>
      </c>
      <c r="G322" s="20" t="e">
        <f t="shared" si="74"/>
        <v>#DIV/0!</v>
      </c>
      <c r="H322" s="13" t="str">
        <f>VLOOKUP($A322,Raw!$B$2:$DG$512,MATCH('Breakup of Clients of PMS'!H$1,Raw!$B$1:$DG$1,0),0)</f>
        <v>0</v>
      </c>
      <c r="I322" s="20" t="e">
        <f t="shared" si="75"/>
        <v>#DIV/0!</v>
      </c>
      <c r="J322" s="13" t="str">
        <f>VLOOKUP($A322,Raw!$B$2:$DG$512,MATCH('Breakup of Clients of PMS'!J$1,Raw!$B$1:$DG$1,0),0)</f>
        <v>0</v>
      </c>
      <c r="K322" s="20" t="e">
        <f t="shared" si="76"/>
        <v>#DIV/0!</v>
      </c>
      <c r="L322" s="13" t="str">
        <f>VLOOKUP($A322,Raw!$B$2:$DG$512,MATCH('Breakup of Clients of PMS'!L$1,Raw!$B$1:$DG$1,0),0)</f>
        <v>0</v>
      </c>
      <c r="M322" s="20" t="e">
        <f t="shared" si="77"/>
        <v>#DIV/0!</v>
      </c>
      <c r="N322" s="13" t="str">
        <f>VLOOKUP($A322,Raw!$B$2:$DG$512,MATCH('Breakup of Clients of PMS'!N$1,Raw!$B$1:$DG$1,0),0)</f>
        <v>0</v>
      </c>
      <c r="P322" s="13" t="str">
        <f>VLOOKUP($A322,Raw!$B$2:$DG$512,MATCH('Breakup of Clients of PMS'!P$1,Raw!$B$1:$DG$1,0),0)</f>
        <v>0</v>
      </c>
      <c r="Q322" s="20" t="e">
        <f t="shared" si="78"/>
        <v>#DIV/0!</v>
      </c>
      <c r="R322" s="13" t="str">
        <f>VLOOKUP($A322,Raw!$B$2:$DG$512,MATCH('Breakup of Clients of PMS'!R$1,Raw!$B$1:$DG$1,0),0)</f>
        <v>0</v>
      </c>
      <c r="S322" s="20" t="e">
        <f t="shared" si="79"/>
        <v>#DIV/0!</v>
      </c>
      <c r="T322" s="13" t="str">
        <f>VLOOKUP($A322,Raw!$B$2:$DG$512,MATCH('Breakup of Clients of PMS'!T$1,Raw!$B$1:$DG$1,0),0)</f>
        <v>0</v>
      </c>
      <c r="U322" s="20" t="e">
        <f t="shared" si="80"/>
        <v>#DIV/0!</v>
      </c>
      <c r="V322" s="13" t="str">
        <f>VLOOKUP($A322,Raw!$B$2:$DG$512,MATCH('Breakup of Clients of PMS'!V$1,Raw!$B$1:$DG$1,0),0)</f>
        <v>0</v>
      </c>
      <c r="W322" s="20" t="e">
        <f t="shared" si="81"/>
        <v>#DIV/0!</v>
      </c>
      <c r="X322" s="13" t="str">
        <f>VLOOKUP($A322,Raw!$B$2:$DG$512,MATCH('Breakup of Clients of PMS'!X$1,Raw!$B$1:$DG$1,0),0)</f>
        <v>0</v>
      </c>
      <c r="Y322" s="20" t="e">
        <f t="shared" si="82"/>
        <v>#DIV/0!</v>
      </c>
      <c r="Z322" s="13" t="str">
        <f>VLOOKUP($A322,Raw!$B$2:$DG$512,MATCH('Breakup of Clients of PMS'!Z$1,Raw!$B$1:$DG$1,0),0)</f>
        <v>0</v>
      </c>
      <c r="AA322" s="20" t="e">
        <f t="shared" si="83"/>
        <v>#DIV/0!</v>
      </c>
      <c r="AB322" s="13" t="str">
        <f>VLOOKUP($A322,Raw!$B$2:$DG$512,MATCH('Breakup of Clients of PMS'!AB$1,Raw!$B$1:$DG$1,0),0)</f>
        <v>0</v>
      </c>
      <c r="AD322" s="11" t="e">
        <f t="shared" si="84"/>
        <v>#DIV/0!</v>
      </c>
      <c r="AE322" s="11" t="e">
        <f t="shared" si="85"/>
        <v>#DIV/0!</v>
      </c>
      <c r="AF322" s="11" t="e">
        <f t="shared" si="86"/>
        <v>#DIV/0!</v>
      </c>
      <c r="AG322" s="11" t="e">
        <f t="shared" si="87"/>
        <v>#DIV/0!</v>
      </c>
      <c r="AH322" s="11" t="e">
        <f t="shared" si="88"/>
        <v>#DIV/0!</v>
      </c>
      <c r="AI322" s="11" t="e">
        <f t="shared" si="89"/>
        <v>#DIV/0!</v>
      </c>
    </row>
    <row r="323" spans="1:35" x14ac:dyDescent="0.3">
      <c r="A323" s="13" t="s">
        <v>5517</v>
      </c>
      <c r="B323" s="13" t="str">
        <f>VLOOKUP($A323,Raw!$B$2:$DG$512,MATCH('Breakup of Clients of PMS'!B$1,Raw!$B$1:$DG$1,0),0)</f>
        <v>0</v>
      </c>
      <c r="C323" s="20">
        <f t="shared" ref="C323:C386" si="90">B323/N323</f>
        <v>0</v>
      </c>
      <c r="D323" s="13" t="str">
        <f>VLOOKUP($A323,Raw!$B$2:$DG$512,MATCH('Breakup of Clients of PMS'!D$1,Raw!$B$1:$DG$1,0),0)</f>
        <v>6</v>
      </c>
      <c r="E323" s="20">
        <f t="shared" ref="E323:E386" si="91">D323/N323</f>
        <v>1.5463917525773196E-2</v>
      </c>
      <c r="F323" s="13" t="str">
        <f>VLOOKUP($A323,Raw!$B$2:$DG$512,MATCH('Breakup of Clients of PMS'!F$1,Raw!$B$1:$DG$1,0),0)</f>
        <v>376</v>
      </c>
      <c r="G323" s="20">
        <f t="shared" ref="G323:G386" si="92">F323/N323</f>
        <v>0.96907216494845361</v>
      </c>
      <c r="H323" s="13" t="str">
        <f>VLOOKUP($A323,Raw!$B$2:$DG$512,MATCH('Breakup of Clients of PMS'!H$1,Raw!$B$1:$DG$1,0),0)</f>
        <v>6</v>
      </c>
      <c r="I323" s="20">
        <f t="shared" ref="I323:I386" si="93">H323/N323</f>
        <v>1.5463917525773196E-2</v>
      </c>
      <c r="J323" s="13" t="str">
        <f>VLOOKUP($A323,Raw!$B$2:$DG$512,MATCH('Breakup of Clients of PMS'!J$1,Raw!$B$1:$DG$1,0),0)</f>
        <v>0</v>
      </c>
      <c r="K323" s="20">
        <f t="shared" ref="K323:K386" si="94">J323/N323</f>
        <v>0</v>
      </c>
      <c r="L323" s="13" t="str">
        <f>VLOOKUP($A323,Raw!$B$2:$DG$512,MATCH('Breakup of Clients of PMS'!L$1,Raw!$B$1:$DG$1,0),0)</f>
        <v>0</v>
      </c>
      <c r="M323" s="20">
        <f t="shared" ref="M323:M386" si="95">L323/N323</f>
        <v>0</v>
      </c>
      <c r="N323" s="13" t="str">
        <f>VLOOKUP($A323,Raw!$B$2:$DG$512,MATCH('Breakup of Clients of PMS'!N$1,Raw!$B$1:$DG$1,0),0)</f>
        <v>388</v>
      </c>
      <c r="P323" s="13" t="str">
        <f>VLOOKUP($A323,Raw!$B$2:$DG$512,MATCH('Breakup of Clients of PMS'!P$1,Raw!$B$1:$DG$1,0),0)</f>
        <v>0</v>
      </c>
      <c r="Q323" s="20">
        <f t="shared" ref="Q323:Q386" si="96">P323/AB323</f>
        <v>0</v>
      </c>
      <c r="R323" s="13" t="str">
        <f>VLOOKUP($A323,Raw!$B$2:$DG$512,MATCH('Breakup of Clients of PMS'!R$1,Raw!$B$1:$DG$1,0),0)</f>
        <v>8.31415</v>
      </c>
      <c r="S323" s="20">
        <f t="shared" ref="S323:S386" si="97">R323/AB323</f>
        <v>3.1551266657660129E-2</v>
      </c>
      <c r="T323" s="13" t="str">
        <f>VLOOKUP($A323,Raw!$B$2:$DG$512,MATCH('Breakup of Clients of PMS'!T$1,Raw!$B$1:$DG$1,0),0)</f>
        <v>251.98888</v>
      </c>
      <c r="U323" s="20">
        <f t="shared" ref="U323:U386" si="98">T323/AB323</f>
        <v>0.95626953418510852</v>
      </c>
      <c r="V323" s="13" t="str">
        <f>VLOOKUP($A323,Raw!$B$2:$DG$512,MATCH('Breakup of Clients of PMS'!V$1,Raw!$B$1:$DG$1,0),0)</f>
        <v>3.20938</v>
      </c>
      <c r="W323" s="20">
        <f t="shared" ref="W323:W386" si="99">V323/AB323</f>
        <v>1.2179237106109617E-2</v>
      </c>
      <c r="X323" s="13" t="str">
        <f>VLOOKUP($A323,Raw!$B$2:$DG$512,MATCH('Breakup of Clients of PMS'!X$1,Raw!$B$1:$DG$1,0),0)</f>
        <v>0</v>
      </c>
      <c r="Y323" s="20">
        <f t="shared" ref="Y323:Y386" si="100">X323/AB323</f>
        <v>0</v>
      </c>
      <c r="Z323" s="13" t="str">
        <f>VLOOKUP($A323,Raw!$B$2:$DG$512,MATCH('Breakup of Clients of PMS'!Z$1,Raw!$B$1:$DG$1,0),0)</f>
        <v>0</v>
      </c>
      <c r="AA323" s="20">
        <f t="shared" ref="AA323:AA386" si="101">Z323/AB323</f>
        <v>0</v>
      </c>
      <c r="AB323" s="13" t="str">
        <f>VLOOKUP($A323,Raw!$B$2:$DG$512,MATCH('Breakup of Clients of PMS'!AB$1,Raw!$B$1:$DG$1,0),0)</f>
        <v>263.5124</v>
      </c>
      <c r="AD323" s="11" t="e">
        <f t="shared" ref="AD323:AD386" si="102">P323/B323</f>
        <v>#DIV/0!</v>
      </c>
      <c r="AE323" s="11">
        <f t="shared" ref="AE323:AE386" si="103">R323/D323</f>
        <v>1.3856916666666665</v>
      </c>
      <c r="AF323" s="11">
        <f t="shared" ref="AF323:AF386" si="104">T323/F323</f>
        <v>0.67018319148936167</v>
      </c>
      <c r="AG323" s="11">
        <f t="shared" ref="AG323:AG386" si="105">V323/H323</f>
        <v>0.53489666666666669</v>
      </c>
      <c r="AH323" s="11" t="e">
        <f t="shared" ref="AH323:AH386" si="106">X323/J323</f>
        <v>#DIV/0!</v>
      </c>
      <c r="AI323" s="11" t="e">
        <f t="shared" ref="AI323:AI386" si="107">Z323/L323</f>
        <v>#DIV/0!</v>
      </c>
    </row>
    <row r="324" spans="1:35" x14ac:dyDescent="0.3">
      <c r="A324" s="13" t="s">
        <v>5529</v>
      </c>
      <c r="B324" s="13" t="str">
        <f>VLOOKUP($A324,Raw!$B$2:$DG$512,MATCH('Breakup of Clients of PMS'!B$1,Raw!$B$1:$DG$1,0),0)</f>
        <v>0</v>
      </c>
      <c r="C324" s="20">
        <f t="shared" si="90"/>
        <v>0</v>
      </c>
      <c r="D324" s="13" t="str">
        <f>VLOOKUP($A324,Raw!$B$2:$DG$512,MATCH('Breakup of Clients of PMS'!D$1,Raw!$B$1:$DG$1,0),0)</f>
        <v>0</v>
      </c>
      <c r="E324" s="20">
        <f t="shared" si="91"/>
        <v>0</v>
      </c>
      <c r="F324" s="13" t="str">
        <f>VLOOKUP($A324,Raw!$B$2:$DG$512,MATCH('Breakup of Clients of PMS'!F$1,Raw!$B$1:$DG$1,0),0)</f>
        <v>72</v>
      </c>
      <c r="G324" s="20">
        <f t="shared" si="92"/>
        <v>0.97297297297297303</v>
      </c>
      <c r="H324" s="13" t="str">
        <f>VLOOKUP($A324,Raw!$B$2:$DG$512,MATCH('Breakup of Clients of PMS'!H$1,Raw!$B$1:$DG$1,0),0)</f>
        <v>2</v>
      </c>
      <c r="I324" s="20">
        <f t="shared" si="93"/>
        <v>2.7027027027027029E-2</v>
      </c>
      <c r="J324" s="13" t="str">
        <f>VLOOKUP($A324,Raw!$B$2:$DG$512,MATCH('Breakup of Clients of PMS'!J$1,Raw!$B$1:$DG$1,0),0)</f>
        <v>0</v>
      </c>
      <c r="K324" s="20">
        <f t="shared" si="94"/>
        <v>0</v>
      </c>
      <c r="L324" s="13" t="str">
        <f>VLOOKUP($A324,Raw!$B$2:$DG$512,MATCH('Breakup of Clients of PMS'!L$1,Raw!$B$1:$DG$1,0),0)</f>
        <v>0</v>
      </c>
      <c r="M324" s="20">
        <f t="shared" si="95"/>
        <v>0</v>
      </c>
      <c r="N324" s="13" t="str">
        <f>VLOOKUP($A324,Raw!$B$2:$DG$512,MATCH('Breakup of Clients of PMS'!N$1,Raw!$B$1:$DG$1,0),0)</f>
        <v>74</v>
      </c>
      <c r="P324" s="13" t="str">
        <f>VLOOKUP($A324,Raw!$B$2:$DG$512,MATCH('Breakup of Clients of PMS'!P$1,Raw!$B$1:$DG$1,0),0)</f>
        <v>0</v>
      </c>
      <c r="Q324" s="20">
        <f t="shared" si="96"/>
        <v>0</v>
      </c>
      <c r="R324" s="13" t="str">
        <f>VLOOKUP($A324,Raw!$B$2:$DG$512,MATCH('Breakup of Clients of PMS'!R$1,Raw!$B$1:$DG$1,0),0)</f>
        <v>0</v>
      </c>
      <c r="S324" s="20">
        <f t="shared" si="97"/>
        <v>0</v>
      </c>
      <c r="T324" s="13" t="str">
        <f>VLOOKUP($A324,Raw!$B$2:$DG$512,MATCH('Breakup of Clients of PMS'!T$1,Raw!$B$1:$DG$1,0),0)</f>
        <v>111.51</v>
      </c>
      <c r="U324" s="20">
        <f t="shared" si="98"/>
        <v>0.98882681564245822</v>
      </c>
      <c r="V324" s="13" t="str">
        <f>VLOOKUP($A324,Raw!$B$2:$DG$512,MATCH('Breakup of Clients of PMS'!V$1,Raw!$B$1:$DG$1,0),0)</f>
        <v>1.26</v>
      </c>
      <c r="W324" s="20">
        <f t="shared" si="99"/>
        <v>1.11731843575419E-2</v>
      </c>
      <c r="X324" s="13" t="str">
        <f>VLOOKUP($A324,Raw!$B$2:$DG$512,MATCH('Breakup of Clients of PMS'!X$1,Raw!$B$1:$DG$1,0),0)</f>
        <v>0</v>
      </c>
      <c r="Y324" s="20">
        <f t="shared" si="100"/>
        <v>0</v>
      </c>
      <c r="Z324" s="13" t="str">
        <f>VLOOKUP($A324,Raw!$B$2:$DG$512,MATCH('Breakup of Clients of PMS'!Z$1,Raw!$B$1:$DG$1,0),0)</f>
        <v>0</v>
      </c>
      <c r="AA324" s="20">
        <f t="shared" si="101"/>
        <v>0</v>
      </c>
      <c r="AB324" s="13" t="str">
        <f>VLOOKUP($A324,Raw!$B$2:$DG$512,MATCH('Breakup of Clients of PMS'!AB$1,Raw!$B$1:$DG$1,0),0)</f>
        <v>112.77</v>
      </c>
      <c r="AD324" s="11" t="e">
        <f t="shared" si="102"/>
        <v>#DIV/0!</v>
      </c>
      <c r="AE324" s="11" t="e">
        <f t="shared" si="103"/>
        <v>#DIV/0!</v>
      </c>
      <c r="AF324" s="11">
        <f t="shared" si="104"/>
        <v>1.5487500000000001</v>
      </c>
      <c r="AG324" s="11">
        <f t="shared" si="105"/>
        <v>0.63</v>
      </c>
      <c r="AH324" s="11" t="e">
        <f t="shared" si="106"/>
        <v>#DIV/0!</v>
      </c>
      <c r="AI324" s="11" t="e">
        <f t="shared" si="107"/>
        <v>#DIV/0!</v>
      </c>
    </row>
    <row r="325" spans="1:35" x14ac:dyDescent="0.3">
      <c r="A325" s="13" t="s">
        <v>5539</v>
      </c>
      <c r="B325" s="13" t="str">
        <f>VLOOKUP($A325,Raw!$B$2:$DG$512,MATCH('Breakup of Clients of PMS'!B$1,Raw!$B$1:$DG$1,0),0)</f>
        <v>0</v>
      </c>
      <c r="C325" s="20">
        <f t="shared" si="90"/>
        <v>0</v>
      </c>
      <c r="D325" s="13" t="str">
        <f>VLOOKUP($A325,Raw!$B$2:$DG$512,MATCH('Breakup of Clients of PMS'!D$1,Raw!$B$1:$DG$1,0),0)</f>
        <v>16</v>
      </c>
      <c r="E325" s="20">
        <f t="shared" si="91"/>
        <v>0.1111111111111111</v>
      </c>
      <c r="F325" s="13" t="str">
        <f>VLOOKUP($A325,Raw!$B$2:$DG$512,MATCH('Breakup of Clients of PMS'!F$1,Raw!$B$1:$DG$1,0),0)</f>
        <v>124</v>
      </c>
      <c r="G325" s="20">
        <f t="shared" si="92"/>
        <v>0.86111111111111116</v>
      </c>
      <c r="H325" s="13" t="str">
        <f>VLOOKUP($A325,Raw!$B$2:$DG$512,MATCH('Breakup of Clients of PMS'!H$1,Raw!$B$1:$DG$1,0),0)</f>
        <v>4</v>
      </c>
      <c r="I325" s="20">
        <f t="shared" si="93"/>
        <v>2.7777777777777776E-2</v>
      </c>
      <c r="J325" s="13" t="str">
        <f>VLOOKUP($A325,Raw!$B$2:$DG$512,MATCH('Breakup of Clients of PMS'!J$1,Raw!$B$1:$DG$1,0),0)</f>
        <v>0</v>
      </c>
      <c r="K325" s="20">
        <f t="shared" si="94"/>
        <v>0</v>
      </c>
      <c r="L325" s="13" t="str">
        <f>VLOOKUP($A325,Raw!$B$2:$DG$512,MATCH('Breakup of Clients of PMS'!L$1,Raw!$B$1:$DG$1,0),0)</f>
        <v>0</v>
      </c>
      <c r="M325" s="20">
        <f t="shared" si="95"/>
        <v>0</v>
      </c>
      <c r="N325" s="13" t="str">
        <f>VLOOKUP($A325,Raw!$B$2:$DG$512,MATCH('Breakup of Clients of PMS'!N$1,Raw!$B$1:$DG$1,0),0)</f>
        <v>144</v>
      </c>
      <c r="P325" s="13" t="str">
        <f>VLOOKUP($A325,Raw!$B$2:$DG$512,MATCH('Breakup of Clients of PMS'!P$1,Raw!$B$1:$DG$1,0),0)</f>
        <v>0</v>
      </c>
      <c r="Q325" s="20">
        <f t="shared" si="96"/>
        <v>0</v>
      </c>
      <c r="R325" s="13" t="str">
        <f>VLOOKUP($A325,Raw!$B$2:$DG$512,MATCH('Breakup of Clients of PMS'!R$1,Raw!$B$1:$DG$1,0),0)</f>
        <v>22.55</v>
      </c>
      <c r="S325" s="20">
        <f t="shared" si="97"/>
        <v>0.13003113827701535</v>
      </c>
      <c r="T325" s="13" t="str">
        <f>VLOOKUP($A325,Raw!$B$2:$DG$512,MATCH('Breakup of Clients of PMS'!T$1,Raw!$B$1:$DG$1,0),0)</f>
        <v>143.23</v>
      </c>
      <c r="U325" s="20">
        <f t="shared" si="98"/>
        <v>0.82591396609387613</v>
      </c>
      <c r="V325" s="13" t="str">
        <f>VLOOKUP($A325,Raw!$B$2:$DG$512,MATCH('Breakup of Clients of PMS'!V$1,Raw!$B$1:$DG$1,0),0)</f>
        <v>7.64</v>
      </c>
      <c r="W325" s="20">
        <f t="shared" si="99"/>
        <v>4.4054895629108526E-2</v>
      </c>
      <c r="X325" s="13" t="str">
        <f>VLOOKUP($A325,Raw!$B$2:$DG$512,MATCH('Breakup of Clients of PMS'!X$1,Raw!$B$1:$DG$1,0),0)</f>
        <v>0</v>
      </c>
      <c r="Y325" s="20">
        <f t="shared" si="100"/>
        <v>0</v>
      </c>
      <c r="Z325" s="13" t="str">
        <f>VLOOKUP($A325,Raw!$B$2:$DG$512,MATCH('Breakup of Clients of PMS'!Z$1,Raw!$B$1:$DG$1,0),0)</f>
        <v>0</v>
      </c>
      <c r="AA325" s="20">
        <f t="shared" si="101"/>
        <v>0</v>
      </c>
      <c r="AB325" s="13" t="str">
        <f>VLOOKUP($A325,Raw!$B$2:$DG$512,MATCH('Breakup of Clients of PMS'!AB$1,Raw!$B$1:$DG$1,0),0)</f>
        <v>173.42</v>
      </c>
      <c r="AD325" s="11" t="e">
        <f t="shared" si="102"/>
        <v>#DIV/0!</v>
      </c>
      <c r="AE325" s="11">
        <f t="shared" si="103"/>
        <v>1.409375</v>
      </c>
      <c r="AF325" s="11">
        <f t="shared" si="104"/>
        <v>1.1550806451612903</v>
      </c>
      <c r="AG325" s="11">
        <f t="shared" si="105"/>
        <v>1.91</v>
      </c>
      <c r="AH325" s="11" t="e">
        <f t="shared" si="106"/>
        <v>#DIV/0!</v>
      </c>
      <c r="AI325" s="11" t="e">
        <f t="shared" si="107"/>
        <v>#DIV/0!</v>
      </c>
    </row>
    <row r="326" spans="1:35" x14ac:dyDescent="0.3">
      <c r="A326" s="13" t="s">
        <v>5558</v>
      </c>
      <c r="B326" s="13" t="str">
        <f>VLOOKUP($A326,Raw!$B$2:$DG$512,MATCH('Breakup of Clients of PMS'!B$1,Raw!$B$1:$DG$1,0),0)</f>
        <v>0</v>
      </c>
      <c r="C326" s="20" t="e">
        <f t="shared" si="90"/>
        <v>#DIV/0!</v>
      </c>
      <c r="D326" s="13" t="str">
        <f>VLOOKUP($A326,Raw!$B$2:$DG$512,MATCH('Breakup of Clients of PMS'!D$1,Raw!$B$1:$DG$1,0),0)</f>
        <v>0</v>
      </c>
      <c r="E326" s="20" t="e">
        <f t="shared" si="91"/>
        <v>#DIV/0!</v>
      </c>
      <c r="F326" s="13" t="str">
        <f>VLOOKUP($A326,Raw!$B$2:$DG$512,MATCH('Breakup of Clients of PMS'!F$1,Raw!$B$1:$DG$1,0),0)</f>
        <v>0</v>
      </c>
      <c r="G326" s="20" t="e">
        <f t="shared" si="92"/>
        <v>#DIV/0!</v>
      </c>
      <c r="H326" s="13" t="str">
        <f>VLOOKUP($A326,Raw!$B$2:$DG$512,MATCH('Breakup of Clients of PMS'!H$1,Raw!$B$1:$DG$1,0),0)</f>
        <v>0</v>
      </c>
      <c r="I326" s="20" t="e">
        <f t="shared" si="93"/>
        <v>#DIV/0!</v>
      </c>
      <c r="J326" s="13" t="str">
        <f>VLOOKUP($A326,Raw!$B$2:$DG$512,MATCH('Breakup of Clients of PMS'!J$1,Raw!$B$1:$DG$1,0),0)</f>
        <v>0</v>
      </c>
      <c r="K326" s="20" t="e">
        <f t="shared" si="94"/>
        <v>#DIV/0!</v>
      </c>
      <c r="L326" s="13" t="str">
        <f>VLOOKUP($A326,Raw!$B$2:$DG$512,MATCH('Breakup of Clients of PMS'!L$1,Raw!$B$1:$DG$1,0),0)</f>
        <v>0</v>
      </c>
      <c r="M326" s="20" t="e">
        <f t="shared" si="95"/>
        <v>#DIV/0!</v>
      </c>
      <c r="N326" s="13" t="str">
        <f>VLOOKUP($A326,Raw!$B$2:$DG$512,MATCH('Breakup of Clients of PMS'!N$1,Raw!$B$1:$DG$1,0),0)</f>
        <v>0</v>
      </c>
      <c r="P326" s="13" t="str">
        <f>VLOOKUP($A326,Raw!$B$2:$DG$512,MATCH('Breakup of Clients of PMS'!P$1,Raw!$B$1:$DG$1,0),0)</f>
        <v>0</v>
      </c>
      <c r="Q326" s="20" t="e">
        <f t="shared" si="96"/>
        <v>#DIV/0!</v>
      </c>
      <c r="R326" s="13" t="str">
        <f>VLOOKUP($A326,Raw!$B$2:$DG$512,MATCH('Breakup of Clients of PMS'!R$1,Raw!$B$1:$DG$1,0),0)</f>
        <v>0</v>
      </c>
      <c r="S326" s="20" t="e">
        <f t="shared" si="97"/>
        <v>#DIV/0!</v>
      </c>
      <c r="T326" s="13" t="str">
        <f>VLOOKUP($A326,Raw!$B$2:$DG$512,MATCH('Breakup of Clients of PMS'!T$1,Raw!$B$1:$DG$1,0),0)</f>
        <v>0</v>
      </c>
      <c r="U326" s="20" t="e">
        <f t="shared" si="98"/>
        <v>#DIV/0!</v>
      </c>
      <c r="V326" s="13" t="str">
        <f>VLOOKUP($A326,Raw!$B$2:$DG$512,MATCH('Breakup of Clients of PMS'!V$1,Raw!$B$1:$DG$1,0),0)</f>
        <v>0</v>
      </c>
      <c r="W326" s="20" t="e">
        <f t="shared" si="99"/>
        <v>#DIV/0!</v>
      </c>
      <c r="X326" s="13" t="str">
        <f>VLOOKUP($A326,Raw!$B$2:$DG$512,MATCH('Breakup of Clients of PMS'!X$1,Raw!$B$1:$DG$1,0),0)</f>
        <v>0</v>
      </c>
      <c r="Y326" s="20" t="e">
        <f t="shared" si="100"/>
        <v>#DIV/0!</v>
      </c>
      <c r="Z326" s="13" t="str">
        <f>VLOOKUP($A326,Raw!$B$2:$DG$512,MATCH('Breakup of Clients of PMS'!Z$1,Raw!$B$1:$DG$1,0),0)</f>
        <v>0</v>
      </c>
      <c r="AA326" s="20" t="e">
        <f t="shared" si="101"/>
        <v>#DIV/0!</v>
      </c>
      <c r="AB326" s="13" t="str">
        <f>VLOOKUP($A326,Raw!$B$2:$DG$512,MATCH('Breakup of Clients of PMS'!AB$1,Raw!$B$1:$DG$1,0),0)</f>
        <v>0</v>
      </c>
      <c r="AD326" s="11" t="e">
        <f t="shared" si="102"/>
        <v>#DIV/0!</v>
      </c>
      <c r="AE326" s="11" t="e">
        <f t="shared" si="103"/>
        <v>#DIV/0!</v>
      </c>
      <c r="AF326" s="11" t="e">
        <f t="shared" si="104"/>
        <v>#DIV/0!</v>
      </c>
      <c r="AG326" s="11" t="e">
        <f t="shared" si="105"/>
        <v>#DIV/0!</v>
      </c>
      <c r="AH326" s="11" t="e">
        <f t="shared" si="106"/>
        <v>#DIV/0!</v>
      </c>
      <c r="AI326" s="11" t="e">
        <f t="shared" si="107"/>
        <v>#DIV/0!</v>
      </c>
    </row>
    <row r="327" spans="1:35" x14ac:dyDescent="0.3">
      <c r="A327" s="13" t="s">
        <v>5565</v>
      </c>
      <c r="B327" s="13" t="str">
        <f>VLOOKUP($A327,Raw!$B$2:$DG$512,MATCH('Breakup of Clients of PMS'!B$1,Raw!$B$1:$DG$1,0),0)</f>
        <v>0</v>
      </c>
      <c r="C327" s="20">
        <f t="shared" si="90"/>
        <v>0</v>
      </c>
      <c r="D327" s="13" t="str">
        <f>VLOOKUP($A327,Raw!$B$2:$DG$512,MATCH('Breakup of Clients of PMS'!D$1,Raw!$B$1:$DG$1,0),0)</f>
        <v>1</v>
      </c>
      <c r="E327" s="20">
        <f t="shared" si="91"/>
        <v>4.3478260869565216E-2</v>
      </c>
      <c r="F327" s="13" t="str">
        <f>VLOOKUP($A327,Raw!$B$2:$DG$512,MATCH('Breakup of Clients of PMS'!F$1,Raw!$B$1:$DG$1,0),0)</f>
        <v>17</v>
      </c>
      <c r="G327" s="20">
        <f t="shared" si="92"/>
        <v>0.73913043478260865</v>
      </c>
      <c r="H327" s="13" t="str">
        <f>VLOOKUP($A327,Raw!$B$2:$DG$512,MATCH('Breakup of Clients of PMS'!H$1,Raw!$B$1:$DG$1,0),0)</f>
        <v>5</v>
      </c>
      <c r="I327" s="20">
        <f t="shared" si="93"/>
        <v>0.21739130434782608</v>
      </c>
      <c r="J327" s="13" t="str">
        <f>VLOOKUP($A327,Raw!$B$2:$DG$512,MATCH('Breakup of Clients of PMS'!J$1,Raw!$B$1:$DG$1,0),0)</f>
        <v>0</v>
      </c>
      <c r="K327" s="20">
        <f t="shared" si="94"/>
        <v>0</v>
      </c>
      <c r="L327" s="13" t="str">
        <f>VLOOKUP($A327,Raw!$B$2:$DG$512,MATCH('Breakup of Clients of PMS'!L$1,Raw!$B$1:$DG$1,0),0)</f>
        <v>0</v>
      </c>
      <c r="M327" s="20">
        <f t="shared" si="95"/>
        <v>0</v>
      </c>
      <c r="N327" s="13" t="str">
        <f>VLOOKUP($A327,Raw!$B$2:$DG$512,MATCH('Breakup of Clients of PMS'!N$1,Raw!$B$1:$DG$1,0),0)</f>
        <v>23</v>
      </c>
      <c r="P327" s="13" t="str">
        <f>VLOOKUP($A327,Raw!$B$2:$DG$512,MATCH('Breakup of Clients of PMS'!P$1,Raw!$B$1:$DG$1,0),0)</f>
        <v>0</v>
      </c>
      <c r="Q327" s="20">
        <f t="shared" si="96"/>
        <v>0</v>
      </c>
      <c r="R327" s="13" t="str">
        <f>VLOOKUP($A327,Raw!$B$2:$DG$512,MATCH('Breakup of Clients of PMS'!R$1,Raw!$B$1:$DG$1,0),0)</f>
        <v>9.6</v>
      </c>
      <c r="S327" s="20">
        <f t="shared" si="97"/>
        <v>0.21112821640642182</v>
      </c>
      <c r="T327" s="13" t="str">
        <f>VLOOKUP($A327,Raw!$B$2:$DG$512,MATCH('Breakup of Clients of PMS'!T$1,Raw!$B$1:$DG$1,0),0)</f>
        <v>28.8</v>
      </c>
      <c r="U327" s="20">
        <f t="shared" si="98"/>
        <v>0.63338464921926552</v>
      </c>
      <c r="V327" s="13" t="str">
        <f>VLOOKUP($A327,Raw!$B$2:$DG$512,MATCH('Breakup of Clients of PMS'!V$1,Raw!$B$1:$DG$1,0),0)</f>
        <v>7.07</v>
      </c>
      <c r="W327" s="20">
        <f t="shared" si="99"/>
        <v>0.15548713437431275</v>
      </c>
      <c r="X327" s="13" t="str">
        <f>VLOOKUP($A327,Raw!$B$2:$DG$512,MATCH('Breakup of Clients of PMS'!X$1,Raw!$B$1:$DG$1,0),0)</f>
        <v>0</v>
      </c>
      <c r="Y327" s="20">
        <f t="shared" si="100"/>
        <v>0</v>
      </c>
      <c r="Z327" s="13" t="str">
        <f>VLOOKUP($A327,Raw!$B$2:$DG$512,MATCH('Breakup of Clients of PMS'!Z$1,Raw!$B$1:$DG$1,0),0)</f>
        <v>0</v>
      </c>
      <c r="AA327" s="20">
        <f t="shared" si="101"/>
        <v>0</v>
      </c>
      <c r="AB327" s="13" t="str">
        <f>VLOOKUP($A327,Raw!$B$2:$DG$512,MATCH('Breakup of Clients of PMS'!AB$1,Raw!$B$1:$DG$1,0),0)</f>
        <v>45.47</v>
      </c>
      <c r="AD327" s="11" t="e">
        <f t="shared" si="102"/>
        <v>#DIV/0!</v>
      </c>
      <c r="AE327" s="11">
        <f t="shared" si="103"/>
        <v>9.6</v>
      </c>
      <c r="AF327" s="11">
        <f t="shared" si="104"/>
        <v>1.6941176470588235</v>
      </c>
      <c r="AG327" s="11">
        <f t="shared" si="105"/>
        <v>1.4140000000000001</v>
      </c>
      <c r="AH327" s="11" t="e">
        <f t="shared" si="106"/>
        <v>#DIV/0!</v>
      </c>
      <c r="AI327" s="11" t="e">
        <f t="shared" si="107"/>
        <v>#DIV/0!</v>
      </c>
    </row>
    <row r="328" spans="1:35" x14ac:dyDescent="0.3">
      <c r="A328" s="13" t="s">
        <v>5577</v>
      </c>
      <c r="B328" s="13" t="str">
        <f>VLOOKUP($A328,Raw!$B$2:$DG$512,MATCH('Breakup of Clients of PMS'!B$1,Raw!$B$1:$DG$1,0),0)</f>
        <v>0</v>
      </c>
      <c r="C328" s="20">
        <f t="shared" si="90"/>
        <v>0</v>
      </c>
      <c r="D328" s="13" t="str">
        <f>VLOOKUP($A328,Raw!$B$2:$DG$512,MATCH('Breakup of Clients of PMS'!D$1,Raw!$B$1:$DG$1,0),0)</f>
        <v>0</v>
      </c>
      <c r="E328" s="20">
        <f t="shared" si="91"/>
        <v>0</v>
      </c>
      <c r="F328" s="13" t="str">
        <f>VLOOKUP($A328,Raw!$B$2:$DG$512,MATCH('Breakup of Clients of PMS'!F$1,Raw!$B$1:$DG$1,0),0)</f>
        <v>4</v>
      </c>
      <c r="G328" s="20">
        <f t="shared" si="92"/>
        <v>1</v>
      </c>
      <c r="H328" s="13" t="str">
        <f>VLOOKUP($A328,Raw!$B$2:$DG$512,MATCH('Breakup of Clients of PMS'!H$1,Raw!$B$1:$DG$1,0),0)</f>
        <v>0</v>
      </c>
      <c r="I328" s="20">
        <f t="shared" si="93"/>
        <v>0</v>
      </c>
      <c r="J328" s="13" t="str">
        <f>VLOOKUP($A328,Raw!$B$2:$DG$512,MATCH('Breakup of Clients of PMS'!J$1,Raw!$B$1:$DG$1,0),0)</f>
        <v>0</v>
      </c>
      <c r="K328" s="20">
        <f t="shared" si="94"/>
        <v>0</v>
      </c>
      <c r="L328" s="13" t="str">
        <f>VLOOKUP($A328,Raw!$B$2:$DG$512,MATCH('Breakup of Clients of PMS'!L$1,Raw!$B$1:$DG$1,0),0)</f>
        <v>0</v>
      </c>
      <c r="M328" s="20">
        <f t="shared" si="95"/>
        <v>0</v>
      </c>
      <c r="N328" s="13" t="str">
        <f>VLOOKUP($A328,Raw!$B$2:$DG$512,MATCH('Breakup of Clients of PMS'!N$1,Raw!$B$1:$DG$1,0),0)</f>
        <v>4</v>
      </c>
      <c r="P328" s="13" t="str">
        <f>VLOOKUP($A328,Raw!$B$2:$DG$512,MATCH('Breakup of Clients of PMS'!P$1,Raw!$B$1:$DG$1,0),0)</f>
        <v>0</v>
      </c>
      <c r="Q328" s="20">
        <f t="shared" si="96"/>
        <v>0</v>
      </c>
      <c r="R328" s="13" t="str">
        <f>VLOOKUP($A328,Raw!$B$2:$DG$512,MATCH('Breakup of Clients of PMS'!R$1,Raw!$B$1:$DG$1,0),0)</f>
        <v>0</v>
      </c>
      <c r="S328" s="20">
        <f t="shared" si="97"/>
        <v>0</v>
      </c>
      <c r="T328" s="13" t="str">
        <f>VLOOKUP($A328,Raw!$B$2:$DG$512,MATCH('Breakup of Clients of PMS'!T$1,Raw!$B$1:$DG$1,0),0)</f>
        <v>5.79</v>
      </c>
      <c r="U328" s="20">
        <f t="shared" si="98"/>
        <v>1</v>
      </c>
      <c r="V328" s="13" t="str">
        <f>VLOOKUP($A328,Raw!$B$2:$DG$512,MATCH('Breakup of Clients of PMS'!V$1,Raw!$B$1:$DG$1,0),0)</f>
        <v>0</v>
      </c>
      <c r="W328" s="20">
        <f t="shared" si="99"/>
        <v>0</v>
      </c>
      <c r="X328" s="13" t="str">
        <f>VLOOKUP($A328,Raw!$B$2:$DG$512,MATCH('Breakup of Clients of PMS'!X$1,Raw!$B$1:$DG$1,0),0)</f>
        <v>0</v>
      </c>
      <c r="Y328" s="20">
        <f t="shared" si="100"/>
        <v>0</v>
      </c>
      <c r="Z328" s="13" t="str">
        <f>VLOOKUP($A328,Raw!$B$2:$DG$512,MATCH('Breakup of Clients of PMS'!Z$1,Raw!$B$1:$DG$1,0),0)</f>
        <v>0</v>
      </c>
      <c r="AA328" s="20">
        <f t="shared" si="101"/>
        <v>0</v>
      </c>
      <c r="AB328" s="13" t="str">
        <f>VLOOKUP($A328,Raw!$B$2:$DG$512,MATCH('Breakup of Clients of PMS'!AB$1,Raw!$B$1:$DG$1,0),0)</f>
        <v>5.79</v>
      </c>
      <c r="AD328" s="11" t="e">
        <f t="shared" si="102"/>
        <v>#DIV/0!</v>
      </c>
      <c r="AE328" s="11" t="e">
        <f t="shared" si="103"/>
        <v>#DIV/0!</v>
      </c>
      <c r="AF328" s="11">
        <f t="shared" si="104"/>
        <v>1.4475</v>
      </c>
      <c r="AG328" s="11" t="e">
        <f t="shared" si="105"/>
        <v>#DIV/0!</v>
      </c>
      <c r="AH328" s="11" t="e">
        <f t="shared" si="106"/>
        <v>#DIV/0!</v>
      </c>
      <c r="AI328" s="11" t="e">
        <f t="shared" si="107"/>
        <v>#DIV/0!</v>
      </c>
    </row>
    <row r="329" spans="1:35" x14ac:dyDescent="0.3">
      <c r="A329" s="13" t="s">
        <v>5577</v>
      </c>
      <c r="B329" s="13" t="str">
        <f>VLOOKUP($A329,Raw!$B$2:$DG$512,MATCH('Breakup of Clients of PMS'!B$1,Raw!$B$1:$DG$1,0),0)</f>
        <v>0</v>
      </c>
      <c r="C329" s="20">
        <f t="shared" si="90"/>
        <v>0</v>
      </c>
      <c r="D329" s="13" t="str">
        <f>VLOOKUP($A329,Raw!$B$2:$DG$512,MATCH('Breakup of Clients of PMS'!D$1,Raw!$B$1:$DG$1,0),0)</f>
        <v>0</v>
      </c>
      <c r="E329" s="20">
        <f t="shared" si="91"/>
        <v>0</v>
      </c>
      <c r="F329" s="13" t="str">
        <f>VLOOKUP($A329,Raw!$B$2:$DG$512,MATCH('Breakup of Clients of PMS'!F$1,Raw!$B$1:$DG$1,0),0)</f>
        <v>4</v>
      </c>
      <c r="G329" s="20">
        <f t="shared" si="92"/>
        <v>1</v>
      </c>
      <c r="H329" s="13" t="str">
        <f>VLOOKUP($A329,Raw!$B$2:$DG$512,MATCH('Breakup of Clients of PMS'!H$1,Raw!$B$1:$DG$1,0),0)</f>
        <v>0</v>
      </c>
      <c r="I329" s="20">
        <f t="shared" si="93"/>
        <v>0</v>
      </c>
      <c r="J329" s="13" t="str">
        <f>VLOOKUP($A329,Raw!$B$2:$DG$512,MATCH('Breakup of Clients of PMS'!J$1,Raw!$B$1:$DG$1,0),0)</f>
        <v>0</v>
      </c>
      <c r="K329" s="20">
        <f t="shared" si="94"/>
        <v>0</v>
      </c>
      <c r="L329" s="13" t="str">
        <f>VLOOKUP($A329,Raw!$B$2:$DG$512,MATCH('Breakup of Clients of PMS'!L$1,Raw!$B$1:$DG$1,0),0)</f>
        <v>0</v>
      </c>
      <c r="M329" s="20">
        <f t="shared" si="95"/>
        <v>0</v>
      </c>
      <c r="N329" s="13" t="str">
        <f>VLOOKUP($A329,Raw!$B$2:$DG$512,MATCH('Breakup of Clients of PMS'!N$1,Raw!$B$1:$DG$1,0),0)</f>
        <v>4</v>
      </c>
      <c r="P329" s="13" t="str">
        <f>VLOOKUP($A329,Raw!$B$2:$DG$512,MATCH('Breakup of Clients of PMS'!P$1,Raw!$B$1:$DG$1,0),0)</f>
        <v>0</v>
      </c>
      <c r="Q329" s="20">
        <f t="shared" si="96"/>
        <v>0</v>
      </c>
      <c r="R329" s="13" t="str">
        <f>VLOOKUP($A329,Raw!$B$2:$DG$512,MATCH('Breakup of Clients of PMS'!R$1,Raw!$B$1:$DG$1,0),0)</f>
        <v>0</v>
      </c>
      <c r="S329" s="20">
        <f t="shared" si="97"/>
        <v>0</v>
      </c>
      <c r="T329" s="13" t="str">
        <f>VLOOKUP($A329,Raw!$B$2:$DG$512,MATCH('Breakup of Clients of PMS'!T$1,Raw!$B$1:$DG$1,0),0)</f>
        <v>5.79</v>
      </c>
      <c r="U329" s="20">
        <f t="shared" si="98"/>
        <v>1</v>
      </c>
      <c r="V329" s="13" t="str">
        <f>VLOOKUP($A329,Raw!$B$2:$DG$512,MATCH('Breakup of Clients of PMS'!V$1,Raw!$B$1:$DG$1,0),0)</f>
        <v>0</v>
      </c>
      <c r="W329" s="20">
        <f t="shared" si="99"/>
        <v>0</v>
      </c>
      <c r="X329" s="13" t="str">
        <f>VLOOKUP($A329,Raw!$B$2:$DG$512,MATCH('Breakup of Clients of PMS'!X$1,Raw!$B$1:$DG$1,0),0)</f>
        <v>0</v>
      </c>
      <c r="Y329" s="20">
        <f t="shared" si="100"/>
        <v>0</v>
      </c>
      <c r="Z329" s="13" t="str">
        <f>VLOOKUP($A329,Raw!$B$2:$DG$512,MATCH('Breakup of Clients of PMS'!Z$1,Raw!$B$1:$DG$1,0),0)</f>
        <v>0</v>
      </c>
      <c r="AA329" s="20">
        <f t="shared" si="101"/>
        <v>0</v>
      </c>
      <c r="AB329" s="13" t="str">
        <f>VLOOKUP($A329,Raw!$B$2:$DG$512,MATCH('Breakup of Clients of PMS'!AB$1,Raw!$B$1:$DG$1,0),0)</f>
        <v>5.79</v>
      </c>
      <c r="AD329" s="11" t="e">
        <f t="shared" si="102"/>
        <v>#DIV/0!</v>
      </c>
      <c r="AE329" s="11" t="e">
        <f t="shared" si="103"/>
        <v>#DIV/0!</v>
      </c>
      <c r="AF329" s="11">
        <f t="shared" si="104"/>
        <v>1.4475</v>
      </c>
      <c r="AG329" s="11" t="e">
        <f t="shared" si="105"/>
        <v>#DIV/0!</v>
      </c>
      <c r="AH329" s="11" t="e">
        <f t="shared" si="106"/>
        <v>#DIV/0!</v>
      </c>
      <c r="AI329" s="11" t="e">
        <f t="shared" si="107"/>
        <v>#DIV/0!</v>
      </c>
    </row>
    <row r="330" spans="1:35" x14ac:dyDescent="0.3">
      <c r="A330" s="13" t="s">
        <v>5577</v>
      </c>
      <c r="B330" s="13" t="str">
        <f>VLOOKUP($A330,Raw!$B$2:$DG$512,MATCH('Breakup of Clients of PMS'!B$1,Raw!$B$1:$DG$1,0),0)</f>
        <v>0</v>
      </c>
      <c r="C330" s="20">
        <f t="shared" si="90"/>
        <v>0</v>
      </c>
      <c r="D330" s="13" t="str">
        <f>VLOOKUP($A330,Raw!$B$2:$DG$512,MATCH('Breakup of Clients of PMS'!D$1,Raw!$B$1:$DG$1,0),0)</f>
        <v>0</v>
      </c>
      <c r="E330" s="20">
        <f t="shared" si="91"/>
        <v>0</v>
      </c>
      <c r="F330" s="13" t="str">
        <f>VLOOKUP($A330,Raw!$B$2:$DG$512,MATCH('Breakup of Clients of PMS'!F$1,Raw!$B$1:$DG$1,0),0)</f>
        <v>4</v>
      </c>
      <c r="G330" s="20">
        <f t="shared" si="92"/>
        <v>1</v>
      </c>
      <c r="H330" s="13" t="str">
        <f>VLOOKUP($A330,Raw!$B$2:$DG$512,MATCH('Breakup of Clients of PMS'!H$1,Raw!$B$1:$DG$1,0),0)</f>
        <v>0</v>
      </c>
      <c r="I330" s="20">
        <f t="shared" si="93"/>
        <v>0</v>
      </c>
      <c r="J330" s="13" t="str">
        <f>VLOOKUP($A330,Raw!$B$2:$DG$512,MATCH('Breakup of Clients of PMS'!J$1,Raw!$B$1:$DG$1,0),0)</f>
        <v>0</v>
      </c>
      <c r="K330" s="20">
        <f t="shared" si="94"/>
        <v>0</v>
      </c>
      <c r="L330" s="13" t="str">
        <f>VLOOKUP($A330,Raw!$B$2:$DG$512,MATCH('Breakup of Clients of PMS'!L$1,Raw!$B$1:$DG$1,0),0)</f>
        <v>0</v>
      </c>
      <c r="M330" s="20">
        <f t="shared" si="95"/>
        <v>0</v>
      </c>
      <c r="N330" s="13" t="str">
        <f>VLOOKUP($A330,Raw!$B$2:$DG$512,MATCH('Breakup of Clients of PMS'!N$1,Raw!$B$1:$DG$1,0),0)</f>
        <v>4</v>
      </c>
      <c r="P330" s="13" t="str">
        <f>VLOOKUP($A330,Raw!$B$2:$DG$512,MATCH('Breakup of Clients of PMS'!P$1,Raw!$B$1:$DG$1,0),0)</f>
        <v>0</v>
      </c>
      <c r="Q330" s="20">
        <f t="shared" si="96"/>
        <v>0</v>
      </c>
      <c r="R330" s="13" t="str">
        <f>VLOOKUP($A330,Raw!$B$2:$DG$512,MATCH('Breakup of Clients of PMS'!R$1,Raw!$B$1:$DG$1,0),0)</f>
        <v>0</v>
      </c>
      <c r="S330" s="20">
        <f t="shared" si="97"/>
        <v>0</v>
      </c>
      <c r="T330" s="13" t="str">
        <f>VLOOKUP($A330,Raw!$B$2:$DG$512,MATCH('Breakup of Clients of PMS'!T$1,Raw!$B$1:$DG$1,0),0)</f>
        <v>5.79</v>
      </c>
      <c r="U330" s="20">
        <f t="shared" si="98"/>
        <v>1</v>
      </c>
      <c r="V330" s="13" t="str">
        <f>VLOOKUP($A330,Raw!$B$2:$DG$512,MATCH('Breakup of Clients of PMS'!V$1,Raw!$B$1:$DG$1,0),0)</f>
        <v>0</v>
      </c>
      <c r="W330" s="20">
        <f t="shared" si="99"/>
        <v>0</v>
      </c>
      <c r="X330" s="13" t="str">
        <f>VLOOKUP($A330,Raw!$B$2:$DG$512,MATCH('Breakup of Clients of PMS'!X$1,Raw!$B$1:$DG$1,0),0)</f>
        <v>0</v>
      </c>
      <c r="Y330" s="20">
        <f t="shared" si="100"/>
        <v>0</v>
      </c>
      <c r="Z330" s="13" t="str">
        <f>VLOOKUP($A330,Raw!$B$2:$DG$512,MATCH('Breakup of Clients of PMS'!Z$1,Raw!$B$1:$DG$1,0),0)</f>
        <v>0</v>
      </c>
      <c r="AA330" s="20">
        <f t="shared" si="101"/>
        <v>0</v>
      </c>
      <c r="AB330" s="13" t="str">
        <f>VLOOKUP($A330,Raw!$B$2:$DG$512,MATCH('Breakup of Clients of PMS'!AB$1,Raw!$B$1:$DG$1,0),0)</f>
        <v>5.79</v>
      </c>
      <c r="AD330" s="11" t="e">
        <f t="shared" si="102"/>
        <v>#DIV/0!</v>
      </c>
      <c r="AE330" s="11" t="e">
        <f t="shared" si="103"/>
        <v>#DIV/0!</v>
      </c>
      <c r="AF330" s="11">
        <f t="shared" si="104"/>
        <v>1.4475</v>
      </c>
      <c r="AG330" s="11" t="e">
        <f t="shared" si="105"/>
        <v>#DIV/0!</v>
      </c>
      <c r="AH330" s="11" t="e">
        <f t="shared" si="106"/>
        <v>#DIV/0!</v>
      </c>
      <c r="AI330" s="11" t="e">
        <f t="shared" si="107"/>
        <v>#DIV/0!</v>
      </c>
    </row>
    <row r="331" spans="1:35" x14ac:dyDescent="0.3">
      <c r="A331" s="13" t="s">
        <v>5577</v>
      </c>
      <c r="B331" s="13" t="str">
        <f>VLOOKUP($A331,Raw!$B$2:$DG$512,MATCH('Breakup of Clients of PMS'!B$1,Raw!$B$1:$DG$1,0),0)</f>
        <v>0</v>
      </c>
      <c r="C331" s="20">
        <f t="shared" si="90"/>
        <v>0</v>
      </c>
      <c r="D331" s="13" t="str">
        <f>VLOOKUP($A331,Raw!$B$2:$DG$512,MATCH('Breakup of Clients of PMS'!D$1,Raw!$B$1:$DG$1,0),0)</f>
        <v>0</v>
      </c>
      <c r="E331" s="20">
        <f t="shared" si="91"/>
        <v>0</v>
      </c>
      <c r="F331" s="13" t="str">
        <f>VLOOKUP($A331,Raw!$B$2:$DG$512,MATCH('Breakup of Clients of PMS'!F$1,Raw!$B$1:$DG$1,0),0)</f>
        <v>4</v>
      </c>
      <c r="G331" s="20">
        <f t="shared" si="92"/>
        <v>1</v>
      </c>
      <c r="H331" s="13" t="str">
        <f>VLOOKUP($A331,Raw!$B$2:$DG$512,MATCH('Breakup of Clients of PMS'!H$1,Raw!$B$1:$DG$1,0),0)</f>
        <v>0</v>
      </c>
      <c r="I331" s="20">
        <f t="shared" si="93"/>
        <v>0</v>
      </c>
      <c r="J331" s="13" t="str">
        <f>VLOOKUP($A331,Raw!$B$2:$DG$512,MATCH('Breakup of Clients of PMS'!J$1,Raw!$B$1:$DG$1,0),0)</f>
        <v>0</v>
      </c>
      <c r="K331" s="20">
        <f t="shared" si="94"/>
        <v>0</v>
      </c>
      <c r="L331" s="13" t="str">
        <f>VLOOKUP($A331,Raw!$B$2:$DG$512,MATCH('Breakup of Clients of PMS'!L$1,Raw!$B$1:$DG$1,0),0)</f>
        <v>0</v>
      </c>
      <c r="M331" s="20">
        <f t="shared" si="95"/>
        <v>0</v>
      </c>
      <c r="N331" s="13" t="str">
        <f>VLOOKUP($A331,Raw!$B$2:$DG$512,MATCH('Breakup of Clients of PMS'!N$1,Raw!$B$1:$DG$1,0),0)</f>
        <v>4</v>
      </c>
      <c r="P331" s="13" t="str">
        <f>VLOOKUP($A331,Raw!$B$2:$DG$512,MATCH('Breakup of Clients of PMS'!P$1,Raw!$B$1:$DG$1,0),0)</f>
        <v>0</v>
      </c>
      <c r="Q331" s="20">
        <f t="shared" si="96"/>
        <v>0</v>
      </c>
      <c r="R331" s="13" t="str">
        <f>VLOOKUP($A331,Raw!$B$2:$DG$512,MATCH('Breakup of Clients of PMS'!R$1,Raw!$B$1:$DG$1,0),0)</f>
        <v>0</v>
      </c>
      <c r="S331" s="20">
        <f t="shared" si="97"/>
        <v>0</v>
      </c>
      <c r="T331" s="13" t="str">
        <f>VLOOKUP($A331,Raw!$B$2:$DG$512,MATCH('Breakup of Clients of PMS'!T$1,Raw!$B$1:$DG$1,0),0)</f>
        <v>5.79</v>
      </c>
      <c r="U331" s="20">
        <f t="shared" si="98"/>
        <v>1</v>
      </c>
      <c r="V331" s="13" t="str">
        <f>VLOOKUP($A331,Raw!$B$2:$DG$512,MATCH('Breakup of Clients of PMS'!V$1,Raw!$B$1:$DG$1,0),0)</f>
        <v>0</v>
      </c>
      <c r="W331" s="20">
        <f t="shared" si="99"/>
        <v>0</v>
      </c>
      <c r="X331" s="13" t="str">
        <f>VLOOKUP($A331,Raw!$B$2:$DG$512,MATCH('Breakup of Clients of PMS'!X$1,Raw!$B$1:$DG$1,0),0)</f>
        <v>0</v>
      </c>
      <c r="Y331" s="20">
        <f t="shared" si="100"/>
        <v>0</v>
      </c>
      <c r="Z331" s="13" t="str">
        <f>VLOOKUP($A331,Raw!$B$2:$DG$512,MATCH('Breakup of Clients of PMS'!Z$1,Raw!$B$1:$DG$1,0),0)</f>
        <v>0</v>
      </c>
      <c r="AA331" s="20">
        <f t="shared" si="101"/>
        <v>0</v>
      </c>
      <c r="AB331" s="13" t="str">
        <f>VLOOKUP($A331,Raw!$B$2:$DG$512,MATCH('Breakup of Clients of PMS'!AB$1,Raw!$B$1:$DG$1,0),0)</f>
        <v>5.79</v>
      </c>
      <c r="AD331" s="11" t="e">
        <f t="shared" si="102"/>
        <v>#DIV/0!</v>
      </c>
      <c r="AE331" s="11" t="e">
        <f t="shared" si="103"/>
        <v>#DIV/0!</v>
      </c>
      <c r="AF331" s="11">
        <f t="shared" si="104"/>
        <v>1.4475</v>
      </c>
      <c r="AG331" s="11" t="e">
        <f t="shared" si="105"/>
        <v>#DIV/0!</v>
      </c>
      <c r="AH331" s="11" t="e">
        <f t="shared" si="106"/>
        <v>#DIV/0!</v>
      </c>
      <c r="AI331" s="11" t="e">
        <f t="shared" si="107"/>
        <v>#DIV/0!</v>
      </c>
    </row>
    <row r="332" spans="1:35" x14ac:dyDescent="0.3">
      <c r="A332" s="13" t="s">
        <v>5577</v>
      </c>
      <c r="B332" s="13" t="str">
        <f>VLOOKUP($A332,Raw!$B$2:$DG$512,MATCH('Breakup of Clients of PMS'!B$1,Raw!$B$1:$DG$1,0),0)</f>
        <v>0</v>
      </c>
      <c r="C332" s="20">
        <f t="shared" si="90"/>
        <v>0</v>
      </c>
      <c r="D332" s="13" t="str">
        <f>VLOOKUP($A332,Raw!$B$2:$DG$512,MATCH('Breakup of Clients of PMS'!D$1,Raw!$B$1:$DG$1,0),0)</f>
        <v>0</v>
      </c>
      <c r="E332" s="20">
        <f t="shared" si="91"/>
        <v>0</v>
      </c>
      <c r="F332" s="13" t="str">
        <f>VLOOKUP($A332,Raw!$B$2:$DG$512,MATCH('Breakup of Clients of PMS'!F$1,Raw!$B$1:$DG$1,0),0)</f>
        <v>4</v>
      </c>
      <c r="G332" s="20">
        <f t="shared" si="92"/>
        <v>1</v>
      </c>
      <c r="H332" s="13" t="str">
        <f>VLOOKUP($A332,Raw!$B$2:$DG$512,MATCH('Breakup of Clients of PMS'!H$1,Raw!$B$1:$DG$1,0),0)</f>
        <v>0</v>
      </c>
      <c r="I332" s="20">
        <f t="shared" si="93"/>
        <v>0</v>
      </c>
      <c r="J332" s="13" t="str">
        <f>VLOOKUP($A332,Raw!$B$2:$DG$512,MATCH('Breakup of Clients of PMS'!J$1,Raw!$B$1:$DG$1,0),0)</f>
        <v>0</v>
      </c>
      <c r="K332" s="20">
        <f t="shared" si="94"/>
        <v>0</v>
      </c>
      <c r="L332" s="13" t="str">
        <f>VLOOKUP($A332,Raw!$B$2:$DG$512,MATCH('Breakup of Clients of PMS'!L$1,Raw!$B$1:$DG$1,0),0)</f>
        <v>0</v>
      </c>
      <c r="M332" s="20">
        <f t="shared" si="95"/>
        <v>0</v>
      </c>
      <c r="N332" s="13" t="str">
        <f>VLOOKUP($A332,Raw!$B$2:$DG$512,MATCH('Breakup of Clients of PMS'!N$1,Raw!$B$1:$DG$1,0),0)</f>
        <v>4</v>
      </c>
      <c r="P332" s="13" t="str">
        <f>VLOOKUP($A332,Raw!$B$2:$DG$512,MATCH('Breakup of Clients of PMS'!P$1,Raw!$B$1:$DG$1,0),0)</f>
        <v>0</v>
      </c>
      <c r="Q332" s="20">
        <f t="shared" si="96"/>
        <v>0</v>
      </c>
      <c r="R332" s="13" t="str">
        <f>VLOOKUP($A332,Raw!$B$2:$DG$512,MATCH('Breakup of Clients of PMS'!R$1,Raw!$B$1:$DG$1,0),0)</f>
        <v>0</v>
      </c>
      <c r="S332" s="20">
        <f t="shared" si="97"/>
        <v>0</v>
      </c>
      <c r="T332" s="13" t="str">
        <f>VLOOKUP($A332,Raw!$B$2:$DG$512,MATCH('Breakup of Clients of PMS'!T$1,Raw!$B$1:$DG$1,0),0)</f>
        <v>5.79</v>
      </c>
      <c r="U332" s="20">
        <f t="shared" si="98"/>
        <v>1</v>
      </c>
      <c r="V332" s="13" t="str">
        <f>VLOOKUP($A332,Raw!$B$2:$DG$512,MATCH('Breakup of Clients of PMS'!V$1,Raw!$B$1:$DG$1,0),0)</f>
        <v>0</v>
      </c>
      <c r="W332" s="20">
        <f t="shared" si="99"/>
        <v>0</v>
      </c>
      <c r="X332" s="13" t="str">
        <f>VLOOKUP($A332,Raw!$B$2:$DG$512,MATCH('Breakup of Clients of PMS'!X$1,Raw!$B$1:$DG$1,0),0)</f>
        <v>0</v>
      </c>
      <c r="Y332" s="20">
        <f t="shared" si="100"/>
        <v>0</v>
      </c>
      <c r="Z332" s="13" t="str">
        <f>VLOOKUP($A332,Raw!$B$2:$DG$512,MATCH('Breakup of Clients of PMS'!Z$1,Raw!$B$1:$DG$1,0),0)</f>
        <v>0</v>
      </c>
      <c r="AA332" s="20">
        <f t="shared" si="101"/>
        <v>0</v>
      </c>
      <c r="AB332" s="13" t="str">
        <f>VLOOKUP($A332,Raw!$B$2:$DG$512,MATCH('Breakup of Clients of PMS'!AB$1,Raw!$B$1:$DG$1,0),0)</f>
        <v>5.79</v>
      </c>
      <c r="AD332" s="11" t="e">
        <f t="shared" si="102"/>
        <v>#DIV/0!</v>
      </c>
      <c r="AE332" s="11" t="e">
        <f t="shared" si="103"/>
        <v>#DIV/0!</v>
      </c>
      <c r="AF332" s="11">
        <f t="shared" si="104"/>
        <v>1.4475</v>
      </c>
      <c r="AG332" s="11" t="e">
        <f t="shared" si="105"/>
        <v>#DIV/0!</v>
      </c>
      <c r="AH332" s="11" t="e">
        <f t="shared" si="106"/>
        <v>#DIV/0!</v>
      </c>
      <c r="AI332" s="11" t="e">
        <f t="shared" si="107"/>
        <v>#DIV/0!</v>
      </c>
    </row>
    <row r="333" spans="1:35" x14ac:dyDescent="0.3">
      <c r="A333" s="13" t="s">
        <v>5587</v>
      </c>
      <c r="B333" s="13" t="str">
        <f>VLOOKUP($A333,Raw!$B$2:$DG$512,MATCH('Breakup of Clients of PMS'!B$1,Raw!$B$1:$DG$1,0),0)</f>
        <v>0</v>
      </c>
      <c r="C333" s="20" t="e">
        <f t="shared" si="90"/>
        <v>#DIV/0!</v>
      </c>
      <c r="D333" s="13" t="str">
        <f>VLOOKUP($A333,Raw!$B$2:$DG$512,MATCH('Breakup of Clients of PMS'!D$1,Raw!$B$1:$DG$1,0),0)</f>
        <v>0</v>
      </c>
      <c r="E333" s="20" t="e">
        <f t="shared" si="91"/>
        <v>#DIV/0!</v>
      </c>
      <c r="F333" s="13" t="str">
        <f>VLOOKUP($A333,Raw!$B$2:$DG$512,MATCH('Breakup of Clients of PMS'!F$1,Raw!$B$1:$DG$1,0),0)</f>
        <v>0</v>
      </c>
      <c r="G333" s="20" t="e">
        <f t="shared" si="92"/>
        <v>#DIV/0!</v>
      </c>
      <c r="H333" s="13" t="str">
        <f>VLOOKUP($A333,Raw!$B$2:$DG$512,MATCH('Breakup of Clients of PMS'!H$1,Raw!$B$1:$DG$1,0),0)</f>
        <v>0</v>
      </c>
      <c r="I333" s="20" t="e">
        <f t="shared" si="93"/>
        <v>#DIV/0!</v>
      </c>
      <c r="J333" s="13" t="str">
        <f>VLOOKUP($A333,Raw!$B$2:$DG$512,MATCH('Breakup of Clients of PMS'!J$1,Raw!$B$1:$DG$1,0),0)</f>
        <v>0</v>
      </c>
      <c r="K333" s="20" t="e">
        <f t="shared" si="94"/>
        <v>#DIV/0!</v>
      </c>
      <c r="L333" s="13" t="str">
        <f>VLOOKUP($A333,Raw!$B$2:$DG$512,MATCH('Breakup of Clients of PMS'!L$1,Raw!$B$1:$DG$1,0),0)</f>
        <v>0</v>
      </c>
      <c r="M333" s="20" t="e">
        <f t="shared" si="95"/>
        <v>#DIV/0!</v>
      </c>
      <c r="N333" s="13" t="str">
        <f>VLOOKUP($A333,Raw!$B$2:$DG$512,MATCH('Breakup of Clients of PMS'!N$1,Raw!$B$1:$DG$1,0),0)</f>
        <v>0</v>
      </c>
      <c r="P333" s="13" t="str">
        <f>VLOOKUP($A333,Raw!$B$2:$DG$512,MATCH('Breakup of Clients of PMS'!P$1,Raw!$B$1:$DG$1,0),0)</f>
        <v>0</v>
      </c>
      <c r="Q333" s="20" t="e">
        <f t="shared" si="96"/>
        <v>#DIV/0!</v>
      </c>
      <c r="R333" s="13" t="str">
        <f>VLOOKUP($A333,Raw!$B$2:$DG$512,MATCH('Breakup of Clients of PMS'!R$1,Raw!$B$1:$DG$1,0),0)</f>
        <v>0</v>
      </c>
      <c r="S333" s="20" t="e">
        <f t="shared" si="97"/>
        <v>#DIV/0!</v>
      </c>
      <c r="T333" s="13" t="str">
        <f>VLOOKUP($A333,Raw!$B$2:$DG$512,MATCH('Breakup of Clients of PMS'!T$1,Raw!$B$1:$DG$1,0),0)</f>
        <v>0</v>
      </c>
      <c r="U333" s="20" t="e">
        <f t="shared" si="98"/>
        <v>#DIV/0!</v>
      </c>
      <c r="V333" s="13" t="str">
        <f>VLOOKUP($A333,Raw!$B$2:$DG$512,MATCH('Breakup of Clients of PMS'!V$1,Raw!$B$1:$DG$1,0),0)</f>
        <v>0</v>
      </c>
      <c r="W333" s="20" t="e">
        <f t="shared" si="99"/>
        <v>#DIV/0!</v>
      </c>
      <c r="X333" s="13" t="str">
        <f>VLOOKUP($A333,Raw!$B$2:$DG$512,MATCH('Breakup of Clients of PMS'!X$1,Raw!$B$1:$DG$1,0),0)</f>
        <v>0</v>
      </c>
      <c r="Y333" s="20" t="e">
        <f t="shared" si="100"/>
        <v>#DIV/0!</v>
      </c>
      <c r="Z333" s="13" t="str">
        <f>VLOOKUP($A333,Raw!$B$2:$DG$512,MATCH('Breakup of Clients of PMS'!Z$1,Raw!$B$1:$DG$1,0),0)</f>
        <v>0</v>
      </c>
      <c r="AA333" s="20" t="e">
        <f t="shared" si="101"/>
        <v>#DIV/0!</v>
      </c>
      <c r="AB333" s="13" t="str">
        <f>VLOOKUP($A333,Raw!$B$2:$DG$512,MATCH('Breakup of Clients of PMS'!AB$1,Raw!$B$1:$DG$1,0),0)</f>
        <v>0</v>
      </c>
      <c r="AD333" s="11" t="e">
        <f t="shared" si="102"/>
        <v>#DIV/0!</v>
      </c>
      <c r="AE333" s="11" t="e">
        <f t="shared" si="103"/>
        <v>#DIV/0!</v>
      </c>
      <c r="AF333" s="11" t="e">
        <f t="shared" si="104"/>
        <v>#DIV/0!</v>
      </c>
      <c r="AG333" s="11" t="e">
        <f t="shared" si="105"/>
        <v>#DIV/0!</v>
      </c>
      <c r="AH333" s="11" t="e">
        <f t="shared" si="106"/>
        <v>#DIV/0!</v>
      </c>
      <c r="AI333" s="11" t="e">
        <f t="shared" si="107"/>
        <v>#DIV/0!</v>
      </c>
    </row>
    <row r="334" spans="1:35" x14ac:dyDescent="0.3">
      <c r="A334" s="13" t="s">
        <v>5594</v>
      </c>
      <c r="B334" s="13" t="str">
        <f>VLOOKUP($A334,Raw!$B$2:$DG$512,MATCH('Breakup of Clients of PMS'!B$1,Raw!$B$1:$DG$1,0),0)</f>
        <v>0</v>
      </c>
      <c r="C334" s="20">
        <f t="shared" si="90"/>
        <v>0</v>
      </c>
      <c r="D334" s="13" t="str">
        <f>VLOOKUP($A334,Raw!$B$2:$DG$512,MATCH('Breakup of Clients of PMS'!D$1,Raw!$B$1:$DG$1,0),0)</f>
        <v>1</v>
      </c>
      <c r="E334" s="20">
        <f t="shared" si="91"/>
        <v>0.2</v>
      </c>
      <c r="F334" s="13" t="str">
        <f>VLOOKUP($A334,Raw!$B$2:$DG$512,MATCH('Breakup of Clients of PMS'!F$1,Raw!$B$1:$DG$1,0),0)</f>
        <v>4</v>
      </c>
      <c r="G334" s="20">
        <f t="shared" si="92"/>
        <v>0.8</v>
      </c>
      <c r="H334" s="13" t="str">
        <f>VLOOKUP($A334,Raw!$B$2:$DG$512,MATCH('Breakup of Clients of PMS'!H$1,Raw!$B$1:$DG$1,0),0)</f>
        <v>0</v>
      </c>
      <c r="I334" s="20">
        <f t="shared" si="93"/>
        <v>0</v>
      </c>
      <c r="J334" s="13" t="str">
        <f>VLOOKUP($A334,Raw!$B$2:$DG$512,MATCH('Breakup of Clients of PMS'!J$1,Raw!$B$1:$DG$1,0),0)</f>
        <v>0</v>
      </c>
      <c r="K334" s="20">
        <f t="shared" si="94"/>
        <v>0</v>
      </c>
      <c r="L334" s="13" t="str">
        <f>VLOOKUP($A334,Raw!$B$2:$DG$512,MATCH('Breakup of Clients of PMS'!L$1,Raw!$B$1:$DG$1,0),0)</f>
        <v>0</v>
      </c>
      <c r="M334" s="20">
        <f t="shared" si="95"/>
        <v>0</v>
      </c>
      <c r="N334" s="13" t="str">
        <f>VLOOKUP($A334,Raw!$B$2:$DG$512,MATCH('Breakup of Clients of PMS'!N$1,Raw!$B$1:$DG$1,0),0)</f>
        <v>5</v>
      </c>
      <c r="P334" s="13" t="str">
        <f>VLOOKUP($A334,Raw!$B$2:$DG$512,MATCH('Breakup of Clients of PMS'!P$1,Raw!$B$1:$DG$1,0),0)</f>
        <v>0</v>
      </c>
      <c r="Q334" s="20">
        <f t="shared" si="96"/>
        <v>0</v>
      </c>
      <c r="R334" s="13" t="str">
        <f>VLOOKUP($A334,Raw!$B$2:$DG$512,MATCH('Breakup of Clients of PMS'!R$1,Raw!$B$1:$DG$1,0),0)</f>
        <v>11.06</v>
      </c>
      <c r="S334" s="20">
        <f t="shared" si="97"/>
        <v>0.58118759852863899</v>
      </c>
      <c r="T334" s="13" t="str">
        <f>VLOOKUP($A334,Raw!$B$2:$DG$512,MATCH('Breakup of Clients of PMS'!T$1,Raw!$B$1:$DG$1,0),0)</f>
        <v>7.97</v>
      </c>
      <c r="U334" s="20">
        <f t="shared" si="98"/>
        <v>0.41881240147136095</v>
      </c>
      <c r="V334" s="13" t="str">
        <f>VLOOKUP($A334,Raw!$B$2:$DG$512,MATCH('Breakup of Clients of PMS'!V$1,Raw!$B$1:$DG$1,0),0)</f>
        <v>0</v>
      </c>
      <c r="W334" s="20">
        <f t="shared" si="99"/>
        <v>0</v>
      </c>
      <c r="X334" s="13" t="str">
        <f>VLOOKUP($A334,Raw!$B$2:$DG$512,MATCH('Breakup of Clients of PMS'!X$1,Raw!$B$1:$DG$1,0),0)</f>
        <v>0</v>
      </c>
      <c r="Y334" s="20">
        <f t="shared" si="100"/>
        <v>0</v>
      </c>
      <c r="Z334" s="13" t="str">
        <f>VLOOKUP($A334,Raw!$B$2:$DG$512,MATCH('Breakup of Clients of PMS'!Z$1,Raw!$B$1:$DG$1,0),0)</f>
        <v>0</v>
      </c>
      <c r="AA334" s="20">
        <f t="shared" si="101"/>
        <v>0</v>
      </c>
      <c r="AB334" s="13" t="str">
        <f>VLOOKUP($A334,Raw!$B$2:$DG$512,MATCH('Breakup of Clients of PMS'!AB$1,Raw!$B$1:$DG$1,0),0)</f>
        <v>19.03</v>
      </c>
      <c r="AD334" s="11" t="e">
        <f t="shared" si="102"/>
        <v>#DIV/0!</v>
      </c>
      <c r="AE334" s="11">
        <f t="shared" si="103"/>
        <v>11.06</v>
      </c>
      <c r="AF334" s="11">
        <f t="shared" si="104"/>
        <v>1.9924999999999999</v>
      </c>
      <c r="AG334" s="11" t="e">
        <f t="shared" si="105"/>
        <v>#DIV/0!</v>
      </c>
      <c r="AH334" s="11" t="e">
        <f t="shared" si="106"/>
        <v>#DIV/0!</v>
      </c>
      <c r="AI334" s="11" t="e">
        <f t="shared" si="107"/>
        <v>#DIV/0!</v>
      </c>
    </row>
    <row r="335" spans="1:35" x14ac:dyDescent="0.3">
      <c r="A335" s="13" t="s">
        <v>5607</v>
      </c>
      <c r="B335" s="13" t="str">
        <f>VLOOKUP($A335,Raw!$B$2:$DG$512,MATCH('Breakup of Clients of PMS'!B$1,Raw!$B$1:$DG$1,0),0)</f>
        <v>0</v>
      </c>
      <c r="C335" s="20" t="e">
        <f t="shared" si="90"/>
        <v>#DIV/0!</v>
      </c>
      <c r="D335" s="13" t="str">
        <f>VLOOKUP($A335,Raw!$B$2:$DG$512,MATCH('Breakup of Clients of PMS'!D$1,Raw!$B$1:$DG$1,0),0)</f>
        <v>0</v>
      </c>
      <c r="E335" s="20" t="e">
        <f t="shared" si="91"/>
        <v>#DIV/0!</v>
      </c>
      <c r="F335" s="13" t="str">
        <f>VLOOKUP($A335,Raw!$B$2:$DG$512,MATCH('Breakup of Clients of PMS'!F$1,Raw!$B$1:$DG$1,0),0)</f>
        <v>0</v>
      </c>
      <c r="G335" s="20" t="e">
        <f t="shared" si="92"/>
        <v>#DIV/0!</v>
      </c>
      <c r="H335" s="13" t="str">
        <f>VLOOKUP($A335,Raw!$B$2:$DG$512,MATCH('Breakup of Clients of PMS'!H$1,Raw!$B$1:$DG$1,0),0)</f>
        <v>0</v>
      </c>
      <c r="I335" s="20" t="e">
        <f t="shared" si="93"/>
        <v>#DIV/0!</v>
      </c>
      <c r="J335" s="13" t="str">
        <f>VLOOKUP($A335,Raw!$B$2:$DG$512,MATCH('Breakup of Clients of PMS'!J$1,Raw!$B$1:$DG$1,0),0)</f>
        <v>0</v>
      </c>
      <c r="K335" s="20" t="e">
        <f t="shared" si="94"/>
        <v>#DIV/0!</v>
      </c>
      <c r="L335" s="13" t="str">
        <f>VLOOKUP($A335,Raw!$B$2:$DG$512,MATCH('Breakup of Clients of PMS'!L$1,Raw!$B$1:$DG$1,0),0)</f>
        <v>0</v>
      </c>
      <c r="M335" s="20" t="e">
        <f t="shared" si="95"/>
        <v>#DIV/0!</v>
      </c>
      <c r="N335" s="13" t="str">
        <f>VLOOKUP($A335,Raw!$B$2:$DG$512,MATCH('Breakup of Clients of PMS'!N$1,Raw!$B$1:$DG$1,0),0)</f>
        <v>0</v>
      </c>
      <c r="P335" s="13" t="str">
        <f>VLOOKUP($A335,Raw!$B$2:$DG$512,MATCH('Breakup of Clients of PMS'!P$1,Raw!$B$1:$DG$1,0),0)</f>
        <v>0</v>
      </c>
      <c r="Q335" s="20" t="e">
        <f t="shared" si="96"/>
        <v>#DIV/0!</v>
      </c>
      <c r="R335" s="13" t="str">
        <f>VLOOKUP($A335,Raw!$B$2:$DG$512,MATCH('Breakup of Clients of PMS'!R$1,Raw!$B$1:$DG$1,0),0)</f>
        <v>0</v>
      </c>
      <c r="S335" s="20" t="e">
        <f t="shared" si="97"/>
        <v>#DIV/0!</v>
      </c>
      <c r="T335" s="13" t="str">
        <f>VLOOKUP($A335,Raw!$B$2:$DG$512,MATCH('Breakup of Clients of PMS'!T$1,Raw!$B$1:$DG$1,0),0)</f>
        <v>0</v>
      </c>
      <c r="U335" s="20" t="e">
        <f t="shared" si="98"/>
        <v>#DIV/0!</v>
      </c>
      <c r="V335" s="13" t="str">
        <f>VLOOKUP($A335,Raw!$B$2:$DG$512,MATCH('Breakup of Clients of PMS'!V$1,Raw!$B$1:$DG$1,0),0)</f>
        <v>0</v>
      </c>
      <c r="W335" s="20" t="e">
        <f t="shared" si="99"/>
        <v>#DIV/0!</v>
      </c>
      <c r="X335" s="13" t="str">
        <f>VLOOKUP($A335,Raw!$B$2:$DG$512,MATCH('Breakup of Clients of PMS'!X$1,Raw!$B$1:$DG$1,0),0)</f>
        <v>0</v>
      </c>
      <c r="Y335" s="20" t="e">
        <f t="shared" si="100"/>
        <v>#DIV/0!</v>
      </c>
      <c r="Z335" s="13" t="str">
        <f>VLOOKUP($A335,Raw!$B$2:$DG$512,MATCH('Breakup of Clients of PMS'!Z$1,Raw!$B$1:$DG$1,0),0)</f>
        <v>0</v>
      </c>
      <c r="AA335" s="20" t="e">
        <f t="shared" si="101"/>
        <v>#DIV/0!</v>
      </c>
      <c r="AB335" s="13" t="str">
        <f>VLOOKUP($A335,Raw!$B$2:$DG$512,MATCH('Breakup of Clients of PMS'!AB$1,Raw!$B$1:$DG$1,0),0)</f>
        <v>0</v>
      </c>
      <c r="AD335" s="11" t="e">
        <f t="shared" si="102"/>
        <v>#DIV/0!</v>
      </c>
      <c r="AE335" s="11" t="e">
        <f t="shared" si="103"/>
        <v>#DIV/0!</v>
      </c>
      <c r="AF335" s="11" t="e">
        <f t="shared" si="104"/>
        <v>#DIV/0!</v>
      </c>
      <c r="AG335" s="11" t="e">
        <f t="shared" si="105"/>
        <v>#DIV/0!</v>
      </c>
      <c r="AH335" s="11" t="e">
        <f t="shared" si="106"/>
        <v>#DIV/0!</v>
      </c>
      <c r="AI335" s="11" t="e">
        <f t="shared" si="107"/>
        <v>#DIV/0!</v>
      </c>
    </row>
    <row r="336" spans="1:35" x14ac:dyDescent="0.3">
      <c r="A336" s="13" t="s">
        <v>5615</v>
      </c>
      <c r="B336" s="13" t="str">
        <f>VLOOKUP($A336,Raw!$B$2:$DG$512,MATCH('Breakup of Clients of PMS'!B$1,Raw!$B$1:$DG$1,0),0)</f>
        <v>0</v>
      </c>
      <c r="C336" s="20" t="e">
        <f t="shared" si="90"/>
        <v>#DIV/0!</v>
      </c>
      <c r="D336" s="13" t="str">
        <f>VLOOKUP($A336,Raw!$B$2:$DG$512,MATCH('Breakup of Clients of PMS'!D$1,Raw!$B$1:$DG$1,0),0)</f>
        <v>0</v>
      </c>
      <c r="E336" s="20" t="e">
        <f t="shared" si="91"/>
        <v>#DIV/0!</v>
      </c>
      <c r="F336" s="13" t="str">
        <f>VLOOKUP($A336,Raw!$B$2:$DG$512,MATCH('Breakup of Clients of PMS'!F$1,Raw!$B$1:$DG$1,0),0)</f>
        <v>0</v>
      </c>
      <c r="G336" s="20" t="e">
        <f t="shared" si="92"/>
        <v>#DIV/0!</v>
      </c>
      <c r="H336" s="13" t="str">
        <f>VLOOKUP($A336,Raw!$B$2:$DG$512,MATCH('Breakup of Clients of PMS'!H$1,Raw!$B$1:$DG$1,0),0)</f>
        <v>0</v>
      </c>
      <c r="I336" s="20" t="e">
        <f t="shared" si="93"/>
        <v>#DIV/0!</v>
      </c>
      <c r="J336" s="13" t="str">
        <f>VLOOKUP($A336,Raw!$B$2:$DG$512,MATCH('Breakup of Clients of PMS'!J$1,Raw!$B$1:$DG$1,0),0)</f>
        <v>0</v>
      </c>
      <c r="K336" s="20" t="e">
        <f t="shared" si="94"/>
        <v>#DIV/0!</v>
      </c>
      <c r="L336" s="13" t="str">
        <f>VLOOKUP($A336,Raw!$B$2:$DG$512,MATCH('Breakup of Clients of PMS'!L$1,Raw!$B$1:$DG$1,0),0)</f>
        <v>0</v>
      </c>
      <c r="M336" s="20" t="e">
        <f t="shared" si="95"/>
        <v>#DIV/0!</v>
      </c>
      <c r="N336" s="13" t="str">
        <f>VLOOKUP($A336,Raw!$B$2:$DG$512,MATCH('Breakup of Clients of PMS'!N$1,Raw!$B$1:$DG$1,0),0)</f>
        <v>0</v>
      </c>
      <c r="P336" s="13" t="str">
        <f>VLOOKUP($A336,Raw!$B$2:$DG$512,MATCH('Breakup of Clients of PMS'!P$1,Raw!$B$1:$DG$1,0),0)</f>
        <v>0</v>
      </c>
      <c r="Q336" s="20" t="e">
        <f t="shared" si="96"/>
        <v>#DIV/0!</v>
      </c>
      <c r="R336" s="13" t="str">
        <f>VLOOKUP($A336,Raw!$B$2:$DG$512,MATCH('Breakup of Clients of PMS'!R$1,Raw!$B$1:$DG$1,0),0)</f>
        <v>0</v>
      </c>
      <c r="S336" s="20" t="e">
        <f t="shared" si="97"/>
        <v>#DIV/0!</v>
      </c>
      <c r="T336" s="13" t="str">
        <f>VLOOKUP($A336,Raw!$B$2:$DG$512,MATCH('Breakup of Clients of PMS'!T$1,Raw!$B$1:$DG$1,0),0)</f>
        <v>0</v>
      </c>
      <c r="U336" s="20" t="e">
        <f t="shared" si="98"/>
        <v>#DIV/0!</v>
      </c>
      <c r="V336" s="13" t="str">
        <f>VLOOKUP($A336,Raw!$B$2:$DG$512,MATCH('Breakup of Clients of PMS'!V$1,Raw!$B$1:$DG$1,0),0)</f>
        <v>0</v>
      </c>
      <c r="W336" s="20" t="e">
        <f t="shared" si="99"/>
        <v>#DIV/0!</v>
      </c>
      <c r="X336" s="13" t="str">
        <f>VLOOKUP($A336,Raw!$B$2:$DG$512,MATCH('Breakup of Clients of PMS'!X$1,Raw!$B$1:$DG$1,0),0)</f>
        <v>0</v>
      </c>
      <c r="Y336" s="20" t="e">
        <f t="shared" si="100"/>
        <v>#DIV/0!</v>
      </c>
      <c r="Z336" s="13" t="str">
        <f>VLOOKUP($A336,Raw!$B$2:$DG$512,MATCH('Breakup of Clients of PMS'!Z$1,Raw!$B$1:$DG$1,0),0)</f>
        <v>0</v>
      </c>
      <c r="AA336" s="20" t="e">
        <f t="shared" si="101"/>
        <v>#DIV/0!</v>
      </c>
      <c r="AB336" s="13" t="str">
        <f>VLOOKUP($A336,Raw!$B$2:$DG$512,MATCH('Breakup of Clients of PMS'!AB$1,Raw!$B$1:$DG$1,0),0)</f>
        <v>0</v>
      </c>
      <c r="AD336" s="11" t="e">
        <f t="shared" si="102"/>
        <v>#DIV/0!</v>
      </c>
      <c r="AE336" s="11" t="e">
        <f t="shared" si="103"/>
        <v>#DIV/0!</v>
      </c>
      <c r="AF336" s="11" t="e">
        <f t="shared" si="104"/>
        <v>#DIV/0!</v>
      </c>
      <c r="AG336" s="11" t="e">
        <f t="shared" si="105"/>
        <v>#DIV/0!</v>
      </c>
      <c r="AH336" s="11" t="e">
        <f t="shared" si="106"/>
        <v>#DIV/0!</v>
      </c>
      <c r="AI336" s="11" t="e">
        <f t="shared" si="107"/>
        <v>#DIV/0!</v>
      </c>
    </row>
    <row r="337" spans="1:35" x14ac:dyDescent="0.3">
      <c r="A337" s="13" t="s">
        <v>5623</v>
      </c>
      <c r="B337" s="13" t="str">
        <f>VLOOKUP($A337,Raw!$B$2:$DG$512,MATCH('Breakup of Clients of PMS'!B$1,Raw!$B$1:$DG$1,0),0)</f>
        <v>0</v>
      </c>
      <c r="C337" s="20">
        <f t="shared" si="90"/>
        <v>0</v>
      </c>
      <c r="D337" s="13" t="str">
        <f>VLOOKUP($A337,Raw!$B$2:$DG$512,MATCH('Breakup of Clients of PMS'!D$1,Raw!$B$1:$DG$1,0),0)</f>
        <v>5</v>
      </c>
      <c r="E337" s="20">
        <f t="shared" si="91"/>
        <v>1.893939393939394E-2</v>
      </c>
      <c r="F337" s="13" t="str">
        <f>VLOOKUP($A337,Raw!$B$2:$DG$512,MATCH('Breakup of Clients of PMS'!F$1,Raw!$B$1:$DG$1,0),0)</f>
        <v>204</v>
      </c>
      <c r="G337" s="20">
        <f t="shared" si="92"/>
        <v>0.77272727272727271</v>
      </c>
      <c r="H337" s="13" t="str">
        <f>VLOOKUP($A337,Raw!$B$2:$DG$512,MATCH('Breakup of Clients of PMS'!H$1,Raw!$B$1:$DG$1,0),0)</f>
        <v>55</v>
      </c>
      <c r="I337" s="20">
        <f t="shared" si="93"/>
        <v>0.20833333333333334</v>
      </c>
      <c r="J337" s="13" t="str">
        <f>VLOOKUP($A337,Raw!$B$2:$DG$512,MATCH('Breakup of Clients of PMS'!J$1,Raw!$B$1:$DG$1,0),0)</f>
        <v>0</v>
      </c>
      <c r="K337" s="20">
        <f t="shared" si="94"/>
        <v>0</v>
      </c>
      <c r="L337" s="13" t="str">
        <f>VLOOKUP($A337,Raw!$B$2:$DG$512,MATCH('Breakup of Clients of PMS'!L$1,Raw!$B$1:$DG$1,0),0)</f>
        <v>0</v>
      </c>
      <c r="M337" s="20">
        <f t="shared" si="95"/>
        <v>0</v>
      </c>
      <c r="N337" s="13" t="str">
        <f>VLOOKUP($A337,Raw!$B$2:$DG$512,MATCH('Breakup of Clients of PMS'!N$1,Raw!$B$1:$DG$1,0),0)</f>
        <v>264</v>
      </c>
      <c r="P337" s="13" t="str">
        <f>VLOOKUP($A337,Raw!$B$2:$DG$512,MATCH('Breakup of Clients of PMS'!P$1,Raw!$B$1:$DG$1,0),0)</f>
        <v>0</v>
      </c>
      <c r="Q337" s="20">
        <f t="shared" si="96"/>
        <v>0</v>
      </c>
      <c r="R337" s="13" t="str">
        <f>VLOOKUP($A337,Raw!$B$2:$DG$512,MATCH('Breakup of Clients of PMS'!R$1,Raw!$B$1:$DG$1,0),0)</f>
        <v>1.3</v>
      </c>
      <c r="S337" s="20">
        <f t="shared" si="97"/>
        <v>1.7886626307099612E-2</v>
      </c>
      <c r="T337" s="13" t="str">
        <f>VLOOKUP($A337,Raw!$B$2:$DG$512,MATCH('Breakup of Clients of PMS'!T$1,Raw!$B$1:$DG$1,0),0)</f>
        <v>55.04</v>
      </c>
      <c r="U337" s="20">
        <f t="shared" si="98"/>
        <v>0.75729223995597128</v>
      </c>
      <c r="V337" s="13" t="str">
        <f>VLOOKUP($A337,Raw!$B$2:$DG$512,MATCH('Breakup of Clients of PMS'!V$1,Raw!$B$1:$DG$1,0),0)</f>
        <v>16.34</v>
      </c>
      <c r="W337" s="20">
        <f t="shared" si="99"/>
        <v>0.22482113373692897</v>
      </c>
      <c r="X337" s="13" t="str">
        <f>VLOOKUP($A337,Raw!$B$2:$DG$512,MATCH('Breakup of Clients of PMS'!X$1,Raw!$B$1:$DG$1,0),0)</f>
        <v>0</v>
      </c>
      <c r="Y337" s="20">
        <f t="shared" si="100"/>
        <v>0</v>
      </c>
      <c r="Z337" s="13" t="str">
        <f>VLOOKUP($A337,Raw!$B$2:$DG$512,MATCH('Breakup of Clients of PMS'!Z$1,Raw!$B$1:$DG$1,0),0)</f>
        <v>0</v>
      </c>
      <c r="AA337" s="20">
        <f t="shared" si="101"/>
        <v>0</v>
      </c>
      <c r="AB337" s="13" t="str">
        <f>VLOOKUP($A337,Raw!$B$2:$DG$512,MATCH('Breakup of Clients of PMS'!AB$1,Raw!$B$1:$DG$1,0),0)</f>
        <v>72.68</v>
      </c>
      <c r="AD337" s="11" t="e">
        <f t="shared" si="102"/>
        <v>#DIV/0!</v>
      </c>
      <c r="AE337" s="11">
        <f t="shared" si="103"/>
        <v>0.26</v>
      </c>
      <c r="AF337" s="11">
        <f t="shared" si="104"/>
        <v>0.26980392156862743</v>
      </c>
      <c r="AG337" s="11">
        <f t="shared" si="105"/>
        <v>0.29709090909090907</v>
      </c>
      <c r="AH337" s="11" t="e">
        <f t="shared" si="106"/>
        <v>#DIV/0!</v>
      </c>
      <c r="AI337" s="11" t="e">
        <f t="shared" si="107"/>
        <v>#DIV/0!</v>
      </c>
    </row>
    <row r="338" spans="1:35" x14ac:dyDescent="0.3">
      <c r="A338" s="13" t="s">
        <v>5636</v>
      </c>
      <c r="B338" s="13" t="str">
        <f>VLOOKUP($A338,Raw!$B$2:$DG$512,MATCH('Breakup of Clients of PMS'!B$1,Raw!$B$1:$DG$1,0),0)</f>
        <v>0</v>
      </c>
      <c r="C338" s="20">
        <f t="shared" si="90"/>
        <v>0</v>
      </c>
      <c r="D338" s="13" t="str">
        <f>VLOOKUP($A338,Raw!$B$2:$DG$512,MATCH('Breakup of Clients of PMS'!D$1,Raw!$B$1:$DG$1,0),0)</f>
        <v>8</v>
      </c>
      <c r="E338" s="20">
        <f t="shared" si="91"/>
        <v>6.2992125984251968E-2</v>
      </c>
      <c r="F338" s="13" t="str">
        <f>VLOOKUP($A338,Raw!$B$2:$DG$512,MATCH('Breakup of Clients of PMS'!F$1,Raw!$B$1:$DG$1,0),0)</f>
        <v>111</v>
      </c>
      <c r="G338" s="20">
        <f t="shared" si="92"/>
        <v>0.87401574803149606</v>
      </c>
      <c r="H338" s="13" t="str">
        <f>VLOOKUP($A338,Raw!$B$2:$DG$512,MATCH('Breakup of Clients of PMS'!H$1,Raw!$B$1:$DG$1,0),0)</f>
        <v>8</v>
      </c>
      <c r="I338" s="20">
        <f t="shared" si="93"/>
        <v>6.2992125984251968E-2</v>
      </c>
      <c r="J338" s="13" t="str">
        <f>VLOOKUP($A338,Raw!$B$2:$DG$512,MATCH('Breakup of Clients of PMS'!J$1,Raw!$B$1:$DG$1,0),0)</f>
        <v>0</v>
      </c>
      <c r="K338" s="20">
        <f t="shared" si="94"/>
        <v>0</v>
      </c>
      <c r="L338" s="13" t="str">
        <f>VLOOKUP($A338,Raw!$B$2:$DG$512,MATCH('Breakup of Clients of PMS'!L$1,Raw!$B$1:$DG$1,0),0)</f>
        <v>0</v>
      </c>
      <c r="M338" s="20">
        <f t="shared" si="95"/>
        <v>0</v>
      </c>
      <c r="N338" s="13" t="str">
        <f>VLOOKUP($A338,Raw!$B$2:$DG$512,MATCH('Breakup of Clients of PMS'!N$1,Raw!$B$1:$DG$1,0),0)</f>
        <v>127</v>
      </c>
      <c r="P338" s="13" t="str">
        <f>VLOOKUP($A338,Raw!$B$2:$DG$512,MATCH('Breakup of Clients of PMS'!P$1,Raw!$B$1:$DG$1,0),0)</f>
        <v>0</v>
      </c>
      <c r="Q338" s="20">
        <f t="shared" si="96"/>
        <v>0</v>
      </c>
      <c r="R338" s="13" t="str">
        <f>VLOOKUP($A338,Raw!$B$2:$DG$512,MATCH('Breakup of Clients of PMS'!R$1,Raw!$B$1:$DG$1,0),0)</f>
        <v>9.1785</v>
      </c>
      <c r="S338" s="20">
        <f t="shared" si="97"/>
        <v>7.8405380547350439E-2</v>
      </c>
      <c r="T338" s="13" t="str">
        <f>VLOOKUP($A338,Raw!$B$2:$DG$512,MATCH('Breakup of Clients of PMS'!T$1,Raw!$B$1:$DG$1,0),0)</f>
        <v>100.20423</v>
      </c>
      <c r="U338" s="20">
        <f t="shared" si="98"/>
        <v>0.85597328382679416</v>
      </c>
      <c r="V338" s="13" t="str">
        <f>VLOOKUP($A338,Raw!$B$2:$DG$512,MATCH('Breakup of Clients of PMS'!V$1,Raw!$B$1:$DG$1,0),0)</f>
        <v>7.68194</v>
      </c>
      <c r="W338" s="20">
        <f t="shared" si="99"/>
        <v>6.5621335625855343E-2</v>
      </c>
      <c r="X338" s="13" t="str">
        <f>VLOOKUP($A338,Raw!$B$2:$DG$512,MATCH('Breakup of Clients of PMS'!X$1,Raw!$B$1:$DG$1,0),0)</f>
        <v>0</v>
      </c>
      <c r="Y338" s="20">
        <f t="shared" si="100"/>
        <v>0</v>
      </c>
      <c r="Z338" s="13" t="str">
        <f>VLOOKUP($A338,Raw!$B$2:$DG$512,MATCH('Breakup of Clients of PMS'!Z$1,Raw!$B$1:$DG$1,0),0)</f>
        <v>0</v>
      </c>
      <c r="AA338" s="20">
        <f t="shared" si="101"/>
        <v>0</v>
      </c>
      <c r="AB338" s="13" t="str">
        <f>VLOOKUP($A338,Raw!$B$2:$DG$512,MATCH('Breakup of Clients of PMS'!AB$1,Raw!$B$1:$DG$1,0),0)</f>
        <v>117.06467</v>
      </c>
      <c r="AD338" s="11" t="e">
        <f t="shared" si="102"/>
        <v>#DIV/0!</v>
      </c>
      <c r="AE338" s="11">
        <f t="shared" si="103"/>
        <v>1.1473125</v>
      </c>
      <c r="AF338" s="11">
        <f t="shared" si="104"/>
        <v>0.90274081081081081</v>
      </c>
      <c r="AG338" s="11">
        <f t="shared" si="105"/>
        <v>0.9602425</v>
      </c>
      <c r="AH338" s="11" t="e">
        <f t="shared" si="106"/>
        <v>#DIV/0!</v>
      </c>
      <c r="AI338" s="11" t="e">
        <f t="shared" si="107"/>
        <v>#DIV/0!</v>
      </c>
    </row>
    <row r="339" spans="1:35" x14ac:dyDescent="0.3">
      <c r="A339" s="13" t="s">
        <v>5652</v>
      </c>
      <c r="B339" s="13" t="str">
        <f>VLOOKUP($A339,Raw!$B$2:$DG$512,MATCH('Breakup of Clients of PMS'!B$1,Raw!$B$1:$DG$1,0),0)</f>
        <v>0</v>
      </c>
      <c r="C339" s="20">
        <f t="shared" si="90"/>
        <v>0</v>
      </c>
      <c r="D339" s="13" t="str">
        <f>VLOOKUP($A339,Raw!$B$2:$DG$512,MATCH('Breakup of Clients of PMS'!D$1,Raw!$B$1:$DG$1,0),0)</f>
        <v>0</v>
      </c>
      <c r="E339" s="20">
        <f t="shared" si="91"/>
        <v>0</v>
      </c>
      <c r="F339" s="13" t="str">
        <f>VLOOKUP($A339,Raw!$B$2:$DG$512,MATCH('Breakup of Clients of PMS'!F$1,Raw!$B$1:$DG$1,0),0)</f>
        <v>8</v>
      </c>
      <c r="G339" s="20">
        <f t="shared" si="92"/>
        <v>0.88888888888888884</v>
      </c>
      <c r="H339" s="13" t="str">
        <f>VLOOKUP($A339,Raw!$B$2:$DG$512,MATCH('Breakup of Clients of PMS'!H$1,Raw!$B$1:$DG$1,0),0)</f>
        <v>1</v>
      </c>
      <c r="I339" s="20">
        <f t="shared" si="93"/>
        <v>0.1111111111111111</v>
      </c>
      <c r="J339" s="13" t="str">
        <f>VLOOKUP($A339,Raw!$B$2:$DG$512,MATCH('Breakup of Clients of PMS'!J$1,Raw!$B$1:$DG$1,0),0)</f>
        <v>0</v>
      </c>
      <c r="K339" s="20">
        <f t="shared" si="94"/>
        <v>0</v>
      </c>
      <c r="L339" s="13" t="str">
        <f>VLOOKUP($A339,Raw!$B$2:$DG$512,MATCH('Breakup of Clients of PMS'!L$1,Raw!$B$1:$DG$1,0),0)</f>
        <v>0</v>
      </c>
      <c r="M339" s="20">
        <f t="shared" si="95"/>
        <v>0</v>
      </c>
      <c r="N339" s="13" t="str">
        <f>VLOOKUP($A339,Raw!$B$2:$DG$512,MATCH('Breakup of Clients of PMS'!N$1,Raw!$B$1:$DG$1,0),0)</f>
        <v>9</v>
      </c>
      <c r="P339" s="13" t="str">
        <f>VLOOKUP($A339,Raw!$B$2:$DG$512,MATCH('Breakup of Clients of PMS'!P$1,Raw!$B$1:$DG$1,0),0)</f>
        <v>0</v>
      </c>
      <c r="Q339" s="20">
        <f t="shared" si="96"/>
        <v>0</v>
      </c>
      <c r="R339" s="13" t="str">
        <f>VLOOKUP($A339,Raw!$B$2:$DG$512,MATCH('Breakup of Clients of PMS'!R$1,Raw!$B$1:$DG$1,0),0)</f>
        <v>0</v>
      </c>
      <c r="S339" s="20">
        <f t="shared" si="97"/>
        <v>0</v>
      </c>
      <c r="T339" s="13" t="str">
        <f>VLOOKUP($A339,Raw!$B$2:$DG$512,MATCH('Breakup of Clients of PMS'!T$1,Raw!$B$1:$DG$1,0),0)</f>
        <v>22.26</v>
      </c>
      <c r="U339" s="20">
        <f t="shared" si="98"/>
        <v>0.95741935483870977</v>
      </c>
      <c r="V339" s="13" t="str">
        <f>VLOOKUP($A339,Raw!$B$2:$DG$512,MATCH('Breakup of Clients of PMS'!V$1,Raw!$B$1:$DG$1,0),0)</f>
        <v>0.99</v>
      </c>
      <c r="W339" s="20">
        <f t="shared" si="99"/>
        <v>4.2580645161290322E-2</v>
      </c>
      <c r="X339" s="13" t="str">
        <f>VLOOKUP($A339,Raw!$B$2:$DG$512,MATCH('Breakup of Clients of PMS'!X$1,Raw!$B$1:$DG$1,0),0)</f>
        <v>0</v>
      </c>
      <c r="Y339" s="20">
        <f t="shared" si="100"/>
        <v>0</v>
      </c>
      <c r="Z339" s="13" t="str">
        <f>VLOOKUP($A339,Raw!$B$2:$DG$512,MATCH('Breakup of Clients of PMS'!Z$1,Raw!$B$1:$DG$1,0),0)</f>
        <v>0</v>
      </c>
      <c r="AA339" s="20">
        <f t="shared" si="101"/>
        <v>0</v>
      </c>
      <c r="AB339" s="13" t="str">
        <f>VLOOKUP($A339,Raw!$B$2:$DG$512,MATCH('Breakup of Clients of PMS'!AB$1,Raw!$B$1:$DG$1,0),0)</f>
        <v>23.25</v>
      </c>
      <c r="AD339" s="11" t="e">
        <f t="shared" si="102"/>
        <v>#DIV/0!</v>
      </c>
      <c r="AE339" s="11" t="e">
        <f t="shared" si="103"/>
        <v>#DIV/0!</v>
      </c>
      <c r="AF339" s="11">
        <f t="shared" si="104"/>
        <v>2.7825000000000002</v>
      </c>
      <c r="AG339" s="11">
        <f t="shared" si="105"/>
        <v>0.99</v>
      </c>
      <c r="AH339" s="11" t="e">
        <f t="shared" si="106"/>
        <v>#DIV/0!</v>
      </c>
      <c r="AI339" s="11" t="e">
        <f t="shared" si="107"/>
        <v>#DIV/0!</v>
      </c>
    </row>
    <row r="340" spans="1:35" x14ac:dyDescent="0.3">
      <c r="A340" s="13" t="s">
        <v>5664</v>
      </c>
      <c r="B340" s="13" t="str">
        <f>VLOOKUP($A340,Raw!$B$2:$DG$512,MATCH('Breakup of Clients of PMS'!B$1,Raw!$B$1:$DG$1,0),0)</f>
        <v>0</v>
      </c>
      <c r="C340" s="20">
        <f t="shared" si="90"/>
        <v>0</v>
      </c>
      <c r="D340" s="13" t="str">
        <f>VLOOKUP($A340,Raw!$B$2:$DG$512,MATCH('Breakup of Clients of PMS'!D$1,Raw!$B$1:$DG$1,0),0)</f>
        <v>0</v>
      </c>
      <c r="E340" s="20">
        <f t="shared" si="91"/>
        <v>0</v>
      </c>
      <c r="F340" s="13" t="str">
        <f>VLOOKUP($A340,Raw!$B$2:$DG$512,MATCH('Breakup of Clients of PMS'!F$1,Raw!$B$1:$DG$1,0),0)</f>
        <v>5</v>
      </c>
      <c r="G340" s="20">
        <f t="shared" si="92"/>
        <v>0.7142857142857143</v>
      </c>
      <c r="H340" s="13" t="str">
        <f>VLOOKUP($A340,Raw!$B$2:$DG$512,MATCH('Breakup of Clients of PMS'!H$1,Raw!$B$1:$DG$1,0),0)</f>
        <v>2</v>
      </c>
      <c r="I340" s="20">
        <f t="shared" si="93"/>
        <v>0.2857142857142857</v>
      </c>
      <c r="J340" s="13" t="str">
        <f>VLOOKUP($A340,Raw!$B$2:$DG$512,MATCH('Breakup of Clients of PMS'!J$1,Raw!$B$1:$DG$1,0),0)</f>
        <v>0</v>
      </c>
      <c r="K340" s="20">
        <f t="shared" si="94"/>
        <v>0</v>
      </c>
      <c r="L340" s="13" t="str">
        <f>VLOOKUP($A340,Raw!$B$2:$DG$512,MATCH('Breakup of Clients of PMS'!L$1,Raw!$B$1:$DG$1,0),0)</f>
        <v>0</v>
      </c>
      <c r="M340" s="20">
        <f t="shared" si="95"/>
        <v>0</v>
      </c>
      <c r="N340" s="13" t="str">
        <f>VLOOKUP($A340,Raw!$B$2:$DG$512,MATCH('Breakup of Clients of PMS'!N$1,Raw!$B$1:$DG$1,0),0)</f>
        <v>7</v>
      </c>
      <c r="P340" s="13" t="str">
        <f>VLOOKUP($A340,Raw!$B$2:$DG$512,MATCH('Breakup of Clients of PMS'!P$1,Raw!$B$1:$DG$1,0),0)</f>
        <v>0</v>
      </c>
      <c r="Q340" s="20">
        <f t="shared" si="96"/>
        <v>0</v>
      </c>
      <c r="R340" s="13" t="str">
        <f>VLOOKUP($A340,Raw!$B$2:$DG$512,MATCH('Breakup of Clients of PMS'!R$1,Raw!$B$1:$DG$1,0),0)</f>
        <v>0</v>
      </c>
      <c r="S340" s="20">
        <f t="shared" si="97"/>
        <v>0</v>
      </c>
      <c r="T340" s="13" t="str">
        <f>VLOOKUP($A340,Raw!$B$2:$DG$512,MATCH('Breakup of Clients of PMS'!T$1,Raw!$B$1:$DG$1,0),0)</f>
        <v>5.75</v>
      </c>
      <c r="U340" s="20">
        <f t="shared" si="98"/>
        <v>0.81214689265536721</v>
      </c>
      <c r="V340" s="13" t="str">
        <f>VLOOKUP($A340,Raw!$B$2:$DG$512,MATCH('Breakup of Clients of PMS'!V$1,Raw!$B$1:$DG$1,0),0)</f>
        <v>1.33</v>
      </c>
      <c r="W340" s="20">
        <f t="shared" si="99"/>
        <v>0.18785310734463279</v>
      </c>
      <c r="X340" s="13" t="str">
        <f>VLOOKUP($A340,Raw!$B$2:$DG$512,MATCH('Breakup of Clients of PMS'!X$1,Raw!$B$1:$DG$1,0),0)</f>
        <v>0</v>
      </c>
      <c r="Y340" s="20">
        <f t="shared" si="100"/>
        <v>0</v>
      </c>
      <c r="Z340" s="13" t="str">
        <f>VLOOKUP($A340,Raw!$B$2:$DG$512,MATCH('Breakup of Clients of PMS'!Z$1,Raw!$B$1:$DG$1,0),0)</f>
        <v>0</v>
      </c>
      <c r="AA340" s="20">
        <f t="shared" si="101"/>
        <v>0</v>
      </c>
      <c r="AB340" s="13" t="str">
        <f>VLOOKUP($A340,Raw!$B$2:$DG$512,MATCH('Breakup of Clients of PMS'!AB$1,Raw!$B$1:$DG$1,0),0)</f>
        <v>7.08</v>
      </c>
      <c r="AD340" s="11" t="e">
        <f t="shared" si="102"/>
        <v>#DIV/0!</v>
      </c>
      <c r="AE340" s="11" t="e">
        <f t="shared" si="103"/>
        <v>#DIV/0!</v>
      </c>
      <c r="AF340" s="11">
        <f t="shared" si="104"/>
        <v>1.1499999999999999</v>
      </c>
      <c r="AG340" s="11">
        <f t="shared" si="105"/>
        <v>0.66500000000000004</v>
      </c>
      <c r="AH340" s="11" t="e">
        <f t="shared" si="106"/>
        <v>#DIV/0!</v>
      </c>
      <c r="AI340" s="11" t="e">
        <f t="shared" si="107"/>
        <v>#DIV/0!</v>
      </c>
    </row>
    <row r="341" spans="1:35" x14ac:dyDescent="0.3">
      <c r="A341" s="13" t="s">
        <v>5672</v>
      </c>
      <c r="B341" s="13" t="str">
        <f>VLOOKUP($A341,Raw!$B$2:$DG$512,MATCH('Breakup of Clients of PMS'!B$1,Raw!$B$1:$DG$1,0),0)</f>
        <v>0</v>
      </c>
      <c r="C341" s="20">
        <f t="shared" si="90"/>
        <v>0</v>
      </c>
      <c r="D341" s="13" t="str">
        <f>VLOOKUP($A341,Raw!$B$2:$DG$512,MATCH('Breakup of Clients of PMS'!D$1,Raw!$B$1:$DG$1,0),0)</f>
        <v>58</v>
      </c>
      <c r="E341" s="20">
        <f t="shared" si="91"/>
        <v>0.1853035143769968</v>
      </c>
      <c r="F341" s="13" t="str">
        <f>VLOOKUP($A341,Raw!$B$2:$DG$512,MATCH('Breakup of Clients of PMS'!F$1,Raw!$B$1:$DG$1,0),0)</f>
        <v>237</v>
      </c>
      <c r="G341" s="20">
        <f t="shared" si="92"/>
        <v>0.75718849840255587</v>
      </c>
      <c r="H341" s="13" t="str">
        <f>VLOOKUP($A341,Raw!$B$2:$DG$512,MATCH('Breakup of Clients of PMS'!H$1,Raw!$B$1:$DG$1,0),0)</f>
        <v>18</v>
      </c>
      <c r="I341" s="20">
        <f t="shared" si="93"/>
        <v>5.7507987220447282E-2</v>
      </c>
      <c r="J341" s="13" t="str">
        <f>VLOOKUP($A341,Raw!$B$2:$DG$512,MATCH('Breakup of Clients of PMS'!J$1,Raw!$B$1:$DG$1,0),0)</f>
        <v>0</v>
      </c>
      <c r="K341" s="20">
        <f t="shared" si="94"/>
        <v>0</v>
      </c>
      <c r="L341" s="13" t="str">
        <f>VLOOKUP($A341,Raw!$B$2:$DG$512,MATCH('Breakup of Clients of PMS'!L$1,Raw!$B$1:$DG$1,0),0)</f>
        <v>0</v>
      </c>
      <c r="M341" s="20">
        <f t="shared" si="95"/>
        <v>0</v>
      </c>
      <c r="N341" s="13" t="str">
        <f>VLOOKUP($A341,Raw!$B$2:$DG$512,MATCH('Breakup of Clients of PMS'!N$1,Raw!$B$1:$DG$1,0),0)</f>
        <v>313</v>
      </c>
      <c r="P341" s="13" t="str">
        <f>VLOOKUP($A341,Raw!$B$2:$DG$512,MATCH('Breakup of Clients of PMS'!P$1,Raw!$B$1:$DG$1,0),0)</f>
        <v>0</v>
      </c>
      <c r="Q341" s="20">
        <f t="shared" si="96"/>
        <v>0</v>
      </c>
      <c r="R341" s="13" t="str">
        <f>VLOOKUP($A341,Raw!$B$2:$DG$512,MATCH('Breakup of Clients of PMS'!R$1,Raw!$B$1:$DG$1,0),0)</f>
        <v>371.89</v>
      </c>
      <c r="S341" s="20">
        <f t="shared" si="97"/>
        <v>0.20288265876717784</v>
      </c>
      <c r="T341" s="13" t="str">
        <f>VLOOKUP($A341,Raw!$B$2:$DG$512,MATCH('Breakup of Clients of PMS'!T$1,Raw!$B$1:$DG$1,0),0)</f>
        <v>1382.26</v>
      </c>
      <c r="U341" s="20">
        <f t="shared" si="98"/>
        <v>0.75408476675231717</v>
      </c>
      <c r="V341" s="13" t="str">
        <f>VLOOKUP($A341,Raw!$B$2:$DG$512,MATCH('Breakup of Clients of PMS'!V$1,Raw!$B$1:$DG$1,0),0)</f>
        <v>78.89</v>
      </c>
      <c r="W341" s="20">
        <f t="shared" si="99"/>
        <v>4.3038029928588184E-2</v>
      </c>
      <c r="X341" s="13" t="str">
        <f>VLOOKUP($A341,Raw!$B$2:$DG$512,MATCH('Breakup of Clients of PMS'!X$1,Raw!$B$1:$DG$1,0),0)</f>
        <v>0</v>
      </c>
      <c r="Y341" s="20">
        <f t="shared" si="100"/>
        <v>0</v>
      </c>
      <c r="Z341" s="13" t="str">
        <f>VLOOKUP($A341,Raw!$B$2:$DG$512,MATCH('Breakup of Clients of PMS'!Z$1,Raw!$B$1:$DG$1,0),0)</f>
        <v>0</v>
      </c>
      <c r="AA341" s="20">
        <f t="shared" si="101"/>
        <v>0</v>
      </c>
      <c r="AB341" s="13" t="str">
        <f>VLOOKUP($A341,Raw!$B$2:$DG$512,MATCH('Breakup of Clients of PMS'!AB$1,Raw!$B$1:$DG$1,0),0)</f>
        <v>1833.03</v>
      </c>
      <c r="AD341" s="11" t="e">
        <f t="shared" si="102"/>
        <v>#DIV/0!</v>
      </c>
      <c r="AE341" s="11">
        <f t="shared" si="103"/>
        <v>6.411896551724138</v>
      </c>
      <c r="AF341" s="11">
        <f t="shared" si="104"/>
        <v>5.8323206751054855</v>
      </c>
      <c r="AG341" s="11">
        <f t="shared" si="105"/>
        <v>4.3827777777777781</v>
      </c>
      <c r="AH341" s="11" t="e">
        <f t="shared" si="106"/>
        <v>#DIV/0!</v>
      </c>
      <c r="AI341" s="11" t="e">
        <f t="shared" si="107"/>
        <v>#DIV/0!</v>
      </c>
    </row>
    <row r="342" spans="1:35" x14ac:dyDescent="0.3">
      <c r="A342" s="13" t="s">
        <v>5687</v>
      </c>
      <c r="B342" s="13" t="str">
        <f>VLOOKUP($A342,Raw!$B$2:$DG$512,MATCH('Breakup of Clients of PMS'!B$1,Raw!$B$1:$DG$1,0),0)</f>
        <v>0</v>
      </c>
      <c r="C342" s="20">
        <f t="shared" si="90"/>
        <v>0</v>
      </c>
      <c r="D342" s="13" t="str">
        <f>VLOOKUP($A342,Raw!$B$2:$DG$512,MATCH('Breakup of Clients of PMS'!D$1,Raw!$B$1:$DG$1,0),0)</f>
        <v>8</v>
      </c>
      <c r="E342" s="20">
        <f t="shared" si="91"/>
        <v>0.10666666666666667</v>
      </c>
      <c r="F342" s="13" t="str">
        <f>VLOOKUP($A342,Raw!$B$2:$DG$512,MATCH('Breakup of Clients of PMS'!F$1,Raw!$B$1:$DG$1,0),0)</f>
        <v>64</v>
      </c>
      <c r="G342" s="20">
        <f t="shared" si="92"/>
        <v>0.85333333333333339</v>
      </c>
      <c r="H342" s="13" t="str">
        <f>VLOOKUP($A342,Raw!$B$2:$DG$512,MATCH('Breakup of Clients of PMS'!H$1,Raw!$B$1:$DG$1,0),0)</f>
        <v>3</v>
      </c>
      <c r="I342" s="20">
        <f t="shared" si="93"/>
        <v>0.04</v>
      </c>
      <c r="J342" s="13" t="str">
        <f>VLOOKUP($A342,Raw!$B$2:$DG$512,MATCH('Breakup of Clients of PMS'!J$1,Raw!$B$1:$DG$1,0),0)</f>
        <v>0</v>
      </c>
      <c r="K342" s="20">
        <f t="shared" si="94"/>
        <v>0</v>
      </c>
      <c r="L342" s="13" t="str">
        <f>VLOOKUP($A342,Raw!$B$2:$DG$512,MATCH('Breakup of Clients of PMS'!L$1,Raw!$B$1:$DG$1,0),0)</f>
        <v>0</v>
      </c>
      <c r="M342" s="20">
        <f t="shared" si="95"/>
        <v>0</v>
      </c>
      <c r="N342" s="13" t="str">
        <f>VLOOKUP($A342,Raw!$B$2:$DG$512,MATCH('Breakup of Clients of PMS'!N$1,Raw!$B$1:$DG$1,0),0)</f>
        <v>75</v>
      </c>
      <c r="P342" s="13" t="str">
        <f>VLOOKUP($A342,Raw!$B$2:$DG$512,MATCH('Breakup of Clients of PMS'!P$1,Raw!$B$1:$DG$1,0),0)</f>
        <v>0</v>
      </c>
      <c r="Q342" s="20">
        <f t="shared" si="96"/>
        <v>0</v>
      </c>
      <c r="R342" s="13" t="str">
        <f>VLOOKUP($A342,Raw!$B$2:$DG$512,MATCH('Breakup of Clients of PMS'!R$1,Raw!$B$1:$DG$1,0),0)</f>
        <v>48.84</v>
      </c>
      <c r="S342" s="20">
        <f t="shared" si="97"/>
        <v>0.37554786620530567</v>
      </c>
      <c r="T342" s="13" t="str">
        <f>VLOOKUP($A342,Raw!$B$2:$DG$512,MATCH('Breakup of Clients of PMS'!T$1,Raw!$B$1:$DG$1,0),0)</f>
        <v>75.68</v>
      </c>
      <c r="U342" s="20">
        <f t="shared" si="98"/>
        <v>0.58193002691272588</v>
      </c>
      <c r="V342" s="13" t="str">
        <f>VLOOKUP($A342,Raw!$B$2:$DG$512,MATCH('Breakup of Clients of PMS'!V$1,Raw!$B$1:$DG$1,0),0)</f>
        <v>5.53</v>
      </c>
      <c r="W342" s="20">
        <f t="shared" si="99"/>
        <v>4.2522106881968474E-2</v>
      </c>
      <c r="X342" s="13" t="str">
        <f>VLOOKUP($A342,Raw!$B$2:$DG$512,MATCH('Breakup of Clients of PMS'!X$1,Raw!$B$1:$DG$1,0),0)</f>
        <v>0</v>
      </c>
      <c r="Y342" s="20">
        <f t="shared" si="100"/>
        <v>0</v>
      </c>
      <c r="Z342" s="13" t="str">
        <f>VLOOKUP($A342,Raw!$B$2:$DG$512,MATCH('Breakup of Clients of PMS'!Z$1,Raw!$B$1:$DG$1,0),0)</f>
        <v>0</v>
      </c>
      <c r="AA342" s="20">
        <f t="shared" si="101"/>
        <v>0</v>
      </c>
      <c r="AB342" s="13" t="str">
        <f>VLOOKUP($A342,Raw!$B$2:$DG$512,MATCH('Breakup of Clients of PMS'!AB$1,Raw!$B$1:$DG$1,0),0)</f>
        <v>130.05</v>
      </c>
      <c r="AD342" s="11" t="e">
        <f t="shared" si="102"/>
        <v>#DIV/0!</v>
      </c>
      <c r="AE342" s="11">
        <f t="shared" si="103"/>
        <v>6.1050000000000004</v>
      </c>
      <c r="AF342" s="11">
        <f t="shared" si="104"/>
        <v>1.1825000000000001</v>
      </c>
      <c r="AG342" s="11">
        <f t="shared" si="105"/>
        <v>1.8433333333333335</v>
      </c>
      <c r="AH342" s="11" t="e">
        <f t="shared" si="106"/>
        <v>#DIV/0!</v>
      </c>
      <c r="AI342" s="11" t="e">
        <f t="shared" si="107"/>
        <v>#DIV/0!</v>
      </c>
    </row>
    <row r="343" spans="1:35" x14ac:dyDescent="0.3">
      <c r="A343" s="13" t="s">
        <v>5701</v>
      </c>
      <c r="B343" s="13" t="str">
        <f>VLOOKUP($A343,Raw!$B$2:$DG$512,MATCH('Breakup of Clients of PMS'!B$1,Raw!$B$1:$DG$1,0),0)</f>
        <v>0</v>
      </c>
      <c r="C343" s="20">
        <f t="shared" si="90"/>
        <v>0</v>
      </c>
      <c r="D343" s="13" t="str">
        <f>VLOOKUP($A343,Raw!$B$2:$DG$512,MATCH('Breakup of Clients of PMS'!D$1,Raw!$B$1:$DG$1,0),0)</f>
        <v>38</v>
      </c>
      <c r="E343" s="20">
        <f t="shared" si="91"/>
        <v>9.6692111959287536E-2</v>
      </c>
      <c r="F343" s="13" t="str">
        <f>VLOOKUP($A343,Raw!$B$2:$DG$512,MATCH('Breakup of Clients of PMS'!F$1,Raw!$B$1:$DG$1,0),0)</f>
        <v>336</v>
      </c>
      <c r="G343" s="20">
        <f t="shared" si="92"/>
        <v>0.85496183206106868</v>
      </c>
      <c r="H343" s="13" t="str">
        <f>VLOOKUP($A343,Raw!$B$2:$DG$512,MATCH('Breakup of Clients of PMS'!H$1,Raw!$B$1:$DG$1,0),0)</f>
        <v>19</v>
      </c>
      <c r="I343" s="20">
        <f t="shared" si="93"/>
        <v>4.8346055979643768E-2</v>
      </c>
      <c r="J343" s="13" t="str">
        <f>VLOOKUP($A343,Raw!$B$2:$DG$512,MATCH('Breakup of Clients of PMS'!J$1,Raw!$B$1:$DG$1,0),0)</f>
        <v>0</v>
      </c>
      <c r="K343" s="20">
        <f t="shared" si="94"/>
        <v>0</v>
      </c>
      <c r="L343" s="13" t="str">
        <f>VLOOKUP($A343,Raw!$B$2:$DG$512,MATCH('Breakup of Clients of PMS'!L$1,Raw!$B$1:$DG$1,0),0)</f>
        <v>0</v>
      </c>
      <c r="M343" s="20">
        <f t="shared" si="95"/>
        <v>0</v>
      </c>
      <c r="N343" s="13" t="str">
        <f>VLOOKUP($A343,Raw!$B$2:$DG$512,MATCH('Breakup of Clients of PMS'!N$1,Raw!$B$1:$DG$1,0),0)</f>
        <v>393</v>
      </c>
      <c r="P343" s="13" t="str">
        <f>VLOOKUP($A343,Raw!$B$2:$DG$512,MATCH('Breakup of Clients of PMS'!P$1,Raw!$B$1:$DG$1,0),0)</f>
        <v>0</v>
      </c>
      <c r="Q343" s="20">
        <f t="shared" si="96"/>
        <v>0</v>
      </c>
      <c r="R343" s="13" t="str">
        <f>VLOOKUP($A343,Raw!$B$2:$DG$512,MATCH('Breakup of Clients of PMS'!R$1,Raw!$B$1:$DG$1,0),0)</f>
        <v>88.21</v>
      </c>
      <c r="S343" s="20">
        <f t="shared" si="97"/>
        <v>9.2558393318083562E-2</v>
      </c>
      <c r="T343" s="13" t="str">
        <f>VLOOKUP($A343,Raw!$B$2:$DG$512,MATCH('Breakup of Clients of PMS'!T$1,Raw!$B$1:$DG$1,0),0)</f>
        <v>616.09</v>
      </c>
      <c r="U343" s="20">
        <f t="shared" si="98"/>
        <v>0.64646072485362327</v>
      </c>
      <c r="V343" s="13" t="str">
        <f>VLOOKUP($A343,Raw!$B$2:$DG$512,MATCH('Breakup of Clients of PMS'!V$1,Raw!$B$1:$DG$1,0),0)</f>
        <v>248.72</v>
      </c>
      <c r="W343" s="20">
        <f t="shared" si="99"/>
        <v>0.26098088182829321</v>
      </c>
      <c r="X343" s="13" t="str">
        <f>VLOOKUP($A343,Raw!$B$2:$DG$512,MATCH('Breakup of Clients of PMS'!X$1,Raw!$B$1:$DG$1,0),0)</f>
        <v>0</v>
      </c>
      <c r="Y343" s="20">
        <f t="shared" si="100"/>
        <v>0</v>
      </c>
      <c r="Z343" s="13" t="str">
        <f>VLOOKUP($A343,Raw!$B$2:$DG$512,MATCH('Breakup of Clients of PMS'!Z$1,Raw!$B$1:$DG$1,0),0)</f>
        <v>0</v>
      </c>
      <c r="AA343" s="20">
        <f t="shared" si="101"/>
        <v>0</v>
      </c>
      <c r="AB343" s="13" t="str">
        <f>VLOOKUP($A343,Raw!$B$2:$DG$512,MATCH('Breakup of Clients of PMS'!AB$1,Raw!$B$1:$DG$1,0),0)</f>
        <v>953.02</v>
      </c>
      <c r="AD343" s="11" t="e">
        <f t="shared" si="102"/>
        <v>#DIV/0!</v>
      </c>
      <c r="AE343" s="11">
        <f t="shared" si="103"/>
        <v>2.321315789473684</v>
      </c>
      <c r="AF343" s="11">
        <f t="shared" si="104"/>
        <v>1.8336011904761906</v>
      </c>
      <c r="AG343" s="11">
        <f t="shared" si="105"/>
        <v>13.090526315789473</v>
      </c>
      <c r="AH343" s="11" t="e">
        <f t="shared" si="106"/>
        <v>#DIV/0!</v>
      </c>
      <c r="AI343" s="11" t="e">
        <f t="shared" si="107"/>
        <v>#DIV/0!</v>
      </c>
    </row>
    <row r="344" spans="1:35" x14ac:dyDescent="0.3">
      <c r="A344" s="13" t="s">
        <v>5718</v>
      </c>
      <c r="B344" s="13" t="str">
        <f>VLOOKUP($A344,Raw!$B$2:$DG$512,MATCH('Breakup of Clients of PMS'!B$1,Raw!$B$1:$DG$1,0),0)</f>
        <v>0</v>
      </c>
      <c r="C344" s="20">
        <f t="shared" si="90"/>
        <v>0</v>
      </c>
      <c r="D344" s="13" t="str">
        <f>VLOOKUP($A344,Raw!$B$2:$DG$512,MATCH('Breakup of Clients of PMS'!D$1,Raw!$B$1:$DG$1,0),0)</f>
        <v>26</v>
      </c>
      <c r="E344" s="20">
        <f t="shared" si="91"/>
        <v>8.666666666666667E-2</v>
      </c>
      <c r="F344" s="13" t="str">
        <f>VLOOKUP($A344,Raw!$B$2:$DG$512,MATCH('Breakup of Clients of PMS'!F$1,Raw!$B$1:$DG$1,0),0)</f>
        <v>255</v>
      </c>
      <c r="G344" s="20">
        <f t="shared" si="92"/>
        <v>0.85</v>
      </c>
      <c r="H344" s="13" t="str">
        <f>VLOOKUP($A344,Raw!$B$2:$DG$512,MATCH('Breakup of Clients of PMS'!H$1,Raw!$B$1:$DG$1,0),0)</f>
        <v>19</v>
      </c>
      <c r="I344" s="20">
        <f t="shared" si="93"/>
        <v>6.3333333333333339E-2</v>
      </c>
      <c r="J344" s="13" t="str">
        <f>VLOOKUP($A344,Raw!$B$2:$DG$512,MATCH('Breakup of Clients of PMS'!J$1,Raw!$B$1:$DG$1,0),0)</f>
        <v>0</v>
      </c>
      <c r="K344" s="20">
        <f t="shared" si="94"/>
        <v>0</v>
      </c>
      <c r="L344" s="13" t="str">
        <f>VLOOKUP($A344,Raw!$B$2:$DG$512,MATCH('Breakup of Clients of PMS'!L$1,Raw!$B$1:$DG$1,0),0)</f>
        <v>0</v>
      </c>
      <c r="M344" s="20">
        <f t="shared" si="95"/>
        <v>0</v>
      </c>
      <c r="N344" s="13" t="str">
        <f>VLOOKUP($A344,Raw!$B$2:$DG$512,MATCH('Breakup of Clients of PMS'!N$1,Raw!$B$1:$DG$1,0),0)</f>
        <v>300</v>
      </c>
      <c r="P344" s="13" t="str">
        <f>VLOOKUP($A344,Raw!$B$2:$DG$512,MATCH('Breakup of Clients of PMS'!P$1,Raw!$B$1:$DG$1,0),0)</f>
        <v>0</v>
      </c>
      <c r="Q344" s="20">
        <f t="shared" si="96"/>
        <v>0</v>
      </c>
      <c r="R344" s="13" t="str">
        <f>VLOOKUP($A344,Raw!$B$2:$DG$512,MATCH('Breakup of Clients of PMS'!R$1,Raw!$B$1:$DG$1,0),0)</f>
        <v>598.35</v>
      </c>
      <c r="S344" s="20">
        <f t="shared" si="97"/>
        <v>0.28945649807706264</v>
      </c>
      <c r="T344" s="13" t="str">
        <f>VLOOKUP($A344,Raw!$B$2:$DG$512,MATCH('Breakup of Clients of PMS'!T$1,Raw!$B$1:$DG$1,0),0)</f>
        <v>1260.85</v>
      </c>
      <c r="U344" s="20">
        <f t="shared" si="98"/>
        <v>0.60994606100186244</v>
      </c>
      <c r="V344" s="13" t="str">
        <f>VLOOKUP($A344,Raw!$B$2:$DG$512,MATCH('Breakup of Clients of PMS'!V$1,Raw!$B$1:$DG$1,0),0)</f>
        <v>207.95</v>
      </c>
      <c r="W344" s="20">
        <f t="shared" si="99"/>
        <v>0.10059744092107489</v>
      </c>
      <c r="X344" s="13" t="str">
        <f>VLOOKUP($A344,Raw!$B$2:$DG$512,MATCH('Breakup of Clients of PMS'!X$1,Raw!$B$1:$DG$1,0),0)</f>
        <v>0</v>
      </c>
      <c r="Y344" s="20">
        <f t="shared" si="100"/>
        <v>0</v>
      </c>
      <c r="Z344" s="13" t="str">
        <f>VLOOKUP($A344,Raw!$B$2:$DG$512,MATCH('Breakup of Clients of PMS'!Z$1,Raw!$B$1:$DG$1,0),0)</f>
        <v>0</v>
      </c>
      <c r="AA344" s="20">
        <f t="shared" si="101"/>
        <v>0</v>
      </c>
      <c r="AB344" s="13" t="str">
        <f>VLOOKUP($A344,Raw!$B$2:$DG$512,MATCH('Breakup of Clients of PMS'!AB$1,Raw!$B$1:$DG$1,0),0)</f>
        <v>2067.15</v>
      </c>
      <c r="AD344" s="11" t="e">
        <f t="shared" si="102"/>
        <v>#DIV/0!</v>
      </c>
      <c r="AE344" s="11">
        <f t="shared" si="103"/>
        <v>23.013461538461538</v>
      </c>
      <c r="AF344" s="11">
        <f t="shared" si="104"/>
        <v>4.9445098039215685</v>
      </c>
      <c r="AG344" s="11">
        <f t="shared" si="105"/>
        <v>10.944736842105263</v>
      </c>
      <c r="AH344" s="11" t="e">
        <f t="shared" si="106"/>
        <v>#DIV/0!</v>
      </c>
      <c r="AI344" s="11" t="e">
        <f t="shared" si="107"/>
        <v>#DIV/0!</v>
      </c>
    </row>
    <row r="345" spans="1:35" x14ac:dyDescent="0.3">
      <c r="A345" s="13" t="s">
        <v>5757</v>
      </c>
      <c r="B345" s="13" t="str">
        <f>VLOOKUP($A345,Raw!$B$2:$DG$512,MATCH('Breakup of Clients of PMS'!B$1,Raw!$B$1:$DG$1,0),0)</f>
        <v>0</v>
      </c>
      <c r="C345" s="20" t="e">
        <f t="shared" si="90"/>
        <v>#DIV/0!</v>
      </c>
      <c r="D345" s="13" t="str">
        <f>VLOOKUP($A345,Raw!$B$2:$DG$512,MATCH('Breakup of Clients of PMS'!D$1,Raw!$B$1:$DG$1,0),0)</f>
        <v>0</v>
      </c>
      <c r="E345" s="20" t="e">
        <f t="shared" si="91"/>
        <v>#DIV/0!</v>
      </c>
      <c r="F345" s="13" t="str">
        <f>VLOOKUP($A345,Raw!$B$2:$DG$512,MATCH('Breakup of Clients of PMS'!F$1,Raw!$B$1:$DG$1,0),0)</f>
        <v>0</v>
      </c>
      <c r="G345" s="20" t="e">
        <f t="shared" si="92"/>
        <v>#DIV/0!</v>
      </c>
      <c r="H345" s="13" t="str">
        <f>VLOOKUP($A345,Raw!$B$2:$DG$512,MATCH('Breakup of Clients of PMS'!H$1,Raw!$B$1:$DG$1,0),0)</f>
        <v>0</v>
      </c>
      <c r="I345" s="20" t="e">
        <f t="shared" si="93"/>
        <v>#DIV/0!</v>
      </c>
      <c r="J345" s="13" t="str">
        <f>VLOOKUP($A345,Raw!$B$2:$DG$512,MATCH('Breakup of Clients of PMS'!J$1,Raw!$B$1:$DG$1,0),0)</f>
        <v>0</v>
      </c>
      <c r="K345" s="20" t="e">
        <f t="shared" si="94"/>
        <v>#DIV/0!</v>
      </c>
      <c r="L345" s="13" t="str">
        <f>VLOOKUP($A345,Raw!$B$2:$DG$512,MATCH('Breakup of Clients of PMS'!L$1,Raw!$B$1:$DG$1,0),0)</f>
        <v>0</v>
      </c>
      <c r="M345" s="20" t="e">
        <f t="shared" si="95"/>
        <v>#DIV/0!</v>
      </c>
      <c r="N345" s="13" t="str">
        <f>VLOOKUP($A345,Raw!$B$2:$DG$512,MATCH('Breakup of Clients of PMS'!N$1,Raw!$B$1:$DG$1,0),0)</f>
        <v>0</v>
      </c>
      <c r="P345" s="13" t="str">
        <f>VLOOKUP($A345,Raw!$B$2:$DG$512,MATCH('Breakup of Clients of PMS'!P$1,Raw!$B$1:$DG$1,0),0)</f>
        <v>0</v>
      </c>
      <c r="Q345" s="20" t="e">
        <f t="shared" si="96"/>
        <v>#DIV/0!</v>
      </c>
      <c r="R345" s="13" t="str">
        <f>VLOOKUP($A345,Raw!$B$2:$DG$512,MATCH('Breakup of Clients of PMS'!R$1,Raw!$B$1:$DG$1,0),0)</f>
        <v>0</v>
      </c>
      <c r="S345" s="20" t="e">
        <f t="shared" si="97"/>
        <v>#DIV/0!</v>
      </c>
      <c r="T345" s="13" t="str">
        <f>VLOOKUP($A345,Raw!$B$2:$DG$512,MATCH('Breakup of Clients of PMS'!T$1,Raw!$B$1:$DG$1,0),0)</f>
        <v>0</v>
      </c>
      <c r="U345" s="20" t="e">
        <f t="shared" si="98"/>
        <v>#DIV/0!</v>
      </c>
      <c r="V345" s="13" t="str">
        <f>VLOOKUP($A345,Raw!$B$2:$DG$512,MATCH('Breakup of Clients of PMS'!V$1,Raw!$B$1:$DG$1,0),0)</f>
        <v>0</v>
      </c>
      <c r="W345" s="20" t="e">
        <f t="shared" si="99"/>
        <v>#DIV/0!</v>
      </c>
      <c r="X345" s="13" t="str">
        <f>VLOOKUP($A345,Raw!$B$2:$DG$512,MATCH('Breakup of Clients of PMS'!X$1,Raw!$B$1:$DG$1,0),0)</f>
        <v>0</v>
      </c>
      <c r="Y345" s="20" t="e">
        <f t="shared" si="100"/>
        <v>#DIV/0!</v>
      </c>
      <c r="Z345" s="13" t="str">
        <f>VLOOKUP($A345,Raw!$B$2:$DG$512,MATCH('Breakup of Clients of PMS'!Z$1,Raw!$B$1:$DG$1,0),0)</f>
        <v>0</v>
      </c>
      <c r="AA345" s="20" t="e">
        <f t="shared" si="101"/>
        <v>#DIV/0!</v>
      </c>
      <c r="AB345" s="13" t="str">
        <f>VLOOKUP($A345,Raw!$B$2:$DG$512,MATCH('Breakup of Clients of PMS'!AB$1,Raw!$B$1:$DG$1,0),0)</f>
        <v>0</v>
      </c>
      <c r="AD345" s="11" t="e">
        <f t="shared" si="102"/>
        <v>#DIV/0!</v>
      </c>
      <c r="AE345" s="11" t="e">
        <f t="shared" si="103"/>
        <v>#DIV/0!</v>
      </c>
      <c r="AF345" s="11" t="e">
        <f t="shared" si="104"/>
        <v>#DIV/0!</v>
      </c>
      <c r="AG345" s="11" t="e">
        <f t="shared" si="105"/>
        <v>#DIV/0!</v>
      </c>
      <c r="AH345" s="11" t="e">
        <f t="shared" si="106"/>
        <v>#DIV/0!</v>
      </c>
      <c r="AI345" s="11" t="e">
        <f t="shared" si="107"/>
        <v>#DIV/0!</v>
      </c>
    </row>
    <row r="346" spans="1:35" x14ac:dyDescent="0.3">
      <c r="A346" s="13" t="s">
        <v>5764</v>
      </c>
      <c r="B346" s="13" t="str">
        <f>VLOOKUP($A346,Raw!$B$2:$DG$512,MATCH('Breakup of Clients of PMS'!B$1,Raw!$B$1:$DG$1,0),0)</f>
        <v>0</v>
      </c>
      <c r="C346" s="20">
        <f t="shared" si="90"/>
        <v>0</v>
      </c>
      <c r="D346" s="13" t="str">
        <f>VLOOKUP($A346,Raw!$B$2:$DG$512,MATCH('Breakup of Clients of PMS'!D$1,Raw!$B$1:$DG$1,0),0)</f>
        <v>69</v>
      </c>
      <c r="E346" s="20">
        <f t="shared" si="91"/>
        <v>4.4372990353697746E-2</v>
      </c>
      <c r="F346" s="13" t="str">
        <f>VLOOKUP($A346,Raw!$B$2:$DG$512,MATCH('Breakup of Clients of PMS'!F$1,Raw!$B$1:$DG$1,0),0)</f>
        <v>1326</v>
      </c>
      <c r="G346" s="20">
        <f t="shared" si="92"/>
        <v>0.85273311897106108</v>
      </c>
      <c r="H346" s="13" t="str">
        <f>VLOOKUP($A346,Raw!$B$2:$DG$512,MATCH('Breakup of Clients of PMS'!H$1,Raw!$B$1:$DG$1,0),0)</f>
        <v>160</v>
      </c>
      <c r="I346" s="20">
        <f t="shared" si="93"/>
        <v>0.10289389067524116</v>
      </c>
      <c r="J346" s="13" t="str">
        <f>VLOOKUP($A346,Raw!$B$2:$DG$512,MATCH('Breakup of Clients of PMS'!J$1,Raw!$B$1:$DG$1,0),0)</f>
        <v>0</v>
      </c>
      <c r="K346" s="20">
        <f t="shared" si="94"/>
        <v>0</v>
      </c>
      <c r="L346" s="13" t="str">
        <f>VLOOKUP($A346,Raw!$B$2:$DG$512,MATCH('Breakup of Clients of PMS'!L$1,Raw!$B$1:$DG$1,0),0)</f>
        <v>0</v>
      </c>
      <c r="M346" s="20">
        <f t="shared" si="95"/>
        <v>0</v>
      </c>
      <c r="N346" s="13" t="str">
        <f>VLOOKUP($A346,Raw!$B$2:$DG$512,MATCH('Breakup of Clients of PMS'!N$1,Raw!$B$1:$DG$1,0),0)</f>
        <v>1555</v>
      </c>
      <c r="P346" s="13" t="str">
        <f>VLOOKUP($A346,Raw!$B$2:$DG$512,MATCH('Breakup of Clients of PMS'!P$1,Raw!$B$1:$DG$1,0),0)</f>
        <v>0</v>
      </c>
      <c r="Q346" s="20">
        <f t="shared" si="96"/>
        <v>0</v>
      </c>
      <c r="R346" s="13" t="str">
        <f>VLOOKUP($A346,Raw!$B$2:$DG$512,MATCH('Breakup of Clients of PMS'!R$1,Raw!$B$1:$DG$1,0),0)</f>
        <v>233.64</v>
      </c>
      <c r="S346" s="20">
        <f t="shared" si="97"/>
        <v>0.10663088571545927</v>
      </c>
      <c r="T346" s="13" t="str">
        <f>VLOOKUP($A346,Raw!$B$2:$DG$512,MATCH('Breakup of Clients of PMS'!T$1,Raw!$B$1:$DG$1,0),0)</f>
        <v>1730.28</v>
      </c>
      <c r="U346" s="20">
        <f t="shared" si="98"/>
        <v>0.78968194202938236</v>
      </c>
      <c r="V346" s="13" t="str">
        <f>VLOOKUP($A346,Raw!$B$2:$DG$512,MATCH('Breakup of Clients of PMS'!V$1,Raw!$B$1:$DG$1,0),0)</f>
        <v>227.19</v>
      </c>
      <c r="W346" s="20">
        <f t="shared" si="99"/>
        <v>0.10368717225515833</v>
      </c>
      <c r="X346" s="13" t="str">
        <f>VLOOKUP($A346,Raw!$B$2:$DG$512,MATCH('Breakup of Clients of PMS'!X$1,Raw!$B$1:$DG$1,0),0)</f>
        <v>0</v>
      </c>
      <c r="Y346" s="20">
        <f t="shared" si="100"/>
        <v>0</v>
      </c>
      <c r="Z346" s="13" t="str">
        <f>VLOOKUP($A346,Raw!$B$2:$DG$512,MATCH('Breakup of Clients of PMS'!Z$1,Raw!$B$1:$DG$1,0),0)</f>
        <v>0</v>
      </c>
      <c r="AA346" s="20">
        <f t="shared" si="101"/>
        <v>0</v>
      </c>
      <c r="AB346" s="13" t="str">
        <f>VLOOKUP($A346,Raw!$B$2:$DG$512,MATCH('Breakup of Clients of PMS'!AB$1,Raw!$B$1:$DG$1,0),0)</f>
        <v>2191.11</v>
      </c>
      <c r="AD346" s="11" t="e">
        <f t="shared" si="102"/>
        <v>#DIV/0!</v>
      </c>
      <c r="AE346" s="11">
        <f t="shared" si="103"/>
        <v>3.3860869565217389</v>
      </c>
      <c r="AF346" s="11">
        <f t="shared" si="104"/>
        <v>1.3048868778280542</v>
      </c>
      <c r="AG346" s="11">
        <f t="shared" si="105"/>
        <v>1.4199375000000001</v>
      </c>
      <c r="AH346" s="11" t="e">
        <f t="shared" si="106"/>
        <v>#DIV/0!</v>
      </c>
      <c r="AI346" s="11" t="e">
        <f t="shared" si="107"/>
        <v>#DIV/0!</v>
      </c>
    </row>
    <row r="347" spans="1:35" x14ac:dyDescent="0.3">
      <c r="A347" s="13" t="s">
        <v>5784</v>
      </c>
      <c r="B347" s="13" t="str">
        <f>VLOOKUP($A347,Raw!$B$2:$DG$512,MATCH('Breakup of Clients of PMS'!B$1,Raw!$B$1:$DG$1,0),0)</f>
        <v>0</v>
      </c>
      <c r="C347" s="20">
        <f t="shared" si="90"/>
        <v>0</v>
      </c>
      <c r="D347" s="13" t="str">
        <f>VLOOKUP($A347,Raw!$B$2:$DG$512,MATCH('Breakup of Clients of PMS'!D$1,Raw!$B$1:$DG$1,0),0)</f>
        <v>5</v>
      </c>
      <c r="E347" s="20">
        <f t="shared" si="91"/>
        <v>9.2592592592592587E-2</v>
      </c>
      <c r="F347" s="13" t="str">
        <f>VLOOKUP($A347,Raw!$B$2:$DG$512,MATCH('Breakup of Clients of PMS'!F$1,Raw!$B$1:$DG$1,0),0)</f>
        <v>45</v>
      </c>
      <c r="G347" s="20">
        <f t="shared" si="92"/>
        <v>0.83333333333333337</v>
      </c>
      <c r="H347" s="13" t="str">
        <f>VLOOKUP($A347,Raw!$B$2:$DG$512,MATCH('Breakup of Clients of PMS'!H$1,Raw!$B$1:$DG$1,0),0)</f>
        <v>4</v>
      </c>
      <c r="I347" s="20">
        <f t="shared" si="93"/>
        <v>7.407407407407407E-2</v>
      </c>
      <c r="J347" s="13" t="str">
        <f>VLOOKUP($A347,Raw!$B$2:$DG$512,MATCH('Breakup of Clients of PMS'!J$1,Raw!$B$1:$DG$1,0),0)</f>
        <v>0</v>
      </c>
      <c r="K347" s="20">
        <f t="shared" si="94"/>
        <v>0</v>
      </c>
      <c r="L347" s="13" t="str">
        <f>VLOOKUP($A347,Raw!$B$2:$DG$512,MATCH('Breakup of Clients of PMS'!L$1,Raw!$B$1:$DG$1,0),0)</f>
        <v>0</v>
      </c>
      <c r="M347" s="20">
        <f t="shared" si="95"/>
        <v>0</v>
      </c>
      <c r="N347" s="13" t="str">
        <f>VLOOKUP($A347,Raw!$B$2:$DG$512,MATCH('Breakup of Clients of PMS'!N$1,Raw!$B$1:$DG$1,0),0)</f>
        <v>54</v>
      </c>
      <c r="P347" s="13" t="str">
        <f>VLOOKUP($A347,Raw!$B$2:$DG$512,MATCH('Breakup of Clients of PMS'!P$1,Raw!$B$1:$DG$1,0),0)</f>
        <v>0</v>
      </c>
      <c r="Q347" s="20">
        <f t="shared" si="96"/>
        <v>0</v>
      </c>
      <c r="R347" s="13" t="str">
        <f>VLOOKUP($A347,Raw!$B$2:$DG$512,MATCH('Breakup of Clients of PMS'!R$1,Raw!$B$1:$DG$1,0),0)</f>
        <v>22.68</v>
      </c>
      <c r="S347" s="20">
        <f t="shared" si="97"/>
        <v>0.31025991792065666</v>
      </c>
      <c r="T347" s="13" t="str">
        <f>VLOOKUP($A347,Raw!$B$2:$DG$512,MATCH('Breakup of Clients of PMS'!T$1,Raw!$B$1:$DG$1,0),0)</f>
        <v>42.46</v>
      </c>
      <c r="U347" s="20">
        <f t="shared" si="98"/>
        <v>0.58084815321477434</v>
      </c>
      <c r="V347" s="13" t="str">
        <f>VLOOKUP($A347,Raw!$B$2:$DG$512,MATCH('Breakup of Clients of PMS'!V$1,Raw!$B$1:$DG$1,0),0)</f>
        <v>7.96</v>
      </c>
      <c r="W347" s="20">
        <f t="shared" si="99"/>
        <v>0.1088919288645691</v>
      </c>
      <c r="X347" s="13" t="str">
        <f>VLOOKUP($A347,Raw!$B$2:$DG$512,MATCH('Breakup of Clients of PMS'!X$1,Raw!$B$1:$DG$1,0),0)</f>
        <v>0</v>
      </c>
      <c r="Y347" s="20">
        <f t="shared" si="100"/>
        <v>0</v>
      </c>
      <c r="Z347" s="13" t="str">
        <f>VLOOKUP($A347,Raw!$B$2:$DG$512,MATCH('Breakup of Clients of PMS'!Z$1,Raw!$B$1:$DG$1,0),0)</f>
        <v>0</v>
      </c>
      <c r="AA347" s="20">
        <f t="shared" si="101"/>
        <v>0</v>
      </c>
      <c r="AB347" s="13" t="str">
        <f>VLOOKUP($A347,Raw!$B$2:$DG$512,MATCH('Breakup of Clients of PMS'!AB$1,Raw!$B$1:$DG$1,0),0)</f>
        <v>73.1</v>
      </c>
      <c r="AD347" s="11" t="e">
        <f t="shared" si="102"/>
        <v>#DIV/0!</v>
      </c>
      <c r="AE347" s="11">
        <f t="shared" si="103"/>
        <v>4.5359999999999996</v>
      </c>
      <c r="AF347" s="11">
        <f t="shared" si="104"/>
        <v>0.94355555555555559</v>
      </c>
      <c r="AG347" s="11">
        <f t="shared" si="105"/>
        <v>1.99</v>
      </c>
      <c r="AH347" s="11" t="e">
        <f t="shared" si="106"/>
        <v>#DIV/0!</v>
      </c>
      <c r="AI347" s="11" t="e">
        <f t="shared" si="107"/>
        <v>#DIV/0!</v>
      </c>
    </row>
    <row r="348" spans="1:35" x14ac:dyDescent="0.3">
      <c r="A348" s="13" t="s">
        <v>5797</v>
      </c>
      <c r="B348" s="13" t="str">
        <f>VLOOKUP($A348,Raw!$B$2:$DG$512,MATCH('Breakup of Clients of PMS'!B$1,Raw!$B$1:$DG$1,0),0)</f>
        <v>0</v>
      </c>
      <c r="C348" s="20">
        <f t="shared" si="90"/>
        <v>0</v>
      </c>
      <c r="D348" s="13" t="str">
        <f>VLOOKUP($A348,Raw!$B$2:$DG$512,MATCH('Breakup of Clients of PMS'!D$1,Raw!$B$1:$DG$1,0),0)</f>
        <v>1</v>
      </c>
      <c r="E348" s="20">
        <f t="shared" si="91"/>
        <v>5.2910052910052907E-3</v>
      </c>
      <c r="F348" s="13" t="str">
        <f>VLOOKUP($A348,Raw!$B$2:$DG$512,MATCH('Breakup of Clients of PMS'!F$1,Raw!$B$1:$DG$1,0),0)</f>
        <v>188</v>
      </c>
      <c r="G348" s="20">
        <f t="shared" si="92"/>
        <v>0.99470899470899465</v>
      </c>
      <c r="H348" s="13" t="str">
        <f>VLOOKUP($A348,Raw!$B$2:$DG$512,MATCH('Breakup of Clients of PMS'!H$1,Raw!$B$1:$DG$1,0),0)</f>
        <v>0</v>
      </c>
      <c r="I348" s="20">
        <f t="shared" si="93"/>
        <v>0</v>
      </c>
      <c r="J348" s="13" t="str">
        <f>VLOOKUP($A348,Raw!$B$2:$DG$512,MATCH('Breakup of Clients of PMS'!J$1,Raw!$B$1:$DG$1,0),0)</f>
        <v>0</v>
      </c>
      <c r="K348" s="20">
        <f t="shared" si="94"/>
        <v>0</v>
      </c>
      <c r="L348" s="13" t="str">
        <f>VLOOKUP($A348,Raw!$B$2:$DG$512,MATCH('Breakup of Clients of PMS'!L$1,Raw!$B$1:$DG$1,0),0)</f>
        <v>0</v>
      </c>
      <c r="M348" s="20">
        <f t="shared" si="95"/>
        <v>0</v>
      </c>
      <c r="N348" s="13" t="str">
        <f>VLOOKUP($A348,Raw!$B$2:$DG$512,MATCH('Breakup of Clients of PMS'!N$1,Raw!$B$1:$DG$1,0),0)</f>
        <v>189</v>
      </c>
      <c r="P348" s="13" t="str">
        <f>VLOOKUP($A348,Raw!$B$2:$DG$512,MATCH('Breakup of Clients of PMS'!P$1,Raw!$B$1:$DG$1,0),0)</f>
        <v>0</v>
      </c>
      <c r="Q348" s="20">
        <f t="shared" si="96"/>
        <v>0</v>
      </c>
      <c r="R348" s="13" t="str">
        <f>VLOOKUP($A348,Raw!$B$2:$DG$512,MATCH('Breakup of Clients of PMS'!R$1,Raw!$B$1:$DG$1,0),0)</f>
        <v>23.78793</v>
      </c>
      <c r="S348" s="20">
        <f t="shared" si="97"/>
        <v>6.5960766815303426E-2</v>
      </c>
      <c r="T348" s="13" t="str">
        <f>VLOOKUP($A348,Raw!$B$2:$DG$512,MATCH('Breakup of Clients of PMS'!T$1,Raw!$B$1:$DG$1,0),0)</f>
        <v>336.84963</v>
      </c>
      <c r="U348" s="20">
        <f t="shared" si="98"/>
        <v>0.9340392331846965</v>
      </c>
      <c r="V348" s="13" t="str">
        <f>VLOOKUP($A348,Raw!$B$2:$DG$512,MATCH('Breakup of Clients of PMS'!V$1,Raw!$B$1:$DG$1,0),0)</f>
        <v>0</v>
      </c>
      <c r="W348" s="20">
        <f t="shared" si="99"/>
        <v>0</v>
      </c>
      <c r="X348" s="13" t="str">
        <f>VLOOKUP($A348,Raw!$B$2:$DG$512,MATCH('Breakup of Clients of PMS'!X$1,Raw!$B$1:$DG$1,0),0)</f>
        <v>0</v>
      </c>
      <c r="Y348" s="20">
        <f t="shared" si="100"/>
        <v>0</v>
      </c>
      <c r="Z348" s="13" t="str">
        <f>VLOOKUP($A348,Raw!$B$2:$DG$512,MATCH('Breakup of Clients of PMS'!Z$1,Raw!$B$1:$DG$1,0),0)</f>
        <v>0</v>
      </c>
      <c r="AA348" s="20">
        <f t="shared" si="101"/>
        <v>0</v>
      </c>
      <c r="AB348" s="13" t="str">
        <f>VLOOKUP($A348,Raw!$B$2:$DG$512,MATCH('Breakup of Clients of PMS'!AB$1,Raw!$B$1:$DG$1,0),0)</f>
        <v>360.63756</v>
      </c>
      <c r="AD348" s="11" t="e">
        <f t="shared" si="102"/>
        <v>#DIV/0!</v>
      </c>
      <c r="AE348" s="11">
        <f t="shared" si="103"/>
        <v>23.787929999999999</v>
      </c>
      <c r="AF348" s="11">
        <f t="shared" si="104"/>
        <v>1.7917533510638297</v>
      </c>
      <c r="AG348" s="11" t="e">
        <f t="shared" si="105"/>
        <v>#DIV/0!</v>
      </c>
      <c r="AH348" s="11" t="e">
        <f t="shared" si="106"/>
        <v>#DIV/0!</v>
      </c>
      <c r="AI348" s="11" t="e">
        <f t="shared" si="107"/>
        <v>#DIV/0!</v>
      </c>
    </row>
    <row r="349" spans="1:35" x14ac:dyDescent="0.3">
      <c r="A349" s="13" t="s">
        <v>5814</v>
      </c>
      <c r="B349" s="13" t="str">
        <f>VLOOKUP($A349,Raw!$B$2:$DG$512,MATCH('Breakup of Clients of PMS'!B$1,Raw!$B$1:$DG$1,0),0)</f>
        <v>0</v>
      </c>
      <c r="C349" s="20">
        <f t="shared" si="90"/>
        <v>0</v>
      </c>
      <c r="D349" s="13" t="str">
        <f>VLOOKUP($A349,Raw!$B$2:$DG$512,MATCH('Breakup of Clients of PMS'!D$1,Raw!$B$1:$DG$1,0),0)</f>
        <v>1</v>
      </c>
      <c r="E349" s="20">
        <f t="shared" si="91"/>
        <v>0.5</v>
      </c>
      <c r="F349" s="13" t="str">
        <f>VLOOKUP($A349,Raw!$B$2:$DG$512,MATCH('Breakup of Clients of PMS'!F$1,Raw!$B$1:$DG$1,0),0)</f>
        <v>1</v>
      </c>
      <c r="G349" s="20">
        <f t="shared" si="92"/>
        <v>0.5</v>
      </c>
      <c r="H349" s="13" t="str">
        <f>VLOOKUP($A349,Raw!$B$2:$DG$512,MATCH('Breakup of Clients of PMS'!H$1,Raw!$B$1:$DG$1,0),0)</f>
        <v>0</v>
      </c>
      <c r="I349" s="20">
        <f t="shared" si="93"/>
        <v>0</v>
      </c>
      <c r="J349" s="13" t="str">
        <f>VLOOKUP($A349,Raw!$B$2:$DG$512,MATCH('Breakup of Clients of PMS'!J$1,Raw!$B$1:$DG$1,0),0)</f>
        <v>0</v>
      </c>
      <c r="K349" s="20">
        <f t="shared" si="94"/>
        <v>0</v>
      </c>
      <c r="L349" s="13" t="str">
        <f>VLOOKUP($A349,Raw!$B$2:$DG$512,MATCH('Breakup of Clients of PMS'!L$1,Raw!$B$1:$DG$1,0),0)</f>
        <v>0</v>
      </c>
      <c r="M349" s="20">
        <f t="shared" si="95"/>
        <v>0</v>
      </c>
      <c r="N349" s="13" t="str">
        <f>VLOOKUP($A349,Raw!$B$2:$DG$512,MATCH('Breakup of Clients of PMS'!N$1,Raw!$B$1:$DG$1,0),0)</f>
        <v>2</v>
      </c>
      <c r="P349" s="13" t="str">
        <f>VLOOKUP($A349,Raw!$B$2:$DG$512,MATCH('Breakup of Clients of PMS'!P$1,Raw!$B$1:$DG$1,0),0)</f>
        <v>0</v>
      </c>
      <c r="Q349" s="20">
        <f t="shared" si="96"/>
        <v>0</v>
      </c>
      <c r="R349" s="13" t="str">
        <f>VLOOKUP($A349,Raw!$B$2:$DG$512,MATCH('Breakup of Clients of PMS'!R$1,Raw!$B$1:$DG$1,0),0)</f>
        <v>0.5</v>
      </c>
      <c r="S349" s="20">
        <f t="shared" si="97"/>
        <v>0.5</v>
      </c>
      <c r="T349" s="13" t="str">
        <f>VLOOKUP($A349,Raw!$B$2:$DG$512,MATCH('Breakup of Clients of PMS'!T$1,Raw!$B$1:$DG$1,0),0)</f>
        <v>0.5</v>
      </c>
      <c r="U349" s="20">
        <f t="shared" si="98"/>
        <v>0.5</v>
      </c>
      <c r="V349" s="13" t="str">
        <f>VLOOKUP($A349,Raw!$B$2:$DG$512,MATCH('Breakup of Clients of PMS'!V$1,Raw!$B$1:$DG$1,0),0)</f>
        <v>0</v>
      </c>
      <c r="W349" s="20">
        <f t="shared" si="99"/>
        <v>0</v>
      </c>
      <c r="X349" s="13" t="str">
        <f>VLOOKUP($A349,Raw!$B$2:$DG$512,MATCH('Breakup of Clients of PMS'!X$1,Raw!$B$1:$DG$1,0),0)</f>
        <v>0</v>
      </c>
      <c r="Y349" s="20">
        <f t="shared" si="100"/>
        <v>0</v>
      </c>
      <c r="Z349" s="13" t="str">
        <f>VLOOKUP($A349,Raw!$B$2:$DG$512,MATCH('Breakup of Clients of PMS'!Z$1,Raw!$B$1:$DG$1,0),0)</f>
        <v>0</v>
      </c>
      <c r="AA349" s="20">
        <f t="shared" si="101"/>
        <v>0</v>
      </c>
      <c r="AB349" s="13" t="str">
        <f>VLOOKUP($A349,Raw!$B$2:$DG$512,MATCH('Breakup of Clients of PMS'!AB$1,Raw!$B$1:$DG$1,0),0)</f>
        <v>1</v>
      </c>
      <c r="AD349" s="11" t="e">
        <f t="shared" si="102"/>
        <v>#DIV/0!</v>
      </c>
      <c r="AE349" s="11">
        <f t="shared" si="103"/>
        <v>0.5</v>
      </c>
      <c r="AF349" s="11">
        <f t="shared" si="104"/>
        <v>0.5</v>
      </c>
      <c r="AG349" s="11" t="e">
        <f t="shared" si="105"/>
        <v>#DIV/0!</v>
      </c>
      <c r="AH349" s="11" t="e">
        <f t="shared" si="106"/>
        <v>#DIV/0!</v>
      </c>
      <c r="AI349" s="11" t="e">
        <f t="shared" si="107"/>
        <v>#DIV/0!</v>
      </c>
    </row>
    <row r="350" spans="1:35" x14ac:dyDescent="0.3">
      <c r="A350" s="13" t="s">
        <v>5823</v>
      </c>
      <c r="B350" s="13" t="str">
        <f>VLOOKUP($A350,Raw!$B$2:$DG$512,MATCH('Breakup of Clients of PMS'!B$1,Raw!$B$1:$DG$1,0),0)</f>
        <v>0</v>
      </c>
      <c r="C350" s="20">
        <f t="shared" si="90"/>
        <v>0</v>
      </c>
      <c r="D350" s="13" t="str">
        <f>VLOOKUP($A350,Raw!$B$2:$DG$512,MATCH('Breakup of Clients of PMS'!D$1,Raw!$B$1:$DG$1,0),0)</f>
        <v>1</v>
      </c>
      <c r="E350" s="20">
        <f t="shared" si="91"/>
        <v>4.5454545454545456E-2</v>
      </c>
      <c r="F350" s="13" t="str">
        <f>VLOOKUP($A350,Raw!$B$2:$DG$512,MATCH('Breakup of Clients of PMS'!F$1,Raw!$B$1:$DG$1,0),0)</f>
        <v>17</v>
      </c>
      <c r="G350" s="20">
        <f t="shared" si="92"/>
        <v>0.77272727272727271</v>
      </c>
      <c r="H350" s="13" t="str">
        <f>VLOOKUP($A350,Raw!$B$2:$DG$512,MATCH('Breakup of Clients of PMS'!H$1,Raw!$B$1:$DG$1,0),0)</f>
        <v>4</v>
      </c>
      <c r="I350" s="20">
        <f t="shared" si="93"/>
        <v>0.18181818181818182</v>
      </c>
      <c r="J350" s="13" t="str">
        <f>VLOOKUP($A350,Raw!$B$2:$DG$512,MATCH('Breakup of Clients of PMS'!J$1,Raw!$B$1:$DG$1,0),0)</f>
        <v>0</v>
      </c>
      <c r="K350" s="20">
        <f t="shared" si="94"/>
        <v>0</v>
      </c>
      <c r="L350" s="13" t="str">
        <f>VLOOKUP($A350,Raw!$B$2:$DG$512,MATCH('Breakup of Clients of PMS'!L$1,Raw!$B$1:$DG$1,0),0)</f>
        <v>0</v>
      </c>
      <c r="M350" s="20">
        <f t="shared" si="95"/>
        <v>0</v>
      </c>
      <c r="N350" s="13" t="str">
        <f>VLOOKUP($A350,Raw!$B$2:$DG$512,MATCH('Breakup of Clients of PMS'!N$1,Raw!$B$1:$DG$1,0),0)</f>
        <v>22</v>
      </c>
      <c r="P350" s="13" t="str">
        <f>VLOOKUP($A350,Raw!$B$2:$DG$512,MATCH('Breakup of Clients of PMS'!P$1,Raw!$B$1:$DG$1,0),0)</f>
        <v>0</v>
      </c>
      <c r="Q350" s="20">
        <f t="shared" si="96"/>
        <v>0</v>
      </c>
      <c r="R350" s="13" t="str">
        <f>VLOOKUP($A350,Raw!$B$2:$DG$512,MATCH('Breakup of Clients of PMS'!R$1,Raw!$B$1:$DG$1,0),0)</f>
        <v>0.5864</v>
      </c>
      <c r="S350" s="20">
        <f t="shared" si="97"/>
        <v>1.1478817822704726E-2</v>
      </c>
      <c r="T350" s="13" t="str">
        <f>VLOOKUP($A350,Raw!$B$2:$DG$512,MATCH('Breakup of Clients of PMS'!T$1,Raw!$B$1:$DG$1,0),0)</f>
        <v>31.9709</v>
      </c>
      <c r="U350" s="20">
        <f t="shared" si="98"/>
        <v>0.62583242961785557</v>
      </c>
      <c r="V350" s="13" t="str">
        <f>VLOOKUP($A350,Raw!$B$2:$DG$512,MATCH('Breakup of Clients of PMS'!V$1,Raw!$B$1:$DG$1,0),0)</f>
        <v>18.5281</v>
      </c>
      <c r="W350" s="20">
        <f t="shared" si="99"/>
        <v>0.36268875255943966</v>
      </c>
      <c r="X350" s="13" t="str">
        <f>VLOOKUP($A350,Raw!$B$2:$DG$512,MATCH('Breakup of Clients of PMS'!X$1,Raw!$B$1:$DG$1,0),0)</f>
        <v>0</v>
      </c>
      <c r="Y350" s="20">
        <f t="shared" si="100"/>
        <v>0</v>
      </c>
      <c r="Z350" s="13" t="str">
        <f>VLOOKUP($A350,Raw!$B$2:$DG$512,MATCH('Breakup of Clients of PMS'!Z$1,Raw!$B$1:$DG$1,0),0)</f>
        <v>0</v>
      </c>
      <c r="AA350" s="20">
        <f t="shared" si="101"/>
        <v>0</v>
      </c>
      <c r="AB350" s="13" t="str">
        <f>VLOOKUP($A350,Raw!$B$2:$DG$512,MATCH('Breakup of Clients of PMS'!AB$1,Raw!$B$1:$DG$1,0),0)</f>
        <v>51.0854</v>
      </c>
      <c r="AD350" s="11" t="e">
        <f t="shared" si="102"/>
        <v>#DIV/0!</v>
      </c>
      <c r="AE350" s="11">
        <f t="shared" si="103"/>
        <v>0.58640000000000003</v>
      </c>
      <c r="AF350" s="11">
        <f t="shared" si="104"/>
        <v>1.8806411764705881</v>
      </c>
      <c r="AG350" s="11">
        <f t="shared" si="105"/>
        <v>4.6320249999999996</v>
      </c>
      <c r="AH350" s="11" t="e">
        <f t="shared" si="106"/>
        <v>#DIV/0!</v>
      </c>
      <c r="AI350" s="11" t="e">
        <f t="shared" si="107"/>
        <v>#DIV/0!</v>
      </c>
    </row>
    <row r="351" spans="1:35" x14ac:dyDescent="0.3">
      <c r="A351" s="13" t="s">
        <v>5843</v>
      </c>
      <c r="B351" s="13" t="str">
        <f>VLOOKUP($A351,Raw!$B$2:$DG$512,MATCH('Breakup of Clients of PMS'!B$1,Raw!$B$1:$DG$1,0),0)</f>
        <v>0</v>
      </c>
      <c r="C351" s="20" t="e">
        <f t="shared" si="90"/>
        <v>#DIV/0!</v>
      </c>
      <c r="D351" s="13" t="str">
        <f>VLOOKUP($A351,Raw!$B$2:$DG$512,MATCH('Breakup of Clients of PMS'!D$1,Raw!$B$1:$DG$1,0),0)</f>
        <v>0</v>
      </c>
      <c r="E351" s="20" t="e">
        <f t="shared" si="91"/>
        <v>#DIV/0!</v>
      </c>
      <c r="F351" s="13" t="str">
        <f>VLOOKUP($A351,Raw!$B$2:$DG$512,MATCH('Breakup of Clients of PMS'!F$1,Raw!$B$1:$DG$1,0),0)</f>
        <v>0</v>
      </c>
      <c r="G351" s="20" t="e">
        <f t="shared" si="92"/>
        <v>#DIV/0!</v>
      </c>
      <c r="H351" s="13" t="str">
        <f>VLOOKUP($A351,Raw!$B$2:$DG$512,MATCH('Breakup of Clients of PMS'!H$1,Raw!$B$1:$DG$1,0),0)</f>
        <v>0</v>
      </c>
      <c r="I351" s="20" t="e">
        <f t="shared" si="93"/>
        <v>#DIV/0!</v>
      </c>
      <c r="J351" s="13" t="str">
        <f>VLOOKUP($A351,Raw!$B$2:$DG$512,MATCH('Breakup of Clients of PMS'!J$1,Raw!$B$1:$DG$1,0),0)</f>
        <v>0</v>
      </c>
      <c r="K351" s="20" t="e">
        <f t="shared" si="94"/>
        <v>#DIV/0!</v>
      </c>
      <c r="L351" s="13" t="str">
        <f>VLOOKUP($A351,Raw!$B$2:$DG$512,MATCH('Breakup of Clients of PMS'!L$1,Raw!$B$1:$DG$1,0),0)</f>
        <v>0</v>
      </c>
      <c r="M351" s="20" t="e">
        <f t="shared" si="95"/>
        <v>#DIV/0!</v>
      </c>
      <c r="N351" s="13" t="str">
        <f>VLOOKUP($A351,Raw!$B$2:$DG$512,MATCH('Breakup of Clients of PMS'!N$1,Raw!$B$1:$DG$1,0),0)</f>
        <v>0</v>
      </c>
      <c r="P351" s="13" t="str">
        <f>VLOOKUP($A351,Raw!$B$2:$DG$512,MATCH('Breakup of Clients of PMS'!P$1,Raw!$B$1:$DG$1,0),0)</f>
        <v>0</v>
      </c>
      <c r="Q351" s="20" t="e">
        <f t="shared" si="96"/>
        <v>#DIV/0!</v>
      </c>
      <c r="R351" s="13" t="str">
        <f>VLOOKUP($A351,Raw!$B$2:$DG$512,MATCH('Breakup of Clients of PMS'!R$1,Raw!$B$1:$DG$1,0),0)</f>
        <v>0</v>
      </c>
      <c r="S351" s="20" t="e">
        <f t="shared" si="97"/>
        <v>#DIV/0!</v>
      </c>
      <c r="T351" s="13" t="str">
        <f>VLOOKUP($A351,Raw!$B$2:$DG$512,MATCH('Breakup of Clients of PMS'!T$1,Raw!$B$1:$DG$1,0),0)</f>
        <v>0</v>
      </c>
      <c r="U351" s="20" t="e">
        <f t="shared" si="98"/>
        <v>#DIV/0!</v>
      </c>
      <c r="V351" s="13" t="str">
        <f>VLOOKUP($A351,Raw!$B$2:$DG$512,MATCH('Breakup of Clients of PMS'!V$1,Raw!$B$1:$DG$1,0),0)</f>
        <v>0</v>
      </c>
      <c r="W351" s="20" t="e">
        <f t="shared" si="99"/>
        <v>#DIV/0!</v>
      </c>
      <c r="X351" s="13" t="str">
        <f>VLOOKUP($A351,Raw!$B$2:$DG$512,MATCH('Breakup of Clients of PMS'!X$1,Raw!$B$1:$DG$1,0),0)</f>
        <v>0</v>
      </c>
      <c r="Y351" s="20" t="e">
        <f t="shared" si="100"/>
        <v>#DIV/0!</v>
      </c>
      <c r="Z351" s="13" t="str">
        <f>VLOOKUP($A351,Raw!$B$2:$DG$512,MATCH('Breakup of Clients of PMS'!Z$1,Raw!$B$1:$DG$1,0),0)</f>
        <v>0</v>
      </c>
      <c r="AA351" s="20" t="e">
        <f t="shared" si="101"/>
        <v>#DIV/0!</v>
      </c>
      <c r="AB351" s="13" t="str">
        <f>VLOOKUP($A351,Raw!$B$2:$DG$512,MATCH('Breakup of Clients of PMS'!AB$1,Raw!$B$1:$DG$1,0),0)</f>
        <v>0</v>
      </c>
      <c r="AD351" s="11" t="e">
        <f t="shared" si="102"/>
        <v>#DIV/0!</v>
      </c>
      <c r="AE351" s="11" t="e">
        <f t="shared" si="103"/>
        <v>#DIV/0!</v>
      </c>
      <c r="AF351" s="11" t="e">
        <f t="shared" si="104"/>
        <v>#DIV/0!</v>
      </c>
      <c r="AG351" s="11" t="e">
        <f t="shared" si="105"/>
        <v>#DIV/0!</v>
      </c>
      <c r="AH351" s="11" t="e">
        <f t="shared" si="106"/>
        <v>#DIV/0!</v>
      </c>
      <c r="AI351" s="11" t="e">
        <f t="shared" si="107"/>
        <v>#DIV/0!</v>
      </c>
    </row>
    <row r="352" spans="1:35" x14ac:dyDescent="0.3">
      <c r="A352" s="13" t="s">
        <v>5851</v>
      </c>
      <c r="B352" s="13" t="str">
        <f>VLOOKUP($A352,Raw!$B$2:$DG$512,MATCH('Breakup of Clients of PMS'!B$1,Raw!$B$1:$DG$1,0),0)</f>
        <v>0</v>
      </c>
      <c r="C352" s="20">
        <f t="shared" si="90"/>
        <v>0</v>
      </c>
      <c r="D352" s="13" t="str">
        <f>VLOOKUP($A352,Raw!$B$2:$DG$512,MATCH('Breakup of Clients of PMS'!D$1,Raw!$B$1:$DG$1,0),0)</f>
        <v>28</v>
      </c>
      <c r="E352" s="20">
        <f t="shared" si="91"/>
        <v>1.2115967113803548E-2</v>
      </c>
      <c r="F352" s="13" t="str">
        <f>VLOOKUP($A352,Raw!$B$2:$DG$512,MATCH('Breakup of Clients of PMS'!F$1,Raw!$B$1:$DG$1,0),0)</f>
        <v>1802</v>
      </c>
      <c r="G352" s="20">
        <f t="shared" si="92"/>
        <v>0.77974902639549981</v>
      </c>
      <c r="H352" s="13" t="str">
        <f>VLOOKUP($A352,Raw!$B$2:$DG$512,MATCH('Breakup of Clients of PMS'!H$1,Raw!$B$1:$DG$1,0),0)</f>
        <v>479</v>
      </c>
      <c r="I352" s="20">
        <f t="shared" si="93"/>
        <v>0.20726958026828213</v>
      </c>
      <c r="J352" s="13" t="str">
        <f>VLOOKUP($A352,Raw!$B$2:$DG$512,MATCH('Breakup of Clients of PMS'!J$1,Raw!$B$1:$DG$1,0),0)</f>
        <v>2</v>
      </c>
      <c r="K352" s="20">
        <f t="shared" si="94"/>
        <v>8.6542622241453913E-4</v>
      </c>
      <c r="L352" s="13" t="str">
        <f>VLOOKUP($A352,Raw!$B$2:$DG$512,MATCH('Breakup of Clients of PMS'!L$1,Raw!$B$1:$DG$1,0),0)</f>
        <v>0</v>
      </c>
      <c r="M352" s="20">
        <f t="shared" si="95"/>
        <v>0</v>
      </c>
      <c r="N352" s="13" t="str">
        <f>VLOOKUP($A352,Raw!$B$2:$DG$512,MATCH('Breakup of Clients of PMS'!N$1,Raw!$B$1:$DG$1,0),0)</f>
        <v>2311</v>
      </c>
      <c r="P352" s="13" t="str">
        <f>VLOOKUP($A352,Raw!$B$2:$DG$512,MATCH('Breakup of Clients of PMS'!P$1,Raw!$B$1:$DG$1,0),0)</f>
        <v>0</v>
      </c>
      <c r="Q352" s="20">
        <f t="shared" si="96"/>
        <v>0</v>
      </c>
      <c r="R352" s="13" t="str">
        <f>VLOOKUP($A352,Raw!$B$2:$DG$512,MATCH('Breakup of Clients of PMS'!R$1,Raw!$B$1:$DG$1,0),0)</f>
        <v>35.33</v>
      </c>
      <c r="S352" s="20">
        <f t="shared" si="97"/>
        <v>1.1486069117981728E-2</v>
      </c>
      <c r="T352" s="13" t="str">
        <f>VLOOKUP($A352,Raw!$B$2:$DG$512,MATCH('Breakup of Clients of PMS'!T$1,Raw!$B$1:$DG$1,0),0)</f>
        <v>1911.48</v>
      </c>
      <c r="U352" s="20">
        <f t="shared" si="98"/>
        <v>0.62143762801131375</v>
      </c>
      <c r="V352" s="13" t="str">
        <f>VLOOKUP($A352,Raw!$B$2:$DG$512,MATCH('Breakup of Clients of PMS'!V$1,Raw!$B$1:$DG$1,0),0)</f>
        <v>671.93</v>
      </c>
      <c r="W352" s="20">
        <f t="shared" si="99"/>
        <v>0.21844988458662504</v>
      </c>
      <c r="X352" s="13" t="str">
        <f>VLOOKUP($A352,Raw!$B$2:$DG$512,MATCH('Breakup of Clients of PMS'!X$1,Raw!$B$1:$DG$1,0),0)</f>
        <v>457.16</v>
      </c>
      <c r="Y352" s="20">
        <f t="shared" si="100"/>
        <v>0.14862641828407946</v>
      </c>
      <c r="Z352" s="13" t="str">
        <f>VLOOKUP($A352,Raw!$B$2:$DG$512,MATCH('Breakup of Clients of PMS'!Z$1,Raw!$B$1:$DG$1,0),0)</f>
        <v>0</v>
      </c>
      <c r="AA352" s="20">
        <f t="shared" si="101"/>
        <v>0</v>
      </c>
      <c r="AB352" s="13" t="str">
        <f>VLOOKUP($A352,Raw!$B$2:$DG$512,MATCH('Breakup of Clients of PMS'!AB$1,Raw!$B$1:$DG$1,0),0)</f>
        <v>3075.9</v>
      </c>
      <c r="AD352" s="11" t="e">
        <f t="shared" si="102"/>
        <v>#DIV/0!</v>
      </c>
      <c r="AE352" s="11">
        <f t="shared" si="103"/>
        <v>1.2617857142857143</v>
      </c>
      <c r="AF352" s="11">
        <f t="shared" si="104"/>
        <v>1.060754716981132</v>
      </c>
      <c r="AG352" s="11">
        <f t="shared" si="105"/>
        <v>1.4027766179540708</v>
      </c>
      <c r="AH352" s="11">
        <f t="shared" si="106"/>
        <v>228.58</v>
      </c>
      <c r="AI352" s="11" t="e">
        <f t="shared" si="107"/>
        <v>#DIV/0!</v>
      </c>
    </row>
    <row r="353" spans="1:35" x14ac:dyDescent="0.3">
      <c r="A353" s="13" t="s">
        <v>5874</v>
      </c>
      <c r="B353" s="13" t="str">
        <f>VLOOKUP($A353,Raw!$B$2:$DG$512,MATCH('Breakup of Clients of PMS'!B$1,Raw!$B$1:$DG$1,0),0)</f>
        <v>0</v>
      </c>
      <c r="C353" s="20">
        <f t="shared" si="90"/>
        <v>0</v>
      </c>
      <c r="D353" s="13" t="str">
        <f>VLOOKUP($A353,Raw!$B$2:$DG$512,MATCH('Breakup of Clients of PMS'!D$1,Raw!$B$1:$DG$1,0),0)</f>
        <v>7</v>
      </c>
      <c r="E353" s="20">
        <f t="shared" si="91"/>
        <v>0.36842105263157893</v>
      </c>
      <c r="F353" s="13" t="str">
        <f>VLOOKUP($A353,Raw!$B$2:$DG$512,MATCH('Breakup of Clients of PMS'!F$1,Raw!$B$1:$DG$1,0),0)</f>
        <v>12</v>
      </c>
      <c r="G353" s="20">
        <f t="shared" si="92"/>
        <v>0.63157894736842102</v>
      </c>
      <c r="H353" s="13" t="str">
        <f>VLOOKUP($A353,Raw!$B$2:$DG$512,MATCH('Breakup of Clients of PMS'!H$1,Raw!$B$1:$DG$1,0),0)</f>
        <v>0</v>
      </c>
      <c r="I353" s="20">
        <f t="shared" si="93"/>
        <v>0</v>
      </c>
      <c r="J353" s="13" t="str">
        <f>VLOOKUP($A353,Raw!$B$2:$DG$512,MATCH('Breakup of Clients of PMS'!J$1,Raw!$B$1:$DG$1,0),0)</f>
        <v>0</v>
      </c>
      <c r="K353" s="20">
        <f t="shared" si="94"/>
        <v>0</v>
      </c>
      <c r="L353" s="13" t="str">
        <f>VLOOKUP($A353,Raw!$B$2:$DG$512,MATCH('Breakup of Clients of PMS'!L$1,Raw!$B$1:$DG$1,0),0)</f>
        <v>0</v>
      </c>
      <c r="M353" s="20">
        <f t="shared" si="95"/>
        <v>0</v>
      </c>
      <c r="N353" s="13" t="str">
        <f>VLOOKUP($A353,Raw!$B$2:$DG$512,MATCH('Breakup of Clients of PMS'!N$1,Raw!$B$1:$DG$1,0),0)</f>
        <v>19</v>
      </c>
      <c r="P353" s="13" t="str">
        <f>VLOOKUP($A353,Raw!$B$2:$DG$512,MATCH('Breakup of Clients of PMS'!P$1,Raw!$B$1:$DG$1,0),0)</f>
        <v>0</v>
      </c>
      <c r="Q353" s="20">
        <f t="shared" si="96"/>
        <v>0</v>
      </c>
      <c r="R353" s="13" t="str">
        <f>VLOOKUP($A353,Raw!$B$2:$DG$512,MATCH('Breakup of Clients of PMS'!R$1,Raw!$B$1:$DG$1,0),0)</f>
        <v>20.467</v>
      </c>
      <c r="S353" s="20">
        <f t="shared" si="97"/>
        <v>0.53651567578903214</v>
      </c>
      <c r="T353" s="13" t="str">
        <f>VLOOKUP($A353,Raw!$B$2:$DG$512,MATCH('Breakup of Clients of PMS'!T$1,Raw!$B$1:$DG$1,0),0)</f>
        <v>17.681</v>
      </c>
      <c r="U353" s="20">
        <f t="shared" si="98"/>
        <v>0.4634843242109678</v>
      </c>
      <c r="V353" s="13" t="str">
        <f>VLOOKUP($A353,Raw!$B$2:$DG$512,MATCH('Breakup of Clients of PMS'!V$1,Raw!$B$1:$DG$1,0),0)</f>
        <v>0</v>
      </c>
      <c r="W353" s="20">
        <f t="shared" si="99"/>
        <v>0</v>
      </c>
      <c r="X353" s="13" t="str">
        <f>VLOOKUP($A353,Raw!$B$2:$DG$512,MATCH('Breakup of Clients of PMS'!X$1,Raw!$B$1:$DG$1,0),0)</f>
        <v>0</v>
      </c>
      <c r="Y353" s="20">
        <f t="shared" si="100"/>
        <v>0</v>
      </c>
      <c r="Z353" s="13" t="str">
        <f>VLOOKUP($A353,Raw!$B$2:$DG$512,MATCH('Breakup of Clients of PMS'!Z$1,Raw!$B$1:$DG$1,0),0)</f>
        <v>0</v>
      </c>
      <c r="AA353" s="20">
        <f t="shared" si="101"/>
        <v>0</v>
      </c>
      <c r="AB353" s="13" t="str">
        <f>VLOOKUP($A353,Raw!$B$2:$DG$512,MATCH('Breakup of Clients of PMS'!AB$1,Raw!$B$1:$DG$1,0),0)</f>
        <v>38.148</v>
      </c>
      <c r="AD353" s="11" t="e">
        <f t="shared" si="102"/>
        <v>#DIV/0!</v>
      </c>
      <c r="AE353" s="11">
        <f t="shared" si="103"/>
        <v>2.9238571428571425</v>
      </c>
      <c r="AF353" s="11">
        <f t="shared" si="104"/>
        <v>1.4734166666666668</v>
      </c>
      <c r="AG353" s="11" t="e">
        <f t="shared" si="105"/>
        <v>#DIV/0!</v>
      </c>
      <c r="AH353" s="11" t="e">
        <f t="shared" si="106"/>
        <v>#DIV/0!</v>
      </c>
      <c r="AI353" s="11" t="e">
        <f t="shared" si="107"/>
        <v>#DIV/0!</v>
      </c>
    </row>
    <row r="354" spans="1:35" x14ac:dyDescent="0.3">
      <c r="A354" s="13" t="s">
        <v>5897</v>
      </c>
      <c r="B354" s="13" t="str">
        <f>VLOOKUP($A354,Raw!$B$2:$DG$512,MATCH('Breakup of Clients of PMS'!B$1,Raw!$B$1:$DG$1,0),0)</f>
        <v>0</v>
      </c>
      <c r="C354" s="20">
        <f t="shared" si="90"/>
        <v>0</v>
      </c>
      <c r="D354" s="13" t="str">
        <f>VLOOKUP($A354,Raw!$B$2:$DG$512,MATCH('Breakup of Clients of PMS'!D$1,Raw!$B$1:$DG$1,0),0)</f>
        <v>8</v>
      </c>
      <c r="E354" s="20">
        <f t="shared" si="91"/>
        <v>7.0175438596491224E-2</v>
      </c>
      <c r="F354" s="13" t="str">
        <f>VLOOKUP($A354,Raw!$B$2:$DG$512,MATCH('Breakup of Clients of PMS'!F$1,Raw!$B$1:$DG$1,0),0)</f>
        <v>105</v>
      </c>
      <c r="G354" s="20">
        <f t="shared" si="92"/>
        <v>0.92105263157894735</v>
      </c>
      <c r="H354" s="13" t="str">
        <f>VLOOKUP($A354,Raw!$B$2:$DG$512,MATCH('Breakup of Clients of PMS'!H$1,Raw!$B$1:$DG$1,0),0)</f>
        <v>1</v>
      </c>
      <c r="I354" s="20">
        <f t="shared" si="93"/>
        <v>8.771929824561403E-3</v>
      </c>
      <c r="J354" s="13" t="str">
        <f>VLOOKUP($A354,Raw!$B$2:$DG$512,MATCH('Breakup of Clients of PMS'!J$1,Raw!$B$1:$DG$1,0),0)</f>
        <v>0</v>
      </c>
      <c r="K354" s="20">
        <f t="shared" si="94"/>
        <v>0</v>
      </c>
      <c r="L354" s="13" t="str">
        <f>VLOOKUP($A354,Raw!$B$2:$DG$512,MATCH('Breakup of Clients of PMS'!L$1,Raw!$B$1:$DG$1,0),0)</f>
        <v>0</v>
      </c>
      <c r="M354" s="20">
        <f t="shared" si="95"/>
        <v>0</v>
      </c>
      <c r="N354" s="13" t="str">
        <f>VLOOKUP($A354,Raw!$B$2:$DG$512,MATCH('Breakup of Clients of PMS'!N$1,Raw!$B$1:$DG$1,0),0)</f>
        <v>114</v>
      </c>
      <c r="P354" s="13" t="str">
        <f>VLOOKUP($A354,Raw!$B$2:$DG$512,MATCH('Breakup of Clients of PMS'!P$1,Raw!$B$1:$DG$1,0),0)</f>
        <v>0</v>
      </c>
      <c r="Q354" s="20">
        <f t="shared" si="96"/>
        <v>0</v>
      </c>
      <c r="R354" s="13" t="str">
        <f>VLOOKUP($A354,Raw!$B$2:$DG$512,MATCH('Breakup of Clients of PMS'!R$1,Raw!$B$1:$DG$1,0),0)</f>
        <v>116.25</v>
      </c>
      <c r="S354" s="20">
        <f t="shared" si="97"/>
        <v>0.179116205972081</v>
      </c>
      <c r="T354" s="13" t="str">
        <f>VLOOKUP($A354,Raw!$B$2:$DG$512,MATCH('Breakup of Clients of PMS'!T$1,Raw!$B$1:$DG$1,0),0)</f>
        <v>532.16</v>
      </c>
      <c r="U354" s="20">
        <f t="shared" si="98"/>
        <v>0.81994391544174294</v>
      </c>
      <c r="V354" s="13" t="str">
        <f>VLOOKUP($A354,Raw!$B$2:$DG$512,MATCH('Breakup of Clients of PMS'!V$1,Raw!$B$1:$DG$1,0),0)</f>
        <v>0.61</v>
      </c>
      <c r="W354" s="20">
        <f t="shared" si="99"/>
        <v>9.3987858617608088E-4</v>
      </c>
      <c r="X354" s="13" t="str">
        <f>VLOOKUP($A354,Raw!$B$2:$DG$512,MATCH('Breakup of Clients of PMS'!X$1,Raw!$B$1:$DG$1,0),0)</f>
        <v>0</v>
      </c>
      <c r="Y354" s="20">
        <f t="shared" si="100"/>
        <v>0</v>
      </c>
      <c r="Z354" s="13" t="str">
        <f>VLOOKUP($A354,Raw!$B$2:$DG$512,MATCH('Breakup of Clients of PMS'!Z$1,Raw!$B$1:$DG$1,0),0)</f>
        <v>0</v>
      </c>
      <c r="AA354" s="20">
        <f t="shared" si="101"/>
        <v>0</v>
      </c>
      <c r="AB354" s="13" t="str">
        <f>VLOOKUP($A354,Raw!$B$2:$DG$512,MATCH('Breakup of Clients of PMS'!AB$1,Raw!$B$1:$DG$1,0),0)</f>
        <v>649.02</v>
      </c>
      <c r="AD354" s="11" t="e">
        <f t="shared" si="102"/>
        <v>#DIV/0!</v>
      </c>
      <c r="AE354" s="11">
        <f t="shared" si="103"/>
        <v>14.53125</v>
      </c>
      <c r="AF354" s="11">
        <f t="shared" si="104"/>
        <v>5.0681904761904759</v>
      </c>
      <c r="AG354" s="11">
        <f t="shared" si="105"/>
        <v>0.61</v>
      </c>
      <c r="AH354" s="11" t="e">
        <f t="shared" si="106"/>
        <v>#DIV/0!</v>
      </c>
      <c r="AI354" s="11" t="e">
        <f t="shared" si="107"/>
        <v>#DIV/0!</v>
      </c>
    </row>
    <row r="355" spans="1:35" x14ac:dyDescent="0.3">
      <c r="A355" s="13" t="s">
        <v>5917</v>
      </c>
      <c r="B355" s="13" t="str">
        <f>VLOOKUP($A355,Raw!$B$2:$DG$512,MATCH('Breakup of Clients of PMS'!B$1,Raw!$B$1:$DG$1,0),0)</f>
        <v>0</v>
      </c>
      <c r="C355" s="20">
        <f t="shared" si="90"/>
        <v>0</v>
      </c>
      <c r="D355" s="13" t="str">
        <f>VLOOKUP($A355,Raw!$B$2:$DG$512,MATCH('Breakup of Clients of PMS'!D$1,Raw!$B$1:$DG$1,0),0)</f>
        <v>0</v>
      </c>
      <c r="E355" s="20">
        <f t="shared" si="91"/>
        <v>0</v>
      </c>
      <c r="F355" s="13" t="str">
        <f>VLOOKUP($A355,Raw!$B$2:$DG$512,MATCH('Breakup of Clients of PMS'!F$1,Raw!$B$1:$DG$1,0),0)</f>
        <v>23</v>
      </c>
      <c r="G355" s="20">
        <f t="shared" si="92"/>
        <v>0.92</v>
      </c>
      <c r="H355" s="13" t="str">
        <f>VLOOKUP($A355,Raw!$B$2:$DG$512,MATCH('Breakup of Clients of PMS'!H$1,Raw!$B$1:$DG$1,0),0)</f>
        <v>2</v>
      </c>
      <c r="I355" s="20">
        <f t="shared" si="93"/>
        <v>0.08</v>
      </c>
      <c r="J355" s="13" t="str">
        <f>VLOOKUP($A355,Raw!$B$2:$DG$512,MATCH('Breakup of Clients of PMS'!J$1,Raw!$B$1:$DG$1,0),0)</f>
        <v>0</v>
      </c>
      <c r="K355" s="20">
        <f t="shared" si="94"/>
        <v>0</v>
      </c>
      <c r="L355" s="13" t="str">
        <f>VLOOKUP($A355,Raw!$B$2:$DG$512,MATCH('Breakup of Clients of PMS'!L$1,Raw!$B$1:$DG$1,0),0)</f>
        <v>0</v>
      </c>
      <c r="M355" s="20">
        <f t="shared" si="95"/>
        <v>0</v>
      </c>
      <c r="N355" s="13" t="str">
        <f>VLOOKUP($A355,Raw!$B$2:$DG$512,MATCH('Breakup of Clients of PMS'!N$1,Raw!$B$1:$DG$1,0),0)</f>
        <v>25</v>
      </c>
      <c r="P355" s="13" t="str">
        <f>VLOOKUP($A355,Raw!$B$2:$DG$512,MATCH('Breakup of Clients of PMS'!P$1,Raw!$B$1:$DG$1,0),0)</f>
        <v>0</v>
      </c>
      <c r="Q355" s="20">
        <f t="shared" si="96"/>
        <v>0</v>
      </c>
      <c r="R355" s="13" t="str">
        <f>VLOOKUP($A355,Raw!$B$2:$DG$512,MATCH('Breakup of Clients of PMS'!R$1,Raw!$B$1:$DG$1,0),0)</f>
        <v>0</v>
      </c>
      <c r="S355" s="20">
        <f t="shared" si="97"/>
        <v>0</v>
      </c>
      <c r="T355" s="13" t="str">
        <f>VLOOKUP($A355,Raw!$B$2:$DG$512,MATCH('Breakup of Clients of PMS'!T$1,Raw!$B$1:$DG$1,0),0)</f>
        <v>15.54</v>
      </c>
      <c r="U355" s="20">
        <f t="shared" si="98"/>
        <v>0.93165467625899279</v>
      </c>
      <c r="V355" s="13" t="str">
        <f>VLOOKUP($A355,Raw!$B$2:$DG$512,MATCH('Breakup of Clients of PMS'!V$1,Raw!$B$1:$DG$1,0),0)</f>
        <v>1.14</v>
      </c>
      <c r="W355" s="20">
        <f t="shared" si="99"/>
        <v>6.8345323741007186E-2</v>
      </c>
      <c r="X355" s="13" t="str">
        <f>VLOOKUP($A355,Raw!$B$2:$DG$512,MATCH('Breakup of Clients of PMS'!X$1,Raw!$B$1:$DG$1,0),0)</f>
        <v>0</v>
      </c>
      <c r="Y355" s="20">
        <f t="shared" si="100"/>
        <v>0</v>
      </c>
      <c r="Z355" s="13" t="str">
        <f>VLOOKUP($A355,Raw!$B$2:$DG$512,MATCH('Breakup of Clients of PMS'!Z$1,Raw!$B$1:$DG$1,0),0)</f>
        <v>0</v>
      </c>
      <c r="AA355" s="20">
        <f t="shared" si="101"/>
        <v>0</v>
      </c>
      <c r="AB355" s="13" t="str">
        <f>VLOOKUP($A355,Raw!$B$2:$DG$512,MATCH('Breakup of Clients of PMS'!AB$1,Raw!$B$1:$DG$1,0),0)</f>
        <v>16.68</v>
      </c>
      <c r="AD355" s="11" t="e">
        <f t="shared" si="102"/>
        <v>#DIV/0!</v>
      </c>
      <c r="AE355" s="11" t="e">
        <f t="shared" si="103"/>
        <v>#DIV/0!</v>
      </c>
      <c r="AF355" s="11">
        <f t="shared" si="104"/>
        <v>0.67565217391304344</v>
      </c>
      <c r="AG355" s="11">
        <f t="shared" si="105"/>
        <v>0.56999999999999995</v>
      </c>
      <c r="AH355" s="11" t="e">
        <f t="shared" si="106"/>
        <v>#DIV/0!</v>
      </c>
      <c r="AI355" s="11" t="e">
        <f t="shared" si="107"/>
        <v>#DIV/0!</v>
      </c>
    </row>
    <row r="356" spans="1:35" x14ac:dyDescent="0.3">
      <c r="A356" s="13" t="s">
        <v>5930</v>
      </c>
      <c r="B356" s="13" t="str">
        <f>VLOOKUP($A356,Raw!$B$2:$DG$512,MATCH('Breakup of Clients of PMS'!B$1,Raw!$B$1:$DG$1,0),0)</f>
        <v>0</v>
      </c>
      <c r="C356" s="20" t="e">
        <f t="shared" si="90"/>
        <v>#DIV/0!</v>
      </c>
      <c r="D356" s="13" t="str">
        <f>VLOOKUP($A356,Raw!$B$2:$DG$512,MATCH('Breakup of Clients of PMS'!D$1,Raw!$B$1:$DG$1,0),0)</f>
        <v>0</v>
      </c>
      <c r="E356" s="20" t="e">
        <f t="shared" si="91"/>
        <v>#DIV/0!</v>
      </c>
      <c r="F356" s="13" t="str">
        <f>VLOOKUP($A356,Raw!$B$2:$DG$512,MATCH('Breakup of Clients of PMS'!F$1,Raw!$B$1:$DG$1,0),0)</f>
        <v>0</v>
      </c>
      <c r="G356" s="20" t="e">
        <f t="shared" si="92"/>
        <v>#DIV/0!</v>
      </c>
      <c r="H356" s="13" t="str">
        <f>VLOOKUP($A356,Raw!$B$2:$DG$512,MATCH('Breakup of Clients of PMS'!H$1,Raw!$B$1:$DG$1,0),0)</f>
        <v>0</v>
      </c>
      <c r="I356" s="20" t="e">
        <f t="shared" si="93"/>
        <v>#DIV/0!</v>
      </c>
      <c r="J356" s="13" t="str">
        <f>VLOOKUP($A356,Raw!$B$2:$DG$512,MATCH('Breakup of Clients of PMS'!J$1,Raw!$B$1:$DG$1,0),0)</f>
        <v>0</v>
      </c>
      <c r="K356" s="20" t="e">
        <f t="shared" si="94"/>
        <v>#DIV/0!</v>
      </c>
      <c r="L356" s="13" t="str">
        <f>VLOOKUP($A356,Raw!$B$2:$DG$512,MATCH('Breakup of Clients of PMS'!L$1,Raw!$B$1:$DG$1,0),0)</f>
        <v>0</v>
      </c>
      <c r="M356" s="20" t="e">
        <f t="shared" si="95"/>
        <v>#DIV/0!</v>
      </c>
      <c r="N356" s="13" t="str">
        <f>VLOOKUP($A356,Raw!$B$2:$DG$512,MATCH('Breakup of Clients of PMS'!N$1,Raw!$B$1:$DG$1,0),0)</f>
        <v>0</v>
      </c>
      <c r="P356" s="13" t="str">
        <f>VLOOKUP($A356,Raw!$B$2:$DG$512,MATCH('Breakup of Clients of PMS'!P$1,Raw!$B$1:$DG$1,0),0)</f>
        <v>0</v>
      </c>
      <c r="Q356" s="20" t="e">
        <f t="shared" si="96"/>
        <v>#DIV/0!</v>
      </c>
      <c r="R356" s="13" t="str">
        <f>VLOOKUP($A356,Raw!$B$2:$DG$512,MATCH('Breakup of Clients of PMS'!R$1,Raw!$B$1:$DG$1,0),0)</f>
        <v>0</v>
      </c>
      <c r="S356" s="20" t="e">
        <f t="shared" si="97"/>
        <v>#DIV/0!</v>
      </c>
      <c r="T356" s="13" t="str">
        <f>VLOOKUP($A356,Raw!$B$2:$DG$512,MATCH('Breakup of Clients of PMS'!T$1,Raw!$B$1:$DG$1,0),0)</f>
        <v>0</v>
      </c>
      <c r="U356" s="20" t="e">
        <f t="shared" si="98"/>
        <v>#DIV/0!</v>
      </c>
      <c r="V356" s="13" t="str">
        <f>VLOOKUP($A356,Raw!$B$2:$DG$512,MATCH('Breakup of Clients of PMS'!V$1,Raw!$B$1:$DG$1,0),0)</f>
        <v>0</v>
      </c>
      <c r="W356" s="20" t="e">
        <f t="shared" si="99"/>
        <v>#DIV/0!</v>
      </c>
      <c r="X356" s="13" t="str">
        <f>VLOOKUP($A356,Raw!$B$2:$DG$512,MATCH('Breakup of Clients of PMS'!X$1,Raw!$B$1:$DG$1,0),0)</f>
        <v>0</v>
      </c>
      <c r="Y356" s="20" t="e">
        <f t="shared" si="100"/>
        <v>#DIV/0!</v>
      </c>
      <c r="Z356" s="13" t="str">
        <f>VLOOKUP($A356,Raw!$B$2:$DG$512,MATCH('Breakup of Clients of PMS'!Z$1,Raw!$B$1:$DG$1,0),0)</f>
        <v>0</v>
      </c>
      <c r="AA356" s="20" t="e">
        <f t="shared" si="101"/>
        <v>#DIV/0!</v>
      </c>
      <c r="AB356" s="13" t="str">
        <f>VLOOKUP($A356,Raw!$B$2:$DG$512,MATCH('Breakup of Clients of PMS'!AB$1,Raw!$B$1:$DG$1,0),0)</f>
        <v>0</v>
      </c>
      <c r="AD356" s="11" t="e">
        <f t="shared" si="102"/>
        <v>#DIV/0!</v>
      </c>
      <c r="AE356" s="11" t="e">
        <f t="shared" si="103"/>
        <v>#DIV/0!</v>
      </c>
      <c r="AF356" s="11" t="e">
        <f t="shared" si="104"/>
        <v>#DIV/0!</v>
      </c>
      <c r="AG356" s="11" t="e">
        <f t="shared" si="105"/>
        <v>#DIV/0!</v>
      </c>
      <c r="AH356" s="11" t="e">
        <f t="shared" si="106"/>
        <v>#DIV/0!</v>
      </c>
      <c r="AI356" s="11" t="e">
        <f t="shared" si="107"/>
        <v>#DIV/0!</v>
      </c>
    </row>
    <row r="357" spans="1:35" x14ac:dyDescent="0.3">
      <c r="A357" s="13" t="s">
        <v>5939</v>
      </c>
      <c r="B357" s="13" t="str">
        <f>VLOOKUP($A357,Raw!$B$2:$DG$512,MATCH('Breakup of Clients of PMS'!B$1,Raw!$B$1:$DG$1,0),0)</f>
        <v>0</v>
      </c>
      <c r="C357" s="20" t="e">
        <f t="shared" si="90"/>
        <v>#DIV/0!</v>
      </c>
      <c r="D357" s="13" t="str">
        <f>VLOOKUP($A357,Raw!$B$2:$DG$512,MATCH('Breakup of Clients of PMS'!D$1,Raw!$B$1:$DG$1,0),0)</f>
        <v>0</v>
      </c>
      <c r="E357" s="20" t="e">
        <f t="shared" si="91"/>
        <v>#DIV/0!</v>
      </c>
      <c r="F357" s="13" t="str">
        <f>VLOOKUP($A357,Raw!$B$2:$DG$512,MATCH('Breakup of Clients of PMS'!F$1,Raw!$B$1:$DG$1,0),0)</f>
        <v>0</v>
      </c>
      <c r="G357" s="20" t="e">
        <f t="shared" si="92"/>
        <v>#DIV/0!</v>
      </c>
      <c r="H357" s="13" t="str">
        <f>VLOOKUP($A357,Raw!$B$2:$DG$512,MATCH('Breakup of Clients of PMS'!H$1,Raw!$B$1:$DG$1,0),0)</f>
        <v>0</v>
      </c>
      <c r="I357" s="20" t="e">
        <f t="shared" si="93"/>
        <v>#DIV/0!</v>
      </c>
      <c r="J357" s="13" t="str">
        <f>VLOOKUP($A357,Raw!$B$2:$DG$512,MATCH('Breakup of Clients of PMS'!J$1,Raw!$B$1:$DG$1,0),0)</f>
        <v>0</v>
      </c>
      <c r="K357" s="20" t="e">
        <f t="shared" si="94"/>
        <v>#DIV/0!</v>
      </c>
      <c r="L357" s="13" t="str">
        <f>VLOOKUP($A357,Raw!$B$2:$DG$512,MATCH('Breakup of Clients of PMS'!L$1,Raw!$B$1:$DG$1,0),0)</f>
        <v>0</v>
      </c>
      <c r="M357" s="20" t="e">
        <f t="shared" si="95"/>
        <v>#DIV/0!</v>
      </c>
      <c r="N357" s="13" t="str">
        <f>VLOOKUP($A357,Raw!$B$2:$DG$512,MATCH('Breakup of Clients of PMS'!N$1,Raw!$B$1:$DG$1,0),0)</f>
        <v>0</v>
      </c>
      <c r="P357" s="13" t="str">
        <f>VLOOKUP($A357,Raw!$B$2:$DG$512,MATCH('Breakup of Clients of PMS'!P$1,Raw!$B$1:$DG$1,0),0)</f>
        <v>0</v>
      </c>
      <c r="Q357" s="20" t="e">
        <f t="shared" si="96"/>
        <v>#DIV/0!</v>
      </c>
      <c r="R357" s="13" t="str">
        <f>VLOOKUP($A357,Raw!$B$2:$DG$512,MATCH('Breakup of Clients of PMS'!R$1,Raw!$B$1:$DG$1,0),0)</f>
        <v>0</v>
      </c>
      <c r="S357" s="20" t="e">
        <f t="shared" si="97"/>
        <v>#DIV/0!</v>
      </c>
      <c r="T357" s="13" t="str">
        <f>VLOOKUP($A357,Raw!$B$2:$DG$512,MATCH('Breakup of Clients of PMS'!T$1,Raw!$B$1:$DG$1,0),0)</f>
        <v>0</v>
      </c>
      <c r="U357" s="20" t="e">
        <f t="shared" si="98"/>
        <v>#DIV/0!</v>
      </c>
      <c r="V357" s="13" t="str">
        <f>VLOOKUP($A357,Raw!$B$2:$DG$512,MATCH('Breakup of Clients of PMS'!V$1,Raw!$B$1:$DG$1,0),0)</f>
        <v>0</v>
      </c>
      <c r="W357" s="20" t="e">
        <f t="shared" si="99"/>
        <v>#DIV/0!</v>
      </c>
      <c r="X357" s="13" t="str">
        <f>VLOOKUP($A357,Raw!$B$2:$DG$512,MATCH('Breakup of Clients of PMS'!X$1,Raw!$B$1:$DG$1,0),0)</f>
        <v>0</v>
      </c>
      <c r="Y357" s="20" t="e">
        <f t="shared" si="100"/>
        <v>#DIV/0!</v>
      </c>
      <c r="Z357" s="13" t="str">
        <f>VLOOKUP($A357,Raw!$B$2:$DG$512,MATCH('Breakup of Clients of PMS'!Z$1,Raw!$B$1:$DG$1,0),0)</f>
        <v>0</v>
      </c>
      <c r="AA357" s="20" t="e">
        <f t="shared" si="101"/>
        <v>#DIV/0!</v>
      </c>
      <c r="AB357" s="13" t="str">
        <f>VLOOKUP($A357,Raw!$B$2:$DG$512,MATCH('Breakup of Clients of PMS'!AB$1,Raw!$B$1:$DG$1,0),0)</f>
        <v>0</v>
      </c>
      <c r="AD357" s="11" t="e">
        <f t="shared" si="102"/>
        <v>#DIV/0!</v>
      </c>
      <c r="AE357" s="11" t="e">
        <f t="shared" si="103"/>
        <v>#DIV/0!</v>
      </c>
      <c r="AF357" s="11" t="e">
        <f t="shared" si="104"/>
        <v>#DIV/0!</v>
      </c>
      <c r="AG357" s="11" t="e">
        <f t="shared" si="105"/>
        <v>#DIV/0!</v>
      </c>
      <c r="AH357" s="11" t="e">
        <f t="shared" si="106"/>
        <v>#DIV/0!</v>
      </c>
      <c r="AI357" s="11" t="e">
        <f t="shared" si="107"/>
        <v>#DIV/0!</v>
      </c>
    </row>
    <row r="358" spans="1:35" x14ac:dyDescent="0.3">
      <c r="A358" s="13" t="s">
        <v>5947</v>
      </c>
      <c r="B358" s="13" t="str">
        <f>VLOOKUP($A358,Raw!$B$2:$DG$512,MATCH('Breakup of Clients of PMS'!B$1,Raw!$B$1:$DG$1,0),0)</f>
        <v>0</v>
      </c>
      <c r="C358" s="20">
        <f t="shared" si="90"/>
        <v>0</v>
      </c>
      <c r="D358" s="13" t="str">
        <f>VLOOKUP($A358,Raw!$B$2:$DG$512,MATCH('Breakup of Clients of PMS'!D$1,Raw!$B$1:$DG$1,0),0)</f>
        <v>1</v>
      </c>
      <c r="E358" s="20">
        <f t="shared" si="91"/>
        <v>1.3513513513513514E-2</v>
      </c>
      <c r="F358" s="13" t="str">
        <f>VLOOKUP($A358,Raw!$B$2:$DG$512,MATCH('Breakup of Clients of PMS'!F$1,Raw!$B$1:$DG$1,0),0)</f>
        <v>68</v>
      </c>
      <c r="G358" s="20">
        <f t="shared" si="92"/>
        <v>0.91891891891891897</v>
      </c>
      <c r="H358" s="13" t="str">
        <f>VLOOKUP($A358,Raw!$B$2:$DG$512,MATCH('Breakup of Clients of PMS'!H$1,Raw!$B$1:$DG$1,0),0)</f>
        <v>5</v>
      </c>
      <c r="I358" s="20">
        <f t="shared" si="93"/>
        <v>6.7567567567567571E-2</v>
      </c>
      <c r="J358" s="13" t="str">
        <f>VLOOKUP($A358,Raw!$B$2:$DG$512,MATCH('Breakup of Clients of PMS'!J$1,Raw!$B$1:$DG$1,0),0)</f>
        <v>0</v>
      </c>
      <c r="K358" s="20">
        <f t="shared" si="94"/>
        <v>0</v>
      </c>
      <c r="L358" s="13" t="str">
        <f>VLOOKUP($A358,Raw!$B$2:$DG$512,MATCH('Breakup of Clients of PMS'!L$1,Raw!$B$1:$DG$1,0),0)</f>
        <v>0</v>
      </c>
      <c r="M358" s="20">
        <f t="shared" si="95"/>
        <v>0</v>
      </c>
      <c r="N358" s="13" t="str">
        <f>VLOOKUP($A358,Raw!$B$2:$DG$512,MATCH('Breakup of Clients of PMS'!N$1,Raw!$B$1:$DG$1,0),0)</f>
        <v>74</v>
      </c>
      <c r="P358" s="13" t="str">
        <f>VLOOKUP($A358,Raw!$B$2:$DG$512,MATCH('Breakup of Clients of PMS'!P$1,Raw!$B$1:$DG$1,0),0)</f>
        <v>0</v>
      </c>
      <c r="Q358" s="20">
        <f t="shared" si="96"/>
        <v>0</v>
      </c>
      <c r="R358" s="13" t="str">
        <f>VLOOKUP($A358,Raw!$B$2:$DG$512,MATCH('Breakup of Clients of PMS'!R$1,Raw!$B$1:$DG$1,0),0)</f>
        <v>1.27</v>
      </c>
      <c r="S358" s="20">
        <f t="shared" si="97"/>
        <v>1.1358554690993649E-2</v>
      </c>
      <c r="T358" s="13" t="str">
        <f>VLOOKUP($A358,Raw!$B$2:$DG$512,MATCH('Breakup of Clients of PMS'!T$1,Raw!$B$1:$DG$1,0),0)</f>
        <v>107.24</v>
      </c>
      <c r="U358" s="20">
        <f t="shared" si="98"/>
        <v>0.95912709060012513</v>
      </c>
      <c r="V358" s="13" t="str">
        <f>VLOOKUP($A358,Raw!$B$2:$DG$512,MATCH('Breakup of Clients of PMS'!V$1,Raw!$B$1:$DG$1,0),0)</f>
        <v>3.3</v>
      </c>
      <c r="W358" s="20">
        <f t="shared" si="99"/>
        <v>2.9514354708881134E-2</v>
      </c>
      <c r="X358" s="13" t="str">
        <f>VLOOKUP($A358,Raw!$B$2:$DG$512,MATCH('Breakup of Clients of PMS'!X$1,Raw!$B$1:$DG$1,0),0)</f>
        <v>0</v>
      </c>
      <c r="Y358" s="20">
        <f t="shared" si="100"/>
        <v>0</v>
      </c>
      <c r="Z358" s="13" t="str">
        <f>VLOOKUP($A358,Raw!$B$2:$DG$512,MATCH('Breakup of Clients of PMS'!Z$1,Raw!$B$1:$DG$1,0),0)</f>
        <v>0</v>
      </c>
      <c r="AA358" s="20">
        <f t="shared" si="101"/>
        <v>0</v>
      </c>
      <c r="AB358" s="13" t="str">
        <f>VLOOKUP($A358,Raw!$B$2:$DG$512,MATCH('Breakup of Clients of PMS'!AB$1,Raw!$B$1:$DG$1,0),0)</f>
        <v>111.81</v>
      </c>
      <c r="AD358" s="11" t="e">
        <f t="shared" si="102"/>
        <v>#DIV/0!</v>
      </c>
      <c r="AE358" s="11">
        <f t="shared" si="103"/>
        <v>1.27</v>
      </c>
      <c r="AF358" s="11">
        <f t="shared" si="104"/>
        <v>1.5770588235294116</v>
      </c>
      <c r="AG358" s="11">
        <f t="shared" si="105"/>
        <v>0.65999999999999992</v>
      </c>
      <c r="AH358" s="11" t="e">
        <f t="shared" si="106"/>
        <v>#DIV/0!</v>
      </c>
      <c r="AI358" s="11" t="e">
        <f t="shared" si="107"/>
        <v>#DIV/0!</v>
      </c>
    </row>
    <row r="359" spans="1:35" x14ac:dyDescent="0.3">
      <c r="A359" s="13" t="s">
        <v>5964</v>
      </c>
      <c r="B359" s="13" t="str">
        <f>VLOOKUP($A359,Raw!$B$2:$DG$512,MATCH('Breakup of Clients of PMS'!B$1,Raw!$B$1:$DG$1,0),0)</f>
        <v>0</v>
      </c>
      <c r="C359" s="20">
        <f t="shared" si="90"/>
        <v>0</v>
      </c>
      <c r="D359" s="13" t="str">
        <f>VLOOKUP($A359,Raw!$B$2:$DG$512,MATCH('Breakup of Clients of PMS'!D$1,Raw!$B$1:$DG$1,0),0)</f>
        <v>8</v>
      </c>
      <c r="E359" s="20">
        <f t="shared" si="91"/>
        <v>0.1951219512195122</v>
      </c>
      <c r="F359" s="13" t="str">
        <f>VLOOKUP($A359,Raw!$B$2:$DG$512,MATCH('Breakup of Clients of PMS'!F$1,Raw!$B$1:$DG$1,0),0)</f>
        <v>31</v>
      </c>
      <c r="G359" s="20">
        <f t="shared" si="92"/>
        <v>0.75609756097560976</v>
      </c>
      <c r="H359" s="13" t="str">
        <f>VLOOKUP($A359,Raw!$B$2:$DG$512,MATCH('Breakup of Clients of PMS'!H$1,Raw!$B$1:$DG$1,0),0)</f>
        <v>2</v>
      </c>
      <c r="I359" s="20">
        <f t="shared" si="93"/>
        <v>4.878048780487805E-2</v>
      </c>
      <c r="J359" s="13" t="str">
        <f>VLOOKUP($A359,Raw!$B$2:$DG$512,MATCH('Breakup of Clients of PMS'!J$1,Raw!$B$1:$DG$1,0),0)</f>
        <v>0</v>
      </c>
      <c r="K359" s="20">
        <f t="shared" si="94"/>
        <v>0</v>
      </c>
      <c r="L359" s="13" t="str">
        <f>VLOOKUP($A359,Raw!$B$2:$DG$512,MATCH('Breakup of Clients of PMS'!L$1,Raw!$B$1:$DG$1,0),0)</f>
        <v>0</v>
      </c>
      <c r="M359" s="20">
        <f t="shared" si="95"/>
        <v>0</v>
      </c>
      <c r="N359" s="13" t="str">
        <f>VLOOKUP($A359,Raw!$B$2:$DG$512,MATCH('Breakup of Clients of PMS'!N$1,Raw!$B$1:$DG$1,0),0)</f>
        <v>41</v>
      </c>
      <c r="P359" s="13" t="str">
        <f>VLOOKUP($A359,Raw!$B$2:$DG$512,MATCH('Breakup of Clients of PMS'!P$1,Raw!$B$1:$DG$1,0),0)</f>
        <v>0</v>
      </c>
      <c r="Q359" s="20">
        <f t="shared" si="96"/>
        <v>0</v>
      </c>
      <c r="R359" s="13" t="str">
        <f>VLOOKUP($A359,Raw!$B$2:$DG$512,MATCH('Breakup of Clients of PMS'!R$1,Raw!$B$1:$DG$1,0),0)</f>
        <v>59.919</v>
      </c>
      <c r="S359" s="20">
        <f t="shared" si="97"/>
        <v>0.59048623292666091</v>
      </c>
      <c r="T359" s="13" t="str">
        <f>VLOOKUP($A359,Raw!$B$2:$DG$512,MATCH('Breakup of Clients of PMS'!T$1,Raw!$B$1:$DG$1,0),0)</f>
        <v>40.02</v>
      </c>
      <c r="U359" s="20">
        <f t="shared" si="98"/>
        <v>0.39438673946035441</v>
      </c>
      <c r="V359" s="13" t="str">
        <f>VLOOKUP($A359,Raw!$B$2:$DG$512,MATCH('Breakup of Clients of PMS'!V$1,Raw!$B$1:$DG$1,0),0)</f>
        <v>1.535</v>
      </c>
      <c r="W359" s="20">
        <f t="shared" si="99"/>
        <v>1.5127027612984605E-2</v>
      </c>
      <c r="X359" s="13" t="str">
        <f>VLOOKUP($A359,Raw!$B$2:$DG$512,MATCH('Breakup of Clients of PMS'!X$1,Raw!$B$1:$DG$1,0),0)</f>
        <v>0</v>
      </c>
      <c r="Y359" s="20">
        <f t="shared" si="100"/>
        <v>0</v>
      </c>
      <c r="Z359" s="13" t="str">
        <f>VLOOKUP($A359,Raw!$B$2:$DG$512,MATCH('Breakup of Clients of PMS'!Z$1,Raw!$B$1:$DG$1,0),0)</f>
        <v>0</v>
      </c>
      <c r="AA359" s="20">
        <f t="shared" si="101"/>
        <v>0</v>
      </c>
      <c r="AB359" s="13" t="str">
        <f>VLOOKUP($A359,Raw!$B$2:$DG$512,MATCH('Breakup of Clients of PMS'!AB$1,Raw!$B$1:$DG$1,0),0)</f>
        <v>101.474</v>
      </c>
      <c r="AD359" s="11" t="e">
        <f t="shared" si="102"/>
        <v>#DIV/0!</v>
      </c>
      <c r="AE359" s="11">
        <f t="shared" si="103"/>
        <v>7.4898749999999996</v>
      </c>
      <c r="AF359" s="11">
        <f t="shared" si="104"/>
        <v>1.2909677419354839</v>
      </c>
      <c r="AG359" s="11">
        <f t="shared" si="105"/>
        <v>0.76749999999999996</v>
      </c>
      <c r="AH359" s="11" t="e">
        <f t="shared" si="106"/>
        <v>#DIV/0!</v>
      </c>
      <c r="AI359" s="11" t="e">
        <f t="shared" si="107"/>
        <v>#DIV/0!</v>
      </c>
    </row>
    <row r="360" spans="1:35" x14ac:dyDescent="0.3">
      <c r="A360" s="13" t="s">
        <v>5986</v>
      </c>
      <c r="B360" s="13" t="str">
        <f>VLOOKUP($A360,Raw!$B$2:$DG$512,MATCH('Breakup of Clients of PMS'!B$1,Raw!$B$1:$DG$1,0),0)</f>
        <v>0</v>
      </c>
      <c r="C360" s="20">
        <f t="shared" si="90"/>
        <v>0</v>
      </c>
      <c r="D360" s="13" t="str">
        <f>VLOOKUP($A360,Raw!$B$2:$DG$512,MATCH('Breakup of Clients of PMS'!D$1,Raw!$B$1:$DG$1,0),0)</f>
        <v>2</v>
      </c>
      <c r="E360" s="20">
        <f t="shared" si="91"/>
        <v>1.680672268907563E-2</v>
      </c>
      <c r="F360" s="13" t="str">
        <f>VLOOKUP($A360,Raw!$B$2:$DG$512,MATCH('Breakup of Clients of PMS'!F$1,Raw!$B$1:$DG$1,0),0)</f>
        <v>98</v>
      </c>
      <c r="G360" s="20">
        <f t="shared" si="92"/>
        <v>0.82352941176470584</v>
      </c>
      <c r="H360" s="13" t="str">
        <f>VLOOKUP($A360,Raw!$B$2:$DG$512,MATCH('Breakup of Clients of PMS'!H$1,Raw!$B$1:$DG$1,0),0)</f>
        <v>19</v>
      </c>
      <c r="I360" s="20">
        <f t="shared" si="93"/>
        <v>0.15966386554621848</v>
      </c>
      <c r="J360" s="13" t="str">
        <f>VLOOKUP($A360,Raw!$B$2:$DG$512,MATCH('Breakup of Clients of PMS'!J$1,Raw!$B$1:$DG$1,0),0)</f>
        <v>0</v>
      </c>
      <c r="K360" s="20">
        <f t="shared" si="94"/>
        <v>0</v>
      </c>
      <c r="L360" s="13" t="str">
        <f>VLOOKUP($A360,Raw!$B$2:$DG$512,MATCH('Breakup of Clients of PMS'!L$1,Raw!$B$1:$DG$1,0),0)</f>
        <v>0</v>
      </c>
      <c r="M360" s="20">
        <f t="shared" si="95"/>
        <v>0</v>
      </c>
      <c r="N360" s="13" t="str">
        <f>VLOOKUP($A360,Raw!$B$2:$DG$512,MATCH('Breakup of Clients of PMS'!N$1,Raw!$B$1:$DG$1,0),0)</f>
        <v>119</v>
      </c>
      <c r="P360" s="13" t="str">
        <f>VLOOKUP($A360,Raw!$B$2:$DG$512,MATCH('Breakup of Clients of PMS'!P$1,Raw!$B$1:$DG$1,0),0)</f>
        <v>0</v>
      </c>
      <c r="Q360" s="20">
        <f t="shared" si="96"/>
        <v>0</v>
      </c>
      <c r="R360" s="13" t="str">
        <f>VLOOKUP($A360,Raw!$B$2:$DG$512,MATCH('Breakup of Clients of PMS'!R$1,Raw!$B$1:$DG$1,0),0)</f>
        <v>10.921</v>
      </c>
      <c r="S360" s="20">
        <f t="shared" si="97"/>
        <v>5.1057045881681924E-2</v>
      </c>
      <c r="T360" s="13" t="str">
        <f>VLOOKUP($A360,Raw!$B$2:$DG$512,MATCH('Breakup of Clients of PMS'!T$1,Raw!$B$1:$DG$1,0),0)</f>
        <v>178.258</v>
      </c>
      <c r="U360" s="20">
        <f t="shared" si="98"/>
        <v>0.83337852621342889</v>
      </c>
      <c r="V360" s="13" t="str">
        <f>VLOOKUP($A360,Raw!$B$2:$DG$512,MATCH('Breakup of Clients of PMS'!V$1,Raw!$B$1:$DG$1,0),0)</f>
        <v>24.719</v>
      </c>
      <c r="W360" s="20">
        <f t="shared" si="99"/>
        <v>0.11556442790488926</v>
      </c>
      <c r="X360" s="13" t="str">
        <f>VLOOKUP($A360,Raw!$B$2:$DG$512,MATCH('Breakup of Clients of PMS'!X$1,Raw!$B$1:$DG$1,0),0)</f>
        <v>0</v>
      </c>
      <c r="Y360" s="20">
        <f t="shared" si="100"/>
        <v>0</v>
      </c>
      <c r="Z360" s="13" t="str">
        <f>VLOOKUP($A360,Raw!$B$2:$DG$512,MATCH('Breakup of Clients of PMS'!Z$1,Raw!$B$1:$DG$1,0),0)</f>
        <v>0</v>
      </c>
      <c r="AA360" s="20">
        <f t="shared" si="101"/>
        <v>0</v>
      </c>
      <c r="AB360" s="13" t="str">
        <f>VLOOKUP($A360,Raw!$B$2:$DG$512,MATCH('Breakup of Clients of PMS'!AB$1,Raw!$B$1:$DG$1,0),0)</f>
        <v>213.898</v>
      </c>
      <c r="AD360" s="11" t="e">
        <f t="shared" si="102"/>
        <v>#DIV/0!</v>
      </c>
      <c r="AE360" s="11">
        <f t="shared" si="103"/>
        <v>5.4604999999999997</v>
      </c>
      <c r="AF360" s="11">
        <f t="shared" si="104"/>
        <v>1.8189591836734695</v>
      </c>
      <c r="AG360" s="11">
        <f t="shared" si="105"/>
        <v>1.3010000000000002</v>
      </c>
      <c r="AH360" s="11" t="e">
        <f t="shared" si="106"/>
        <v>#DIV/0!</v>
      </c>
      <c r="AI360" s="11" t="e">
        <f t="shared" si="107"/>
        <v>#DIV/0!</v>
      </c>
    </row>
    <row r="361" spans="1:35" x14ac:dyDescent="0.3">
      <c r="A361" s="13" t="s">
        <v>6005</v>
      </c>
      <c r="B361" s="13" t="str">
        <f>VLOOKUP($A361,Raw!$B$2:$DG$512,MATCH('Breakup of Clients of PMS'!B$1,Raw!$B$1:$DG$1,0),0)</f>
        <v>0</v>
      </c>
      <c r="C361" s="20">
        <f t="shared" si="90"/>
        <v>0</v>
      </c>
      <c r="D361" s="13" t="str">
        <f>VLOOKUP($A361,Raw!$B$2:$DG$512,MATCH('Breakup of Clients of PMS'!D$1,Raw!$B$1:$DG$1,0),0)</f>
        <v>18</v>
      </c>
      <c r="E361" s="20">
        <f t="shared" si="91"/>
        <v>5.5384615384615386E-2</v>
      </c>
      <c r="F361" s="13" t="str">
        <f>VLOOKUP($A361,Raw!$B$2:$DG$512,MATCH('Breakup of Clients of PMS'!F$1,Raw!$B$1:$DG$1,0),0)</f>
        <v>277</v>
      </c>
      <c r="G361" s="20">
        <f t="shared" si="92"/>
        <v>0.85230769230769232</v>
      </c>
      <c r="H361" s="13" t="str">
        <f>VLOOKUP($A361,Raw!$B$2:$DG$512,MATCH('Breakup of Clients of PMS'!H$1,Raw!$B$1:$DG$1,0),0)</f>
        <v>30</v>
      </c>
      <c r="I361" s="20">
        <f t="shared" si="93"/>
        <v>9.2307692307692313E-2</v>
      </c>
      <c r="J361" s="13" t="str">
        <f>VLOOKUP($A361,Raw!$B$2:$DG$512,MATCH('Breakup of Clients of PMS'!J$1,Raw!$B$1:$DG$1,0),0)</f>
        <v>0</v>
      </c>
      <c r="K361" s="20">
        <f t="shared" si="94"/>
        <v>0</v>
      </c>
      <c r="L361" s="13" t="str">
        <f>VLOOKUP($A361,Raw!$B$2:$DG$512,MATCH('Breakup of Clients of PMS'!L$1,Raw!$B$1:$DG$1,0),0)</f>
        <v>0</v>
      </c>
      <c r="M361" s="20">
        <f t="shared" si="95"/>
        <v>0</v>
      </c>
      <c r="N361" s="13" t="str">
        <f>VLOOKUP($A361,Raw!$B$2:$DG$512,MATCH('Breakup of Clients of PMS'!N$1,Raw!$B$1:$DG$1,0),0)</f>
        <v>325</v>
      </c>
      <c r="P361" s="13" t="str">
        <f>VLOOKUP($A361,Raw!$B$2:$DG$512,MATCH('Breakup of Clients of PMS'!P$1,Raw!$B$1:$DG$1,0),0)</f>
        <v>0</v>
      </c>
      <c r="Q361" s="20">
        <f t="shared" si="96"/>
        <v>0</v>
      </c>
      <c r="R361" s="13" t="str">
        <f>VLOOKUP($A361,Raw!$B$2:$DG$512,MATCH('Breakup of Clients of PMS'!R$1,Raw!$B$1:$DG$1,0),0)</f>
        <v>54.96</v>
      </c>
      <c r="S361" s="20">
        <f t="shared" si="97"/>
        <v>0.17038690476190477</v>
      </c>
      <c r="T361" s="13" t="str">
        <f>VLOOKUP($A361,Raw!$B$2:$DG$512,MATCH('Breakup of Clients of PMS'!T$1,Raw!$B$1:$DG$1,0),0)</f>
        <v>243.39</v>
      </c>
      <c r="U361" s="20">
        <f t="shared" si="98"/>
        <v>0.75455729166666663</v>
      </c>
      <c r="V361" s="13" t="str">
        <f>VLOOKUP($A361,Raw!$B$2:$DG$512,MATCH('Breakup of Clients of PMS'!V$1,Raw!$B$1:$DG$1,0),0)</f>
        <v>24.21</v>
      </c>
      <c r="W361" s="20">
        <f t="shared" si="99"/>
        <v>7.5055803571428575E-2</v>
      </c>
      <c r="X361" s="13" t="str">
        <f>VLOOKUP($A361,Raw!$B$2:$DG$512,MATCH('Breakup of Clients of PMS'!X$1,Raw!$B$1:$DG$1,0),0)</f>
        <v>0</v>
      </c>
      <c r="Y361" s="20">
        <f t="shared" si="100"/>
        <v>0</v>
      </c>
      <c r="Z361" s="13" t="str">
        <f>VLOOKUP($A361,Raw!$B$2:$DG$512,MATCH('Breakup of Clients of PMS'!Z$1,Raw!$B$1:$DG$1,0),0)</f>
        <v>0</v>
      </c>
      <c r="AA361" s="20">
        <f t="shared" si="101"/>
        <v>0</v>
      </c>
      <c r="AB361" s="13" t="str">
        <f>VLOOKUP($A361,Raw!$B$2:$DG$512,MATCH('Breakup of Clients of PMS'!AB$1,Raw!$B$1:$DG$1,0),0)</f>
        <v>322.56</v>
      </c>
      <c r="AD361" s="11" t="e">
        <f t="shared" si="102"/>
        <v>#DIV/0!</v>
      </c>
      <c r="AE361" s="11">
        <f t="shared" si="103"/>
        <v>3.0533333333333332</v>
      </c>
      <c r="AF361" s="11">
        <f t="shared" si="104"/>
        <v>0.87866425992779773</v>
      </c>
      <c r="AG361" s="11">
        <f t="shared" si="105"/>
        <v>0.80700000000000005</v>
      </c>
      <c r="AH361" s="11" t="e">
        <f t="shared" si="106"/>
        <v>#DIV/0!</v>
      </c>
      <c r="AI361" s="11" t="e">
        <f t="shared" si="107"/>
        <v>#DIV/0!</v>
      </c>
    </row>
    <row r="362" spans="1:35" x14ac:dyDescent="0.3">
      <c r="A362" s="13" t="s">
        <v>6030</v>
      </c>
      <c r="B362" s="13" t="str">
        <f>VLOOKUP($A362,Raw!$B$2:$DG$512,MATCH('Breakup of Clients of PMS'!B$1,Raw!$B$1:$DG$1,0),0)</f>
        <v>0</v>
      </c>
      <c r="C362" s="20" t="e">
        <f t="shared" si="90"/>
        <v>#DIV/0!</v>
      </c>
      <c r="D362" s="13" t="str">
        <f>VLOOKUP($A362,Raw!$B$2:$DG$512,MATCH('Breakup of Clients of PMS'!D$1,Raw!$B$1:$DG$1,0),0)</f>
        <v>0</v>
      </c>
      <c r="E362" s="20" t="e">
        <f t="shared" si="91"/>
        <v>#DIV/0!</v>
      </c>
      <c r="F362" s="13" t="str">
        <f>VLOOKUP($A362,Raw!$B$2:$DG$512,MATCH('Breakup of Clients of PMS'!F$1,Raw!$B$1:$DG$1,0),0)</f>
        <v>0</v>
      </c>
      <c r="G362" s="20" t="e">
        <f t="shared" si="92"/>
        <v>#DIV/0!</v>
      </c>
      <c r="H362" s="13" t="str">
        <f>VLOOKUP($A362,Raw!$B$2:$DG$512,MATCH('Breakup of Clients of PMS'!H$1,Raw!$B$1:$DG$1,0),0)</f>
        <v>0</v>
      </c>
      <c r="I362" s="20" t="e">
        <f t="shared" si="93"/>
        <v>#DIV/0!</v>
      </c>
      <c r="J362" s="13" t="str">
        <f>VLOOKUP($A362,Raw!$B$2:$DG$512,MATCH('Breakup of Clients of PMS'!J$1,Raw!$B$1:$DG$1,0),0)</f>
        <v>0</v>
      </c>
      <c r="K362" s="20" t="e">
        <f t="shared" si="94"/>
        <v>#DIV/0!</v>
      </c>
      <c r="L362" s="13" t="str">
        <f>VLOOKUP($A362,Raw!$B$2:$DG$512,MATCH('Breakup of Clients of PMS'!L$1,Raw!$B$1:$DG$1,0),0)</f>
        <v>0</v>
      </c>
      <c r="M362" s="20" t="e">
        <f t="shared" si="95"/>
        <v>#DIV/0!</v>
      </c>
      <c r="N362" s="13" t="str">
        <f>VLOOKUP($A362,Raw!$B$2:$DG$512,MATCH('Breakup of Clients of PMS'!N$1,Raw!$B$1:$DG$1,0),0)</f>
        <v>0</v>
      </c>
      <c r="P362" s="13" t="str">
        <f>VLOOKUP($A362,Raw!$B$2:$DG$512,MATCH('Breakup of Clients of PMS'!P$1,Raw!$B$1:$DG$1,0),0)</f>
        <v>0</v>
      </c>
      <c r="Q362" s="20" t="e">
        <f t="shared" si="96"/>
        <v>#DIV/0!</v>
      </c>
      <c r="R362" s="13" t="str">
        <f>VLOOKUP($A362,Raw!$B$2:$DG$512,MATCH('Breakup of Clients of PMS'!R$1,Raw!$B$1:$DG$1,0),0)</f>
        <v>0</v>
      </c>
      <c r="S362" s="20" t="e">
        <f t="shared" si="97"/>
        <v>#DIV/0!</v>
      </c>
      <c r="T362" s="13" t="str">
        <f>VLOOKUP($A362,Raw!$B$2:$DG$512,MATCH('Breakup of Clients of PMS'!T$1,Raw!$B$1:$DG$1,0),0)</f>
        <v>0</v>
      </c>
      <c r="U362" s="20" t="e">
        <f t="shared" si="98"/>
        <v>#DIV/0!</v>
      </c>
      <c r="V362" s="13" t="str">
        <f>VLOOKUP($A362,Raw!$B$2:$DG$512,MATCH('Breakup of Clients of PMS'!V$1,Raw!$B$1:$DG$1,0),0)</f>
        <v>0</v>
      </c>
      <c r="W362" s="20" t="e">
        <f t="shared" si="99"/>
        <v>#DIV/0!</v>
      </c>
      <c r="X362" s="13" t="str">
        <f>VLOOKUP($A362,Raw!$B$2:$DG$512,MATCH('Breakup of Clients of PMS'!X$1,Raw!$B$1:$DG$1,0),0)</f>
        <v>0</v>
      </c>
      <c r="Y362" s="20" t="e">
        <f t="shared" si="100"/>
        <v>#DIV/0!</v>
      </c>
      <c r="Z362" s="13" t="str">
        <f>VLOOKUP($A362,Raw!$B$2:$DG$512,MATCH('Breakup of Clients of PMS'!Z$1,Raw!$B$1:$DG$1,0),0)</f>
        <v>0</v>
      </c>
      <c r="AA362" s="20" t="e">
        <f t="shared" si="101"/>
        <v>#DIV/0!</v>
      </c>
      <c r="AB362" s="13" t="str">
        <f>VLOOKUP($A362,Raw!$B$2:$DG$512,MATCH('Breakup of Clients of PMS'!AB$1,Raw!$B$1:$DG$1,0),0)</f>
        <v>0</v>
      </c>
      <c r="AD362" s="11" t="e">
        <f t="shared" si="102"/>
        <v>#DIV/0!</v>
      </c>
      <c r="AE362" s="11" t="e">
        <f t="shared" si="103"/>
        <v>#DIV/0!</v>
      </c>
      <c r="AF362" s="11" t="e">
        <f t="shared" si="104"/>
        <v>#DIV/0!</v>
      </c>
      <c r="AG362" s="11" t="e">
        <f t="shared" si="105"/>
        <v>#DIV/0!</v>
      </c>
      <c r="AH362" s="11" t="e">
        <f t="shared" si="106"/>
        <v>#DIV/0!</v>
      </c>
      <c r="AI362" s="11" t="e">
        <f t="shared" si="107"/>
        <v>#DIV/0!</v>
      </c>
    </row>
    <row r="363" spans="1:35" x14ac:dyDescent="0.3">
      <c r="A363" s="13" t="s">
        <v>6036</v>
      </c>
      <c r="B363" s="13" t="str">
        <f>VLOOKUP($A363,Raw!$B$2:$DG$512,MATCH('Breakup of Clients of PMS'!B$1,Raw!$B$1:$DG$1,0),0)</f>
        <v>0</v>
      </c>
      <c r="C363" s="20">
        <f t="shared" si="90"/>
        <v>0</v>
      </c>
      <c r="D363" s="13" t="str">
        <f>VLOOKUP($A363,Raw!$B$2:$DG$512,MATCH('Breakup of Clients of PMS'!D$1,Raw!$B$1:$DG$1,0),0)</f>
        <v>0</v>
      </c>
      <c r="E363" s="20">
        <f t="shared" si="91"/>
        <v>0</v>
      </c>
      <c r="F363" s="13" t="str">
        <f>VLOOKUP($A363,Raw!$B$2:$DG$512,MATCH('Breakup of Clients of PMS'!F$1,Raw!$B$1:$DG$1,0),0)</f>
        <v>3</v>
      </c>
      <c r="G363" s="20">
        <f t="shared" si="92"/>
        <v>1</v>
      </c>
      <c r="H363" s="13" t="str">
        <f>VLOOKUP($A363,Raw!$B$2:$DG$512,MATCH('Breakup of Clients of PMS'!H$1,Raw!$B$1:$DG$1,0),0)</f>
        <v>0</v>
      </c>
      <c r="I363" s="20">
        <f t="shared" si="93"/>
        <v>0</v>
      </c>
      <c r="J363" s="13" t="str">
        <f>VLOOKUP($A363,Raw!$B$2:$DG$512,MATCH('Breakup of Clients of PMS'!J$1,Raw!$B$1:$DG$1,0),0)</f>
        <v>0</v>
      </c>
      <c r="K363" s="20">
        <f t="shared" si="94"/>
        <v>0</v>
      </c>
      <c r="L363" s="13" t="str">
        <f>VLOOKUP($A363,Raw!$B$2:$DG$512,MATCH('Breakup of Clients of PMS'!L$1,Raw!$B$1:$DG$1,0),0)</f>
        <v>0</v>
      </c>
      <c r="M363" s="20">
        <f t="shared" si="95"/>
        <v>0</v>
      </c>
      <c r="N363" s="13" t="str">
        <f>VLOOKUP($A363,Raw!$B$2:$DG$512,MATCH('Breakup of Clients of PMS'!N$1,Raw!$B$1:$DG$1,0),0)</f>
        <v>3</v>
      </c>
      <c r="P363" s="13" t="str">
        <f>VLOOKUP($A363,Raw!$B$2:$DG$512,MATCH('Breakup of Clients of PMS'!P$1,Raw!$B$1:$DG$1,0),0)</f>
        <v>0</v>
      </c>
      <c r="Q363" s="20">
        <f t="shared" si="96"/>
        <v>0</v>
      </c>
      <c r="R363" s="13" t="str">
        <f>VLOOKUP($A363,Raw!$B$2:$DG$512,MATCH('Breakup of Clients of PMS'!R$1,Raw!$B$1:$DG$1,0),0)</f>
        <v>0</v>
      </c>
      <c r="S363" s="20">
        <f t="shared" si="97"/>
        <v>0</v>
      </c>
      <c r="T363" s="13" t="str">
        <f>VLOOKUP($A363,Raw!$B$2:$DG$512,MATCH('Breakup of Clients of PMS'!T$1,Raw!$B$1:$DG$1,0),0)</f>
        <v>6.34311</v>
      </c>
      <c r="U363" s="20">
        <f t="shared" si="98"/>
        <v>1</v>
      </c>
      <c r="V363" s="13" t="str">
        <f>VLOOKUP($A363,Raw!$B$2:$DG$512,MATCH('Breakup of Clients of PMS'!V$1,Raw!$B$1:$DG$1,0),0)</f>
        <v>0</v>
      </c>
      <c r="W363" s="20">
        <f t="shared" si="99"/>
        <v>0</v>
      </c>
      <c r="X363" s="13" t="str">
        <f>VLOOKUP($A363,Raw!$B$2:$DG$512,MATCH('Breakup of Clients of PMS'!X$1,Raw!$B$1:$DG$1,0),0)</f>
        <v>0</v>
      </c>
      <c r="Y363" s="20">
        <f t="shared" si="100"/>
        <v>0</v>
      </c>
      <c r="Z363" s="13" t="str">
        <f>VLOOKUP($A363,Raw!$B$2:$DG$512,MATCH('Breakup of Clients of PMS'!Z$1,Raw!$B$1:$DG$1,0),0)</f>
        <v>0</v>
      </c>
      <c r="AA363" s="20">
        <f t="shared" si="101"/>
        <v>0</v>
      </c>
      <c r="AB363" s="13" t="str">
        <f>VLOOKUP($A363,Raw!$B$2:$DG$512,MATCH('Breakup of Clients of PMS'!AB$1,Raw!$B$1:$DG$1,0),0)</f>
        <v>6.34311</v>
      </c>
      <c r="AD363" s="11" t="e">
        <f t="shared" si="102"/>
        <v>#DIV/0!</v>
      </c>
      <c r="AE363" s="11" t="e">
        <f t="shared" si="103"/>
        <v>#DIV/0!</v>
      </c>
      <c r="AF363" s="11">
        <f t="shared" si="104"/>
        <v>2.1143700000000001</v>
      </c>
      <c r="AG363" s="11" t="e">
        <f t="shared" si="105"/>
        <v>#DIV/0!</v>
      </c>
      <c r="AH363" s="11" t="e">
        <f t="shared" si="106"/>
        <v>#DIV/0!</v>
      </c>
      <c r="AI363" s="11" t="e">
        <f t="shared" si="107"/>
        <v>#DIV/0!</v>
      </c>
    </row>
    <row r="364" spans="1:35" x14ac:dyDescent="0.3">
      <c r="A364" s="13" t="s">
        <v>6043</v>
      </c>
      <c r="B364" s="13" t="str">
        <f>VLOOKUP($A364,Raw!$B$2:$DG$512,MATCH('Breakup of Clients of PMS'!B$1,Raw!$B$1:$DG$1,0),0)</f>
        <v>0</v>
      </c>
      <c r="C364" s="20">
        <f t="shared" si="90"/>
        <v>0</v>
      </c>
      <c r="D364" s="13" t="str">
        <f>VLOOKUP($A364,Raw!$B$2:$DG$512,MATCH('Breakup of Clients of PMS'!D$1,Raw!$B$1:$DG$1,0),0)</f>
        <v>0</v>
      </c>
      <c r="E364" s="20">
        <f t="shared" si="91"/>
        <v>0</v>
      </c>
      <c r="F364" s="13" t="str">
        <f>VLOOKUP($A364,Raw!$B$2:$DG$512,MATCH('Breakup of Clients of PMS'!F$1,Raw!$B$1:$DG$1,0),0)</f>
        <v>4</v>
      </c>
      <c r="G364" s="20">
        <f t="shared" si="92"/>
        <v>1</v>
      </c>
      <c r="H364" s="13" t="str">
        <f>VLOOKUP($A364,Raw!$B$2:$DG$512,MATCH('Breakup of Clients of PMS'!H$1,Raw!$B$1:$DG$1,0),0)</f>
        <v>0</v>
      </c>
      <c r="I364" s="20">
        <f t="shared" si="93"/>
        <v>0</v>
      </c>
      <c r="J364" s="13" t="str">
        <f>VLOOKUP($A364,Raw!$B$2:$DG$512,MATCH('Breakup of Clients of PMS'!J$1,Raw!$B$1:$DG$1,0),0)</f>
        <v>0</v>
      </c>
      <c r="K364" s="20">
        <f t="shared" si="94"/>
        <v>0</v>
      </c>
      <c r="L364" s="13" t="str">
        <f>VLOOKUP($A364,Raw!$B$2:$DG$512,MATCH('Breakup of Clients of PMS'!L$1,Raw!$B$1:$DG$1,0),0)</f>
        <v>0</v>
      </c>
      <c r="M364" s="20">
        <f t="shared" si="95"/>
        <v>0</v>
      </c>
      <c r="N364" s="13" t="str">
        <f>VLOOKUP($A364,Raw!$B$2:$DG$512,MATCH('Breakup of Clients of PMS'!N$1,Raw!$B$1:$DG$1,0),0)</f>
        <v>4</v>
      </c>
      <c r="P364" s="13" t="str">
        <f>VLOOKUP($A364,Raw!$B$2:$DG$512,MATCH('Breakup of Clients of PMS'!P$1,Raw!$B$1:$DG$1,0),0)</f>
        <v>0</v>
      </c>
      <c r="Q364" s="20">
        <f t="shared" si="96"/>
        <v>0</v>
      </c>
      <c r="R364" s="13" t="str">
        <f>VLOOKUP($A364,Raw!$B$2:$DG$512,MATCH('Breakup of Clients of PMS'!R$1,Raw!$B$1:$DG$1,0),0)</f>
        <v>0</v>
      </c>
      <c r="S364" s="20">
        <f t="shared" si="97"/>
        <v>0</v>
      </c>
      <c r="T364" s="13" t="str">
        <f>VLOOKUP($A364,Raw!$B$2:$DG$512,MATCH('Breakup of Clients of PMS'!T$1,Raw!$B$1:$DG$1,0),0)</f>
        <v>114.86</v>
      </c>
      <c r="U364" s="20">
        <f t="shared" si="98"/>
        <v>1</v>
      </c>
      <c r="V364" s="13" t="str">
        <f>VLOOKUP($A364,Raw!$B$2:$DG$512,MATCH('Breakup of Clients of PMS'!V$1,Raw!$B$1:$DG$1,0),0)</f>
        <v>0</v>
      </c>
      <c r="W364" s="20">
        <f t="shared" si="99"/>
        <v>0</v>
      </c>
      <c r="X364" s="13" t="str">
        <f>VLOOKUP($A364,Raw!$B$2:$DG$512,MATCH('Breakup of Clients of PMS'!X$1,Raw!$B$1:$DG$1,0),0)</f>
        <v>0</v>
      </c>
      <c r="Y364" s="20">
        <f t="shared" si="100"/>
        <v>0</v>
      </c>
      <c r="Z364" s="13" t="str">
        <f>VLOOKUP($A364,Raw!$B$2:$DG$512,MATCH('Breakup of Clients of PMS'!Z$1,Raw!$B$1:$DG$1,0),0)</f>
        <v>0</v>
      </c>
      <c r="AA364" s="20">
        <f t="shared" si="101"/>
        <v>0</v>
      </c>
      <c r="AB364" s="13" t="str">
        <f>VLOOKUP($A364,Raw!$B$2:$DG$512,MATCH('Breakup of Clients of PMS'!AB$1,Raw!$B$1:$DG$1,0),0)</f>
        <v>114.86</v>
      </c>
      <c r="AD364" s="11" t="e">
        <f t="shared" si="102"/>
        <v>#DIV/0!</v>
      </c>
      <c r="AE364" s="11" t="e">
        <f t="shared" si="103"/>
        <v>#DIV/0!</v>
      </c>
      <c r="AF364" s="11">
        <f t="shared" si="104"/>
        <v>28.715</v>
      </c>
      <c r="AG364" s="11" t="e">
        <f t="shared" si="105"/>
        <v>#DIV/0!</v>
      </c>
      <c r="AH364" s="11" t="e">
        <f t="shared" si="106"/>
        <v>#DIV/0!</v>
      </c>
      <c r="AI364" s="11" t="e">
        <f t="shared" si="107"/>
        <v>#DIV/0!</v>
      </c>
    </row>
    <row r="365" spans="1:35" x14ac:dyDescent="0.3">
      <c r="A365" s="13" t="s">
        <v>6055</v>
      </c>
      <c r="B365" s="13" t="str">
        <f>VLOOKUP($A365,Raw!$B$2:$DG$512,MATCH('Breakup of Clients of PMS'!B$1,Raw!$B$1:$DG$1,0),0)</f>
        <v>0</v>
      </c>
      <c r="C365" s="20">
        <f t="shared" si="90"/>
        <v>0</v>
      </c>
      <c r="D365" s="13" t="str">
        <f>VLOOKUP($A365,Raw!$B$2:$DG$512,MATCH('Breakup of Clients of PMS'!D$1,Raw!$B$1:$DG$1,0),0)</f>
        <v>1</v>
      </c>
      <c r="E365" s="20">
        <f t="shared" si="91"/>
        <v>0.14285714285714285</v>
      </c>
      <c r="F365" s="13" t="str">
        <f>VLOOKUP($A365,Raw!$B$2:$DG$512,MATCH('Breakup of Clients of PMS'!F$1,Raw!$B$1:$DG$1,0),0)</f>
        <v>6</v>
      </c>
      <c r="G365" s="20">
        <f t="shared" si="92"/>
        <v>0.8571428571428571</v>
      </c>
      <c r="H365" s="13" t="str">
        <f>VLOOKUP($A365,Raw!$B$2:$DG$512,MATCH('Breakup of Clients of PMS'!H$1,Raw!$B$1:$DG$1,0),0)</f>
        <v>0</v>
      </c>
      <c r="I365" s="20">
        <f t="shared" si="93"/>
        <v>0</v>
      </c>
      <c r="J365" s="13" t="str">
        <f>VLOOKUP($A365,Raw!$B$2:$DG$512,MATCH('Breakup of Clients of PMS'!J$1,Raw!$B$1:$DG$1,0),0)</f>
        <v>0</v>
      </c>
      <c r="K365" s="20">
        <f t="shared" si="94"/>
        <v>0</v>
      </c>
      <c r="L365" s="13" t="str">
        <f>VLOOKUP($A365,Raw!$B$2:$DG$512,MATCH('Breakup of Clients of PMS'!L$1,Raw!$B$1:$DG$1,0),0)</f>
        <v>0</v>
      </c>
      <c r="M365" s="20">
        <f t="shared" si="95"/>
        <v>0</v>
      </c>
      <c r="N365" s="13" t="str">
        <f>VLOOKUP($A365,Raw!$B$2:$DG$512,MATCH('Breakup of Clients of PMS'!N$1,Raw!$B$1:$DG$1,0),0)</f>
        <v>7</v>
      </c>
      <c r="P365" s="13" t="str">
        <f>VLOOKUP($A365,Raw!$B$2:$DG$512,MATCH('Breakup of Clients of PMS'!P$1,Raw!$B$1:$DG$1,0),0)</f>
        <v>0</v>
      </c>
      <c r="Q365" s="20">
        <f t="shared" si="96"/>
        <v>0</v>
      </c>
      <c r="R365" s="13" t="str">
        <f>VLOOKUP($A365,Raw!$B$2:$DG$512,MATCH('Breakup of Clients of PMS'!R$1,Raw!$B$1:$DG$1,0),0)</f>
        <v>12.34</v>
      </c>
      <c r="S365" s="20">
        <f t="shared" si="97"/>
        <v>0.45720637273064102</v>
      </c>
      <c r="T365" s="13" t="str">
        <f>VLOOKUP($A365,Raw!$B$2:$DG$512,MATCH('Breakup of Clients of PMS'!T$1,Raw!$B$1:$DG$1,0),0)</f>
        <v>14.65</v>
      </c>
      <c r="U365" s="20">
        <f t="shared" si="98"/>
        <v>0.54279362726935909</v>
      </c>
      <c r="V365" s="13" t="str">
        <f>VLOOKUP($A365,Raw!$B$2:$DG$512,MATCH('Breakup of Clients of PMS'!V$1,Raw!$B$1:$DG$1,0),0)</f>
        <v>0</v>
      </c>
      <c r="W365" s="20">
        <f t="shared" si="99"/>
        <v>0</v>
      </c>
      <c r="X365" s="13" t="str">
        <f>VLOOKUP($A365,Raw!$B$2:$DG$512,MATCH('Breakup of Clients of PMS'!X$1,Raw!$B$1:$DG$1,0),0)</f>
        <v>0</v>
      </c>
      <c r="Y365" s="20">
        <f t="shared" si="100"/>
        <v>0</v>
      </c>
      <c r="Z365" s="13" t="str">
        <f>VLOOKUP($A365,Raw!$B$2:$DG$512,MATCH('Breakup of Clients of PMS'!Z$1,Raw!$B$1:$DG$1,0),0)</f>
        <v>0</v>
      </c>
      <c r="AA365" s="20">
        <f t="shared" si="101"/>
        <v>0</v>
      </c>
      <c r="AB365" s="13" t="str">
        <f>VLOOKUP($A365,Raw!$B$2:$DG$512,MATCH('Breakup of Clients of PMS'!AB$1,Raw!$B$1:$DG$1,0),0)</f>
        <v>26.99</v>
      </c>
      <c r="AD365" s="11" t="e">
        <f t="shared" si="102"/>
        <v>#DIV/0!</v>
      </c>
      <c r="AE365" s="11">
        <f t="shared" si="103"/>
        <v>12.34</v>
      </c>
      <c r="AF365" s="11">
        <f t="shared" si="104"/>
        <v>2.4416666666666669</v>
      </c>
      <c r="AG365" s="11" t="e">
        <f t="shared" si="105"/>
        <v>#DIV/0!</v>
      </c>
      <c r="AH365" s="11" t="e">
        <f t="shared" si="106"/>
        <v>#DIV/0!</v>
      </c>
      <c r="AI365" s="11" t="e">
        <f t="shared" si="107"/>
        <v>#DIV/0!</v>
      </c>
    </row>
    <row r="366" spans="1:35" x14ac:dyDescent="0.3">
      <c r="A366" s="13" t="s">
        <v>6068</v>
      </c>
      <c r="B366" s="13" t="str">
        <f>VLOOKUP($A366,Raw!$B$2:$DG$512,MATCH('Breakup of Clients of PMS'!B$1,Raw!$B$1:$DG$1,0),0)</f>
        <v>0</v>
      </c>
      <c r="C366" s="20" t="e">
        <f t="shared" si="90"/>
        <v>#DIV/0!</v>
      </c>
      <c r="D366" s="13" t="str">
        <f>VLOOKUP($A366,Raw!$B$2:$DG$512,MATCH('Breakup of Clients of PMS'!D$1,Raw!$B$1:$DG$1,0),0)</f>
        <v>0</v>
      </c>
      <c r="E366" s="20" t="e">
        <f t="shared" si="91"/>
        <v>#DIV/0!</v>
      </c>
      <c r="F366" s="13" t="str">
        <f>VLOOKUP($A366,Raw!$B$2:$DG$512,MATCH('Breakup of Clients of PMS'!F$1,Raw!$B$1:$DG$1,0),0)</f>
        <v>0</v>
      </c>
      <c r="G366" s="20" t="e">
        <f t="shared" si="92"/>
        <v>#DIV/0!</v>
      </c>
      <c r="H366" s="13" t="str">
        <f>VLOOKUP($A366,Raw!$B$2:$DG$512,MATCH('Breakup of Clients of PMS'!H$1,Raw!$B$1:$DG$1,0),0)</f>
        <v>0</v>
      </c>
      <c r="I366" s="20" t="e">
        <f t="shared" si="93"/>
        <v>#DIV/0!</v>
      </c>
      <c r="J366" s="13" t="str">
        <f>VLOOKUP($A366,Raw!$B$2:$DG$512,MATCH('Breakup of Clients of PMS'!J$1,Raw!$B$1:$DG$1,0),0)</f>
        <v>0</v>
      </c>
      <c r="K366" s="20" t="e">
        <f t="shared" si="94"/>
        <v>#DIV/0!</v>
      </c>
      <c r="L366" s="13" t="str">
        <f>VLOOKUP($A366,Raw!$B$2:$DG$512,MATCH('Breakup of Clients of PMS'!L$1,Raw!$B$1:$DG$1,0),0)</f>
        <v>0</v>
      </c>
      <c r="M366" s="20" t="e">
        <f t="shared" si="95"/>
        <v>#DIV/0!</v>
      </c>
      <c r="N366" s="13" t="str">
        <f>VLOOKUP($A366,Raw!$B$2:$DG$512,MATCH('Breakup of Clients of PMS'!N$1,Raw!$B$1:$DG$1,0),0)</f>
        <v>0</v>
      </c>
      <c r="P366" s="13" t="str">
        <f>VLOOKUP($A366,Raw!$B$2:$DG$512,MATCH('Breakup of Clients of PMS'!P$1,Raw!$B$1:$DG$1,0),0)</f>
        <v>0</v>
      </c>
      <c r="Q366" s="20" t="e">
        <f t="shared" si="96"/>
        <v>#DIV/0!</v>
      </c>
      <c r="R366" s="13" t="str">
        <f>VLOOKUP($A366,Raw!$B$2:$DG$512,MATCH('Breakup of Clients of PMS'!R$1,Raw!$B$1:$DG$1,0),0)</f>
        <v>0</v>
      </c>
      <c r="S366" s="20" t="e">
        <f t="shared" si="97"/>
        <v>#DIV/0!</v>
      </c>
      <c r="T366" s="13" t="str">
        <f>VLOOKUP($A366,Raw!$B$2:$DG$512,MATCH('Breakup of Clients of PMS'!T$1,Raw!$B$1:$DG$1,0),0)</f>
        <v>0</v>
      </c>
      <c r="U366" s="20" t="e">
        <f t="shared" si="98"/>
        <v>#DIV/0!</v>
      </c>
      <c r="V366" s="13" t="str">
        <f>VLOOKUP($A366,Raw!$B$2:$DG$512,MATCH('Breakup of Clients of PMS'!V$1,Raw!$B$1:$DG$1,0),0)</f>
        <v>0</v>
      </c>
      <c r="W366" s="20" t="e">
        <f t="shared" si="99"/>
        <v>#DIV/0!</v>
      </c>
      <c r="X366" s="13" t="str">
        <f>VLOOKUP($A366,Raw!$B$2:$DG$512,MATCH('Breakup of Clients of PMS'!X$1,Raw!$B$1:$DG$1,0),0)</f>
        <v>0</v>
      </c>
      <c r="Y366" s="20" t="e">
        <f t="shared" si="100"/>
        <v>#DIV/0!</v>
      </c>
      <c r="Z366" s="13" t="str">
        <f>VLOOKUP($A366,Raw!$B$2:$DG$512,MATCH('Breakup of Clients of PMS'!Z$1,Raw!$B$1:$DG$1,0),0)</f>
        <v>0</v>
      </c>
      <c r="AA366" s="20" t="e">
        <f t="shared" si="101"/>
        <v>#DIV/0!</v>
      </c>
      <c r="AB366" s="13" t="str">
        <f>VLOOKUP($A366,Raw!$B$2:$DG$512,MATCH('Breakup of Clients of PMS'!AB$1,Raw!$B$1:$DG$1,0),0)</f>
        <v>0</v>
      </c>
      <c r="AD366" s="11" t="e">
        <f t="shared" si="102"/>
        <v>#DIV/0!</v>
      </c>
      <c r="AE366" s="11" t="e">
        <f t="shared" si="103"/>
        <v>#DIV/0!</v>
      </c>
      <c r="AF366" s="11" t="e">
        <f t="shared" si="104"/>
        <v>#DIV/0!</v>
      </c>
      <c r="AG366" s="11" t="e">
        <f t="shared" si="105"/>
        <v>#DIV/0!</v>
      </c>
      <c r="AH366" s="11" t="e">
        <f t="shared" si="106"/>
        <v>#DIV/0!</v>
      </c>
      <c r="AI366" s="11" t="e">
        <f t="shared" si="107"/>
        <v>#DIV/0!</v>
      </c>
    </row>
    <row r="367" spans="1:35" x14ac:dyDescent="0.3">
      <c r="A367" s="13" t="s">
        <v>6074</v>
      </c>
      <c r="B367" s="13" t="str">
        <f>VLOOKUP($A367,Raw!$B$2:$DG$512,MATCH('Breakup of Clients of PMS'!B$1,Raw!$B$1:$DG$1,0),0)</f>
        <v>0</v>
      </c>
      <c r="C367" s="20">
        <f t="shared" si="90"/>
        <v>0</v>
      </c>
      <c r="D367" s="13" t="str">
        <f>VLOOKUP($A367,Raw!$B$2:$DG$512,MATCH('Breakup of Clients of PMS'!D$1,Raw!$B$1:$DG$1,0),0)</f>
        <v>0</v>
      </c>
      <c r="E367" s="20">
        <f t="shared" si="91"/>
        <v>0</v>
      </c>
      <c r="F367" s="13" t="str">
        <f>VLOOKUP($A367,Raw!$B$2:$DG$512,MATCH('Breakup of Clients of PMS'!F$1,Raw!$B$1:$DG$1,0),0)</f>
        <v>55</v>
      </c>
      <c r="G367" s="20">
        <f t="shared" si="92"/>
        <v>0.88709677419354838</v>
      </c>
      <c r="H367" s="13" t="str">
        <f>VLOOKUP($A367,Raw!$B$2:$DG$512,MATCH('Breakup of Clients of PMS'!H$1,Raw!$B$1:$DG$1,0),0)</f>
        <v>7</v>
      </c>
      <c r="I367" s="20">
        <f t="shared" si="93"/>
        <v>0.11290322580645161</v>
      </c>
      <c r="J367" s="13" t="str">
        <f>VLOOKUP($A367,Raw!$B$2:$DG$512,MATCH('Breakup of Clients of PMS'!J$1,Raw!$B$1:$DG$1,0),0)</f>
        <v>0</v>
      </c>
      <c r="K367" s="20">
        <f t="shared" si="94"/>
        <v>0</v>
      </c>
      <c r="L367" s="13" t="str">
        <f>VLOOKUP($A367,Raw!$B$2:$DG$512,MATCH('Breakup of Clients of PMS'!L$1,Raw!$B$1:$DG$1,0),0)</f>
        <v>0</v>
      </c>
      <c r="M367" s="20">
        <f t="shared" si="95"/>
        <v>0</v>
      </c>
      <c r="N367" s="13" t="str">
        <f>VLOOKUP($A367,Raw!$B$2:$DG$512,MATCH('Breakup of Clients of PMS'!N$1,Raw!$B$1:$DG$1,0),0)</f>
        <v>62</v>
      </c>
      <c r="P367" s="13" t="str">
        <f>VLOOKUP($A367,Raw!$B$2:$DG$512,MATCH('Breakup of Clients of PMS'!P$1,Raw!$B$1:$DG$1,0),0)</f>
        <v>0</v>
      </c>
      <c r="Q367" s="20">
        <f t="shared" si="96"/>
        <v>0</v>
      </c>
      <c r="R367" s="13" t="str">
        <f>VLOOKUP($A367,Raw!$B$2:$DG$512,MATCH('Breakup of Clients of PMS'!R$1,Raw!$B$1:$DG$1,0),0)</f>
        <v>0</v>
      </c>
      <c r="S367" s="20">
        <f t="shared" si="97"/>
        <v>0</v>
      </c>
      <c r="T367" s="13" t="str">
        <f>VLOOKUP($A367,Raw!$B$2:$DG$512,MATCH('Breakup of Clients of PMS'!T$1,Raw!$B$1:$DG$1,0),0)</f>
        <v>127.63</v>
      </c>
      <c r="U367" s="20">
        <f t="shared" si="98"/>
        <v>0.94849881093935784</v>
      </c>
      <c r="V367" s="13" t="str">
        <f>VLOOKUP($A367,Raw!$B$2:$DG$512,MATCH('Breakup of Clients of PMS'!V$1,Raw!$B$1:$DG$1,0),0)</f>
        <v>6.93</v>
      </c>
      <c r="W367" s="20">
        <f t="shared" si="99"/>
        <v>5.1501189060642091E-2</v>
      </c>
      <c r="X367" s="13" t="str">
        <f>VLOOKUP($A367,Raw!$B$2:$DG$512,MATCH('Breakup of Clients of PMS'!X$1,Raw!$B$1:$DG$1,0),0)</f>
        <v>0</v>
      </c>
      <c r="Y367" s="20">
        <f t="shared" si="100"/>
        <v>0</v>
      </c>
      <c r="Z367" s="13" t="str">
        <f>VLOOKUP($A367,Raw!$B$2:$DG$512,MATCH('Breakup of Clients of PMS'!Z$1,Raw!$B$1:$DG$1,0),0)</f>
        <v>0</v>
      </c>
      <c r="AA367" s="20">
        <f t="shared" si="101"/>
        <v>0</v>
      </c>
      <c r="AB367" s="13" t="str">
        <f>VLOOKUP($A367,Raw!$B$2:$DG$512,MATCH('Breakup of Clients of PMS'!AB$1,Raw!$B$1:$DG$1,0),0)</f>
        <v>134.56</v>
      </c>
      <c r="AD367" s="11" t="e">
        <f t="shared" si="102"/>
        <v>#DIV/0!</v>
      </c>
      <c r="AE367" s="11" t="e">
        <f t="shared" si="103"/>
        <v>#DIV/0!</v>
      </c>
      <c r="AF367" s="11">
        <f t="shared" si="104"/>
        <v>2.3205454545454542</v>
      </c>
      <c r="AG367" s="11">
        <f t="shared" si="105"/>
        <v>0.99</v>
      </c>
      <c r="AH367" s="11" t="e">
        <f t="shared" si="106"/>
        <v>#DIV/0!</v>
      </c>
      <c r="AI367" s="11" t="e">
        <f t="shared" si="107"/>
        <v>#DIV/0!</v>
      </c>
    </row>
    <row r="368" spans="1:35" x14ac:dyDescent="0.3">
      <c r="A368" s="13" t="s">
        <v>6092</v>
      </c>
      <c r="B368" s="13" t="str">
        <f>VLOOKUP($A368,Raw!$B$2:$DG$512,MATCH('Breakup of Clients of PMS'!B$1,Raw!$B$1:$DG$1,0),0)</f>
        <v>0</v>
      </c>
      <c r="C368" s="20">
        <f t="shared" si="90"/>
        <v>0</v>
      </c>
      <c r="D368" s="13" t="str">
        <f>VLOOKUP($A368,Raw!$B$2:$DG$512,MATCH('Breakup of Clients of PMS'!D$1,Raw!$B$1:$DG$1,0),0)</f>
        <v>1</v>
      </c>
      <c r="E368" s="20">
        <f t="shared" si="91"/>
        <v>0.1</v>
      </c>
      <c r="F368" s="13" t="str">
        <f>VLOOKUP($A368,Raw!$B$2:$DG$512,MATCH('Breakup of Clients of PMS'!F$1,Raw!$B$1:$DG$1,0),0)</f>
        <v>9</v>
      </c>
      <c r="G368" s="20">
        <f t="shared" si="92"/>
        <v>0.9</v>
      </c>
      <c r="H368" s="13" t="str">
        <f>VLOOKUP($A368,Raw!$B$2:$DG$512,MATCH('Breakup of Clients of PMS'!H$1,Raw!$B$1:$DG$1,0),0)</f>
        <v>0</v>
      </c>
      <c r="I368" s="20">
        <f t="shared" si="93"/>
        <v>0</v>
      </c>
      <c r="J368" s="13" t="str">
        <f>VLOOKUP($A368,Raw!$B$2:$DG$512,MATCH('Breakup of Clients of PMS'!J$1,Raw!$B$1:$DG$1,0),0)</f>
        <v>0</v>
      </c>
      <c r="K368" s="20">
        <f t="shared" si="94"/>
        <v>0</v>
      </c>
      <c r="L368" s="13" t="str">
        <f>VLOOKUP($A368,Raw!$B$2:$DG$512,MATCH('Breakup of Clients of PMS'!L$1,Raw!$B$1:$DG$1,0),0)</f>
        <v>0</v>
      </c>
      <c r="M368" s="20">
        <f t="shared" si="95"/>
        <v>0</v>
      </c>
      <c r="N368" s="13" t="str">
        <f>VLOOKUP($A368,Raw!$B$2:$DG$512,MATCH('Breakup of Clients of PMS'!N$1,Raw!$B$1:$DG$1,0),0)</f>
        <v>10</v>
      </c>
      <c r="P368" s="13" t="str">
        <f>VLOOKUP($A368,Raw!$B$2:$DG$512,MATCH('Breakup of Clients of PMS'!P$1,Raw!$B$1:$DG$1,0),0)</f>
        <v>0</v>
      </c>
      <c r="Q368" s="20">
        <f t="shared" si="96"/>
        <v>0</v>
      </c>
      <c r="R368" s="13" t="str">
        <f>VLOOKUP($A368,Raw!$B$2:$DG$512,MATCH('Breakup of Clients of PMS'!R$1,Raw!$B$1:$DG$1,0),0)</f>
        <v>0.56</v>
      </c>
      <c r="S368" s="20">
        <f t="shared" si="97"/>
        <v>9.0614886731391592E-2</v>
      </c>
      <c r="T368" s="13" t="str">
        <f>VLOOKUP($A368,Raw!$B$2:$DG$512,MATCH('Breakup of Clients of PMS'!T$1,Raw!$B$1:$DG$1,0),0)</f>
        <v>5.62</v>
      </c>
      <c r="U368" s="20">
        <f t="shared" si="98"/>
        <v>0.90938511326860849</v>
      </c>
      <c r="V368" s="13" t="str">
        <f>VLOOKUP($A368,Raw!$B$2:$DG$512,MATCH('Breakup of Clients of PMS'!V$1,Raw!$B$1:$DG$1,0),0)</f>
        <v>0</v>
      </c>
      <c r="W368" s="20">
        <f t="shared" si="99"/>
        <v>0</v>
      </c>
      <c r="X368" s="13" t="str">
        <f>VLOOKUP($A368,Raw!$B$2:$DG$512,MATCH('Breakup of Clients of PMS'!X$1,Raw!$B$1:$DG$1,0),0)</f>
        <v>0</v>
      </c>
      <c r="Y368" s="20">
        <f t="shared" si="100"/>
        <v>0</v>
      </c>
      <c r="Z368" s="13" t="str">
        <f>VLOOKUP($A368,Raw!$B$2:$DG$512,MATCH('Breakup of Clients of PMS'!Z$1,Raw!$B$1:$DG$1,0),0)</f>
        <v>0</v>
      </c>
      <c r="AA368" s="20">
        <f t="shared" si="101"/>
        <v>0</v>
      </c>
      <c r="AB368" s="13" t="str">
        <f>VLOOKUP($A368,Raw!$B$2:$DG$512,MATCH('Breakup of Clients of PMS'!AB$1,Raw!$B$1:$DG$1,0),0)</f>
        <v>6.18</v>
      </c>
      <c r="AD368" s="11" t="e">
        <f t="shared" si="102"/>
        <v>#DIV/0!</v>
      </c>
      <c r="AE368" s="11">
        <f t="shared" si="103"/>
        <v>0.56000000000000005</v>
      </c>
      <c r="AF368" s="11">
        <f t="shared" si="104"/>
        <v>0.62444444444444447</v>
      </c>
      <c r="AG368" s="11" t="e">
        <f t="shared" si="105"/>
        <v>#DIV/0!</v>
      </c>
      <c r="AH368" s="11" t="e">
        <f t="shared" si="106"/>
        <v>#DIV/0!</v>
      </c>
      <c r="AI368" s="11" t="e">
        <f t="shared" si="107"/>
        <v>#DIV/0!</v>
      </c>
    </row>
    <row r="369" spans="1:35" x14ac:dyDescent="0.3">
      <c r="A369" s="13" t="s">
        <v>6097</v>
      </c>
      <c r="B369" s="13" t="str">
        <f>VLOOKUP($A369,Raw!$B$2:$DG$512,MATCH('Breakup of Clients of PMS'!B$1,Raw!$B$1:$DG$1,0),0)</f>
        <v>0</v>
      </c>
      <c r="C369" s="20">
        <f t="shared" si="90"/>
        <v>0</v>
      </c>
      <c r="D369" s="13" t="str">
        <f>VLOOKUP($A369,Raw!$B$2:$DG$512,MATCH('Breakup of Clients of PMS'!D$1,Raw!$B$1:$DG$1,0),0)</f>
        <v>9</v>
      </c>
      <c r="E369" s="20">
        <f t="shared" si="91"/>
        <v>0.12857142857142856</v>
      </c>
      <c r="F369" s="13" t="str">
        <f>VLOOKUP($A369,Raw!$B$2:$DG$512,MATCH('Breakup of Clients of PMS'!F$1,Raw!$B$1:$DG$1,0),0)</f>
        <v>56</v>
      </c>
      <c r="G369" s="20">
        <f t="shared" si="92"/>
        <v>0.8</v>
      </c>
      <c r="H369" s="13" t="str">
        <f>VLOOKUP($A369,Raw!$B$2:$DG$512,MATCH('Breakup of Clients of PMS'!H$1,Raw!$B$1:$DG$1,0),0)</f>
        <v>5</v>
      </c>
      <c r="I369" s="20">
        <f t="shared" si="93"/>
        <v>7.1428571428571425E-2</v>
      </c>
      <c r="J369" s="13" t="str">
        <f>VLOOKUP($A369,Raw!$B$2:$DG$512,MATCH('Breakup of Clients of PMS'!J$1,Raw!$B$1:$DG$1,0),0)</f>
        <v>0</v>
      </c>
      <c r="K369" s="20">
        <f t="shared" si="94"/>
        <v>0</v>
      </c>
      <c r="L369" s="13" t="str">
        <f>VLOOKUP($A369,Raw!$B$2:$DG$512,MATCH('Breakup of Clients of PMS'!L$1,Raw!$B$1:$DG$1,0),0)</f>
        <v>0</v>
      </c>
      <c r="M369" s="20">
        <f t="shared" si="95"/>
        <v>0</v>
      </c>
      <c r="N369" s="13" t="str">
        <f>VLOOKUP($A369,Raw!$B$2:$DG$512,MATCH('Breakup of Clients of PMS'!N$1,Raw!$B$1:$DG$1,0),0)</f>
        <v>70</v>
      </c>
      <c r="P369" s="13" t="str">
        <f>VLOOKUP($A369,Raw!$B$2:$DG$512,MATCH('Breakup of Clients of PMS'!P$1,Raw!$B$1:$DG$1,0),0)</f>
        <v>0</v>
      </c>
      <c r="Q369" s="20">
        <f t="shared" si="96"/>
        <v>0</v>
      </c>
      <c r="R369" s="13" t="str">
        <f>VLOOKUP($A369,Raw!$B$2:$DG$512,MATCH('Breakup of Clients of PMS'!R$1,Raw!$B$1:$DG$1,0),0)</f>
        <v>293.06</v>
      </c>
      <c r="S369" s="20">
        <f t="shared" si="97"/>
        <v>0.57123365105354462</v>
      </c>
      <c r="T369" s="13" t="str">
        <f>VLOOKUP($A369,Raw!$B$2:$DG$512,MATCH('Breakup of Clients of PMS'!T$1,Raw!$B$1:$DG$1,0),0)</f>
        <v>209.51</v>
      </c>
      <c r="U369" s="20">
        <f t="shared" si="98"/>
        <v>0.40837767771865191</v>
      </c>
      <c r="V369" s="13" t="str">
        <f>VLOOKUP($A369,Raw!$B$2:$DG$512,MATCH('Breakup of Clients of PMS'!V$1,Raw!$B$1:$DG$1,0),0)</f>
        <v>10.46</v>
      </c>
      <c r="W369" s="20">
        <f t="shared" si="99"/>
        <v>2.0388671227803443E-2</v>
      </c>
      <c r="X369" s="13" t="str">
        <f>VLOOKUP($A369,Raw!$B$2:$DG$512,MATCH('Breakup of Clients of PMS'!X$1,Raw!$B$1:$DG$1,0),0)</f>
        <v>0</v>
      </c>
      <c r="Y369" s="20">
        <f t="shared" si="100"/>
        <v>0</v>
      </c>
      <c r="Z369" s="13" t="str">
        <f>VLOOKUP($A369,Raw!$B$2:$DG$512,MATCH('Breakup of Clients of PMS'!Z$1,Raw!$B$1:$DG$1,0),0)</f>
        <v>0</v>
      </c>
      <c r="AA369" s="20">
        <f t="shared" si="101"/>
        <v>0</v>
      </c>
      <c r="AB369" s="13" t="str">
        <f>VLOOKUP($A369,Raw!$B$2:$DG$512,MATCH('Breakup of Clients of PMS'!AB$1,Raw!$B$1:$DG$1,0),0)</f>
        <v>513.03</v>
      </c>
      <c r="AD369" s="11" t="e">
        <f t="shared" si="102"/>
        <v>#DIV/0!</v>
      </c>
      <c r="AE369" s="11">
        <f t="shared" si="103"/>
        <v>32.562222222222225</v>
      </c>
      <c r="AF369" s="11">
        <f t="shared" si="104"/>
        <v>3.74125</v>
      </c>
      <c r="AG369" s="11">
        <f t="shared" si="105"/>
        <v>2.0920000000000001</v>
      </c>
      <c r="AH369" s="11" t="e">
        <f t="shared" si="106"/>
        <v>#DIV/0!</v>
      </c>
      <c r="AI369" s="11" t="e">
        <f t="shared" si="107"/>
        <v>#DIV/0!</v>
      </c>
    </row>
    <row r="370" spans="1:35" x14ac:dyDescent="0.3">
      <c r="A370" s="13" t="s">
        <v>6116</v>
      </c>
      <c r="B370" s="13" t="str">
        <f>VLOOKUP($A370,Raw!$B$2:$DG$512,MATCH('Breakup of Clients of PMS'!B$1,Raw!$B$1:$DG$1,0),0)</f>
        <v>0</v>
      </c>
      <c r="C370" s="20">
        <f t="shared" si="90"/>
        <v>0</v>
      </c>
      <c r="D370" s="13" t="str">
        <f>VLOOKUP($A370,Raw!$B$2:$DG$512,MATCH('Breakup of Clients of PMS'!D$1,Raw!$B$1:$DG$1,0),0)</f>
        <v>30</v>
      </c>
      <c r="E370" s="20">
        <f t="shared" si="91"/>
        <v>0.14150943396226415</v>
      </c>
      <c r="F370" s="13" t="str">
        <f>VLOOKUP($A370,Raw!$B$2:$DG$512,MATCH('Breakup of Clients of PMS'!F$1,Raw!$B$1:$DG$1,0),0)</f>
        <v>182</v>
      </c>
      <c r="G370" s="20">
        <f t="shared" si="92"/>
        <v>0.85849056603773588</v>
      </c>
      <c r="H370" s="13" t="str">
        <f>VLOOKUP($A370,Raw!$B$2:$DG$512,MATCH('Breakup of Clients of PMS'!H$1,Raw!$B$1:$DG$1,0),0)</f>
        <v>0</v>
      </c>
      <c r="I370" s="20">
        <f t="shared" si="93"/>
        <v>0</v>
      </c>
      <c r="J370" s="13" t="str">
        <f>VLOOKUP($A370,Raw!$B$2:$DG$512,MATCH('Breakup of Clients of PMS'!J$1,Raw!$B$1:$DG$1,0),0)</f>
        <v>0</v>
      </c>
      <c r="K370" s="20">
        <f t="shared" si="94"/>
        <v>0</v>
      </c>
      <c r="L370" s="13" t="str">
        <f>VLOOKUP($A370,Raw!$B$2:$DG$512,MATCH('Breakup of Clients of PMS'!L$1,Raw!$B$1:$DG$1,0),0)</f>
        <v>0</v>
      </c>
      <c r="M370" s="20">
        <f t="shared" si="95"/>
        <v>0</v>
      </c>
      <c r="N370" s="13" t="str">
        <f>VLOOKUP($A370,Raw!$B$2:$DG$512,MATCH('Breakup of Clients of PMS'!N$1,Raw!$B$1:$DG$1,0),0)</f>
        <v>212</v>
      </c>
      <c r="P370" s="13" t="str">
        <f>VLOOKUP($A370,Raw!$B$2:$DG$512,MATCH('Breakup of Clients of PMS'!P$1,Raw!$B$1:$DG$1,0),0)</f>
        <v>0</v>
      </c>
      <c r="Q370" s="20">
        <f t="shared" si="96"/>
        <v>0</v>
      </c>
      <c r="R370" s="13" t="str">
        <f>VLOOKUP($A370,Raw!$B$2:$DG$512,MATCH('Breakup of Clients of PMS'!R$1,Raw!$B$1:$DG$1,0),0)</f>
        <v>142.27</v>
      </c>
      <c r="S370" s="20">
        <f t="shared" si="97"/>
        <v>0.2759470101053203</v>
      </c>
      <c r="T370" s="13" t="str">
        <f>VLOOKUP($A370,Raw!$B$2:$DG$512,MATCH('Breakup of Clients of PMS'!T$1,Raw!$B$1:$DG$1,0),0)</f>
        <v>373.3</v>
      </c>
      <c r="U370" s="20">
        <f t="shared" si="98"/>
        <v>0.72405298989467959</v>
      </c>
      <c r="V370" s="13" t="str">
        <f>VLOOKUP($A370,Raw!$B$2:$DG$512,MATCH('Breakup of Clients of PMS'!V$1,Raw!$B$1:$DG$1,0),0)</f>
        <v>0</v>
      </c>
      <c r="W370" s="20">
        <f t="shared" si="99"/>
        <v>0</v>
      </c>
      <c r="X370" s="13" t="str">
        <f>VLOOKUP($A370,Raw!$B$2:$DG$512,MATCH('Breakup of Clients of PMS'!X$1,Raw!$B$1:$DG$1,0),0)</f>
        <v>0</v>
      </c>
      <c r="Y370" s="20">
        <f t="shared" si="100"/>
        <v>0</v>
      </c>
      <c r="Z370" s="13" t="str">
        <f>VLOOKUP($A370,Raw!$B$2:$DG$512,MATCH('Breakup of Clients of PMS'!Z$1,Raw!$B$1:$DG$1,0),0)</f>
        <v>0</v>
      </c>
      <c r="AA370" s="20">
        <f t="shared" si="101"/>
        <v>0</v>
      </c>
      <c r="AB370" s="13" t="str">
        <f>VLOOKUP($A370,Raw!$B$2:$DG$512,MATCH('Breakup of Clients of PMS'!AB$1,Raw!$B$1:$DG$1,0),0)</f>
        <v>515.57</v>
      </c>
      <c r="AD370" s="11" t="e">
        <f t="shared" si="102"/>
        <v>#DIV/0!</v>
      </c>
      <c r="AE370" s="11">
        <f t="shared" si="103"/>
        <v>4.7423333333333337</v>
      </c>
      <c r="AF370" s="11">
        <f t="shared" si="104"/>
        <v>2.0510989010989014</v>
      </c>
      <c r="AG370" s="11" t="e">
        <f t="shared" si="105"/>
        <v>#DIV/0!</v>
      </c>
      <c r="AH370" s="11" t="e">
        <f t="shared" si="106"/>
        <v>#DIV/0!</v>
      </c>
      <c r="AI370" s="11" t="e">
        <f t="shared" si="107"/>
        <v>#DIV/0!</v>
      </c>
    </row>
    <row r="371" spans="1:35" x14ac:dyDescent="0.3">
      <c r="A371" s="13" t="s">
        <v>6133</v>
      </c>
      <c r="B371" s="13" t="str">
        <f>VLOOKUP($A371,Raw!$B$2:$DG$512,MATCH('Breakup of Clients of PMS'!B$1,Raw!$B$1:$DG$1,0),0)</f>
        <v>0</v>
      </c>
      <c r="C371" s="20">
        <f t="shared" si="90"/>
        <v>0</v>
      </c>
      <c r="D371" s="13" t="str">
        <f>VLOOKUP($A371,Raw!$B$2:$DG$512,MATCH('Breakup of Clients of PMS'!D$1,Raw!$B$1:$DG$1,0),0)</f>
        <v>1</v>
      </c>
      <c r="E371" s="20">
        <f t="shared" si="91"/>
        <v>0.16666666666666666</v>
      </c>
      <c r="F371" s="13" t="str">
        <f>VLOOKUP($A371,Raw!$B$2:$DG$512,MATCH('Breakup of Clients of PMS'!F$1,Raw!$B$1:$DG$1,0),0)</f>
        <v>5</v>
      </c>
      <c r="G371" s="20">
        <f t="shared" si="92"/>
        <v>0.83333333333333337</v>
      </c>
      <c r="H371" s="13" t="str">
        <f>VLOOKUP($A371,Raw!$B$2:$DG$512,MATCH('Breakup of Clients of PMS'!H$1,Raw!$B$1:$DG$1,0),0)</f>
        <v>0</v>
      </c>
      <c r="I371" s="20">
        <f t="shared" si="93"/>
        <v>0</v>
      </c>
      <c r="J371" s="13" t="str">
        <f>VLOOKUP($A371,Raw!$B$2:$DG$512,MATCH('Breakup of Clients of PMS'!J$1,Raw!$B$1:$DG$1,0),0)</f>
        <v>0</v>
      </c>
      <c r="K371" s="20">
        <f t="shared" si="94"/>
        <v>0</v>
      </c>
      <c r="L371" s="13" t="str">
        <f>VLOOKUP($A371,Raw!$B$2:$DG$512,MATCH('Breakup of Clients of PMS'!L$1,Raw!$B$1:$DG$1,0),0)</f>
        <v>0</v>
      </c>
      <c r="M371" s="20">
        <f t="shared" si="95"/>
        <v>0</v>
      </c>
      <c r="N371" s="13" t="str">
        <f>VLOOKUP($A371,Raw!$B$2:$DG$512,MATCH('Breakup of Clients of PMS'!N$1,Raw!$B$1:$DG$1,0),0)</f>
        <v>6</v>
      </c>
      <c r="P371" s="13" t="str">
        <f>VLOOKUP($A371,Raw!$B$2:$DG$512,MATCH('Breakup of Clients of PMS'!P$1,Raw!$B$1:$DG$1,0),0)</f>
        <v>0</v>
      </c>
      <c r="Q371" s="20">
        <f t="shared" si="96"/>
        <v>0</v>
      </c>
      <c r="R371" s="13" t="str">
        <f>VLOOKUP($A371,Raw!$B$2:$DG$512,MATCH('Breakup of Clients of PMS'!R$1,Raw!$B$1:$DG$1,0),0)</f>
        <v>10</v>
      </c>
      <c r="S371" s="20">
        <f t="shared" si="97"/>
        <v>0.14285714285714285</v>
      </c>
      <c r="T371" s="13" t="str">
        <f>VLOOKUP($A371,Raw!$B$2:$DG$512,MATCH('Breakup of Clients of PMS'!T$1,Raw!$B$1:$DG$1,0),0)</f>
        <v>60</v>
      </c>
      <c r="U371" s="20">
        <f t="shared" si="98"/>
        <v>0.8571428571428571</v>
      </c>
      <c r="V371" s="13" t="str">
        <f>VLOOKUP($A371,Raw!$B$2:$DG$512,MATCH('Breakup of Clients of PMS'!V$1,Raw!$B$1:$DG$1,0),0)</f>
        <v>0</v>
      </c>
      <c r="W371" s="20">
        <f t="shared" si="99"/>
        <v>0</v>
      </c>
      <c r="X371" s="13" t="str">
        <f>VLOOKUP($A371,Raw!$B$2:$DG$512,MATCH('Breakup of Clients of PMS'!X$1,Raw!$B$1:$DG$1,0),0)</f>
        <v>0</v>
      </c>
      <c r="Y371" s="20">
        <f t="shared" si="100"/>
        <v>0</v>
      </c>
      <c r="Z371" s="13" t="str">
        <f>VLOOKUP($A371,Raw!$B$2:$DG$512,MATCH('Breakup of Clients of PMS'!Z$1,Raw!$B$1:$DG$1,0),0)</f>
        <v>0</v>
      </c>
      <c r="AA371" s="20">
        <f t="shared" si="101"/>
        <v>0</v>
      </c>
      <c r="AB371" s="13" t="str">
        <f>VLOOKUP($A371,Raw!$B$2:$DG$512,MATCH('Breakup of Clients of PMS'!AB$1,Raw!$B$1:$DG$1,0),0)</f>
        <v>70</v>
      </c>
      <c r="AD371" s="11" t="e">
        <f t="shared" si="102"/>
        <v>#DIV/0!</v>
      </c>
      <c r="AE371" s="11">
        <f t="shared" si="103"/>
        <v>10</v>
      </c>
      <c r="AF371" s="11">
        <f t="shared" si="104"/>
        <v>12</v>
      </c>
      <c r="AG371" s="11" t="e">
        <f t="shared" si="105"/>
        <v>#DIV/0!</v>
      </c>
      <c r="AH371" s="11" t="e">
        <f t="shared" si="106"/>
        <v>#DIV/0!</v>
      </c>
      <c r="AI371" s="11" t="e">
        <f t="shared" si="107"/>
        <v>#DIV/0!</v>
      </c>
    </row>
    <row r="372" spans="1:35" x14ac:dyDescent="0.3">
      <c r="A372" s="13" t="s">
        <v>6142</v>
      </c>
      <c r="B372" s="13" t="str">
        <f>VLOOKUP($A372,Raw!$B$2:$DG$512,MATCH('Breakup of Clients of PMS'!B$1,Raw!$B$1:$DG$1,0),0)</f>
        <v>0</v>
      </c>
      <c r="C372" s="20" t="e">
        <f t="shared" si="90"/>
        <v>#DIV/0!</v>
      </c>
      <c r="D372" s="13" t="str">
        <f>VLOOKUP($A372,Raw!$B$2:$DG$512,MATCH('Breakup of Clients of PMS'!D$1,Raw!$B$1:$DG$1,0),0)</f>
        <v>0</v>
      </c>
      <c r="E372" s="20" t="e">
        <f t="shared" si="91"/>
        <v>#DIV/0!</v>
      </c>
      <c r="F372" s="13" t="str">
        <f>VLOOKUP($A372,Raw!$B$2:$DG$512,MATCH('Breakup of Clients of PMS'!F$1,Raw!$B$1:$DG$1,0),0)</f>
        <v>0</v>
      </c>
      <c r="G372" s="20" t="e">
        <f t="shared" si="92"/>
        <v>#DIV/0!</v>
      </c>
      <c r="H372" s="13" t="str">
        <f>VLOOKUP($A372,Raw!$B$2:$DG$512,MATCH('Breakup of Clients of PMS'!H$1,Raw!$B$1:$DG$1,0),0)</f>
        <v>0</v>
      </c>
      <c r="I372" s="20" t="e">
        <f t="shared" si="93"/>
        <v>#DIV/0!</v>
      </c>
      <c r="J372" s="13" t="str">
        <f>VLOOKUP($A372,Raw!$B$2:$DG$512,MATCH('Breakup of Clients of PMS'!J$1,Raw!$B$1:$DG$1,0),0)</f>
        <v>0</v>
      </c>
      <c r="K372" s="20" t="e">
        <f t="shared" si="94"/>
        <v>#DIV/0!</v>
      </c>
      <c r="L372" s="13" t="str">
        <f>VLOOKUP($A372,Raw!$B$2:$DG$512,MATCH('Breakup of Clients of PMS'!L$1,Raw!$B$1:$DG$1,0),0)</f>
        <v>0</v>
      </c>
      <c r="M372" s="20" t="e">
        <f t="shared" si="95"/>
        <v>#DIV/0!</v>
      </c>
      <c r="N372" s="13" t="str">
        <f>VLOOKUP($A372,Raw!$B$2:$DG$512,MATCH('Breakup of Clients of PMS'!N$1,Raw!$B$1:$DG$1,0),0)</f>
        <v>0</v>
      </c>
      <c r="P372" s="13" t="str">
        <f>VLOOKUP($A372,Raw!$B$2:$DG$512,MATCH('Breakup of Clients of PMS'!P$1,Raw!$B$1:$DG$1,0),0)</f>
        <v>0</v>
      </c>
      <c r="Q372" s="20" t="e">
        <f t="shared" si="96"/>
        <v>#DIV/0!</v>
      </c>
      <c r="R372" s="13" t="str">
        <f>VLOOKUP($A372,Raw!$B$2:$DG$512,MATCH('Breakup of Clients of PMS'!R$1,Raw!$B$1:$DG$1,0),0)</f>
        <v>0</v>
      </c>
      <c r="S372" s="20" t="e">
        <f t="shared" si="97"/>
        <v>#DIV/0!</v>
      </c>
      <c r="T372" s="13" t="str">
        <f>VLOOKUP($A372,Raw!$B$2:$DG$512,MATCH('Breakup of Clients of PMS'!T$1,Raw!$B$1:$DG$1,0),0)</f>
        <v>0</v>
      </c>
      <c r="U372" s="20" t="e">
        <f t="shared" si="98"/>
        <v>#DIV/0!</v>
      </c>
      <c r="V372" s="13" t="str">
        <f>VLOOKUP($A372,Raw!$B$2:$DG$512,MATCH('Breakup of Clients of PMS'!V$1,Raw!$B$1:$DG$1,0),0)</f>
        <v>0</v>
      </c>
      <c r="W372" s="20" t="e">
        <f t="shared" si="99"/>
        <v>#DIV/0!</v>
      </c>
      <c r="X372" s="13" t="str">
        <f>VLOOKUP($A372,Raw!$B$2:$DG$512,MATCH('Breakup of Clients of PMS'!X$1,Raw!$B$1:$DG$1,0),0)</f>
        <v>0</v>
      </c>
      <c r="Y372" s="20" t="e">
        <f t="shared" si="100"/>
        <v>#DIV/0!</v>
      </c>
      <c r="Z372" s="13" t="str">
        <f>VLOOKUP($A372,Raw!$B$2:$DG$512,MATCH('Breakup of Clients of PMS'!Z$1,Raw!$B$1:$DG$1,0),0)</f>
        <v>0</v>
      </c>
      <c r="AA372" s="20" t="e">
        <f t="shared" si="101"/>
        <v>#DIV/0!</v>
      </c>
      <c r="AB372" s="13" t="str">
        <f>VLOOKUP($A372,Raw!$B$2:$DG$512,MATCH('Breakup of Clients of PMS'!AB$1,Raw!$B$1:$DG$1,0),0)</f>
        <v>0</v>
      </c>
      <c r="AD372" s="11" t="e">
        <f t="shared" si="102"/>
        <v>#DIV/0!</v>
      </c>
      <c r="AE372" s="11" t="e">
        <f t="shared" si="103"/>
        <v>#DIV/0!</v>
      </c>
      <c r="AF372" s="11" t="e">
        <f t="shared" si="104"/>
        <v>#DIV/0!</v>
      </c>
      <c r="AG372" s="11" t="e">
        <f t="shared" si="105"/>
        <v>#DIV/0!</v>
      </c>
      <c r="AH372" s="11" t="e">
        <f t="shared" si="106"/>
        <v>#DIV/0!</v>
      </c>
      <c r="AI372" s="11" t="e">
        <f t="shared" si="107"/>
        <v>#DIV/0!</v>
      </c>
    </row>
    <row r="373" spans="1:35" x14ac:dyDescent="0.3">
      <c r="A373" s="13" t="s">
        <v>6147</v>
      </c>
      <c r="B373" s="13" t="str">
        <f>VLOOKUP($A373,Raw!$B$2:$DG$512,MATCH('Breakup of Clients of PMS'!B$1,Raw!$B$1:$DG$1,0),0)</f>
        <v>15</v>
      </c>
      <c r="C373" s="20">
        <f t="shared" si="90"/>
        <v>5.2631578947368418E-2</v>
      </c>
      <c r="D373" s="13" t="str">
        <f>VLOOKUP($A373,Raw!$B$2:$DG$512,MATCH('Breakup of Clients of PMS'!D$1,Raw!$B$1:$DG$1,0),0)</f>
        <v>37</v>
      </c>
      <c r="E373" s="20">
        <f t="shared" si="91"/>
        <v>0.12982456140350876</v>
      </c>
      <c r="F373" s="13" t="str">
        <f>VLOOKUP($A373,Raw!$B$2:$DG$512,MATCH('Breakup of Clients of PMS'!F$1,Raw!$B$1:$DG$1,0),0)</f>
        <v>212</v>
      </c>
      <c r="G373" s="20">
        <f t="shared" si="92"/>
        <v>0.743859649122807</v>
      </c>
      <c r="H373" s="13" t="str">
        <f>VLOOKUP($A373,Raw!$B$2:$DG$512,MATCH('Breakup of Clients of PMS'!H$1,Raw!$B$1:$DG$1,0),0)</f>
        <v>21</v>
      </c>
      <c r="I373" s="20">
        <f t="shared" si="93"/>
        <v>7.3684210526315783E-2</v>
      </c>
      <c r="J373" s="13" t="str">
        <f>VLOOKUP($A373,Raw!$B$2:$DG$512,MATCH('Breakup of Clients of PMS'!J$1,Raw!$B$1:$DG$1,0),0)</f>
        <v>0</v>
      </c>
      <c r="K373" s="20">
        <f t="shared" si="94"/>
        <v>0</v>
      </c>
      <c r="L373" s="13" t="str">
        <f>VLOOKUP($A373,Raw!$B$2:$DG$512,MATCH('Breakup of Clients of PMS'!L$1,Raw!$B$1:$DG$1,0),0)</f>
        <v>0</v>
      </c>
      <c r="M373" s="20">
        <f t="shared" si="95"/>
        <v>0</v>
      </c>
      <c r="N373" s="13" t="str">
        <f>VLOOKUP($A373,Raw!$B$2:$DG$512,MATCH('Breakup of Clients of PMS'!N$1,Raw!$B$1:$DG$1,0),0)</f>
        <v>285</v>
      </c>
      <c r="P373" s="13" t="str">
        <f>VLOOKUP($A373,Raw!$B$2:$DG$512,MATCH('Breakup of Clients of PMS'!P$1,Raw!$B$1:$DG$1,0),0)</f>
        <v>10972.79</v>
      </c>
      <c r="Q373" s="20">
        <f t="shared" si="96"/>
        <v>0.75614652143891803</v>
      </c>
      <c r="R373" s="13" t="str">
        <f>VLOOKUP($A373,Raw!$B$2:$DG$512,MATCH('Breakup of Clients of PMS'!R$1,Raw!$B$1:$DG$1,0),0)</f>
        <v>809.68</v>
      </c>
      <c r="S373" s="20">
        <f t="shared" si="97"/>
        <v>5.57959019974558E-2</v>
      </c>
      <c r="T373" s="13" t="str">
        <f>VLOOKUP($A373,Raw!$B$2:$DG$512,MATCH('Breakup of Clients of PMS'!T$1,Raw!$B$1:$DG$1,0),0)</f>
        <v>1672.22</v>
      </c>
      <c r="U373" s="20">
        <f t="shared" si="98"/>
        <v>0.11523444229595094</v>
      </c>
      <c r="V373" s="13" t="str">
        <f>VLOOKUP($A373,Raw!$B$2:$DG$512,MATCH('Breakup of Clients of PMS'!V$1,Raw!$B$1:$DG$1,0),0)</f>
        <v>1056.77</v>
      </c>
      <c r="W373" s="20">
        <f t="shared" si="99"/>
        <v>7.2823134267675338E-2</v>
      </c>
      <c r="X373" s="13" t="str">
        <f>VLOOKUP($A373,Raw!$B$2:$DG$512,MATCH('Breakup of Clients of PMS'!X$1,Raw!$B$1:$DG$1,0),0)</f>
        <v>0</v>
      </c>
      <c r="Y373" s="20">
        <f t="shared" si="100"/>
        <v>0</v>
      </c>
      <c r="Z373" s="13" t="str">
        <f>VLOOKUP($A373,Raw!$B$2:$DG$512,MATCH('Breakup of Clients of PMS'!Z$1,Raw!$B$1:$DG$1,0),0)</f>
        <v>0</v>
      </c>
      <c r="AA373" s="20">
        <f t="shared" si="101"/>
        <v>0</v>
      </c>
      <c r="AB373" s="13" t="str">
        <f>VLOOKUP($A373,Raw!$B$2:$DG$512,MATCH('Breakup of Clients of PMS'!AB$1,Raw!$B$1:$DG$1,0),0)</f>
        <v>14511.46</v>
      </c>
      <c r="AD373" s="11">
        <f t="shared" si="102"/>
        <v>731.51933333333341</v>
      </c>
      <c r="AE373" s="11">
        <f t="shared" si="103"/>
        <v>21.883243243243243</v>
      </c>
      <c r="AF373" s="11">
        <f t="shared" si="104"/>
        <v>7.8878301886792457</v>
      </c>
      <c r="AG373" s="11">
        <f t="shared" si="105"/>
        <v>50.322380952380954</v>
      </c>
      <c r="AH373" s="11" t="e">
        <f t="shared" si="106"/>
        <v>#DIV/0!</v>
      </c>
      <c r="AI373" s="11" t="e">
        <f t="shared" si="107"/>
        <v>#DIV/0!</v>
      </c>
    </row>
    <row r="374" spans="1:35" x14ac:dyDescent="0.3">
      <c r="A374" s="13" t="s">
        <v>6184</v>
      </c>
      <c r="B374" s="13" t="str">
        <f>VLOOKUP($A374,Raw!$B$2:$DG$512,MATCH('Breakup of Clients of PMS'!B$1,Raw!$B$1:$DG$1,0),0)</f>
        <v>0</v>
      </c>
      <c r="C374" s="20">
        <f t="shared" si="90"/>
        <v>0</v>
      </c>
      <c r="D374" s="13" t="str">
        <f>VLOOKUP($A374,Raw!$B$2:$DG$512,MATCH('Breakup of Clients of PMS'!D$1,Raw!$B$1:$DG$1,0),0)</f>
        <v>8</v>
      </c>
      <c r="E374" s="20">
        <f t="shared" si="91"/>
        <v>1.340033500837521E-2</v>
      </c>
      <c r="F374" s="13" t="str">
        <f>VLOOKUP($A374,Raw!$B$2:$DG$512,MATCH('Breakup of Clients of PMS'!F$1,Raw!$B$1:$DG$1,0),0)</f>
        <v>537</v>
      </c>
      <c r="G374" s="20">
        <f t="shared" si="92"/>
        <v>0.89949748743718594</v>
      </c>
      <c r="H374" s="13" t="str">
        <f>VLOOKUP($A374,Raw!$B$2:$DG$512,MATCH('Breakup of Clients of PMS'!H$1,Raw!$B$1:$DG$1,0),0)</f>
        <v>52</v>
      </c>
      <c r="I374" s="20">
        <f t="shared" si="93"/>
        <v>8.7102177554438859E-2</v>
      </c>
      <c r="J374" s="13" t="str">
        <f>VLOOKUP($A374,Raw!$B$2:$DG$512,MATCH('Breakup of Clients of PMS'!J$1,Raw!$B$1:$DG$1,0),0)</f>
        <v>0</v>
      </c>
      <c r="K374" s="20">
        <f t="shared" si="94"/>
        <v>0</v>
      </c>
      <c r="L374" s="13" t="str">
        <f>VLOOKUP($A374,Raw!$B$2:$DG$512,MATCH('Breakup of Clients of PMS'!L$1,Raw!$B$1:$DG$1,0),0)</f>
        <v>0</v>
      </c>
      <c r="M374" s="20">
        <f t="shared" si="95"/>
        <v>0</v>
      </c>
      <c r="N374" s="13" t="str">
        <f>VLOOKUP($A374,Raw!$B$2:$DG$512,MATCH('Breakup of Clients of PMS'!N$1,Raw!$B$1:$DG$1,0),0)</f>
        <v>597</v>
      </c>
      <c r="P374" s="13" t="str">
        <f>VLOOKUP($A374,Raw!$B$2:$DG$512,MATCH('Breakup of Clients of PMS'!P$1,Raw!$B$1:$DG$1,0),0)</f>
        <v>0</v>
      </c>
      <c r="Q374" s="20">
        <f t="shared" si="96"/>
        <v>0</v>
      </c>
      <c r="R374" s="13" t="str">
        <f>VLOOKUP($A374,Raw!$B$2:$DG$512,MATCH('Breakup of Clients of PMS'!R$1,Raw!$B$1:$DG$1,0),0)</f>
        <v>19.69627</v>
      </c>
      <c r="S374" s="20">
        <f t="shared" si="97"/>
        <v>2.2006292533538016E-2</v>
      </c>
      <c r="T374" s="13" t="str">
        <f>VLOOKUP($A374,Raw!$B$2:$DG$512,MATCH('Breakup of Clients of PMS'!T$1,Raw!$B$1:$DG$1,0),0)</f>
        <v>790.08024</v>
      </c>
      <c r="U374" s="20">
        <f t="shared" si="98"/>
        <v>0.88274261504375839</v>
      </c>
      <c r="V374" s="13" t="str">
        <f>VLOOKUP($A374,Raw!$B$2:$DG$512,MATCH('Breakup of Clients of PMS'!V$1,Raw!$B$1:$DG$1,0),0)</f>
        <v>85.2525</v>
      </c>
      <c r="W374" s="20">
        <f t="shared" si="99"/>
        <v>9.5251103595525952E-2</v>
      </c>
      <c r="X374" s="13" t="str">
        <f>VLOOKUP($A374,Raw!$B$2:$DG$512,MATCH('Breakup of Clients of PMS'!X$1,Raw!$B$1:$DG$1,0),0)</f>
        <v>0</v>
      </c>
      <c r="Y374" s="20">
        <f t="shared" si="100"/>
        <v>0</v>
      </c>
      <c r="Z374" s="13" t="str">
        <f>VLOOKUP($A374,Raw!$B$2:$DG$512,MATCH('Breakup of Clients of PMS'!Z$1,Raw!$B$1:$DG$1,0),0)</f>
        <v>0</v>
      </c>
      <c r="AA374" s="20">
        <f t="shared" si="101"/>
        <v>0</v>
      </c>
      <c r="AB374" s="13" t="str">
        <f>VLOOKUP($A374,Raw!$B$2:$DG$512,MATCH('Breakup of Clients of PMS'!AB$1,Raw!$B$1:$DG$1,0),0)</f>
        <v>895.029</v>
      </c>
      <c r="AD374" s="11" t="e">
        <f t="shared" si="102"/>
        <v>#DIV/0!</v>
      </c>
      <c r="AE374" s="11">
        <f t="shared" si="103"/>
        <v>2.4620337499999998</v>
      </c>
      <c r="AF374" s="11">
        <f t="shared" si="104"/>
        <v>1.4712853631284917</v>
      </c>
      <c r="AG374" s="11">
        <f t="shared" si="105"/>
        <v>1.6394711538461537</v>
      </c>
      <c r="AH374" s="11" t="e">
        <f t="shared" si="106"/>
        <v>#DIV/0!</v>
      </c>
      <c r="AI374" s="11" t="e">
        <f t="shared" si="107"/>
        <v>#DIV/0!</v>
      </c>
    </row>
    <row r="375" spans="1:35" x14ac:dyDescent="0.3">
      <c r="A375" s="13" t="s">
        <v>6197</v>
      </c>
      <c r="B375" s="13" t="str">
        <f>VLOOKUP($A375,Raw!$B$2:$DG$512,MATCH('Breakup of Clients of PMS'!B$1,Raw!$B$1:$DG$1,0),0)</f>
        <v>0</v>
      </c>
      <c r="C375" s="20" t="e">
        <f t="shared" si="90"/>
        <v>#DIV/0!</v>
      </c>
      <c r="D375" s="13" t="str">
        <f>VLOOKUP($A375,Raw!$B$2:$DG$512,MATCH('Breakup of Clients of PMS'!D$1,Raw!$B$1:$DG$1,0),0)</f>
        <v>0</v>
      </c>
      <c r="E375" s="20" t="e">
        <f t="shared" si="91"/>
        <v>#DIV/0!</v>
      </c>
      <c r="F375" s="13" t="str">
        <f>VLOOKUP($A375,Raw!$B$2:$DG$512,MATCH('Breakup of Clients of PMS'!F$1,Raw!$B$1:$DG$1,0),0)</f>
        <v>0</v>
      </c>
      <c r="G375" s="20" t="e">
        <f t="shared" si="92"/>
        <v>#DIV/0!</v>
      </c>
      <c r="H375" s="13" t="str">
        <f>VLOOKUP($A375,Raw!$B$2:$DG$512,MATCH('Breakup of Clients of PMS'!H$1,Raw!$B$1:$DG$1,0),0)</f>
        <v>0</v>
      </c>
      <c r="I375" s="20" t="e">
        <f t="shared" si="93"/>
        <v>#DIV/0!</v>
      </c>
      <c r="J375" s="13" t="str">
        <f>VLOOKUP($A375,Raw!$B$2:$DG$512,MATCH('Breakup of Clients of PMS'!J$1,Raw!$B$1:$DG$1,0),0)</f>
        <v>0</v>
      </c>
      <c r="K375" s="20" t="e">
        <f t="shared" si="94"/>
        <v>#DIV/0!</v>
      </c>
      <c r="L375" s="13" t="str">
        <f>VLOOKUP($A375,Raw!$B$2:$DG$512,MATCH('Breakup of Clients of PMS'!L$1,Raw!$B$1:$DG$1,0),0)</f>
        <v>0</v>
      </c>
      <c r="M375" s="20" t="e">
        <f t="shared" si="95"/>
        <v>#DIV/0!</v>
      </c>
      <c r="N375" s="13" t="str">
        <f>VLOOKUP($A375,Raw!$B$2:$DG$512,MATCH('Breakup of Clients of PMS'!N$1,Raw!$B$1:$DG$1,0),0)</f>
        <v>0</v>
      </c>
      <c r="P375" s="13" t="str">
        <f>VLOOKUP($A375,Raw!$B$2:$DG$512,MATCH('Breakup of Clients of PMS'!P$1,Raw!$B$1:$DG$1,0),0)</f>
        <v>0</v>
      </c>
      <c r="Q375" s="20" t="e">
        <f t="shared" si="96"/>
        <v>#DIV/0!</v>
      </c>
      <c r="R375" s="13" t="str">
        <f>VLOOKUP($A375,Raw!$B$2:$DG$512,MATCH('Breakup of Clients of PMS'!R$1,Raw!$B$1:$DG$1,0),0)</f>
        <v>0</v>
      </c>
      <c r="S375" s="20" t="e">
        <f t="shared" si="97"/>
        <v>#DIV/0!</v>
      </c>
      <c r="T375" s="13" t="str">
        <f>VLOOKUP($A375,Raw!$B$2:$DG$512,MATCH('Breakup of Clients of PMS'!T$1,Raw!$B$1:$DG$1,0),0)</f>
        <v>0</v>
      </c>
      <c r="U375" s="20" t="e">
        <f t="shared" si="98"/>
        <v>#DIV/0!</v>
      </c>
      <c r="V375" s="13" t="str">
        <f>VLOOKUP($A375,Raw!$B$2:$DG$512,MATCH('Breakup of Clients of PMS'!V$1,Raw!$B$1:$DG$1,0),0)</f>
        <v>0</v>
      </c>
      <c r="W375" s="20" t="e">
        <f t="shared" si="99"/>
        <v>#DIV/0!</v>
      </c>
      <c r="X375" s="13" t="str">
        <f>VLOOKUP($A375,Raw!$B$2:$DG$512,MATCH('Breakup of Clients of PMS'!X$1,Raw!$B$1:$DG$1,0),0)</f>
        <v>0</v>
      </c>
      <c r="Y375" s="20" t="e">
        <f t="shared" si="100"/>
        <v>#DIV/0!</v>
      </c>
      <c r="Z375" s="13" t="str">
        <f>VLOOKUP($A375,Raw!$B$2:$DG$512,MATCH('Breakup of Clients of PMS'!Z$1,Raw!$B$1:$DG$1,0),0)</f>
        <v>0</v>
      </c>
      <c r="AA375" s="20" t="e">
        <f t="shared" si="101"/>
        <v>#DIV/0!</v>
      </c>
      <c r="AB375" s="13" t="str">
        <f>VLOOKUP($A375,Raw!$B$2:$DG$512,MATCH('Breakup of Clients of PMS'!AB$1,Raw!$B$1:$DG$1,0),0)</f>
        <v>0</v>
      </c>
      <c r="AD375" s="11" t="e">
        <f t="shared" si="102"/>
        <v>#DIV/0!</v>
      </c>
      <c r="AE375" s="11" t="e">
        <f t="shared" si="103"/>
        <v>#DIV/0!</v>
      </c>
      <c r="AF375" s="11" t="e">
        <f t="shared" si="104"/>
        <v>#DIV/0!</v>
      </c>
      <c r="AG375" s="11" t="e">
        <f t="shared" si="105"/>
        <v>#DIV/0!</v>
      </c>
      <c r="AH375" s="11" t="e">
        <f t="shared" si="106"/>
        <v>#DIV/0!</v>
      </c>
      <c r="AI375" s="11" t="e">
        <f t="shared" si="107"/>
        <v>#DIV/0!</v>
      </c>
    </row>
    <row r="376" spans="1:35" x14ac:dyDescent="0.3">
      <c r="A376" s="13" t="s">
        <v>6204</v>
      </c>
      <c r="B376" s="13" t="str">
        <f>VLOOKUP($A376,Raw!$B$2:$DG$512,MATCH('Breakup of Clients of PMS'!B$1,Raw!$B$1:$DG$1,0),0)</f>
        <v>0</v>
      </c>
      <c r="C376" s="20">
        <f t="shared" si="90"/>
        <v>0</v>
      </c>
      <c r="D376" s="13" t="str">
        <f>VLOOKUP($A376,Raw!$B$2:$DG$512,MATCH('Breakup of Clients of PMS'!D$1,Raw!$B$1:$DG$1,0),0)</f>
        <v>9</v>
      </c>
      <c r="E376" s="20">
        <f t="shared" si="91"/>
        <v>3.9647577092511016E-2</v>
      </c>
      <c r="F376" s="13" t="str">
        <f>VLOOKUP($A376,Raw!$B$2:$DG$512,MATCH('Breakup of Clients of PMS'!F$1,Raw!$B$1:$DG$1,0),0)</f>
        <v>218</v>
      </c>
      <c r="G376" s="20">
        <f t="shared" si="92"/>
        <v>0.96035242290748901</v>
      </c>
      <c r="H376" s="13" t="str">
        <f>VLOOKUP($A376,Raw!$B$2:$DG$512,MATCH('Breakup of Clients of PMS'!H$1,Raw!$B$1:$DG$1,0),0)</f>
        <v>0</v>
      </c>
      <c r="I376" s="20">
        <f t="shared" si="93"/>
        <v>0</v>
      </c>
      <c r="J376" s="13" t="str">
        <f>VLOOKUP($A376,Raw!$B$2:$DG$512,MATCH('Breakup of Clients of PMS'!J$1,Raw!$B$1:$DG$1,0),0)</f>
        <v>0</v>
      </c>
      <c r="K376" s="20">
        <f t="shared" si="94"/>
        <v>0</v>
      </c>
      <c r="L376" s="13" t="str">
        <f>VLOOKUP($A376,Raw!$B$2:$DG$512,MATCH('Breakup of Clients of PMS'!L$1,Raw!$B$1:$DG$1,0),0)</f>
        <v>0</v>
      </c>
      <c r="M376" s="20">
        <f t="shared" si="95"/>
        <v>0</v>
      </c>
      <c r="N376" s="13" t="str">
        <f>VLOOKUP($A376,Raw!$B$2:$DG$512,MATCH('Breakup of Clients of PMS'!N$1,Raw!$B$1:$DG$1,0),0)</f>
        <v>227</v>
      </c>
      <c r="P376" s="13" t="str">
        <f>VLOOKUP($A376,Raw!$B$2:$DG$512,MATCH('Breakup of Clients of PMS'!P$1,Raw!$B$1:$DG$1,0),0)</f>
        <v>0</v>
      </c>
      <c r="Q376" s="20">
        <f t="shared" si="96"/>
        <v>0</v>
      </c>
      <c r="R376" s="13" t="str">
        <f>VLOOKUP($A376,Raw!$B$2:$DG$512,MATCH('Breakup of Clients of PMS'!R$1,Raw!$B$1:$DG$1,0),0)</f>
        <v>54.29</v>
      </c>
      <c r="S376" s="20">
        <f t="shared" si="97"/>
        <v>0.1320217888235008</v>
      </c>
      <c r="T376" s="13" t="str">
        <f>VLOOKUP($A376,Raw!$B$2:$DG$512,MATCH('Breakup of Clients of PMS'!T$1,Raw!$B$1:$DG$1,0),0)</f>
        <v>356.93</v>
      </c>
      <c r="U376" s="20">
        <f t="shared" si="98"/>
        <v>0.8679782111764992</v>
      </c>
      <c r="V376" s="13" t="str">
        <f>VLOOKUP($A376,Raw!$B$2:$DG$512,MATCH('Breakup of Clients of PMS'!V$1,Raw!$B$1:$DG$1,0),0)</f>
        <v>0</v>
      </c>
      <c r="W376" s="20">
        <f t="shared" si="99"/>
        <v>0</v>
      </c>
      <c r="X376" s="13" t="str">
        <f>VLOOKUP($A376,Raw!$B$2:$DG$512,MATCH('Breakup of Clients of PMS'!X$1,Raw!$B$1:$DG$1,0),0)</f>
        <v>0</v>
      </c>
      <c r="Y376" s="20">
        <f t="shared" si="100"/>
        <v>0</v>
      </c>
      <c r="Z376" s="13" t="str">
        <f>VLOOKUP($A376,Raw!$B$2:$DG$512,MATCH('Breakup of Clients of PMS'!Z$1,Raw!$B$1:$DG$1,0),0)</f>
        <v>0</v>
      </c>
      <c r="AA376" s="20">
        <f t="shared" si="101"/>
        <v>0</v>
      </c>
      <c r="AB376" s="13" t="str">
        <f>VLOOKUP($A376,Raw!$B$2:$DG$512,MATCH('Breakup of Clients of PMS'!AB$1,Raw!$B$1:$DG$1,0),0)</f>
        <v>411.22</v>
      </c>
      <c r="AD376" s="11" t="e">
        <f t="shared" si="102"/>
        <v>#DIV/0!</v>
      </c>
      <c r="AE376" s="11">
        <f t="shared" si="103"/>
        <v>6.0322222222222219</v>
      </c>
      <c r="AF376" s="11">
        <f t="shared" si="104"/>
        <v>1.6372935779816513</v>
      </c>
      <c r="AG376" s="11" t="e">
        <f t="shared" si="105"/>
        <v>#DIV/0!</v>
      </c>
      <c r="AH376" s="11" t="e">
        <f t="shared" si="106"/>
        <v>#DIV/0!</v>
      </c>
      <c r="AI376" s="11" t="e">
        <f t="shared" si="107"/>
        <v>#DIV/0!</v>
      </c>
    </row>
    <row r="377" spans="1:35" x14ac:dyDescent="0.3">
      <c r="A377" s="13" t="s">
        <v>6219</v>
      </c>
      <c r="B377" s="13" t="str">
        <f>VLOOKUP($A377,Raw!$B$2:$DG$512,MATCH('Breakup of Clients of PMS'!B$1,Raw!$B$1:$DG$1,0),0)</f>
        <v>0</v>
      </c>
      <c r="C377" s="20">
        <f t="shared" si="90"/>
        <v>0</v>
      </c>
      <c r="D377" s="13" t="str">
        <f>VLOOKUP($A377,Raw!$B$2:$DG$512,MATCH('Breakup of Clients of PMS'!D$1,Raw!$B$1:$DG$1,0),0)</f>
        <v>18</v>
      </c>
      <c r="E377" s="20">
        <f t="shared" si="91"/>
        <v>9.2783505154639179E-2</v>
      </c>
      <c r="F377" s="13" t="str">
        <f>VLOOKUP($A377,Raw!$B$2:$DG$512,MATCH('Breakup of Clients of PMS'!F$1,Raw!$B$1:$DG$1,0),0)</f>
        <v>165</v>
      </c>
      <c r="G377" s="20">
        <f t="shared" si="92"/>
        <v>0.85051546391752575</v>
      </c>
      <c r="H377" s="13" t="str">
        <f>VLOOKUP($A377,Raw!$B$2:$DG$512,MATCH('Breakup of Clients of PMS'!H$1,Raw!$B$1:$DG$1,0),0)</f>
        <v>11</v>
      </c>
      <c r="I377" s="20">
        <f t="shared" si="93"/>
        <v>5.6701030927835051E-2</v>
      </c>
      <c r="J377" s="13" t="str">
        <f>VLOOKUP($A377,Raw!$B$2:$DG$512,MATCH('Breakup of Clients of PMS'!J$1,Raw!$B$1:$DG$1,0),0)</f>
        <v>0</v>
      </c>
      <c r="K377" s="20">
        <f t="shared" si="94"/>
        <v>0</v>
      </c>
      <c r="L377" s="13" t="str">
        <f>VLOOKUP($A377,Raw!$B$2:$DG$512,MATCH('Breakup of Clients of PMS'!L$1,Raw!$B$1:$DG$1,0),0)</f>
        <v>0</v>
      </c>
      <c r="M377" s="20">
        <f t="shared" si="95"/>
        <v>0</v>
      </c>
      <c r="N377" s="13" t="str">
        <f>VLOOKUP($A377,Raw!$B$2:$DG$512,MATCH('Breakup of Clients of PMS'!N$1,Raw!$B$1:$DG$1,0),0)</f>
        <v>194</v>
      </c>
      <c r="P377" s="13" t="str">
        <f>VLOOKUP($A377,Raw!$B$2:$DG$512,MATCH('Breakup of Clients of PMS'!P$1,Raw!$B$1:$DG$1,0),0)</f>
        <v>0</v>
      </c>
      <c r="Q377" s="20">
        <f t="shared" si="96"/>
        <v>0</v>
      </c>
      <c r="R377" s="13" t="str">
        <f>VLOOKUP($A377,Raw!$B$2:$DG$512,MATCH('Breakup of Clients of PMS'!R$1,Raw!$B$1:$DG$1,0),0)</f>
        <v>249.27</v>
      </c>
      <c r="S377" s="20">
        <f t="shared" si="97"/>
        <v>0.4066195781609383</v>
      </c>
      <c r="T377" s="13" t="str">
        <f>VLOOKUP($A377,Raw!$B$2:$DG$512,MATCH('Breakup of Clients of PMS'!T$1,Raw!$B$1:$DG$1,0),0)</f>
        <v>346.48</v>
      </c>
      <c r="U377" s="20">
        <f t="shared" si="98"/>
        <v>0.56519256806355322</v>
      </c>
      <c r="V377" s="13" t="str">
        <f>VLOOKUP($A377,Raw!$B$2:$DG$512,MATCH('Breakup of Clients of PMS'!V$1,Raw!$B$1:$DG$1,0),0)</f>
        <v>17.28</v>
      </c>
      <c r="W377" s="20">
        <f t="shared" si="99"/>
        <v>2.8187853775508542E-2</v>
      </c>
      <c r="X377" s="13" t="str">
        <f>VLOOKUP($A377,Raw!$B$2:$DG$512,MATCH('Breakup of Clients of PMS'!X$1,Raw!$B$1:$DG$1,0),0)</f>
        <v>0</v>
      </c>
      <c r="Y377" s="20">
        <f t="shared" si="100"/>
        <v>0</v>
      </c>
      <c r="Z377" s="13" t="str">
        <f>VLOOKUP($A377,Raw!$B$2:$DG$512,MATCH('Breakup of Clients of PMS'!Z$1,Raw!$B$1:$DG$1,0),0)</f>
        <v>0</v>
      </c>
      <c r="AA377" s="20">
        <f t="shared" si="101"/>
        <v>0</v>
      </c>
      <c r="AB377" s="13" t="str">
        <f>VLOOKUP($A377,Raw!$B$2:$DG$512,MATCH('Breakup of Clients of PMS'!AB$1,Raw!$B$1:$DG$1,0),0)</f>
        <v>613.03</v>
      </c>
      <c r="AD377" s="11" t="e">
        <f t="shared" si="102"/>
        <v>#DIV/0!</v>
      </c>
      <c r="AE377" s="11">
        <f t="shared" si="103"/>
        <v>13.848333333333334</v>
      </c>
      <c r="AF377" s="11">
        <f t="shared" si="104"/>
        <v>2.0998787878787879</v>
      </c>
      <c r="AG377" s="11">
        <f t="shared" si="105"/>
        <v>1.570909090909091</v>
      </c>
      <c r="AH377" s="11" t="e">
        <f t="shared" si="106"/>
        <v>#DIV/0!</v>
      </c>
      <c r="AI377" s="11" t="e">
        <f t="shared" si="107"/>
        <v>#DIV/0!</v>
      </c>
    </row>
    <row r="378" spans="1:35" x14ac:dyDescent="0.3">
      <c r="A378" s="13" t="s">
        <v>6242</v>
      </c>
      <c r="B378" s="13" t="str">
        <f>VLOOKUP($A378,Raw!$B$2:$DG$512,MATCH('Breakup of Clients of PMS'!B$1,Raw!$B$1:$DG$1,0),0)</f>
        <v>0</v>
      </c>
      <c r="C378" s="20">
        <f t="shared" si="90"/>
        <v>0</v>
      </c>
      <c r="D378" s="13" t="str">
        <f>VLOOKUP($A378,Raw!$B$2:$DG$512,MATCH('Breakup of Clients of PMS'!D$1,Raw!$B$1:$DG$1,0),0)</f>
        <v>0</v>
      </c>
      <c r="E378" s="20">
        <f t="shared" si="91"/>
        <v>0</v>
      </c>
      <c r="F378" s="13" t="str">
        <f>VLOOKUP($A378,Raw!$B$2:$DG$512,MATCH('Breakup of Clients of PMS'!F$1,Raw!$B$1:$DG$1,0),0)</f>
        <v>5</v>
      </c>
      <c r="G378" s="20">
        <f t="shared" si="92"/>
        <v>1</v>
      </c>
      <c r="H378" s="13" t="str">
        <f>VLOOKUP($A378,Raw!$B$2:$DG$512,MATCH('Breakup of Clients of PMS'!H$1,Raw!$B$1:$DG$1,0),0)</f>
        <v>0</v>
      </c>
      <c r="I378" s="20">
        <f t="shared" si="93"/>
        <v>0</v>
      </c>
      <c r="J378" s="13" t="str">
        <f>VLOOKUP($A378,Raw!$B$2:$DG$512,MATCH('Breakup of Clients of PMS'!J$1,Raw!$B$1:$DG$1,0),0)</f>
        <v>0</v>
      </c>
      <c r="K378" s="20">
        <f t="shared" si="94"/>
        <v>0</v>
      </c>
      <c r="L378" s="13" t="str">
        <f>VLOOKUP($A378,Raw!$B$2:$DG$512,MATCH('Breakup of Clients of PMS'!L$1,Raw!$B$1:$DG$1,0),0)</f>
        <v>0</v>
      </c>
      <c r="M378" s="20">
        <f t="shared" si="95"/>
        <v>0</v>
      </c>
      <c r="N378" s="13" t="str">
        <f>VLOOKUP($A378,Raw!$B$2:$DG$512,MATCH('Breakup of Clients of PMS'!N$1,Raw!$B$1:$DG$1,0),0)</f>
        <v>5</v>
      </c>
      <c r="P378" s="13" t="str">
        <f>VLOOKUP($A378,Raw!$B$2:$DG$512,MATCH('Breakup of Clients of PMS'!P$1,Raw!$B$1:$DG$1,0),0)</f>
        <v>0</v>
      </c>
      <c r="Q378" s="20">
        <f t="shared" si="96"/>
        <v>0</v>
      </c>
      <c r="R378" s="13" t="str">
        <f>VLOOKUP($A378,Raw!$B$2:$DG$512,MATCH('Breakup of Clients of PMS'!R$1,Raw!$B$1:$DG$1,0),0)</f>
        <v>0</v>
      </c>
      <c r="S378" s="20">
        <f t="shared" si="97"/>
        <v>0</v>
      </c>
      <c r="T378" s="13" t="str">
        <f>VLOOKUP($A378,Raw!$B$2:$DG$512,MATCH('Breakup of Clients of PMS'!T$1,Raw!$B$1:$DG$1,0),0)</f>
        <v>6.49</v>
      </c>
      <c r="U378" s="20">
        <f t="shared" si="98"/>
        <v>1</v>
      </c>
      <c r="V378" s="13" t="str">
        <f>VLOOKUP($A378,Raw!$B$2:$DG$512,MATCH('Breakup of Clients of PMS'!V$1,Raw!$B$1:$DG$1,0),0)</f>
        <v>0</v>
      </c>
      <c r="W378" s="20">
        <f t="shared" si="99"/>
        <v>0</v>
      </c>
      <c r="X378" s="13" t="str">
        <f>VLOOKUP($A378,Raw!$B$2:$DG$512,MATCH('Breakup of Clients of PMS'!X$1,Raw!$B$1:$DG$1,0),0)</f>
        <v>0</v>
      </c>
      <c r="Y378" s="20">
        <f t="shared" si="100"/>
        <v>0</v>
      </c>
      <c r="Z378" s="13" t="str">
        <f>VLOOKUP($A378,Raw!$B$2:$DG$512,MATCH('Breakup of Clients of PMS'!Z$1,Raw!$B$1:$DG$1,0),0)</f>
        <v>0</v>
      </c>
      <c r="AA378" s="20">
        <f t="shared" si="101"/>
        <v>0</v>
      </c>
      <c r="AB378" s="13" t="str">
        <f>VLOOKUP($A378,Raw!$B$2:$DG$512,MATCH('Breakup of Clients of PMS'!AB$1,Raw!$B$1:$DG$1,0),0)</f>
        <v>6.49</v>
      </c>
      <c r="AD378" s="11" t="e">
        <f t="shared" si="102"/>
        <v>#DIV/0!</v>
      </c>
      <c r="AE378" s="11" t="e">
        <f t="shared" si="103"/>
        <v>#DIV/0!</v>
      </c>
      <c r="AF378" s="11">
        <f t="shared" si="104"/>
        <v>1.298</v>
      </c>
      <c r="AG378" s="11" t="e">
        <f t="shared" si="105"/>
        <v>#DIV/0!</v>
      </c>
      <c r="AH378" s="11" t="e">
        <f t="shared" si="106"/>
        <v>#DIV/0!</v>
      </c>
      <c r="AI378" s="11" t="e">
        <f t="shared" si="107"/>
        <v>#DIV/0!</v>
      </c>
    </row>
    <row r="379" spans="1:35" x14ac:dyDescent="0.3">
      <c r="A379" s="13" t="s">
        <v>6247</v>
      </c>
      <c r="B379" s="13" t="str">
        <f>VLOOKUP($A379,Raw!$B$2:$DG$512,MATCH('Breakup of Clients of PMS'!B$1,Raw!$B$1:$DG$1,0),0)</f>
        <v>0</v>
      </c>
      <c r="C379" s="20">
        <f t="shared" si="90"/>
        <v>0</v>
      </c>
      <c r="D379" s="13" t="str">
        <f>VLOOKUP($A379,Raw!$B$2:$DG$512,MATCH('Breakup of Clients of PMS'!D$1,Raw!$B$1:$DG$1,0),0)</f>
        <v>617</v>
      </c>
      <c r="E379" s="20">
        <f t="shared" si="91"/>
        <v>6.0561444837063209E-2</v>
      </c>
      <c r="F379" s="13" t="str">
        <f>VLOOKUP($A379,Raw!$B$2:$DG$512,MATCH('Breakup of Clients of PMS'!F$1,Raw!$B$1:$DG$1,0),0)</f>
        <v>8955</v>
      </c>
      <c r="G379" s="20">
        <f t="shared" si="92"/>
        <v>0.87897526501766787</v>
      </c>
      <c r="H379" s="13" t="str">
        <f>VLOOKUP($A379,Raw!$B$2:$DG$512,MATCH('Breakup of Clients of PMS'!H$1,Raw!$B$1:$DG$1,0),0)</f>
        <v>616</v>
      </c>
      <c r="I379" s="20">
        <f t="shared" si="93"/>
        <v>6.0463290145268946E-2</v>
      </c>
      <c r="J379" s="13" t="str">
        <f>VLOOKUP($A379,Raw!$B$2:$DG$512,MATCH('Breakup of Clients of PMS'!J$1,Raw!$B$1:$DG$1,0),0)</f>
        <v>0</v>
      </c>
      <c r="K379" s="20">
        <f t="shared" si="94"/>
        <v>0</v>
      </c>
      <c r="L379" s="13" t="str">
        <f>VLOOKUP($A379,Raw!$B$2:$DG$512,MATCH('Breakup of Clients of PMS'!L$1,Raw!$B$1:$DG$1,0),0)</f>
        <v>0</v>
      </c>
      <c r="M379" s="20">
        <f t="shared" si="95"/>
        <v>0</v>
      </c>
      <c r="N379" s="13" t="str">
        <f>VLOOKUP($A379,Raw!$B$2:$DG$512,MATCH('Breakup of Clients of PMS'!N$1,Raw!$B$1:$DG$1,0),0)</f>
        <v>10188</v>
      </c>
      <c r="P379" s="13" t="str">
        <f>VLOOKUP($A379,Raw!$B$2:$DG$512,MATCH('Breakup of Clients of PMS'!P$1,Raw!$B$1:$DG$1,0),0)</f>
        <v>0</v>
      </c>
      <c r="Q379" s="20">
        <f t="shared" si="96"/>
        <v>0</v>
      </c>
      <c r="R379" s="13" t="str">
        <f>VLOOKUP($A379,Raw!$B$2:$DG$512,MATCH('Breakup of Clients of PMS'!R$1,Raw!$B$1:$DG$1,0),0)</f>
        <v>3947.16</v>
      </c>
      <c r="S379" s="20">
        <f t="shared" si="97"/>
        <v>0.17307960462099867</v>
      </c>
      <c r="T379" s="13" t="str">
        <f>VLOOKUP($A379,Raw!$B$2:$DG$512,MATCH('Breakup of Clients of PMS'!T$1,Raw!$B$1:$DG$1,0),0)</f>
        <v>17728.35</v>
      </c>
      <c r="U379" s="20">
        <f t="shared" si="98"/>
        <v>0.77737305013799318</v>
      </c>
      <c r="V379" s="13" t="str">
        <f>VLOOKUP($A379,Raw!$B$2:$DG$512,MATCH('Breakup of Clients of PMS'!V$1,Raw!$B$1:$DG$1,0),0)</f>
        <v>1129.95</v>
      </c>
      <c r="W379" s="20">
        <f t="shared" si="99"/>
        <v>4.9547345241008081E-2</v>
      </c>
      <c r="X379" s="13" t="str">
        <f>VLOOKUP($A379,Raw!$B$2:$DG$512,MATCH('Breakup of Clients of PMS'!X$1,Raw!$B$1:$DG$1,0),0)</f>
        <v>0</v>
      </c>
      <c r="Y379" s="20">
        <f t="shared" si="100"/>
        <v>0</v>
      </c>
      <c r="Z379" s="13" t="str">
        <f>VLOOKUP($A379,Raw!$B$2:$DG$512,MATCH('Breakup of Clients of PMS'!Z$1,Raw!$B$1:$DG$1,0),0)</f>
        <v>0</v>
      </c>
      <c r="AA379" s="20">
        <f t="shared" si="101"/>
        <v>0</v>
      </c>
      <c r="AB379" s="13" t="str">
        <f>VLOOKUP($A379,Raw!$B$2:$DG$512,MATCH('Breakup of Clients of PMS'!AB$1,Raw!$B$1:$DG$1,0),0)</f>
        <v>22805.46</v>
      </c>
      <c r="AD379" s="11" t="e">
        <f t="shared" si="102"/>
        <v>#DIV/0!</v>
      </c>
      <c r="AE379" s="11">
        <f t="shared" si="103"/>
        <v>6.3973419773095621</v>
      </c>
      <c r="AF379" s="11">
        <f t="shared" si="104"/>
        <v>1.9797152428810718</v>
      </c>
      <c r="AG379" s="11">
        <f t="shared" si="105"/>
        <v>1.8343344155844157</v>
      </c>
      <c r="AH379" s="11" t="e">
        <f t="shared" si="106"/>
        <v>#DIV/0!</v>
      </c>
      <c r="AI379" s="11" t="e">
        <f t="shared" si="107"/>
        <v>#DIV/0!</v>
      </c>
    </row>
    <row r="380" spans="1:35" x14ac:dyDescent="0.3">
      <c r="A380" s="13" t="s">
        <v>6278</v>
      </c>
      <c r="B380" s="13" t="str">
        <f>VLOOKUP($A380,Raw!$B$2:$DG$512,MATCH('Breakup of Clients of PMS'!B$1,Raw!$B$1:$DG$1,0),0)</f>
        <v>0</v>
      </c>
      <c r="C380" s="20">
        <f t="shared" si="90"/>
        <v>0</v>
      </c>
      <c r="D380" s="13" t="str">
        <f>VLOOKUP($A380,Raw!$B$2:$DG$512,MATCH('Breakup of Clients of PMS'!D$1,Raw!$B$1:$DG$1,0),0)</f>
        <v>11</v>
      </c>
      <c r="E380" s="20">
        <f t="shared" si="91"/>
        <v>1.7107309486780714E-2</v>
      </c>
      <c r="F380" s="13" t="str">
        <f>VLOOKUP($A380,Raw!$B$2:$DG$512,MATCH('Breakup of Clients of PMS'!F$1,Raw!$B$1:$DG$1,0),0)</f>
        <v>597</v>
      </c>
      <c r="G380" s="20">
        <f t="shared" si="92"/>
        <v>0.92846034214618978</v>
      </c>
      <c r="H380" s="13" t="str">
        <f>VLOOKUP($A380,Raw!$B$2:$DG$512,MATCH('Breakup of Clients of PMS'!H$1,Raw!$B$1:$DG$1,0),0)</f>
        <v>35</v>
      </c>
      <c r="I380" s="20">
        <f t="shared" si="93"/>
        <v>5.4432348367029551E-2</v>
      </c>
      <c r="J380" s="13" t="str">
        <f>VLOOKUP($A380,Raw!$B$2:$DG$512,MATCH('Breakup of Clients of PMS'!J$1,Raw!$B$1:$DG$1,0),0)</f>
        <v>0</v>
      </c>
      <c r="K380" s="20">
        <f t="shared" si="94"/>
        <v>0</v>
      </c>
      <c r="L380" s="13" t="str">
        <f>VLOOKUP($A380,Raw!$B$2:$DG$512,MATCH('Breakup of Clients of PMS'!L$1,Raw!$B$1:$DG$1,0),0)</f>
        <v>0</v>
      </c>
      <c r="M380" s="20">
        <f t="shared" si="95"/>
        <v>0</v>
      </c>
      <c r="N380" s="13" t="str">
        <f>VLOOKUP($A380,Raw!$B$2:$DG$512,MATCH('Breakup of Clients of PMS'!N$1,Raw!$B$1:$DG$1,0),0)</f>
        <v>643</v>
      </c>
      <c r="P380" s="13" t="str">
        <f>VLOOKUP($A380,Raw!$B$2:$DG$512,MATCH('Breakup of Clients of PMS'!P$1,Raw!$B$1:$DG$1,0),0)</f>
        <v>0</v>
      </c>
      <c r="Q380" s="20">
        <f t="shared" si="96"/>
        <v>0</v>
      </c>
      <c r="R380" s="13" t="str">
        <f>VLOOKUP($A380,Raw!$B$2:$DG$512,MATCH('Breakup of Clients of PMS'!R$1,Raw!$B$1:$DG$1,0),0)</f>
        <v>48.7222</v>
      </c>
      <c r="S380" s="20">
        <f t="shared" si="97"/>
        <v>1.8780051374920417E-2</v>
      </c>
      <c r="T380" s="13" t="str">
        <f>VLOOKUP($A380,Raw!$B$2:$DG$512,MATCH('Breakup of Clients of PMS'!T$1,Raw!$B$1:$DG$1,0),0)</f>
        <v>2370.58841</v>
      </c>
      <c r="U380" s="20">
        <f t="shared" si="98"/>
        <v>0.91374716512371978</v>
      </c>
      <c r="V380" s="13" t="str">
        <f>VLOOKUP($A380,Raw!$B$2:$DG$512,MATCH('Breakup of Clients of PMS'!V$1,Raw!$B$1:$DG$1,0),0)</f>
        <v>175.04864</v>
      </c>
      <c r="W380" s="20">
        <f t="shared" si="99"/>
        <v>6.7472783501359726E-2</v>
      </c>
      <c r="X380" s="13" t="str">
        <f>VLOOKUP($A380,Raw!$B$2:$DG$512,MATCH('Breakup of Clients of PMS'!X$1,Raw!$B$1:$DG$1,0),0)</f>
        <v>0</v>
      </c>
      <c r="Y380" s="20">
        <f t="shared" si="100"/>
        <v>0</v>
      </c>
      <c r="Z380" s="13" t="str">
        <f>VLOOKUP($A380,Raw!$B$2:$DG$512,MATCH('Breakup of Clients of PMS'!Z$1,Raw!$B$1:$DG$1,0),0)</f>
        <v>0</v>
      </c>
      <c r="AA380" s="20">
        <f t="shared" si="101"/>
        <v>0</v>
      </c>
      <c r="AB380" s="13" t="str">
        <f>VLOOKUP($A380,Raw!$B$2:$DG$512,MATCH('Breakup of Clients of PMS'!AB$1,Raw!$B$1:$DG$1,0),0)</f>
        <v>2594.35925</v>
      </c>
      <c r="AD380" s="11" t="e">
        <f t="shared" si="102"/>
        <v>#DIV/0!</v>
      </c>
      <c r="AE380" s="11">
        <f t="shared" si="103"/>
        <v>4.4292909090909092</v>
      </c>
      <c r="AF380" s="11">
        <f t="shared" si="104"/>
        <v>3.9708348576214401</v>
      </c>
      <c r="AG380" s="11">
        <f t="shared" si="105"/>
        <v>5.0013897142857147</v>
      </c>
      <c r="AH380" s="11" t="e">
        <f t="shared" si="106"/>
        <v>#DIV/0!</v>
      </c>
      <c r="AI380" s="11" t="e">
        <f t="shared" si="107"/>
        <v>#DIV/0!</v>
      </c>
    </row>
    <row r="381" spans="1:35" x14ac:dyDescent="0.3">
      <c r="A381" s="13" t="s">
        <v>6301</v>
      </c>
      <c r="B381" s="13" t="str">
        <f>VLOOKUP($A381,Raw!$B$2:$DG$512,MATCH('Breakup of Clients of PMS'!B$1,Raw!$B$1:$DG$1,0),0)</f>
        <v>0</v>
      </c>
      <c r="C381" s="20">
        <f t="shared" si="90"/>
        <v>0</v>
      </c>
      <c r="D381" s="13" t="str">
        <f>VLOOKUP($A381,Raw!$B$2:$DG$512,MATCH('Breakup of Clients of PMS'!D$1,Raw!$B$1:$DG$1,0),0)</f>
        <v>7</v>
      </c>
      <c r="E381" s="20">
        <f t="shared" si="91"/>
        <v>0.58333333333333337</v>
      </c>
      <c r="F381" s="13" t="str">
        <f>VLOOKUP($A381,Raw!$B$2:$DG$512,MATCH('Breakup of Clients of PMS'!F$1,Raw!$B$1:$DG$1,0),0)</f>
        <v>5</v>
      </c>
      <c r="G381" s="20">
        <f t="shared" si="92"/>
        <v>0.41666666666666669</v>
      </c>
      <c r="H381" s="13" t="str">
        <f>VLOOKUP($A381,Raw!$B$2:$DG$512,MATCH('Breakup of Clients of PMS'!H$1,Raw!$B$1:$DG$1,0),0)</f>
        <v>0</v>
      </c>
      <c r="I381" s="20">
        <f t="shared" si="93"/>
        <v>0</v>
      </c>
      <c r="J381" s="13" t="str">
        <f>VLOOKUP($A381,Raw!$B$2:$DG$512,MATCH('Breakup of Clients of PMS'!J$1,Raw!$B$1:$DG$1,0),0)</f>
        <v>0</v>
      </c>
      <c r="K381" s="20">
        <f t="shared" si="94"/>
        <v>0</v>
      </c>
      <c r="L381" s="13" t="str">
        <f>VLOOKUP($A381,Raw!$B$2:$DG$512,MATCH('Breakup of Clients of PMS'!L$1,Raw!$B$1:$DG$1,0),0)</f>
        <v>0</v>
      </c>
      <c r="M381" s="20">
        <f t="shared" si="95"/>
        <v>0</v>
      </c>
      <c r="N381" s="13" t="str">
        <f>VLOOKUP($A381,Raw!$B$2:$DG$512,MATCH('Breakup of Clients of PMS'!N$1,Raw!$B$1:$DG$1,0),0)</f>
        <v>12</v>
      </c>
      <c r="P381" s="13" t="str">
        <f>VLOOKUP($A381,Raw!$B$2:$DG$512,MATCH('Breakup of Clients of PMS'!P$1,Raw!$B$1:$DG$1,0),0)</f>
        <v>0</v>
      </c>
      <c r="Q381" s="20">
        <f t="shared" si="96"/>
        <v>0</v>
      </c>
      <c r="R381" s="13" t="str">
        <f>VLOOKUP($A381,Raw!$B$2:$DG$512,MATCH('Breakup of Clients of PMS'!R$1,Raw!$B$1:$DG$1,0),0)</f>
        <v>88.7</v>
      </c>
      <c r="S381" s="20">
        <f t="shared" si="97"/>
        <v>0.7953730272596844</v>
      </c>
      <c r="T381" s="13" t="str">
        <f>VLOOKUP($A381,Raw!$B$2:$DG$512,MATCH('Breakup of Clients of PMS'!T$1,Raw!$B$1:$DG$1,0),0)</f>
        <v>22.82</v>
      </c>
      <c r="U381" s="20">
        <f t="shared" si="98"/>
        <v>0.20462697274031566</v>
      </c>
      <c r="V381" s="13" t="str">
        <f>VLOOKUP($A381,Raw!$B$2:$DG$512,MATCH('Breakup of Clients of PMS'!V$1,Raw!$B$1:$DG$1,0),0)</f>
        <v>0</v>
      </c>
      <c r="W381" s="20">
        <f t="shared" si="99"/>
        <v>0</v>
      </c>
      <c r="X381" s="13" t="str">
        <f>VLOOKUP($A381,Raw!$B$2:$DG$512,MATCH('Breakup of Clients of PMS'!X$1,Raw!$B$1:$DG$1,0),0)</f>
        <v>0</v>
      </c>
      <c r="Y381" s="20">
        <f t="shared" si="100"/>
        <v>0</v>
      </c>
      <c r="Z381" s="13" t="str">
        <f>VLOOKUP($A381,Raw!$B$2:$DG$512,MATCH('Breakup of Clients of PMS'!Z$1,Raw!$B$1:$DG$1,0),0)</f>
        <v>0</v>
      </c>
      <c r="AA381" s="20">
        <f t="shared" si="101"/>
        <v>0</v>
      </c>
      <c r="AB381" s="13" t="str">
        <f>VLOOKUP($A381,Raw!$B$2:$DG$512,MATCH('Breakup of Clients of PMS'!AB$1,Raw!$B$1:$DG$1,0),0)</f>
        <v>111.52</v>
      </c>
      <c r="AD381" s="11" t="e">
        <f t="shared" si="102"/>
        <v>#DIV/0!</v>
      </c>
      <c r="AE381" s="11">
        <f t="shared" si="103"/>
        <v>12.671428571428573</v>
      </c>
      <c r="AF381" s="11">
        <f t="shared" si="104"/>
        <v>4.5640000000000001</v>
      </c>
      <c r="AG381" s="11" t="e">
        <f t="shared" si="105"/>
        <v>#DIV/0!</v>
      </c>
      <c r="AH381" s="11" t="e">
        <f t="shared" si="106"/>
        <v>#DIV/0!</v>
      </c>
      <c r="AI381" s="11" t="e">
        <f t="shared" si="107"/>
        <v>#DIV/0!</v>
      </c>
    </row>
    <row r="382" spans="1:35" x14ac:dyDescent="0.3">
      <c r="A382" s="13" t="s">
        <v>6313</v>
      </c>
      <c r="B382" s="13" t="str">
        <f>VLOOKUP($A382,Raw!$B$2:$DG$512,MATCH('Breakup of Clients of PMS'!B$1,Raw!$B$1:$DG$1,0),0)</f>
        <v>2</v>
      </c>
      <c r="C382" s="20">
        <f t="shared" si="90"/>
        <v>0.13333333333333333</v>
      </c>
      <c r="D382" s="13" t="str">
        <f>VLOOKUP($A382,Raw!$B$2:$DG$512,MATCH('Breakup of Clients of PMS'!D$1,Raw!$B$1:$DG$1,0),0)</f>
        <v>4</v>
      </c>
      <c r="E382" s="20">
        <f t="shared" si="91"/>
        <v>0.26666666666666666</v>
      </c>
      <c r="F382" s="13" t="str">
        <f>VLOOKUP($A382,Raw!$B$2:$DG$512,MATCH('Breakup of Clients of PMS'!F$1,Raw!$B$1:$DG$1,0),0)</f>
        <v>0</v>
      </c>
      <c r="G382" s="20">
        <f t="shared" si="92"/>
        <v>0</v>
      </c>
      <c r="H382" s="13" t="str">
        <f>VLOOKUP($A382,Raw!$B$2:$DG$512,MATCH('Breakup of Clients of PMS'!H$1,Raw!$B$1:$DG$1,0),0)</f>
        <v>0</v>
      </c>
      <c r="I382" s="20">
        <f t="shared" si="93"/>
        <v>0</v>
      </c>
      <c r="J382" s="13" t="str">
        <f>VLOOKUP($A382,Raw!$B$2:$DG$512,MATCH('Breakup of Clients of PMS'!J$1,Raw!$B$1:$DG$1,0),0)</f>
        <v>9</v>
      </c>
      <c r="K382" s="20">
        <f t="shared" si="94"/>
        <v>0.6</v>
      </c>
      <c r="L382" s="13" t="str">
        <f>VLOOKUP($A382,Raw!$B$2:$DG$512,MATCH('Breakup of Clients of PMS'!L$1,Raw!$B$1:$DG$1,0),0)</f>
        <v>0</v>
      </c>
      <c r="M382" s="20">
        <f t="shared" si="95"/>
        <v>0</v>
      </c>
      <c r="N382" s="13" t="str">
        <f>VLOOKUP($A382,Raw!$B$2:$DG$512,MATCH('Breakup of Clients of PMS'!N$1,Raw!$B$1:$DG$1,0),0)</f>
        <v>15</v>
      </c>
      <c r="P382" s="13" t="str">
        <f>VLOOKUP($A382,Raw!$B$2:$DG$512,MATCH('Breakup of Clients of PMS'!P$1,Raw!$B$1:$DG$1,0),0)</f>
        <v>1172000.95</v>
      </c>
      <c r="Q382" s="20">
        <f t="shared" si="96"/>
        <v>0.90627043287299391</v>
      </c>
      <c r="R382" s="13" t="str">
        <f>VLOOKUP($A382,Raw!$B$2:$DG$512,MATCH('Breakup of Clients of PMS'!R$1,Raw!$B$1:$DG$1,0),0)</f>
        <v>105241.83</v>
      </c>
      <c r="S382" s="20">
        <f t="shared" si="97"/>
        <v>8.1380103685450123E-2</v>
      </c>
      <c r="T382" s="13" t="str">
        <f>VLOOKUP($A382,Raw!$B$2:$DG$512,MATCH('Breakup of Clients of PMS'!T$1,Raw!$B$1:$DG$1,0),0)</f>
        <v>0</v>
      </c>
      <c r="U382" s="20">
        <f t="shared" si="98"/>
        <v>0</v>
      </c>
      <c r="V382" s="13" t="str">
        <f>VLOOKUP($A382,Raw!$B$2:$DG$512,MATCH('Breakup of Clients of PMS'!V$1,Raw!$B$1:$DG$1,0),0)</f>
        <v>0</v>
      </c>
      <c r="W382" s="20">
        <f t="shared" si="99"/>
        <v>0</v>
      </c>
      <c r="X382" s="13" t="str">
        <f>VLOOKUP($A382,Raw!$B$2:$DG$512,MATCH('Breakup of Clients of PMS'!X$1,Raw!$B$1:$DG$1,0),0)</f>
        <v>15970.49</v>
      </c>
      <c r="Y382" s="20">
        <f t="shared" si="100"/>
        <v>1.234946344155593E-2</v>
      </c>
      <c r="Z382" s="13" t="str">
        <f>VLOOKUP($A382,Raw!$B$2:$DG$512,MATCH('Breakup of Clients of PMS'!Z$1,Raw!$B$1:$DG$1,0),0)</f>
        <v>0</v>
      </c>
      <c r="AA382" s="20">
        <f t="shared" si="101"/>
        <v>0</v>
      </c>
      <c r="AB382" s="13" t="str">
        <f>VLOOKUP($A382,Raw!$B$2:$DG$512,MATCH('Breakup of Clients of PMS'!AB$1,Raw!$B$1:$DG$1,0),0)</f>
        <v>1293213.27</v>
      </c>
      <c r="AD382" s="11">
        <f t="shared" si="102"/>
        <v>586000.47499999998</v>
      </c>
      <c r="AE382" s="11">
        <f t="shared" si="103"/>
        <v>26310.4575</v>
      </c>
      <c r="AF382" s="11" t="e">
        <f t="shared" si="104"/>
        <v>#DIV/0!</v>
      </c>
      <c r="AG382" s="11" t="e">
        <f t="shared" si="105"/>
        <v>#DIV/0!</v>
      </c>
      <c r="AH382" s="11">
        <f t="shared" si="106"/>
        <v>1774.4988888888888</v>
      </c>
      <c r="AI382" s="11" t="e">
        <f t="shared" si="107"/>
        <v>#DIV/0!</v>
      </c>
    </row>
    <row r="383" spans="1:35" x14ac:dyDescent="0.3">
      <c r="A383" s="13" t="s">
        <v>6336</v>
      </c>
      <c r="B383" s="13" t="str">
        <f>VLOOKUP($A383,Raw!$B$2:$DG$512,MATCH('Breakup of Clients of PMS'!B$1,Raw!$B$1:$DG$1,0),0)</f>
        <v>0</v>
      </c>
      <c r="C383" s="20">
        <f t="shared" si="90"/>
        <v>0</v>
      </c>
      <c r="D383" s="13" t="str">
        <f>VLOOKUP($A383,Raw!$B$2:$DG$512,MATCH('Breakup of Clients of PMS'!D$1,Raw!$B$1:$DG$1,0),0)</f>
        <v>0</v>
      </c>
      <c r="E383" s="20">
        <f t="shared" si="91"/>
        <v>0</v>
      </c>
      <c r="F383" s="13" t="str">
        <f>VLOOKUP($A383,Raw!$B$2:$DG$512,MATCH('Breakup of Clients of PMS'!F$1,Raw!$B$1:$DG$1,0),0)</f>
        <v>4</v>
      </c>
      <c r="G383" s="20">
        <f t="shared" si="92"/>
        <v>1</v>
      </c>
      <c r="H383" s="13" t="str">
        <f>VLOOKUP($A383,Raw!$B$2:$DG$512,MATCH('Breakup of Clients of PMS'!H$1,Raw!$B$1:$DG$1,0),0)</f>
        <v>0</v>
      </c>
      <c r="I383" s="20">
        <f t="shared" si="93"/>
        <v>0</v>
      </c>
      <c r="J383" s="13" t="str">
        <f>VLOOKUP($A383,Raw!$B$2:$DG$512,MATCH('Breakup of Clients of PMS'!J$1,Raw!$B$1:$DG$1,0),0)</f>
        <v>0</v>
      </c>
      <c r="K383" s="20">
        <f t="shared" si="94"/>
        <v>0</v>
      </c>
      <c r="L383" s="13" t="str">
        <f>VLOOKUP($A383,Raw!$B$2:$DG$512,MATCH('Breakup of Clients of PMS'!L$1,Raw!$B$1:$DG$1,0),0)</f>
        <v>0</v>
      </c>
      <c r="M383" s="20">
        <f t="shared" si="95"/>
        <v>0</v>
      </c>
      <c r="N383" s="13" t="str">
        <f>VLOOKUP($A383,Raw!$B$2:$DG$512,MATCH('Breakup of Clients of PMS'!N$1,Raw!$B$1:$DG$1,0),0)</f>
        <v>4</v>
      </c>
      <c r="P383" s="13" t="str">
        <f>VLOOKUP($A383,Raw!$B$2:$DG$512,MATCH('Breakup of Clients of PMS'!P$1,Raw!$B$1:$DG$1,0),0)</f>
        <v>0</v>
      </c>
      <c r="Q383" s="20">
        <f t="shared" si="96"/>
        <v>0</v>
      </c>
      <c r="R383" s="13" t="str">
        <f>VLOOKUP($A383,Raw!$B$2:$DG$512,MATCH('Breakup of Clients of PMS'!R$1,Raw!$B$1:$DG$1,0),0)</f>
        <v>0</v>
      </c>
      <c r="S383" s="20">
        <f t="shared" si="97"/>
        <v>0</v>
      </c>
      <c r="T383" s="13" t="str">
        <f>VLOOKUP($A383,Raw!$B$2:$DG$512,MATCH('Breakup of Clients of PMS'!T$1,Raw!$B$1:$DG$1,0),0)</f>
        <v>18.35</v>
      </c>
      <c r="U383" s="20">
        <f t="shared" si="98"/>
        <v>1</v>
      </c>
      <c r="V383" s="13" t="str">
        <f>VLOOKUP($A383,Raw!$B$2:$DG$512,MATCH('Breakup of Clients of PMS'!V$1,Raw!$B$1:$DG$1,0),0)</f>
        <v>0</v>
      </c>
      <c r="W383" s="20">
        <f t="shared" si="99"/>
        <v>0</v>
      </c>
      <c r="X383" s="13" t="str">
        <f>VLOOKUP($A383,Raw!$B$2:$DG$512,MATCH('Breakup of Clients of PMS'!X$1,Raw!$B$1:$DG$1,0),0)</f>
        <v>0</v>
      </c>
      <c r="Y383" s="20">
        <f t="shared" si="100"/>
        <v>0</v>
      </c>
      <c r="Z383" s="13" t="str">
        <f>VLOOKUP($A383,Raw!$B$2:$DG$512,MATCH('Breakup of Clients of PMS'!Z$1,Raw!$B$1:$DG$1,0),0)</f>
        <v>0</v>
      </c>
      <c r="AA383" s="20">
        <f t="shared" si="101"/>
        <v>0</v>
      </c>
      <c r="AB383" s="13" t="str">
        <f>VLOOKUP($A383,Raw!$B$2:$DG$512,MATCH('Breakup of Clients of PMS'!AB$1,Raw!$B$1:$DG$1,0),0)</f>
        <v>18.35</v>
      </c>
      <c r="AD383" s="11" t="e">
        <f t="shared" si="102"/>
        <v>#DIV/0!</v>
      </c>
      <c r="AE383" s="11" t="e">
        <f t="shared" si="103"/>
        <v>#DIV/0!</v>
      </c>
      <c r="AF383" s="11">
        <f t="shared" si="104"/>
        <v>4.5875000000000004</v>
      </c>
      <c r="AG383" s="11" t="e">
        <f t="shared" si="105"/>
        <v>#DIV/0!</v>
      </c>
      <c r="AH383" s="11" t="e">
        <f t="shared" si="106"/>
        <v>#DIV/0!</v>
      </c>
      <c r="AI383" s="11" t="e">
        <f t="shared" si="107"/>
        <v>#DIV/0!</v>
      </c>
    </row>
    <row r="384" spans="1:35" x14ac:dyDescent="0.3">
      <c r="A384" s="13" t="s">
        <v>6347</v>
      </c>
      <c r="B384" s="13" t="str">
        <f>VLOOKUP($A384,Raw!$B$2:$DG$512,MATCH('Breakup of Clients of PMS'!B$1,Raw!$B$1:$DG$1,0),0)</f>
        <v>0</v>
      </c>
      <c r="C384" s="20" t="e">
        <f t="shared" si="90"/>
        <v>#DIV/0!</v>
      </c>
      <c r="D384" s="13" t="str">
        <f>VLOOKUP($A384,Raw!$B$2:$DG$512,MATCH('Breakup of Clients of PMS'!D$1,Raw!$B$1:$DG$1,0),0)</f>
        <v>0</v>
      </c>
      <c r="E384" s="20" t="e">
        <f t="shared" si="91"/>
        <v>#DIV/0!</v>
      </c>
      <c r="F384" s="13" t="str">
        <f>VLOOKUP($A384,Raw!$B$2:$DG$512,MATCH('Breakup of Clients of PMS'!F$1,Raw!$B$1:$DG$1,0),0)</f>
        <v>0</v>
      </c>
      <c r="G384" s="20" t="e">
        <f t="shared" si="92"/>
        <v>#DIV/0!</v>
      </c>
      <c r="H384" s="13" t="str">
        <f>VLOOKUP($A384,Raw!$B$2:$DG$512,MATCH('Breakup of Clients of PMS'!H$1,Raw!$B$1:$DG$1,0),0)</f>
        <v>0</v>
      </c>
      <c r="I384" s="20" t="e">
        <f t="shared" si="93"/>
        <v>#DIV/0!</v>
      </c>
      <c r="J384" s="13" t="str">
        <f>VLOOKUP($A384,Raw!$B$2:$DG$512,MATCH('Breakup of Clients of PMS'!J$1,Raw!$B$1:$DG$1,0),0)</f>
        <v>0</v>
      </c>
      <c r="K384" s="20" t="e">
        <f t="shared" si="94"/>
        <v>#DIV/0!</v>
      </c>
      <c r="L384" s="13" t="str">
        <f>VLOOKUP($A384,Raw!$B$2:$DG$512,MATCH('Breakup of Clients of PMS'!L$1,Raw!$B$1:$DG$1,0),0)</f>
        <v>0</v>
      </c>
      <c r="M384" s="20" t="e">
        <f t="shared" si="95"/>
        <v>#DIV/0!</v>
      </c>
      <c r="N384" s="13" t="str">
        <f>VLOOKUP($A384,Raw!$B$2:$DG$512,MATCH('Breakup of Clients of PMS'!N$1,Raw!$B$1:$DG$1,0),0)</f>
        <v>0</v>
      </c>
      <c r="P384" s="13" t="str">
        <f>VLOOKUP($A384,Raw!$B$2:$DG$512,MATCH('Breakup of Clients of PMS'!P$1,Raw!$B$1:$DG$1,0),0)</f>
        <v>0</v>
      </c>
      <c r="Q384" s="20" t="e">
        <f t="shared" si="96"/>
        <v>#DIV/0!</v>
      </c>
      <c r="R384" s="13" t="str">
        <f>VLOOKUP($A384,Raw!$B$2:$DG$512,MATCH('Breakup of Clients of PMS'!R$1,Raw!$B$1:$DG$1,0),0)</f>
        <v>0</v>
      </c>
      <c r="S384" s="20" t="e">
        <f t="shared" si="97"/>
        <v>#DIV/0!</v>
      </c>
      <c r="T384" s="13" t="str">
        <f>VLOOKUP($A384,Raw!$B$2:$DG$512,MATCH('Breakup of Clients of PMS'!T$1,Raw!$B$1:$DG$1,0),0)</f>
        <v>0</v>
      </c>
      <c r="U384" s="20" t="e">
        <f t="shared" si="98"/>
        <v>#DIV/0!</v>
      </c>
      <c r="V384" s="13" t="str">
        <f>VLOOKUP($A384,Raw!$B$2:$DG$512,MATCH('Breakup of Clients of PMS'!V$1,Raw!$B$1:$DG$1,0),0)</f>
        <v>0</v>
      </c>
      <c r="W384" s="20" t="e">
        <f t="shared" si="99"/>
        <v>#DIV/0!</v>
      </c>
      <c r="X384" s="13" t="str">
        <f>VLOOKUP($A384,Raw!$B$2:$DG$512,MATCH('Breakup of Clients of PMS'!X$1,Raw!$B$1:$DG$1,0),0)</f>
        <v>0</v>
      </c>
      <c r="Y384" s="20" t="e">
        <f t="shared" si="100"/>
        <v>#DIV/0!</v>
      </c>
      <c r="Z384" s="13" t="str">
        <f>VLOOKUP($A384,Raw!$B$2:$DG$512,MATCH('Breakup of Clients of PMS'!Z$1,Raw!$B$1:$DG$1,0),0)</f>
        <v>0</v>
      </c>
      <c r="AA384" s="20" t="e">
        <f t="shared" si="101"/>
        <v>#DIV/0!</v>
      </c>
      <c r="AB384" s="13" t="str">
        <f>VLOOKUP($A384,Raw!$B$2:$DG$512,MATCH('Breakup of Clients of PMS'!AB$1,Raw!$B$1:$DG$1,0),0)</f>
        <v>0</v>
      </c>
      <c r="AD384" s="11" t="e">
        <f t="shared" si="102"/>
        <v>#DIV/0!</v>
      </c>
      <c r="AE384" s="11" t="e">
        <f t="shared" si="103"/>
        <v>#DIV/0!</v>
      </c>
      <c r="AF384" s="11" t="e">
        <f t="shared" si="104"/>
        <v>#DIV/0!</v>
      </c>
      <c r="AG384" s="11" t="e">
        <f t="shared" si="105"/>
        <v>#DIV/0!</v>
      </c>
      <c r="AH384" s="11" t="e">
        <f t="shared" si="106"/>
        <v>#DIV/0!</v>
      </c>
      <c r="AI384" s="11" t="e">
        <f t="shared" si="107"/>
        <v>#DIV/0!</v>
      </c>
    </row>
    <row r="385" spans="1:35" x14ac:dyDescent="0.3">
      <c r="A385" s="13" t="s">
        <v>6355</v>
      </c>
      <c r="B385" s="13" t="str">
        <f>VLOOKUP($A385,Raw!$B$2:$DG$512,MATCH('Breakup of Clients of PMS'!B$1,Raw!$B$1:$DG$1,0),0)</f>
        <v>0</v>
      </c>
      <c r="C385" s="20">
        <f t="shared" si="90"/>
        <v>0</v>
      </c>
      <c r="D385" s="13" t="str">
        <f>VLOOKUP($A385,Raw!$B$2:$DG$512,MATCH('Breakup of Clients of PMS'!D$1,Raw!$B$1:$DG$1,0),0)</f>
        <v>0</v>
      </c>
      <c r="E385" s="20">
        <f t="shared" si="91"/>
        <v>0</v>
      </c>
      <c r="F385" s="13" t="str">
        <f>VLOOKUP($A385,Raw!$B$2:$DG$512,MATCH('Breakup of Clients of PMS'!F$1,Raw!$B$1:$DG$1,0),0)</f>
        <v>29</v>
      </c>
      <c r="G385" s="20">
        <f t="shared" si="92"/>
        <v>0.90625</v>
      </c>
      <c r="H385" s="13" t="str">
        <f>VLOOKUP($A385,Raw!$B$2:$DG$512,MATCH('Breakup of Clients of PMS'!H$1,Raw!$B$1:$DG$1,0),0)</f>
        <v>3</v>
      </c>
      <c r="I385" s="20">
        <f t="shared" si="93"/>
        <v>9.375E-2</v>
      </c>
      <c r="J385" s="13" t="str">
        <f>VLOOKUP($A385,Raw!$B$2:$DG$512,MATCH('Breakup of Clients of PMS'!J$1,Raw!$B$1:$DG$1,0),0)</f>
        <v>0</v>
      </c>
      <c r="K385" s="20">
        <f t="shared" si="94"/>
        <v>0</v>
      </c>
      <c r="L385" s="13" t="str">
        <f>VLOOKUP($A385,Raw!$B$2:$DG$512,MATCH('Breakup of Clients of PMS'!L$1,Raw!$B$1:$DG$1,0),0)</f>
        <v>0</v>
      </c>
      <c r="M385" s="20">
        <f t="shared" si="95"/>
        <v>0</v>
      </c>
      <c r="N385" s="13" t="str">
        <f>VLOOKUP($A385,Raw!$B$2:$DG$512,MATCH('Breakup of Clients of PMS'!N$1,Raw!$B$1:$DG$1,0),0)</f>
        <v>32</v>
      </c>
      <c r="P385" s="13" t="str">
        <f>VLOOKUP($A385,Raw!$B$2:$DG$512,MATCH('Breakup of Clients of PMS'!P$1,Raw!$B$1:$DG$1,0),0)</f>
        <v>0</v>
      </c>
      <c r="Q385" s="20">
        <f t="shared" si="96"/>
        <v>0</v>
      </c>
      <c r="R385" s="13" t="str">
        <f>VLOOKUP($A385,Raw!$B$2:$DG$512,MATCH('Breakup of Clients of PMS'!R$1,Raw!$B$1:$DG$1,0),0)</f>
        <v>0</v>
      </c>
      <c r="S385" s="20">
        <f t="shared" si="97"/>
        <v>0</v>
      </c>
      <c r="T385" s="13" t="str">
        <f>VLOOKUP($A385,Raw!$B$2:$DG$512,MATCH('Breakup of Clients of PMS'!T$1,Raw!$B$1:$DG$1,0),0)</f>
        <v>95.16365</v>
      </c>
      <c r="U385" s="20">
        <f t="shared" si="98"/>
        <v>0.95894220115953388</v>
      </c>
      <c r="V385" s="13" t="str">
        <f>VLOOKUP($A385,Raw!$B$2:$DG$512,MATCH('Breakup of Clients of PMS'!V$1,Raw!$B$1:$DG$1,0),0)</f>
        <v>4.0745</v>
      </c>
      <c r="W385" s="20">
        <f t="shared" si="99"/>
        <v>4.1057798840466085E-2</v>
      </c>
      <c r="X385" s="13" t="str">
        <f>VLOOKUP($A385,Raw!$B$2:$DG$512,MATCH('Breakup of Clients of PMS'!X$1,Raw!$B$1:$DG$1,0),0)</f>
        <v>0</v>
      </c>
      <c r="Y385" s="20">
        <f t="shared" si="100"/>
        <v>0</v>
      </c>
      <c r="Z385" s="13" t="str">
        <f>VLOOKUP($A385,Raw!$B$2:$DG$512,MATCH('Breakup of Clients of PMS'!Z$1,Raw!$B$1:$DG$1,0),0)</f>
        <v>0</v>
      </c>
      <c r="AA385" s="20">
        <f t="shared" si="101"/>
        <v>0</v>
      </c>
      <c r="AB385" s="13" t="str">
        <f>VLOOKUP($A385,Raw!$B$2:$DG$512,MATCH('Breakup of Clients of PMS'!AB$1,Raw!$B$1:$DG$1,0),0)</f>
        <v>99.23815</v>
      </c>
      <c r="AD385" s="11" t="e">
        <f t="shared" si="102"/>
        <v>#DIV/0!</v>
      </c>
      <c r="AE385" s="11" t="e">
        <f t="shared" si="103"/>
        <v>#DIV/0!</v>
      </c>
      <c r="AF385" s="11">
        <f t="shared" si="104"/>
        <v>3.2815051724137931</v>
      </c>
      <c r="AG385" s="11">
        <f t="shared" si="105"/>
        <v>1.3581666666666665</v>
      </c>
      <c r="AH385" s="11" t="e">
        <f t="shared" si="106"/>
        <v>#DIV/0!</v>
      </c>
      <c r="AI385" s="11" t="e">
        <f t="shared" si="107"/>
        <v>#DIV/0!</v>
      </c>
    </row>
    <row r="386" spans="1:35" x14ac:dyDescent="0.3">
      <c r="A386" s="13" t="s">
        <v>6367</v>
      </c>
      <c r="B386" s="13" t="str">
        <f>VLOOKUP($A386,Raw!$B$2:$DG$512,MATCH('Breakup of Clients of PMS'!B$1,Raw!$B$1:$DG$1,0),0)</f>
        <v>0</v>
      </c>
      <c r="C386" s="20">
        <f t="shared" si="90"/>
        <v>0</v>
      </c>
      <c r="D386" s="13" t="str">
        <f>VLOOKUP($A386,Raw!$B$2:$DG$512,MATCH('Breakup of Clients of PMS'!D$1,Raw!$B$1:$DG$1,0),0)</f>
        <v>4</v>
      </c>
      <c r="E386" s="20">
        <f t="shared" si="91"/>
        <v>0.08</v>
      </c>
      <c r="F386" s="13" t="str">
        <f>VLOOKUP($A386,Raw!$B$2:$DG$512,MATCH('Breakup of Clients of PMS'!F$1,Raw!$B$1:$DG$1,0),0)</f>
        <v>36</v>
      </c>
      <c r="G386" s="20">
        <f t="shared" si="92"/>
        <v>0.72</v>
      </c>
      <c r="H386" s="13" t="str">
        <f>VLOOKUP($A386,Raw!$B$2:$DG$512,MATCH('Breakup of Clients of PMS'!H$1,Raw!$B$1:$DG$1,0),0)</f>
        <v>10</v>
      </c>
      <c r="I386" s="20">
        <f t="shared" si="93"/>
        <v>0.2</v>
      </c>
      <c r="J386" s="13" t="str">
        <f>VLOOKUP($A386,Raw!$B$2:$DG$512,MATCH('Breakup of Clients of PMS'!J$1,Raw!$B$1:$DG$1,0),0)</f>
        <v>0</v>
      </c>
      <c r="K386" s="20">
        <f t="shared" si="94"/>
        <v>0</v>
      </c>
      <c r="L386" s="13" t="str">
        <f>VLOOKUP($A386,Raw!$B$2:$DG$512,MATCH('Breakup of Clients of PMS'!L$1,Raw!$B$1:$DG$1,0),0)</f>
        <v>0</v>
      </c>
      <c r="M386" s="20">
        <f t="shared" si="95"/>
        <v>0</v>
      </c>
      <c r="N386" s="13" t="str">
        <f>VLOOKUP($A386,Raw!$B$2:$DG$512,MATCH('Breakup of Clients of PMS'!N$1,Raw!$B$1:$DG$1,0),0)</f>
        <v>50</v>
      </c>
      <c r="P386" s="13" t="str">
        <f>VLOOKUP($A386,Raw!$B$2:$DG$512,MATCH('Breakup of Clients of PMS'!P$1,Raw!$B$1:$DG$1,0),0)</f>
        <v>0</v>
      </c>
      <c r="Q386" s="20">
        <f t="shared" si="96"/>
        <v>0</v>
      </c>
      <c r="R386" s="13" t="str">
        <f>VLOOKUP($A386,Raw!$B$2:$DG$512,MATCH('Breakup of Clients of PMS'!R$1,Raw!$B$1:$DG$1,0),0)</f>
        <v>40.53</v>
      </c>
      <c r="S386" s="20">
        <f t="shared" si="97"/>
        <v>0.20637507001374816</v>
      </c>
      <c r="T386" s="13" t="str">
        <f>VLOOKUP($A386,Raw!$B$2:$DG$512,MATCH('Breakup of Clients of PMS'!T$1,Raw!$B$1:$DG$1,0),0)</f>
        <v>145.76</v>
      </c>
      <c r="U386" s="20">
        <f t="shared" si="98"/>
        <v>0.74219664952390652</v>
      </c>
      <c r="V386" s="13" t="str">
        <f>VLOOKUP($A386,Raw!$B$2:$DG$512,MATCH('Breakup of Clients of PMS'!V$1,Raw!$B$1:$DG$1,0),0)</f>
        <v>10.1</v>
      </c>
      <c r="W386" s="20">
        <f t="shared" si="99"/>
        <v>5.1428280462345335E-2</v>
      </c>
      <c r="X386" s="13" t="str">
        <f>VLOOKUP($A386,Raw!$B$2:$DG$512,MATCH('Breakup of Clients of PMS'!X$1,Raw!$B$1:$DG$1,0),0)</f>
        <v>0</v>
      </c>
      <c r="Y386" s="20">
        <f t="shared" si="100"/>
        <v>0</v>
      </c>
      <c r="Z386" s="13" t="str">
        <f>VLOOKUP($A386,Raw!$B$2:$DG$512,MATCH('Breakup of Clients of PMS'!Z$1,Raw!$B$1:$DG$1,0),0)</f>
        <v>0</v>
      </c>
      <c r="AA386" s="20">
        <f t="shared" si="101"/>
        <v>0</v>
      </c>
      <c r="AB386" s="13" t="str">
        <f>VLOOKUP($A386,Raw!$B$2:$DG$512,MATCH('Breakup of Clients of PMS'!AB$1,Raw!$B$1:$DG$1,0),0)</f>
        <v>196.39</v>
      </c>
      <c r="AD386" s="11" t="e">
        <f t="shared" si="102"/>
        <v>#DIV/0!</v>
      </c>
      <c r="AE386" s="11">
        <f t="shared" si="103"/>
        <v>10.1325</v>
      </c>
      <c r="AF386" s="11">
        <f t="shared" si="104"/>
        <v>4.0488888888888885</v>
      </c>
      <c r="AG386" s="11">
        <f t="shared" si="105"/>
        <v>1.01</v>
      </c>
      <c r="AH386" s="11" t="e">
        <f t="shared" si="106"/>
        <v>#DIV/0!</v>
      </c>
      <c r="AI386" s="11" t="e">
        <f t="shared" si="107"/>
        <v>#DIV/0!</v>
      </c>
    </row>
    <row r="387" spans="1:35" x14ac:dyDescent="0.3">
      <c r="A387" s="13" t="s">
        <v>6387</v>
      </c>
      <c r="B387" s="13" t="str">
        <f>VLOOKUP($A387,Raw!$B$2:$DG$512,MATCH('Breakup of Clients of PMS'!B$1,Raw!$B$1:$DG$1,0),0)</f>
        <v>0</v>
      </c>
      <c r="C387" s="20">
        <f t="shared" ref="C387:C413" si="108">B387/N387</f>
        <v>0</v>
      </c>
      <c r="D387" s="13" t="str">
        <f>VLOOKUP($A387,Raw!$B$2:$DG$512,MATCH('Breakup of Clients of PMS'!D$1,Raw!$B$1:$DG$1,0),0)</f>
        <v>85</v>
      </c>
      <c r="E387" s="20">
        <f t="shared" ref="E387:E413" si="109">D387/N387</f>
        <v>0.14505119453924914</v>
      </c>
      <c r="F387" s="13" t="str">
        <f>VLOOKUP($A387,Raw!$B$2:$DG$512,MATCH('Breakup of Clients of PMS'!F$1,Raw!$B$1:$DG$1,0),0)</f>
        <v>455</v>
      </c>
      <c r="G387" s="20">
        <f t="shared" ref="G387:G413" si="110">F387/N387</f>
        <v>0.7764505119453925</v>
      </c>
      <c r="H387" s="13" t="str">
        <f>VLOOKUP($A387,Raw!$B$2:$DG$512,MATCH('Breakup of Clients of PMS'!H$1,Raw!$B$1:$DG$1,0),0)</f>
        <v>46</v>
      </c>
      <c r="I387" s="20">
        <f t="shared" ref="I387:I413" si="111">H387/N387</f>
        <v>7.8498293515358364E-2</v>
      </c>
      <c r="J387" s="13" t="str">
        <f>VLOOKUP($A387,Raw!$B$2:$DG$512,MATCH('Breakup of Clients of PMS'!J$1,Raw!$B$1:$DG$1,0),0)</f>
        <v>0</v>
      </c>
      <c r="K387" s="20">
        <f t="shared" ref="K387:K413" si="112">J387/N387</f>
        <v>0</v>
      </c>
      <c r="L387" s="13" t="str">
        <f>VLOOKUP($A387,Raw!$B$2:$DG$512,MATCH('Breakup of Clients of PMS'!L$1,Raw!$B$1:$DG$1,0),0)</f>
        <v>0</v>
      </c>
      <c r="M387" s="20">
        <f t="shared" ref="M387:M413" si="113">L387/N387</f>
        <v>0</v>
      </c>
      <c r="N387" s="13" t="str">
        <f>VLOOKUP($A387,Raw!$B$2:$DG$512,MATCH('Breakup of Clients of PMS'!N$1,Raw!$B$1:$DG$1,0),0)</f>
        <v>586</v>
      </c>
      <c r="P387" s="13" t="str">
        <f>VLOOKUP($A387,Raw!$B$2:$DG$512,MATCH('Breakup of Clients of PMS'!P$1,Raw!$B$1:$DG$1,0),0)</f>
        <v>0</v>
      </c>
      <c r="Q387" s="20">
        <f t="shared" ref="Q387:Q413" si="114">P387/AB387</f>
        <v>0</v>
      </c>
      <c r="R387" s="13" t="str">
        <f>VLOOKUP($A387,Raw!$B$2:$DG$512,MATCH('Breakup of Clients of PMS'!R$1,Raw!$B$1:$DG$1,0),0)</f>
        <v>355.34</v>
      </c>
      <c r="S387" s="20">
        <f t="shared" ref="S387:S413" si="115">R387/AB387</f>
        <v>0.23934744244318412</v>
      </c>
      <c r="T387" s="13" t="str">
        <f>VLOOKUP($A387,Raw!$B$2:$DG$512,MATCH('Breakup of Clients of PMS'!T$1,Raw!$B$1:$DG$1,0),0)</f>
        <v>1046.28</v>
      </c>
      <c r="U387" s="20">
        <f t="shared" ref="U387:U413" si="116">T387/AB387</f>
        <v>0.70474599560830387</v>
      </c>
      <c r="V387" s="13" t="str">
        <f>VLOOKUP($A387,Raw!$B$2:$DG$512,MATCH('Breakup of Clients of PMS'!V$1,Raw!$B$1:$DG$1,0),0)</f>
        <v>83</v>
      </c>
      <c r="W387" s="20">
        <f t="shared" ref="W387:W413" si="117">V387/AB387</f>
        <v>5.5906561948512082E-2</v>
      </c>
      <c r="X387" s="13" t="str">
        <f>VLOOKUP($A387,Raw!$B$2:$DG$512,MATCH('Breakup of Clients of PMS'!X$1,Raw!$B$1:$DG$1,0),0)</f>
        <v>0</v>
      </c>
      <c r="Y387" s="20">
        <f t="shared" ref="Y387:Y413" si="118">X387/AB387</f>
        <v>0</v>
      </c>
      <c r="Z387" s="13" t="str">
        <f>VLOOKUP($A387,Raw!$B$2:$DG$512,MATCH('Breakup of Clients of PMS'!Z$1,Raw!$B$1:$DG$1,0),0)</f>
        <v>0</v>
      </c>
      <c r="AA387" s="20">
        <f t="shared" ref="AA387:AA413" si="119">Z387/AB387</f>
        <v>0</v>
      </c>
      <c r="AB387" s="13" t="str">
        <f>VLOOKUP($A387,Raw!$B$2:$DG$512,MATCH('Breakup of Clients of PMS'!AB$1,Raw!$B$1:$DG$1,0),0)</f>
        <v>1484.62</v>
      </c>
      <c r="AD387" s="11" t="e">
        <f t="shared" ref="AD387:AD413" si="120">P387/B387</f>
        <v>#DIV/0!</v>
      </c>
      <c r="AE387" s="11">
        <f t="shared" ref="AE387:AE413" si="121">R387/D387</f>
        <v>4.1804705882352939</v>
      </c>
      <c r="AF387" s="11">
        <f t="shared" ref="AF387:AF413" si="122">T387/F387</f>
        <v>2.2995164835164834</v>
      </c>
      <c r="AG387" s="11">
        <f t="shared" ref="AG387:AG413" si="123">V387/H387</f>
        <v>1.8043478260869565</v>
      </c>
      <c r="AH387" s="11" t="e">
        <f t="shared" ref="AH387:AH413" si="124">X387/J387</f>
        <v>#DIV/0!</v>
      </c>
      <c r="AI387" s="11" t="e">
        <f t="shared" ref="AI387:AI413" si="125">Z387/L387</f>
        <v>#DIV/0!</v>
      </c>
    </row>
    <row r="388" spans="1:35" x14ac:dyDescent="0.3">
      <c r="A388" s="13" t="s">
        <v>6408</v>
      </c>
      <c r="B388" s="13" t="str">
        <f>VLOOKUP($A388,Raw!$B$2:$DG$512,MATCH('Breakup of Clients of PMS'!B$1,Raw!$B$1:$DG$1,0),0)</f>
        <v>0</v>
      </c>
      <c r="C388" s="20">
        <f t="shared" si="108"/>
        <v>0</v>
      </c>
      <c r="D388" s="13" t="str">
        <f>VLOOKUP($A388,Raw!$B$2:$DG$512,MATCH('Breakup of Clients of PMS'!D$1,Raw!$B$1:$DG$1,0),0)</f>
        <v>64</v>
      </c>
      <c r="E388" s="20">
        <f t="shared" si="109"/>
        <v>0.14814814814814814</v>
      </c>
      <c r="F388" s="13" t="str">
        <f>VLOOKUP($A388,Raw!$B$2:$DG$512,MATCH('Breakup of Clients of PMS'!F$1,Raw!$B$1:$DG$1,0),0)</f>
        <v>354</v>
      </c>
      <c r="G388" s="20">
        <f t="shared" si="110"/>
        <v>0.81944444444444442</v>
      </c>
      <c r="H388" s="13" t="str">
        <f>VLOOKUP($A388,Raw!$B$2:$DG$512,MATCH('Breakup of Clients of PMS'!H$1,Raw!$B$1:$DG$1,0),0)</f>
        <v>14</v>
      </c>
      <c r="I388" s="20">
        <f t="shared" si="111"/>
        <v>3.2407407407407406E-2</v>
      </c>
      <c r="J388" s="13" t="str">
        <f>VLOOKUP($A388,Raw!$B$2:$DG$512,MATCH('Breakup of Clients of PMS'!J$1,Raw!$B$1:$DG$1,0),0)</f>
        <v>0</v>
      </c>
      <c r="K388" s="20">
        <f t="shared" si="112"/>
        <v>0</v>
      </c>
      <c r="L388" s="13" t="str">
        <f>VLOOKUP($A388,Raw!$B$2:$DG$512,MATCH('Breakup of Clients of PMS'!L$1,Raw!$B$1:$DG$1,0),0)</f>
        <v>0</v>
      </c>
      <c r="M388" s="20">
        <f t="shared" si="113"/>
        <v>0</v>
      </c>
      <c r="N388" s="13" t="str">
        <f>VLOOKUP($A388,Raw!$B$2:$DG$512,MATCH('Breakup of Clients of PMS'!N$1,Raw!$B$1:$DG$1,0),0)</f>
        <v>432</v>
      </c>
      <c r="P388" s="13" t="str">
        <f>VLOOKUP($A388,Raw!$B$2:$DG$512,MATCH('Breakup of Clients of PMS'!P$1,Raw!$B$1:$DG$1,0),0)</f>
        <v>0</v>
      </c>
      <c r="Q388" s="20">
        <f t="shared" si="114"/>
        <v>0</v>
      </c>
      <c r="R388" s="13" t="str">
        <f>VLOOKUP($A388,Raw!$B$2:$DG$512,MATCH('Breakup of Clients of PMS'!R$1,Raw!$B$1:$DG$1,0),0)</f>
        <v>451.74</v>
      </c>
      <c r="S388" s="20">
        <f t="shared" si="115"/>
        <v>0.26761531261477944</v>
      </c>
      <c r="T388" s="13" t="str">
        <f>VLOOKUP($A388,Raw!$B$2:$DG$512,MATCH('Breakup of Clients of PMS'!T$1,Raw!$B$1:$DG$1,0),0)</f>
        <v>1203.84</v>
      </c>
      <c r="U388" s="20">
        <f t="shared" si="116"/>
        <v>0.71316690560538376</v>
      </c>
      <c r="V388" s="13" t="str">
        <f>VLOOKUP($A388,Raw!$B$2:$DG$512,MATCH('Breakup of Clients of PMS'!V$1,Raw!$B$1:$DG$1,0),0)</f>
        <v>32.44</v>
      </c>
      <c r="W388" s="20">
        <f t="shared" si="117"/>
        <v>1.921778177983673E-2</v>
      </c>
      <c r="X388" s="13" t="str">
        <f>VLOOKUP($A388,Raw!$B$2:$DG$512,MATCH('Breakup of Clients of PMS'!X$1,Raw!$B$1:$DG$1,0),0)</f>
        <v>0</v>
      </c>
      <c r="Y388" s="20">
        <f t="shared" si="118"/>
        <v>0</v>
      </c>
      <c r="Z388" s="13" t="str">
        <f>VLOOKUP($A388,Raw!$B$2:$DG$512,MATCH('Breakup of Clients of PMS'!Z$1,Raw!$B$1:$DG$1,0),0)</f>
        <v>0</v>
      </c>
      <c r="AA388" s="20">
        <f t="shared" si="119"/>
        <v>0</v>
      </c>
      <c r="AB388" s="13" t="str">
        <f>VLOOKUP($A388,Raw!$B$2:$DG$512,MATCH('Breakup of Clients of PMS'!AB$1,Raw!$B$1:$DG$1,0),0)</f>
        <v>1688.02</v>
      </c>
      <c r="AD388" s="11" t="e">
        <f t="shared" si="120"/>
        <v>#DIV/0!</v>
      </c>
      <c r="AE388" s="11">
        <f t="shared" si="121"/>
        <v>7.0584375000000001</v>
      </c>
      <c r="AF388" s="11">
        <f t="shared" si="122"/>
        <v>3.4006779661016946</v>
      </c>
      <c r="AG388" s="11">
        <f t="shared" si="123"/>
        <v>2.3171428571428572</v>
      </c>
      <c r="AH388" s="11" t="e">
        <f t="shared" si="124"/>
        <v>#DIV/0!</v>
      </c>
      <c r="AI388" s="11" t="e">
        <f t="shared" si="125"/>
        <v>#DIV/0!</v>
      </c>
    </row>
    <row r="389" spans="1:35" x14ac:dyDescent="0.3">
      <c r="A389" s="13" t="s">
        <v>6426</v>
      </c>
      <c r="B389" s="13" t="str">
        <f>VLOOKUP($A389,Raw!$B$2:$DG$512,MATCH('Breakup of Clients of PMS'!B$1,Raw!$B$1:$DG$1,0),0)</f>
        <v>0</v>
      </c>
      <c r="C389" s="20">
        <f t="shared" si="108"/>
        <v>0</v>
      </c>
      <c r="D389" s="13" t="str">
        <f>VLOOKUP($A389,Raw!$B$2:$DG$512,MATCH('Breakup of Clients of PMS'!D$1,Raw!$B$1:$DG$1,0),0)</f>
        <v>12</v>
      </c>
      <c r="E389" s="20">
        <f t="shared" si="109"/>
        <v>0.16901408450704225</v>
      </c>
      <c r="F389" s="13" t="str">
        <f>VLOOKUP($A389,Raw!$B$2:$DG$512,MATCH('Breakup of Clients of PMS'!F$1,Raw!$B$1:$DG$1,0),0)</f>
        <v>59</v>
      </c>
      <c r="G389" s="20">
        <f t="shared" si="110"/>
        <v>0.83098591549295775</v>
      </c>
      <c r="H389" s="13" t="str">
        <f>VLOOKUP($A389,Raw!$B$2:$DG$512,MATCH('Breakup of Clients of PMS'!H$1,Raw!$B$1:$DG$1,0),0)</f>
        <v>0</v>
      </c>
      <c r="I389" s="20">
        <f t="shared" si="111"/>
        <v>0</v>
      </c>
      <c r="J389" s="13" t="str">
        <f>VLOOKUP($A389,Raw!$B$2:$DG$512,MATCH('Breakup of Clients of PMS'!J$1,Raw!$B$1:$DG$1,0),0)</f>
        <v>0</v>
      </c>
      <c r="K389" s="20">
        <f t="shared" si="112"/>
        <v>0</v>
      </c>
      <c r="L389" s="13" t="str">
        <f>VLOOKUP($A389,Raw!$B$2:$DG$512,MATCH('Breakup of Clients of PMS'!L$1,Raw!$B$1:$DG$1,0),0)</f>
        <v>0</v>
      </c>
      <c r="M389" s="20">
        <f t="shared" si="113"/>
        <v>0</v>
      </c>
      <c r="N389" s="13" t="str">
        <f>VLOOKUP($A389,Raw!$B$2:$DG$512,MATCH('Breakup of Clients of PMS'!N$1,Raw!$B$1:$DG$1,0),0)</f>
        <v>71</v>
      </c>
      <c r="P389" s="13" t="str">
        <f>VLOOKUP($A389,Raw!$B$2:$DG$512,MATCH('Breakup of Clients of PMS'!P$1,Raw!$B$1:$DG$1,0),0)</f>
        <v>0</v>
      </c>
      <c r="Q389" s="20">
        <f t="shared" si="114"/>
        <v>0</v>
      </c>
      <c r="R389" s="13" t="str">
        <f>VLOOKUP($A389,Raw!$B$2:$DG$512,MATCH('Breakup of Clients of PMS'!R$1,Raw!$B$1:$DG$1,0),0)</f>
        <v>17.44</v>
      </c>
      <c r="S389" s="20">
        <f t="shared" si="115"/>
        <v>0.23105458399576048</v>
      </c>
      <c r="T389" s="13" t="str">
        <f>VLOOKUP($A389,Raw!$B$2:$DG$512,MATCH('Breakup of Clients of PMS'!T$1,Raw!$B$1:$DG$1,0),0)</f>
        <v>58.04</v>
      </c>
      <c r="U389" s="20">
        <f t="shared" si="116"/>
        <v>0.76894541600423949</v>
      </c>
      <c r="V389" s="13" t="str">
        <f>VLOOKUP($A389,Raw!$B$2:$DG$512,MATCH('Breakup of Clients of PMS'!V$1,Raw!$B$1:$DG$1,0),0)</f>
        <v>0</v>
      </c>
      <c r="W389" s="20">
        <f t="shared" si="117"/>
        <v>0</v>
      </c>
      <c r="X389" s="13" t="str">
        <f>VLOOKUP($A389,Raw!$B$2:$DG$512,MATCH('Breakup of Clients of PMS'!X$1,Raw!$B$1:$DG$1,0),0)</f>
        <v>0</v>
      </c>
      <c r="Y389" s="20">
        <f t="shared" si="118"/>
        <v>0</v>
      </c>
      <c r="Z389" s="13" t="str">
        <f>VLOOKUP($A389,Raw!$B$2:$DG$512,MATCH('Breakup of Clients of PMS'!Z$1,Raw!$B$1:$DG$1,0),0)</f>
        <v>0</v>
      </c>
      <c r="AA389" s="20">
        <f t="shared" si="119"/>
        <v>0</v>
      </c>
      <c r="AB389" s="13" t="str">
        <f>VLOOKUP($A389,Raw!$B$2:$DG$512,MATCH('Breakup of Clients of PMS'!AB$1,Raw!$B$1:$DG$1,0),0)</f>
        <v>75.48</v>
      </c>
      <c r="AD389" s="11" t="e">
        <f t="shared" si="120"/>
        <v>#DIV/0!</v>
      </c>
      <c r="AE389" s="11">
        <f t="shared" si="121"/>
        <v>1.4533333333333334</v>
      </c>
      <c r="AF389" s="11">
        <f t="shared" si="122"/>
        <v>0.98372881355932207</v>
      </c>
      <c r="AG389" s="11" t="e">
        <f t="shared" si="123"/>
        <v>#DIV/0!</v>
      </c>
      <c r="AH389" s="11" t="e">
        <f t="shared" si="124"/>
        <v>#DIV/0!</v>
      </c>
      <c r="AI389" s="11" t="e">
        <f t="shared" si="125"/>
        <v>#DIV/0!</v>
      </c>
    </row>
    <row r="390" spans="1:35" x14ac:dyDescent="0.3">
      <c r="A390" s="13" t="s">
        <v>6450</v>
      </c>
      <c r="B390" s="13" t="str">
        <f>VLOOKUP($A390,Raw!$B$2:$DG$512,MATCH('Breakup of Clients of PMS'!B$1,Raw!$B$1:$DG$1,0),0)</f>
        <v>0</v>
      </c>
      <c r="C390" s="20">
        <f t="shared" si="108"/>
        <v>0</v>
      </c>
      <c r="D390" s="13" t="str">
        <f>VLOOKUP($A390,Raw!$B$2:$DG$512,MATCH('Breakup of Clients of PMS'!D$1,Raw!$B$1:$DG$1,0),0)</f>
        <v>3</v>
      </c>
      <c r="E390" s="20">
        <f t="shared" si="109"/>
        <v>0.3</v>
      </c>
      <c r="F390" s="13" t="str">
        <f>VLOOKUP($A390,Raw!$B$2:$DG$512,MATCH('Breakup of Clients of PMS'!F$1,Raw!$B$1:$DG$1,0),0)</f>
        <v>7</v>
      </c>
      <c r="G390" s="20">
        <f t="shared" si="110"/>
        <v>0.7</v>
      </c>
      <c r="H390" s="13" t="str">
        <f>VLOOKUP($A390,Raw!$B$2:$DG$512,MATCH('Breakup of Clients of PMS'!H$1,Raw!$B$1:$DG$1,0),0)</f>
        <v>0</v>
      </c>
      <c r="I390" s="20">
        <f t="shared" si="111"/>
        <v>0</v>
      </c>
      <c r="J390" s="13" t="str">
        <f>VLOOKUP($A390,Raw!$B$2:$DG$512,MATCH('Breakup of Clients of PMS'!J$1,Raw!$B$1:$DG$1,0),0)</f>
        <v>0</v>
      </c>
      <c r="K390" s="20">
        <f t="shared" si="112"/>
        <v>0</v>
      </c>
      <c r="L390" s="13" t="str">
        <f>VLOOKUP($A390,Raw!$B$2:$DG$512,MATCH('Breakup of Clients of PMS'!L$1,Raw!$B$1:$DG$1,0),0)</f>
        <v>0</v>
      </c>
      <c r="M390" s="20">
        <f t="shared" si="113"/>
        <v>0</v>
      </c>
      <c r="N390" s="13" t="str">
        <f>VLOOKUP($A390,Raw!$B$2:$DG$512,MATCH('Breakup of Clients of PMS'!N$1,Raw!$B$1:$DG$1,0),0)</f>
        <v>10</v>
      </c>
      <c r="P390" s="13" t="str">
        <f>VLOOKUP($A390,Raw!$B$2:$DG$512,MATCH('Breakup of Clients of PMS'!P$1,Raw!$B$1:$DG$1,0),0)</f>
        <v>0</v>
      </c>
      <c r="Q390" s="20">
        <f t="shared" si="114"/>
        <v>0</v>
      </c>
      <c r="R390" s="13" t="str">
        <f>VLOOKUP($A390,Raw!$B$2:$DG$512,MATCH('Breakup of Clients of PMS'!R$1,Raw!$B$1:$DG$1,0),0)</f>
        <v>119.71</v>
      </c>
      <c r="S390" s="20">
        <f t="shared" si="115"/>
        <v>0.9586002562459961</v>
      </c>
      <c r="T390" s="13" t="str">
        <f>VLOOKUP($A390,Raw!$B$2:$DG$512,MATCH('Breakup of Clients of PMS'!T$1,Raw!$B$1:$DG$1,0),0)</f>
        <v>5.17</v>
      </c>
      <c r="U390" s="20">
        <f t="shared" si="116"/>
        <v>4.1399743754003841E-2</v>
      </c>
      <c r="V390" s="13" t="str">
        <f>VLOOKUP($A390,Raw!$B$2:$DG$512,MATCH('Breakup of Clients of PMS'!V$1,Raw!$B$1:$DG$1,0),0)</f>
        <v>0</v>
      </c>
      <c r="W390" s="20">
        <f t="shared" si="117"/>
        <v>0</v>
      </c>
      <c r="X390" s="13" t="str">
        <f>VLOOKUP($A390,Raw!$B$2:$DG$512,MATCH('Breakup of Clients of PMS'!X$1,Raw!$B$1:$DG$1,0),0)</f>
        <v>0</v>
      </c>
      <c r="Y390" s="20">
        <f t="shared" si="118"/>
        <v>0</v>
      </c>
      <c r="Z390" s="13" t="str">
        <f>VLOOKUP($A390,Raw!$B$2:$DG$512,MATCH('Breakup of Clients of PMS'!Z$1,Raw!$B$1:$DG$1,0),0)</f>
        <v>0</v>
      </c>
      <c r="AA390" s="20">
        <f t="shared" si="119"/>
        <v>0</v>
      </c>
      <c r="AB390" s="13" t="str">
        <f>VLOOKUP($A390,Raw!$B$2:$DG$512,MATCH('Breakup of Clients of PMS'!AB$1,Raw!$B$1:$DG$1,0),0)</f>
        <v>124.88</v>
      </c>
      <c r="AD390" s="11" t="e">
        <f t="shared" si="120"/>
        <v>#DIV/0!</v>
      </c>
      <c r="AE390" s="11">
        <f t="shared" si="121"/>
        <v>39.903333333333329</v>
      </c>
      <c r="AF390" s="11">
        <f t="shared" si="122"/>
        <v>0.73857142857142855</v>
      </c>
      <c r="AG390" s="11" t="e">
        <f t="shared" si="123"/>
        <v>#DIV/0!</v>
      </c>
      <c r="AH390" s="11" t="e">
        <f t="shared" si="124"/>
        <v>#DIV/0!</v>
      </c>
      <c r="AI390" s="11" t="e">
        <f t="shared" si="125"/>
        <v>#DIV/0!</v>
      </c>
    </row>
    <row r="391" spans="1:35" x14ac:dyDescent="0.3">
      <c r="A391" s="13" t="s">
        <v>6464</v>
      </c>
      <c r="B391" s="13" t="str">
        <f>VLOOKUP($A391,Raw!$B$2:$DG$512,MATCH('Breakup of Clients of PMS'!B$1,Raw!$B$1:$DG$1,0),0)</f>
        <v>0</v>
      </c>
      <c r="C391" s="20">
        <f t="shared" si="108"/>
        <v>0</v>
      </c>
      <c r="D391" s="13" t="str">
        <f>VLOOKUP($A391,Raw!$B$2:$DG$512,MATCH('Breakup of Clients of PMS'!D$1,Raw!$B$1:$DG$1,0),0)</f>
        <v>111</v>
      </c>
      <c r="E391" s="20">
        <f t="shared" si="109"/>
        <v>7.3509933774834432E-2</v>
      </c>
      <c r="F391" s="13" t="str">
        <f>VLOOKUP($A391,Raw!$B$2:$DG$512,MATCH('Breakup of Clients of PMS'!F$1,Raw!$B$1:$DG$1,0),0)</f>
        <v>1292</v>
      </c>
      <c r="G391" s="20">
        <f t="shared" si="110"/>
        <v>0.85562913907284766</v>
      </c>
      <c r="H391" s="13" t="str">
        <f>VLOOKUP($A391,Raw!$B$2:$DG$512,MATCH('Breakup of Clients of PMS'!H$1,Raw!$B$1:$DG$1,0),0)</f>
        <v>106</v>
      </c>
      <c r="I391" s="20">
        <f t="shared" si="111"/>
        <v>7.0198675496688748E-2</v>
      </c>
      <c r="J391" s="13" t="str">
        <f>VLOOKUP($A391,Raw!$B$2:$DG$512,MATCH('Breakup of Clients of PMS'!J$1,Raw!$B$1:$DG$1,0),0)</f>
        <v>1</v>
      </c>
      <c r="K391" s="20">
        <f t="shared" si="112"/>
        <v>6.6225165562913907E-4</v>
      </c>
      <c r="L391" s="13" t="str">
        <f>VLOOKUP($A391,Raw!$B$2:$DG$512,MATCH('Breakup of Clients of PMS'!L$1,Raw!$B$1:$DG$1,0),0)</f>
        <v>0</v>
      </c>
      <c r="M391" s="20">
        <f t="shared" si="113"/>
        <v>0</v>
      </c>
      <c r="N391" s="13" t="str">
        <f>VLOOKUP($A391,Raw!$B$2:$DG$512,MATCH('Breakup of Clients of PMS'!N$1,Raw!$B$1:$DG$1,0),0)</f>
        <v>1510</v>
      </c>
      <c r="P391" s="13" t="str">
        <f>VLOOKUP($A391,Raw!$B$2:$DG$512,MATCH('Breakup of Clients of PMS'!P$1,Raw!$B$1:$DG$1,0),0)</f>
        <v>0</v>
      </c>
      <c r="Q391" s="20">
        <f t="shared" si="114"/>
        <v>0</v>
      </c>
      <c r="R391" s="13" t="str">
        <f>VLOOKUP($A391,Raw!$B$2:$DG$512,MATCH('Breakup of Clients of PMS'!R$1,Raw!$B$1:$DG$1,0),0)</f>
        <v>1745.74</v>
      </c>
      <c r="S391" s="20">
        <f t="shared" si="115"/>
        <v>0.11894352066661898</v>
      </c>
      <c r="T391" s="13" t="str">
        <f>VLOOKUP($A391,Raw!$B$2:$DG$512,MATCH('Breakup of Clients of PMS'!T$1,Raw!$B$1:$DG$1,0),0)</f>
        <v>4176.66</v>
      </c>
      <c r="U391" s="20">
        <f t="shared" si="116"/>
        <v>0.28457080952916286</v>
      </c>
      <c r="V391" s="13" t="str">
        <f>VLOOKUP($A391,Raw!$B$2:$DG$512,MATCH('Breakup of Clients of PMS'!V$1,Raw!$B$1:$DG$1,0),0)</f>
        <v>286.92</v>
      </c>
      <c r="W391" s="20">
        <f t="shared" si="117"/>
        <v>1.9548887548928431E-2</v>
      </c>
      <c r="X391" s="13" t="str">
        <f>VLOOKUP($A391,Raw!$B$2:$DG$512,MATCH('Breakup of Clients of PMS'!X$1,Raw!$B$1:$DG$1,0),0)</f>
        <v>8467.72</v>
      </c>
      <c r="Y391" s="20">
        <f t="shared" si="118"/>
        <v>0.57693610091946268</v>
      </c>
      <c r="Z391" s="13" t="str">
        <f>VLOOKUP($A391,Raw!$B$2:$DG$512,MATCH('Breakup of Clients of PMS'!Z$1,Raw!$B$1:$DG$1,0),0)</f>
        <v>0</v>
      </c>
      <c r="AA391" s="20">
        <f t="shared" si="119"/>
        <v>0</v>
      </c>
      <c r="AB391" s="13" t="str">
        <f>VLOOKUP($A391,Raw!$B$2:$DG$512,MATCH('Breakup of Clients of PMS'!AB$1,Raw!$B$1:$DG$1,0),0)</f>
        <v>14677.05</v>
      </c>
      <c r="AD391" s="11" t="e">
        <f t="shared" si="120"/>
        <v>#DIV/0!</v>
      </c>
      <c r="AE391" s="11">
        <f t="shared" si="121"/>
        <v>15.727387387387388</v>
      </c>
      <c r="AF391" s="11">
        <f t="shared" si="122"/>
        <v>3.2327089783281733</v>
      </c>
      <c r="AG391" s="11">
        <f t="shared" si="123"/>
        <v>2.706792452830189</v>
      </c>
      <c r="AH391" s="11">
        <f t="shared" si="124"/>
        <v>8467.7199999999993</v>
      </c>
      <c r="AI391" s="11" t="e">
        <f t="shared" si="125"/>
        <v>#DIV/0!</v>
      </c>
    </row>
    <row r="392" spans="1:35" x14ac:dyDescent="0.3">
      <c r="A392" s="13" t="s">
        <v>6489</v>
      </c>
      <c r="B392" s="13" t="str">
        <f>VLOOKUP($A392,Raw!$B$2:$DG$512,MATCH('Breakup of Clients of PMS'!B$1,Raw!$B$1:$DG$1,0),0)</f>
        <v>0</v>
      </c>
      <c r="C392" s="20">
        <f t="shared" si="108"/>
        <v>0</v>
      </c>
      <c r="D392" s="13" t="str">
        <f>VLOOKUP($A392,Raw!$B$2:$DG$512,MATCH('Breakup of Clients of PMS'!D$1,Raw!$B$1:$DG$1,0),0)</f>
        <v>5</v>
      </c>
      <c r="E392" s="20">
        <f t="shared" si="109"/>
        <v>8.4745762711864403E-2</v>
      </c>
      <c r="F392" s="13" t="str">
        <f>VLOOKUP($A392,Raw!$B$2:$DG$512,MATCH('Breakup of Clients of PMS'!F$1,Raw!$B$1:$DG$1,0),0)</f>
        <v>48</v>
      </c>
      <c r="G392" s="20">
        <f t="shared" si="110"/>
        <v>0.81355932203389836</v>
      </c>
      <c r="H392" s="13" t="str">
        <f>VLOOKUP($A392,Raw!$B$2:$DG$512,MATCH('Breakup of Clients of PMS'!H$1,Raw!$B$1:$DG$1,0),0)</f>
        <v>6</v>
      </c>
      <c r="I392" s="20">
        <f t="shared" si="111"/>
        <v>0.10169491525423729</v>
      </c>
      <c r="J392" s="13" t="str">
        <f>VLOOKUP($A392,Raw!$B$2:$DG$512,MATCH('Breakup of Clients of PMS'!J$1,Raw!$B$1:$DG$1,0),0)</f>
        <v>0</v>
      </c>
      <c r="K392" s="20">
        <f t="shared" si="112"/>
        <v>0</v>
      </c>
      <c r="L392" s="13" t="str">
        <f>VLOOKUP($A392,Raw!$B$2:$DG$512,MATCH('Breakup of Clients of PMS'!L$1,Raw!$B$1:$DG$1,0),0)</f>
        <v>0</v>
      </c>
      <c r="M392" s="20">
        <f t="shared" si="113"/>
        <v>0</v>
      </c>
      <c r="N392" s="13" t="str">
        <f>VLOOKUP($A392,Raw!$B$2:$DG$512,MATCH('Breakup of Clients of PMS'!N$1,Raw!$B$1:$DG$1,0),0)</f>
        <v>59</v>
      </c>
      <c r="P392" s="13" t="str">
        <f>VLOOKUP($A392,Raw!$B$2:$DG$512,MATCH('Breakup of Clients of PMS'!P$1,Raw!$B$1:$DG$1,0),0)</f>
        <v>0</v>
      </c>
      <c r="Q392" s="20">
        <f t="shared" si="114"/>
        <v>0</v>
      </c>
      <c r="R392" s="13" t="str">
        <f>VLOOKUP($A392,Raw!$B$2:$DG$512,MATCH('Breakup of Clients of PMS'!R$1,Raw!$B$1:$DG$1,0),0)</f>
        <v>10.75</v>
      </c>
      <c r="S392" s="20">
        <f t="shared" si="115"/>
        <v>9.549613573776318E-2</v>
      </c>
      <c r="T392" s="13" t="str">
        <f>VLOOKUP($A392,Raw!$B$2:$DG$512,MATCH('Breakup of Clients of PMS'!T$1,Raw!$B$1:$DG$1,0),0)</f>
        <v>49.66</v>
      </c>
      <c r="U392" s="20">
        <f t="shared" si="116"/>
        <v>0.44114773030114596</v>
      </c>
      <c r="V392" s="13" t="str">
        <f>VLOOKUP($A392,Raw!$B$2:$DG$512,MATCH('Breakup of Clients of PMS'!V$1,Raw!$B$1:$DG$1,0),0)</f>
        <v>52.16</v>
      </c>
      <c r="W392" s="20">
        <f t="shared" si="117"/>
        <v>0.46335613396109088</v>
      </c>
      <c r="X392" s="13" t="str">
        <f>VLOOKUP($A392,Raw!$B$2:$DG$512,MATCH('Breakup of Clients of PMS'!X$1,Raw!$B$1:$DG$1,0),0)</f>
        <v>0</v>
      </c>
      <c r="Y392" s="20">
        <f t="shared" si="118"/>
        <v>0</v>
      </c>
      <c r="Z392" s="13" t="str">
        <f>VLOOKUP($A392,Raw!$B$2:$DG$512,MATCH('Breakup of Clients of PMS'!Z$1,Raw!$B$1:$DG$1,0),0)</f>
        <v>0</v>
      </c>
      <c r="AA392" s="20">
        <f t="shared" si="119"/>
        <v>0</v>
      </c>
      <c r="AB392" s="13" t="str">
        <f>VLOOKUP($A392,Raw!$B$2:$DG$512,MATCH('Breakup of Clients of PMS'!AB$1,Raw!$B$1:$DG$1,0),0)</f>
        <v>112.57</v>
      </c>
      <c r="AD392" s="11" t="e">
        <f t="shared" si="120"/>
        <v>#DIV/0!</v>
      </c>
      <c r="AE392" s="11">
        <f t="shared" si="121"/>
        <v>2.15</v>
      </c>
      <c r="AF392" s="11">
        <f t="shared" si="122"/>
        <v>1.0345833333333332</v>
      </c>
      <c r="AG392" s="11">
        <f t="shared" si="123"/>
        <v>8.6933333333333334</v>
      </c>
      <c r="AH392" s="11" t="e">
        <f t="shared" si="124"/>
        <v>#DIV/0!</v>
      </c>
      <c r="AI392" s="11" t="e">
        <f t="shared" si="125"/>
        <v>#DIV/0!</v>
      </c>
    </row>
    <row r="393" spans="1:35" x14ac:dyDescent="0.3">
      <c r="A393" s="13" t="s">
        <v>6500</v>
      </c>
      <c r="B393" s="13" t="str">
        <f>VLOOKUP($A393,Raw!$B$2:$DG$512,MATCH('Breakup of Clients of PMS'!B$1,Raw!$B$1:$DG$1,0),0)</f>
        <v>0</v>
      </c>
      <c r="C393" s="20">
        <f t="shared" si="108"/>
        <v>0</v>
      </c>
      <c r="D393" s="13" t="str">
        <f>VLOOKUP($A393,Raw!$B$2:$DG$512,MATCH('Breakup of Clients of PMS'!D$1,Raw!$B$1:$DG$1,0),0)</f>
        <v>4</v>
      </c>
      <c r="E393" s="20">
        <f t="shared" si="109"/>
        <v>3.1496062992125984E-2</v>
      </c>
      <c r="F393" s="13" t="str">
        <f>VLOOKUP($A393,Raw!$B$2:$DG$512,MATCH('Breakup of Clients of PMS'!F$1,Raw!$B$1:$DG$1,0),0)</f>
        <v>110</v>
      </c>
      <c r="G393" s="20">
        <f t="shared" si="110"/>
        <v>0.86614173228346458</v>
      </c>
      <c r="H393" s="13" t="str">
        <f>VLOOKUP($A393,Raw!$B$2:$DG$512,MATCH('Breakup of Clients of PMS'!H$1,Raw!$B$1:$DG$1,0),0)</f>
        <v>13</v>
      </c>
      <c r="I393" s="20">
        <f t="shared" si="111"/>
        <v>0.10236220472440945</v>
      </c>
      <c r="J393" s="13" t="str">
        <f>VLOOKUP($A393,Raw!$B$2:$DG$512,MATCH('Breakup of Clients of PMS'!J$1,Raw!$B$1:$DG$1,0),0)</f>
        <v>0</v>
      </c>
      <c r="K393" s="20">
        <f t="shared" si="112"/>
        <v>0</v>
      </c>
      <c r="L393" s="13" t="str">
        <f>VLOOKUP($A393,Raw!$B$2:$DG$512,MATCH('Breakup of Clients of PMS'!L$1,Raw!$B$1:$DG$1,0),0)</f>
        <v>0</v>
      </c>
      <c r="M393" s="20">
        <f t="shared" si="113"/>
        <v>0</v>
      </c>
      <c r="N393" s="13" t="str">
        <f>VLOOKUP($A393,Raw!$B$2:$DG$512,MATCH('Breakup of Clients of PMS'!N$1,Raw!$B$1:$DG$1,0),0)</f>
        <v>127</v>
      </c>
      <c r="P393" s="13" t="str">
        <f>VLOOKUP($A393,Raw!$B$2:$DG$512,MATCH('Breakup of Clients of PMS'!P$1,Raw!$B$1:$DG$1,0),0)</f>
        <v>0</v>
      </c>
      <c r="Q393" s="20">
        <f t="shared" si="114"/>
        <v>0</v>
      </c>
      <c r="R393" s="13" t="str">
        <f>VLOOKUP($A393,Raw!$B$2:$DG$512,MATCH('Breakup of Clients of PMS'!R$1,Raw!$B$1:$DG$1,0),0)</f>
        <v>6.19</v>
      </c>
      <c r="S393" s="20">
        <f t="shared" si="115"/>
        <v>4.2160468601008042E-2</v>
      </c>
      <c r="T393" s="13" t="str">
        <f>VLOOKUP($A393,Raw!$B$2:$DG$512,MATCH('Breakup of Clients of PMS'!T$1,Raw!$B$1:$DG$1,0),0)</f>
        <v>129.31</v>
      </c>
      <c r="U393" s="20">
        <f t="shared" si="116"/>
        <v>0.88073831903010491</v>
      </c>
      <c r="V393" s="13" t="str">
        <f>VLOOKUP($A393,Raw!$B$2:$DG$512,MATCH('Breakup of Clients of PMS'!V$1,Raw!$B$1:$DG$1,0),0)</f>
        <v>11.32</v>
      </c>
      <c r="W393" s="20">
        <f t="shared" si="117"/>
        <v>7.7101212368887076E-2</v>
      </c>
      <c r="X393" s="13" t="str">
        <f>VLOOKUP($A393,Raw!$B$2:$DG$512,MATCH('Breakup of Clients of PMS'!X$1,Raw!$B$1:$DG$1,0),0)</f>
        <v>0</v>
      </c>
      <c r="Y393" s="20">
        <f t="shared" si="118"/>
        <v>0</v>
      </c>
      <c r="Z393" s="13" t="str">
        <f>VLOOKUP($A393,Raw!$B$2:$DG$512,MATCH('Breakup of Clients of PMS'!Z$1,Raw!$B$1:$DG$1,0),0)</f>
        <v>0</v>
      </c>
      <c r="AA393" s="20">
        <f t="shared" si="119"/>
        <v>0</v>
      </c>
      <c r="AB393" s="13" t="str">
        <f>VLOOKUP($A393,Raw!$B$2:$DG$512,MATCH('Breakup of Clients of PMS'!AB$1,Raw!$B$1:$DG$1,0),0)</f>
        <v>146.82</v>
      </c>
      <c r="AD393" s="11" t="e">
        <f t="shared" si="120"/>
        <v>#DIV/0!</v>
      </c>
      <c r="AE393" s="11">
        <f t="shared" si="121"/>
        <v>1.5475000000000001</v>
      </c>
      <c r="AF393" s="11">
        <f t="shared" si="122"/>
        <v>1.1755454545454547</v>
      </c>
      <c r="AG393" s="11">
        <f t="shared" si="123"/>
        <v>0.87076923076923074</v>
      </c>
      <c r="AH393" s="11" t="e">
        <f t="shared" si="124"/>
        <v>#DIV/0!</v>
      </c>
      <c r="AI393" s="11" t="e">
        <f t="shared" si="125"/>
        <v>#DIV/0!</v>
      </c>
    </row>
    <row r="394" spans="1:35" x14ac:dyDescent="0.3">
      <c r="A394" s="13" t="s">
        <v>6519</v>
      </c>
      <c r="B394" s="13" t="str">
        <f>VLOOKUP($A394,Raw!$B$2:$DG$512,MATCH('Breakup of Clients of PMS'!B$1,Raw!$B$1:$DG$1,0),0)</f>
        <v>0</v>
      </c>
      <c r="C394" s="20" t="e">
        <f t="shared" si="108"/>
        <v>#DIV/0!</v>
      </c>
      <c r="D394" s="13" t="str">
        <f>VLOOKUP($A394,Raw!$B$2:$DG$512,MATCH('Breakup of Clients of PMS'!D$1,Raw!$B$1:$DG$1,0),0)</f>
        <v>0</v>
      </c>
      <c r="E394" s="20" t="e">
        <f t="shared" si="109"/>
        <v>#DIV/0!</v>
      </c>
      <c r="F394" s="13" t="str">
        <f>VLOOKUP($A394,Raw!$B$2:$DG$512,MATCH('Breakup of Clients of PMS'!F$1,Raw!$B$1:$DG$1,0),0)</f>
        <v>0</v>
      </c>
      <c r="G394" s="20" t="e">
        <f t="shared" si="110"/>
        <v>#DIV/0!</v>
      </c>
      <c r="H394" s="13" t="str">
        <f>VLOOKUP($A394,Raw!$B$2:$DG$512,MATCH('Breakup of Clients of PMS'!H$1,Raw!$B$1:$DG$1,0),0)</f>
        <v>0</v>
      </c>
      <c r="I394" s="20" t="e">
        <f t="shared" si="111"/>
        <v>#DIV/0!</v>
      </c>
      <c r="J394" s="13" t="str">
        <f>VLOOKUP($A394,Raw!$B$2:$DG$512,MATCH('Breakup of Clients of PMS'!J$1,Raw!$B$1:$DG$1,0),0)</f>
        <v>0</v>
      </c>
      <c r="K394" s="20" t="e">
        <f t="shared" si="112"/>
        <v>#DIV/0!</v>
      </c>
      <c r="L394" s="13" t="str">
        <f>VLOOKUP($A394,Raw!$B$2:$DG$512,MATCH('Breakup of Clients of PMS'!L$1,Raw!$B$1:$DG$1,0),0)</f>
        <v>0</v>
      </c>
      <c r="M394" s="20" t="e">
        <f t="shared" si="113"/>
        <v>#DIV/0!</v>
      </c>
      <c r="N394" s="13" t="str">
        <f>VLOOKUP($A394,Raw!$B$2:$DG$512,MATCH('Breakup of Clients of PMS'!N$1,Raw!$B$1:$DG$1,0),0)</f>
        <v>0</v>
      </c>
      <c r="P394" s="13" t="str">
        <f>VLOOKUP($A394,Raw!$B$2:$DG$512,MATCH('Breakup of Clients of PMS'!P$1,Raw!$B$1:$DG$1,0),0)</f>
        <v>0</v>
      </c>
      <c r="Q394" s="20" t="e">
        <f t="shared" si="114"/>
        <v>#DIV/0!</v>
      </c>
      <c r="R394" s="13" t="str">
        <f>VLOOKUP($A394,Raw!$B$2:$DG$512,MATCH('Breakup of Clients of PMS'!R$1,Raw!$B$1:$DG$1,0),0)</f>
        <v>0</v>
      </c>
      <c r="S394" s="20" t="e">
        <f t="shared" si="115"/>
        <v>#DIV/0!</v>
      </c>
      <c r="T394" s="13" t="str">
        <f>VLOOKUP($A394,Raw!$B$2:$DG$512,MATCH('Breakup of Clients of PMS'!T$1,Raw!$B$1:$DG$1,0),0)</f>
        <v>0</v>
      </c>
      <c r="U394" s="20" t="e">
        <f t="shared" si="116"/>
        <v>#DIV/0!</v>
      </c>
      <c r="V394" s="13" t="str">
        <f>VLOOKUP($A394,Raw!$B$2:$DG$512,MATCH('Breakup of Clients of PMS'!V$1,Raw!$B$1:$DG$1,0),0)</f>
        <v>0</v>
      </c>
      <c r="W394" s="20" t="e">
        <f t="shared" si="117"/>
        <v>#DIV/0!</v>
      </c>
      <c r="X394" s="13" t="str">
        <f>VLOOKUP($A394,Raw!$B$2:$DG$512,MATCH('Breakup of Clients of PMS'!X$1,Raw!$B$1:$DG$1,0),0)</f>
        <v>0</v>
      </c>
      <c r="Y394" s="20" t="e">
        <f t="shared" si="118"/>
        <v>#DIV/0!</v>
      </c>
      <c r="Z394" s="13" t="str">
        <f>VLOOKUP($A394,Raw!$B$2:$DG$512,MATCH('Breakup of Clients of PMS'!Z$1,Raw!$B$1:$DG$1,0),0)</f>
        <v>0</v>
      </c>
      <c r="AA394" s="20" t="e">
        <f t="shared" si="119"/>
        <v>#DIV/0!</v>
      </c>
      <c r="AB394" s="13" t="str">
        <f>VLOOKUP($A394,Raw!$B$2:$DG$512,MATCH('Breakup of Clients of PMS'!AB$1,Raw!$B$1:$DG$1,0),0)</f>
        <v>0</v>
      </c>
      <c r="AD394" s="11" t="e">
        <f t="shared" si="120"/>
        <v>#DIV/0!</v>
      </c>
      <c r="AE394" s="11" t="e">
        <f t="shared" si="121"/>
        <v>#DIV/0!</v>
      </c>
      <c r="AF394" s="11" t="e">
        <f t="shared" si="122"/>
        <v>#DIV/0!</v>
      </c>
      <c r="AG394" s="11" t="e">
        <f t="shared" si="123"/>
        <v>#DIV/0!</v>
      </c>
      <c r="AH394" s="11" t="e">
        <f t="shared" si="124"/>
        <v>#DIV/0!</v>
      </c>
      <c r="AI394" s="11" t="e">
        <f t="shared" si="125"/>
        <v>#DIV/0!</v>
      </c>
    </row>
    <row r="395" spans="1:35" x14ac:dyDescent="0.3">
      <c r="A395" s="13" t="s">
        <v>6527</v>
      </c>
      <c r="B395" s="13" t="str">
        <f>VLOOKUP($A395,Raw!$B$2:$DG$512,MATCH('Breakup of Clients of PMS'!B$1,Raw!$B$1:$DG$1,0),0)</f>
        <v>0</v>
      </c>
      <c r="C395" s="20">
        <f t="shared" si="108"/>
        <v>0</v>
      </c>
      <c r="D395" s="13" t="str">
        <f>VLOOKUP($A395,Raw!$B$2:$DG$512,MATCH('Breakup of Clients of PMS'!D$1,Raw!$B$1:$DG$1,0),0)</f>
        <v>11</v>
      </c>
      <c r="E395" s="20">
        <f t="shared" si="109"/>
        <v>0.10576923076923077</v>
      </c>
      <c r="F395" s="13" t="str">
        <f>VLOOKUP($A395,Raw!$B$2:$DG$512,MATCH('Breakup of Clients of PMS'!F$1,Raw!$B$1:$DG$1,0),0)</f>
        <v>87</v>
      </c>
      <c r="G395" s="20">
        <f t="shared" si="110"/>
        <v>0.83653846153846156</v>
      </c>
      <c r="H395" s="13" t="str">
        <f>VLOOKUP($A395,Raw!$B$2:$DG$512,MATCH('Breakup of Clients of PMS'!H$1,Raw!$B$1:$DG$1,0),0)</f>
        <v>5</v>
      </c>
      <c r="I395" s="20">
        <f t="shared" si="111"/>
        <v>4.807692307692308E-2</v>
      </c>
      <c r="J395" s="13" t="str">
        <f>VLOOKUP($A395,Raw!$B$2:$DG$512,MATCH('Breakup of Clients of PMS'!J$1,Raw!$B$1:$DG$1,0),0)</f>
        <v>1</v>
      </c>
      <c r="K395" s="20">
        <f t="shared" si="112"/>
        <v>9.6153846153846159E-3</v>
      </c>
      <c r="L395" s="13" t="str">
        <f>VLOOKUP($A395,Raw!$B$2:$DG$512,MATCH('Breakup of Clients of PMS'!L$1,Raw!$B$1:$DG$1,0),0)</f>
        <v>0</v>
      </c>
      <c r="M395" s="20">
        <f t="shared" si="113"/>
        <v>0</v>
      </c>
      <c r="N395" s="13" t="str">
        <f>VLOOKUP($A395,Raw!$B$2:$DG$512,MATCH('Breakup of Clients of PMS'!N$1,Raw!$B$1:$DG$1,0),0)</f>
        <v>104</v>
      </c>
      <c r="P395" s="13" t="str">
        <f>VLOOKUP($A395,Raw!$B$2:$DG$512,MATCH('Breakup of Clients of PMS'!P$1,Raw!$B$1:$DG$1,0),0)</f>
        <v>0</v>
      </c>
      <c r="Q395" s="20">
        <f t="shared" si="114"/>
        <v>0</v>
      </c>
      <c r="R395" s="13" t="str">
        <f>VLOOKUP($A395,Raw!$B$2:$DG$512,MATCH('Breakup of Clients of PMS'!R$1,Raw!$B$1:$DG$1,0),0)</f>
        <v>21.84</v>
      </c>
      <c r="S395" s="20">
        <f t="shared" si="115"/>
        <v>7.9623755878814387E-2</v>
      </c>
      <c r="T395" s="13" t="str">
        <f>VLOOKUP($A395,Raw!$B$2:$DG$512,MATCH('Breakup of Clients of PMS'!T$1,Raw!$B$1:$DG$1,0),0)</f>
        <v>202.27</v>
      </c>
      <c r="U395" s="20">
        <f t="shared" si="116"/>
        <v>0.73743118597105251</v>
      </c>
      <c r="V395" s="13" t="str">
        <f>VLOOKUP($A395,Raw!$B$2:$DG$512,MATCH('Breakup of Clients of PMS'!V$1,Raw!$B$1:$DG$1,0),0)</f>
        <v>48.42</v>
      </c>
      <c r="W395" s="20">
        <f t="shared" si="117"/>
        <v>0.17652849174231652</v>
      </c>
      <c r="X395" s="13" t="str">
        <f>VLOOKUP($A395,Raw!$B$2:$DG$512,MATCH('Breakup of Clients of PMS'!X$1,Raw!$B$1:$DG$1,0),0)</f>
        <v>1.76</v>
      </c>
      <c r="Y395" s="20">
        <f t="shared" si="118"/>
        <v>6.4165664078165438E-3</v>
      </c>
      <c r="Z395" s="13" t="str">
        <f>VLOOKUP($A395,Raw!$B$2:$DG$512,MATCH('Breakup of Clients of PMS'!Z$1,Raw!$B$1:$DG$1,0),0)</f>
        <v>0</v>
      </c>
      <c r="AA395" s="20">
        <f t="shared" si="119"/>
        <v>0</v>
      </c>
      <c r="AB395" s="13" t="str">
        <f>VLOOKUP($A395,Raw!$B$2:$DG$512,MATCH('Breakup of Clients of PMS'!AB$1,Raw!$B$1:$DG$1,0),0)</f>
        <v>274.29</v>
      </c>
      <c r="AD395" s="11" t="e">
        <f t="shared" si="120"/>
        <v>#DIV/0!</v>
      </c>
      <c r="AE395" s="11">
        <f t="shared" si="121"/>
        <v>1.9854545454545454</v>
      </c>
      <c r="AF395" s="11">
        <f t="shared" si="122"/>
        <v>2.3249425287356322</v>
      </c>
      <c r="AG395" s="11">
        <f t="shared" si="123"/>
        <v>9.6840000000000011</v>
      </c>
      <c r="AH395" s="11">
        <f t="shared" si="124"/>
        <v>1.76</v>
      </c>
      <c r="AI395" s="11" t="e">
        <f t="shared" si="125"/>
        <v>#DIV/0!</v>
      </c>
    </row>
    <row r="396" spans="1:35" x14ac:dyDescent="0.3">
      <c r="A396" s="13" t="s">
        <v>6548</v>
      </c>
      <c r="B396" s="13" t="str">
        <f>VLOOKUP($A396,Raw!$B$2:$DG$512,MATCH('Breakup of Clients of PMS'!B$1,Raw!$B$1:$DG$1,0),0)</f>
        <v>0</v>
      </c>
      <c r="C396" s="20">
        <f t="shared" si="108"/>
        <v>0</v>
      </c>
      <c r="D396" s="13" t="str">
        <f>VLOOKUP($A396,Raw!$B$2:$DG$512,MATCH('Breakup of Clients of PMS'!D$1,Raw!$B$1:$DG$1,0),0)</f>
        <v>1</v>
      </c>
      <c r="E396" s="20">
        <f t="shared" si="109"/>
        <v>5.8823529411764705E-2</v>
      </c>
      <c r="F396" s="13" t="str">
        <f>VLOOKUP($A396,Raw!$B$2:$DG$512,MATCH('Breakup of Clients of PMS'!F$1,Raw!$B$1:$DG$1,0),0)</f>
        <v>14</v>
      </c>
      <c r="G396" s="20">
        <f t="shared" si="110"/>
        <v>0.82352941176470584</v>
      </c>
      <c r="H396" s="13" t="str">
        <f>VLOOKUP($A396,Raw!$B$2:$DG$512,MATCH('Breakup of Clients of PMS'!H$1,Raw!$B$1:$DG$1,0),0)</f>
        <v>2</v>
      </c>
      <c r="I396" s="20">
        <f t="shared" si="111"/>
        <v>0.11764705882352941</v>
      </c>
      <c r="J396" s="13" t="str">
        <f>VLOOKUP($A396,Raw!$B$2:$DG$512,MATCH('Breakup of Clients of PMS'!J$1,Raw!$B$1:$DG$1,0),0)</f>
        <v>0</v>
      </c>
      <c r="K396" s="20">
        <f t="shared" si="112"/>
        <v>0</v>
      </c>
      <c r="L396" s="13" t="str">
        <f>VLOOKUP($A396,Raw!$B$2:$DG$512,MATCH('Breakup of Clients of PMS'!L$1,Raw!$B$1:$DG$1,0),0)</f>
        <v>0</v>
      </c>
      <c r="M396" s="20">
        <f t="shared" si="113"/>
        <v>0</v>
      </c>
      <c r="N396" s="13" t="str">
        <f>VLOOKUP($A396,Raw!$B$2:$DG$512,MATCH('Breakup of Clients of PMS'!N$1,Raw!$B$1:$DG$1,0),0)</f>
        <v>17</v>
      </c>
      <c r="P396" s="13" t="str">
        <f>VLOOKUP($A396,Raw!$B$2:$DG$512,MATCH('Breakup of Clients of PMS'!P$1,Raw!$B$1:$DG$1,0),0)</f>
        <v>0</v>
      </c>
      <c r="Q396" s="20">
        <f t="shared" si="114"/>
        <v>0</v>
      </c>
      <c r="R396" s="13" t="str">
        <f>VLOOKUP($A396,Raw!$B$2:$DG$512,MATCH('Breakup of Clients of PMS'!R$1,Raw!$B$1:$DG$1,0),0)</f>
        <v>1.8495</v>
      </c>
      <c r="S396" s="20">
        <f t="shared" si="115"/>
        <v>2.411094554798137E-2</v>
      </c>
      <c r="T396" s="13" t="str">
        <f>VLOOKUP($A396,Raw!$B$2:$DG$512,MATCH('Breakup of Clients of PMS'!T$1,Raw!$B$1:$DG$1,0),0)</f>
        <v>38.6399</v>
      </c>
      <c r="U396" s="20">
        <f t="shared" si="116"/>
        <v>0.50372777771259547</v>
      </c>
      <c r="V396" s="13" t="str">
        <f>VLOOKUP($A396,Raw!$B$2:$DG$512,MATCH('Breakup of Clients of PMS'!V$1,Raw!$B$1:$DG$1,0),0)</f>
        <v>36.2185</v>
      </c>
      <c r="W396" s="20">
        <f t="shared" si="117"/>
        <v>0.47216127673942321</v>
      </c>
      <c r="X396" s="13" t="str">
        <f>VLOOKUP($A396,Raw!$B$2:$DG$512,MATCH('Breakup of Clients of PMS'!X$1,Raw!$B$1:$DG$1,0),0)</f>
        <v>0</v>
      </c>
      <c r="Y396" s="20">
        <f t="shared" si="118"/>
        <v>0</v>
      </c>
      <c r="Z396" s="13" t="str">
        <f>VLOOKUP($A396,Raw!$B$2:$DG$512,MATCH('Breakup of Clients of PMS'!Z$1,Raw!$B$1:$DG$1,0),0)</f>
        <v>0</v>
      </c>
      <c r="AA396" s="20">
        <f t="shared" si="119"/>
        <v>0</v>
      </c>
      <c r="AB396" s="13" t="str">
        <f>VLOOKUP($A396,Raw!$B$2:$DG$512,MATCH('Breakup of Clients of PMS'!AB$1,Raw!$B$1:$DG$1,0),0)</f>
        <v>76.7079</v>
      </c>
      <c r="AD396" s="11" t="e">
        <f t="shared" si="120"/>
        <v>#DIV/0!</v>
      </c>
      <c r="AE396" s="11">
        <f t="shared" si="121"/>
        <v>1.8494999999999999</v>
      </c>
      <c r="AF396" s="11">
        <f t="shared" si="122"/>
        <v>2.7599928571428571</v>
      </c>
      <c r="AG396" s="11">
        <f t="shared" si="123"/>
        <v>18.109249999999999</v>
      </c>
      <c r="AH396" s="11" t="e">
        <f t="shared" si="124"/>
        <v>#DIV/0!</v>
      </c>
      <c r="AI396" s="11" t="e">
        <f t="shared" si="125"/>
        <v>#DIV/0!</v>
      </c>
    </row>
    <row r="397" spans="1:35" x14ac:dyDescent="0.3">
      <c r="A397" s="13" t="s">
        <v>6565</v>
      </c>
      <c r="B397" s="13" t="str">
        <f>VLOOKUP($A397,Raw!$B$2:$DG$512,MATCH('Breakup of Clients of PMS'!B$1,Raw!$B$1:$DG$1,0),0)</f>
        <v>0</v>
      </c>
      <c r="C397" s="20">
        <f t="shared" si="108"/>
        <v>0</v>
      </c>
      <c r="D397" s="13" t="str">
        <f>VLOOKUP($A397,Raw!$B$2:$DG$512,MATCH('Breakup of Clients of PMS'!D$1,Raw!$B$1:$DG$1,0),0)</f>
        <v>0</v>
      </c>
      <c r="E397" s="20">
        <f t="shared" si="109"/>
        <v>0</v>
      </c>
      <c r="F397" s="13" t="str">
        <f>VLOOKUP($A397,Raw!$B$2:$DG$512,MATCH('Breakup of Clients of PMS'!F$1,Raw!$B$1:$DG$1,0),0)</f>
        <v>5</v>
      </c>
      <c r="G397" s="20">
        <f t="shared" si="110"/>
        <v>1</v>
      </c>
      <c r="H397" s="13" t="str">
        <f>VLOOKUP($A397,Raw!$B$2:$DG$512,MATCH('Breakup of Clients of PMS'!H$1,Raw!$B$1:$DG$1,0),0)</f>
        <v>0</v>
      </c>
      <c r="I397" s="20">
        <f t="shared" si="111"/>
        <v>0</v>
      </c>
      <c r="J397" s="13" t="str">
        <f>VLOOKUP($A397,Raw!$B$2:$DG$512,MATCH('Breakup of Clients of PMS'!J$1,Raw!$B$1:$DG$1,0),0)</f>
        <v>0</v>
      </c>
      <c r="K397" s="20">
        <f t="shared" si="112"/>
        <v>0</v>
      </c>
      <c r="L397" s="13" t="str">
        <f>VLOOKUP($A397,Raw!$B$2:$DG$512,MATCH('Breakup of Clients of PMS'!L$1,Raw!$B$1:$DG$1,0),0)</f>
        <v>0</v>
      </c>
      <c r="M397" s="20">
        <f t="shared" si="113"/>
        <v>0</v>
      </c>
      <c r="N397" s="13" t="str">
        <f>VLOOKUP($A397,Raw!$B$2:$DG$512,MATCH('Breakup of Clients of PMS'!N$1,Raw!$B$1:$DG$1,0),0)</f>
        <v>5</v>
      </c>
      <c r="P397" s="13" t="str">
        <f>VLOOKUP($A397,Raw!$B$2:$DG$512,MATCH('Breakup of Clients of PMS'!P$1,Raw!$B$1:$DG$1,0),0)</f>
        <v>0</v>
      </c>
      <c r="Q397" s="20">
        <f t="shared" si="114"/>
        <v>0</v>
      </c>
      <c r="R397" s="13" t="str">
        <f>VLOOKUP($A397,Raw!$B$2:$DG$512,MATCH('Breakup of Clients of PMS'!R$1,Raw!$B$1:$DG$1,0),0)</f>
        <v>0</v>
      </c>
      <c r="S397" s="20">
        <f t="shared" si="115"/>
        <v>0</v>
      </c>
      <c r="T397" s="13" t="str">
        <f>VLOOKUP($A397,Raw!$B$2:$DG$512,MATCH('Breakup of Clients of PMS'!T$1,Raw!$B$1:$DG$1,0),0)</f>
        <v>16</v>
      </c>
      <c r="U397" s="20">
        <f t="shared" si="116"/>
        <v>1</v>
      </c>
      <c r="V397" s="13" t="str">
        <f>VLOOKUP($A397,Raw!$B$2:$DG$512,MATCH('Breakup of Clients of PMS'!V$1,Raw!$B$1:$DG$1,0),0)</f>
        <v>0</v>
      </c>
      <c r="W397" s="20">
        <f t="shared" si="117"/>
        <v>0</v>
      </c>
      <c r="X397" s="13" t="str">
        <f>VLOOKUP($A397,Raw!$B$2:$DG$512,MATCH('Breakup of Clients of PMS'!X$1,Raw!$B$1:$DG$1,0),0)</f>
        <v>0</v>
      </c>
      <c r="Y397" s="20">
        <f t="shared" si="118"/>
        <v>0</v>
      </c>
      <c r="Z397" s="13" t="str">
        <f>VLOOKUP($A397,Raw!$B$2:$DG$512,MATCH('Breakup of Clients of PMS'!Z$1,Raw!$B$1:$DG$1,0),0)</f>
        <v>0</v>
      </c>
      <c r="AA397" s="20">
        <f t="shared" si="119"/>
        <v>0</v>
      </c>
      <c r="AB397" s="13" t="str">
        <f>VLOOKUP($A397,Raw!$B$2:$DG$512,MATCH('Breakup of Clients of PMS'!AB$1,Raw!$B$1:$DG$1,0),0)</f>
        <v>16</v>
      </c>
      <c r="AD397" s="11" t="e">
        <f t="shared" si="120"/>
        <v>#DIV/0!</v>
      </c>
      <c r="AE397" s="11" t="e">
        <f t="shared" si="121"/>
        <v>#DIV/0!</v>
      </c>
      <c r="AF397" s="11">
        <f t="shared" si="122"/>
        <v>3.2</v>
      </c>
      <c r="AG397" s="11" t="e">
        <f t="shared" si="123"/>
        <v>#DIV/0!</v>
      </c>
      <c r="AH397" s="11" t="e">
        <f t="shared" si="124"/>
        <v>#DIV/0!</v>
      </c>
      <c r="AI397" s="11" t="e">
        <f t="shared" si="125"/>
        <v>#DIV/0!</v>
      </c>
    </row>
    <row r="398" spans="1:35" x14ac:dyDescent="0.3">
      <c r="A398" s="13" t="s">
        <v>6574</v>
      </c>
      <c r="B398" s="13" t="str">
        <f>VLOOKUP($A398,Raw!$B$2:$DG$512,MATCH('Breakup of Clients of PMS'!B$1,Raw!$B$1:$DG$1,0),0)</f>
        <v>0</v>
      </c>
      <c r="C398" s="20">
        <f t="shared" si="108"/>
        <v>0</v>
      </c>
      <c r="D398" s="13" t="str">
        <f>VLOOKUP($A398,Raw!$B$2:$DG$512,MATCH('Breakup of Clients of PMS'!D$1,Raw!$B$1:$DG$1,0),0)</f>
        <v>0</v>
      </c>
      <c r="E398" s="20">
        <f t="shared" si="109"/>
        <v>0</v>
      </c>
      <c r="F398" s="13" t="str">
        <f>VLOOKUP($A398,Raw!$B$2:$DG$512,MATCH('Breakup of Clients of PMS'!F$1,Raw!$B$1:$DG$1,0),0)</f>
        <v>6</v>
      </c>
      <c r="G398" s="20">
        <f t="shared" si="110"/>
        <v>1</v>
      </c>
      <c r="H398" s="13" t="str">
        <f>VLOOKUP($A398,Raw!$B$2:$DG$512,MATCH('Breakup of Clients of PMS'!H$1,Raw!$B$1:$DG$1,0),0)</f>
        <v>0</v>
      </c>
      <c r="I398" s="20">
        <f t="shared" si="111"/>
        <v>0</v>
      </c>
      <c r="J398" s="13" t="str">
        <f>VLOOKUP($A398,Raw!$B$2:$DG$512,MATCH('Breakup of Clients of PMS'!J$1,Raw!$B$1:$DG$1,0),0)</f>
        <v>0</v>
      </c>
      <c r="K398" s="20">
        <f t="shared" si="112"/>
        <v>0</v>
      </c>
      <c r="L398" s="13" t="str">
        <f>VLOOKUP($A398,Raw!$B$2:$DG$512,MATCH('Breakup of Clients of PMS'!L$1,Raw!$B$1:$DG$1,0),0)</f>
        <v>0</v>
      </c>
      <c r="M398" s="20">
        <f t="shared" si="113"/>
        <v>0</v>
      </c>
      <c r="N398" s="13" t="str">
        <f>VLOOKUP($A398,Raw!$B$2:$DG$512,MATCH('Breakup of Clients of PMS'!N$1,Raw!$B$1:$DG$1,0),0)</f>
        <v>6</v>
      </c>
      <c r="P398" s="13" t="str">
        <f>VLOOKUP($A398,Raw!$B$2:$DG$512,MATCH('Breakup of Clients of PMS'!P$1,Raw!$B$1:$DG$1,0),0)</f>
        <v>0</v>
      </c>
      <c r="Q398" s="20">
        <f t="shared" si="114"/>
        <v>0</v>
      </c>
      <c r="R398" s="13" t="str">
        <f>VLOOKUP($A398,Raw!$B$2:$DG$512,MATCH('Breakup of Clients of PMS'!R$1,Raw!$B$1:$DG$1,0),0)</f>
        <v>0</v>
      </c>
      <c r="S398" s="20">
        <f t="shared" si="115"/>
        <v>0</v>
      </c>
      <c r="T398" s="13" t="str">
        <f>VLOOKUP($A398,Raw!$B$2:$DG$512,MATCH('Breakup of Clients of PMS'!T$1,Raw!$B$1:$DG$1,0),0)</f>
        <v>3.09</v>
      </c>
      <c r="U398" s="20">
        <f t="shared" si="116"/>
        <v>1</v>
      </c>
      <c r="V398" s="13" t="str">
        <f>VLOOKUP($A398,Raw!$B$2:$DG$512,MATCH('Breakup of Clients of PMS'!V$1,Raw!$B$1:$DG$1,0),0)</f>
        <v>0</v>
      </c>
      <c r="W398" s="20">
        <f t="shared" si="117"/>
        <v>0</v>
      </c>
      <c r="X398" s="13" t="str">
        <f>VLOOKUP($A398,Raw!$B$2:$DG$512,MATCH('Breakup of Clients of PMS'!X$1,Raw!$B$1:$DG$1,0),0)</f>
        <v>0</v>
      </c>
      <c r="Y398" s="20">
        <f t="shared" si="118"/>
        <v>0</v>
      </c>
      <c r="Z398" s="13" t="str">
        <f>VLOOKUP($A398,Raw!$B$2:$DG$512,MATCH('Breakup of Clients of PMS'!Z$1,Raw!$B$1:$DG$1,0),0)</f>
        <v>0</v>
      </c>
      <c r="AA398" s="20">
        <f t="shared" si="119"/>
        <v>0</v>
      </c>
      <c r="AB398" s="13" t="str">
        <f>VLOOKUP($A398,Raw!$B$2:$DG$512,MATCH('Breakup of Clients of PMS'!AB$1,Raw!$B$1:$DG$1,0),0)</f>
        <v>3.09</v>
      </c>
      <c r="AD398" s="11" t="e">
        <f t="shared" si="120"/>
        <v>#DIV/0!</v>
      </c>
      <c r="AE398" s="11" t="e">
        <f t="shared" si="121"/>
        <v>#DIV/0!</v>
      </c>
      <c r="AF398" s="11">
        <f t="shared" si="122"/>
        <v>0.51500000000000001</v>
      </c>
      <c r="AG398" s="11" t="e">
        <f t="shared" si="123"/>
        <v>#DIV/0!</v>
      </c>
      <c r="AH398" s="11" t="e">
        <f t="shared" si="124"/>
        <v>#DIV/0!</v>
      </c>
      <c r="AI398" s="11" t="e">
        <f t="shared" si="125"/>
        <v>#DIV/0!</v>
      </c>
    </row>
    <row r="399" spans="1:35" x14ac:dyDescent="0.3">
      <c r="A399" s="13" t="s">
        <v>6582</v>
      </c>
      <c r="B399" s="13" t="str">
        <f>VLOOKUP($A399,Raw!$B$2:$DG$512,MATCH('Breakup of Clients of PMS'!B$1,Raw!$B$1:$DG$1,0),0)</f>
        <v>0</v>
      </c>
      <c r="C399" s="20">
        <f t="shared" si="108"/>
        <v>0</v>
      </c>
      <c r="D399" s="13" t="str">
        <f>VLOOKUP($A399,Raw!$B$2:$DG$512,MATCH('Breakup of Clients of PMS'!D$1,Raw!$B$1:$DG$1,0),0)</f>
        <v>1</v>
      </c>
      <c r="E399" s="20">
        <f t="shared" si="109"/>
        <v>1.7857142857142856E-2</v>
      </c>
      <c r="F399" s="13" t="str">
        <f>VLOOKUP($A399,Raw!$B$2:$DG$512,MATCH('Breakup of Clients of PMS'!F$1,Raw!$B$1:$DG$1,0),0)</f>
        <v>48</v>
      </c>
      <c r="G399" s="20">
        <f t="shared" si="110"/>
        <v>0.8571428571428571</v>
      </c>
      <c r="H399" s="13" t="str">
        <f>VLOOKUP($A399,Raw!$B$2:$DG$512,MATCH('Breakup of Clients of PMS'!H$1,Raw!$B$1:$DG$1,0),0)</f>
        <v>7</v>
      </c>
      <c r="I399" s="20">
        <f t="shared" si="111"/>
        <v>0.125</v>
      </c>
      <c r="J399" s="13" t="str">
        <f>VLOOKUP($A399,Raw!$B$2:$DG$512,MATCH('Breakup of Clients of PMS'!J$1,Raw!$B$1:$DG$1,0),0)</f>
        <v>0</v>
      </c>
      <c r="K399" s="20">
        <f t="shared" si="112"/>
        <v>0</v>
      </c>
      <c r="L399" s="13" t="str">
        <f>VLOOKUP($A399,Raw!$B$2:$DG$512,MATCH('Breakup of Clients of PMS'!L$1,Raw!$B$1:$DG$1,0),0)</f>
        <v>0</v>
      </c>
      <c r="M399" s="20">
        <f t="shared" si="113"/>
        <v>0</v>
      </c>
      <c r="N399" s="13" t="str">
        <f>VLOOKUP($A399,Raw!$B$2:$DG$512,MATCH('Breakup of Clients of PMS'!N$1,Raw!$B$1:$DG$1,0),0)</f>
        <v>56</v>
      </c>
      <c r="P399" s="13" t="str">
        <f>VLOOKUP($A399,Raw!$B$2:$DG$512,MATCH('Breakup of Clients of PMS'!P$1,Raw!$B$1:$DG$1,0),0)</f>
        <v>0</v>
      </c>
      <c r="Q399" s="20">
        <f t="shared" si="114"/>
        <v>0</v>
      </c>
      <c r="R399" s="13" t="str">
        <f>VLOOKUP($A399,Raw!$B$2:$DG$512,MATCH('Breakup of Clients of PMS'!R$1,Raw!$B$1:$DG$1,0),0)</f>
        <v>0.6513</v>
      </c>
      <c r="S399" s="20">
        <f t="shared" si="115"/>
        <v>8.151500511893707E-3</v>
      </c>
      <c r="T399" s="13" t="str">
        <f>VLOOKUP($A399,Raw!$B$2:$DG$512,MATCH('Breakup of Clients of PMS'!T$1,Raw!$B$1:$DG$1,0),0)</f>
        <v>71.1003</v>
      </c>
      <c r="U399" s="20">
        <f t="shared" si="116"/>
        <v>0.88987276500199008</v>
      </c>
      <c r="V399" s="13" t="str">
        <f>VLOOKUP($A399,Raw!$B$2:$DG$512,MATCH('Breakup of Clients of PMS'!V$1,Raw!$B$1:$DG$1,0),0)</f>
        <v>8.1478</v>
      </c>
      <c r="W399" s="20">
        <f t="shared" si="117"/>
        <v>0.1019757344861163</v>
      </c>
      <c r="X399" s="13" t="str">
        <f>VLOOKUP($A399,Raw!$B$2:$DG$512,MATCH('Breakup of Clients of PMS'!X$1,Raw!$B$1:$DG$1,0),0)</f>
        <v>0</v>
      </c>
      <c r="Y399" s="20">
        <f t="shared" si="118"/>
        <v>0</v>
      </c>
      <c r="Z399" s="13" t="str">
        <f>VLOOKUP($A399,Raw!$B$2:$DG$512,MATCH('Breakup of Clients of PMS'!Z$1,Raw!$B$1:$DG$1,0),0)</f>
        <v>0</v>
      </c>
      <c r="AA399" s="20">
        <f t="shared" si="119"/>
        <v>0</v>
      </c>
      <c r="AB399" s="13" t="str">
        <f>VLOOKUP($A399,Raw!$B$2:$DG$512,MATCH('Breakup of Clients of PMS'!AB$1,Raw!$B$1:$DG$1,0),0)</f>
        <v>79.8994</v>
      </c>
      <c r="AD399" s="11" t="e">
        <f t="shared" si="120"/>
        <v>#DIV/0!</v>
      </c>
      <c r="AE399" s="11">
        <f t="shared" si="121"/>
        <v>0.65129999999999999</v>
      </c>
      <c r="AF399" s="11">
        <f t="shared" si="122"/>
        <v>1.4812562500000002</v>
      </c>
      <c r="AG399" s="11">
        <f t="shared" si="123"/>
        <v>1.1639714285714287</v>
      </c>
      <c r="AH399" s="11" t="e">
        <f t="shared" si="124"/>
        <v>#DIV/0!</v>
      </c>
      <c r="AI399" s="11" t="e">
        <f t="shared" si="125"/>
        <v>#DIV/0!</v>
      </c>
    </row>
    <row r="400" spans="1:35" x14ac:dyDescent="0.3">
      <c r="A400" s="13" t="s">
        <v>6603</v>
      </c>
      <c r="B400" s="13" t="str">
        <f>VLOOKUP($A400,Raw!$B$2:$DG$512,MATCH('Breakup of Clients of PMS'!B$1,Raw!$B$1:$DG$1,0),0)</f>
        <v>0</v>
      </c>
      <c r="C400" s="20" t="e">
        <f t="shared" si="108"/>
        <v>#DIV/0!</v>
      </c>
      <c r="D400" s="13" t="str">
        <f>VLOOKUP($A400,Raw!$B$2:$DG$512,MATCH('Breakup of Clients of PMS'!D$1,Raw!$B$1:$DG$1,0),0)</f>
        <v>0</v>
      </c>
      <c r="E400" s="20" t="e">
        <f t="shared" si="109"/>
        <v>#DIV/0!</v>
      </c>
      <c r="F400" s="13" t="str">
        <f>VLOOKUP($A400,Raw!$B$2:$DG$512,MATCH('Breakup of Clients of PMS'!F$1,Raw!$B$1:$DG$1,0),0)</f>
        <v>0</v>
      </c>
      <c r="G400" s="20" t="e">
        <f t="shared" si="110"/>
        <v>#DIV/0!</v>
      </c>
      <c r="H400" s="13" t="str">
        <f>VLOOKUP($A400,Raw!$B$2:$DG$512,MATCH('Breakup of Clients of PMS'!H$1,Raw!$B$1:$DG$1,0),0)</f>
        <v>0</v>
      </c>
      <c r="I400" s="20" t="e">
        <f t="shared" si="111"/>
        <v>#DIV/0!</v>
      </c>
      <c r="J400" s="13" t="str">
        <f>VLOOKUP($A400,Raw!$B$2:$DG$512,MATCH('Breakup of Clients of PMS'!J$1,Raw!$B$1:$DG$1,0),0)</f>
        <v>0</v>
      </c>
      <c r="K400" s="20" t="e">
        <f t="shared" si="112"/>
        <v>#DIV/0!</v>
      </c>
      <c r="L400" s="13" t="str">
        <f>VLOOKUP($A400,Raw!$B$2:$DG$512,MATCH('Breakup of Clients of PMS'!L$1,Raw!$B$1:$DG$1,0),0)</f>
        <v>0</v>
      </c>
      <c r="M400" s="20" t="e">
        <f t="shared" si="113"/>
        <v>#DIV/0!</v>
      </c>
      <c r="N400" s="13" t="str">
        <f>VLOOKUP($A400,Raw!$B$2:$DG$512,MATCH('Breakup of Clients of PMS'!N$1,Raw!$B$1:$DG$1,0),0)</f>
        <v>0</v>
      </c>
      <c r="P400" s="13" t="str">
        <f>VLOOKUP($A400,Raw!$B$2:$DG$512,MATCH('Breakup of Clients of PMS'!P$1,Raw!$B$1:$DG$1,0),0)</f>
        <v>0</v>
      </c>
      <c r="Q400" s="20" t="e">
        <f t="shared" si="114"/>
        <v>#DIV/0!</v>
      </c>
      <c r="R400" s="13" t="str">
        <f>VLOOKUP($A400,Raw!$B$2:$DG$512,MATCH('Breakup of Clients of PMS'!R$1,Raw!$B$1:$DG$1,0),0)</f>
        <v>0</v>
      </c>
      <c r="S400" s="20" t="e">
        <f t="shared" si="115"/>
        <v>#DIV/0!</v>
      </c>
      <c r="T400" s="13" t="str">
        <f>VLOOKUP($A400,Raw!$B$2:$DG$512,MATCH('Breakup of Clients of PMS'!T$1,Raw!$B$1:$DG$1,0),0)</f>
        <v>0</v>
      </c>
      <c r="U400" s="20" t="e">
        <f t="shared" si="116"/>
        <v>#DIV/0!</v>
      </c>
      <c r="V400" s="13" t="str">
        <f>VLOOKUP($A400,Raw!$B$2:$DG$512,MATCH('Breakup of Clients of PMS'!V$1,Raw!$B$1:$DG$1,0),0)</f>
        <v>0</v>
      </c>
      <c r="W400" s="20" t="e">
        <f t="shared" si="117"/>
        <v>#DIV/0!</v>
      </c>
      <c r="X400" s="13" t="str">
        <f>VLOOKUP($A400,Raw!$B$2:$DG$512,MATCH('Breakup of Clients of PMS'!X$1,Raw!$B$1:$DG$1,0),0)</f>
        <v>0</v>
      </c>
      <c r="Y400" s="20" t="e">
        <f t="shared" si="118"/>
        <v>#DIV/0!</v>
      </c>
      <c r="Z400" s="13" t="str">
        <f>VLOOKUP($A400,Raw!$B$2:$DG$512,MATCH('Breakup of Clients of PMS'!Z$1,Raw!$B$1:$DG$1,0),0)</f>
        <v>0</v>
      </c>
      <c r="AA400" s="20" t="e">
        <f t="shared" si="119"/>
        <v>#DIV/0!</v>
      </c>
      <c r="AB400" s="13" t="str">
        <f>VLOOKUP($A400,Raw!$B$2:$DG$512,MATCH('Breakup of Clients of PMS'!AB$1,Raw!$B$1:$DG$1,0),0)</f>
        <v>0</v>
      </c>
      <c r="AD400" s="11" t="e">
        <f t="shared" si="120"/>
        <v>#DIV/0!</v>
      </c>
      <c r="AE400" s="11" t="e">
        <f t="shared" si="121"/>
        <v>#DIV/0!</v>
      </c>
      <c r="AF400" s="11" t="e">
        <f t="shared" si="122"/>
        <v>#DIV/0!</v>
      </c>
      <c r="AG400" s="11" t="e">
        <f t="shared" si="123"/>
        <v>#DIV/0!</v>
      </c>
      <c r="AH400" s="11" t="e">
        <f t="shared" si="124"/>
        <v>#DIV/0!</v>
      </c>
      <c r="AI400" s="11" t="e">
        <f t="shared" si="125"/>
        <v>#DIV/0!</v>
      </c>
    </row>
    <row r="401" spans="1:35" x14ac:dyDescent="0.3">
      <c r="A401" s="13" t="s">
        <v>6611</v>
      </c>
      <c r="B401" s="13" t="str">
        <f>VLOOKUP($A401,Raw!$B$2:$DG$512,MATCH('Breakup of Clients of PMS'!B$1,Raw!$B$1:$DG$1,0),0)</f>
        <v>0</v>
      </c>
      <c r="C401" s="20">
        <f t="shared" si="108"/>
        <v>0</v>
      </c>
      <c r="D401" s="13" t="str">
        <f>VLOOKUP($A401,Raw!$B$2:$DG$512,MATCH('Breakup of Clients of PMS'!D$1,Raw!$B$1:$DG$1,0),0)</f>
        <v>11</v>
      </c>
      <c r="E401" s="20">
        <f t="shared" si="109"/>
        <v>4.2471042471042469E-2</v>
      </c>
      <c r="F401" s="13" t="str">
        <f>VLOOKUP($A401,Raw!$B$2:$DG$512,MATCH('Breakup of Clients of PMS'!F$1,Raw!$B$1:$DG$1,0),0)</f>
        <v>235</v>
      </c>
      <c r="G401" s="20">
        <f t="shared" si="110"/>
        <v>0.9073359073359073</v>
      </c>
      <c r="H401" s="13" t="str">
        <f>VLOOKUP($A401,Raw!$B$2:$DG$512,MATCH('Breakup of Clients of PMS'!H$1,Raw!$B$1:$DG$1,0),0)</f>
        <v>13</v>
      </c>
      <c r="I401" s="20">
        <f t="shared" si="111"/>
        <v>5.019305019305019E-2</v>
      </c>
      <c r="J401" s="13" t="str">
        <f>VLOOKUP($A401,Raw!$B$2:$DG$512,MATCH('Breakup of Clients of PMS'!J$1,Raw!$B$1:$DG$1,0),0)</f>
        <v>0</v>
      </c>
      <c r="K401" s="20">
        <f t="shared" si="112"/>
        <v>0</v>
      </c>
      <c r="L401" s="13" t="str">
        <f>VLOOKUP($A401,Raw!$B$2:$DG$512,MATCH('Breakup of Clients of PMS'!L$1,Raw!$B$1:$DG$1,0),0)</f>
        <v>0</v>
      </c>
      <c r="M401" s="20">
        <f t="shared" si="113"/>
        <v>0</v>
      </c>
      <c r="N401" s="13" t="str">
        <f>VLOOKUP($A401,Raw!$B$2:$DG$512,MATCH('Breakup of Clients of PMS'!N$1,Raw!$B$1:$DG$1,0),0)</f>
        <v>259</v>
      </c>
      <c r="P401" s="13" t="str">
        <f>VLOOKUP($A401,Raw!$B$2:$DG$512,MATCH('Breakup of Clients of PMS'!P$1,Raw!$B$1:$DG$1,0),0)</f>
        <v>0</v>
      </c>
      <c r="Q401" s="20">
        <f t="shared" si="114"/>
        <v>0</v>
      </c>
      <c r="R401" s="13" t="str">
        <f>VLOOKUP($A401,Raw!$B$2:$DG$512,MATCH('Breakup of Clients of PMS'!R$1,Raw!$B$1:$DG$1,0),0)</f>
        <v>40.04049</v>
      </c>
      <c r="S401" s="20">
        <f t="shared" si="115"/>
        <v>5.0759048288618908E-2</v>
      </c>
      <c r="T401" s="13" t="str">
        <f>VLOOKUP($A401,Raw!$B$2:$DG$512,MATCH('Breakup of Clients of PMS'!T$1,Raw!$B$1:$DG$1,0),0)</f>
        <v>726.59345</v>
      </c>
      <c r="U401" s="20">
        <f t="shared" si="116"/>
        <v>0.92109741950571056</v>
      </c>
      <c r="V401" s="13" t="str">
        <f>VLOOKUP($A401,Raw!$B$2:$DG$512,MATCH('Breakup of Clients of PMS'!V$1,Raw!$B$1:$DG$1,0),0)</f>
        <v>22.20059</v>
      </c>
      <c r="W401" s="20">
        <f t="shared" si="117"/>
        <v>2.8143532205670559E-2</v>
      </c>
      <c r="X401" s="13" t="str">
        <f>VLOOKUP($A401,Raw!$B$2:$DG$512,MATCH('Breakup of Clients of PMS'!X$1,Raw!$B$1:$DG$1,0),0)</f>
        <v>0</v>
      </c>
      <c r="Y401" s="20">
        <f t="shared" si="118"/>
        <v>0</v>
      </c>
      <c r="Z401" s="13" t="str">
        <f>VLOOKUP($A401,Raw!$B$2:$DG$512,MATCH('Breakup of Clients of PMS'!Z$1,Raw!$B$1:$DG$1,0),0)</f>
        <v>0</v>
      </c>
      <c r="AA401" s="20">
        <f t="shared" si="119"/>
        <v>0</v>
      </c>
      <c r="AB401" s="13" t="str">
        <f>VLOOKUP($A401,Raw!$B$2:$DG$512,MATCH('Breakup of Clients of PMS'!AB$1,Raw!$B$1:$DG$1,0),0)</f>
        <v>788.83453</v>
      </c>
      <c r="AD401" s="11" t="e">
        <f t="shared" si="120"/>
        <v>#DIV/0!</v>
      </c>
      <c r="AE401" s="11">
        <f t="shared" si="121"/>
        <v>3.6400445454545451</v>
      </c>
      <c r="AF401" s="11">
        <f t="shared" si="122"/>
        <v>3.0918870212765954</v>
      </c>
      <c r="AG401" s="11">
        <f t="shared" si="123"/>
        <v>1.7077376923076921</v>
      </c>
      <c r="AH401" s="11" t="e">
        <f t="shared" si="124"/>
        <v>#DIV/0!</v>
      </c>
      <c r="AI401" s="11" t="e">
        <f t="shared" si="125"/>
        <v>#DIV/0!</v>
      </c>
    </row>
    <row r="402" spans="1:35" x14ac:dyDescent="0.3">
      <c r="A402" s="13" t="s">
        <v>6644</v>
      </c>
      <c r="B402" s="13" t="str">
        <f>VLOOKUP($A402,Raw!$B$2:$DG$512,MATCH('Breakup of Clients of PMS'!B$1,Raw!$B$1:$DG$1,0),0)</f>
        <v>0</v>
      </c>
      <c r="C402" s="20">
        <f t="shared" si="108"/>
        <v>0</v>
      </c>
      <c r="D402" s="13" t="str">
        <f>VLOOKUP($A402,Raw!$B$2:$DG$512,MATCH('Breakup of Clients of PMS'!D$1,Raw!$B$1:$DG$1,0),0)</f>
        <v>3</v>
      </c>
      <c r="E402" s="20">
        <f t="shared" si="109"/>
        <v>0.10714285714285714</v>
      </c>
      <c r="F402" s="13" t="str">
        <f>VLOOKUP($A402,Raw!$B$2:$DG$512,MATCH('Breakup of Clients of PMS'!F$1,Raw!$B$1:$DG$1,0),0)</f>
        <v>23</v>
      </c>
      <c r="G402" s="20">
        <f t="shared" si="110"/>
        <v>0.8214285714285714</v>
      </c>
      <c r="H402" s="13" t="str">
        <f>VLOOKUP($A402,Raw!$B$2:$DG$512,MATCH('Breakup of Clients of PMS'!H$1,Raw!$B$1:$DG$1,0),0)</f>
        <v>2</v>
      </c>
      <c r="I402" s="20">
        <f t="shared" si="111"/>
        <v>7.1428571428571425E-2</v>
      </c>
      <c r="J402" s="13" t="str">
        <f>VLOOKUP($A402,Raw!$B$2:$DG$512,MATCH('Breakup of Clients of PMS'!J$1,Raw!$B$1:$DG$1,0),0)</f>
        <v>0</v>
      </c>
      <c r="K402" s="20">
        <f t="shared" si="112"/>
        <v>0</v>
      </c>
      <c r="L402" s="13" t="str">
        <f>VLOOKUP($A402,Raw!$B$2:$DG$512,MATCH('Breakup of Clients of PMS'!L$1,Raw!$B$1:$DG$1,0),0)</f>
        <v>0</v>
      </c>
      <c r="M402" s="20">
        <f t="shared" si="113"/>
        <v>0</v>
      </c>
      <c r="N402" s="13" t="str">
        <f>VLOOKUP($A402,Raw!$B$2:$DG$512,MATCH('Breakup of Clients of PMS'!N$1,Raw!$B$1:$DG$1,0),0)</f>
        <v>28</v>
      </c>
      <c r="P402" s="13" t="str">
        <f>VLOOKUP($A402,Raw!$B$2:$DG$512,MATCH('Breakup of Clients of PMS'!P$1,Raw!$B$1:$DG$1,0),0)</f>
        <v>0</v>
      </c>
      <c r="Q402" s="20">
        <f t="shared" si="114"/>
        <v>0</v>
      </c>
      <c r="R402" s="13" t="str">
        <f>VLOOKUP($A402,Raw!$B$2:$DG$512,MATCH('Breakup of Clients of PMS'!R$1,Raw!$B$1:$DG$1,0),0)</f>
        <v>6.34</v>
      </c>
      <c r="S402" s="20">
        <f t="shared" si="115"/>
        <v>5.4688173898041918E-2</v>
      </c>
      <c r="T402" s="13" t="str">
        <f>VLOOKUP($A402,Raw!$B$2:$DG$512,MATCH('Breakup of Clients of PMS'!T$1,Raw!$B$1:$DG$1,0),0)</f>
        <v>103.71</v>
      </c>
      <c r="U402" s="20">
        <f t="shared" si="116"/>
        <v>0.89459156387475192</v>
      </c>
      <c r="V402" s="13" t="str">
        <f>VLOOKUP($A402,Raw!$B$2:$DG$512,MATCH('Breakup of Clients of PMS'!V$1,Raw!$B$1:$DG$1,0),0)</f>
        <v>5.88</v>
      </c>
      <c r="W402" s="20">
        <f t="shared" si="117"/>
        <v>5.0720262227206069E-2</v>
      </c>
      <c r="X402" s="13" t="str">
        <f>VLOOKUP($A402,Raw!$B$2:$DG$512,MATCH('Breakup of Clients of PMS'!X$1,Raw!$B$1:$DG$1,0),0)</f>
        <v>0</v>
      </c>
      <c r="Y402" s="20">
        <f t="shared" si="118"/>
        <v>0</v>
      </c>
      <c r="Z402" s="13" t="str">
        <f>VLOOKUP($A402,Raw!$B$2:$DG$512,MATCH('Breakup of Clients of PMS'!Z$1,Raw!$B$1:$DG$1,0),0)</f>
        <v>0</v>
      </c>
      <c r="AA402" s="20">
        <f t="shared" si="119"/>
        <v>0</v>
      </c>
      <c r="AB402" s="13" t="str">
        <f>VLOOKUP($A402,Raw!$B$2:$DG$512,MATCH('Breakup of Clients of PMS'!AB$1,Raw!$B$1:$DG$1,0),0)</f>
        <v>115.93</v>
      </c>
      <c r="AD402" s="11" t="e">
        <f t="shared" si="120"/>
        <v>#DIV/0!</v>
      </c>
      <c r="AE402" s="11">
        <f t="shared" si="121"/>
        <v>2.1133333333333333</v>
      </c>
      <c r="AF402" s="11">
        <f t="shared" si="122"/>
        <v>4.509130434782608</v>
      </c>
      <c r="AG402" s="11">
        <f t="shared" si="123"/>
        <v>2.94</v>
      </c>
      <c r="AH402" s="11" t="e">
        <f t="shared" si="124"/>
        <v>#DIV/0!</v>
      </c>
      <c r="AI402" s="11" t="e">
        <f t="shared" si="125"/>
        <v>#DIV/0!</v>
      </c>
    </row>
    <row r="403" spans="1:35" x14ac:dyDescent="0.3">
      <c r="A403" s="13" t="s">
        <v>6652</v>
      </c>
      <c r="B403" s="13" t="str">
        <f>VLOOKUP($A403,Raw!$B$2:$DG$512,MATCH('Breakup of Clients of PMS'!B$1,Raw!$B$1:$DG$1,0),0)</f>
        <v>0</v>
      </c>
      <c r="C403" s="20" t="e">
        <f t="shared" si="108"/>
        <v>#DIV/0!</v>
      </c>
      <c r="D403" s="13" t="str">
        <f>VLOOKUP($A403,Raw!$B$2:$DG$512,MATCH('Breakup of Clients of PMS'!D$1,Raw!$B$1:$DG$1,0),0)</f>
        <v>0</v>
      </c>
      <c r="E403" s="20" t="e">
        <f t="shared" si="109"/>
        <v>#DIV/0!</v>
      </c>
      <c r="F403" s="13" t="str">
        <f>VLOOKUP($A403,Raw!$B$2:$DG$512,MATCH('Breakup of Clients of PMS'!F$1,Raw!$B$1:$DG$1,0),0)</f>
        <v>0</v>
      </c>
      <c r="G403" s="20" t="e">
        <f t="shared" si="110"/>
        <v>#DIV/0!</v>
      </c>
      <c r="H403" s="13" t="str">
        <f>VLOOKUP($A403,Raw!$B$2:$DG$512,MATCH('Breakup of Clients of PMS'!H$1,Raw!$B$1:$DG$1,0),0)</f>
        <v>0</v>
      </c>
      <c r="I403" s="20" t="e">
        <f t="shared" si="111"/>
        <v>#DIV/0!</v>
      </c>
      <c r="J403" s="13" t="str">
        <f>VLOOKUP($A403,Raw!$B$2:$DG$512,MATCH('Breakup of Clients of PMS'!J$1,Raw!$B$1:$DG$1,0),0)</f>
        <v>0</v>
      </c>
      <c r="K403" s="20" t="e">
        <f t="shared" si="112"/>
        <v>#DIV/0!</v>
      </c>
      <c r="L403" s="13" t="str">
        <f>VLOOKUP($A403,Raw!$B$2:$DG$512,MATCH('Breakup of Clients of PMS'!L$1,Raw!$B$1:$DG$1,0),0)</f>
        <v>0</v>
      </c>
      <c r="M403" s="20" t="e">
        <f t="shared" si="113"/>
        <v>#DIV/0!</v>
      </c>
      <c r="N403" s="13" t="str">
        <f>VLOOKUP($A403,Raw!$B$2:$DG$512,MATCH('Breakup of Clients of PMS'!N$1,Raw!$B$1:$DG$1,0),0)</f>
        <v>0</v>
      </c>
      <c r="P403" s="13" t="str">
        <f>VLOOKUP($A403,Raw!$B$2:$DG$512,MATCH('Breakup of Clients of PMS'!P$1,Raw!$B$1:$DG$1,0),0)</f>
        <v>0</v>
      </c>
      <c r="Q403" s="20" t="e">
        <f t="shared" si="114"/>
        <v>#DIV/0!</v>
      </c>
      <c r="R403" s="13" t="str">
        <f>VLOOKUP($A403,Raw!$B$2:$DG$512,MATCH('Breakup of Clients of PMS'!R$1,Raw!$B$1:$DG$1,0),0)</f>
        <v>0</v>
      </c>
      <c r="S403" s="20" t="e">
        <f t="shared" si="115"/>
        <v>#DIV/0!</v>
      </c>
      <c r="T403" s="13" t="str">
        <f>VLOOKUP($A403,Raw!$B$2:$DG$512,MATCH('Breakup of Clients of PMS'!T$1,Raw!$B$1:$DG$1,0),0)</f>
        <v>0</v>
      </c>
      <c r="U403" s="20" t="e">
        <f t="shared" si="116"/>
        <v>#DIV/0!</v>
      </c>
      <c r="V403" s="13" t="str">
        <f>VLOOKUP($A403,Raw!$B$2:$DG$512,MATCH('Breakup of Clients of PMS'!V$1,Raw!$B$1:$DG$1,0),0)</f>
        <v>0</v>
      </c>
      <c r="W403" s="20" t="e">
        <f t="shared" si="117"/>
        <v>#DIV/0!</v>
      </c>
      <c r="X403" s="13" t="str">
        <f>VLOOKUP($A403,Raw!$B$2:$DG$512,MATCH('Breakup of Clients of PMS'!X$1,Raw!$B$1:$DG$1,0),0)</f>
        <v>0</v>
      </c>
      <c r="Y403" s="20" t="e">
        <f t="shared" si="118"/>
        <v>#DIV/0!</v>
      </c>
      <c r="Z403" s="13" t="str">
        <f>VLOOKUP($A403,Raw!$B$2:$DG$512,MATCH('Breakup of Clients of PMS'!Z$1,Raw!$B$1:$DG$1,0),0)</f>
        <v>0</v>
      </c>
      <c r="AA403" s="20" t="e">
        <f t="shared" si="119"/>
        <v>#DIV/0!</v>
      </c>
      <c r="AB403" s="13" t="str">
        <f>VLOOKUP($A403,Raw!$B$2:$DG$512,MATCH('Breakup of Clients of PMS'!AB$1,Raw!$B$1:$DG$1,0),0)</f>
        <v>0</v>
      </c>
      <c r="AD403" s="11" t="e">
        <f t="shared" si="120"/>
        <v>#DIV/0!</v>
      </c>
      <c r="AE403" s="11" t="e">
        <f t="shared" si="121"/>
        <v>#DIV/0!</v>
      </c>
      <c r="AF403" s="11" t="e">
        <f t="shared" si="122"/>
        <v>#DIV/0!</v>
      </c>
      <c r="AG403" s="11" t="e">
        <f t="shared" si="123"/>
        <v>#DIV/0!</v>
      </c>
      <c r="AH403" s="11" t="e">
        <f t="shared" si="124"/>
        <v>#DIV/0!</v>
      </c>
      <c r="AI403" s="11" t="e">
        <f t="shared" si="125"/>
        <v>#DIV/0!</v>
      </c>
    </row>
    <row r="404" spans="1:35" x14ac:dyDescent="0.3">
      <c r="A404" s="13" t="s">
        <v>6659</v>
      </c>
      <c r="B404" s="13" t="str">
        <f>VLOOKUP($A404,Raw!$B$2:$DG$512,MATCH('Breakup of Clients of PMS'!B$1,Raw!$B$1:$DG$1,0),0)</f>
        <v>0</v>
      </c>
      <c r="C404" s="20">
        <f t="shared" si="108"/>
        <v>0</v>
      </c>
      <c r="D404" s="13" t="str">
        <f>VLOOKUP($A404,Raw!$B$2:$DG$512,MATCH('Breakup of Clients of PMS'!D$1,Raw!$B$1:$DG$1,0),0)</f>
        <v>2</v>
      </c>
      <c r="E404" s="20">
        <f t="shared" si="109"/>
        <v>0.66666666666666663</v>
      </c>
      <c r="F404" s="13" t="str">
        <f>VLOOKUP($A404,Raw!$B$2:$DG$512,MATCH('Breakup of Clients of PMS'!F$1,Raw!$B$1:$DG$1,0),0)</f>
        <v>0</v>
      </c>
      <c r="G404" s="20">
        <f t="shared" si="110"/>
        <v>0</v>
      </c>
      <c r="H404" s="13" t="str">
        <f>VLOOKUP($A404,Raw!$B$2:$DG$512,MATCH('Breakup of Clients of PMS'!H$1,Raw!$B$1:$DG$1,0),0)</f>
        <v>0</v>
      </c>
      <c r="I404" s="20">
        <f t="shared" si="111"/>
        <v>0</v>
      </c>
      <c r="J404" s="13" t="str">
        <f>VLOOKUP($A404,Raw!$B$2:$DG$512,MATCH('Breakup of Clients of PMS'!J$1,Raw!$B$1:$DG$1,0),0)</f>
        <v>1</v>
      </c>
      <c r="K404" s="20">
        <f t="shared" si="112"/>
        <v>0.33333333333333331</v>
      </c>
      <c r="L404" s="13" t="str">
        <f>VLOOKUP($A404,Raw!$B$2:$DG$512,MATCH('Breakup of Clients of PMS'!L$1,Raw!$B$1:$DG$1,0),0)</f>
        <v>0</v>
      </c>
      <c r="M404" s="20">
        <f t="shared" si="113"/>
        <v>0</v>
      </c>
      <c r="N404" s="13" t="str">
        <f>VLOOKUP($A404,Raw!$B$2:$DG$512,MATCH('Breakup of Clients of PMS'!N$1,Raw!$B$1:$DG$1,0),0)</f>
        <v>3</v>
      </c>
      <c r="P404" s="13" t="str">
        <f>VLOOKUP($A404,Raw!$B$2:$DG$512,MATCH('Breakup of Clients of PMS'!P$1,Raw!$B$1:$DG$1,0),0)</f>
        <v>0</v>
      </c>
      <c r="Q404" s="20">
        <f t="shared" si="114"/>
        <v>0</v>
      </c>
      <c r="R404" s="13" t="str">
        <f>VLOOKUP($A404,Raw!$B$2:$DG$512,MATCH('Breakup of Clients of PMS'!R$1,Raw!$B$1:$DG$1,0),0)</f>
        <v>543.78</v>
      </c>
      <c r="S404" s="20">
        <f t="shared" si="115"/>
        <v>8.1600986811006776E-2</v>
      </c>
      <c r="T404" s="13" t="str">
        <f>VLOOKUP($A404,Raw!$B$2:$DG$512,MATCH('Breakup of Clients of PMS'!T$1,Raw!$B$1:$DG$1,0),0)</f>
        <v>0</v>
      </c>
      <c r="U404" s="20">
        <f t="shared" si="116"/>
        <v>0</v>
      </c>
      <c r="V404" s="13" t="str">
        <f>VLOOKUP($A404,Raw!$B$2:$DG$512,MATCH('Breakup of Clients of PMS'!V$1,Raw!$B$1:$DG$1,0),0)</f>
        <v>0</v>
      </c>
      <c r="W404" s="20">
        <f t="shared" si="117"/>
        <v>0</v>
      </c>
      <c r="X404" s="13" t="str">
        <f>VLOOKUP($A404,Raw!$B$2:$DG$512,MATCH('Breakup of Clients of PMS'!X$1,Raw!$B$1:$DG$1,0),0)</f>
        <v>6120.11</v>
      </c>
      <c r="Y404" s="20">
        <f t="shared" si="118"/>
        <v>0.91839901318899309</v>
      </c>
      <c r="Z404" s="13" t="str">
        <f>VLOOKUP($A404,Raw!$B$2:$DG$512,MATCH('Breakup of Clients of PMS'!Z$1,Raw!$B$1:$DG$1,0),0)</f>
        <v>0</v>
      </c>
      <c r="AA404" s="20">
        <f t="shared" si="119"/>
        <v>0</v>
      </c>
      <c r="AB404" s="13" t="str">
        <f>VLOOKUP($A404,Raw!$B$2:$DG$512,MATCH('Breakup of Clients of PMS'!AB$1,Raw!$B$1:$DG$1,0),0)</f>
        <v>6663.89</v>
      </c>
      <c r="AD404" s="11" t="e">
        <f t="shared" si="120"/>
        <v>#DIV/0!</v>
      </c>
      <c r="AE404" s="11">
        <f t="shared" si="121"/>
        <v>271.89</v>
      </c>
      <c r="AF404" s="11" t="e">
        <f t="shared" si="122"/>
        <v>#DIV/0!</v>
      </c>
      <c r="AG404" s="11" t="e">
        <f t="shared" si="123"/>
        <v>#DIV/0!</v>
      </c>
      <c r="AH404" s="11">
        <f t="shared" si="124"/>
        <v>6120.11</v>
      </c>
      <c r="AI404" s="11" t="e">
        <f t="shared" si="125"/>
        <v>#DIV/0!</v>
      </c>
    </row>
    <row r="405" spans="1:35" x14ac:dyDescent="0.3">
      <c r="A405" s="13" t="s">
        <v>6674</v>
      </c>
      <c r="B405" s="13" t="str">
        <f>VLOOKUP($A405,Raw!$B$2:$DG$512,MATCH('Breakup of Clients of PMS'!B$1,Raw!$B$1:$DG$1,0),0)</f>
        <v>0</v>
      </c>
      <c r="C405" s="20">
        <f t="shared" si="108"/>
        <v>0</v>
      </c>
      <c r="D405" s="13" t="str">
        <f>VLOOKUP($A405,Raw!$B$2:$DG$512,MATCH('Breakup of Clients of PMS'!D$1,Raw!$B$1:$DG$1,0),0)</f>
        <v>10</v>
      </c>
      <c r="E405" s="20">
        <f t="shared" si="109"/>
        <v>8.8495575221238937E-2</v>
      </c>
      <c r="F405" s="13" t="str">
        <f>VLOOKUP($A405,Raw!$B$2:$DG$512,MATCH('Breakup of Clients of PMS'!F$1,Raw!$B$1:$DG$1,0),0)</f>
        <v>101</v>
      </c>
      <c r="G405" s="20">
        <f t="shared" si="110"/>
        <v>0.89380530973451322</v>
      </c>
      <c r="H405" s="13" t="str">
        <f>VLOOKUP($A405,Raw!$B$2:$DG$512,MATCH('Breakup of Clients of PMS'!H$1,Raw!$B$1:$DG$1,0),0)</f>
        <v>2</v>
      </c>
      <c r="I405" s="20">
        <f t="shared" si="111"/>
        <v>1.7699115044247787E-2</v>
      </c>
      <c r="J405" s="13" t="str">
        <f>VLOOKUP($A405,Raw!$B$2:$DG$512,MATCH('Breakup of Clients of PMS'!J$1,Raw!$B$1:$DG$1,0),0)</f>
        <v>0</v>
      </c>
      <c r="K405" s="20">
        <f t="shared" si="112"/>
        <v>0</v>
      </c>
      <c r="L405" s="13" t="str">
        <f>VLOOKUP($A405,Raw!$B$2:$DG$512,MATCH('Breakup of Clients of PMS'!L$1,Raw!$B$1:$DG$1,0),0)</f>
        <v>0</v>
      </c>
      <c r="M405" s="20">
        <f t="shared" si="113"/>
        <v>0</v>
      </c>
      <c r="N405" s="13" t="str">
        <f>VLOOKUP($A405,Raw!$B$2:$DG$512,MATCH('Breakup of Clients of PMS'!N$1,Raw!$B$1:$DG$1,0),0)</f>
        <v>113</v>
      </c>
      <c r="P405" s="13" t="str">
        <f>VLOOKUP($A405,Raw!$B$2:$DG$512,MATCH('Breakup of Clients of PMS'!P$1,Raw!$B$1:$DG$1,0),0)</f>
        <v>0</v>
      </c>
      <c r="Q405" s="20">
        <f t="shared" si="114"/>
        <v>0</v>
      </c>
      <c r="R405" s="13" t="str">
        <f>VLOOKUP($A405,Raw!$B$2:$DG$512,MATCH('Breakup of Clients of PMS'!R$1,Raw!$B$1:$DG$1,0),0)</f>
        <v>32.86</v>
      </c>
      <c r="S405" s="20">
        <f t="shared" si="115"/>
        <v>0.12859043593957895</v>
      </c>
      <c r="T405" s="13" t="str">
        <f>VLOOKUP($A405,Raw!$B$2:$DG$512,MATCH('Breakup of Clients of PMS'!T$1,Raw!$B$1:$DG$1,0),0)</f>
        <v>218.91</v>
      </c>
      <c r="U405" s="20">
        <f t="shared" si="116"/>
        <v>0.85665649213430384</v>
      </c>
      <c r="V405" s="13" t="str">
        <f>VLOOKUP($A405,Raw!$B$2:$DG$512,MATCH('Breakup of Clients of PMS'!V$1,Raw!$B$1:$DG$1,0),0)</f>
        <v>3.77</v>
      </c>
      <c r="W405" s="20">
        <f t="shared" si="117"/>
        <v>1.4753071926117243E-2</v>
      </c>
      <c r="X405" s="13" t="str">
        <f>VLOOKUP($A405,Raw!$B$2:$DG$512,MATCH('Breakup of Clients of PMS'!X$1,Raw!$B$1:$DG$1,0),0)</f>
        <v>0</v>
      </c>
      <c r="Y405" s="20">
        <f t="shared" si="118"/>
        <v>0</v>
      </c>
      <c r="Z405" s="13" t="str">
        <f>VLOOKUP($A405,Raw!$B$2:$DG$512,MATCH('Breakup of Clients of PMS'!Z$1,Raw!$B$1:$DG$1,0),0)</f>
        <v>0</v>
      </c>
      <c r="AA405" s="20">
        <f t="shared" si="119"/>
        <v>0</v>
      </c>
      <c r="AB405" s="13" t="str">
        <f>VLOOKUP($A405,Raw!$B$2:$DG$512,MATCH('Breakup of Clients of PMS'!AB$1,Raw!$B$1:$DG$1,0),0)</f>
        <v>255.54</v>
      </c>
      <c r="AD405" s="11" t="e">
        <f t="shared" si="120"/>
        <v>#DIV/0!</v>
      </c>
      <c r="AE405" s="11">
        <f t="shared" si="121"/>
        <v>3.286</v>
      </c>
      <c r="AF405" s="11">
        <f t="shared" si="122"/>
        <v>2.1674257425742574</v>
      </c>
      <c r="AG405" s="11">
        <f t="shared" si="123"/>
        <v>1.885</v>
      </c>
      <c r="AH405" s="11" t="e">
        <f t="shared" si="124"/>
        <v>#DIV/0!</v>
      </c>
      <c r="AI405" s="11" t="e">
        <f t="shared" si="125"/>
        <v>#DIV/0!</v>
      </c>
    </row>
    <row r="406" spans="1:35" x14ac:dyDescent="0.3">
      <c r="A406" s="13" t="s">
        <v>6689</v>
      </c>
      <c r="B406" s="13" t="str">
        <f>VLOOKUP($A406,Raw!$B$2:$DG$512,MATCH('Breakup of Clients of PMS'!B$1,Raw!$B$1:$DG$1,0),0)</f>
        <v>0</v>
      </c>
      <c r="C406" s="20">
        <f t="shared" si="108"/>
        <v>0</v>
      </c>
      <c r="D406" s="13" t="str">
        <f>VLOOKUP($A406,Raw!$B$2:$DG$512,MATCH('Breakup of Clients of PMS'!D$1,Raw!$B$1:$DG$1,0),0)</f>
        <v>11</v>
      </c>
      <c r="E406" s="20">
        <f t="shared" si="109"/>
        <v>0.22</v>
      </c>
      <c r="F406" s="13" t="str">
        <f>VLOOKUP($A406,Raw!$B$2:$DG$512,MATCH('Breakup of Clients of PMS'!F$1,Raw!$B$1:$DG$1,0),0)</f>
        <v>38</v>
      </c>
      <c r="G406" s="20">
        <f t="shared" si="110"/>
        <v>0.76</v>
      </c>
      <c r="H406" s="13" t="str">
        <f>VLOOKUP($A406,Raw!$B$2:$DG$512,MATCH('Breakup of Clients of PMS'!H$1,Raw!$B$1:$DG$1,0),0)</f>
        <v>0</v>
      </c>
      <c r="I406" s="20">
        <f t="shared" si="111"/>
        <v>0</v>
      </c>
      <c r="J406" s="13" t="str">
        <f>VLOOKUP($A406,Raw!$B$2:$DG$512,MATCH('Breakup of Clients of PMS'!J$1,Raw!$B$1:$DG$1,0),0)</f>
        <v>1</v>
      </c>
      <c r="K406" s="20">
        <f t="shared" si="112"/>
        <v>0.02</v>
      </c>
      <c r="L406" s="13" t="str">
        <f>VLOOKUP($A406,Raw!$B$2:$DG$512,MATCH('Breakup of Clients of PMS'!L$1,Raw!$B$1:$DG$1,0),0)</f>
        <v>0</v>
      </c>
      <c r="M406" s="20">
        <f t="shared" si="113"/>
        <v>0</v>
      </c>
      <c r="N406" s="13" t="str">
        <f>VLOOKUP($A406,Raw!$B$2:$DG$512,MATCH('Breakup of Clients of PMS'!N$1,Raw!$B$1:$DG$1,0),0)</f>
        <v>50</v>
      </c>
      <c r="P406" s="13" t="str">
        <f>VLOOKUP($A406,Raw!$B$2:$DG$512,MATCH('Breakup of Clients of PMS'!P$1,Raw!$B$1:$DG$1,0),0)</f>
        <v>0</v>
      </c>
      <c r="Q406" s="20">
        <f t="shared" si="114"/>
        <v>0</v>
      </c>
      <c r="R406" s="13" t="str">
        <f>VLOOKUP($A406,Raw!$B$2:$DG$512,MATCH('Breakup of Clients of PMS'!R$1,Raw!$B$1:$DG$1,0),0)</f>
        <v>37.95</v>
      </c>
      <c r="S406" s="20">
        <f t="shared" si="115"/>
        <v>0.21421314066380676</v>
      </c>
      <c r="T406" s="13" t="str">
        <f>VLOOKUP($A406,Raw!$B$2:$DG$512,MATCH('Breakup of Clients of PMS'!T$1,Raw!$B$1:$DG$1,0),0)</f>
        <v>55.84</v>
      </c>
      <c r="U406" s="20">
        <f t="shared" si="116"/>
        <v>0.31519530368028903</v>
      </c>
      <c r="V406" s="13" t="str">
        <f>VLOOKUP($A406,Raw!$B$2:$DG$512,MATCH('Breakup of Clients of PMS'!V$1,Raw!$B$1:$DG$1,0),0)</f>
        <v>0</v>
      </c>
      <c r="W406" s="20">
        <f t="shared" si="117"/>
        <v>0</v>
      </c>
      <c r="X406" s="13" t="str">
        <f>VLOOKUP($A406,Raw!$B$2:$DG$512,MATCH('Breakup of Clients of PMS'!X$1,Raw!$B$1:$DG$1,0),0)</f>
        <v>83.37</v>
      </c>
      <c r="Y406" s="20">
        <f t="shared" si="118"/>
        <v>0.47059155565590433</v>
      </c>
      <c r="Z406" s="13" t="str">
        <f>VLOOKUP($A406,Raw!$B$2:$DG$512,MATCH('Breakup of Clients of PMS'!Z$1,Raw!$B$1:$DG$1,0),0)</f>
        <v>0</v>
      </c>
      <c r="AA406" s="20">
        <f t="shared" si="119"/>
        <v>0</v>
      </c>
      <c r="AB406" s="13" t="str">
        <f>VLOOKUP($A406,Raw!$B$2:$DG$512,MATCH('Breakup of Clients of PMS'!AB$1,Raw!$B$1:$DG$1,0),0)</f>
        <v>177.16</v>
      </c>
      <c r="AD406" s="11" t="e">
        <f t="shared" si="120"/>
        <v>#DIV/0!</v>
      </c>
      <c r="AE406" s="11">
        <f t="shared" si="121"/>
        <v>3.45</v>
      </c>
      <c r="AF406" s="11">
        <f t="shared" si="122"/>
        <v>1.4694736842105265</v>
      </c>
      <c r="AG406" s="11" t="e">
        <f t="shared" si="123"/>
        <v>#DIV/0!</v>
      </c>
      <c r="AH406" s="11">
        <f t="shared" si="124"/>
        <v>83.37</v>
      </c>
      <c r="AI406" s="11" t="e">
        <f t="shared" si="125"/>
        <v>#DIV/0!</v>
      </c>
    </row>
    <row r="407" spans="1:35" x14ac:dyDescent="0.3">
      <c r="A407" s="13" t="s">
        <v>6708</v>
      </c>
      <c r="B407" s="13" t="str">
        <f>VLOOKUP($A407,Raw!$B$2:$DG$512,MATCH('Breakup of Clients of PMS'!B$1,Raw!$B$1:$DG$1,0),0)</f>
        <v>0</v>
      </c>
      <c r="C407" s="20">
        <f t="shared" si="108"/>
        <v>0</v>
      </c>
      <c r="D407" s="13" t="str">
        <f>VLOOKUP($A407,Raw!$B$2:$DG$512,MATCH('Breakup of Clients of PMS'!D$1,Raw!$B$1:$DG$1,0),0)</f>
        <v>310</v>
      </c>
      <c r="E407" s="20">
        <f t="shared" si="109"/>
        <v>7.6581027667984192E-2</v>
      </c>
      <c r="F407" s="13" t="str">
        <f>VLOOKUP($A407,Raw!$B$2:$DG$512,MATCH('Breakup of Clients of PMS'!F$1,Raw!$B$1:$DG$1,0),0)</f>
        <v>3411</v>
      </c>
      <c r="G407" s="20">
        <f t="shared" si="110"/>
        <v>0.84263833992094861</v>
      </c>
      <c r="H407" s="13" t="str">
        <f>VLOOKUP($A407,Raw!$B$2:$DG$512,MATCH('Breakup of Clients of PMS'!H$1,Raw!$B$1:$DG$1,0),0)</f>
        <v>327</v>
      </c>
      <c r="I407" s="20">
        <f t="shared" si="111"/>
        <v>8.0780632411067199E-2</v>
      </c>
      <c r="J407" s="13" t="str">
        <f>VLOOKUP($A407,Raw!$B$2:$DG$512,MATCH('Breakup of Clients of PMS'!J$1,Raw!$B$1:$DG$1,0),0)</f>
        <v>0</v>
      </c>
      <c r="K407" s="20">
        <f t="shared" si="112"/>
        <v>0</v>
      </c>
      <c r="L407" s="13" t="str">
        <f>VLOOKUP($A407,Raw!$B$2:$DG$512,MATCH('Breakup of Clients of PMS'!L$1,Raw!$B$1:$DG$1,0),0)</f>
        <v>0</v>
      </c>
      <c r="M407" s="20">
        <f t="shared" si="113"/>
        <v>0</v>
      </c>
      <c r="N407" s="13" t="str">
        <f>VLOOKUP($A407,Raw!$B$2:$DG$512,MATCH('Breakup of Clients of PMS'!N$1,Raw!$B$1:$DG$1,0),0)</f>
        <v>4048</v>
      </c>
      <c r="P407" s="13" t="str">
        <f>VLOOKUP($A407,Raw!$B$2:$DG$512,MATCH('Breakup of Clients of PMS'!P$1,Raw!$B$1:$DG$1,0),0)</f>
        <v>0</v>
      </c>
      <c r="Q407" s="20">
        <f t="shared" si="114"/>
        <v>0</v>
      </c>
      <c r="R407" s="13" t="str">
        <f>VLOOKUP($A407,Raw!$B$2:$DG$512,MATCH('Breakup of Clients of PMS'!R$1,Raw!$B$1:$DG$1,0),0)</f>
        <v>1990.98</v>
      </c>
      <c r="S407" s="20">
        <f t="shared" si="115"/>
        <v>0.30267116446717329</v>
      </c>
      <c r="T407" s="13" t="str">
        <f>VLOOKUP($A407,Raw!$B$2:$DG$512,MATCH('Breakup of Clients of PMS'!T$1,Raw!$B$1:$DG$1,0),0)</f>
        <v>4193.88</v>
      </c>
      <c r="U407" s="20">
        <f t="shared" si="116"/>
        <v>0.63755866117971494</v>
      </c>
      <c r="V407" s="13" t="str">
        <f>VLOOKUP($A407,Raw!$B$2:$DG$512,MATCH('Breakup of Clients of PMS'!V$1,Raw!$B$1:$DG$1,0),0)</f>
        <v>393.17</v>
      </c>
      <c r="W407" s="20">
        <f t="shared" si="117"/>
        <v>5.9770174353111806E-2</v>
      </c>
      <c r="X407" s="13" t="str">
        <f>VLOOKUP($A407,Raw!$B$2:$DG$512,MATCH('Breakup of Clients of PMS'!X$1,Raw!$B$1:$DG$1,0),0)</f>
        <v>0</v>
      </c>
      <c r="Y407" s="20">
        <f t="shared" si="118"/>
        <v>0</v>
      </c>
      <c r="Z407" s="13" t="str">
        <f>VLOOKUP($A407,Raw!$B$2:$DG$512,MATCH('Breakup of Clients of PMS'!Z$1,Raw!$B$1:$DG$1,0),0)</f>
        <v>0</v>
      </c>
      <c r="AA407" s="20">
        <f t="shared" si="119"/>
        <v>0</v>
      </c>
      <c r="AB407" s="13" t="str">
        <f>VLOOKUP($A407,Raw!$B$2:$DG$512,MATCH('Breakup of Clients of PMS'!AB$1,Raw!$B$1:$DG$1,0),0)</f>
        <v>6578.03</v>
      </c>
      <c r="AD407" s="11" t="e">
        <f t="shared" si="120"/>
        <v>#DIV/0!</v>
      </c>
      <c r="AE407" s="11">
        <f t="shared" si="121"/>
        <v>6.4225161290322585</v>
      </c>
      <c r="AF407" s="11">
        <f t="shared" si="122"/>
        <v>1.2295162708883025</v>
      </c>
      <c r="AG407" s="11">
        <f t="shared" si="123"/>
        <v>1.2023547400611621</v>
      </c>
      <c r="AH407" s="11" t="e">
        <f t="shared" si="124"/>
        <v>#DIV/0!</v>
      </c>
      <c r="AI407" s="11" t="e">
        <f t="shared" si="125"/>
        <v>#DIV/0!</v>
      </c>
    </row>
    <row r="408" spans="1:35" x14ac:dyDescent="0.3">
      <c r="A408" s="13" t="s">
        <v>6728</v>
      </c>
      <c r="B408" s="13" t="str">
        <f>VLOOKUP($A408,Raw!$B$2:$DG$512,MATCH('Breakup of Clients of PMS'!B$1,Raw!$B$1:$DG$1,0),0)</f>
        <v>0</v>
      </c>
      <c r="C408" s="20">
        <f t="shared" si="108"/>
        <v>0</v>
      </c>
      <c r="D408" s="13" t="str">
        <f>VLOOKUP($A408,Raw!$B$2:$DG$512,MATCH('Breakup of Clients of PMS'!D$1,Raw!$B$1:$DG$1,0),0)</f>
        <v>3</v>
      </c>
      <c r="E408" s="20">
        <f t="shared" si="109"/>
        <v>3.7499999999999999E-2</v>
      </c>
      <c r="F408" s="13" t="str">
        <f>VLOOKUP($A408,Raw!$B$2:$DG$512,MATCH('Breakup of Clients of PMS'!F$1,Raw!$B$1:$DG$1,0),0)</f>
        <v>67</v>
      </c>
      <c r="G408" s="20">
        <f t="shared" si="110"/>
        <v>0.83750000000000002</v>
      </c>
      <c r="H408" s="13" t="str">
        <f>VLOOKUP($A408,Raw!$B$2:$DG$512,MATCH('Breakup of Clients of PMS'!H$1,Raw!$B$1:$DG$1,0),0)</f>
        <v>10</v>
      </c>
      <c r="I408" s="20">
        <f t="shared" si="111"/>
        <v>0.125</v>
      </c>
      <c r="J408" s="13" t="str">
        <f>VLOOKUP($A408,Raw!$B$2:$DG$512,MATCH('Breakup of Clients of PMS'!J$1,Raw!$B$1:$DG$1,0),0)</f>
        <v>0</v>
      </c>
      <c r="K408" s="20">
        <f t="shared" si="112"/>
        <v>0</v>
      </c>
      <c r="L408" s="13" t="str">
        <f>VLOOKUP($A408,Raw!$B$2:$DG$512,MATCH('Breakup of Clients of PMS'!L$1,Raw!$B$1:$DG$1,0),0)</f>
        <v>0</v>
      </c>
      <c r="M408" s="20">
        <f t="shared" si="113"/>
        <v>0</v>
      </c>
      <c r="N408" s="13" t="str">
        <f>VLOOKUP($A408,Raw!$B$2:$DG$512,MATCH('Breakup of Clients of PMS'!N$1,Raw!$B$1:$DG$1,0),0)</f>
        <v>80</v>
      </c>
      <c r="P408" s="13" t="str">
        <f>VLOOKUP($A408,Raw!$B$2:$DG$512,MATCH('Breakup of Clients of PMS'!P$1,Raw!$B$1:$DG$1,0),0)</f>
        <v>0</v>
      </c>
      <c r="Q408" s="20">
        <f t="shared" si="114"/>
        <v>0</v>
      </c>
      <c r="R408" s="13" t="str">
        <f>VLOOKUP($A408,Raw!$B$2:$DG$512,MATCH('Breakup of Clients of PMS'!R$1,Raw!$B$1:$DG$1,0),0)</f>
        <v>4.54</v>
      </c>
      <c r="S408" s="20">
        <f t="shared" si="115"/>
        <v>1.2423040087563279E-2</v>
      </c>
      <c r="T408" s="13" t="str">
        <f>VLOOKUP($A408,Raw!$B$2:$DG$512,MATCH('Breakup of Clients of PMS'!T$1,Raw!$B$1:$DG$1,0),0)</f>
        <v>321.57</v>
      </c>
      <c r="U408" s="20">
        <f t="shared" si="116"/>
        <v>0.87992885483650296</v>
      </c>
      <c r="V408" s="13" t="str">
        <f>VLOOKUP($A408,Raw!$B$2:$DG$512,MATCH('Breakup of Clients of PMS'!V$1,Raw!$B$1:$DG$1,0),0)</f>
        <v>39.34</v>
      </c>
      <c r="W408" s="20">
        <f t="shared" si="117"/>
        <v>0.10764810507593379</v>
      </c>
      <c r="X408" s="13" t="str">
        <f>VLOOKUP($A408,Raw!$B$2:$DG$512,MATCH('Breakup of Clients of PMS'!X$1,Raw!$B$1:$DG$1,0),0)</f>
        <v>0</v>
      </c>
      <c r="Y408" s="20">
        <f t="shared" si="118"/>
        <v>0</v>
      </c>
      <c r="Z408" s="13" t="str">
        <f>VLOOKUP($A408,Raw!$B$2:$DG$512,MATCH('Breakup of Clients of PMS'!Z$1,Raw!$B$1:$DG$1,0),0)</f>
        <v>0</v>
      </c>
      <c r="AA408" s="20">
        <f t="shared" si="119"/>
        <v>0</v>
      </c>
      <c r="AB408" s="13" t="str">
        <f>VLOOKUP($A408,Raw!$B$2:$DG$512,MATCH('Breakup of Clients of PMS'!AB$1,Raw!$B$1:$DG$1,0),0)</f>
        <v>365.45</v>
      </c>
      <c r="AD408" s="11" t="e">
        <f t="shared" si="120"/>
        <v>#DIV/0!</v>
      </c>
      <c r="AE408" s="11">
        <f t="shared" si="121"/>
        <v>1.5133333333333334</v>
      </c>
      <c r="AF408" s="11">
        <f t="shared" si="122"/>
        <v>4.7995522388059699</v>
      </c>
      <c r="AG408" s="11">
        <f t="shared" si="123"/>
        <v>3.9340000000000002</v>
      </c>
      <c r="AH408" s="11" t="e">
        <f t="shared" si="124"/>
        <v>#DIV/0!</v>
      </c>
      <c r="AI408" s="11" t="e">
        <f t="shared" si="125"/>
        <v>#DIV/0!</v>
      </c>
    </row>
    <row r="409" spans="1:35" x14ac:dyDescent="0.3">
      <c r="A409" s="13" t="s">
        <v>6745</v>
      </c>
      <c r="B409" s="13" t="str">
        <f>VLOOKUP($A409,Raw!$B$2:$DG$512,MATCH('Breakup of Clients of PMS'!B$1,Raw!$B$1:$DG$1,0),0)</f>
        <v>0</v>
      </c>
      <c r="C409" s="20">
        <f t="shared" si="108"/>
        <v>0</v>
      </c>
      <c r="D409" s="13" t="str">
        <f>VLOOKUP($A409,Raw!$B$2:$DG$512,MATCH('Breakup of Clients of PMS'!D$1,Raw!$B$1:$DG$1,0),0)</f>
        <v>6</v>
      </c>
      <c r="E409" s="20">
        <f t="shared" si="109"/>
        <v>2.4096385542168676E-2</v>
      </c>
      <c r="F409" s="13" t="str">
        <f>VLOOKUP($A409,Raw!$B$2:$DG$512,MATCH('Breakup of Clients of PMS'!F$1,Raw!$B$1:$DG$1,0),0)</f>
        <v>235</v>
      </c>
      <c r="G409" s="20">
        <f t="shared" si="110"/>
        <v>0.94377510040160639</v>
      </c>
      <c r="H409" s="13" t="str">
        <f>VLOOKUP($A409,Raw!$B$2:$DG$512,MATCH('Breakup of Clients of PMS'!H$1,Raw!$B$1:$DG$1,0),0)</f>
        <v>8</v>
      </c>
      <c r="I409" s="20">
        <f t="shared" si="111"/>
        <v>3.2128514056224897E-2</v>
      </c>
      <c r="J409" s="13" t="str">
        <f>VLOOKUP($A409,Raw!$B$2:$DG$512,MATCH('Breakup of Clients of PMS'!J$1,Raw!$B$1:$DG$1,0),0)</f>
        <v>0</v>
      </c>
      <c r="K409" s="20">
        <f t="shared" si="112"/>
        <v>0</v>
      </c>
      <c r="L409" s="13" t="str">
        <f>VLOOKUP($A409,Raw!$B$2:$DG$512,MATCH('Breakup of Clients of PMS'!L$1,Raw!$B$1:$DG$1,0),0)</f>
        <v>0</v>
      </c>
      <c r="M409" s="20">
        <f t="shared" si="113"/>
        <v>0</v>
      </c>
      <c r="N409" s="13" t="str">
        <f>VLOOKUP($A409,Raw!$B$2:$DG$512,MATCH('Breakup of Clients of PMS'!N$1,Raw!$B$1:$DG$1,0),0)</f>
        <v>249</v>
      </c>
      <c r="P409" s="13" t="str">
        <f>VLOOKUP($A409,Raw!$B$2:$DG$512,MATCH('Breakup of Clients of PMS'!P$1,Raw!$B$1:$DG$1,0),0)</f>
        <v>0</v>
      </c>
      <c r="Q409" s="20">
        <f t="shared" si="114"/>
        <v>0</v>
      </c>
      <c r="R409" s="13" t="str">
        <f>VLOOKUP($A409,Raw!$B$2:$DG$512,MATCH('Breakup of Clients of PMS'!R$1,Raw!$B$1:$DG$1,0),0)</f>
        <v>4.06</v>
      </c>
      <c r="S409" s="20">
        <f t="shared" si="115"/>
        <v>2.1145833333333332E-2</v>
      </c>
      <c r="T409" s="13" t="str">
        <f>VLOOKUP($A409,Raw!$B$2:$DG$512,MATCH('Breakup of Clients of PMS'!T$1,Raw!$B$1:$DG$1,0),0)</f>
        <v>185.7</v>
      </c>
      <c r="U409" s="20">
        <f t="shared" si="116"/>
        <v>0.96718749999999998</v>
      </c>
      <c r="V409" s="13" t="str">
        <f>VLOOKUP($A409,Raw!$B$2:$DG$512,MATCH('Breakup of Clients of PMS'!V$1,Raw!$B$1:$DG$1,0),0)</f>
        <v>2.24</v>
      </c>
      <c r="W409" s="20">
        <f t="shared" si="117"/>
        <v>1.1666666666666667E-2</v>
      </c>
      <c r="X409" s="13" t="str">
        <f>VLOOKUP($A409,Raw!$B$2:$DG$512,MATCH('Breakup of Clients of PMS'!X$1,Raw!$B$1:$DG$1,0),0)</f>
        <v>0</v>
      </c>
      <c r="Y409" s="20">
        <f t="shared" si="118"/>
        <v>0</v>
      </c>
      <c r="Z409" s="13" t="str">
        <f>VLOOKUP($A409,Raw!$B$2:$DG$512,MATCH('Breakup of Clients of PMS'!Z$1,Raw!$B$1:$DG$1,0),0)</f>
        <v>0</v>
      </c>
      <c r="AA409" s="20">
        <f t="shared" si="119"/>
        <v>0</v>
      </c>
      <c r="AB409" s="13" t="str">
        <f>VLOOKUP($A409,Raw!$B$2:$DG$512,MATCH('Breakup of Clients of PMS'!AB$1,Raw!$B$1:$DG$1,0),0)</f>
        <v>192</v>
      </c>
      <c r="AD409" s="11" t="e">
        <f t="shared" si="120"/>
        <v>#DIV/0!</v>
      </c>
      <c r="AE409" s="11">
        <f t="shared" si="121"/>
        <v>0.67666666666666664</v>
      </c>
      <c r="AF409" s="11">
        <f t="shared" si="122"/>
        <v>0.79021276595744672</v>
      </c>
      <c r="AG409" s="11">
        <f t="shared" si="123"/>
        <v>0.28000000000000003</v>
      </c>
      <c r="AH409" s="11" t="e">
        <f t="shared" si="124"/>
        <v>#DIV/0!</v>
      </c>
      <c r="AI409" s="11" t="e">
        <f t="shared" si="125"/>
        <v>#DIV/0!</v>
      </c>
    </row>
    <row r="410" spans="1:35" x14ac:dyDescent="0.3">
      <c r="A410" s="13" t="s">
        <v>6760</v>
      </c>
      <c r="B410" s="13" t="str">
        <f>VLOOKUP($A410,Raw!$B$2:$DG$512,MATCH('Breakup of Clients of PMS'!B$1,Raw!$B$1:$DG$1,0),0)</f>
        <v>0</v>
      </c>
      <c r="C410" s="20">
        <f t="shared" si="108"/>
        <v>0</v>
      </c>
      <c r="D410" s="13" t="str">
        <f>VLOOKUP($A410,Raw!$B$2:$DG$512,MATCH('Breakup of Clients of PMS'!D$1,Raw!$B$1:$DG$1,0),0)</f>
        <v>0</v>
      </c>
      <c r="E410" s="20">
        <f t="shared" si="109"/>
        <v>0</v>
      </c>
      <c r="F410" s="13" t="str">
        <f>VLOOKUP($A410,Raw!$B$2:$DG$512,MATCH('Breakup of Clients of PMS'!F$1,Raw!$B$1:$DG$1,0),0)</f>
        <v>10</v>
      </c>
      <c r="G410" s="20">
        <f t="shared" si="110"/>
        <v>1</v>
      </c>
      <c r="H410" s="13" t="str">
        <f>VLOOKUP($A410,Raw!$B$2:$DG$512,MATCH('Breakup of Clients of PMS'!H$1,Raw!$B$1:$DG$1,0),0)</f>
        <v>0</v>
      </c>
      <c r="I410" s="20">
        <f t="shared" si="111"/>
        <v>0</v>
      </c>
      <c r="J410" s="13" t="str">
        <f>VLOOKUP($A410,Raw!$B$2:$DG$512,MATCH('Breakup of Clients of PMS'!J$1,Raw!$B$1:$DG$1,0),0)</f>
        <v>0</v>
      </c>
      <c r="K410" s="20">
        <f t="shared" si="112"/>
        <v>0</v>
      </c>
      <c r="L410" s="13" t="str">
        <f>VLOOKUP($A410,Raw!$B$2:$DG$512,MATCH('Breakup of Clients of PMS'!L$1,Raw!$B$1:$DG$1,0),0)</f>
        <v>0</v>
      </c>
      <c r="M410" s="20">
        <f t="shared" si="113"/>
        <v>0</v>
      </c>
      <c r="N410" s="13" t="str">
        <f>VLOOKUP($A410,Raw!$B$2:$DG$512,MATCH('Breakup of Clients of PMS'!N$1,Raw!$B$1:$DG$1,0),0)</f>
        <v>10</v>
      </c>
      <c r="P410" s="13" t="str">
        <f>VLOOKUP($A410,Raw!$B$2:$DG$512,MATCH('Breakup of Clients of PMS'!P$1,Raw!$B$1:$DG$1,0),0)</f>
        <v>0</v>
      </c>
      <c r="Q410" s="20">
        <f t="shared" si="114"/>
        <v>0</v>
      </c>
      <c r="R410" s="13" t="str">
        <f>VLOOKUP($A410,Raw!$B$2:$DG$512,MATCH('Breakup of Clients of PMS'!R$1,Raw!$B$1:$DG$1,0),0)</f>
        <v>0</v>
      </c>
      <c r="S410" s="20">
        <f t="shared" si="115"/>
        <v>0</v>
      </c>
      <c r="T410" s="13" t="str">
        <f>VLOOKUP($A410,Raw!$B$2:$DG$512,MATCH('Breakup of Clients of PMS'!T$1,Raw!$B$1:$DG$1,0),0)</f>
        <v>24.16</v>
      </c>
      <c r="U410" s="20">
        <f t="shared" si="116"/>
        <v>1</v>
      </c>
      <c r="V410" s="13" t="str">
        <f>VLOOKUP($A410,Raw!$B$2:$DG$512,MATCH('Breakup of Clients of PMS'!V$1,Raw!$B$1:$DG$1,0),0)</f>
        <v>0</v>
      </c>
      <c r="W410" s="20">
        <f t="shared" si="117"/>
        <v>0</v>
      </c>
      <c r="X410" s="13" t="str">
        <f>VLOOKUP($A410,Raw!$B$2:$DG$512,MATCH('Breakup of Clients of PMS'!X$1,Raw!$B$1:$DG$1,0),0)</f>
        <v>0</v>
      </c>
      <c r="Y410" s="20">
        <f t="shared" si="118"/>
        <v>0</v>
      </c>
      <c r="Z410" s="13" t="str">
        <f>VLOOKUP($A410,Raw!$B$2:$DG$512,MATCH('Breakup of Clients of PMS'!Z$1,Raw!$B$1:$DG$1,0),0)</f>
        <v>0</v>
      </c>
      <c r="AA410" s="20">
        <f t="shared" si="119"/>
        <v>0</v>
      </c>
      <c r="AB410" s="13" t="str">
        <f>VLOOKUP($A410,Raw!$B$2:$DG$512,MATCH('Breakup of Clients of PMS'!AB$1,Raw!$B$1:$DG$1,0),0)</f>
        <v>24.16</v>
      </c>
      <c r="AD410" s="11" t="e">
        <f t="shared" si="120"/>
        <v>#DIV/0!</v>
      </c>
      <c r="AE410" s="11" t="e">
        <f t="shared" si="121"/>
        <v>#DIV/0!</v>
      </c>
      <c r="AF410" s="11">
        <f t="shared" si="122"/>
        <v>2.4159999999999999</v>
      </c>
      <c r="AG410" s="11" t="e">
        <f t="shared" si="123"/>
        <v>#DIV/0!</v>
      </c>
      <c r="AH410" s="11" t="e">
        <f t="shared" si="124"/>
        <v>#DIV/0!</v>
      </c>
      <c r="AI410" s="11" t="e">
        <f t="shared" si="125"/>
        <v>#DIV/0!</v>
      </c>
    </row>
    <row r="411" spans="1:35" x14ac:dyDescent="0.3">
      <c r="A411" s="13" t="s">
        <v>6770</v>
      </c>
      <c r="B411" s="13" t="str">
        <f>VLOOKUP($A411,Raw!$B$2:$DG$512,MATCH('Breakup of Clients of PMS'!B$1,Raw!$B$1:$DG$1,0),0)</f>
        <v>0</v>
      </c>
      <c r="C411" s="20">
        <f t="shared" si="108"/>
        <v>0</v>
      </c>
      <c r="D411" s="13" t="str">
        <f>VLOOKUP($A411,Raw!$B$2:$DG$512,MATCH('Breakup of Clients of PMS'!D$1,Raw!$B$1:$DG$1,0),0)</f>
        <v>6</v>
      </c>
      <c r="E411" s="20">
        <f t="shared" si="109"/>
        <v>0.35294117647058826</v>
      </c>
      <c r="F411" s="13" t="str">
        <f>VLOOKUP($A411,Raw!$B$2:$DG$512,MATCH('Breakup of Clients of PMS'!F$1,Raw!$B$1:$DG$1,0),0)</f>
        <v>9</v>
      </c>
      <c r="G411" s="20">
        <f t="shared" si="110"/>
        <v>0.52941176470588236</v>
      </c>
      <c r="H411" s="13" t="str">
        <f>VLOOKUP($A411,Raw!$B$2:$DG$512,MATCH('Breakup of Clients of PMS'!H$1,Raw!$B$1:$DG$1,0),0)</f>
        <v>1</v>
      </c>
      <c r="I411" s="20">
        <f t="shared" si="111"/>
        <v>5.8823529411764705E-2</v>
      </c>
      <c r="J411" s="13" t="str">
        <f>VLOOKUP($A411,Raw!$B$2:$DG$512,MATCH('Breakup of Clients of PMS'!J$1,Raw!$B$1:$DG$1,0),0)</f>
        <v>0</v>
      </c>
      <c r="K411" s="20">
        <f t="shared" si="112"/>
        <v>0</v>
      </c>
      <c r="L411" s="13" t="str">
        <f>VLOOKUP($A411,Raw!$B$2:$DG$512,MATCH('Breakup of Clients of PMS'!L$1,Raw!$B$1:$DG$1,0),0)</f>
        <v>0</v>
      </c>
      <c r="M411" s="20">
        <f t="shared" si="113"/>
        <v>0</v>
      </c>
      <c r="N411" s="13" t="str">
        <f>VLOOKUP($A411,Raw!$B$2:$DG$512,MATCH('Breakup of Clients of PMS'!N$1,Raw!$B$1:$DG$1,0),0)</f>
        <v>17</v>
      </c>
      <c r="P411" s="13" t="str">
        <f>VLOOKUP($A411,Raw!$B$2:$DG$512,MATCH('Breakup of Clients of PMS'!P$1,Raw!$B$1:$DG$1,0),0)</f>
        <v>0</v>
      </c>
      <c r="Q411" s="20">
        <f t="shared" si="114"/>
        <v>0</v>
      </c>
      <c r="R411" s="13" t="str">
        <f>VLOOKUP($A411,Raw!$B$2:$DG$512,MATCH('Breakup of Clients of PMS'!R$1,Raw!$B$1:$DG$1,0),0)</f>
        <v>36.44</v>
      </c>
      <c r="S411" s="20">
        <f t="shared" si="115"/>
        <v>0.31481641468682503</v>
      </c>
      <c r="T411" s="13" t="str">
        <f>VLOOKUP($A411,Raw!$B$2:$DG$512,MATCH('Breakup of Clients of PMS'!T$1,Raw!$B$1:$DG$1,0),0)</f>
        <v>27.42</v>
      </c>
      <c r="U411" s="20">
        <f t="shared" si="116"/>
        <v>0.23688984881209504</v>
      </c>
      <c r="V411" s="13" t="str">
        <f>VLOOKUP($A411,Raw!$B$2:$DG$512,MATCH('Breakup of Clients of PMS'!V$1,Raw!$B$1:$DG$1,0),0)</f>
        <v>1.95</v>
      </c>
      <c r="W411" s="20">
        <f t="shared" si="117"/>
        <v>1.6846652267818573E-2</v>
      </c>
      <c r="X411" s="13" t="str">
        <f>VLOOKUP($A411,Raw!$B$2:$DG$512,MATCH('Breakup of Clients of PMS'!X$1,Raw!$B$1:$DG$1,0),0)</f>
        <v>0</v>
      </c>
      <c r="Y411" s="20">
        <f t="shared" si="118"/>
        <v>0</v>
      </c>
      <c r="Z411" s="13" t="str">
        <f>VLOOKUP($A411,Raw!$B$2:$DG$512,MATCH('Breakup of Clients of PMS'!Z$1,Raw!$B$1:$DG$1,0),0)</f>
        <v>0</v>
      </c>
      <c r="AA411" s="20">
        <f t="shared" si="119"/>
        <v>0</v>
      </c>
      <c r="AB411" s="13" t="str">
        <f>VLOOKUP($A411,Raw!$B$2:$DG$512,MATCH('Breakup of Clients of PMS'!AB$1,Raw!$B$1:$DG$1,0),0)</f>
        <v>115.75</v>
      </c>
      <c r="AD411" s="11" t="e">
        <f t="shared" si="120"/>
        <v>#DIV/0!</v>
      </c>
      <c r="AE411" s="11">
        <f t="shared" si="121"/>
        <v>6.0733333333333333</v>
      </c>
      <c r="AF411" s="11">
        <f t="shared" si="122"/>
        <v>3.0466666666666669</v>
      </c>
      <c r="AG411" s="11">
        <f t="shared" si="123"/>
        <v>1.95</v>
      </c>
      <c r="AH411" s="11" t="e">
        <f t="shared" si="124"/>
        <v>#DIV/0!</v>
      </c>
      <c r="AI411" s="11" t="e">
        <f t="shared" si="125"/>
        <v>#DIV/0!</v>
      </c>
    </row>
    <row r="412" spans="1:35" x14ac:dyDescent="0.3">
      <c r="A412" s="13" t="s">
        <v>6783</v>
      </c>
      <c r="B412" s="13" t="str">
        <f>VLOOKUP($A412,Raw!$B$2:$DG$512,MATCH('Breakup of Clients of PMS'!B$1,Raw!$B$1:$DG$1,0),0)</f>
        <v>0</v>
      </c>
      <c r="C412" s="20">
        <f t="shared" si="108"/>
        <v>0</v>
      </c>
      <c r="D412" s="13" t="str">
        <f>VLOOKUP($A412,Raw!$B$2:$DG$512,MATCH('Breakup of Clients of PMS'!D$1,Raw!$B$1:$DG$1,0),0)</f>
        <v>4</v>
      </c>
      <c r="E412" s="20">
        <f t="shared" si="109"/>
        <v>5.9701492537313432E-2</v>
      </c>
      <c r="F412" s="13" t="str">
        <f>VLOOKUP($A412,Raw!$B$2:$DG$512,MATCH('Breakup of Clients of PMS'!F$1,Raw!$B$1:$DG$1,0),0)</f>
        <v>46</v>
      </c>
      <c r="G412" s="20">
        <f t="shared" si="110"/>
        <v>0.68656716417910446</v>
      </c>
      <c r="H412" s="13" t="str">
        <f>VLOOKUP($A412,Raw!$B$2:$DG$512,MATCH('Breakup of Clients of PMS'!H$1,Raw!$B$1:$DG$1,0),0)</f>
        <v>17</v>
      </c>
      <c r="I412" s="20">
        <f t="shared" si="111"/>
        <v>0.2537313432835821</v>
      </c>
      <c r="J412" s="13" t="str">
        <f>VLOOKUP($A412,Raw!$B$2:$DG$512,MATCH('Breakup of Clients of PMS'!J$1,Raw!$B$1:$DG$1,0),0)</f>
        <v>0</v>
      </c>
      <c r="K412" s="20">
        <f t="shared" si="112"/>
        <v>0</v>
      </c>
      <c r="L412" s="13" t="str">
        <f>VLOOKUP($A412,Raw!$B$2:$DG$512,MATCH('Breakup of Clients of PMS'!L$1,Raw!$B$1:$DG$1,0),0)</f>
        <v>0</v>
      </c>
      <c r="M412" s="20">
        <f t="shared" si="113"/>
        <v>0</v>
      </c>
      <c r="N412" s="13" t="str">
        <f>VLOOKUP($A412,Raw!$B$2:$DG$512,MATCH('Breakup of Clients of PMS'!N$1,Raw!$B$1:$DG$1,0),0)</f>
        <v>67</v>
      </c>
      <c r="P412" s="13" t="str">
        <f>VLOOKUP($A412,Raw!$B$2:$DG$512,MATCH('Breakup of Clients of PMS'!P$1,Raw!$B$1:$DG$1,0),0)</f>
        <v>0</v>
      </c>
      <c r="Q412" s="20">
        <f t="shared" si="114"/>
        <v>0</v>
      </c>
      <c r="R412" s="13" t="str">
        <f>VLOOKUP($A412,Raw!$B$2:$DG$512,MATCH('Breakup of Clients of PMS'!R$1,Raw!$B$1:$DG$1,0),0)</f>
        <v>57.62926</v>
      </c>
      <c r="S412" s="20">
        <f t="shared" si="115"/>
        <v>0.13281084052734624</v>
      </c>
      <c r="T412" s="13" t="str">
        <f>VLOOKUP($A412,Raw!$B$2:$DG$512,MATCH('Breakup of Clients of PMS'!T$1,Raw!$B$1:$DG$1,0),0)</f>
        <v>264.86358</v>
      </c>
      <c r="U412" s="20">
        <f t="shared" si="116"/>
        <v>0.61039747317390536</v>
      </c>
      <c r="V412" s="13" t="str">
        <f>VLOOKUP($A412,Raw!$B$2:$DG$512,MATCH('Breakup of Clients of PMS'!V$1,Raw!$B$1:$DG$1,0),0)</f>
        <v>111.42701</v>
      </c>
      <c r="W412" s="20">
        <f t="shared" si="117"/>
        <v>0.25679168629874849</v>
      </c>
      <c r="X412" s="13" t="str">
        <f>VLOOKUP($A412,Raw!$B$2:$DG$512,MATCH('Breakup of Clients of PMS'!X$1,Raw!$B$1:$DG$1,0),0)</f>
        <v>0</v>
      </c>
      <c r="Y412" s="20">
        <f t="shared" si="118"/>
        <v>0</v>
      </c>
      <c r="Z412" s="13" t="str">
        <f>VLOOKUP($A412,Raw!$B$2:$DG$512,MATCH('Breakup of Clients of PMS'!Z$1,Raw!$B$1:$DG$1,0),0)</f>
        <v>0</v>
      </c>
      <c r="AA412" s="20">
        <f t="shared" si="119"/>
        <v>0</v>
      </c>
      <c r="AB412" s="13" t="str">
        <f>VLOOKUP($A412,Raw!$B$2:$DG$512,MATCH('Breakup of Clients of PMS'!AB$1,Raw!$B$1:$DG$1,0),0)</f>
        <v>433.91985</v>
      </c>
      <c r="AD412" s="11" t="e">
        <f t="shared" si="120"/>
        <v>#DIV/0!</v>
      </c>
      <c r="AE412" s="11">
        <f t="shared" si="121"/>
        <v>14.407315000000001</v>
      </c>
      <c r="AF412" s="11">
        <f t="shared" si="122"/>
        <v>5.7579039130434788</v>
      </c>
      <c r="AG412" s="11">
        <f t="shared" si="123"/>
        <v>6.5545299999999997</v>
      </c>
      <c r="AH412" s="11" t="e">
        <f t="shared" si="124"/>
        <v>#DIV/0!</v>
      </c>
      <c r="AI412" s="11" t="e">
        <f t="shared" si="125"/>
        <v>#DIV/0!</v>
      </c>
    </row>
    <row r="413" spans="1:35" x14ac:dyDescent="0.3">
      <c r="A413" s="13" t="s">
        <v>6796</v>
      </c>
      <c r="B413" s="13" t="str">
        <f>VLOOKUP($A413,Raw!$B$2:$DG$512,MATCH('Breakup of Clients of PMS'!B$1,Raw!$B$1:$DG$1,0),0)</f>
        <v>0</v>
      </c>
      <c r="C413" s="20" t="e">
        <f t="shared" si="108"/>
        <v>#DIV/0!</v>
      </c>
      <c r="D413" s="13" t="str">
        <f>VLOOKUP($A413,Raw!$B$2:$DG$512,MATCH('Breakup of Clients of PMS'!D$1,Raw!$B$1:$DG$1,0),0)</f>
        <v>0</v>
      </c>
      <c r="E413" s="20" t="e">
        <f t="shared" si="109"/>
        <v>#DIV/0!</v>
      </c>
      <c r="F413" s="13" t="str">
        <f>VLOOKUP($A413,Raw!$B$2:$DG$512,MATCH('Breakup of Clients of PMS'!F$1,Raw!$B$1:$DG$1,0),0)</f>
        <v>0</v>
      </c>
      <c r="G413" s="20" t="e">
        <f t="shared" si="110"/>
        <v>#DIV/0!</v>
      </c>
      <c r="H413" s="13" t="str">
        <f>VLOOKUP($A413,Raw!$B$2:$DG$512,MATCH('Breakup of Clients of PMS'!H$1,Raw!$B$1:$DG$1,0),0)</f>
        <v>0</v>
      </c>
      <c r="I413" s="20" t="e">
        <f t="shared" si="111"/>
        <v>#DIV/0!</v>
      </c>
      <c r="J413" s="13" t="str">
        <f>VLOOKUP($A413,Raw!$B$2:$DG$512,MATCH('Breakup of Clients of PMS'!J$1,Raw!$B$1:$DG$1,0),0)</f>
        <v>0</v>
      </c>
      <c r="K413" s="20" t="e">
        <f t="shared" si="112"/>
        <v>#DIV/0!</v>
      </c>
      <c r="L413" s="13" t="str">
        <f>VLOOKUP($A413,Raw!$B$2:$DG$512,MATCH('Breakup of Clients of PMS'!L$1,Raw!$B$1:$DG$1,0),0)</f>
        <v>0</v>
      </c>
      <c r="M413" s="20" t="e">
        <f t="shared" si="113"/>
        <v>#DIV/0!</v>
      </c>
      <c r="N413" s="13" t="str">
        <f>VLOOKUP($A413,Raw!$B$2:$DG$512,MATCH('Breakup of Clients of PMS'!N$1,Raw!$B$1:$DG$1,0),0)</f>
        <v>0</v>
      </c>
      <c r="P413" s="13" t="str">
        <f>VLOOKUP($A413,Raw!$B$2:$DG$512,MATCH('Breakup of Clients of PMS'!P$1,Raw!$B$1:$DG$1,0),0)</f>
        <v>0</v>
      </c>
      <c r="Q413" s="20" t="e">
        <f t="shared" si="114"/>
        <v>#DIV/0!</v>
      </c>
      <c r="R413" s="13" t="str">
        <f>VLOOKUP($A413,Raw!$B$2:$DG$512,MATCH('Breakup of Clients of PMS'!R$1,Raw!$B$1:$DG$1,0),0)</f>
        <v>0</v>
      </c>
      <c r="S413" s="20" t="e">
        <f t="shared" si="115"/>
        <v>#DIV/0!</v>
      </c>
      <c r="T413" s="13" t="str">
        <f>VLOOKUP($A413,Raw!$B$2:$DG$512,MATCH('Breakup of Clients of PMS'!T$1,Raw!$B$1:$DG$1,0),0)</f>
        <v>0</v>
      </c>
      <c r="U413" s="20" t="e">
        <f t="shared" si="116"/>
        <v>#DIV/0!</v>
      </c>
      <c r="V413" s="13" t="str">
        <f>VLOOKUP($A413,Raw!$B$2:$DG$512,MATCH('Breakup of Clients of PMS'!V$1,Raw!$B$1:$DG$1,0),0)</f>
        <v>0</v>
      </c>
      <c r="W413" s="20" t="e">
        <f t="shared" si="117"/>
        <v>#DIV/0!</v>
      </c>
      <c r="X413" s="13" t="str">
        <f>VLOOKUP($A413,Raw!$B$2:$DG$512,MATCH('Breakup of Clients of PMS'!X$1,Raw!$B$1:$DG$1,0),0)</f>
        <v>0</v>
      </c>
      <c r="Y413" s="20" t="e">
        <f t="shared" si="118"/>
        <v>#DIV/0!</v>
      </c>
      <c r="Z413" s="13" t="str">
        <f>VLOOKUP($A413,Raw!$B$2:$DG$512,MATCH('Breakup of Clients of PMS'!Z$1,Raw!$B$1:$DG$1,0),0)</f>
        <v>0</v>
      </c>
      <c r="AA413" s="20" t="e">
        <f t="shared" si="119"/>
        <v>#DIV/0!</v>
      </c>
      <c r="AB413" s="13" t="str">
        <f>VLOOKUP($A413,Raw!$B$2:$DG$512,MATCH('Breakup of Clients of PMS'!AB$1,Raw!$B$1:$DG$1,0),0)</f>
        <v>0</v>
      </c>
      <c r="AD413" s="11" t="e">
        <f t="shared" si="120"/>
        <v>#DIV/0!</v>
      </c>
      <c r="AE413" s="11" t="e">
        <f t="shared" si="121"/>
        <v>#DIV/0!</v>
      </c>
      <c r="AF413" s="11" t="e">
        <f t="shared" si="122"/>
        <v>#DIV/0!</v>
      </c>
      <c r="AG413" s="11" t="e">
        <f t="shared" si="123"/>
        <v>#DIV/0!</v>
      </c>
      <c r="AH413" s="11" t="e">
        <f t="shared" si="124"/>
        <v>#DIV/0!</v>
      </c>
      <c r="AI413" s="11" t="e">
        <f t="shared" si="125"/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4762-3BD4-4131-ADF4-1A5027F2A55F}">
  <dimension ref="A1:M413"/>
  <sheetViews>
    <sheetView topLeftCell="E1" workbookViewId="0">
      <selection activeCell="M2" sqref="M2"/>
    </sheetView>
  </sheetViews>
  <sheetFormatPr defaultRowHeight="14.4" x14ac:dyDescent="0.3"/>
  <cols>
    <col min="1" max="1" width="61.109375" customWidth="1"/>
    <col min="2" max="2" width="15.21875" customWidth="1"/>
    <col min="3" max="3" width="19.33203125" customWidth="1"/>
    <col min="4" max="4" width="22.21875" customWidth="1"/>
    <col min="5" max="5" width="17.88671875" bestFit="1" customWidth="1"/>
    <col min="6" max="6" width="20.44140625" bestFit="1" customWidth="1"/>
    <col min="7" max="7" width="22.77734375" bestFit="1" customWidth="1"/>
    <col min="8" max="8" width="16.77734375" bestFit="1" customWidth="1"/>
    <col min="9" max="9" width="21.5546875" bestFit="1" customWidth="1"/>
    <col min="10" max="10" width="17.21875" bestFit="1" customWidth="1"/>
    <col min="11" max="11" width="15.6640625" customWidth="1"/>
    <col min="12" max="12" width="11.88671875" customWidth="1"/>
    <col min="13" max="13" width="12.21875" customWidth="1"/>
  </cols>
  <sheetData>
    <row r="1" spans="1:13" ht="24" customHeight="1" x14ac:dyDescent="0.3">
      <c r="A1" s="29" t="s">
        <v>0</v>
      </c>
      <c r="B1" s="30" t="s">
        <v>6810</v>
      </c>
      <c r="C1" s="30" t="s">
        <v>6811</v>
      </c>
      <c r="D1" s="30" t="s">
        <v>6812</v>
      </c>
      <c r="E1" s="30" t="s">
        <v>6813</v>
      </c>
      <c r="F1" s="30" t="s">
        <v>6814</v>
      </c>
      <c r="G1" s="30" t="s">
        <v>6815</v>
      </c>
      <c r="H1" s="30" t="s">
        <v>6816</v>
      </c>
      <c r="I1" s="30" t="s">
        <v>6817</v>
      </c>
      <c r="J1" s="30" t="s">
        <v>6818</v>
      </c>
      <c r="K1" s="30" t="s">
        <v>6819</v>
      </c>
      <c r="L1" s="30" t="s">
        <v>6820</v>
      </c>
      <c r="M1" s="30" t="s">
        <v>6821</v>
      </c>
    </row>
    <row r="2" spans="1:13" x14ac:dyDescent="0.3">
      <c r="A2" s="13" t="s">
        <v>110</v>
      </c>
      <c r="B2" s="13" t="str">
        <f>VLOOKUP($A2,Raw!$B$2:$DG$512,26,0)</f>
        <v>108.36</v>
      </c>
      <c r="C2" s="13" t="str">
        <f>VLOOKUP($A2,Raw!$B$2:$DG$512,27,0)</f>
        <v>0</v>
      </c>
      <c r="D2" s="13" t="str">
        <f>VLOOKUP($A2,Raw!$B$2:$DG$512,28,0)</f>
        <v>0</v>
      </c>
      <c r="E2" s="13" t="str">
        <f>VLOOKUP($A2,Raw!$B$2:$DG$512,29,0)</f>
        <v>0</v>
      </c>
      <c r="F2" s="13" t="str">
        <f>VLOOKUP($A2,Raw!$B$2:$DG$512,30,0)</f>
        <v>0</v>
      </c>
      <c r="G2" s="13" t="str">
        <f>VLOOKUP($A2,Raw!$B$2:$DG$512,31,0)</f>
        <v>0</v>
      </c>
      <c r="H2" s="13" t="str">
        <f>VLOOKUP($A2,Raw!$B$2:$DG$512,32,0)</f>
        <v>0</v>
      </c>
      <c r="I2" s="13" t="str">
        <f>VLOOKUP($A2,Raw!$B$2:$DG$512,33,0)</f>
        <v>0</v>
      </c>
      <c r="J2" s="13" t="str">
        <f>VLOOKUP($A2,Raw!$B$2:$DG$512,34,0)</f>
        <v>0</v>
      </c>
      <c r="K2" s="13" t="str">
        <f>VLOOKUP($A2,Raw!$B$2:$DG$512,35,0)</f>
        <v>0.03</v>
      </c>
      <c r="L2" s="13" t="str">
        <f>VLOOKUP($A2,Raw!$B$2:$DG$512,36,0)</f>
        <v>0.1</v>
      </c>
      <c r="M2" s="13" t="str">
        <f>VLOOKUP($A2,Raw!$B$2:$DG$512,37,0)</f>
        <v>108.49</v>
      </c>
    </row>
    <row r="3" spans="1:13" x14ac:dyDescent="0.3">
      <c r="A3" s="13" t="s">
        <v>131</v>
      </c>
      <c r="B3" s="13" t="str">
        <f>VLOOKUP($A3,Raw!$B$2:$DG$512,26,0)</f>
        <v>1274.75</v>
      </c>
      <c r="C3" s="13" t="str">
        <f>VLOOKUP($A3,Raw!$B$2:$DG$512,27,0)</f>
        <v>0</v>
      </c>
      <c r="D3" s="13" t="str">
        <f>VLOOKUP($A3,Raw!$B$2:$DG$512,28,0)</f>
        <v>0</v>
      </c>
      <c r="E3" s="13" t="str">
        <f>VLOOKUP($A3,Raw!$B$2:$DG$512,29,0)</f>
        <v>0</v>
      </c>
      <c r="F3" s="13" t="str">
        <f>VLOOKUP($A3,Raw!$B$2:$DG$512,30,0)</f>
        <v>0</v>
      </c>
      <c r="G3" s="13" t="str">
        <f>VLOOKUP($A3,Raw!$B$2:$DG$512,31,0)</f>
        <v>0</v>
      </c>
      <c r="H3" s="13" t="str">
        <f>VLOOKUP($A3,Raw!$B$2:$DG$512,32,0)</f>
        <v>0</v>
      </c>
      <c r="I3" s="13" t="str">
        <f>VLOOKUP($A3,Raw!$B$2:$DG$512,33,0)</f>
        <v>0</v>
      </c>
      <c r="J3" s="13" t="str">
        <f>VLOOKUP($A3,Raw!$B$2:$DG$512,34,0)</f>
        <v>0</v>
      </c>
      <c r="K3" s="13" t="str">
        <f>VLOOKUP($A3,Raw!$B$2:$DG$512,35,0)</f>
        <v>47.3</v>
      </c>
      <c r="L3" s="13" t="str">
        <f>VLOOKUP($A3,Raw!$B$2:$DG$512,36,0)</f>
        <v>38.91</v>
      </c>
      <c r="M3" s="13" t="str">
        <f>VLOOKUP($A3,Raw!$B$2:$DG$512,37,0)</f>
        <v>1360.96</v>
      </c>
    </row>
    <row r="4" spans="1:13" x14ac:dyDescent="0.3">
      <c r="A4" s="13" t="s">
        <v>150</v>
      </c>
      <c r="B4" s="13" t="str">
        <f>VLOOKUP($A4,Raw!$B$2:$DG$512,26,0)</f>
        <v>0</v>
      </c>
      <c r="C4" s="13" t="str">
        <f>VLOOKUP($A4,Raw!$B$2:$DG$512,27,0)</f>
        <v>0</v>
      </c>
      <c r="D4" s="13" t="str">
        <f>VLOOKUP($A4,Raw!$B$2:$DG$512,28,0)</f>
        <v>0</v>
      </c>
      <c r="E4" s="13" t="str">
        <f>VLOOKUP($A4,Raw!$B$2:$DG$512,29,0)</f>
        <v>0</v>
      </c>
      <c r="F4" s="13" t="str">
        <f>VLOOKUP($A4,Raw!$B$2:$DG$512,30,0)</f>
        <v>0</v>
      </c>
      <c r="G4" s="13" t="str">
        <f>VLOOKUP($A4,Raw!$B$2:$DG$512,31,0)</f>
        <v>0</v>
      </c>
      <c r="H4" s="13" t="str">
        <f>VLOOKUP($A4,Raw!$B$2:$DG$512,32,0)</f>
        <v>0</v>
      </c>
      <c r="I4" s="13" t="str">
        <f>VLOOKUP($A4,Raw!$B$2:$DG$512,33,0)</f>
        <v>0</v>
      </c>
      <c r="J4" s="13" t="str">
        <f>VLOOKUP($A4,Raw!$B$2:$DG$512,34,0)</f>
        <v>0</v>
      </c>
      <c r="K4" s="13" t="str">
        <f>VLOOKUP($A4,Raw!$B$2:$DG$512,35,0)</f>
        <v>0</v>
      </c>
      <c r="L4" s="13" t="str">
        <f>VLOOKUP($A4,Raw!$B$2:$DG$512,36,0)</f>
        <v>0</v>
      </c>
      <c r="M4" s="13" t="str">
        <f>VLOOKUP($A4,Raw!$B$2:$DG$512,37,0)</f>
        <v>0</v>
      </c>
    </row>
    <row r="5" spans="1:13" x14ac:dyDescent="0.3">
      <c r="A5" s="13" t="s">
        <v>166</v>
      </c>
      <c r="B5" s="13" t="str">
        <f>VLOOKUP($A5,Raw!$B$2:$DG$512,26,0)</f>
        <v>20737.38</v>
      </c>
      <c r="C5" s="13" t="str">
        <f>VLOOKUP($A5,Raw!$B$2:$DG$512,27,0)</f>
        <v>260.46</v>
      </c>
      <c r="D5" s="13" t="str">
        <f>VLOOKUP($A5,Raw!$B$2:$DG$512,28,0)</f>
        <v>0.26</v>
      </c>
      <c r="E5" s="13" t="str">
        <f>VLOOKUP($A5,Raw!$B$2:$DG$512,29,0)</f>
        <v>18.93</v>
      </c>
      <c r="F5" s="13" t="str">
        <f>VLOOKUP($A5,Raw!$B$2:$DG$512,30,0)</f>
        <v>0</v>
      </c>
      <c r="G5" s="13" t="str">
        <f>VLOOKUP($A5,Raw!$B$2:$DG$512,31,0)</f>
        <v>0</v>
      </c>
      <c r="H5" s="13" t="str">
        <f>VLOOKUP($A5,Raw!$B$2:$DG$512,32,0)</f>
        <v>0</v>
      </c>
      <c r="I5" s="13" t="str">
        <f>VLOOKUP($A5,Raw!$B$2:$DG$512,33,0)</f>
        <v>0</v>
      </c>
      <c r="J5" s="13" t="str">
        <f>VLOOKUP($A5,Raw!$B$2:$DG$512,34,0)</f>
        <v>0</v>
      </c>
      <c r="K5" s="13" t="str">
        <f>VLOOKUP($A5,Raw!$B$2:$DG$512,35,0)</f>
        <v>68.32</v>
      </c>
      <c r="L5" s="13" t="str">
        <f>VLOOKUP($A5,Raw!$B$2:$DG$512,36,0)</f>
        <v>712.04</v>
      </c>
      <c r="M5" s="13" t="str">
        <f>VLOOKUP($A5,Raw!$B$2:$DG$512,37,0)</f>
        <v>21797.39</v>
      </c>
    </row>
    <row r="6" spans="1:13" x14ac:dyDescent="0.3">
      <c r="A6" s="13" t="s">
        <v>193</v>
      </c>
      <c r="B6" s="13" t="str">
        <f>VLOOKUP($A6,Raw!$B$2:$DG$512,26,0)</f>
        <v>1136.73</v>
      </c>
      <c r="C6" s="13" t="str">
        <f>VLOOKUP($A6,Raw!$B$2:$DG$512,27,0)</f>
        <v>303.08</v>
      </c>
      <c r="D6" s="13" t="str">
        <f>VLOOKUP($A6,Raw!$B$2:$DG$512,28,0)</f>
        <v>493.9</v>
      </c>
      <c r="E6" s="13" t="str">
        <f>VLOOKUP($A6,Raw!$B$2:$DG$512,29,0)</f>
        <v>0</v>
      </c>
      <c r="F6" s="13" t="str">
        <f>VLOOKUP($A6,Raw!$B$2:$DG$512,30,0)</f>
        <v>74.85</v>
      </c>
      <c r="G6" s="13" t="str">
        <f>VLOOKUP($A6,Raw!$B$2:$DG$512,31,0)</f>
        <v>0</v>
      </c>
      <c r="H6" s="13" t="str">
        <f>VLOOKUP($A6,Raw!$B$2:$DG$512,32,0)</f>
        <v>0</v>
      </c>
      <c r="I6" s="13" t="str">
        <f>VLOOKUP($A6,Raw!$B$2:$DG$512,33,0)</f>
        <v>0</v>
      </c>
      <c r="J6" s="13" t="str">
        <f>VLOOKUP($A6,Raw!$B$2:$DG$512,34,0)</f>
        <v>0</v>
      </c>
      <c r="K6" s="13" t="str">
        <f>VLOOKUP($A6,Raw!$B$2:$DG$512,35,0)</f>
        <v>5842.33</v>
      </c>
      <c r="L6" s="13" t="str">
        <f>VLOOKUP($A6,Raw!$B$2:$DG$512,36,0)</f>
        <v>834.63</v>
      </c>
      <c r="M6" s="13" t="str">
        <f>VLOOKUP($A6,Raw!$B$2:$DG$512,37,0)</f>
        <v>8685.52</v>
      </c>
    </row>
    <row r="7" spans="1:13" x14ac:dyDescent="0.3">
      <c r="A7" s="13" t="s">
        <v>242</v>
      </c>
      <c r="B7" s="13" t="str">
        <f>VLOOKUP($A7,Raw!$B$2:$DG$512,26,0)</f>
        <v>31.92</v>
      </c>
      <c r="C7" s="13" t="str">
        <f>VLOOKUP($A7,Raw!$B$2:$DG$512,27,0)</f>
        <v>0</v>
      </c>
      <c r="D7" s="13" t="str">
        <f>VLOOKUP($A7,Raw!$B$2:$DG$512,28,0)</f>
        <v>0</v>
      </c>
      <c r="E7" s="13" t="str">
        <f>VLOOKUP($A7,Raw!$B$2:$DG$512,29,0)</f>
        <v>0</v>
      </c>
      <c r="F7" s="13" t="str">
        <f>VLOOKUP($A7,Raw!$B$2:$DG$512,30,0)</f>
        <v>0</v>
      </c>
      <c r="G7" s="13" t="str">
        <f>VLOOKUP($A7,Raw!$B$2:$DG$512,31,0)</f>
        <v>0</v>
      </c>
      <c r="H7" s="13" t="str">
        <f>VLOOKUP($A7,Raw!$B$2:$DG$512,32,0)</f>
        <v>0</v>
      </c>
      <c r="I7" s="13" t="str">
        <f>VLOOKUP($A7,Raw!$B$2:$DG$512,33,0)</f>
        <v>0</v>
      </c>
      <c r="J7" s="13" t="str">
        <f>VLOOKUP($A7,Raw!$B$2:$DG$512,34,0)</f>
        <v>0</v>
      </c>
      <c r="K7" s="13" t="str">
        <f>VLOOKUP($A7,Raw!$B$2:$DG$512,35,0)</f>
        <v>0</v>
      </c>
      <c r="L7" s="13" t="str">
        <f>VLOOKUP($A7,Raw!$B$2:$DG$512,36,0)</f>
        <v>13.72</v>
      </c>
      <c r="M7" s="13" t="str">
        <f>VLOOKUP($A7,Raw!$B$2:$DG$512,37,0)</f>
        <v>45.64</v>
      </c>
    </row>
    <row r="8" spans="1:13" x14ac:dyDescent="0.3">
      <c r="A8" s="13" t="s">
        <v>255</v>
      </c>
      <c r="B8" s="13" t="str">
        <f>VLOOKUP($A8,Raw!$B$2:$DG$512,26,0)</f>
        <v>0</v>
      </c>
      <c r="C8" s="13" t="str">
        <f>VLOOKUP($A8,Raw!$B$2:$DG$512,27,0)</f>
        <v>0</v>
      </c>
      <c r="D8" s="13" t="str">
        <f>VLOOKUP($A8,Raw!$B$2:$DG$512,28,0)</f>
        <v>43.74</v>
      </c>
      <c r="E8" s="13" t="str">
        <f>VLOOKUP($A8,Raw!$B$2:$DG$512,29,0)</f>
        <v>0</v>
      </c>
      <c r="F8" s="13" t="str">
        <f>VLOOKUP($A8,Raw!$B$2:$DG$512,30,0)</f>
        <v>0.47</v>
      </c>
      <c r="G8" s="13" t="str">
        <f>VLOOKUP($A8,Raw!$B$2:$DG$512,31,0)</f>
        <v>0</v>
      </c>
      <c r="H8" s="13" t="str">
        <f>VLOOKUP($A8,Raw!$B$2:$DG$512,32,0)</f>
        <v>0</v>
      </c>
      <c r="I8" s="13" t="str">
        <f>VLOOKUP($A8,Raw!$B$2:$DG$512,33,0)</f>
        <v>0</v>
      </c>
      <c r="J8" s="13" t="str">
        <f>VLOOKUP($A8,Raw!$B$2:$DG$512,34,0)</f>
        <v>0</v>
      </c>
      <c r="K8" s="13" t="str">
        <f>VLOOKUP($A8,Raw!$B$2:$DG$512,35,0)</f>
        <v>0.28</v>
      </c>
      <c r="L8" s="13" t="str">
        <f>VLOOKUP($A8,Raw!$B$2:$DG$512,36,0)</f>
        <v>2.56</v>
      </c>
      <c r="M8" s="13" t="str">
        <f>VLOOKUP($A8,Raw!$B$2:$DG$512,37,0)</f>
        <v>47.05</v>
      </c>
    </row>
    <row r="9" spans="1:13" x14ac:dyDescent="0.3">
      <c r="A9" s="13" t="s">
        <v>271</v>
      </c>
      <c r="B9" s="13" t="str">
        <f>VLOOKUP($A9,Raw!$B$2:$DG$512,26,0)</f>
        <v>111.53</v>
      </c>
      <c r="C9" s="13" t="str">
        <f>VLOOKUP($A9,Raw!$B$2:$DG$512,27,0)</f>
        <v>0</v>
      </c>
      <c r="D9" s="13" t="str">
        <f>VLOOKUP($A9,Raw!$B$2:$DG$512,28,0)</f>
        <v>5.29</v>
      </c>
      <c r="E9" s="13" t="str">
        <f>VLOOKUP($A9,Raw!$B$2:$DG$512,29,0)</f>
        <v>0.66</v>
      </c>
      <c r="F9" s="13" t="str">
        <f>VLOOKUP($A9,Raw!$B$2:$DG$512,30,0)</f>
        <v>0</v>
      </c>
      <c r="G9" s="13" t="str">
        <f>VLOOKUP($A9,Raw!$B$2:$DG$512,31,0)</f>
        <v>0</v>
      </c>
      <c r="H9" s="13" t="str">
        <f>VLOOKUP($A9,Raw!$B$2:$DG$512,32,0)</f>
        <v>0</v>
      </c>
      <c r="I9" s="13" t="str">
        <f>VLOOKUP($A9,Raw!$B$2:$DG$512,33,0)</f>
        <v>0</v>
      </c>
      <c r="J9" s="13" t="str">
        <f>VLOOKUP($A9,Raw!$B$2:$DG$512,34,0)</f>
        <v>0</v>
      </c>
      <c r="K9" s="13" t="str">
        <f>VLOOKUP($A9,Raw!$B$2:$DG$512,35,0)</f>
        <v>37.86</v>
      </c>
      <c r="L9" s="13" t="str">
        <f>VLOOKUP($A9,Raw!$B$2:$DG$512,36,0)</f>
        <v>3.22</v>
      </c>
      <c r="M9" s="13" t="str">
        <f>VLOOKUP($A9,Raw!$B$2:$DG$512,37,0)</f>
        <v>158.56</v>
      </c>
    </row>
    <row r="10" spans="1:13" x14ac:dyDescent="0.3">
      <c r="A10" s="13" t="s">
        <v>302</v>
      </c>
      <c r="B10" s="13" t="str">
        <f>VLOOKUP($A10,Raw!$B$2:$DG$512,26,0)</f>
        <v>0</v>
      </c>
      <c r="C10" s="13" t="str">
        <f>VLOOKUP($A10,Raw!$B$2:$DG$512,27,0)</f>
        <v>0</v>
      </c>
      <c r="D10" s="13" t="str">
        <f>VLOOKUP($A10,Raw!$B$2:$DG$512,28,0)</f>
        <v>0</v>
      </c>
      <c r="E10" s="13" t="str">
        <f>VLOOKUP($A10,Raw!$B$2:$DG$512,29,0)</f>
        <v>0</v>
      </c>
      <c r="F10" s="13" t="str">
        <f>VLOOKUP($A10,Raw!$B$2:$DG$512,30,0)</f>
        <v>0</v>
      </c>
      <c r="G10" s="13" t="str">
        <f>VLOOKUP($A10,Raw!$B$2:$DG$512,31,0)</f>
        <v>0</v>
      </c>
      <c r="H10" s="13" t="str">
        <f>VLOOKUP($A10,Raw!$B$2:$DG$512,32,0)</f>
        <v>0</v>
      </c>
      <c r="I10" s="13" t="str">
        <f>VLOOKUP($A10,Raw!$B$2:$DG$512,33,0)</f>
        <v>0</v>
      </c>
      <c r="J10" s="13" t="str">
        <f>VLOOKUP($A10,Raw!$B$2:$DG$512,34,0)</f>
        <v>0</v>
      </c>
      <c r="K10" s="13" t="str">
        <f>VLOOKUP($A10,Raw!$B$2:$DG$512,35,0)</f>
        <v>0</v>
      </c>
      <c r="L10" s="13" t="str">
        <f>VLOOKUP($A10,Raw!$B$2:$DG$512,36,0)</f>
        <v>0</v>
      </c>
      <c r="M10" s="13" t="str">
        <f>VLOOKUP($A10,Raw!$B$2:$DG$512,37,0)</f>
        <v>0</v>
      </c>
    </row>
    <row r="11" spans="1:13" x14ac:dyDescent="0.3">
      <c r="A11" s="13" t="s">
        <v>312</v>
      </c>
      <c r="B11" s="13" t="str">
        <f>VLOOKUP($A11,Raw!$B$2:$DG$512,26,0)</f>
        <v>16183.66</v>
      </c>
      <c r="C11" s="13" t="str">
        <f>VLOOKUP($A11,Raw!$B$2:$DG$512,27,0)</f>
        <v>0</v>
      </c>
      <c r="D11" s="13" t="str">
        <f>VLOOKUP($A11,Raw!$B$2:$DG$512,28,0)</f>
        <v>0</v>
      </c>
      <c r="E11" s="13" t="str">
        <f>VLOOKUP($A11,Raw!$B$2:$DG$512,29,0)</f>
        <v>0</v>
      </c>
      <c r="F11" s="13" t="str">
        <f>VLOOKUP($A11,Raw!$B$2:$DG$512,30,0)</f>
        <v>0</v>
      </c>
      <c r="G11" s="13" t="str">
        <f>VLOOKUP($A11,Raw!$B$2:$DG$512,31,0)</f>
        <v>0</v>
      </c>
      <c r="H11" s="13" t="str">
        <f>VLOOKUP($A11,Raw!$B$2:$DG$512,32,0)</f>
        <v>0</v>
      </c>
      <c r="I11" s="13" t="str">
        <f>VLOOKUP($A11,Raw!$B$2:$DG$512,33,0)</f>
        <v>0</v>
      </c>
      <c r="J11" s="13" t="str">
        <f>VLOOKUP($A11,Raw!$B$2:$DG$512,34,0)</f>
        <v>0</v>
      </c>
      <c r="K11" s="13" t="str">
        <f>VLOOKUP($A11,Raw!$B$2:$DG$512,35,0)</f>
        <v>268.29</v>
      </c>
      <c r="L11" s="13" t="str">
        <f>VLOOKUP($A11,Raw!$B$2:$DG$512,36,0)</f>
        <v>909.02</v>
      </c>
      <c r="M11" s="13" t="str">
        <f>VLOOKUP($A11,Raw!$B$2:$DG$512,37,0)</f>
        <v>17360.97</v>
      </c>
    </row>
    <row r="12" spans="1:13" x14ac:dyDescent="0.3">
      <c r="A12" s="13" t="s">
        <v>343</v>
      </c>
      <c r="B12" s="13" t="str">
        <f>VLOOKUP($A12,Raw!$B$2:$DG$512,26,0)</f>
        <v>125.69443</v>
      </c>
      <c r="C12" s="13" t="str">
        <f>VLOOKUP($A12,Raw!$B$2:$DG$512,27,0)</f>
        <v>3.72141</v>
      </c>
      <c r="D12" s="13" t="str">
        <f>VLOOKUP($A12,Raw!$B$2:$DG$512,28,0)</f>
        <v>0</v>
      </c>
      <c r="E12" s="13" t="str">
        <f>VLOOKUP($A12,Raw!$B$2:$DG$512,29,0)</f>
        <v>0</v>
      </c>
      <c r="F12" s="13" t="str">
        <f>VLOOKUP($A12,Raw!$B$2:$DG$512,30,0)</f>
        <v>0</v>
      </c>
      <c r="G12" s="13" t="str">
        <f>VLOOKUP($A12,Raw!$B$2:$DG$512,31,0)</f>
        <v>0</v>
      </c>
      <c r="H12" s="13" t="str">
        <f>VLOOKUP($A12,Raw!$B$2:$DG$512,32,0)</f>
        <v>0</v>
      </c>
      <c r="I12" s="13" t="str">
        <f>VLOOKUP($A12,Raw!$B$2:$DG$512,33,0)</f>
        <v>0</v>
      </c>
      <c r="J12" s="13" t="str">
        <f>VLOOKUP($A12,Raw!$B$2:$DG$512,34,0)</f>
        <v>0</v>
      </c>
      <c r="K12" s="13" t="str">
        <f>VLOOKUP($A12,Raw!$B$2:$DG$512,35,0)</f>
        <v>0.26337</v>
      </c>
      <c r="L12" s="13" t="str">
        <f>VLOOKUP($A12,Raw!$B$2:$DG$512,36,0)</f>
        <v>6.7693</v>
      </c>
      <c r="M12" s="13" t="str">
        <f>VLOOKUP($A12,Raw!$B$2:$DG$512,37,0)</f>
        <v>136.44851</v>
      </c>
    </row>
    <row r="13" spans="1:13" x14ac:dyDescent="0.3">
      <c r="A13" s="13" t="s">
        <v>364</v>
      </c>
      <c r="B13" s="13" t="str">
        <f>VLOOKUP($A13,Raw!$B$2:$DG$512,26,0)</f>
        <v>222.1</v>
      </c>
      <c r="C13" s="13" t="str">
        <f>VLOOKUP($A13,Raw!$B$2:$DG$512,27,0)</f>
        <v>11.15</v>
      </c>
      <c r="D13" s="13" t="str">
        <f>VLOOKUP($A13,Raw!$B$2:$DG$512,28,0)</f>
        <v>0</v>
      </c>
      <c r="E13" s="13" t="str">
        <f>VLOOKUP($A13,Raw!$B$2:$DG$512,29,0)</f>
        <v>0.02</v>
      </c>
      <c r="F13" s="13" t="str">
        <f>VLOOKUP($A13,Raw!$B$2:$DG$512,30,0)</f>
        <v>0</v>
      </c>
      <c r="G13" s="13" t="str">
        <f>VLOOKUP($A13,Raw!$B$2:$DG$512,31,0)</f>
        <v>0</v>
      </c>
      <c r="H13" s="13" t="str">
        <f>VLOOKUP($A13,Raw!$B$2:$DG$512,32,0)</f>
        <v>0</v>
      </c>
      <c r="I13" s="13" t="str">
        <f>VLOOKUP($A13,Raw!$B$2:$DG$512,33,0)</f>
        <v>0</v>
      </c>
      <c r="J13" s="13" t="str">
        <f>VLOOKUP($A13,Raw!$B$2:$DG$512,34,0)</f>
        <v>0</v>
      </c>
      <c r="K13" s="13" t="str">
        <f>VLOOKUP($A13,Raw!$B$2:$DG$512,35,0)</f>
        <v>7.55</v>
      </c>
      <c r="L13" s="13" t="str">
        <f>VLOOKUP($A13,Raw!$B$2:$DG$512,36,0)</f>
        <v>2.67</v>
      </c>
      <c r="M13" s="13" t="str">
        <f>VLOOKUP($A13,Raw!$B$2:$DG$512,37,0)</f>
        <v>243.49</v>
      </c>
    </row>
    <row r="14" spans="1:13" x14ac:dyDescent="0.3">
      <c r="A14" s="13" t="s">
        <v>380</v>
      </c>
      <c r="B14" s="13" t="str">
        <f>VLOOKUP($A14,Raw!$B$2:$DG$512,26,0)</f>
        <v>1033.19</v>
      </c>
      <c r="C14" s="13" t="str">
        <f>VLOOKUP($A14,Raw!$B$2:$DG$512,27,0)</f>
        <v>0.03</v>
      </c>
      <c r="D14" s="13" t="str">
        <f>VLOOKUP($A14,Raw!$B$2:$DG$512,28,0)</f>
        <v>0</v>
      </c>
      <c r="E14" s="13" t="str">
        <f>VLOOKUP($A14,Raw!$B$2:$DG$512,29,0)</f>
        <v>0</v>
      </c>
      <c r="F14" s="13" t="str">
        <f>VLOOKUP($A14,Raw!$B$2:$DG$512,30,0)</f>
        <v>0</v>
      </c>
      <c r="G14" s="13" t="str">
        <f>VLOOKUP($A14,Raw!$B$2:$DG$512,31,0)</f>
        <v>0</v>
      </c>
      <c r="H14" s="13" t="str">
        <f>VLOOKUP($A14,Raw!$B$2:$DG$512,32,0)</f>
        <v>0</v>
      </c>
      <c r="I14" s="13" t="str">
        <f>VLOOKUP($A14,Raw!$B$2:$DG$512,33,0)</f>
        <v>0</v>
      </c>
      <c r="J14" s="13" t="str">
        <f>VLOOKUP($A14,Raw!$B$2:$DG$512,34,0)</f>
        <v>0</v>
      </c>
      <c r="K14" s="13" t="str">
        <f>VLOOKUP($A14,Raw!$B$2:$DG$512,35,0)</f>
        <v>6.71</v>
      </c>
      <c r="L14" s="13" t="str">
        <f>VLOOKUP($A14,Raw!$B$2:$DG$512,36,0)</f>
        <v>4.82</v>
      </c>
      <c r="M14" s="13" t="str">
        <f>VLOOKUP($A14,Raw!$B$2:$DG$512,37,0)</f>
        <v>1044.75</v>
      </c>
    </row>
    <row r="15" spans="1:13" x14ac:dyDescent="0.3">
      <c r="A15" s="13" t="s">
        <v>403</v>
      </c>
      <c r="B15" s="13" t="str">
        <f>VLOOKUP($A15,Raw!$B$2:$DG$512,26,0)</f>
        <v>243.08</v>
      </c>
      <c r="C15" s="13" t="str">
        <f>VLOOKUP($A15,Raw!$B$2:$DG$512,27,0)</f>
        <v>0</v>
      </c>
      <c r="D15" s="13" t="str">
        <f>VLOOKUP($A15,Raw!$B$2:$DG$512,28,0)</f>
        <v>0</v>
      </c>
      <c r="E15" s="13" t="str">
        <f>VLOOKUP($A15,Raw!$B$2:$DG$512,29,0)</f>
        <v>0</v>
      </c>
      <c r="F15" s="13" t="str">
        <f>VLOOKUP($A15,Raw!$B$2:$DG$512,30,0)</f>
        <v>0</v>
      </c>
      <c r="G15" s="13" t="str">
        <f>VLOOKUP($A15,Raw!$B$2:$DG$512,31,0)</f>
        <v>0</v>
      </c>
      <c r="H15" s="13" t="str">
        <f>VLOOKUP($A15,Raw!$B$2:$DG$512,32,0)</f>
        <v>0</v>
      </c>
      <c r="I15" s="13" t="str">
        <f>VLOOKUP($A15,Raw!$B$2:$DG$512,33,0)</f>
        <v>0</v>
      </c>
      <c r="J15" s="13" t="str">
        <f>VLOOKUP($A15,Raw!$B$2:$DG$512,34,0)</f>
        <v>0</v>
      </c>
      <c r="K15" s="13" t="str">
        <f>VLOOKUP($A15,Raw!$B$2:$DG$512,35,0)</f>
        <v>32.1</v>
      </c>
      <c r="L15" s="13" t="str">
        <f>VLOOKUP($A15,Raw!$B$2:$DG$512,36,0)</f>
        <v>5.52</v>
      </c>
      <c r="M15" s="13" t="str">
        <f>VLOOKUP($A15,Raw!$B$2:$DG$512,37,0)</f>
        <v>280.7</v>
      </c>
    </row>
    <row r="16" spans="1:13" x14ac:dyDescent="0.3">
      <c r="A16" s="13" t="s">
        <v>423</v>
      </c>
      <c r="B16" s="13" t="str">
        <f>VLOOKUP($A16,Raw!$B$2:$DG$512,26,0)</f>
        <v>67.69</v>
      </c>
      <c r="C16" s="13" t="str">
        <f>VLOOKUP($A16,Raw!$B$2:$DG$512,27,0)</f>
        <v>0</v>
      </c>
      <c r="D16" s="13" t="str">
        <f>VLOOKUP($A16,Raw!$B$2:$DG$512,28,0)</f>
        <v>0</v>
      </c>
      <c r="E16" s="13" t="str">
        <f>VLOOKUP($A16,Raw!$B$2:$DG$512,29,0)</f>
        <v>0</v>
      </c>
      <c r="F16" s="13" t="str">
        <f>VLOOKUP($A16,Raw!$B$2:$DG$512,30,0)</f>
        <v>0</v>
      </c>
      <c r="G16" s="13" t="str">
        <f>VLOOKUP($A16,Raw!$B$2:$DG$512,31,0)</f>
        <v>0</v>
      </c>
      <c r="H16" s="13" t="str">
        <f>VLOOKUP($A16,Raw!$B$2:$DG$512,32,0)</f>
        <v>0</v>
      </c>
      <c r="I16" s="13" t="str">
        <f>VLOOKUP($A16,Raw!$B$2:$DG$512,33,0)</f>
        <v>0</v>
      </c>
      <c r="J16" s="13" t="str">
        <f>VLOOKUP($A16,Raw!$B$2:$DG$512,34,0)</f>
        <v>0</v>
      </c>
      <c r="K16" s="13" t="str">
        <f>VLOOKUP($A16,Raw!$B$2:$DG$512,35,0)</f>
        <v>10.48</v>
      </c>
      <c r="L16" s="13" t="str">
        <f>VLOOKUP($A16,Raw!$B$2:$DG$512,36,0)</f>
        <v>7.19</v>
      </c>
      <c r="M16" s="13" t="str">
        <f>VLOOKUP($A16,Raw!$B$2:$DG$512,37,0)</f>
        <v>85.36</v>
      </c>
    </row>
    <row r="17" spans="1:13" x14ac:dyDescent="0.3">
      <c r="A17" s="13" t="s">
        <v>439</v>
      </c>
      <c r="B17" s="13" t="str">
        <f>VLOOKUP($A17,Raw!$B$2:$DG$512,26,0)</f>
        <v>0</v>
      </c>
      <c r="C17" s="13" t="str">
        <f>VLOOKUP($A17,Raw!$B$2:$DG$512,27,0)</f>
        <v>0</v>
      </c>
      <c r="D17" s="13" t="str">
        <f>VLOOKUP($A17,Raw!$B$2:$DG$512,28,0)</f>
        <v>0</v>
      </c>
      <c r="E17" s="13" t="str">
        <f>VLOOKUP($A17,Raw!$B$2:$DG$512,29,0)</f>
        <v>0</v>
      </c>
      <c r="F17" s="13" t="str">
        <f>VLOOKUP($A17,Raw!$B$2:$DG$512,30,0)</f>
        <v>0</v>
      </c>
      <c r="G17" s="13" t="str">
        <f>VLOOKUP($A17,Raw!$B$2:$DG$512,31,0)</f>
        <v>0</v>
      </c>
      <c r="H17" s="13" t="str">
        <f>VLOOKUP($A17,Raw!$B$2:$DG$512,32,0)</f>
        <v>0</v>
      </c>
      <c r="I17" s="13" t="str">
        <f>VLOOKUP($A17,Raw!$B$2:$DG$512,33,0)</f>
        <v>0</v>
      </c>
      <c r="J17" s="13" t="str">
        <f>VLOOKUP($A17,Raw!$B$2:$DG$512,34,0)</f>
        <v>0</v>
      </c>
      <c r="K17" s="13" t="str">
        <f>VLOOKUP($A17,Raw!$B$2:$DG$512,35,0)</f>
        <v>0</v>
      </c>
      <c r="L17" s="13" t="str">
        <f>VLOOKUP($A17,Raw!$B$2:$DG$512,36,0)</f>
        <v>0</v>
      </c>
      <c r="M17" s="13" t="str">
        <f>VLOOKUP($A17,Raw!$B$2:$DG$512,37,0)</f>
        <v>0</v>
      </c>
    </row>
    <row r="18" spans="1:13" x14ac:dyDescent="0.3">
      <c r="A18" s="13" t="s">
        <v>447</v>
      </c>
      <c r="B18" s="13" t="str">
        <f>VLOOKUP($A18,Raw!$B$2:$DG$512,26,0)</f>
        <v>21.57</v>
      </c>
      <c r="C18" s="13" t="str">
        <f>VLOOKUP($A18,Raw!$B$2:$DG$512,27,0)</f>
        <v>0</v>
      </c>
      <c r="D18" s="13" t="str">
        <f>VLOOKUP($A18,Raw!$B$2:$DG$512,28,0)</f>
        <v>0</v>
      </c>
      <c r="E18" s="13" t="str">
        <f>VLOOKUP($A18,Raw!$B$2:$DG$512,29,0)</f>
        <v>0</v>
      </c>
      <c r="F18" s="13" t="str">
        <f>VLOOKUP($A18,Raw!$B$2:$DG$512,30,0)</f>
        <v>0</v>
      </c>
      <c r="G18" s="13" t="str">
        <f>VLOOKUP($A18,Raw!$B$2:$DG$512,31,0)</f>
        <v>0</v>
      </c>
      <c r="H18" s="13" t="str">
        <f>VLOOKUP($A18,Raw!$B$2:$DG$512,32,0)</f>
        <v>0</v>
      </c>
      <c r="I18" s="13" t="str">
        <f>VLOOKUP($A18,Raw!$B$2:$DG$512,33,0)</f>
        <v>0</v>
      </c>
      <c r="J18" s="13" t="str">
        <f>VLOOKUP($A18,Raw!$B$2:$DG$512,34,0)</f>
        <v>0</v>
      </c>
      <c r="K18" s="13" t="str">
        <f>VLOOKUP($A18,Raw!$B$2:$DG$512,35,0)</f>
        <v>0.01</v>
      </c>
      <c r="L18" s="13" t="str">
        <f>VLOOKUP($A18,Raw!$B$2:$DG$512,36,0)</f>
        <v>0.31</v>
      </c>
      <c r="M18" s="13" t="str">
        <f>VLOOKUP($A18,Raw!$B$2:$DG$512,37,0)</f>
        <v>21.89</v>
      </c>
    </row>
    <row r="19" spans="1:13" x14ac:dyDescent="0.3">
      <c r="A19" s="13" t="s">
        <v>468</v>
      </c>
      <c r="B19" s="13" t="str">
        <f>VLOOKUP($A19,Raw!$B$2:$DG$512,26,0)</f>
        <v>0</v>
      </c>
      <c r="C19" s="13" t="str">
        <f>VLOOKUP($A19,Raw!$B$2:$DG$512,27,0)</f>
        <v>0</v>
      </c>
      <c r="D19" s="13" t="str">
        <f>VLOOKUP($A19,Raw!$B$2:$DG$512,28,0)</f>
        <v>0</v>
      </c>
      <c r="E19" s="13" t="str">
        <f>VLOOKUP($A19,Raw!$B$2:$DG$512,29,0)</f>
        <v>0</v>
      </c>
      <c r="F19" s="13" t="str">
        <f>VLOOKUP($A19,Raw!$B$2:$DG$512,30,0)</f>
        <v>0</v>
      </c>
      <c r="G19" s="13" t="str">
        <f>VLOOKUP($A19,Raw!$B$2:$DG$512,31,0)</f>
        <v>0</v>
      </c>
      <c r="H19" s="13" t="str">
        <f>VLOOKUP($A19,Raw!$B$2:$DG$512,32,0)</f>
        <v>0</v>
      </c>
      <c r="I19" s="13" t="str">
        <f>VLOOKUP($A19,Raw!$B$2:$DG$512,33,0)</f>
        <v>0</v>
      </c>
      <c r="J19" s="13" t="str">
        <f>VLOOKUP($A19,Raw!$B$2:$DG$512,34,0)</f>
        <v>0</v>
      </c>
      <c r="K19" s="13" t="str">
        <f>VLOOKUP($A19,Raw!$B$2:$DG$512,35,0)</f>
        <v>0</v>
      </c>
      <c r="L19" s="13" t="str">
        <f>VLOOKUP($A19,Raw!$B$2:$DG$512,36,0)</f>
        <v>0</v>
      </c>
      <c r="M19" s="13" t="str">
        <f>VLOOKUP($A19,Raw!$B$2:$DG$512,37,0)</f>
        <v>0</v>
      </c>
    </row>
    <row r="20" spans="1:13" x14ac:dyDescent="0.3">
      <c r="A20" s="13" t="s">
        <v>472</v>
      </c>
      <c r="B20" s="13" t="str">
        <f>VLOOKUP($A20,Raw!$B$2:$DG$512,26,0)</f>
        <v>1712</v>
      </c>
      <c r="C20" s="13" t="str">
        <f>VLOOKUP($A20,Raw!$B$2:$DG$512,27,0)</f>
        <v>0</v>
      </c>
      <c r="D20" s="13" t="str">
        <f>VLOOKUP($A20,Raw!$B$2:$DG$512,28,0)</f>
        <v>0</v>
      </c>
      <c r="E20" s="13" t="str">
        <f>VLOOKUP($A20,Raw!$B$2:$DG$512,29,0)</f>
        <v>0</v>
      </c>
      <c r="F20" s="13" t="str">
        <f>VLOOKUP($A20,Raw!$B$2:$DG$512,30,0)</f>
        <v>0</v>
      </c>
      <c r="G20" s="13" t="str">
        <f>VLOOKUP($A20,Raw!$B$2:$DG$512,31,0)</f>
        <v>0</v>
      </c>
      <c r="H20" s="13" t="str">
        <f>VLOOKUP($A20,Raw!$B$2:$DG$512,32,0)</f>
        <v>0</v>
      </c>
      <c r="I20" s="13" t="str">
        <f>VLOOKUP($A20,Raw!$B$2:$DG$512,33,0)</f>
        <v>0</v>
      </c>
      <c r="J20" s="13" t="str">
        <f>VLOOKUP($A20,Raw!$B$2:$DG$512,34,0)</f>
        <v>0</v>
      </c>
      <c r="K20" s="13" t="str">
        <f>VLOOKUP($A20,Raw!$B$2:$DG$512,35,0)</f>
        <v>995.22</v>
      </c>
      <c r="L20" s="13" t="str">
        <f>VLOOKUP($A20,Raw!$B$2:$DG$512,36,0)</f>
        <v>605.49</v>
      </c>
      <c r="M20" s="13" t="str">
        <f>VLOOKUP($A20,Raw!$B$2:$DG$512,37,0)</f>
        <v>3312.71</v>
      </c>
    </row>
    <row r="21" spans="1:13" x14ac:dyDescent="0.3">
      <c r="A21" s="13" t="s">
        <v>491</v>
      </c>
      <c r="B21" s="13" t="str">
        <f>VLOOKUP($A21,Raw!$B$2:$DG$512,26,0)</f>
        <v>0</v>
      </c>
      <c r="C21" s="13" t="str">
        <f>VLOOKUP($A21,Raw!$B$2:$DG$512,27,0)</f>
        <v>0</v>
      </c>
      <c r="D21" s="13" t="str">
        <f>VLOOKUP($A21,Raw!$B$2:$DG$512,28,0)</f>
        <v>0</v>
      </c>
      <c r="E21" s="13" t="str">
        <f>VLOOKUP($A21,Raw!$B$2:$DG$512,29,0)</f>
        <v>0</v>
      </c>
      <c r="F21" s="13" t="str">
        <f>VLOOKUP($A21,Raw!$B$2:$DG$512,30,0)</f>
        <v>0</v>
      </c>
      <c r="G21" s="13" t="str">
        <f>VLOOKUP($A21,Raw!$B$2:$DG$512,31,0)</f>
        <v>0</v>
      </c>
      <c r="H21" s="13" t="str">
        <f>VLOOKUP($A21,Raw!$B$2:$DG$512,32,0)</f>
        <v>0</v>
      </c>
      <c r="I21" s="13" t="str">
        <f>VLOOKUP($A21,Raw!$B$2:$DG$512,33,0)</f>
        <v>0</v>
      </c>
      <c r="J21" s="13" t="str">
        <f>VLOOKUP($A21,Raw!$B$2:$DG$512,34,0)</f>
        <v>0</v>
      </c>
      <c r="K21" s="13" t="str">
        <f>VLOOKUP($A21,Raw!$B$2:$DG$512,35,0)</f>
        <v>0</v>
      </c>
      <c r="L21" s="13" t="str">
        <f>VLOOKUP($A21,Raw!$B$2:$DG$512,36,0)</f>
        <v>0</v>
      </c>
      <c r="M21" s="13" t="str">
        <f>VLOOKUP($A21,Raw!$B$2:$DG$512,37,0)</f>
        <v>0</v>
      </c>
    </row>
    <row r="22" spans="1:13" x14ac:dyDescent="0.3">
      <c r="A22" s="13" t="s">
        <v>501</v>
      </c>
      <c r="B22" s="13" t="str">
        <f>VLOOKUP($A22,Raw!$B$2:$DG$512,26,0)</f>
        <v>602.33</v>
      </c>
      <c r="C22" s="13" t="str">
        <f>VLOOKUP($A22,Raw!$B$2:$DG$512,27,0)</f>
        <v>0</v>
      </c>
      <c r="D22" s="13" t="str">
        <f>VLOOKUP($A22,Raw!$B$2:$DG$512,28,0)</f>
        <v>129.44</v>
      </c>
      <c r="E22" s="13" t="str">
        <f>VLOOKUP($A22,Raw!$B$2:$DG$512,29,0)</f>
        <v>0</v>
      </c>
      <c r="F22" s="13" t="str">
        <f>VLOOKUP($A22,Raw!$B$2:$DG$512,30,0)</f>
        <v>0</v>
      </c>
      <c r="G22" s="13" t="str">
        <f>VLOOKUP($A22,Raw!$B$2:$DG$512,31,0)</f>
        <v>0</v>
      </c>
      <c r="H22" s="13" t="str">
        <f>VLOOKUP($A22,Raw!$B$2:$DG$512,32,0)</f>
        <v>0.01</v>
      </c>
      <c r="I22" s="13" t="str">
        <f>VLOOKUP($A22,Raw!$B$2:$DG$512,33,0)</f>
        <v>0</v>
      </c>
      <c r="J22" s="13" t="str">
        <f>VLOOKUP($A22,Raw!$B$2:$DG$512,34,0)</f>
        <v>0</v>
      </c>
      <c r="K22" s="13" t="str">
        <f>VLOOKUP($A22,Raw!$B$2:$DG$512,35,0)</f>
        <v>200.99</v>
      </c>
      <c r="L22" s="13" t="str">
        <f>VLOOKUP($A22,Raw!$B$2:$DG$512,36,0)</f>
        <v>71.51</v>
      </c>
      <c r="M22" s="13" t="str">
        <f>VLOOKUP($A22,Raw!$B$2:$DG$512,37,0)</f>
        <v>1004.28</v>
      </c>
    </row>
    <row r="23" spans="1:13" x14ac:dyDescent="0.3">
      <c r="A23" s="13" t="s">
        <v>533</v>
      </c>
      <c r="B23" s="13" t="str">
        <f>VLOOKUP($A23,Raw!$B$2:$DG$512,26,0)</f>
        <v>0</v>
      </c>
      <c r="C23" s="13" t="str">
        <f>VLOOKUP($A23,Raw!$B$2:$DG$512,27,0)</f>
        <v>0</v>
      </c>
      <c r="D23" s="13" t="str">
        <f>VLOOKUP($A23,Raw!$B$2:$DG$512,28,0)</f>
        <v>0</v>
      </c>
      <c r="E23" s="13" t="str">
        <f>VLOOKUP($A23,Raw!$B$2:$DG$512,29,0)</f>
        <v>0</v>
      </c>
      <c r="F23" s="13" t="str">
        <f>VLOOKUP($A23,Raw!$B$2:$DG$512,30,0)</f>
        <v>0</v>
      </c>
      <c r="G23" s="13" t="str">
        <f>VLOOKUP($A23,Raw!$B$2:$DG$512,31,0)</f>
        <v>0</v>
      </c>
      <c r="H23" s="13" t="str">
        <f>VLOOKUP($A23,Raw!$B$2:$DG$512,32,0)</f>
        <v>0</v>
      </c>
      <c r="I23" s="13" t="str">
        <f>VLOOKUP($A23,Raw!$B$2:$DG$512,33,0)</f>
        <v>0</v>
      </c>
      <c r="J23" s="13" t="str">
        <f>VLOOKUP($A23,Raw!$B$2:$DG$512,34,0)</f>
        <v>0</v>
      </c>
      <c r="K23" s="13" t="str">
        <f>VLOOKUP($A23,Raw!$B$2:$DG$512,35,0)</f>
        <v>0</v>
      </c>
      <c r="L23" s="13" t="str">
        <f>VLOOKUP($A23,Raw!$B$2:$DG$512,36,0)</f>
        <v>0</v>
      </c>
      <c r="M23" s="13" t="str">
        <f>VLOOKUP($A23,Raw!$B$2:$DG$512,37,0)</f>
        <v>0</v>
      </c>
    </row>
    <row r="24" spans="1:13" x14ac:dyDescent="0.3">
      <c r="A24" s="13" t="s">
        <v>538</v>
      </c>
      <c r="B24" s="13" t="str">
        <f>VLOOKUP($A24,Raw!$B$2:$DG$512,26,0)</f>
        <v>6340.28</v>
      </c>
      <c r="C24" s="13" t="str">
        <f>VLOOKUP($A24,Raw!$B$2:$DG$512,27,0)</f>
        <v>0.04</v>
      </c>
      <c r="D24" s="13" t="str">
        <f>VLOOKUP($A24,Raw!$B$2:$DG$512,28,0)</f>
        <v>0</v>
      </c>
      <c r="E24" s="13" t="str">
        <f>VLOOKUP($A24,Raw!$B$2:$DG$512,29,0)</f>
        <v>0</v>
      </c>
      <c r="F24" s="13" t="str">
        <f>VLOOKUP($A24,Raw!$B$2:$DG$512,30,0)</f>
        <v>0</v>
      </c>
      <c r="G24" s="13" t="str">
        <f>VLOOKUP($A24,Raw!$B$2:$DG$512,31,0)</f>
        <v>0</v>
      </c>
      <c r="H24" s="13" t="str">
        <f>VLOOKUP($A24,Raw!$B$2:$DG$512,32,0)</f>
        <v>0</v>
      </c>
      <c r="I24" s="13" t="str">
        <f>VLOOKUP($A24,Raw!$B$2:$DG$512,33,0)</f>
        <v>0</v>
      </c>
      <c r="J24" s="13" t="str">
        <f>VLOOKUP($A24,Raw!$B$2:$DG$512,34,0)</f>
        <v>0</v>
      </c>
      <c r="K24" s="13" t="str">
        <f>VLOOKUP($A24,Raw!$B$2:$DG$512,35,0)</f>
        <v>28.95</v>
      </c>
      <c r="L24" s="13" t="str">
        <f>VLOOKUP($A24,Raw!$B$2:$DG$512,36,0)</f>
        <v>113.38</v>
      </c>
      <c r="M24" s="13" t="str">
        <f>VLOOKUP($A24,Raw!$B$2:$DG$512,37,0)</f>
        <v>6482.65</v>
      </c>
    </row>
    <row r="25" spans="1:13" x14ac:dyDescent="0.3">
      <c r="A25" s="13" t="s">
        <v>559</v>
      </c>
      <c r="B25" s="13" t="str">
        <f>VLOOKUP($A25,Raw!$B$2:$DG$512,26,0)</f>
        <v>2300.35</v>
      </c>
      <c r="C25" s="13" t="str">
        <f>VLOOKUP($A25,Raw!$B$2:$DG$512,27,0)</f>
        <v>0</v>
      </c>
      <c r="D25" s="13" t="str">
        <f>VLOOKUP($A25,Raw!$B$2:$DG$512,28,0)</f>
        <v>0</v>
      </c>
      <c r="E25" s="13" t="str">
        <f>VLOOKUP($A25,Raw!$B$2:$DG$512,29,0)</f>
        <v>0</v>
      </c>
      <c r="F25" s="13" t="str">
        <f>VLOOKUP($A25,Raw!$B$2:$DG$512,30,0)</f>
        <v>0</v>
      </c>
      <c r="G25" s="13" t="str">
        <f>VLOOKUP($A25,Raw!$B$2:$DG$512,31,0)</f>
        <v>0</v>
      </c>
      <c r="H25" s="13" t="str">
        <f>VLOOKUP($A25,Raw!$B$2:$DG$512,32,0)</f>
        <v>0</v>
      </c>
      <c r="I25" s="13" t="str">
        <f>VLOOKUP($A25,Raw!$B$2:$DG$512,33,0)</f>
        <v>0</v>
      </c>
      <c r="J25" s="13" t="str">
        <f>VLOOKUP($A25,Raw!$B$2:$DG$512,34,0)</f>
        <v>0</v>
      </c>
      <c r="K25" s="13" t="str">
        <f>VLOOKUP($A25,Raw!$B$2:$DG$512,35,0)</f>
        <v>0</v>
      </c>
      <c r="L25" s="13" t="str">
        <f>VLOOKUP($A25,Raw!$B$2:$DG$512,36,0)</f>
        <v>68.54</v>
      </c>
      <c r="M25" s="13" t="str">
        <f>VLOOKUP($A25,Raw!$B$2:$DG$512,37,0)</f>
        <v>2368.89</v>
      </c>
    </row>
    <row r="26" spans="1:13" x14ac:dyDescent="0.3">
      <c r="A26" s="13" t="s">
        <v>584</v>
      </c>
      <c r="B26" s="13" t="str">
        <f>VLOOKUP($A26,Raw!$B$2:$DG$512,26,0)</f>
        <v>19.946</v>
      </c>
      <c r="C26" s="13" t="str">
        <f>VLOOKUP($A26,Raw!$B$2:$DG$512,27,0)</f>
        <v>0</v>
      </c>
      <c r="D26" s="13" t="str">
        <f>VLOOKUP($A26,Raw!$B$2:$DG$512,28,0)</f>
        <v>0</v>
      </c>
      <c r="E26" s="13" t="str">
        <f>VLOOKUP($A26,Raw!$B$2:$DG$512,29,0)</f>
        <v>0</v>
      </c>
      <c r="F26" s="13" t="str">
        <f>VLOOKUP($A26,Raw!$B$2:$DG$512,30,0)</f>
        <v>0</v>
      </c>
      <c r="G26" s="13" t="str">
        <f>VLOOKUP($A26,Raw!$B$2:$DG$512,31,0)</f>
        <v>0</v>
      </c>
      <c r="H26" s="13" t="str">
        <f>VLOOKUP($A26,Raw!$B$2:$DG$512,32,0)</f>
        <v>0</v>
      </c>
      <c r="I26" s="13" t="str">
        <f>VLOOKUP($A26,Raw!$B$2:$DG$512,33,0)</f>
        <v>0</v>
      </c>
      <c r="J26" s="13" t="str">
        <f>VLOOKUP($A26,Raw!$B$2:$DG$512,34,0)</f>
        <v>0</v>
      </c>
      <c r="K26" s="13" t="str">
        <f>VLOOKUP($A26,Raw!$B$2:$DG$512,35,0)</f>
        <v>14.968</v>
      </c>
      <c r="L26" s="13" t="str">
        <f>VLOOKUP($A26,Raw!$B$2:$DG$512,36,0)</f>
        <v>0.562</v>
      </c>
      <c r="M26" s="13" t="str">
        <f>VLOOKUP($A26,Raw!$B$2:$DG$512,37,0)</f>
        <v>35.476</v>
      </c>
    </row>
    <row r="27" spans="1:13" x14ac:dyDescent="0.3">
      <c r="A27" s="13" t="s">
        <v>596</v>
      </c>
      <c r="B27" s="13" t="str">
        <f>VLOOKUP($A27,Raw!$B$2:$DG$512,26,0)</f>
        <v>0</v>
      </c>
      <c r="C27" s="13" t="str">
        <f>VLOOKUP($A27,Raw!$B$2:$DG$512,27,0)</f>
        <v>0</v>
      </c>
      <c r="D27" s="13" t="str">
        <f>VLOOKUP($A27,Raw!$B$2:$DG$512,28,0)</f>
        <v>0</v>
      </c>
      <c r="E27" s="13" t="str">
        <f>VLOOKUP($A27,Raw!$B$2:$DG$512,29,0)</f>
        <v>0</v>
      </c>
      <c r="F27" s="13" t="str">
        <f>VLOOKUP($A27,Raw!$B$2:$DG$512,30,0)</f>
        <v>0</v>
      </c>
      <c r="G27" s="13" t="str">
        <f>VLOOKUP($A27,Raw!$B$2:$DG$512,31,0)</f>
        <v>0</v>
      </c>
      <c r="H27" s="13" t="str">
        <f>VLOOKUP($A27,Raw!$B$2:$DG$512,32,0)</f>
        <v>0</v>
      </c>
      <c r="I27" s="13" t="str">
        <f>VLOOKUP($A27,Raw!$B$2:$DG$512,33,0)</f>
        <v>0</v>
      </c>
      <c r="J27" s="13" t="str">
        <f>VLOOKUP($A27,Raw!$B$2:$DG$512,34,0)</f>
        <v>0</v>
      </c>
      <c r="K27" s="13" t="str">
        <f>VLOOKUP($A27,Raw!$B$2:$DG$512,35,0)</f>
        <v>0</v>
      </c>
      <c r="L27" s="13" t="str">
        <f>VLOOKUP($A27,Raw!$B$2:$DG$512,36,0)</f>
        <v>0</v>
      </c>
      <c r="M27" s="13" t="str">
        <f>VLOOKUP($A27,Raw!$B$2:$DG$512,37,0)</f>
        <v>0</v>
      </c>
    </row>
    <row r="28" spans="1:13" x14ac:dyDescent="0.3">
      <c r="A28" s="13" t="s">
        <v>605</v>
      </c>
      <c r="B28" s="13" t="str">
        <f>VLOOKUP($A28,Raw!$B$2:$DG$512,26,0)</f>
        <v>98.89</v>
      </c>
      <c r="C28" s="13" t="str">
        <f>VLOOKUP($A28,Raw!$B$2:$DG$512,27,0)</f>
        <v>1.85</v>
      </c>
      <c r="D28" s="13" t="str">
        <f>VLOOKUP($A28,Raw!$B$2:$DG$512,28,0)</f>
        <v>0</v>
      </c>
      <c r="E28" s="13" t="str">
        <f>VLOOKUP($A28,Raw!$B$2:$DG$512,29,0)</f>
        <v>0</v>
      </c>
      <c r="F28" s="13" t="str">
        <f>VLOOKUP($A28,Raw!$B$2:$DG$512,30,0)</f>
        <v>0</v>
      </c>
      <c r="G28" s="13" t="str">
        <f>VLOOKUP($A28,Raw!$B$2:$DG$512,31,0)</f>
        <v>0</v>
      </c>
      <c r="H28" s="13" t="str">
        <f>VLOOKUP($A28,Raw!$B$2:$DG$512,32,0)</f>
        <v>0</v>
      </c>
      <c r="I28" s="13" t="str">
        <f>VLOOKUP($A28,Raw!$B$2:$DG$512,33,0)</f>
        <v>0</v>
      </c>
      <c r="J28" s="13" t="str">
        <f>VLOOKUP($A28,Raw!$B$2:$DG$512,34,0)</f>
        <v>0</v>
      </c>
      <c r="K28" s="13" t="str">
        <f>VLOOKUP($A28,Raw!$B$2:$DG$512,35,0)</f>
        <v>0</v>
      </c>
      <c r="L28" s="13" t="str">
        <f>VLOOKUP($A28,Raw!$B$2:$DG$512,36,0)</f>
        <v>0.15</v>
      </c>
      <c r="M28" s="13" t="str">
        <f>VLOOKUP($A28,Raw!$B$2:$DG$512,37,0)</f>
        <v>100.89</v>
      </c>
    </row>
    <row r="29" spans="1:13" x14ac:dyDescent="0.3">
      <c r="A29" s="13" t="s">
        <v>629</v>
      </c>
      <c r="B29" s="13" t="str">
        <f>VLOOKUP($A29,Raw!$B$2:$DG$512,26,0)</f>
        <v>16.72</v>
      </c>
      <c r="C29" s="13" t="str">
        <f>VLOOKUP($A29,Raw!$B$2:$DG$512,27,0)</f>
        <v>0</v>
      </c>
      <c r="D29" s="13" t="str">
        <f>VLOOKUP($A29,Raw!$B$2:$DG$512,28,0)</f>
        <v>0</v>
      </c>
      <c r="E29" s="13" t="str">
        <f>VLOOKUP($A29,Raw!$B$2:$DG$512,29,0)</f>
        <v>0</v>
      </c>
      <c r="F29" s="13" t="str">
        <f>VLOOKUP($A29,Raw!$B$2:$DG$512,30,0)</f>
        <v>0</v>
      </c>
      <c r="G29" s="13" t="str">
        <f>VLOOKUP($A29,Raw!$B$2:$DG$512,31,0)</f>
        <v>0</v>
      </c>
      <c r="H29" s="13" t="str">
        <f>VLOOKUP($A29,Raw!$B$2:$DG$512,32,0)</f>
        <v>0</v>
      </c>
      <c r="I29" s="13" t="str">
        <f>VLOOKUP($A29,Raw!$B$2:$DG$512,33,0)</f>
        <v>0</v>
      </c>
      <c r="J29" s="13" t="str">
        <f>VLOOKUP($A29,Raw!$B$2:$DG$512,34,0)</f>
        <v>0</v>
      </c>
      <c r="K29" s="13" t="str">
        <f>VLOOKUP($A29,Raw!$B$2:$DG$512,35,0)</f>
        <v>2.01</v>
      </c>
      <c r="L29" s="13" t="str">
        <f>VLOOKUP($A29,Raw!$B$2:$DG$512,36,0)</f>
        <v>0.34</v>
      </c>
      <c r="M29" s="13" t="str">
        <f>VLOOKUP($A29,Raw!$B$2:$DG$512,37,0)</f>
        <v>19.07</v>
      </c>
    </row>
    <row r="30" spans="1:13" x14ac:dyDescent="0.3">
      <c r="A30" s="13" t="s">
        <v>645</v>
      </c>
      <c r="B30" s="13" t="str">
        <f>VLOOKUP($A30,Raw!$B$2:$DG$512,26,0)</f>
        <v>2403.86</v>
      </c>
      <c r="C30" s="13" t="str">
        <f>VLOOKUP($A30,Raw!$B$2:$DG$512,27,0)</f>
        <v>0</v>
      </c>
      <c r="D30" s="13" t="str">
        <f>VLOOKUP($A30,Raw!$B$2:$DG$512,28,0)</f>
        <v>23.63</v>
      </c>
      <c r="E30" s="13" t="str">
        <f>VLOOKUP($A30,Raw!$B$2:$DG$512,29,0)</f>
        <v>0</v>
      </c>
      <c r="F30" s="13" t="str">
        <f>VLOOKUP($A30,Raw!$B$2:$DG$512,30,0)</f>
        <v>0</v>
      </c>
      <c r="G30" s="13" t="str">
        <f>VLOOKUP($A30,Raw!$B$2:$DG$512,31,0)</f>
        <v>0</v>
      </c>
      <c r="H30" s="13" t="str">
        <f>VLOOKUP($A30,Raw!$B$2:$DG$512,32,0)</f>
        <v>0</v>
      </c>
      <c r="I30" s="13" t="str">
        <f>VLOOKUP($A30,Raw!$B$2:$DG$512,33,0)</f>
        <v>0</v>
      </c>
      <c r="J30" s="13" t="str">
        <f>VLOOKUP($A30,Raw!$B$2:$DG$512,34,0)</f>
        <v>0</v>
      </c>
      <c r="K30" s="13" t="str">
        <f>VLOOKUP($A30,Raw!$B$2:$DG$512,35,0)</f>
        <v>5.79</v>
      </c>
      <c r="L30" s="13" t="str">
        <f>VLOOKUP($A30,Raw!$B$2:$DG$512,36,0)</f>
        <v>35.84</v>
      </c>
      <c r="M30" s="13" t="str">
        <f>VLOOKUP($A30,Raw!$B$2:$DG$512,37,0)</f>
        <v>2469.12</v>
      </c>
    </row>
    <row r="31" spans="1:13" x14ac:dyDescent="0.3">
      <c r="A31" s="13" t="s">
        <v>686</v>
      </c>
      <c r="B31" s="13" t="str">
        <f>VLOOKUP($A31,Raw!$B$2:$DG$512,26,0)</f>
        <v>606.1</v>
      </c>
      <c r="C31" s="13" t="str">
        <f>VLOOKUP($A31,Raw!$B$2:$DG$512,27,0)</f>
        <v>0</v>
      </c>
      <c r="D31" s="13" t="str">
        <f>VLOOKUP($A31,Raw!$B$2:$DG$512,28,0)</f>
        <v>0</v>
      </c>
      <c r="E31" s="13" t="str">
        <f>VLOOKUP($A31,Raw!$B$2:$DG$512,29,0)</f>
        <v>0</v>
      </c>
      <c r="F31" s="13" t="str">
        <f>VLOOKUP($A31,Raw!$B$2:$DG$512,30,0)</f>
        <v>0</v>
      </c>
      <c r="G31" s="13" t="str">
        <f>VLOOKUP($A31,Raw!$B$2:$DG$512,31,0)</f>
        <v>0</v>
      </c>
      <c r="H31" s="13" t="str">
        <f>VLOOKUP($A31,Raw!$B$2:$DG$512,32,0)</f>
        <v>0</v>
      </c>
      <c r="I31" s="13" t="str">
        <f>VLOOKUP($A31,Raw!$B$2:$DG$512,33,0)</f>
        <v>0</v>
      </c>
      <c r="J31" s="13" t="str">
        <f>VLOOKUP($A31,Raw!$B$2:$DG$512,34,0)</f>
        <v>0</v>
      </c>
      <c r="K31" s="13" t="str">
        <f>VLOOKUP($A31,Raw!$B$2:$DG$512,35,0)</f>
        <v>44.75</v>
      </c>
      <c r="L31" s="13" t="str">
        <f>VLOOKUP($A31,Raw!$B$2:$DG$512,36,0)</f>
        <v>38.88</v>
      </c>
      <c r="M31" s="13" t="str">
        <f>VLOOKUP($A31,Raw!$B$2:$DG$512,37,0)</f>
        <v>689.73</v>
      </c>
    </row>
    <row r="32" spans="1:13" x14ac:dyDescent="0.3">
      <c r="A32" s="13" t="s">
        <v>721</v>
      </c>
      <c r="B32" s="13" t="str">
        <f>VLOOKUP($A32,Raw!$B$2:$DG$512,26,0)</f>
        <v>758.45</v>
      </c>
      <c r="C32" s="13" t="str">
        <f>VLOOKUP($A32,Raw!$B$2:$DG$512,27,0)</f>
        <v>0</v>
      </c>
      <c r="D32" s="13" t="str">
        <f>VLOOKUP($A32,Raw!$B$2:$DG$512,28,0)</f>
        <v>0</v>
      </c>
      <c r="E32" s="13" t="str">
        <f>VLOOKUP($A32,Raw!$B$2:$DG$512,29,0)</f>
        <v>0</v>
      </c>
      <c r="F32" s="13" t="str">
        <f>VLOOKUP($A32,Raw!$B$2:$DG$512,30,0)</f>
        <v>0</v>
      </c>
      <c r="G32" s="13" t="str">
        <f>VLOOKUP($A32,Raw!$B$2:$DG$512,31,0)</f>
        <v>0</v>
      </c>
      <c r="H32" s="13" t="str">
        <f>VLOOKUP($A32,Raw!$B$2:$DG$512,32,0)</f>
        <v>0</v>
      </c>
      <c r="I32" s="13" t="str">
        <f>VLOOKUP($A32,Raw!$B$2:$DG$512,33,0)</f>
        <v>0</v>
      </c>
      <c r="J32" s="13" t="str">
        <f>VLOOKUP($A32,Raw!$B$2:$DG$512,34,0)</f>
        <v>0</v>
      </c>
      <c r="K32" s="13" t="str">
        <f>VLOOKUP($A32,Raw!$B$2:$DG$512,35,0)</f>
        <v>11.04</v>
      </c>
      <c r="L32" s="13" t="str">
        <f>VLOOKUP($A32,Raw!$B$2:$DG$512,36,0)</f>
        <v>27.48</v>
      </c>
      <c r="M32" s="13" t="str">
        <f>VLOOKUP($A32,Raw!$B$2:$DG$512,37,0)</f>
        <v>796.97</v>
      </c>
    </row>
    <row r="33" spans="1:13" x14ac:dyDescent="0.3">
      <c r="A33" s="13" t="s">
        <v>744</v>
      </c>
      <c r="B33" s="13" t="str">
        <f>VLOOKUP($A33,Raw!$B$2:$DG$512,26,0)</f>
        <v>0</v>
      </c>
      <c r="C33" s="13" t="str">
        <f>VLOOKUP($A33,Raw!$B$2:$DG$512,27,0)</f>
        <v>0</v>
      </c>
      <c r="D33" s="13" t="str">
        <f>VLOOKUP($A33,Raw!$B$2:$DG$512,28,0)</f>
        <v>0</v>
      </c>
      <c r="E33" s="13" t="str">
        <f>VLOOKUP($A33,Raw!$B$2:$DG$512,29,0)</f>
        <v>0</v>
      </c>
      <c r="F33" s="13" t="str">
        <f>VLOOKUP($A33,Raw!$B$2:$DG$512,30,0)</f>
        <v>0</v>
      </c>
      <c r="G33" s="13" t="str">
        <f>VLOOKUP($A33,Raw!$B$2:$DG$512,31,0)</f>
        <v>0</v>
      </c>
      <c r="H33" s="13" t="str">
        <f>VLOOKUP($A33,Raw!$B$2:$DG$512,32,0)</f>
        <v>0</v>
      </c>
      <c r="I33" s="13" t="str">
        <f>VLOOKUP($A33,Raw!$B$2:$DG$512,33,0)</f>
        <v>0</v>
      </c>
      <c r="J33" s="13" t="str">
        <f>VLOOKUP($A33,Raw!$B$2:$DG$512,34,0)</f>
        <v>0</v>
      </c>
      <c r="K33" s="13" t="str">
        <f>VLOOKUP($A33,Raw!$B$2:$DG$512,35,0)</f>
        <v>0</v>
      </c>
      <c r="L33" s="13" t="str">
        <f>VLOOKUP($A33,Raw!$B$2:$DG$512,36,0)</f>
        <v>0</v>
      </c>
      <c r="M33" s="13" t="str">
        <f>VLOOKUP($A33,Raw!$B$2:$DG$512,37,0)</f>
        <v>0</v>
      </c>
    </row>
    <row r="34" spans="1:13" x14ac:dyDescent="0.3">
      <c r="A34" s="13" t="s">
        <v>751</v>
      </c>
      <c r="B34" s="13" t="str">
        <f>VLOOKUP($A34,Raw!$B$2:$DG$512,26,0)</f>
        <v>0</v>
      </c>
      <c r="C34" s="13" t="str">
        <f>VLOOKUP($A34,Raw!$B$2:$DG$512,27,0)</f>
        <v>0</v>
      </c>
      <c r="D34" s="13" t="str">
        <f>VLOOKUP($A34,Raw!$B$2:$DG$512,28,0)</f>
        <v>0</v>
      </c>
      <c r="E34" s="13" t="str">
        <f>VLOOKUP($A34,Raw!$B$2:$DG$512,29,0)</f>
        <v>0</v>
      </c>
      <c r="F34" s="13" t="str">
        <f>VLOOKUP($A34,Raw!$B$2:$DG$512,30,0)</f>
        <v>0</v>
      </c>
      <c r="G34" s="13" t="str">
        <f>VLOOKUP($A34,Raw!$B$2:$DG$512,31,0)</f>
        <v>0</v>
      </c>
      <c r="H34" s="13" t="str">
        <f>VLOOKUP($A34,Raw!$B$2:$DG$512,32,0)</f>
        <v>0</v>
      </c>
      <c r="I34" s="13" t="str">
        <f>VLOOKUP($A34,Raw!$B$2:$DG$512,33,0)</f>
        <v>0</v>
      </c>
      <c r="J34" s="13" t="str">
        <f>VLOOKUP($A34,Raw!$B$2:$DG$512,34,0)</f>
        <v>0</v>
      </c>
      <c r="K34" s="13" t="str">
        <f>VLOOKUP($A34,Raw!$B$2:$DG$512,35,0)</f>
        <v>0</v>
      </c>
      <c r="L34" s="13" t="str">
        <f>VLOOKUP($A34,Raw!$B$2:$DG$512,36,0)</f>
        <v>0</v>
      </c>
      <c r="M34" s="13" t="str">
        <f>VLOOKUP($A34,Raw!$B$2:$DG$512,37,0)</f>
        <v>0</v>
      </c>
    </row>
    <row r="35" spans="1:13" x14ac:dyDescent="0.3">
      <c r="A35" s="13" t="s">
        <v>754</v>
      </c>
      <c r="B35" s="13" t="str">
        <f>VLOOKUP($A35,Raw!$B$2:$DG$512,26,0)</f>
        <v>0</v>
      </c>
      <c r="C35" s="13" t="str">
        <f>VLOOKUP($A35,Raw!$B$2:$DG$512,27,0)</f>
        <v>0</v>
      </c>
      <c r="D35" s="13" t="str">
        <f>VLOOKUP($A35,Raw!$B$2:$DG$512,28,0)</f>
        <v>0</v>
      </c>
      <c r="E35" s="13" t="str">
        <f>VLOOKUP($A35,Raw!$B$2:$DG$512,29,0)</f>
        <v>0</v>
      </c>
      <c r="F35" s="13" t="str">
        <f>VLOOKUP($A35,Raw!$B$2:$DG$512,30,0)</f>
        <v>0</v>
      </c>
      <c r="G35" s="13" t="str">
        <f>VLOOKUP($A35,Raw!$B$2:$DG$512,31,0)</f>
        <v>0</v>
      </c>
      <c r="H35" s="13" t="str">
        <f>VLOOKUP($A35,Raw!$B$2:$DG$512,32,0)</f>
        <v>0</v>
      </c>
      <c r="I35" s="13" t="str">
        <f>VLOOKUP($A35,Raw!$B$2:$DG$512,33,0)</f>
        <v>0</v>
      </c>
      <c r="J35" s="13" t="str">
        <f>VLOOKUP($A35,Raw!$B$2:$DG$512,34,0)</f>
        <v>0</v>
      </c>
      <c r="K35" s="13" t="str">
        <f>VLOOKUP($A35,Raw!$B$2:$DG$512,35,0)</f>
        <v>0</v>
      </c>
      <c r="L35" s="13" t="str">
        <f>VLOOKUP($A35,Raw!$B$2:$DG$512,36,0)</f>
        <v>0</v>
      </c>
      <c r="M35" s="13" t="str">
        <f>VLOOKUP($A35,Raw!$B$2:$DG$512,37,0)</f>
        <v>0</v>
      </c>
    </row>
    <row r="36" spans="1:13" x14ac:dyDescent="0.3">
      <c r="A36" s="13" t="s">
        <v>763</v>
      </c>
      <c r="B36" s="13" t="str">
        <f>VLOOKUP($A36,Raw!$B$2:$DG$512,26,0)</f>
        <v>28.92</v>
      </c>
      <c r="C36" s="13" t="str">
        <f>VLOOKUP($A36,Raw!$B$2:$DG$512,27,0)</f>
        <v>0</v>
      </c>
      <c r="D36" s="13" t="str">
        <f>VLOOKUP($A36,Raw!$B$2:$DG$512,28,0)</f>
        <v>0</v>
      </c>
      <c r="E36" s="13" t="str">
        <f>VLOOKUP($A36,Raw!$B$2:$DG$512,29,0)</f>
        <v>0</v>
      </c>
      <c r="F36" s="13" t="str">
        <f>VLOOKUP($A36,Raw!$B$2:$DG$512,30,0)</f>
        <v>0</v>
      </c>
      <c r="G36" s="13" t="str">
        <f>VLOOKUP($A36,Raw!$B$2:$DG$512,31,0)</f>
        <v>0</v>
      </c>
      <c r="H36" s="13" t="str">
        <f>VLOOKUP($A36,Raw!$B$2:$DG$512,32,0)</f>
        <v>0</v>
      </c>
      <c r="I36" s="13" t="str">
        <f>VLOOKUP($A36,Raw!$B$2:$DG$512,33,0)</f>
        <v>0</v>
      </c>
      <c r="J36" s="13" t="str">
        <f>VLOOKUP($A36,Raw!$B$2:$DG$512,34,0)</f>
        <v>0</v>
      </c>
      <c r="K36" s="13" t="str">
        <f>VLOOKUP($A36,Raw!$B$2:$DG$512,35,0)</f>
        <v>0.01</v>
      </c>
      <c r="L36" s="13" t="str">
        <f>VLOOKUP($A36,Raw!$B$2:$DG$512,36,0)</f>
        <v>0.16</v>
      </c>
      <c r="M36" s="13" t="str">
        <f>VLOOKUP($A36,Raw!$B$2:$DG$512,37,0)</f>
        <v>29.09</v>
      </c>
    </row>
    <row r="37" spans="1:13" x14ac:dyDescent="0.3">
      <c r="A37" s="13" t="s">
        <v>780</v>
      </c>
      <c r="B37" s="13" t="str">
        <f>VLOOKUP($A37,Raw!$B$2:$DG$512,26,0)</f>
        <v>57.86</v>
      </c>
      <c r="C37" s="13" t="str">
        <f>VLOOKUP($A37,Raw!$B$2:$DG$512,27,0)</f>
        <v>0</v>
      </c>
      <c r="D37" s="13" t="str">
        <f>VLOOKUP($A37,Raw!$B$2:$DG$512,28,0)</f>
        <v>0.87</v>
      </c>
      <c r="E37" s="13" t="str">
        <f>VLOOKUP($A37,Raw!$B$2:$DG$512,29,0)</f>
        <v>0</v>
      </c>
      <c r="F37" s="13" t="str">
        <f>VLOOKUP($A37,Raw!$B$2:$DG$512,30,0)</f>
        <v>0</v>
      </c>
      <c r="G37" s="13" t="str">
        <f>VLOOKUP($A37,Raw!$B$2:$DG$512,31,0)</f>
        <v>0</v>
      </c>
      <c r="H37" s="13" t="str">
        <f>VLOOKUP($A37,Raw!$B$2:$DG$512,32,0)</f>
        <v>0</v>
      </c>
      <c r="I37" s="13" t="str">
        <f>VLOOKUP($A37,Raw!$B$2:$DG$512,33,0)</f>
        <v>0</v>
      </c>
      <c r="J37" s="13" t="str">
        <f>VLOOKUP($A37,Raw!$B$2:$DG$512,34,0)</f>
        <v>0</v>
      </c>
      <c r="K37" s="13" t="str">
        <f>VLOOKUP($A37,Raw!$B$2:$DG$512,35,0)</f>
        <v>1.29</v>
      </c>
      <c r="L37" s="13" t="str">
        <f>VLOOKUP($A37,Raw!$B$2:$DG$512,36,0)</f>
        <v>4.36</v>
      </c>
      <c r="M37" s="13" t="str">
        <f>VLOOKUP($A37,Raw!$B$2:$DG$512,37,0)</f>
        <v>64.38</v>
      </c>
    </row>
    <row r="38" spans="1:13" x14ac:dyDescent="0.3">
      <c r="A38" s="13" t="s">
        <v>804</v>
      </c>
      <c r="B38" s="13" t="str">
        <f>VLOOKUP($A38,Raw!$B$2:$DG$512,26,0)</f>
        <v>51.04</v>
      </c>
      <c r="C38" s="13" t="str">
        <f>VLOOKUP($A38,Raw!$B$2:$DG$512,27,0)</f>
        <v>0</v>
      </c>
      <c r="D38" s="13" t="str">
        <f>VLOOKUP($A38,Raw!$B$2:$DG$512,28,0)</f>
        <v>0.06</v>
      </c>
      <c r="E38" s="13" t="str">
        <f>VLOOKUP($A38,Raw!$B$2:$DG$512,29,0)</f>
        <v>0</v>
      </c>
      <c r="F38" s="13" t="str">
        <f>VLOOKUP($A38,Raw!$B$2:$DG$512,30,0)</f>
        <v>0</v>
      </c>
      <c r="G38" s="13" t="str">
        <f>VLOOKUP($A38,Raw!$B$2:$DG$512,31,0)</f>
        <v>0</v>
      </c>
      <c r="H38" s="13" t="str">
        <f>VLOOKUP($A38,Raw!$B$2:$DG$512,32,0)</f>
        <v>0</v>
      </c>
      <c r="I38" s="13" t="str">
        <f>VLOOKUP($A38,Raw!$B$2:$DG$512,33,0)</f>
        <v>0</v>
      </c>
      <c r="J38" s="13" t="str">
        <f>VLOOKUP($A38,Raw!$B$2:$DG$512,34,0)</f>
        <v>0</v>
      </c>
      <c r="K38" s="13" t="str">
        <f>VLOOKUP($A38,Raw!$B$2:$DG$512,35,0)</f>
        <v>0.03</v>
      </c>
      <c r="L38" s="13" t="str">
        <f>VLOOKUP($A38,Raw!$B$2:$DG$512,36,0)</f>
        <v>0.21</v>
      </c>
      <c r="M38" s="13" t="str">
        <f>VLOOKUP($A38,Raw!$B$2:$DG$512,37,0)</f>
        <v>51.34</v>
      </c>
    </row>
    <row r="39" spans="1:13" x14ac:dyDescent="0.3">
      <c r="A39" s="13" t="s">
        <v>818</v>
      </c>
      <c r="B39" s="13" t="str">
        <f>VLOOKUP($A39,Raw!$B$2:$DG$512,26,0)</f>
        <v>190.16</v>
      </c>
      <c r="C39" s="13" t="str">
        <f>VLOOKUP($A39,Raw!$B$2:$DG$512,27,0)</f>
        <v>0</v>
      </c>
      <c r="D39" s="13" t="str">
        <f>VLOOKUP($A39,Raw!$B$2:$DG$512,28,0)</f>
        <v>0.02</v>
      </c>
      <c r="E39" s="13" t="str">
        <f>VLOOKUP($A39,Raw!$B$2:$DG$512,29,0)</f>
        <v>0</v>
      </c>
      <c r="F39" s="13" t="str">
        <f>VLOOKUP($A39,Raw!$B$2:$DG$512,30,0)</f>
        <v>0</v>
      </c>
      <c r="G39" s="13" t="str">
        <f>VLOOKUP($A39,Raw!$B$2:$DG$512,31,0)</f>
        <v>0</v>
      </c>
      <c r="H39" s="13" t="str">
        <f>VLOOKUP($A39,Raw!$B$2:$DG$512,32,0)</f>
        <v>0</v>
      </c>
      <c r="I39" s="13" t="str">
        <f>VLOOKUP($A39,Raw!$B$2:$DG$512,33,0)</f>
        <v>0</v>
      </c>
      <c r="J39" s="13" t="str">
        <f>VLOOKUP($A39,Raw!$B$2:$DG$512,34,0)</f>
        <v>0</v>
      </c>
      <c r="K39" s="13" t="str">
        <f>VLOOKUP($A39,Raw!$B$2:$DG$512,35,0)</f>
        <v>16.31</v>
      </c>
      <c r="L39" s="13" t="str">
        <f>VLOOKUP($A39,Raw!$B$2:$DG$512,36,0)</f>
        <v>5.47</v>
      </c>
      <c r="M39" s="13" t="str">
        <f>VLOOKUP($A39,Raw!$B$2:$DG$512,37,0)</f>
        <v>211.96</v>
      </c>
    </row>
    <row r="40" spans="1:13" x14ac:dyDescent="0.3">
      <c r="A40" s="13" t="s">
        <v>855</v>
      </c>
      <c r="B40" s="13" t="str">
        <f>VLOOKUP($A40,Raw!$B$2:$DG$512,26,0)</f>
        <v>23831.03</v>
      </c>
      <c r="C40" s="13" t="str">
        <f>VLOOKUP($A40,Raw!$B$2:$DG$512,27,0)</f>
        <v>0</v>
      </c>
      <c r="D40" s="13" t="str">
        <f>VLOOKUP($A40,Raw!$B$2:$DG$512,28,0)</f>
        <v>0</v>
      </c>
      <c r="E40" s="13" t="str">
        <f>VLOOKUP($A40,Raw!$B$2:$DG$512,29,0)</f>
        <v>0</v>
      </c>
      <c r="F40" s="13" t="str">
        <f>VLOOKUP($A40,Raw!$B$2:$DG$512,30,0)</f>
        <v>0</v>
      </c>
      <c r="G40" s="13" t="str">
        <f>VLOOKUP($A40,Raw!$B$2:$DG$512,31,0)</f>
        <v>0</v>
      </c>
      <c r="H40" s="13" t="str">
        <f>VLOOKUP($A40,Raw!$B$2:$DG$512,32,0)</f>
        <v>0</v>
      </c>
      <c r="I40" s="13" t="str">
        <f>VLOOKUP($A40,Raw!$B$2:$DG$512,33,0)</f>
        <v>0</v>
      </c>
      <c r="J40" s="13" t="str">
        <f>VLOOKUP($A40,Raw!$B$2:$DG$512,34,0)</f>
        <v>0</v>
      </c>
      <c r="K40" s="13" t="str">
        <f>VLOOKUP($A40,Raw!$B$2:$DG$512,35,0)</f>
        <v>65.47</v>
      </c>
      <c r="L40" s="13" t="str">
        <f>VLOOKUP($A40,Raw!$B$2:$DG$512,36,0)</f>
        <v>367.58</v>
      </c>
      <c r="M40" s="13" t="str">
        <f>VLOOKUP($A40,Raw!$B$2:$DG$512,37,0)</f>
        <v>24264.08</v>
      </c>
    </row>
    <row r="41" spans="1:13" x14ac:dyDescent="0.3">
      <c r="A41" s="13" t="s">
        <v>882</v>
      </c>
      <c r="B41" s="13" t="str">
        <f>VLOOKUP($A41,Raw!$B$2:$DG$512,26,0)</f>
        <v>0</v>
      </c>
      <c r="C41" s="13" t="str">
        <f>VLOOKUP($A41,Raw!$B$2:$DG$512,27,0)</f>
        <v>0</v>
      </c>
      <c r="D41" s="13" t="str">
        <f>VLOOKUP($A41,Raw!$B$2:$DG$512,28,0)</f>
        <v>0</v>
      </c>
      <c r="E41" s="13" t="str">
        <f>VLOOKUP($A41,Raw!$B$2:$DG$512,29,0)</f>
        <v>0</v>
      </c>
      <c r="F41" s="13" t="str">
        <f>VLOOKUP($A41,Raw!$B$2:$DG$512,30,0)</f>
        <v>0</v>
      </c>
      <c r="G41" s="13" t="str">
        <f>VLOOKUP($A41,Raw!$B$2:$DG$512,31,0)</f>
        <v>0</v>
      </c>
      <c r="H41" s="13" t="str">
        <f>VLOOKUP($A41,Raw!$B$2:$DG$512,32,0)</f>
        <v>0</v>
      </c>
      <c r="I41" s="13" t="str">
        <f>VLOOKUP($A41,Raw!$B$2:$DG$512,33,0)</f>
        <v>0</v>
      </c>
      <c r="J41" s="13" t="str">
        <f>VLOOKUP($A41,Raw!$B$2:$DG$512,34,0)</f>
        <v>0</v>
      </c>
      <c r="K41" s="13" t="str">
        <f>VLOOKUP($A41,Raw!$B$2:$DG$512,35,0)</f>
        <v>0</v>
      </c>
      <c r="L41" s="13" t="str">
        <f>VLOOKUP($A41,Raw!$B$2:$DG$512,36,0)</f>
        <v>0</v>
      </c>
      <c r="M41" s="13" t="str">
        <f>VLOOKUP($A41,Raw!$B$2:$DG$512,37,0)</f>
        <v>0</v>
      </c>
    </row>
    <row r="42" spans="1:13" x14ac:dyDescent="0.3">
      <c r="A42" s="13" t="s">
        <v>893</v>
      </c>
      <c r="B42" s="13" t="str">
        <f>VLOOKUP($A42,Raw!$B$2:$DG$512,26,0)</f>
        <v>19.09</v>
      </c>
      <c r="C42" s="13" t="str">
        <f>VLOOKUP($A42,Raw!$B$2:$DG$512,27,0)</f>
        <v>0</v>
      </c>
      <c r="D42" s="13" t="str">
        <f>VLOOKUP($A42,Raw!$B$2:$DG$512,28,0)</f>
        <v>5.53</v>
      </c>
      <c r="E42" s="13" t="str">
        <f>VLOOKUP($A42,Raw!$B$2:$DG$512,29,0)</f>
        <v>0</v>
      </c>
      <c r="F42" s="13" t="str">
        <f>VLOOKUP($A42,Raw!$B$2:$DG$512,30,0)</f>
        <v>26.98</v>
      </c>
      <c r="G42" s="13" t="str">
        <f>VLOOKUP($A42,Raw!$B$2:$DG$512,31,0)</f>
        <v>0</v>
      </c>
      <c r="H42" s="13" t="str">
        <f>VLOOKUP($A42,Raw!$B$2:$DG$512,32,0)</f>
        <v>0</v>
      </c>
      <c r="I42" s="13" t="str">
        <f>VLOOKUP($A42,Raw!$B$2:$DG$512,33,0)</f>
        <v>0</v>
      </c>
      <c r="J42" s="13" t="str">
        <f>VLOOKUP($A42,Raw!$B$2:$DG$512,34,0)</f>
        <v>0</v>
      </c>
      <c r="K42" s="13" t="str">
        <f>VLOOKUP($A42,Raw!$B$2:$DG$512,35,0)</f>
        <v>217.74</v>
      </c>
      <c r="L42" s="13" t="str">
        <f>VLOOKUP($A42,Raw!$B$2:$DG$512,36,0)</f>
        <v>0.81</v>
      </c>
      <c r="M42" s="13" t="str">
        <f>VLOOKUP($A42,Raw!$B$2:$DG$512,37,0)</f>
        <v>270.15</v>
      </c>
    </row>
    <row r="43" spans="1:13" x14ac:dyDescent="0.3">
      <c r="A43" s="13" t="s">
        <v>940</v>
      </c>
      <c r="B43" s="13" t="str">
        <f>VLOOKUP($A43,Raw!$B$2:$DG$512,26,0)</f>
        <v>85.25383</v>
      </c>
      <c r="C43" s="13" t="str">
        <f>VLOOKUP($A43,Raw!$B$2:$DG$512,27,0)</f>
        <v>0</v>
      </c>
      <c r="D43" s="13" t="str">
        <f>VLOOKUP($A43,Raw!$B$2:$DG$512,28,0)</f>
        <v>0</v>
      </c>
      <c r="E43" s="13" t="str">
        <f>VLOOKUP($A43,Raw!$B$2:$DG$512,29,0)</f>
        <v>0</v>
      </c>
      <c r="F43" s="13" t="str">
        <f>VLOOKUP($A43,Raw!$B$2:$DG$512,30,0)</f>
        <v>0</v>
      </c>
      <c r="G43" s="13" t="str">
        <f>VLOOKUP($A43,Raw!$B$2:$DG$512,31,0)</f>
        <v>0</v>
      </c>
      <c r="H43" s="13" t="str">
        <f>VLOOKUP($A43,Raw!$B$2:$DG$512,32,0)</f>
        <v>0</v>
      </c>
      <c r="I43" s="13" t="str">
        <f>VLOOKUP($A43,Raw!$B$2:$DG$512,33,0)</f>
        <v>0</v>
      </c>
      <c r="J43" s="13" t="str">
        <f>VLOOKUP($A43,Raw!$B$2:$DG$512,34,0)</f>
        <v>0</v>
      </c>
      <c r="K43" s="13" t="str">
        <f>VLOOKUP($A43,Raw!$B$2:$DG$512,35,0)</f>
        <v>0</v>
      </c>
      <c r="L43" s="13" t="str">
        <f>VLOOKUP($A43,Raw!$B$2:$DG$512,36,0)</f>
        <v>6.07539</v>
      </c>
      <c r="M43" s="13" t="str">
        <f>VLOOKUP($A43,Raw!$B$2:$DG$512,37,0)</f>
        <v>91.32922</v>
      </c>
    </row>
    <row r="44" spans="1:13" x14ac:dyDescent="0.3">
      <c r="A44" s="13" t="s">
        <v>953</v>
      </c>
      <c r="B44" s="13" t="str">
        <f>VLOOKUP($A44,Raw!$B$2:$DG$512,26,0)</f>
        <v>43.63</v>
      </c>
      <c r="C44" s="13" t="str">
        <f>VLOOKUP($A44,Raw!$B$2:$DG$512,27,0)</f>
        <v>0</v>
      </c>
      <c r="D44" s="13" t="str">
        <f>VLOOKUP($A44,Raw!$B$2:$DG$512,28,0)</f>
        <v>0</v>
      </c>
      <c r="E44" s="13" t="str">
        <f>VLOOKUP($A44,Raw!$B$2:$DG$512,29,0)</f>
        <v>0</v>
      </c>
      <c r="F44" s="13" t="str">
        <f>VLOOKUP($A44,Raw!$B$2:$DG$512,30,0)</f>
        <v>0</v>
      </c>
      <c r="G44" s="13" t="str">
        <f>VLOOKUP($A44,Raw!$B$2:$DG$512,31,0)</f>
        <v>0</v>
      </c>
      <c r="H44" s="13" t="str">
        <f>VLOOKUP($A44,Raw!$B$2:$DG$512,32,0)</f>
        <v>0</v>
      </c>
      <c r="I44" s="13" t="str">
        <f>VLOOKUP($A44,Raw!$B$2:$DG$512,33,0)</f>
        <v>0</v>
      </c>
      <c r="J44" s="13" t="str">
        <f>VLOOKUP($A44,Raw!$B$2:$DG$512,34,0)</f>
        <v>0</v>
      </c>
      <c r="K44" s="13" t="str">
        <f>VLOOKUP($A44,Raw!$B$2:$DG$512,35,0)</f>
        <v>0</v>
      </c>
      <c r="L44" s="13" t="str">
        <f>VLOOKUP($A44,Raw!$B$2:$DG$512,36,0)</f>
        <v>0.08</v>
      </c>
      <c r="M44" s="13" t="str">
        <f>VLOOKUP($A44,Raw!$B$2:$DG$512,37,0)</f>
        <v>43.71</v>
      </c>
    </row>
    <row r="45" spans="1:13" x14ac:dyDescent="0.3">
      <c r="A45" s="13" t="s">
        <v>967</v>
      </c>
      <c r="B45" s="13" t="str">
        <f>VLOOKUP($A45,Raw!$B$2:$DG$512,26,0)</f>
        <v>0</v>
      </c>
      <c r="C45" s="13" t="str">
        <f>VLOOKUP($A45,Raw!$B$2:$DG$512,27,0)</f>
        <v>0</v>
      </c>
      <c r="D45" s="13" t="str">
        <f>VLOOKUP($A45,Raw!$B$2:$DG$512,28,0)</f>
        <v>0</v>
      </c>
      <c r="E45" s="13" t="str">
        <f>VLOOKUP($A45,Raw!$B$2:$DG$512,29,0)</f>
        <v>0</v>
      </c>
      <c r="F45" s="13" t="str">
        <f>VLOOKUP($A45,Raw!$B$2:$DG$512,30,0)</f>
        <v>0</v>
      </c>
      <c r="G45" s="13" t="str">
        <f>VLOOKUP($A45,Raw!$B$2:$DG$512,31,0)</f>
        <v>0</v>
      </c>
      <c r="H45" s="13" t="str">
        <f>VLOOKUP($A45,Raw!$B$2:$DG$512,32,0)</f>
        <v>0</v>
      </c>
      <c r="I45" s="13" t="str">
        <f>VLOOKUP($A45,Raw!$B$2:$DG$512,33,0)</f>
        <v>0</v>
      </c>
      <c r="J45" s="13" t="str">
        <f>VLOOKUP($A45,Raw!$B$2:$DG$512,34,0)</f>
        <v>0</v>
      </c>
      <c r="K45" s="13" t="str">
        <f>VLOOKUP($A45,Raw!$B$2:$DG$512,35,0)</f>
        <v>0</v>
      </c>
      <c r="L45" s="13" t="str">
        <f>VLOOKUP($A45,Raw!$B$2:$DG$512,36,0)</f>
        <v>0</v>
      </c>
      <c r="M45" s="13" t="str">
        <f>VLOOKUP($A45,Raw!$B$2:$DG$512,37,0)</f>
        <v>0</v>
      </c>
    </row>
    <row r="46" spans="1:13" x14ac:dyDescent="0.3">
      <c r="A46" s="13" t="s">
        <v>976</v>
      </c>
      <c r="B46" s="13" t="str">
        <f>VLOOKUP($A46,Raw!$B$2:$DG$512,26,0)</f>
        <v>965.6</v>
      </c>
      <c r="C46" s="13" t="str">
        <f>VLOOKUP($A46,Raw!$B$2:$DG$512,27,0)</f>
        <v>0</v>
      </c>
      <c r="D46" s="13" t="str">
        <f>VLOOKUP($A46,Raw!$B$2:$DG$512,28,0)</f>
        <v>0</v>
      </c>
      <c r="E46" s="13" t="str">
        <f>VLOOKUP($A46,Raw!$B$2:$DG$512,29,0)</f>
        <v>0</v>
      </c>
      <c r="F46" s="13" t="str">
        <f>VLOOKUP($A46,Raw!$B$2:$DG$512,30,0)</f>
        <v>0</v>
      </c>
      <c r="G46" s="13" t="str">
        <f>VLOOKUP($A46,Raw!$B$2:$DG$512,31,0)</f>
        <v>0</v>
      </c>
      <c r="H46" s="13" t="str">
        <f>VLOOKUP($A46,Raw!$B$2:$DG$512,32,0)</f>
        <v>0</v>
      </c>
      <c r="I46" s="13" t="str">
        <f>VLOOKUP($A46,Raw!$B$2:$DG$512,33,0)</f>
        <v>0</v>
      </c>
      <c r="J46" s="13" t="str">
        <f>VLOOKUP($A46,Raw!$B$2:$DG$512,34,0)</f>
        <v>0</v>
      </c>
      <c r="K46" s="13" t="str">
        <f>VLOOKUP($A46,Raw!$B$2:$DG$512,35,0)</f>
        <v>0</v>
      </c>
      <c r="L46" s="13" t="str">
        <f>VLOOKUP($A46,Raw!$B$2:$DG$512,36,0)</f>
        <v>40.4</v>
      </c>
      <c r="M46" s="13" t="str">
        <f>VLOOKUP($A46,Raw!$B$2:$DG$512,37,0)</f>
        <v>1006</v>
      </c>
    </row>
    <row r="47" spans="1:13" x14ac:dyDescent="0.3">
      <c r="A47" s="13" t="s">
        <v>997</v>
      </c>
      <c r="B47" s="13" t="str">
        <f>VLOOKUP($A47,Raw!$B$2:$DG$512,26,0)</f>
        <v>467.2763</v>
      </c>
      <c r="C47" s="13" t="str">
        <f>VLOOKUP($A47,Raw!$B$2:$DG$512,27,0)</f>
        <v>0</v>
      </c>
      <c r="D47" s="13" t="str">
        <f>VLOOKUP($A47,Raw!$B$2:$DG$512,28,0)</f>
        <v>0</v>
      </c>
      <c r="E47" s="13" t="str">
        <f>VLOOKUP($A47,Raw!$B$2:$DG$512,29,0)</f>
        <v>0</v>
      </c>
      <c r="F47" s="13" t="str">
        <f>VLOOKUP($A47,Raw!$B$2:$DG$512,30,0)</f>
        <v>0</v>
      </c>
      <c r="G47" s="13" t="str">
        <f>VLOOKUP($A47,Raw!$B$2:$DG$512,31,0)</f>
        <v>0</v>
      </c>
      <c r="H47" s="13" t="str">
        <f>VLOOKUP($A47,Raw!$B$2:$DG$512,32,0)</f>
        <v>0</v>
      </c>
      <c r="I47" s="13" t="str">
        <f>VLOOKUP($A47,Raw!$B$2:$DG$512,33,0)</f>
        <v>0</v>
      </c>
      <c r="J47" s="13" t="str">
        <f>VLOOKUP($A47,Raw!$B$2:$DG$512,34,0)</f>
        <v>0</v>
      </c>
      <c r="K47" s="13" t="str">
        <f>VLOOKUP($A47,Raw!$B$2:$DG$512,35,0)</f>
        <v>17.1184</v>
      </c>
      <c r="L47" s="13" t="str">
        <f>VLOOKUP($A47,Raw!$B$2:$DG$512,36,0)</f>
        <v>31.6567</v>
      </c>
      <c r="M47" s="13" t="str">
        <f>VLOOKUP($A47,Raw!$B$2:$DG$512,37,0)</f>
        <v>516.0514</v>
      </c>
    </row>
    <row r="48" spans="1:13" x14ac:dyDescent="0.3">
      <c r="A48" s="13" t="s">
        <v>1016</v>
      </c>
      <c r="B48" s="13" t="str">
        <f>VLOOKUP($A48,Raw!$B$2:$DG$512,26,0)</f>
        <v>1472.07</v>
      </c>
      <c r="C48" s="13" t="str">
        <f>VLOOKUP($A48,Raw!$B$2:$DG$512,27,0)</f>
        <v>0</v>
      </c>
      <c r="D48" s="13" t="str">
        <f>VLOOKUP($A48,Raw!$B$2:$DG$512,28,0)</f>
        <v>0</v>
      </c>
      <c r="E48" s="13" t="str">
        <f>VLOOKUP($A48,Raw!$B$2:$DG$512,29,0)</f>
        <v>0</v>
      </c>
      <c r="F48" s="13" t="str">
        <f>VLOOKUP($A48,Raw!$B$2:$DG$512,30,0)</f>
        <v>0</v>
      </c>
      <c r="G48" s="13" t="str">
        <f>VLOOKUP($A48,Raw!$B$2:$DG$512,31,0)</f>
        <v>0</v>
      </c>
      <c r="H48" s="13" t="str">
        <f>VLOOKUP($A48,Raw!$B$2:$DG$512,32,0)</f>
        <v>0</v>
      </c>
      <c r="I48" s="13" t="str">
        <f>VLOOKUP($A48,Raw!$B$2:$DG$512,33,0)</f>
        <v>0</v>
      </c>
      <c r="J48" s="13" t="str">
        <f>VLOOKUP($A48,Raw!$B$2:$DG$512,34,0)</f>
        <v>0</v>
      </c>
      <c r="K48" s="13" t="str">
        <f>VLOOKUP($A48,Raw!$B$2:$DG$512,35,0)</f>
        <v>14.83</v>
      </c>
      <c r="L48" s="13" t="str">
        <f>VLOOKUP($A48,Raw!$B$2:$DG$512,36,0)</f>
        <v>60.05</v>
      </c>
      <c r="M48" s="13" t="str">
        <f>VLOOKUP($A48,Raw!$B$2:$DG$512,37,0)</f>
        <v>1546.95</v>
      </c>
    </row>
    <row r="49" spans="1:13" x14ac:dyDescent="0.3">
      <c r="A49" s="13" t="s">
        <v>1034</v>
      </c>
      <c r="B49" s="13" t="str">
        <f>VLOOKUP($A49,Raw!$B$2:$DG$512,26,0)</f>
        <v>3038.55</v>
      </c>
      <c r="C49" s="13" t="str">
        <f>VLOOKUP($A49,Raw!$B$2:$DG$512,27,0)</f>
        <v>0.05</v>
      </c>
      <c r="D49" s="13" t="str">
        <f>VLOOKUP($A49,Raw!$B$2:$DG$512,28,0)</f>
        <v>0</v>
      </c>
      <c r="E49" s="13" t="str">
        <f>VLOOKUP($A49,Raw!$B$2:$DG$512,29,0)</f>
        <v>0.25</v>
      </c>
      <c r="F49" s="13" t="str">
        <f>VLOOKUP($A49,Raw!$B$2:$DG$512,30,0)</f>
        <v>0</v>
      </c>
      <c r="G49" s="13" t="str">
        <f>VLOOKUP($A49,Raw!$B$2:$DG$512,31,0)</f>
        <v>0</v>
      </c>
      <c r="H49" s="13" t="str">
        <f>VLOOKUP($A49,Raw!$B$2:$DG$512,32,0)</f>
        <v>0</v>
      </c>
      <c r="I49" s="13" t="str">
        <f>VLOOKUP($A49,Raw!$B$2:$DG$512,33,0)</f>
        <v>0</v>
      </c>
      <c r="J49" s="13" t="str">
        <f>VLOOKUP($A49,Raw!$B$2:$DG$512,34,0)</f>
        <v>0</v>
      </c>
      <c r="K49" s="13" t="str">
        <f>VLOOKUP($A49,Raw!$B$2:$DG$512,35,0)</f>
        <v>96.42</v>
      </c>
      <c r="L49" s="13" t="str">
        <f>VLOOKUP($A49,Raw!$B$2:$DG$512,36,0)</f>
        <v>208.14</v>
      </c>
      <c r="M49" s="13" t="str">
        <f>VLOOKUP($A49,Raw!$B$2:$DG$512,37,0)</f>
        <v>3343.41</v>
      </c>
    </row>
    <row r="50" spans="1:13" x14ac:dyDescent="0.3">
      <c r="A50" s="13" t="s">
        <v>1075</v>
      </c>
      <c r="B50" s="13" t="str">
        <f>VLOOKUP($A50,Raw!$B$2:$DG$512,26,0)</f>
        <v>244.79</v>
      </c>
      <c r="C50" s="13" t="str">
        <f>VLOOKUP($A50,Raw!$B$2:$DG$512,27,0)</f>
        <v>0</v>
      </c>
      <c r="D50" s="13" t="str">
        <f>VLOOKUP($A50,Raw!$B$2:$DG$512,28,0)</f>
        <v>0</v>
      </c>
      <c r="E50" s="13" t="str">
        <f>VLOOKUP($A50,Raw!$B$2:$DG$512,29,0)</f>
        <v>0.06</v>
      </c>
      <c r="F50" s="13" t="str">
        <f>VLOOKUP($A50,Raw!$B$2:$DG$512,30,0)</f>
        <v>0</v>
      </c>
      <c r="G50" s="13" t="str">
        <f>VLOOKUP($A50,Raw!$B$2:$DG$512,31,0)</f>
        <v>0</v>
      </c>
      <c r="H50" s="13" t="str">
        <f>VLOOKUP($A50,Raw!$B$2:$DG$512,32,0)</f>
        <v>0</v>
      </c>
      <c r="I50" s="13" t="str">
        <f>VLOOKUP($A50,Raw!$B$2:$DG$512,33,0)</f>
        <v>0</v>
      </c>
      <c r="J50" s="13" t="str">
        <f>VLOOKUP($A50,Raw!$B$2:$DG$512,34,0)</f>
        <v>0</v>
      </c>
      <c r="K50" s="13" t="str">
        <f>VLOOKUP($A50,Raw!$B$2:$DG$512,35,0)</f>
        <v>13.1</v>
      </c>
      <c r="L50" s="13" t="str">
        <f>VLOOKUP($A50,Raw!$B$2:$DG$512,36,0)</f>
        <v>8.14</v>
      </c>
      <c r="M50" s="13" t="str">
        <f>VLOOKUP($A50,Raw!$B$2:$DG$512,37,0)</f>
        <v>266.09</v>
      </c>
    </row>
    <row r="51" spans="1:13" x14ac:dyDescent="0.3">
      <c r="A51" s="13" t="s">
        <v>1095</v>
      </c>
      <c r="B51" s="13" t="str">
        <f>VLOOKUP($A51,Raw!$B$2:$DG$512,26,0)</f>
        <v>80.49</v>
      </c>
      <c r="C51" s="13" t="str">
        <f>VLOOKUP($A51,Raw!$B$2:$DG$512,27,0)</f>
        <v>0</v>
      </c>
      <c r="D51" s="13" t="str">
        <f>VLOOKUP($A51,Raw!$B$2:$DG$512,28,0)</f>
        <v>0</v>
      </c>
      <c r="E51" s="13" t="str">
        <f>VLOOKUP($A51,Raw!$B$2:$DG$512,29,0)</f>
        <v>0</v>
      </c>
      <c r="F51" s="13" t="str">
        <f>VLOOKUP($A51,Raw!$B$2:$DG$512,30,0)</f>
        <v>0</v>
      </c>
      <c r="G51" s="13" t="str">
        <f>VLOOKUP($A51,Raw!$B$2:$DG$512,31,0)</f>
        <v>0</v>
      </c>
      <c r="H51" s="13" t="str">
        <f>VLOOKUP($A51,Raw!$B$2:$DG$512,32,0)</f>
        <v>0</v>
      </c>
      <c r="I51" s="13" t="str">
        <f>VLOOKUP($A51,Raw!$B$2:$DG$512,33,0)</f>
        <v>0</v>
      </c>
      <c r="J51" s="13" t="str">
        <f>VLOOKUP($A51,Raw!$B$2:$DG$512,34,0)</f>
        <v>0</v>
      </c>
      <c r="K51" s="13" t="str">
        <f>VLOOKUP($A51,Raw!$B$2:$DG$512,35,0)</f>
        <v>0.03</v>
      </c>
      <c r="L51" s="13" t="str">
        <f>VLOOKUP($A51,Raw!$B$2:$DG$512,36,0)</f>
        <v>2.29</v>
      </c>
      <c r="M51" s="13" t="str">
        <f>VLOOKUP($A51,Raw!$B$2:$DG$512,37,0)</f>
        <v>82.8</v>
      </c>
    </row>
    <row r="52" spans="1:13" x14ac:dyDescent="0.3">
      <c r="A52" s="13" t="s">
        <v>1109</v>
      </c>
      <c r="B52" s="13" t="str">
        <f>VLOOKUP($A52,Raw!$B$2:$DG$512,26,0)</f>
        <v>39.13</v>
      </c>
      <c r="C52" s="13" t="str">
        <f>VLOOKUP($A52,Raw!$B$2:$DG$512,27,0)</f>
        <v>0</v>
      </c>
      <c r="D52" s="13" t="str">
        <f>VLOOKUP($A52,Raw!$B$2:$DG$512,28,0)</f>
        <v>0</v>
      </c>
      <c r="E52" s="13" t="str">
        <f>VLOOKUP($A52,Raw!$B$2:$DG$512,29,0)</f>
        <v>0</v>
      </c>
      <c r="F52" s="13" t="str">
        <f>VLOOKUP($A52,Raw!$B$2:$DG$512,30,0)</f>
        <v>0</v>
      </c>
      <c r="G52" s="13" t="str">
        <f>VLOOKUP($A52,Raw!$B$2:$DG$512,31,0)</f>
        <v>0</v>
      </c>
      <c r="H52" s="13" t="str">
        <f>VLOOKUP($A52,Raw!$B$2:$DG$512,32,0)</f>
        <v>0</v>
      </c>
      <c r="I52" s="13" t="str">
        <f>VLOOKUP($A52,Raw!$B$2:$DG$512,33,0)</f>
        <v>0</v>
      </c>
      <c r="J52" s="13" t="str">
        <f>VLOOKUP($A52,Raw!$B$2:$DG$512,34,0)</f>
        <v>0</v>
      </c>
      <c r="K52" s="13" t="str">
        <f>VLOOKUP($A52,Raw!$B$2:$DG$512,35,0)</f>
        <v>0</v>
      </c>
      <c r="L52" s="13" t="str">
        <f>VLOOKUP($A52,Raw!$B$2:$DG$512,36,0)</f>
        <v>1.98</v>
      </c>
      <c r="M52" s="13" t="str">
        <f>VLOOKUP($A52,Raw!$B$2:$DG$512,37,0)</f>
        <v>41.11</v>
      </c>
    </row>
    <row r="53" spans="1:13" x14ac:dyDescent="0.3">
      <c r="A53" s="13" t="s">
        <v>1125</v>
      </c>
      <c r="B53" s="13" t="str">
        <f>VLOOKUP($A53,Raw!$B$2:$DG$512,26,0)</f>
        <v>437</v>
      </c>
      <c r="C53" s="13" t="str">
        <f>VLOOKUP($A53,Raw!$B$2:$DG$512,27,0)</f>
        <v>0</v>
      </c>
      <c r="D53" s="13" t="str">
        <f>VLOOKUP($A53,Raw!$B$2:$DG$512,28,0)</f>
        <v>0</v>
      </c>
      <c r="E53" s="13" t="str">
        <f>VLOOKUP($A53,Raw!$B$2:$DG$512,29,0)</f>
        <v>0</v>
      </c>
      <c r="F53" s="13" t="str">
        <f>VLOOKUP($A53,Raw!$B$2:$DG$512,30,0)</f>
        <v>0</v>
      </c>
      <c r="G53" s="13" t="str">
        <f>VLOOKUP($A53,Raw!$B$2:$DG$512,31,0)</f>
        <v>0</v>
      </c>
      <c r="H53" s="13" t="str">
        <f>VLOOKUP($A53,Raw!$B$2:$DG$512,32,0)</f>
        <v>0</v>
      </c>
      <c r="I53" s="13" t="str">
        <f>VLOOKUP($A53,Raw!$B$2:$DG$512,33,0)</f>
        <v>0</v>
      </c>
      <c r="J53" s="13" t="str">
        <f>VLOOKUP($A53,Raw!$B$2:$DG$512,34,0)</f>
        <v>0</v>
      </c>
      <c r="K53" s="13" t="str">
        <f>VLOOKUP($A53,Raw!$B$2:$DG$512,35,0)</f>
        <v>25.64</v>
      </c>
      <c r="L53" s="13" t="str">
        <f>VLOOKUP($A53,Raw!$B$2:$DG$512,36,0)</f>
        <v>14.83</v>
      </c>
      <c r="M53" s="13" t="str">
        <f>VLOOKUP($A53,Raw!$B$2:$DG$512,37,0)</f>
        <v>477.47</v>
      </c>
    </row>
    <row r="54" spans="1:13" x14ac:dyDescent="0.3">
      <c r="A54" s="13" t="s">
        <v>1151</v>
      </c>
      <c r="B54" s="13" t="str">
        <f>VLOOKUP($A54,Raw!$B$2:$DG$512,26,0)</f>
        <v>5039.55</v>
      </c>
      <c r="C54" s="13" t="str">
        <f>VLOOKUP($A54,Raw!$B$2:$DG$512,27,0)</f>
        <v>0</v>
      </c>
      <c r="D54" s="13" t="str">
        <f>VLOOKUP($A54,Raw!$B$2:$DG$512,28,0)</f>
        <v>0</v>
      </c>
      <c r="E54" s="13" t="str">
        <f>VLOOKUP($A54,Raw!$B$2:$DG$512,29,0)</f>
        <v>0</v>
      </c>
      <c r="F54" s="13" t="str">
        <f>VLOOKUP($A54,Raw!$B$2:$DG$512,30,0)</f>
        <v>0</v>
      </c>
      <c r="G54" s="13" t="str">
        <f>VLOOKUP($A54,Raw!$B$2:$DG$512,31,0)</f>
        <v>0</v>
      </c>
      <c r="H54" s="13" t="str">
        <f>VLOOKUP($A54,Raw!$B$2:$DG$512,32,0)</f>
        <v>1.89</v>
      </c>
      <c r="I54" s="13" t="str">
        <f>VLOOKUP($A54,Raw!$B$2:$DG$512,33,0)</f>
        <v>0</v>
      </c>
      <c r="J54" s="13" t="str">
        <f>VLOOKUP($A54,Raw!$B$2:$DG$512,34,0)</f>
        <v>0</v>
      </c>
      <c r="K54" s="13" t="str">
        <f>VLOOKUP($A54,Raw!$B$2:$DG$512,35,0)</f>
        <v>54.6</v>
      </c>
      <c r="L54" s="13" t="str">
        <f>VLOOKUP($A54,Raw!$B$2:$DG$512,36,0)</f>
        <v>468.05</v>
      </c>
      <c r="M54" s="13" t="str">
        <f>VLOOKUP($A54,Raw!$B$2:$DG$512,37,0)</f>
        <v>5564.09</v>
      </c>
    </row>
    <row r="55" spans="1:13" x14ac:dyDescent="0.3">
      <c r="A55" s="13" t="s">
        <v>1171</v>
      </c>
      <c r="B55" s="13" t="str">
        <f>VLOOKUP($A55,Raw!$B$2:$DG$512,26,0)</f>
        <v>630.36897</v>
      </c>
      <c r="C55" s="13" t="str">
        <f>VLOOKUP($A55,Raw!$B$2:$DG$512,27,0)</f>
        <v>0</v>
      </c>
      <c r="D55" s="13" t="str">
        <f>VLOOKUP($A55,Raw!$B$2:$DG$512,28,0)</f>
        <v>0</v>
      </c>
      <c r="E55" s="13" t="str">
        <f>VLOOKUP($A55,Raw!$B$2:$DG$512,29,0)</f>
        <v>0</v>
      </c>
      <c r="F55" s="13" t="str">
        <f>VLOOKUP($A55,Raw!$B$2:$DG$512,30,0)</f>
        <v>0</v>
      </c>
      <c r="G55" s="13" t="str">
        <f>VLOOKUP($A55,Raw!$B$2:$DG$512,31,0)</f>
        <v>0</v>
      </c>
      <c r="H55" s="13" t="str">
        <f>VLOOKUP($A55,Raw!$B$2:$DG$512,32,0)</f>
        <v>0</v>
      </c>
      <c r="I55" s="13" t="str">
        <f>VLOOKUP($A55,Raw!$B$2:$DG$512,33,0)</f>
        <v>0</v>
      </c>
      <c r="J55" s="13" t="str">
        <f>VLOOKUP($A55,Raw!$B$2:$DG$512,34,0)</f>
        <v>0</v>
      </c>
      <c r="K55" s="13" t="str">
        <f>VLOOKUP($A55,Raw!$B$2:$DG$512,35,0)</f>
        <v>92.20624</v>
      </c>
      <c r="L55" s="13" t="str">
        <f>VLOOKUP($A55,Raw!$B$2:$DG$512,36,0)</f>
        <v>18.50901</v>
      </c>
      <c r="M55" s="13" t="str">
        <f>VLOOKUP($A55,Raw!$B$2:$DG$512,37,0)</f>
        <v>741.08422</v>
      </c>
    </row>
    <row r="56" spans="1:13" x14ac:dyDescent="0.3">
      <c r="A56" s="13" t="s">
        <v>1205</v>
      </c>
      <c r="B56" s="13" t="str">
        <f>VLOOKUP($A56,Raw!$B$2:$DG$512,26,0)</f>
        <v>0</v>
      </c>
      <c r="C56" s="13" t="str">
        <f>VLOOKUP($A56,Raw!$B$2:$DG$512,27,0)</f>
        <v>0</v>
      </c>
      <c r="D56" s="13" t="str">
        <f>VLOOKUP($A56,Raw!$B$2:$DG$512,28,0)</f>
        <v>0</v>
      </c>
      <c r="E56" s="13" t="str">
        <f>VLOOKUP($A56,Raw!$B$2:$DG$512,29,0)</f>
        <v>0</v>
      </c>
      <c r="F56" s="13" t="str">
        <f>VLOOKUP($A56,Raw!$B$2:$DG$512,30,0)</f>
        <v>0</v>
      </c>
      <c r="G56" s="13" t="str">
        <f>VLOOKUP($A56,Raw!$B$2:$DG$512,31,0)</f>
        <v>0</v>
      </c>
      <c r="H56" s="13" t="str">
        <f>VLOOKUP($A56,Raw!$B$2:$DG$512,32,0)</f>
        <v>0</v>
      </c>
      <c r="I56" s="13" t="str">
        <f>VLOOKUP($A56,Raw!$B$2:$DG$512,33,0)</f>
        <v>0</v>
      </c>
      <c r="J56" s="13" t="str">
        <f>VLOOKUP($A56,Raw!$B$2:$DG$512,34,0)</f>
        <v>0</v>
      </c>
      <c r="K56" s="13" t="str">
        <f>VLOOKUP($A56,Raw!$B$2:$DG$512,35,0)</f>
        <v>0</v>
      </c>
      <c r="L56" s="13" t="str">
        <f>VLOOKUP($A56,Raw!$B$2:$DG$512,36,0)</f>
        <v>0</v>
      </c>
      <c r="M56" s="13" t="str">
        <f>VLOOKUP($A56,Raw!$B$2:$DG$512,37,0)</f>
        <v>0</v>
      </c>
    </row>
    <row r="57" spans="1:13" x14ac:dyDescent="0.3">
      <c r="A57" s="13" t="s">
        <v>1212</v>
      </c>
      <c r="B57" s="13" t="str">
        <f>VLOOKUP($A57,Raw!$B$2:$DG$512,26,0)</f>
        <v>292.86</v>
      </c>
      <c r="C57" s="13" t="str">
        <f>VLOOKUP($A57,Raw!$B$2:$DG$512,27,0)</f>
        <v>0</v>
      </c>
      <c r="D57" s="13" t="str">
        <f>VLOOKUP($A57,Raw!$B$2:$DG$512,28,0)</f>
        <v>0</v>
      </c>
      <c r="E57" s="13" t="str">
        <f>VLOOKUP($A57,Raw!$B$2:$DG$512,29,0)</f>
        <v>0</v>
      </c>
      <c r="F57" s="13" t="str">
        <f>VLOOKUP($A57,Raw!$B$2:$DG$512,30,0)</f>
        <v>0</v>
      </c>
      <c r="G57" s="13" t="str">
        <f>VLOOKUP($A57,Raw!$B$2:$DG$512,31,0)</f>
        <v>0</v>
      </c>
      <c r="H57" s="13" t="str">
        <f>VLOOKUP($A57,Raw!$B$2:$DG$512,32,0)</f>
        <v>0</v>
      </c>
      <c r="I57" s="13" t="str">
        <f>VLOOKUP($A57,Raw!$B$2:$DG$512,33,0)</f>
        <v>0</v>
      </c>
      <c r="J57" s="13" t="str">
        <f>VLOOKUP($A57,Raw!$B$2:$DG$512,34,0)</f>
        <v>0</v>
      </c>
      <c r="K57" s="13" t="str">
        <f>VLOOKUP($A57,Raw!$B$2:$DG$512,35,0)</f>
        <v>0.04</v>
      </c>
      <c r="L57" s="13" t="str">
        <f>VLOOKUP($A57,Raw!$B$2:$DG$512,36,0)</f>
        <v>7.46</v>
      </c>
      <c r="M57" s="13" t="str">
        <f>VLOOKUP($A57,Raw!$B$2:$DG$512,37,0)</f>
        <v>300.37</v>
      </c>
    </row>
    <row r="58" spans="1:13" x14ac:dyDescent="0.3">
      <c r="A58" s="13" t="s">
        <v>1233</v>
      </c>
      <c r="B58" s="13" t="str">
        <f>VLOOKUP($A58,Raw!$B$2:$DG$512,26,0)</f>
        <v>66.5</v>
      </c>
      <c r="C58" s="13" t="str">
        <f>VLOOKUP($A58,Raw!$B$2:$DG$512,27,0)</f>
        <v>3.58</v>
      </c>
      <c r="D58" s="13" t="str">
        <f>VLOOKUP($A58,Raw!$B$2:$DG$512,28,0)</f>
        <v>0</v>
      </c>
      <c r="E58" s="13" t="str">
        <f>VLOOKUP($A58,Raw!$B$2:$DG$512,29,0)</f>
        <v>0</v>
      </c>
      <c r="F58" s="13" t="str">
        <f>VLOOKUP($A58,Raw!$B$2:$DG$512,30,0)</f>
        <v>0</v>
      </c>
      <c r="G58" s="13" t="str">
        <f>VLOOKUP($A58,Raw!$B$2:$DG$512,31,0)</f>
        <v>0</v>
      </c>
      <c r="H58" s="13" t="str">
        <f>VLOOKUP($A58,Raw!$B$2:$DG$512,32,0)</f>
        <v>0</v>
      </c>
      <c r="I58" s="13" t="str">
        <f>VLOOKUP($A58,Raw!$B$2:$DG$512,33,0)</f>
        <v>0</v>
      </c>
      <c r="J58" s="13" t="str">
        <f>VLOOKUP($A58,Raw!$B$2:$DG$512,34,0)</f>
        <v>0</v>
      </c>
      <c r="K58" s="13" t="str">
        <f>VLOOKUP($A58,Raw!$B$2:$DG$512,35,0)</f>
        <v>0</v>
      </c>
      <c r="L58" s="13" t="str">
        <f>VLOOKUP($A58,Raw!$B$2:$DG$512,36,0)</f>
        <v>2.58</v>
      </c>
      <c r="M58" s="13" t="str">
        <f>VLOOKUP($A58,Raw!$B$2:$DG$512,37,0)</f>
        <v>72.66</v>
      </c>
    </row>
    <row r="59" spans="1:13" x14ac:dyDescent="0.3">
      <c r="A59" s="13" t="s">
        <v>1244</v>
      </c>
      <c r="B59" s="13" t="str">
        <f>VLOOKUP($A59,Raw!$B$2:$DG$512,26,0)</f>
        <v>2751.80103</v>
      </c>
      <c r="C59" s="13" t="str">
        <f>VLOOKUP($A59,Raw!$B$2:$DG$512,27,0)</f>
        <v>0</v>
      </c>
      <c r="D59" s="13" t="str">
        <f>VLOOKUP($A59,Raw!$B$2:$DG$512,28,0)</f>
        <v>0</v>
      </c>
      <c r="E59" s="13" t="str">
        <f>VLOOKUP($A59,Raw!$B$2:$DG$512,29,0)</f>
        <v>0</v>
      </c>
      <c r="F59" s="13" t="str">
        <f>VLOOKUP($A59,Raw!$B$2:$DG$512,30,0)</f>
        <v>0</v>
      </c>
      <c r="G59" s="13" t="str">
        <f>VLOOKUP($A59,Raw!$B$2:$DG$512,31,0)</f>
        <v>0</v>
      </c>
      <c r="H59" s="13" t="str">
        <f>VLOOKUP($A59,Raw!$B$2:$DG$512,32,0)</f>
        <v>0</v>
      </c>
      <c r="I59" s="13" t="str">
        <f>VLOOKUP($A59,Raw!$B$2:$DG$512,33,0)</f>
        <v>0</v>
      </c>
      <c r="J59" s="13" t="str">
        <f>VLOOKUP($A59,Raw!$B$2:$DG$512,34,0)</f>
        <v>0</v>
      </c>
      <c r="K59" s="13" t="str">
        <f>VLOOKUP($A59,Raw!$B$2:$DG$512,35,0)</f>
        <v>0.00621</v>
      </c>
      <c r="L59" s="13" t="str">
        <f>VLOOKUP($A59,Raw!$B$2:$DG$512,36,0)</f>
        <v>172.75715</v>
      </c>
      <c r="M59" s="13" t="str">
        <f>VLOOKUP($A59,Raw!$B$2:$DG$512,37,0)</f>
        <v>2924.56439</v>
      </c>
    </row>
    <row r="60" spans="1:13" x14ac:dyDescent="0.3">
      <c r="A60" s="13" t="s">
        <v>1258</v>
      </c>
      <c r="B60" s="13" t="str">
        <f>VLOOKUP($A60,Raw!$B$2:$DG$512,26,0)</f>
        <v>801.4679</v>
      </c>
      <c r="C60" s="13" t="str">
        <f>VLOOKUP($A60,Raw!$B$2:$DG$512,27,0)</f>
        <v>0</v>
      </c>
      <c r="D60" s="13" t="str">
        <f>VLOOKUP($A60,Raw!$B$2:$DG$512,28,0)</f>
        <v>0</v>
      </c>
      <c r="E60" s="13" t="str">
        <f>VLOOKUP($A60,Raw!$B$2:$DG$512,29,0)</f>
        <v>0</v>
      </c>
      <c r="F60" s="13" t="str">
        <f>VLOOKUP($A60,Raw!$B$2:$DG$512,30,0)</f>
        <v>0</v>
      </c>
      <c r="G60" s="13" t="str">
        <f>VLOOKUP($A60,Raw!$B$2:$DG$512,31,0)</f>
        <v>0</v>
      </c>
      <c r="H60" s="13" t="str">
        <f>VLOOKUP($A60,Raw!$B$2:$DG$512,32,0)</f>
        <v>0</v>
      </c>
      <c r="I60" s="13" t="str">
        <f>VLOOKUP($A60,Raw!$B$2:$DG$512,33,0)</f>
        <v>0</v>
      </c>
      <c r="J60" s="13" t="str">
        <f>VLOOKUP($A60,Raw!$B$2:$DG$512,34,0)</f>
        <v>0</v>
      </c>
      <c r="K60" s="13" t="str">
        <f>VLOOKUP($A60,Raw!$B$2:$DG$512,35,0)</f>
        <v>13.2065</v>
      </c>
      <c r="L60" s="13" t="str">
        <f>VLOOKUP($A60,Raw!$B$2:$DG$512,36,0)</f>
        <v>20.78477</v>
      </c>
      <c r="M60" s="13" t="str">
        <f>VLOOKUP($A60,Raw!$B$2:$DG$512,37,0)</f>
        <v>835.45917</v>
      </c>
    </row>
    <row r="61" spans="1:13" x14ac:dyDescent="0.3">
      <c r="A61" s="13" t="s">
        <v>1276</v>
      </c>
      <c r="B61" s="13" t="str">
        <f>VLOOKUP($A61,Raw!$B$2:$DG$512,26,0)</f>
        <v>1887.75</v>
      </c>
      <c r="C61" s="13" t="str">
        <f>VLOOKUP($A61,Raw!$B$2:$DG$512,27,0)</f>
        <v>0.55</v>
      </c>
      <c r="D61" s="13" t="str">
        <f>VLOOKUP($A61,Raw!$B$2:$DG$512,28,0)</f>
        <v>0</v>
      </c>
      <c r="E61" s="13" t="str">
        <f>VLOOKUP($A61,Raw!$B$2:$DG$512,29,0)</f>
        <v>0</v>
      </c>
      <c r="F61" s="13" t="str">
        <f>VLOOKUP($A61,Raw!$B$2:$DG$512,30,0)</f>
        <v>96.16</v>
      </c>
      <c r="G61" s="13" t="str">
        <f>VLOOKUP($A61,Raw!$B$2:$DG$512,31,0)</f>
        <v>10.4</v>
      </c>
      <c r="H61" s="13" t="str">
        <f>VLOOKUP($A61,Raw!$B$2:$DG$512,32,0)</f>
        <v>0</v>
      </c>
      <c r="I61" s="13" t="str">
        <f>VLOOKUP($A61,Raw!$B$2:$DG$512,33,0)</f>
        <v>0</v>
      </c>
      <c r="J61" s="13" t="str">
        <f>VLOOKUP($A61,Raw!$B$2:$DG$512,34,0)</f>
        <v>0</v>
      </c>
      <c r="K61" s="13" t="str">
        <f>VLOOKUP($A61,Raw!$B$2:$DG$512,35,0)</f>
        <v>77.62</v>
      </c>
      <c r="L61" s="13" t="str">
        <f>VLOOKUP($A61,Raw!$B$2:$DG$512,36,0)</f>
        <v>122.46</v>
      </c>
      <c r="M61" s="13" t="str">
        <f>VLOOKUP($A61,Raw!$B$2:$DG$512,37,0)</f>
        <v>2194.94</v>
      </c>
    </row>
    <row r="62" spans="1:13" x14ac:dyDescent="0.3">
      <c r="A62" s="13" t="s">
        <v>1293</v>
      </c>
      <c r="B62" s="13" t="str">
        <f>VLOOKUP($A62,Raw!$B$2:$DG$512,26,0)</f>
        <v>0</v>
      </c>
      <c r="C62" s="13" t="str">
        <f>VLOOKUP($A62,Raw!$B$2:$DG$512,27,0)</f>
        <v>0</v>
      </c>
      <c r="D62" s="13" t="str">
        <f>VLOOKUP($A62,Raw!$B$2:$DG$512,28,0)</f>
        <v>0</v>
      </c>
      <c r="E62" s="13" t="str">
        <f>VLOOKUP($A62,Raw!$B$2:$DG$512,29,0)</f>
        <v>0</v>
      </c>
      <c r="F62" s="13" t="str">
        <f>VLOOKUP($A62,Raw!$B$2:$DG$512,30,0)</f>
        <v>0</v>
      </c>
      <c r="G62" s="13" t="str">
        <f>VLOOKUP($A62,Raw!$B$2:$DG$512,31,0)</f>
        <v>0</v>
      </c>
      <c r="H62" s="13" t="str">
        <f>VLOOKUP($A62,Raw!$B$2:$DG$512,32,0)</f>
        <v>0</v>
      </c>
      <c r="I62" s="13" t="str">
        <f>VLOOKUP($A62,Raw!$B$2:$DG$512,33,0)</f>
        <v>0</v>
      </c>
      <c r="J62" s="13" t="str">
        <f>VLOOKUP($A62,Raw!$B$2:$DG$512,34,0)</f>
        <v>0</v>
      </c>
      <c r="K62" s="13" t="str">
        <f>VLOOKUP($A62,Raw!$B$2:$DG$512,35,0)</f>
        <v>0</v>
      </c>
      <c r="L62" s="13" t="str">
        <f>VLOOKUP($A62,Raw!$B$2:$DG$512,36,0)</f>
        <v>0</v>
      </c>
      <c r="M62" s="13" t="str">
        <f>VLOOKUP($A62,Raw!$B$2:$DG$512,37,0)</f>
        <v>0</v>
      </c>
    </row>
    <row r="63" spans="1:13" x14ac:dyDescent="0.3">
      <c r="A63" s="13" t="s">
        <v>1305</v>
      </c>
      <c r="B63" s="13" t="str">
        <f>VLOOKUP($A63,Raw!$B$2:$DG$512,26,0)</f>
        <v>0</v>
      </c>
      <c r="C63" s="13" t="str">
        <f>VLOOKUP($A63,Raw!$B$2:$DG$512,27,0)</f>
        <v>0</v>
      </c>
      <c r="D63" s="13" t="str">
        <f>VLOOKUP($A63,Raw!$B$2:$DG$512,28,0)</f>
        <v>0</v>
      </c>
      <c r="E63" s="13" t="str">
        <f>VLOOKUP($A63,Raw!$B$2:$DG$512,29,0)</f>
        <v>0</v>
      </c>
      <c r="F63" s="13" t="str">
        <f>VLOOKUP($A63,Raw!$B$2:$DG$512,30,0)</f>
        <v>0</v>
      </c>
      <c r="G63" s="13" t="str">
        <f>VLOOKUP($A63,Raw!$B$2:$DG$512,31,0)</f>
        <v>0</v>
      </c>
      <c r="H63" s="13" t="str">
        <f>VLOOKUP($A63,Raw!$B$2:$DG$512,32,0)</f>
        <v>0</v>
      </c>
      <c r="I63" s="13" t="str">
        <f>VLOOKUP($A63,Raw!$B$2:$DG$512,33,0)</f>
        <v>0</v>
      </c>
      <c r="J63" s="13" t="str">
        <f>VLOOKUP($A63,Raw!$B$2:$DG$512,34,0)</f>
        <v>0</v>
      </c>
      <c r="K63" s="13" t="str">
        <f>VLOOKUP($A63,Raw!$B$2:$DG$512,35,0)</f>
        <v>0</v>
      </c>
      <c r="L63" s="13" t="str">
        <f>VLOOKUP($A63,Raw!$B$2:$DG$512,36,0)</f>
        <v>0</v>
      </c>
      <c r="M63" s="13" t="str">
        <f>VLOOKUP($A63,Raw!$B$2:$DG$512,37,0)</f>
        <v>0</v>
      </c>
    </row>
    <row r="64" spans="1:13" x14ac:dyDescent="0.3">
      <c r="A64" s="13" t="s">
        <v>1313</v>
      </c>
      <c r="B64" s="13" t="str">
        <f>VLOOKUP($A64,Raw!$B$2:$DG$512,26,0)</f>
        <v>0</v>
      </c>
      <c r="C64" s="13" t="str">
        <f>VLOOKUP($A64,Raw!$B$2:$DG$512,27,0)</f>
        <v>0</v>
      </c>
      <c r="D64" s="13" t="str">
        <f>VLOOKUP($A64,Raw!$B$2:$DG$512,28,0)</f>
        <v>0</v>
      </c>
      <c r="E64" s="13" t="str">
        <f>VLOOKUP($A64,Raw!$B$2:$DG$512,29,0)</f>
        <v>0</v>
      </c>
      <c r="F64" s="13" t="str">
        <f>VLOOKUP($A64,Raw!$B$2:$DG$512,30,0)</f>
        <v>0</v>
      </c>
      <c r="G64" s="13" t="str">
        <f>VLOOKUP($A64,Raw!$B$2:$DG$512,31,0)</f>
        <v>0</v>
      </c>
      <c r="H64" s="13" t="str">
        <f>VLOOKUP($A64,Raw!$B$2:$DG$512,32,0)</f>
        <v>0</v>
      </c>
      <c r="I64" s="13" t="str">
        <f>VLOOKUP($A64,Raw!$B$2:$DG$512,33,0)</f>
        <v>0</v>
      </c>
      <c r="J64" s="13" t="str">
        <f>VLOOKUP($A64,Raw!$B$2:$DG$512,34,0)</f>
        <v>0</v>
      </c>
      <c r="K64" s="13" t="str">
        <f>VLOOKUP($A64,Raw!$B$2:$DG$512,35,0)</f>
        <v>0</v>
      </c>
      <c r="L64" s="13" t="str">
        <f>VLOOKUP($A64,Raw!$B$2:$DG$512,36,0)</f>
        <v>0</v>
      </c>
      <c r="M64" s="13" t="str">
        <f>VLOOKUP($A64,Raw!$B$2:$DG$512,37,0)</f>
        <v>0</v>
      </c>
    </row>
    <row r="65" spans="1:13" x14ac:dyDescent="0.3">
      <c r="A65" s="13" t="s">
        <v>1320</v>
      </c>
      <c r="B65" s="13" t="str">
        <f>VLOOKUP($A65,Raw!$B$2:$DG$512,26,0)</f>
        <v>129.82</v>
      </c>
      <c r="C65" s="13" t="str">
        <f>VLOOKUP($A65,Raw!$B$2:$DG$512,27,0)</f>
        <v>0.06</v>
      </c>
      <c r="D65" s="13" t="str">
        <f>VLOOKUP($A65,Raw!$B$2:$DG$512,28,0)</f>
        <v>0.01</v>
      </c>
      <c r="E65" s="13" t="str">
        <f>VLOOKUP($A65,Raw!$B$2:$DG$512,29,0)</f>
        <v>0</v>
      </c>
      <c r="F65" s="13" t="str">
        <f>VLOOKUP($A65,Raw!$B$2:$DG$512,30,0)</f>
        <v>0</v>
      </c>
      <c r="G65" s="13" t="str">
        <f>VLOOKUP($A65,Raw!$B$2:$DG$512,31,0)</f>
        <v>0</v>
      </c>
      <c r="H65" s="13" t="str">
        <f>VLOOKUP($A65,Raw!$B$2:$DG$512,32,0)</f>
        <v>0</v>
      </c>
      <c r="I65" s="13" t="str">
        <f>VLOOKUP($A65,Raw!$B$2:$DG$512,33,0)</f>
        <v>0</v>
      </c>
      <c r="J65" s="13" t="str">
        <f>VLOOKUP($A65,Raw!$B$2:$DG$512,34,0)</f>
        <v>0</v>
      </c>
      <c r="K65" s="13" t="str">
        <f>VLOOKUP($A65,Raw!$B$2:$DG$512,35,0)</f>
        <v>15.13</v>
      </c>
      <c r="L65" s="13" t="str">
        <f>VLOOKUP($A65,Raw!$B$2:$DG$512,36,0)</f>
        <v>12.7</v>
      </c>
      <c r="M65" s="13" t="str">
        <f>VLOOKUP($A65,Raw!$B$2:$DG$512,37,0)</f>
        <v>157.72</v>
      </c>
    </row>
    <row r="66" spans="1:13" x14ac:dyDescent="0.3">
      <c r="A66" s="13" t="s">
        <v>1351</v>
      </c>
      <c r="B66" s="13" t="str">
        <f>VLOOKUP($A66,Raw!$B$2:$DG$512,26,0)</f>
        <v>0</v>
      </c>
      <c r="C66" s="13" t="str">
        <f>VLOOKUP($A66,Raw!$B$2:$DG$512,27,0)</f>
        <v>0</v>
      </c>
      <c r="D66" s="13" t="str">
        <f>VLOOKUP($A66,Raw!$B$2:$DG$512,28,0)</f>
        <v>0</v>
      </c>
      <c r="E66" s="13" t="str">
        <f>VLOOKUP($A66,Raw!$B$2:$DG$512,29,0)</f>
        <v>0</v>
      </c>
      <c r="F66" s="13" t="str">
        <f>VLOOKUP($A66,Raw!$B$2:$DG$512,30,0)</f>
        <v>0</v>
      </c>
      <c r="G66" s="13" t="str">
        <f>VLOOKUP($A66,Raw!$B$2:$DG$512,31,0)</f>
        <v>0</v>
      </c>
      <c r="H66" s="13" t="str">
        <f>VLOOKUP($A66,Raw!$B$2:$DG$512,32,0)</f>
        <v>0</v>
      </c>
      <c r="I66" s="13" t="str">
        <f>VLOOKUP($A66,Raw!$B$2:$DG$512,33,0)</f>
        <v>0</v>
      </c>
      <c r="J66" s="13" t="str">
        <f>VLOOKUP($A66,Raw!$B$2:$DG$512,34,0)</f>
        <v>0</v>
      </c>
      <c r="K66" s="13" t="str">
        <f>VLOOKUP($A66,Raw!$B$2:$DG$512,35,0)</f>
        <v>6602.4</v>
      </c>
      <c r="L66" s="13" t="str">
        <f>VLOOKUP($A66,Raw!$B$2:$DG$512,36,0)</f>
        <v>-28.11</v>
      </c>
      <c r="M66" s="13" t="str">
        <f>VLOOKUP($A66,Raw!$B$2:$DG$512,37,0)</f>
        <v>6574.29</v>
      </c>
    </row>
    <row r="67" spans="1:13" x14ac:dyDescent="0.3">
      <c r="A67" s="13" t="s">
        <v>1369</v>
      </c>
      <c r="B67" s="13" t="str">
        <f>VLOOKUP($A67,Raw!$B$2:$DG$512,26,0)</f>
        <v>3305.85</v>
      </c>
      <c r="C67" s="13" t="str">
        <f>VLOOKUP($A67,Raw!$B$2:$DG$512,27,0)</f>
        <v>0</v>
      </c>
      <c r="D67" s="13" t="str">
        <f>VLOOKUP($A67,Raw!$B$2:$DG$512,28,0)</f>
        <v>0.39</v>
      </c>
      <c r="E67" s="13" t="str">
        <f>VLOOKUP($A67,Raw!$B$2:$DG$512,29,0)</f>
        <v>0</v>
      </c>
      <c r="F67" s="13" t="str">
        <f>VLOOKUP($A67,Raw!$B$2:$DG$512,30,0)</f>
        <v>0</v>
      </c>
      <c r="G67" s="13" t="str">
        <f>VLOOKUP($A67,Raw!$B$2:$DG$512,31,0)</f>
        <v>0</v>
      </c>
      <c r="H67" s="13" t="str">
        <f>VLOOKUP($A67,Raw!$B$2:$DG$512,32,0)</f>
        <v>0</v>
      </c>
      <c r="I67" s="13" t="str">
        <f>VLOOKUP($A67,Raw!$B$2:$DG$512,33,0)</f>
        <v>0</v>
      </c>
      <c r="J67" s="13" t="str">
        <f>VLOOKUP($A67,Raw!$B$2:$DG$512,34,0)</f>
        <v>0</v>
      </c>
      <c r="K67" s="13" t="str">
        <f>VLOOKUP($A67,Raw!$B$2:$DG$512,35,0)</f>
        <v>1.46</v>
      </c>
      <c r="L67" s="13" t="str">
        <f>VLOOKUP($A67,Raw!$B$2:$DG$512,36,0)</f>
        <v>265.08</v>
      </c>
      <c r="M67" s="13" t="str">
        <f>VLOOKUP($A67,Raw!$B$2:$DG$512,37,0)</f>
        <v>3572.77</v>
      </c>
    </row>
    <row r="68" spans="1:13" x14ac:dyDescent="0.3">
      <c r="A68" s="13" t="s">
        <v>1407</v>
      </c>
      <c r="B68" s="13" t="str">
        <f>VLOOKUP($A68,Raw!$B$2:$DG$512,26,0)</f>
        <v>325.33</v>
      </c>
      <c r="C68" s="13" t="str">
        <f>VLOOKUP($A68,Raw!$B$2:$DG$512,27,0)</f>
        <v>0</v>
      </c>
      <c r="D68" s="13" t="str">
        <f>VLOOKUP($A68,Raw!$B$2:$DG$512,28,0)</f>
        <v>0</v>
      </c>
      <c r="E68" s="13" t="str">
        <f>VLOOKUP($A68,Raw!$B$2:$DG$512,29,0)</f>
        <v>0</v>
      </c>
      <c r="F68" s="13" t="str">
        <f>VLOOKUP($A68,Raw!$B$2:$DG$512,30,0)</f>
        <v>0</v>
      </c>
      <c r="G68" s="13" t="str">
        <f>VLOOKUP($A68,Raw!$B$2:$DG$512,31,0)</f>
        <v>0</v>
      </c>
      <c r="H68" s="13" t="str">
        <f>VLOOKUP($A68,Raw!$B$2:$DG$512,32,0)</f>
        <v>0</v>
      </c>
      <c r="I68" s="13" t="str">
        <f>VLOOKUP($A68,Raw!$B$2:$DG$512,33,0)</f>
        <v>0</v>
      </c>
      <c r="J68" s="13" t="str">
        <f>VLOOKUP($A68,Raw!$B$2:$DG$512,34,0)</f>
        <v>0</v>
      </c>
      <c r="K68" s="13" t="str">
        <f>VLOOKUP($A68,Raw!$B$2:$DG$512,35,0)</f>
        <v>78.64</v>
      </c>
      <c r="L68" s="13" t="str">
        <f>VLOOKUP($A68,Raw!$B$2:$DG$512,36,0)</f>
        <v>12.53</v>
      </c>
      <c r="M68" s="13" t="str">
        <f>VLOOKUP($A68,Raw!$B$2:$DG$512,37,0)</f>
        <v>416.5</v>
      </c>
    </row>
    <row r="69" spans="1:13" x14ac:dyDescent="0.3">
      <c r="A69" s="13" t="s">
        <v>1423</v>
      </c>
      <c r="B69" s="13" t="str">
        <f>VLOOKUP($A69,Raw!$B$2:$DG$512,26,0)</f>
        <v>0</v>
      </c>
      <c r="C69" s="13" t="str">
        <f>VLOOKUP($A69,Raw!$B$2:$DG$512,27,0)</f>
        <v>0</v>
      </c>
      <c r="D69" s="13" t="str">
        <f>VLOOKUP($A69,Raw!$B$2:$DG$512,28,0)</f>
        <v>0</v>
      </c>
      <c r="E69" s="13" t="str">
        <f>VLOOKUP($A69,Raw!$B$2:$DG$512,29,0)</f>
        <v>0</v>
      </c>
      <c r="F69" s="13" t="str">
        <f>VLOOKUP($A69,Raw!$B$2:$DG$512,30,0)</f>
        <v>0</v>
      </c>
      <c r="G69" s="13" t="str">
        <f>VLOOKUP($A69,Raw!$B$2:$DG$512,31,0)</f>
        <v>0</v>
      </c>
      <c r="H69" s="13" t="str">
        <f>VLOOKUP($A69,Raw!$B$2:$DG$512,32,0)</f>
        <v>0</v>
      </c>
      <c r="I69" s="13" t="str">
        <f>VLOOKUP($A69,Raw!$B$2:$DG$512,33,0)</f>
        <v>0</v>
      </c>
      <c r="J69" s="13" t="str">
        <f>VLOOKUP($A69,Raw!$B$2:$DG$512,34,0)</f>
        <v>0</v>
      </c>
      <c r="K69" s="13" t="str">
        <f>VLOOKUP($A69,Raw!$B$2:$DG$512,35,0)</f>
        <v>0</v>
      </c>
      <c r="L69" s="13" t="str">
        <f>VLOOKUP($A69,Raw!$B$2:$DG$512,36,0)</f>
        <v>0</v>
      </c>
      <c r="M69" s="13" t="str">
        <f>VLOOKUP($A69,Raw!$B$2:$DG$512,37,0)</f>
        <v>0</v>
      </c>
    </row>
    <row r="70" spans="1:13" x14ac:dyDescent="0.3">
      <c r="A70" s="13" t="s">
        <v>1430</v>
      </c>
      <c r="B70" s="13" t="str">
        <f>VLOOKUP($A70,Raw!$B$2:$DG$512,26,0)</f>
        <v>195.96</v>
      </c>
      <c r="C70" s="13" t="str">
        <f>VLOOKUP($A70,Raw!$B$2:$DG$512,27,0)</f>
        <v>0.42</v>
      </c>
      <c r="D70" s="13" t="str">
        <f>VLOOKUP($A70,Raw!$B$2:$DG$512,28,0)</f>
        <v>0.07</v>
      </c>
      <c r="E70" s="13" t="str">
        <f>VLOOKUP($A70,Raw!$B$2:$DG$512,29,0)</f>
        <v>0</v>
      </c>
      <c r="F70" s="13" t="str">
        <f>VLOOKUP($A70,Raw!$B$2:$DG$512,30,0)</f>
        <v>0</v>
      </c>
      <c r="G70" s="13" t="str">
        <f>VLOOKUP($A70,Raw!$B$2:$DG$512,31,0)</f>
        <v>0</v>
      </c>
      <c r="H70" s="13" t="str">
        <f>VLOOKUP($A70,Raw!$B$2:$DG$512,32,0)</f>
        <v>0</v>
      </c>
      <c r="I70" s="13" t="str">
        <f>VLOOKUP($A70,Raw!$B$2:$DG$512,33,0)</f>
        <v>0</v>
      </c>
      <c r="J70" s="13" t="str">
        <f>VLOOKUP($A70,Raw!$B$2:$DG$512,34,0)</f>
        <v>0</v>
      </c>
      <c r="K70" s="13" t="str">
        <f>VLOOKUP($A70,Raw!$B$2:$DG$512,35,0)</f>
        <v>1.38</v>
      </c>
      <c r="L70" s="13" t="str">
        <f>VLOOKUP($A70,Raw!$B$2:$DG$512,36,0)</f>
        <v>4</v>
      </c>
      <c r="M70" s="13" t="str">
        <f>VLOOKUP($A70,Raw!$B$2:$DG$512,37,0)</f>
        <v>201.83</v>
      </c>
    </row>
    <row r="71" spans="1:13" x14ac:dyDescent="0.3">
      <c r="A71" s="13" t="s">
        <v>1454</v>
      </c>
      <c r="B71" s="13" t="str">
        <f>VLOOKUP($A71,Raw!$B$2:$DG$512,26,0)</f>
        <v>77.19</v>
      </c>
      <c r="C71" s="13" t="str">
        <f>VLOOKUP($A71,Raw!$B$2:$DG$512,27,0)</f>
        <v>0</v>
      </c>
      <c r="D71" s="13" t="str">
        <f>VLOOKUP($A71,Raw!$B$2:$DG$512,28,0)</f>
        <v>0</v>
      </c>
      <c r="E71" s="13" t="str">
        <f>VLOOKUP($A71,Raw!$B$2:$DG$512,29,0)</f>
        <v>0</v>
      </c>
      <c r="F71" s="13" t="str">
        <f>VLOOKUP($A71,Raw!$B$2:$DG$512,30,0)</f>
        <v>0</v>
      </c>
      <c r="G71" s="13" t="str">
        <f>VLOOKUP($A71,Raw!$B$2:$DG$512,31,0)</f>
        <v>0</v>
      </c>
      <c r="H71" s="13" t="str">
        <f>VLOOKUP($A71,Raw!$B$2:$DG$512,32,0)</f>
        <v>0</v>
      </c>
      <c r="I71" s="13" t="str">
        <f>VLOOKUP($A71,Raw!$B$2:$DG$512,33,0)</f>
        <v>0</v>
      </c>
      <c r="J71" s="13" t="str">
        <f>VLOOKUP($A71,Raw!$B$2:$DG$512,34,0)</f>
        <v>0</v>
      </c>
      <c r="K71" s="13" t="str">
        <f>VLOOKUP($A71,Raw!$B$2:$DG$512,35,0)</f>
        <v>35.96</v>
      </c>
      <c r="L71" s="13" t="str">
        <f>VLOOKUP($A71,Raw!$B$2:$DG$512,36,0)</f>
        <v>1.77</v>
      </c>
      <c r="M71" s="13" t="str">
        <f>VLOOKUP($A71,Raw!$B$2:$DG$512,37,0)</f>
        <v>114.92</v>
      </c>
    </row>
    <row r="72" spans="1:13" x14ac:dyDescent="0.3">
      <c r="A72" s="13" t="s">
        <v>1471</v>
      </c>
      <c r="B72" s="13" t="str">
        <f>VLOOKUP($A72,Raw!$B$2:$DG$512,26,0)</f>
        <v>1862.0132</v>
      </c>
      <c r="C72" s="13" t="str">
        <f>VLOOKUP($A72,Raw!$B$2:$DG$512,27,0)</f>
        <v>0</v>
      </c>
      <c r="D72" s="13" t="str">
        <f>VLOOKUP($A72,Raw!$B$2:$DG$512,28,0)</f>
        <v>0</v>
      </c>
      <c r="E72" s="13" t="str">
        <f>VLOOKUP($A72,Raw!$B$2:$DG$512,29,0)</f>
        <v>0</v>
      </c>
      <c r="F72" s="13" t="str">
        <f>VLOOKUP($A72,Raw!$B$2:$DG$512,30,0)</f>
        <v>0</v>
      </c>
      <c r="G72" s="13" t="str">
        <f>VLOOKUP($A72,Raw!$B$2:$DG$512,31,0)</f>
        <v>0</v>
      </c>
      <c r="H72" s="13" t="str">
        <f>VLOOKUP($A72,Raw!$B$2:$DG$512,32,0)</f>
        <v>0</v>
      </c>
      <c r="I72" s="13" t="str">
        <f>VLOOKUP($A72,Raw!$B$2:$DG$512,33,0)</f>
        <v>0</v>
      </c>
      <c r="J72" s="13" t="str">
        <f>VLOOKUP($A72,Raw!$B$2:$DG$512,34,0)</f>
        <v>0</v>
      </c>
      <c r="K72" s="13" t="str">
        <f>VLOOKUP($A72,Raw!$B$2:$DG$512,35,0)</f>
        <v>242.0769</v>
      </c>
      <c r="L72" s="13" t="str">
        <f>VLOOKUP($A72,Raw!$B$2:$DG$512,36,0)</f>
        <v>19.7112</v>
      </c>
      <c r="M72" s="13" t="str">
        <f>VLOOKUP($A72,Raw!$B$2:$DG$512,37,0)</f>
        <v>2123.8013</v>
      </c>
    </row>
    <row r="73" spans="1:13" x14ac:dyDescent="0.3">
      <c r="A73" s="13" t="s">
        <v>1496</v>
      </c>
      <c r="B73" s="13" t="str">
        <f>VLOOKUP($A73,Raw!$B$2:$DG$512,26,0)</f>
        <v>62.16967</v>
      </c>
      <c r="C73" s="13" t="str">
        <f>VLOOKUP($A73,Raw!$B$2:$DG$512,27,0)</f>
        <v>0</v>
      </c>
      <c r="D73" s="13" t="str">
        <f>VLOOKUP($A73,Raw!$B$2:$DG$512,28,0)</f>
        <v>0</v>
      </c>
      <c r="E73" s="13" t="str">
        <f>VLOOKUP($A73,Raw!$B$2:$DG$512,29,0)</f>
        <v>0</v>
      </c>
      <c r="F73" s="13" t="str">
        <f>VLOOKUP($A73,Raw!$B$2:$DG$512,30,0)</f>
        <v>0</v>
      </c>
      <c r="G73" s="13" t="str">
        <f>VLOOKUP($A73,Raw!$B$2:$DG$512,31,0)</f>
        <v>0</v>
      </c>
      <c r="H73" s="13" t="str">
        <f>VLOOKUP($A73,Raw!$B$2:$DG$512,32,0)</f>
        <v>0</v>
      </c>
      <c r="I73" s="13" t="str">
        <f>VLOOKUP($A73,Raw!$B$2:$DG$512,33,0)</f>
        <v>0</v>
      </c>
      <c r="J73" s="13" t="str">
        <f>VLOOKUP($A73,Raw!$B$2:$DG$512,34,0)</f>
        <v>0</v>
      </c>
      <c r="K73" s="13" t="str">
        <f>VLOOKUP($A73,Raw!$B$2:$DG$512,35,0)</f>
        <v>0.36709</v>
      </c>
      <c r="L73" s="13" t="str">
        <f>VLOOKUP($A73,Raw!$B$2:$DG$512,36,0)</f>
        <v>4.60652</v>
      </c>
      <c r="M73" s="13" t="str">
        <f>VLOOKUP($A73,Raw!$B$2:$DG$512,37,0)</f>
        <v>67.14328</v>
      </c>
    </row>
    <row r="74" spans="1:13" x14ac:dyDescent="0.3">
      <c r="A74" s="13" t="s">
        <v>1509</v>
      </c>
      <c r="B74" s="13" t="str">
        <f>VLOOKUP($A74,Raw!$B$2:$DG$512,26,0)</f>
        <v>788.4</v>
      </c>
      <c r="C74" s="13" t="str">
        <f>VLOOKUP($A74,Raw!$B$2:$DG$512,27,0)</f>
        <v>0</v>
      </c>
      <c r="D74" s="13" t="str">
        <f>VLOOKUP($A74,Raw!$B$2:$DG$512,28,0)</f>
        <v>0</v>
      </c>
      <c r="E74" s="13" t="str">
        <f>VLOOKUP($A74,Raw!$B$2:$DG$512,29,0)</f>
        <v>0</v>
      </c>
      <c r="F74" s="13" t="str">
        <f>VLOOKUP($A74,Raw!$B$2:$DG$512,30,0)</f>
        <v>0</v>
      </c>
      <c r="G74" s="13" t="str">
        <f>VLOOKUP($A74,Raw!$B$2:$DG$512,31,0)</f>
        <v>0</v>
      </c>
      <c r="H74" s="13" t="str">
        <f>VLOOKUP($A74,Raw!$B$2:$DG$512,32,0)</f>
        <v>0</v>
      </c>
      <c r="I74" s="13" t="str">
        <f>VLOOKUP($A74,Raw!$B$2:$DG$512,33,0)</f>
        <v>0</v>
      </c>
      <c r="J74" s="13" t="str">
        <f>VLOOKUP($A74,Raw!$B$2:$DG$512,34,0)</f>
        <v>0</v>
      </c>
      <c r="K74" s="13" t="str">
        <f>VLOOKUP($A74,Raw!$B$2:$DG$512,35,0)</f>
        <v>0.07</v>
      </c>
      <c r="L74" s="13" t="str">
        <f>VLOOKUP($A74,Raw!$B$2:$DG$512,36,0)</f>
        <v>93.24</v>
      </c>
      <c r="M74" s="13" t="str">
        <f>VLOOKUP($A74,Raw!$B$2:$DG$512,37,0)</f>
        <v>881.71</v>
      </c>
    </row>
    <row r="75" spans="1:13" x14ac:dyDescent="0.3">
      <c r="A75" s="13" t="s">
        <v>1542</v>
      </c>
      <c r="B75" s="13" t="str">
        <f>VLOOKUP($A75,Raw!$B$2:$DG$512,26,0)</f>
        <v>4067.30624</v>
      </c>
      <c r="C75" s="13" t="str">
        <f>VLOOKUP($A75,Raw!$B$2:$DG$512,27,0)</f>
        <v>53.33036</v>
      </c>
      <c r="D75" s="13" t="str">
        <f>VLOOKUP($A75,Raw!$B$2:$DG$512,28,0)</f>
        <v>5.38649</v>
      </c>
      <c r="E75" s="13" t="str">
        <f>VLOOKUP($A75,Raw!$B$2:$DG$512,29,0)</f>
        <v>0</v>
      </c>
      <c r="F75" s="13" t="str">
        <f>VLOOKUP($A75,Raw!$B$2:$DG$512,30,0)</f>
        <v>0</v>
      </c>
      <c r="G75" s="13" t="str">
        <f>VLOOKUP($A75,Raw!$B$2:$DG$512,31,0)</f>
        <v>0</v>
      </c>
      <c r="H75" s="13" t="str">
        <f>VLOOKUP($A75,Raw!$B$2:$DG$512,32,0)</f>
        <v>0</v>
      </c>
      <c r="I75" s="13" t="str">
        <f>VLOOKUP($A75,Raw!$B$2:$DG$512,33,0)</f>
        <v>0</v>
      </c>
      <c r="J75" s="13" t="str">
        <f>VLOOKUP($A75,Raw!$B$2:$DG$512,34,0)</f>
        <v>0</v>
      </c>
      <c r="K75" s="13" t="str">
        <f>VLOOKUP($A75,Raw!$B$2:$DG$512,35,0)</f>
        <v>0.00014</v>
      </c>
      <c r="L75" s="13" t="str">
        <f>VLOOKUP($A75,Raw!$B$2:$DG$512,36,0)</f>
        <v>126.71227</v>
      </c>
      <c r="M75" s="13" t="str">
        <f>VLOOKUP($A75,Raw!$B$2:$DG$512,37,0)</f>
        <v>4252.7355</v>
      </c>
    </row>
    <row r="76" spans="1:13" x14ac:dyDescent="0.3">
      <c r="A76" s="13" t="s">
        <v>1572</v>
      </c>
      <c r="B76" s="13" t="str">
        <f>VLOOKUP($A76,Raw!$B$2:$DG$512,26,0)</f>
        <v>0</v>
      </c>
      <c r="C76" s="13" t="str">
        <f>VLOOKUP($A76,Raw!$B$2:$DG$512,27,0)</f>
        <v>0</v>
      </c>
      <c r="D76" s="13" t="str">
        <f>VLOOKUP($A76,Raw!$B$2:$DG$512,28,0)</f>
        <v>0</v>
      </c>
      <c r="E76" s="13" t="str">
        <f>VLOOKUP($A76,Raw!$B$2:$DG$512,29,0)</f>
        <v>0</v>
      </c>
      <c r="F76" s="13" t="str">
        <f>VLOOKUP($A76,Raw!$B$2:$DG$512,30,0)</f>
        <v>0</v>
      </c>
      <c r="G76" s="13" t="str">
        <f>VLOOKUP($A76,Raw!$B$2:$DG$512,31,0)</f>
        <v>0</v>
      </c>
      <c r="H76" s="13" t="str">
        <f>VLOOKUP($A76,Raw!$B$2:$DG$512,32,0)</f>
        <v>0</v>
      </c>
      <c r="I76" s="13" t="str">
        <f>VLOOKUP($A76,Raw!$B$2:$DG$512,33,0)</f>
        <v>0</v>
      </c>
      <c r="J76" s="13" t="str">
        <f>VLOOKUP($A76,Raw!$B$2:$DG$512,34,0)</f>
        <v>0</v>
      </c>
      <c r="K76" s="13" t="str">
        <f>VLOOKUP($A76,Raw!$B$2:$DG$512,35,0)</f>
        <v>0</v>
      </c>
      <c r="L76" s="13" t="str">
        <f>VLOOKUP($A76,Raw!$B$2:$DG$512,36,0)</f>
        <v>0</v>
      </c>
      <c r="M76" s="13" t="str">
        <f>VLOOKUP($A76,Raw!$B$2:$DG$512,37,0)</f>
        <v>0</v>
      </c>
    </row>
    <row r="77" spans="1:13" x14ac:dyDescent="0.3">
      <c r="A77" s="13" t="s">
        <v>1582</v>
      </c>
      <c r="B77" s="13" t="str">
        <f>VLOOKUP($A77,Raw!$B$2:$DG$512,26,0)</f>
        <v>0</v>
      </c>
      <c r="C77" s="13" t="str">
        <f>VLOOKUP($A77,Raw!$B$2:$DG$512,27,0)</f>
        <v>0</v>
      </c>
      <c r="D77" s="13" t="str">
        <f>VLOOKUP($A77,Raw!$B$2:$DG$512,28,0)</f>
        <v>0</v>
      </c>
      <c r="E77" s="13" t="str">
        <f>VLOOKUP($A77,Raw!$B$2:$DG$512,29,0)</f>
        <v>0</v>
      </c>
      <c r="F77" s="13" t="str">
        <f>VLOOKUP($A77,Raw!$B$2:$DG$512,30,0)</f>
        <v>0</v>
      </c>
      <c r="G77" s="13" t="str">
        <f>VLOOKUP($A77,Raw!$B$2:$DG$512,31,0)</f>
        <v>0</v>
      </c>
      <c r="H77" s="13" t="str">
        <f>VLOOKUP($A77,Raw!$B$2:$DG$512,32,0)</f>
        <v>0</v>
      </c>
      <c r="I77" s="13" t="str">
        <f>VLOOKUP($A77,Raw!$B$2:$DG$512,33,0)</f>
        <v>0</v>
      </c>
      <c r="J77" s="13" t="str">
        <f>VLOOKUP($A77,Raw!$B$2:$DG$512,34,0)</f>
        <v>0</v>
      </c>
      <c r="K77" s="13" t="str">
        <f>VLOOKUP($A77,Raw!$B$2:$DG$512,35,0)</f>
        <v>0</v>
      </c>
      <c r="L77" s="13" t="str">
        <f>VLOOKUP($A77,Raw!$B$2:$DG$512,36,0)</f>
        <v>0</v>
      </c>
      <c r="M77" s="13" t="str">
        <f>VLOOKUP($A77,Raw!$B$2:$DG$512,37,0)</f>
        <v>0</v>
      </c>
    </row>
    <row r="78" spans="1:13" x14ac:dyDescent="0.3">
      <c r="A78" s="13" t="s">
        <v>1591</v>
      </c>
      <c r="B78" s="13" t="str">
        <f>VLOOKUP($A78,Raw!$B$2:$DG$512,26,0)</f>
        <v>279.75</v>
      </c>
      <c r="C78" s="13" t="str">
        <f>VLOOKUP($A78,Raw!$B$2:$DG$512,27,0)</f>
        <v>0</v>
      </c>
      <c r="D78" s="13" t="str">
        <f>VLOOKUP($A78,Raw!$B$2:$DG$512,28,0)</f>
        <v>0</v>
      </c>
      <c r="E78" s="13" t="str">
        <f>VLOOKUP($A78,Raw!$B$2:$DG$512,29,0)</f>
        <v>0</v>
      </c>
      <c r="F78" s="13" t="str">
        <f>VLOOKUP($A78,Raw!$B$2:$DG$512,30,0)</f>
        <v>0</v>
      </c>
      <c r="G78" s="13" t="str">
        <f>VLOOKUP($A78,Raw!$B$2:$DG$512,31,0)</f>
        <v>0</v>
      </c>
      <c r="H78" s="13" t="str">
        <f>VLOOKUP($A78,Raw!$B$2:$DG$512,32,0)</f>
        <v>0</v>
      </c>
      <c r="I78" s="13" t="str">
        <f>VLOOKUP($A78,Raw!$B$2:$DG$512,33,0)</f>
        <v>0</v>
      </c>
      <c r="J78" s="13" t="str">
        <f>VLOOKUP($A78,Raw!$B$2:$DG$512,34,0)</f>
        <v>0</v>
      </c>
      <c r="K78" s="13" t="str">
        <f>VLOOKUP($A78,Raw!$B$2:$DG$512,35,0)</f>
        <v>1.12</v>
      </c>
      <c r="L78" s="13" t="str">
        <f>VLOOKUP($A78,Raw!$B$2:$DG$512,36,0)</f>
        <v>1.87</v>
      </c>
      <c r="M78" s="13" t="str">
        <f>VLOOKUP($A78,Raw!$B$2:$DG$512,37,0)</f>
        <v>282.73</v>
      </c>
    </row>
    <row r="79" spans="1:13" x14ac:dyDescent="0.3">
      <c r="A79" s="13" t="s">
        <v>1608</v>
      </c>
      <c r="B79" s="13" t="str">
        <f>VLOOKUP($A79,Raw!$B$2:$DG$512,26,0)</f>
        <v>0</v>
      </c>
      <c r="C79" s="13" t="str">
        <f>VLOOKUP($A79,Raw!$B$2:$DG$512,27,0)</f>
        <v>0</v>
      </c>
      <c r="D79" s="13" t="str">
        <f>VLOOKUP($A79,Raw!$B$2:$DG$512,28,0)</f>
        <v>0</v>
      </c>
      <c r="E79" s="13" t="str">
        <f>VLOOKUP($A79,Raw!$B$2:$DG$512,29,0)</f>
        <v>0</v>
      </c>
      <c r="F79" s="13" t="str">
        <f>VLOOKUP($A79,Raw!$B$2:$DG$512,30,0)</f>
        <v>0</v>
      </c>
      <c r="G79" s="13" t="str">
        <f>VLOOKUP($A79,Raw!$B$2:$DG$512,31,0)</f>
        <v>0</v>
      </c>
      <c r="H79" s="13" t="str">
        <f>VLOOKUP($A79,Raw!$B$2:$DG$512,32,0)</f>
        <v>0</v>
      </c>
      <c r="I79" s="13" t="str">
        <f>VLOOKUP($A79,Raw!$B$2:$DG$512,33,0)</f>
        <v>0</v>
      </c>
      <c r="J79" s="13" t="str">
        <f>VLOOKUP($A79,Raw!$B$2:$DG$512,34,0)</f>
        <v>0</v>
      </c>
      <c r="K79" s="13" t="str">
        <f>VLOOKUP($A79,Raw!$B$2:$DG$512,35,0)</f>
        <v>0</v>
      </c>
      <c r="L79" s="13" t="str">
        <f>VLOOKUP($A79,Raw!$B$2:$DG$512,36,0)</f>
        <v>0</v>
      </c>
      <c r="M79" s="13" t="str">
        <f>VLOOKUP($A79,Raw!$B$2:$DG$512,37,0)</f>
        <v>0</v>
      </c>
    </row>
    <row r="80" spans="1:13" x14ac:dyDescent="0.3">
      <c r="A80" s="13" t="s">
        <v>1617</v>
      </c>
      <c r="B80" s="13" t="str">
        <f>VLOOKUP($A80,Raw!$B$2:$DG$512,26,0)</f>
        <v>53.6692</v>
      </c>
      <c r="C80" s="13" t="str">
        <f>VLOOKUP($A80,Raw!$B$2:$DG$512,27,0)</f>
        <v>0</v>
      </c>
      <c r="D80" s="13" t="str">
        <f>VLOOKUP($A80,Raw!$B$2:$DG$512,28,0)</f>
        <v>0</v>
      </c>
      <c r="E80" s="13" t="str">
        <f>VLOOKUP($A80,Raw!$B$2:$DG$512,29,0)</f>
        <v>0</v>
      </c>
      <c r="F80" s="13" t="str">
        <f>VLOOKUP($A80,Raw!$B$2:$DG$512,30,0)</f>
        <v>0</v>
      </c>
      <c r="G80" s="13" t="str">
        <f>VLOOKUP($A80,Raw!$B$2:$DG$512,31,0)</f>
        <v>0</v>
      </c>
      <c r="H80" s="13" t="str">
        <f>VLOOKUP($A80,Raw!$B$2:$DG$512,32,0)</f>
        <v>0</v>
      </c>
      <c r="I80" s="13" t="str">
        <f>VLOOKUP($A80,Raw!$B$2:$DG$512,33,0)</f>
        <v>0</v>
      </c>
      <c r="J80" s="13" t="str">
        <f>VLOOKUP($A80,Raw!$B$2:$DG$512,34,0)</f>
        <v>0</v>
      </c>
      <c r="K80" s="13" t="str">
        <f>VLOOKUP($A80,Raw!$B$2:$DG$512,35,0)</f>
        <v>0.0028</v>
      </c>
      <c r="L80" s="13" t="str">
        <f>VLOOKUP($A80,Raw!$B$2:$DG$512,36,0)</f>
        <v>0.8183</v>
      </c>
      <c r="M80" s="13" t="str">
        <f>VLOOKUP($A80,Raw!$B$2:$DG$512,37,0)</f>
        <v>54.4903</v>
      </c>
    </row>
    <row r="81" spans="1:13" x14ac:dyDescent="0.3">
      <c r="A81" s="13" t="s">
        <v>1631</v>
      </c>
      <c r="B81" s="13" t="str">
        <f>VLOOKUP($A81,Raw!$B$2:$DG$512,26,0)</f>
        <v>42.13108</v>
      </c>
      <c r="C81" s="13" t="str">
        <f>VLOOKUP($A81,Raw!$B$2:$DG$512,27,0)</f>
        <v>0</v>
      </c>
      <c r="D81" s="13" t="str">
        <f>VLOOKUP($A81,Raw!$B$2:$DG$512,28,0)</f>
        <v>0</v>
      </c>
      <c r="E81" s="13" t="str">
        <f>VLOOKUP($A81,Raw!$B$2:$DG$512,29,0)</f>
        <v>0</v>
      </c>
      <c r="F81" s="13" t="str">
        <f>VLOOKUP($A81,Raw!$B$2:$DG$512,30,0)</f>
        <v>0</v>
      </c>
      <c r="G81" s="13" t="str">
        <f>VLOOKUP($A81,Raw!$B$2:$DG$512,31,0)</f>
        <v>0</v>
      </c>
      <c r="H81" s="13" t="str">
        <f>VLOOKUP($A81,Raw!$B$2:$DG$512,32,0)</f>
        <v>0</v>
      </c>
      <c r="I81" s="13" t="str">
        <f>VLOOKUP($A81,Raw!$B$2:$DG$512,33,0)</f>
        <v>0</v>
      </c>
      <c r="J81" s="13" t="str">
        <f>VLOOKUP($A81,Raw!$B$2:$DG$512,34,0)</f>
        <v>0</v>
      </c>
      <c r="K81" s="13" t="str">
        <f>VLOOKUP($A81,Raw!$B$2:$DG$512,35,0)</f>
        <v>2.37149</v>
      </c>
      <c r="L81" s="13" t="str">
        <f>VLOOKUP($A81,Raw!$B$2:$DG$512,36,0)</f>
        <v>4.04037</v>
      </c>
      <c r="M81" s="13" t="str">
        <f>VLOOKUP($A81,Raw!$B$2:$DG$512,37,0)</f>
        <v>48.54295</v>
      </c>
    </row>
    <row r="82" spans="1:13" x14ac:dyDescent="0.3">
      <c r="A82" s="13" t="s">
        <v>1647</v>
      </c>
      <c r="B82" s="13" t="str">
        <f>VLOOKUP($A82,Raw!$B$2:$DG$512,26,0)</f>
        <v>659.21</v>
      </c>
      <c r="C82" s="13" t="str">
        <f>VLOOKUP($A82,Raw!$B$2:$DG$512,27,0)</f>
        <v>6.27</v>
      </c>
      <c r="D82" s="13" t="str">
        <f>VLOOKUP($A82,Raw!$B$2:$DG$512,28,0)</f>
        <v>0</v>
      </c>
      <c r="E82" s="13" t="str">
        <f>VLOOKUP($A82,Raw!$B$2:$DG$512,29,0)</f>
        <v>0</v>
      </c>
      <c r="F82" s="13" t="str">
        <f>VLOOKUP($A82,Raw!$B$2:$DG$512,30,0)</f>
        <v>0</v>
      </c>
      <c r="G82" s="13" t="str">
        <f>VLOOKUP($A82,Raw!$B$2:$DG$512,31,0)</f>
        <v>0</v>
      </c>
      <c r="H82" s="13" t="str">
        <f>VLOOKUP($A82,Raw!$B$2:$DG$512,32,0)</f>
        <v>0</v>
      </c>
      <c r="I82" s="13" t="str">
        <f>VLOOKUP($A82,Raw!$B$2:$DG$512,33,0)</f>
        <v>0</v>
      </c>
      <c r="J82" s="13" t="str">
        <f>VLOOKUP($A82,Raw!$B$2:$DG$512,34,0)</f>
        <v>0</v>
      </c>
      <c r="K82" s="13" t="str">
        <f>VLOOKUP($A82,Raw!$B$2:$DG$512,35,0)</f>
        <v>14.84</v>
      </c>
      <c r="L82" s="13" t="str">
        <f>VLOOKUP($A82,Raw!$B$2:$DG$512,36,0)</f>
        <v>27.45</v>
      </c>
      <c r="M82" s="13" t="str">
        <f>VLOOKUP($A82,Raw!$B$2:$DG$512,37,0)</f>
        <v>707.77</v>
      </c>
    </row>
    <row r="83" spans="1:13" x14ac:dyDescent="0.3">
      <c r="A83" s="13" t="s">
        <v>1671</v>
      </c>
      <c r="B83" s="13" t="str">
        <f>VLOOKUP($A83,Raw!$B$2:$DG$512,26,0)</f>
        <v>57.22</v>
      </c>
      <c r="C83" s="13" t="str">
        <f>VLOOKUP($A83,Raw!$B$2:$DG$512,27,0)</f>
        <v>0</v>
      </c>
      <c r="D83" s="13" t="str">
        <f>VLOOKUP($A83,Raw!$B$2:$DG$512,28,0)</f>
        <v>0</v>
      </c>
      <c r="E83" s="13" t="str">
        <f>VLOOKUP($A83,Raw!$B$2:$DG$512,29,0)</f>
        <v>0</v>
      </c>
      <c r="F83" s="13" t="str">
        <f>VLOOKUP($A83,Raw!$B$2:$DG$512,30,0)</f>
        <v>0</v>
      </c>
      <c r="G83" s="13" t="str">
        <f>VLOOKUP($A83,Raw!$B$2:$DG$512,31,0)</f>
        <v>0</v>
      </c>
      <c r="H83" s="13" t="str">
        <f>VLOOKUP($A83,Raw!$B$2:$DG$512,32,0)</f>
        <v>0</v>
      </c>
      <c r="I83" s="13" t="str">
        <f>VLOOKUP($A83,Raw!$B$2:$DG$512,33,0)</f>
        <v>0</v>
      </c>
      <c r="J83" s="13" t="str">
        <f>VLOOKUP($A83,Raw!$B$2:$DG$512,34,0)</f>
        <v>0</v>
      </c>
      <c r="K83" s="13" t="str">
        <f>VLOOKUP($A83,Raw!$B$2:$DG$512,35,0)</f>
        <v>0.05</v>
      </c>
      <c r="L83" s="13" t="str">
        <f>VLOOKUP($A83,Raw!$B$2:$DG$512,36,0)</f>
        <v>0.18</v>
      </c>
      <c r="M83" s="13" t="str">
        <f>VLOOKUP($A83,Raw!$B$2:$DG$512,37,0)</f>
        <v>57.44</v>
      </c>
    </row>
    <row r="84" spans="1:13" x14ac:dyDescent="0.3">
      <c r="A84" s="13" t="s">
        <v>1690</v>
      </c>
      <c r="B84" s="13" t="str">
        <f>VLOOKUP($A84,Raw!$B$2:$DG$512,26,0)</f>
        <v>2892.89</v>
      </c>
      <c r="C84" s="13" t="str">
        <f>VLOOKUP($A84,Raw!$B$2:$DG$512,27,0)</f>
        <v>0</v>
      </c>
      <c r="D84" s="13" t="str">
        <f>VLOOKUP($A84,Raw!$B$2:$DG$512,28,0)</f>
        <v>0</v>
      </c>
      <c r="E84" s="13" t="str">
        <f>VLOOKUP($A84,Raw!$B$2:$DG$512,29,0)</f>
        <v>0</v>
      </c>
      <c r="F84" s="13" t="str">
        <f>VLOOKUP($A84,Raw!$B$2:$DG$512,30,0)</f>
        <v>0</v>
      </c>
      <c r="G84" s="13" t="str">
        <f>VLOOKUP($A84,Raw!$B$2:$DG$512,31,0)</f>
        <v>0</v>
      </c>
      <c r="H84" s="13" t="str">
        <f>VLOOKUP($A84,Raw!$B$2:$DG$512,32,0)</f>
        <v>0</v>
      </c>
      <c r="I84" s="13" t="str">
        <f>VLOOKUP($A84,Raw!$B$2:$DG$512,33,0)</f>
        <v>0</v>
      </c>
      <c r="J84" s="13" t="str">
        <f>VLOOKUP($A84,Raw!$B$2:$DG$512,34,0)</f>
        <v>0</v>
      </c>
      <c r="K84" s="13" t="str">
        <f>VLOOKUP($A84,Raw!$B$2:$DG$512,35,0)</f>
        <v>90.15</v>
      </c>
      <c r="L84" s="13" t="str">
        <f>VLOOKUP($A84,Raw!$B$2:$DG$512,36,0)</f>
        <v>-13.22</v>
      </c>
      <c r="M84" s="13" t="str">
        <f>VLOOKUP($A84,Raw!$B$2:$DG$512,37,0)</f>
        <v>2969.82</v>
      </c>
    </row>
    <row r="85" spans="1:13" x14ac:dyDescent="0.3">
      <c r="A85" s="13" t="s">
        <v>1714</v>
      </c>
      <c r="B85" s="13" t="str">
        <f>VLOOKUP($A85,Raw!$B$2:$DG$512,26,0)</f>
        <v>350.19</v>
      </c>
      <c r="C85" s="13" t="str">
        <f>VLOOKUP($A85,Raw!$B$2:$DG$512,27,0)</f>
        <v>0</v>
      </c>
      <c r="D85" s="13" t="str">
        <f>VLOOKUP($A85,Raw!$B$2:$DG$512,28,0)</f>
        <v>0</v>
      </c>
      <c r="E85" s="13" t="str">
        <f>VLOOKUP($A85,Raw!$B$2:$DG$512,29,0)</f>
        <v>0</v>
      </c>
      <c r="F85" s="13" t="str">
        <f>VLOOKUP($A85,Raw!$B$2:$DG$512,30,0)</f>
        <v>0</v>
      </c>
      <c r="G85" s="13" t="str">
        <f>VLOOKUP($A85,Raw!$B$2:$DG$512,31,0)</f>
        <v>0</v>
      </c>
      <c r="H85" s="13" t="str">
        <f>VLOOKUP($A85,Raw!$B$2:$DG$512,32,0)</f>
        <v>0</v>
      </c>
      <c r="I85" s="13" t="str">
        <f>VLOOKUP($A85,Raw!$B$2:$DG$512,33,0)</f>
        <v>0</v>
      </c>
      <c r="J85" s="13" t="str">
        <f>VLOOKUP($A85,Raw!$B$2:$DG$512,34,0)</f>
        <v>0</v>
      </c>
      <c r="K85" s="13" t="str">
        <f>VLOOKUP($A85,Raw!$B$2:$DG$512,35,0)</f>
        <v>2</v>
      </c>
      <c r="L85" s="13" t="str">
        <f>VLOOKUP($A85,Raw!$B$2:$DG$512,36,0)</f>
        <v>6.88</v>
      </c>
      <c r="M85" s="13" t="str">
        <f>VLOOKUP($A85,Raw!$B$2:$DG$512,37,0)</f>
        <v>359.07</v>
      </c>
    </row>
    <row r="86" spans="1:13" x14ac:dyDescent="0.3">
      <c r="A86" s="13" t="s">
        <v>1746</v>
      </c>
      <c r="B86" s="13" t="str">
        <f>VLOOKUP($A86,Raw!$B$2:$DG$512,26,0)</f>
        <v>187.32</v>
      </c>
      <c r="C86" s="13" t="str">
        <f>VLOOKUP($A86,Raw!$B$2:$DG$512,27,0)</f>
        <v>0</v>
      </c>
      <c r="D86" s="13" t="str">
        <f>VLOOKUP($A86,Raw!$B$2:$DG$512,28,0)</f>
        <v>31.86</v>
      </c>
      <c r="E86" s="13" t="str">
        <f>VLOOKUP($A86,Raw!$B$2:$DG$512,29,0)</f>
        <v>0</v>
      </c>
      <c r="F86" s="13" t="str">
        <f>VLOOKUP($A86,Raw!$B$2:$DG$512,30,0)</f>
        <v>0</v>
      </c>
      <c r="G86" s="13" t="str">
        <f>VLOOKUP($A86,Raw!$B$2:$DG$512,31,0)</f>
        <v>0</v>
      </c>
      <c r="H86" s="13" t="str">
        <f>VLOOKUP($A86,Raw!$B$2:$DG$512,32,0)</f>
        <v>0</v>
      </c>
      <c r="I86" s="13" t="str">
        <f>VLOOKUP($A86,Raw!$B$2:$DG$512,33,0)</f>
        <v>0</v>
      </c>
      <c r="J86" s="13" t="str">
        <f>VLOOKUP($A86,Raw!$B$2:$DG$512,34,0)</f>
        <v>0</v>
      </c>
      <c r="K86" s="13" t="str">
        <f>VLOOKUP($A86,Raw!$B$2:$DG$512,35,0)</f>
        <v>16.82</v>
      </c>
      <c r="L86" s="13" t="str">
        <f>VLOOKUP($A86,Raw!$B$2:$DG$512,36,0)</f>
        <v>19.07</v>
      </c>
      <c r="M86" s="13" t="str">
        <f>VLOOKUP($A86,Raw!$B$2:$DG$512,37,0)</f>
        <v>255.07</v>
      </c>
    </row>
    <row r="87" spans="1:13" x14ac:dyDescent="0.3">
      <c r="A87" s="13" t="s">
        <v>1772</v>
      </c>
      <c r="B87" s="13" t="str">
        <f>VLOOKUP($A87,Raw!$B$2:$DG$512,26,0)</f>
        <v>39.85</v>
      </c>
      <c r="C87" s="13" t="str">
        <f>VLOOKUP($A87,Raw!$B$2:$DG$512,27,0)</f>
        <v>0</v>
      </c>
      <c r="D87" s="13" t="str">
        <f>VLOOKUP($A87,Raw!$B$2:$DG$512,28,0)</f>
        <v>0</v>
      </c>
      <c r="E87" s="13" t="str">
        <f>VLOOKUP($A87,Raw!$B$2:$DG$512,29,0)</f>
        <v>0</v>
      </c>
      <c r="F87" s="13" t="str">
        <f>VLOOKUP($A87,Raw!$B$2:$DG$512,30,0)</f>
        <v>0</v>
      </c>
      <c r="G87" s="13" t="str">
        <f>VLOOKUP($A87,Raw!$B$2:$DG$512,31,0)</f>
        <v>0</v>
      </c>
      <c r="H87" s="13" t="str">
        <f>VLOOKUP($A87,Raw!$B$2:$DG$512,32,0)</f>
        <v>0</v>
      </c>
      <c r="I87" s="13" t="str">
        <f>VLOOKUP($A87,Raw!$B$2:$DG$512,33,0)</f>
        <v>0</v>
      </c>
      <c r="J87" s="13" t="str">
        <f>VLOOKUP($A87,Raw!$B$2:$DG$512,34,0)</f>
        <v>0</v>
      </c>
      <c r="K87" s="13" t="str">
        <f>VLOOKUP($A87,Raw!$B$2:$DG$512,35,0)</f>
        <v>9.23</v>
      </c>
      <c r="L87" s="13" t="str">
        <f>VLOOKUP($A87,Raw!$B$2:$DG$512,36,0)</f>
        <v>-0.17</v>
      </c>
      <c r="M87" s="13" t="str">
        <f>VLOOKUP($A87,Raw!$B$2:$DG$512,37,0)</f>
        <v>48.91</v>
      </c>
    </row>
    <row r="88" spans="1:13" x14ac:dyDescent="0.3">
      <c r="A88" s="13" t="s">
        <v>1790</v>
      </c>
      <c r="B88" s="13" t="str">
        <f>VLOOKUP($A88,Raw!$B$2:$DG$512,26,0)</f>
        <v>62.65866</v>
      </c>
      <c r="C88" s="13" t="str">
        <f>VLOOKUP($A88,Raw!$B$2:$DG$512,27,0)</f>
        <v>0</v>
      </c>
      <c r="D88" s="13" t="str">
        <f>VLOOKUP($A88,Raw!$B$2:$DG$512,28,0)</f>
        <v>0</v>
      </c>
      <c r="E88" s="13" t="str">
        <f>VLOOKUP($A88,Raw!$B$2:$DG$512,29,0)</f>
        <v>0</v>
      </c>
      <c r="F88" s="13" t="str">
        <f>VLOOKUP($A88,Raw!$B$2:$DG$512,30,0)</f>
        <v>0</v>
      </c>
      <c r="G88" s="13" t="str">
        <f>VLOOKUP($A88,Raw!$B$2:$DG$512,31,0)</f>
        <v>0</v>
      </c>
      <c r="H88" s="13" t="str">
        <f>VLOOKUP($A88,Raw!$B$2:$DG$512,32,0)</f>
        <v>0</v>
      </c>
      <c r="I88" s="13" t="str">
        <f>VLOOKUP($A88,Raw!$B$2:$DG$512,33,0)</f>
        <v>0</v>
      </c>
      <c r="J88" s="13" t="str">
        <f>VLOOKUP($A88,Raw!$B$2:$DG$512,34,0)</f>
        <v>0</v>
      </c>
      <c r="K88" s="13" t="str">
        <f>VLOOKUP($A88,Raw!$B$2:$DG$512,35,0)</f>
        <v>0</v>
      </c>
      <c r="L88" s="13" t="str">
        <f>VLOOKUP($A88,Raw!$B$2:$DG$512,36,0)</f>
        <v>0.49644</v>
      </c>
      <c r="M88" s="13" t="str">
        <f>VLOOKUP($A88,Raw!$B$2:$DG$512,37,0)</f>
        <v>63.1551</v>
      </c>
    </row>
    <row r="89" spans="1:13" x14ac:dyDescent="0.3">
      <c r="A89" s="13" t="s">
        <v>1811</v>
      </c>
      <c r="B89" s="13" t="str">
        <f>VLOOKUP($A89,Raw!$B$2:$DG$512,26,0)</f>
        <v>104.62</v>
      </c>
      <c r="C89" s="13" t="str">
        <f>VLOOKUP($A89,Raw!$B$2:$DG$512,27,0)</f>
        <v>0</v>
      </c>
      <c r="D89" s="13" t="str">
        <f>VLOOKUP($A89,Raw!$B$2:$DG$512,28,0)</f>
        <v>0</v>
      </c>
      <c r="E89" s="13" t="str">
        <f>VLOOKUP($A89,Raw!$B$2:$DG$512,29,0)</f>
        <v>0</v>
      </c>
      <c r="F89" s="13" t="str">
        <f>VLOOKUP($A89,Raw!$B$2:$DG$512,30,0)</f>
        <v>0</v>
      </c>
      <c r="G89" s="13" t="str">
        <f>VLOOKUP($A89,Raw!$B$2:$DG$512,31,0)</f>
        <v>0</v>
      </c>
      <c r="H89" s="13" t="str">
        <f>VLOOKUP($A89,Raw!$B$2:$DG$512,32,0)</f>
        <v>0</v>
      </c>
      <c r="I89" s="13" t="str">
        <f>VLOOKUP($A89,Raw!$B$2:$DG$512,33,0)</f>
        <v>0</v>
      </c>
      <c r="J89" s="13" t="str">
        <f>VLOOKUP($A89,Raw!$B$2:$DG$512,34,0)</f>
        <v>0</v>
      </c>
      <c r="K89" s="13" t="str">
        <f>VLOOKUP($A89,Raw!$B$2:$DG$512,35,0)</f>
        <v>0</v>
      </c>
      <c r="L89" s="13" t="str">
        <f>VLOOKUP($A89,Raw!$B$2:$DG$512,36,0)</f>
        <v>5.19</v>
      </c>
      <c r="M89" s="13" t="str">
        <f>VLOOKUP($A89,Raw!$B$2:$DG$512,37,0)</f>
        <v>109.81</v>
      </c>
    </row>
    <row r="90" spans="1:13" x14ac:dyDescent="0.3">
      <c r="A90" s="13" t="s">
        <v>1835</v>
      </c>
      <c r="B90" s="13" t="str">
        <f>VLOOKUP($A90,Raw!$B$2:$DG$512,26,0)</f>
        <v>0</v>
      </c>
      <c r="C90" s="13" t="str">
        <f>VLOOKUP($A90,Raw!$B$2:$DG$512,27,0)</f>
        <v>0</v>
      </c>
      <c r="D90" s="13" t="str">
        <f>VLOOKUP($A90,Raw!$B$2:$DG$512,28,0)</f>
        <v>0</v>
      </c>
      <c r="E90" s="13" t="str">
        <f>VLOOKUP($A90,Raw!$B$2:$DG$512,29,0)</f>
        <v>0</v>
      </c>
      <c r="F90" s="13" t="str">
        <f>VLOOKUP($A90,Raw!$B$2:$DG$512,30,0)</f>
        <v>0</v>
      </c>
      <c r="G90" s="13" t="str">
        <f>VLOOKUP($A90,Raw!$B$2:$DG$512,31,0)</f>
        <v>0</v>
      </c>
      <c r="H90" s="13" t="str">
        <f>VLOOKUP($A90,Raw!$B$2:$DG$512,32,0)</f>
        <v>0</v>
      </c>
      <c r="I90" s="13" t="str">
        <f>VLOOKUP($A90,Raw!$B$2:$DG$512,33,0)</f>
        <v>0</v>
      </c>
      <c r="J90" s="13" t="str">
        <f>VLOOKUP($A90,Raw!$B$2:$DG$512,34,0)</f>
        <v>0</v>
      </c>
      <c r="K90" s="13" t="str">
        <f>VLOOKUP($A90,Raw!$B$2:$DG$512,35,0)</f>
        <v>0</v>
      </c>
      <c r="L90" s="13" t="str">
        <f>VLOOKUP($A90,Raw!$B$2:$DG$512,36,0)</f>
        <v>0</v>
      </c>
      <c r="M90" s="13" t="str">
        <f>VLOOKUP($A90,Raw!$B$2:$DG$512,37,0)</f>
        <v>0</v>
      </c>
    </row>
    <row r="91" spans="1:13" x14ac:dyDescent="0.3">
      <c r="A91" s="13" t="s">
        <v>1844</v>
      </c>
      <c r="B91" s="13" t="str">
        <f>VLOOKUP($A91,Raw!$B$2:$DG$512,26,0)</f>
        <v>0</v>
      </c>
      <c r="C91" s="13" t="str">
        <f>VLOOKUP($A91,Raw!$B$2:$DG$512,27,0)</f>
        <v>0</v>
      </c>
      <c r="D91" s="13" t="str">
        <f>VLOOKUP($A91,Raw!$B$2:$DG$512,28,0)</f>
        <v>0</v>
      </c>
      <c r="E91" s="13" t="str">
        <f>VLOOKUP($A91,Raw!$B$2:$DG$512,29,0)</f>
        <v>0</v>
      </c>
      <c r="F91" s="13" t="str">
        <f>VLOOKUP($A91,Raw!$B$2:$DG$512,30,0)</f>
        <v>0</v>
      </c>
      <c r="G91" s="13" t="str">
        <f>VLOOKUP($A91,Raw!$B$2:$DG$512,31,0)</f>
        <v>0</v>
      </c>
      <c r="H91" s="13" t="str">
        <f>VLOOKUP($A91,Raw!$B$2:$DG$512,32,0)</f>
        <v>0</v>
      </c>
      <c r="I91" s="13" t="str">
        <f>VLOOKUP($A91,Raw!$B$2:$DG$512,33,0)</f>
        <v>0</v>
      </c>
      <c r="J91" s="13" t="str">
        <f>VLOOKUP($A91,Raw!$B$2:$DG$512,34,0)</f>
        <v>0</v>
      </c>
      <c r="K91" s="13" t="str">
        <f>VLOOKUP($A91,Raw!$B$2:$DG$512,35,0)</f>
        <v>0</v>
      </c>
      <c r="L91" s="13" t="str">
        <f>VLOOKUP($A91,Raw!$B$2:$DG$512,36,0)</f>
        <v>0</v>
      </c>
      <c r="M91" s="13" t="str">
        <f>VLOOKUP($A91,Raw!$B$2:$DG$512,37,0)</f>
        <v>0</v>
      </c>
    </row>
    <row r="92" spans="1:13" x14ac:dyDescent="0.3">
      <c r="A92" s="13" t="s">
        <v>1854</v>
      </c>
      <c r="B92" s="13" t="str">
        <f>VLOOKUP($A92,Raw!$B$2:$DG$512,26,0)</f>
        <v>669.08</v>
      </c>
      <c r="C92" s="13" t="str">
        <f>VLOOKUP($A92,Raw!$B$2:$DG$512,27,0)</f>
        <v>0</v>
      </c>
      <c r="D92" s="13" t="str">
        <f>VLOOKUP($A92,Raw!$B$2:$DG$512,28,0)</f>
        <v>0</v>
      </c>
      <c r="E92" s="13" t="str">
        <f>VLOOKUP($A92,Raw!$B$2:$DG$512,29,0)</f>
        <v>0</v>
      </c>
      <c r="F92" s="13" t="str">
        <f>VLOOKUP($A92,Raw!$B$2:$DG$512,30,0)</f>
        <v>0</v>
      </c>
      <c r="G92" s="13" t="str">
        <f>VLOOKUP($A92,Raw!$B$2:$DG$512,31,0)</f>
        <v>0</v>
      </c>
      <c r="H92" s="13" t="str">
        <f>VLOOKUP($A92,Raw!$B$2:$DG$512,32,0)</f>
        <v>0</v>
      </c>
      <c r="I92" s="13" t="str">
        <f>VLOOKUP($A92,Raw!$B$2:$DG$512,33,0)</f>
        <v>0</v>
      </c>
      <c r="J92" s="13" t="str">
        <f>VLOOKUP($A92,Raw!$B$2:$DG$512,34,0)</f>
        <v>0</v>
      </c>
      <c r="K92" s="13" t="str">
        <f>VLOOKUP($A92,Raw!$B$2:$DG$512,35,0)</f>
        <v>0</v>
      </c>
      <c r="L92" s="13" t="str">
        <f>VLOOKUP($A92,Raw!$B$2:$DG$512,36,0)</f>
        <v>14.72</v>
      </c>
      <c r="M92" s="13" t="str">
        <f>VLOOKUP($A92,Raw!$B$2:$DG$512,37,0)</f>
        <v>683.8</v>
      </c>
    </row>
    <row r="93" spans="1:13" x14ac:dyDescent="0.3">
      <c r="A93" s="13" t="s">
        <v>1872</v>
      </c>
      <c r="B93" s="13" t="str">
        <f>VLOOKUP($A93,Raw!$B$2:$DG$512,26,0)</f>
        <v>37.35</v>
      </c>
      <c r="C93" s="13" t="str">
        <f>VLOOKUP($A93,Raw!$B$2:$DG$512,27,0)</f>
        <v>0</v>
      </c>
      <c r="D93" s="13" t="str">
        <f>VLOOKUP($A93,Raw!$B$2:$DG$512,28,0)</f>
        <v>0</v>
      </c>
      <c r="E93" s="13" t="str">
        <f>VLOOKUP($A93,Raw!$B$2:$DG$512,29,0)</f>
        <v>0</v>
      </c>
      <c r="F93" s="13" t="str">
        <f>VLOOKUP($A93,Raw!$B$2:$DG$512,30,0)</f>
        <v>0</v>
      </c>
      <c r="G93" s="13" t="str">
        <f>VLOOKUP($A93,Raw!$B$2:$DG$512,31,0)</f>
        <v>0</v>
      </c>
      <c r="H93" s="13" t="str">
        <f>VLOOKUP($A93,Raw!$B$2:$DG$512,32,0)</f>
        <v>0</v>
      </c>
      <c r="I93" s="13" t="str">
        <f>VLOOKUP($A93,Raw!$B$2:$DG$512,33,0)</f>
        <v>0</v>
      </c>
      <c r="J93" s="13" t="str">
        <f>VLOOKUP($A93,Raw!$B$2:$DG$512,34,0)</f>
        <v>0</v>
      </c>
      <c r="K93" s="13" t="str">
        <f>VLOOKUP($A93,Raw!$B$2:$DG$512,35,0)</f>
        <v>0.96</v>
      </c>
      <c r="L93" s="13" t="str">
        <f>VLOOKUP($A93,Raw!$B$2:$DG$512,36,0)</f>
        <v>0.6</v>
      </c>
      <c r="M93" s="13" t="str">
        <f>VLOOKUP($A93,Raw!$B$2:$DG$512,37,0)</f>
        <v>38.91</v>
      </c>
    </row>
    <row r="94" spans="1:13" x14ac:dyDescent="0.3">
      <c r="A94" s="13" t="s">
        <v>1887</v>
      </c>
      <c r="B94" s="13" t="str">
        <f>VLOOKUP($A94,Raw!$B$2:$DG$512,26,0)</f>
        <v>49.98</v>
      </c>
      <c r="C94" s="13" t="str">
        <f>VLOOKUP($A94,Raw!$B$2:$DG$512,27,0)</f>
        <v>0</v>
      </c>
      <c r="D94" s="13" t="str">
        <f>VLOOKUP($A94,Raw!$B$2:$DG$512,28,0)</f>
        <v>0</v>
      </c>
      <c r="E94" s="13" t="str">
        <f>VLOOKUP($A94,Raw!$B$2:$DG$512,29,0)</f>
        <v>0</v>
      </c>
      <c r="F94" s="13" t="str">
        <f>VLOOKUP($A94,Raw!$B$2:$DG$512,30,0)</f>
        <v>0</v>
      </c>
      <c r="G94" s="13" t="str">
        <f>VLOOKUP($A94,Raw!$B$2:$DG$512,31,0)</f>
        <v>0</v>
      </c>
      <c r="H94" s="13" t="str">
        <f>VLOOKUP($A94,Raw!$B$2:$DG$512,32,0)</f>
        <v>0</v>
      </c>
      <c r="I94" s="13" t="str">
        <f>VLOOKUP($A94,Raw!$B$2:$DG$512,33,0)</f>
        <v>0</v>
      </c>
      <c r="J94" s="13" t="str">
        <f>VLOOKUP($A94,Raw!$B$2:$DG$512,34,0)</f>
        <v>0</v>
      </c>
      <c r="K94" s="13" t="str">
        <f>VLOOKUP($A94,Raw!$B$2:$DG$512,35,0)</f>
        <v>0.53</v>
      </c>
      <c r="L94" s="13" t="str">
        <f>VLOOKUP($A94,Raw!$B$2:$DG$512,36,0)</f>
        <v>3.23</v>
      </c>
      <c r="M94" s="13" t="str">
        <f>VLOOKUP($A94,Raw!$B$2:$DG$512,37,0)</f>
        <v>53.74</v>
      </c>
    </row>
    <row r="95" spans="1:13" x14ac:dyDescent="0.3">
      <c r="A95" s="13" t="s">
        <v>1910</v>
      </c>
      <c r="B95" s="13" t="str">
        <f>VLOOKUP($A95,Raw!$B$2:$DG$512,26,0)</f>
        <v>375.97</v>
      </c>
      <c r="C95" s="13" t="str">
        <f>VLOOKUP($A95,Raw!$B$2:$DG$512,27,0)</f>
        <v>0.11</v>
      </c>
      <c r="D95" s="13" t="str">
        <f>VLOOKUP($A95,Raw!$B$2:$DG$512,28,0)</f>
        <v>825.24</v>
      </c>
      <c r="E95" s="13" t="str">
        <f>VLOOKUP($A95,Raw!$B$2:$DG$512,29,0)</f>
        <v>85.85</v>
      </c>
      <c r="F95" s="13" t="str">
        <f>VLOOKUP($A95,Raw!$B$2:$DG$512,30,0)</f>
        <v>64.42</v>
      </c>
      <c r="G95" s="13" t="str">
        <f>VLOOKUP($A95,Raw!$B$2:$DG$512,31,0)</f>
        <v>0</v>
      </c>
      <c r="H95" s="13" t="str">
        <f>VLOOKUP($A95,Raw!$B$2:$DG$512,32,0)</f>
        <v>0</v>
      </c>
      <c r="I95" s="13" t="str">
        <f>VLOOKUP($A95,Raw!$B$2:$DG$512,33,0)</f>
        <v>0</v>
      </c>
      <c r="J95" s="13" t="str">
        <f>VLOOKUP($A95,Raw!$B$2:$DG$512,34,0)</f>
        <v>0</v>
      </c>
      <c r="K95" s="13" t="str">
        <f>VLOOKUP($A95,Raw!$B$2:$DG$512,35,0)</f>
        <v>204.27</v>
      </c>
      <c r="L95" s="13" t="str">
        <f>VLOOKUP($A95,Raw!$B$2:$DG$512,36,0)</f>
        <v>7.37</v>
      </c>
      <c r="M95" s="13" t="str">
        <f>VLOOKUP($A95,Raw!$B$2:$DG$512,37,0)</f>
        <v>1563.23</v>
      </c>
    </row>
    <row r="96" spans="1:13" x14ac:dyDescent="0.3">
      <c r="A96" s="13" t="s">
        <v>1956</v>
      </c>
      <c r="B96" s="13" t="str">
        <f>VLOOKUP($A96,Raw!$B$2:$DG$512,26,0)</f>
        <v>0</v>
      </c>
      <c r="C96" s="13" t="str">
        <f>VLOOKUP($A96,Raw!$B$2:$DG$512,27,0)</f>
        <v>0</v>
      </c>
      <c r="D96" s="13" t="str">
        <f>VLOOKUP($A96,Raw!$B$2:$DG$512,28,0)</f>
        <v>0</v>
      </c>
      <c r="E96" s="13" t="str">
        <f>VLOOKUP($A96,Raw!$B$2:$DG$512,29,0)</f>
        <v>0</v>
      </c>
      <c r="F96" s="13" t="str">
        <f>VLOOKUP($A96,Raw!$B$2:$DG$512,30,0)</f>
        <v>0</v>
      </c>
      <c r="G96" s="13" t="str">
        <f>VLOOKUP($A96,Raw!$B$2:$DG$512,31,0)</f>
        <v>0</v>
      </c>
      <c r="H96" s="13" t="str">
        <f>VLOOKUP($A96,Raw!$B$2:$DG$512,32,0)</f>
        <v>0</v>
      </c>
      <c r="I96" s="13" t="str">
        <f>VLOOKUP($A96,Raw!$B$2:$DG$512,33,0)</f>
        <v>0</v>
      </c>
      <c r="J96" s="13" t="str">
        <f>VLOOKUP($A96,Raw!$B$2:$DG$512,34,0)</f>
        <v>0</v>
      </c>
      <c r="K96" s="13" t="str">
        <f>VLOOKUP($A96,Raw!$B$2:$DG$512,35,0)</f>
        <v>0</v>
      </c>
      <c r="L96" s="13" t="str">
        <f>VLOOKUP($A96,Raw!$B$2:$DG$512,36,0)</f>
        <v>0</v>
      </c>
      <c r="M96" s="13" t="str">
        <f>VLOOKUP($A96,Raw!$B$2:$DG$512,37,0)</f>
        <v>0</v>
      </c>
    </row>
    <row r="97" spans="1:13" x14ac:dyDescent="0.3">
      <c r="A97" s="13" t="s">
        <v>1963</v>
      </c>
      <c r="B97" s="13" t="str">
        <f>VLOOKUP($A97,Raw!$B$2:$DG$512,26,0)</f>
        <v>965.04</v>
      </c>
      <c r="C97" s="13" t="str">
        <f>VLOOKUP($A97,Raw!$B$2:$DG$512,27,0)</f>
        <v>0</v>
      </c>
      <c r="D97" s="13" t="str">
        <f>VLOOKUP($A97,Raw!$B$2:$DG$512,28,0)</f>
        <v>0</v>
      </c>
      <c r="E97" s="13" t="str">
        <f>VLOOKUP($A97,Raw!$B$2:$DG$512,29,0)</f>
        <v>0</v>
      </c>
      <c r="F97" s="13" t="str">
        <f>VLOOKUP($A97,Raw!$B$2:$DG$512,30,0)</f>
        <v>0</v>
      </c>
      <c r="G97" s="13" t="str">
        <f>VLOOKUP($A97,Raw!$B$2:$DG$512,31,0)</f>
        <v>0</v>
      </c>
      <c r="H97" s="13" t="str">
        <f>VLOOKUP($A97,Raw!$B$2:$DG$512,32,0)</f>
        <v>0</v>
      </c>
      <c r="I97" s="13" t="str">
        <f>VLOOKUP($A97,Raw!$B$2:$DG$512,33,0)</f>
        <v>0</v>
      </c>
      <c r="J97" s="13" t="str">
        <f>VLOOKUP($A97,Raw!$B$2:$DG$512,34,0)</f>
        <v>0</v>
      </c>
      <c r="K97" s="13" t="str">
        <f>VLOOKUP($A97,Raw!$B$2:$DG$512,35,0)</f>
        <v>0</v>
      </c>
      <c r="L97" s="13" t="str">
        <f>VLOOKUP($A97,Raw!$B$2:$DG$512,36,0)</f>
        <v>24.95</v>
      </c>
      <c r="M97" s="13" t="str">
        <f>VLOOKUP($A97,Raw!$B$2:$DG$512,37,0)</f>
        <v>989.99</v>
      </c>
    </row>
    <row r="98" spans="1:13" x14ac:dyDescent="0.3">
      <c r="A98" s="13" t="s">
        <v>1980</v>
      </c>
      <c r="B98" s="13" t="str">
        <f>VLOOKUP($A98,Raw!$B$2:$DG$512,26,0)</f>
        <v>2509.22122</v>
      </c>
      <c r="C98" s="13" t="str">
        <f>VLOOKUP($A98,Raw!$B$2:$DG$512,27,0)</f>
        <v>0</v>
      </c>
      <c r="D98" s="13" t="str">
        <f>VLOOKUP($A98,Raw!$B$2:$DG$512,28,0)</f>
        <v>0</v>
      </c>
      <c r="E98" s="13" t="str">
        <f>VLOOKUP($A98,Raw!$B$2:$DG$512,29,0)</f>
        <v>0</v>
      </c>
      <c r="F98" s="13" t="str">
        <f>VLOOKUP($A98,Raw!$B$2:$DG$512,30,0)</f>
        <v>0</v>
      </c>
      <c r="G98" s="13" t="str">
        <f>VLOOKUP($A98,Raw!$B$2:$DG$512,31,0)</f>
        <v>0</v>
      </c>
      <c r="H98" s="13" t="str">
        <f>VLOOKUP($A98,Raw!$B$2:$DG$512,32,0)</f>
        <v>0</v>
      </c>
      <c r="I98" s="13" t="str">
        <f>VLOOKUP($A98,Raw!$B$2:$DG$512,33,0)</f>
        <v>0</v>
      </c>
      <c r="J98" s="13" t="str">
        <f>VLOOKUP($A98,Raw!$B$2:$DG$512,34,0)</f>
        <v>0</v>
      </c>
      <c r="K98" s="13" t="str">
        <f>VLOOKUP($A98,Raw!$B$2:$DG$512,35,0)</f>
        <v>0</v>
      </c>
      <c r="L98" s="13" t="str">
        <f>VLOOKUP($A98,Raw!$B$2:$DG$512,36,0)</f>
        <v>-0.68281</v>
      </c>
      <c r="M98" s="13" t="str">
        <f>VLOOKUP($A98,Raw!$B$2:$DG$512,37,0)</f>
        <v>2508.53841</v>
      </c>
    </row>
    <row r="99" spans="1:13" x14ac:dyDescent="0.3">
      <c r="A99" s="13" t="s">
        <v>2013</v>
      </c>
      <c r="B99" s="13" t="str">
        <f>VLOOKUP($A99,Raw!$B$2:$DG$512,26,0)</f>
        <v>49.25</v>
      </c>
      <c r="C99" s="13" t="str">
        <f>VLOOKUP($A99,Raw!$B$2:$DG$512,27,0)</f>
        <v>0</v>
      </c>
      <c r="D99" s="13" t="str">
        <f>VLOOKUP($A99,Raw!$B$2:$DG$512,28,0)</f>
        <v>273.45</v>
      </c>
      <c r="E99" s="13" t="str">
        <f>VLOOKUP($A99,Raw!$B$2:$DG$512,29,0)</f>
        <v>0</v>
      </c>
      <c r="F99" s="13" t="str">
        <f>VLOOKUP($A99,Raw!$B$2:$DG$512,30,0)</f>
        <v>24.96</v>
      </c>
      <c r="G99" s="13" t="str">
        <f>VLOOKUP($A99,Raw!$B$2:$DG$512,31,0)</f>
        <v>0</v>
      </c>
      <c r="H99" s="13" t="str">
        <f>VLOOKUP($A99,Raw!$B$2:$DG$512,32,0)</f>
        <v>0</v>
      </c>
      <c r="I99" s="13" t="str">
        <f>VLOOKUP($A99,Raw!$B$2:$DG$512,33,0)</f>
        <v>0</v>
      </c>
      <c r="J99" s="13" t="str">
        <f>VLOOKUP($A99,Raw!$B$2:$DG$512,34,0)</f>
        <v>0</v>
      </c>
      <c r="K99" s="13" t="str">
        <f>VLOOKUP($A99,Raw!$B$2:$DG$512,35,0)</f>
        <v>3103.24</v>
      </c>
      <c r="L99" s="13" t="str">
        <f>VLOOKUP($A99,Raw!$B$2:$DG$512,36,0)</f>
        <v>11.83</v>
      </c>
      <c r="M99" s="13" t="str">
        <f>VLOOKUP($A99,Raw!$B$2:$DG$512,37,0)</f>
        <v>3462.73</v>
      </c>
    </row>
    <row r="100" spans="1:13" x14ac:dyDescent="0.3">
      <c r="A100" s="13" t="s">
        <v>2056</v>
      </c>
      <c r="B100" s="13" t="str">
        <f>VLOOKUP($A100,Raw!$B$2:$DG$512,26,0)</f>
        <v>164.19</v>
      </c>
      <c r="C100" s="13" t="str">
        <f>VLOOKUP($A100,Raw!$B$2:$DG$512,27,0)</f>
        <v>1.11</v>
      </c>
      <c r="D100" s="13" t="str">
        <f>VLOOKUP($A100,Raw!$B$2:$DG$512,28,0)</f>
        <v>0</v>
      </c>
      <c r="E100" s="13" t="str">
        <f>VLOOKUP($A100,Raw!$B$2:$DG$512,29,0)</f>
        <v>0</v>
      </c>
      <c r="F100" s="13" t="str">
        <f>VLOOKUP($A100,Raw!$B$2:$DG$512,30,0)</f>
        <v>0</v>
      </c>
      <c r="G100" s="13" t="str">
        <f>VLOOKUP($A100,Raw!$B$2:$DG$512,31,0)</f>
        <v>0</v>
      </c>
      <c r="H100" s="13" t="str">
        <f>VLOOKUP($A100,Raw!$B$2:$DG$512,32,0)</f>
        <v>0</v>
      </c>
      <c r="I100" s="13" t="str">
        <f>VLOOKUP($A100,Raw!$B$2:$DG$512,33,0)</f>
        <v>0</v>
      </c>
      <c r="J100" s="13" t="str">
        <f>VLOOKUP($A100,Raw!$B$2:$DG$512,34,0)</f>
        <v>0</v>
      </c>
      <c r="K100" s="13" t="str">
        <f>VLOOKUP($A100,Raw!$B$2:$DG$512,35,0)</f>
        <v>14.89</v>
      </c>
      <c r="L100" s="13" t="str">
        <f>VLOOKUP($A100,Raw!$B$2:$DG$512,36,0)</f>
        <v>1.21</v>
      </c>
      <c r="M100" s="13" t="str">
        <f>VLOOKUP($A100,Raw!$B$2:$DG$512,37,0)</f>
        <v>181.4</v>
      </c>
    </row>
    <row r="101" spans="1:13" x14ac:dyDescent="0.3">
      <c r="A101" s="13" t="s">
        <v>2067</v>
      </c>
      <c r="B101" s="13" t="str">
        <f>VLOOKUP($A101,Raw!$B$2:$DG$512,26,0)</f>
        <v>0</v>
      </c>
      <c r="C101" s="13" t="str">
        <f>VLOOKUP($A101,Raw!$B$2:$DG$512,27,0)</f>
        <v>0</v>
      </c>
      <c r="D101" s="13" t="str">
        <f>VLOOKUP($A101,Raw!$B$2:$DG$512,28,0)</f>
        <v>0</v>
      </c>
      <c r="E101" s="13" t="str">
        <f>VLOOKUP($A101,Raw!$B$2:$DG$512,29,0)</f>
        <v>0</v>
      </c>
      <c r="F101" s="13" t="str">
        <f>VLOOKUP($A101,Raw!$B$2:$DG$512,30,0)</f>
        <v>0</v>
      </c>
      <c r="G101" s="13" t="str">
        <f>VLOOKUP($A101,Raw!$B$2:$DG$512,31,0)</f>
        <v>0</v>
      </c>
      <c r="H101" s="13" t="str">
        <f>VLOOKUP($A101,Raw!$B$2:$DG$512,32,0)</f>
        <v>0</v>
      </c>
      <c r="I101" s="13" t="str">
        <f>VLOOKUP($A101,Raw!$B$2:$DG$512,33,0)</f>
        <v>0</v>
      </c>
      <c r="J101" s="13" t="str">
        <f>VLOOKUP($A101,Raw!$B$2:$DG$512,34,0)</f>
        <v>0</v>
      </c>
      <c r="K101" s="13" t="str">
        <f>VLOOKUP($A101,Raw!$B$2:$DG$512,35,0)</f>
        <v>0</v>
      </c>
      <c r="L101" s="13" t="str">
        <f>VLOOKUP($A101,Raw!$B$2:$DG$512,36,0)</f>
        <v>0</v>
      </c>
      <c r="M101" s="13" t="str">
        <f>VLOOKUP($A101,Raw!$B$2:$DG$512,37,0)</f>
        <v>0</v>
      </c>
    </row>
    <row r="102" spans="1:13" x14ac:dyDescent="0.3">
      <c r="A102" s="13" t="s">
        <v>2076</v>
      </c>
      <c r="B102" s="13" t="str">
        <f>VLOOKUP($A102,Raw!$B$2:$DG$512,26,0)</f>
        <v>532.83</v>
      </c>
      <c r="C102" s="13" t="str">
        <f>VLOOKUP($A102,Raw!$B$2:$DG$512,27,0)</f>
        <v>0</v>
      </c>
      <c r="D102" s="13" t="str">
        <f>VLOOKUP($A102,Raw!$B$2:$DG$512,28,0)</f>
        <v>0</v>
      </c>
      <c r="E102" s="13" t="str">
        <f>VLOOKUP($A102,Raw!$B$2:$DG$512,29,0)</f>
        <v>0</v>
      </c>
      <c r="F102" s="13" t="str">
        <f>VLOOKUP($A102,Raw!$B$2:$DG$512,30,0)</f>
        <v>0</v>
      </c>
      <c r="G102" s="13" t="str">
        <f>VLOOKUP($A102,Raw!$B$2:$DG$512,31,0)</f>
        <v>0</v>
      </c>
      <c r="H102" s="13" t="str">
        <f>VLOOKUP($A102,Raw!$B$2:$DG$512,32,0)</f>
        <v>0</v>
      </c>
      <c r="I102" s="13" t="str">
        <f>VLOOKUP($A102,Raw!$B$2:$DG$512,33,0)</f>
        <v>0</v>
      </c>
      <c r="J102" s="13" t="str">
        <f>VLOOKUP($A102,Raw!$B$2:$DG$512,34,0)</f>
        <v>0</v>
      </c>
      <c r="K102" s="13" t="str">
        <f>VLOOKUP($A102,Raw!$B$2:$DG$512,35,0)</f>
        <v>0</v>
      </c>
      <c r="L102" s="13" t="str">
        <f>VLOOKUP($A102,Raw!$B$2:$DG$512,36,0)</f>
        <v>3.1</v>
      </c>
      <c r="M102" s="13" t="str">
        <f>VLOOKUP($A102,Raw!$B$2:$DG$512,37,0)</f>
        <v>535.93</v>
      </c>
    </row>
    <row r="103" spans="1:13" x14ac:dyDescent="0.3">
      <c r="A103" s="13" t="s">
        <v>2091</v>
      </c>
      <c r="B103" s="13" t="str">
        <f>VLOOKUP($A103,Raw!$B$2:$DG$512,26,0)</f>
        <v>243.584</v>
      </c>
      <c r="C103" s="13" t="str">
        <f>VLOOKUP($A103,Raw!$B$2:$DG$512,27,0)</f>
        <v>18.462</v>
      </c>
      <c r="D103" s="13" t="str">
        <f>VLOOKUP($A103,Raw!$B$2:$DG$512,28,0)</f>
        <v>0</v>
      </c>
      <c r="E103" s="13" t="str">
        <f>VLOOKUP($A103,Raw!$B$2:$DG$512,29,0)</f>
        <v>0</v>
      </c>
      <c r="F103" s="13" t="str">
        <f>VLOOKUP($A103,Raw!$B$2:$DG$512,30,0)</f>
        <v>0</v>
      </c>
      <c r="G103" s="13" t="str">
        <f>VLOOKUP($A103,Raw!$B$2:$DG$512,31,0)</f>
        <v>0</v>
      </c>
      <c r="H103" s="13" t="str">
        <f>VLOOKUP($A103,Raw!$B$2:$DG$512,32,0)</f>
        <v>0</v>
      </c>
      <c r="I103" s="13" t="str">
        <f>VLOOKUP($A103,Raw!$B$2:$DG$512,33,0)</f>
        <v>0</v>
      </c>
      <c r="J103" s="13" t="str">
        <f>VLOOKUP($A103,Raw!$B$2:$DG$512,34,0)</f>
        <v>0</v>
      </c>
      <c r="K103" s="13" t="str">
        <f>VLOOKUP($A103,Raw!$B$2:$DG$512,35,0)</f>
        <v>0.004</v>
      </c>
      <c r="L103" s="13" t="str">
        <f>VLOOKUP($A103,Raw!$B$2:$DG$512,36,0)</f>
        <v>18.536</v>
      </c>
      <c r="M103" s="13" t="str">
        <f>VLOOKUP($A103,Raw!$B$2:$DG$512,37,0)</f>
        <v>280.586</v>
      </c>
    </row>
    <row r="104" spans="1:13" x14ac:dyDescent="0.3">
      <c r="A104" s="13" t="s">
        <v>2127</v>
      </c>
      <c r="B104" s="13" t="str">
        <f>VLOOKUP($A104,Raw!$B$2:$DG$512,26,0)</f>
        <v>11.65</v>
      </c>
      <c r="C104" s="13" t="str">
        <f>VLOOKUP($A104,Raw!$B$2:$DG$512,27,0)</f>
        <v>0</v>
      </c>
      <c r="D104" s="13" t="str">
        <f>VLOOKUP($A104,Raw!$B$2:$DG$512,28,0)</f>
        <v>0</v>
      </c>
      <c r="E104" s="13" t="str">
        <f>VLOOKUP($A104,Raw!$B$2:$DG$512,29,0)</f>
        <v>0</v>
      </c>
      <c r="F104" s="13" t="str">
        <f>VLOOKUP($A104,Raw!$B$2:$DG$512,30,0)</f>
        <v>0</v>
      </c>
      <c r="G104" s="13" t="str">
        <f>VLOOKUP($A104,Raw!$B$2:$DG$512,31,0)</f>
        <v>0</v>
      </c>
      <c r="H104" s="13" t="str">
        <f>VLOOKUP($A104,Raw!$B$2:$DG$512,32,0)</f>
        <v>0</v>
      </c>
      <c r="I104" s="13" t="str">
        <f>VLOOKUP($A104,Raw!$B$2:$DG$512,33,0)</f>
        <v>0</v>
      </c>
      <c r="J104" s="13" t="str">
        <f>VLOOKUP($A104,Raw!$B$2:$DG$512,34,0)</f>
        <v>0</v>
      </c>
      <c r="K104" s="13" t="str">
        <f>VLOOKUP($A104,Raw!$B$2:$DG$512,35,0)</f>
        <v>0</v>
      </c>
      <c r="L104" s="13" t="str">
        <f>VLOOKUP($A104,Raw!$B$2:$DG$512,36,0)</f>
        <v>0.48</v>
      </c>
      <c r="M104" s="13" t="str">
        <f>VLOOKUP($A104,Raw!$B$2:$DG$512,37,0)</f>
        <v>12.13</v>
      </c>
    </row>
    <row r="105" spans="1:13" x14ac:dyDescent="0.3">
      <c r="A105" s="13" t="s">
        <v>2140</v>
      </c>
      <c r="B105" s="13" t="str">
        <f>VLOOKUP($A105,Raw!$B$2:$DG$512,26,0)</f>
        <v>0</v>
      </c>
      <c r="C105" s="13" t="str">
        <f>VLOOKUP($A105,Raw!$B$2:$DG$512,27,0)</f>
        <v>0</v>
      </c>
      <c r="D105" s="13" t="str">
        <f>VLOOKUP($A105,Raw!$B$2:$DG$512,28,0)</f>
        <v>0</v>
      </c>
      <c r="E105" s="13" t="str">
        <f>VLOOKUP($A105,Raw!$B$2:$DG$512,29,0)</f>
        <v>0</v>
      </c>
      <c r="F105" s="13" t="str">
        <f>VLOOKUP($A105,Raw!$B$2:$DG$512,30,0)</f>
        <v>0</v>
      </c>
      <c r="G105" s="13" t="str">
        <f>VLOOKUP($A105,Raw!$B$2:$DG$512,31,0)</f>
        <v>0</v>
      </c>
      <c r="H105" s="13" t="str">
        <f>VLOOKUP($A105,Raw!$B$2:$DG$512,32,0)</f>
        <v>0</v>
      </c>
      <c r="I105" s="13" t="str">
        <f>VLOOKUP($A105,Raw!$B$2:$DG$512,33,0)</f>
        <v>0</v>
      </c>
      <c r="J105" s="13" t="str">
        <f>VLOOKUP($A105,Raw!$B$2:$DG$512,34,0)</f>
        <v>0</v>
      </c>
      <c r="K105" s="13" t="str">
        <f>VLOOKUP($A105,Raw!$B$2:$DG$512,35,0)</f>
        <v>0</v>
      </c>
      <c r="L105" s="13" t="str">
        <f>VLOOKUP($A105,Raw!$B$2:$DG$512,36,0)</f>
        <v>0</v>
      </c>
      <c r="M105" s="13" t="str">
        <f>VLOOKUP($A105,Raw!$B$2:$DG$512,37,0)</f>
        <v>0</v>
      </c>
    </row>
    <row r="106" spans="1:13" x14ac:dyDescent="0.3">
      <c r="A106" s="13" t="s">
        <v>2148</v>
      </c>
      <c r="B106" s="13" t="str">
        <f>VLOOKUP($A106,Raw!$B$2:$DG$512,26,0)</f>
        <v>30.7593</v>
      </c>
      <c r="C106" s="13" t="str">
        <f>VLOOKUP($A106,Raw!$B$2:$DG$512,27,0)</f>
        <v>0</v>
      </c>
      <c r="D106" s="13" t="str">
        <f>VLOOKUP($A106,Raw!$B$2:$DG$512,28,0)</f>
        <v>0</v>
      </c>
      <c r="E106" s="13" t="str">
        <f>VLOOKUP($A106,Raw!$B$2:$DG$512,29,0)</f>
        <v>0</v>
      </c>
      <c r="F106" s="13" t="str">
        <f>VLOOKUP($A106,Raw!$B$2:$DG$512,30,0)</f>
        <v>0</v>
      </c>
      <c r="G106" s="13" t="str">
        <f>VLOOKUP($A106,Raw!$B$2:$DG$512,31,0)</f>
        <v>0</v>
      </c>
      <c r="H106" s="13" t="str">
        <f>VLOOKUP($A106,Raw!$B$2:$DG$512,32,0)</f>
        <v>0</v>
      </c>
      <c r="I106" s="13" t="str">
        <f>VLOOKUP($A106,Raw!$B$2:$DG$512,33,0)</f>
        <v>0</v>
      </c>
      <c r="J106" s="13" t="str">
        <f>VLOOKUP($A106,Raw!$B$2:$DG$512,34,0)</f>
        <v>0</v>
      </c>
      <c r="K106" s="13" t="str">
        <f>VLOOKUP($A106,Raw!$B$2:$DG$512,35,0)</f>
        <v>0</v>
      </c>
      <c r="L106" s="13" t="str">
        <f>VLOOKUP($A106,Raw!$B$2:$DG$512,36,0)</f>
        <v>0.2064</v>
      </c>
      <c r="M106" s="13" t="str">
        <f>VLOOKUP($A106,Raw!$B$2:$DG$512,37,0)</f>
        <v>30.9657</v>
      </c>
    </row>
    <row r="107" spans="1:13" x14ac:dyDescent="0.3">
      <c r="A107" s="13" t="s">
        <v>2162</v>
      </c>
      <c r="B107" s="13" t="str">
        <f>VLOOKUP($A107,Raw!$B$2:$DG$512,26,0)</f>
        <v>47.1</v>
      </c>
      <c r="C107" s="13" t="str">
        <f>VLOOKUP($A107,Raw!$B$2:$DG$512,27,0)</f>
        <v>0</v>
      </c>
      <c r="D107" s="13" t="str">
        <f>VLOOKUP($A107,Raw!$B$2:$DG$512,28,0)</f>
        <v>0</v>
      </c>
      <c r="E107" s="13" t="str">
        <f>VLOOKUP($A107,Raw!$B$2:$DG$512,29,0)</f>
        <v>0</v>
      </c>
      <c r="F107" s="13" t="str">
        <f>VLOOKUP($A107,Raw!$B$2:$DG$512,30,0)</f>
        <v>0</v>
      </c>
      <c r="G107" s="13" t="str">
        <f>VLOOKUP($A107,Raw!$B$2:$DG$512,31,0)</f>
        <v>0</v>
      </c>
      <c r="H107" s="13" t="str">
        <f>VLOOKUP($A107,Raw!$B$2:$DG$512,32,0)</f>
        <v>0</v>
      </c>
      <c r="I107" s="13" t="str">
        <f>VLOOKUP($A107,Raw!$B$2:$DG$512,33,0)</f>
        <v>0</v>
      </c>
      <c r="J107" s="13" t="str">
        <f>VLOOKUP($A107,Raw!$B$2:$DG$512,34,0)</f>
        <v>0</v>
      </c>
      <c r="K107" s="13" t="str">
        <f>VLOOKUP($A107,Raw!$B$2:$DG$512,35,0)</f>
        <v>1.85</v>
      </c>
      <c r="L107" s="13" t="str">
        <f>VLOOKUP($A107,Raw!$B$2:$DG$512,36,0)</f>
        <v>0.38</v>
      </c>
      <c r="M107" s="13" t="str">
        <f>VLOOKUP($A107,Raw!$B$2:$DG$512,37,0)</f>
        <v>49.33</v>
      </c>
    </row>
    <row r="108" spans="1:13" x14ac:dyDescent="0.3">
      <c r="A108" s="13" t="s">
        <v>2177</v>
      </c>
      <c r="B108" s="13" t="str">
        <f>VLOOKUP($A108,Raw!$B$2:$DG$512,26,0)</f>
        <v>952.82</v>
      </c>
      <c r="C108" s="13" t="str">
        <f>VLOOKUP($A108,Raw!$B$2:$DG$512,27,0)</f>
        <v>0</v>
      </c>
      <c r="D108" s="13" t="str">
        <f>VLOOKUP($A108,Raw!$B$2:$DG$512,28,0)</f>
        <v>0</v>
      </c>
      <c r="E108" s="13" t="str">
        <f>VLOOKUP($A108,Raw!$B$2:$DG$512,29,0)</f>
        <v>0</v>
      </c>
      <c r="F108" s="13" t="str">
        <f>VLOOKUP($A108,Raw!$B$2:$DG$512,30,0)</f>
        <v>0</v>
      </c>
      <c r="G108" s="13" t="str">
        <f>VLOOKUP($A108,Raw!$B$2:$DG$512,31,0)</f>
        <v>0</v>
      </c>
      <c r="H108" s="13" t="str">
        <f>VLOOKUP($A108,Raw!$B$2:$DG$512,32,0)</f>
        <v>0</v>
      </c>
      <c r="I108" s="13" t="str">
        <f>VLOOKUP($A108,Raw!$B$2:$DG$512,33,0)</f>
        <v>0</v>
      </c>
      <c r="J108" s="13" t="str">
        <f>VLOOKUP($A108,Raw!$B$2:$DG$512,34,0)</f>
        <v>0</v>
      </c>
      <c r="K108" s="13" t="str">
        <f>VLOOKUP($A108,Raw!$B$2:$DG$512,35,0)</f>
        <v>31.64</v>
      </c>
      <c r="L108" s="13" t="str">
        <f>VLOOKUP($A108,Raw!$B$2:$DG$512,36,0)</f>
        <v>46.08</v>
      </c>
      <c r="M108" s="13" t="str">
        <f>VLOOKUP($A108,Raw!$B$2:$DG$512,37,0)</f>
        <v>1030.54</v>
      </c>
    </row>
    <row r="109" spans="1:13" x14ac:dyDescent="0.3">
      <c r="A109" s="13" t="s">
        <v>2194</v>
      </c>
      <c r="B109" s="13" t="str">
        <f>VLOOKUP($A109,Raw!$B$2:$DG$512,26,0)</f>
        <v>0</v>
      </c>
      <c r="C109" s="13" t="str">
        <f>VLOOKUP($A109,Raw!$B$2:$DG$512,27,0)</f>
        <v>0</v>
      </c>
      <c r="D109" s="13" t="str">
        <f>VLOOKUP($A109,Raw!$B$2:$DG$512,28,0)</f>
        <v>0</v>
      </c>
      <c r="E109" s="13" t="str">
        <f>VLOOKUP($A109,Raw!$B$2:$DG$512,29,0)</f>
        <v>0</v>
      </c>
      <c r="F109" s="13" t="str">
        <f>VLOOKUP($A109,Raw!$B$2:$DG$512,30,0)</f>
        <v>0</v>
      </c>
      <c r="G109" s="13" t="str">
        <f>VLOOKUP($A109,Raw!$B$2:$DG$512,31,0)</f>
        <v>0</v>
      </c>
      <c r="H109" s="13" t="str">
        <f>VLOOKUP($A109,Raw!$B$2:$DG$512,32,0)</f>
        <v>0</v>
      </c>
      <c r="I109" s="13" t="str">
        <f>VLOOKUP($A109,Raw!$B$2:$DG$512,33,0)</f>
        <v>0</v>
      </c>
      <c r="J109" s="13" t="str">
        <f>VLOOKUP($A109,Raw!$B$2:$DG$512,34,0)</f>
        <v>0</v>
      </c>
      <c r="K109" s="13" t="str">
        <f>VLOOKUP($A109,Raw!$B$2:$DG$512,35,0)</f>
        <v>0</v>
      </c>
      <c r="L109" s="13" t="str">
        <f>VLOOKUP($A109,Raw!$B$2:$DG$512,36,0)</f>
        <v>0</v>
      </c>
      <c r="M109" s="13" t="str">
        <f>VLOOKUP($A109,Raw!$B$2:$DG$512,37,0)</f>
        <v>0</v>
      </c>
    </row>
    <row r="110" spans="1:13" x14ac:dyDescent="0.3">
      <c r="A110" s="13" t="s">
        <v>2203</v>
      </c>
      <c r="B110" s="13" t="str">
        <f>VLOOKUP($A110,Raw!$B$2:$DG$512,26,0)</f>
        <v>41.63</v>
      </c>
      <c r="C110" s="13" t="str">
        <f>VLOOKUP($A110,Raw!$B$2:$DG$512,27,0)</f>
        <v>0</v>
      </c>
      <c r="D110" s="13" t="str">
        <f>VLOOKUP($A110,Raw!$B$2:$DG$512,28,0)</f>
        <v>0</v>
      </c>
      <c r="E110" s="13" t="str">
        <f>VLOOKUP($A110,Raw!$B$2:$DG$512,29,0)</f>
        <v>0</v>
      </c>
      <c r="F110" s="13" t="str">
        <f>VLOOKUP($A110,Raw!$B$2:$DG$512,30,0)</f>
        <v>2.59</v>
      </c>
      <c r="G110" s="13" t="str">
        <f>VLOOKUP($A110,Raw!$B$2:$DG$512,31,0)</f>
        <v>0</v>
      </c>
      <c r="H110" s="13" t="str">
        <f>VLOOKUP($A110,Raw!$B$2:$DG$512,32,0)</f>
        <v>0</v>
      </c>
      <c r="I110" s="13" t="str">
        <f>VLOOKUP($A110,Raw!$B$2:$DG$512,33,0)</f>
        <v>0</v>
      </c>
      <c r="J110" s="13" t="str">
        <f>VLOOKUP($A110,Raw!$B$2:$DG$512,34,0)</f>
        <v>0</v>
      </c>
      <c r="K110" s="13" t="str">
        <f>VLOOKUP($A110,Raw!$B$2:$DG$512,35,0)</f>
        <v>0</v>
      </c>
      <c r="L110" s="13" t="str">
        <f>VLOOKUP($A110,Raw!$B$2:$DG$512,36,0)</f>
        <v>3.98</v>
      </c>
      <c r="M110" s="13" t="str">
        <f>VLOOKUP($A110,Raw!$B$2:$DG$512,37,0)</f>
        <v>48.2</v>
      </c>
    </row>
    <row r="111" spans="1:13" x14ac:dyDescent="0.3">
      <c r="A111" s="13" t="s">
        <v>2218</v>
      </c>
      <c r="B111" s="13" t="str">
        <f>VLOOKUP($A111,Raw!$B$2:$DG$512,26,0)</f>
        <v>4.19</v>
      </c>
      <c r="C111" s="13" t="str">
        <f>VLOOKUP($A111,Raw!$B$2:$DG$512,27,0)</f>
        <v>0</v>
      </c>
      <c r="D111" s="13" t="str">
        <f>VLOOKUP($A111,Raw!$B$2:$DG$512,28,0)</f>
        <v>0</v>
      </c>
      <c r="E111" s="13" t="str">
        <f>VLOOKUP($A111,Raw!$B$2:$DG$512,29,0)</f>
        <v>0</v>
      </c>
      <c r="F111" s="13" t="str">
        <f>VLOOKUP($A111,Raw!$B$2:$DG$512,30,0)</f>
        <v>0</v>
      </c>
      <c r="G111" s="13" t="str">
        <f>VLOOKUP($A111,Raw!$B$2:$DG$512,31,0)</f>
        <v>0</v>
      </c>
      <c r="H111" s="13" t="str">
        <f>VLOOKUP($A111,Raw!$B$2:$DG$512,32,0)</f>
        <v>0</v>
      </c>
      <c r="I111" s="13" t="str">
        <f>VLOOKUP($A111,Raw!$B$2:$DG$512,33,0)</f>
        <v>0</v>
      </c>
      <c r="J111" s="13" t="str">
        <f>VLOOKUP($A111,Raw!$B$2:$DG$512,34,0)</f>
        <v>0</v>
      </c>
      <c r="K111" s="13" t="str">
        <f>VLOOKUP($A111,Raw!$B$2:$DG$512,35,0)</f>
        <v>9.96</v>
      </c>
      <c r="L111" s="13" t="str">
        <f>VLOOKUP($A111,Raw!$B$2:$DG$512,36,0)</f>
        <v>0.72</v>
      </c>
      <c r="M111" s="13" t="str">
        <f>VLOOKUP($A111,Raw!$B$2:$DG$512,37,0)</f>
        <v>14.87</v>
      </c>
    </row>
    <row r="112" spans="1:13" x14ac:dyDescent="0.3">
      <c r="A112" s="13" t="s">
        <v>2228</v>
      </c>
      <c r="B112" s="13" t="str">
        <f>VLOOKUP($A112,Raw!$B$2:$DG$512,26,0)</f>
        <v>439.67347</v>
      </c>
      <c r="C112" s="13" t="str">
        <f>VLOOKUP($A112,Raw!$B$2:$DG$512,27,0)</f>
        <v>0</v>
      </c>
      <c r="D112" s="13" t="str">
        <f>VLOOKUP($A112,Raw!$B$2:$DG$512,28,0)</f>
        <v>0</v>
      </c>
      <c r="E112" s="13" t="str">
        <f>VLOOKUP($A112,Raw!$B$2:$DG$512,29,0)</f>
        <v>0</v>
      </c>
      <c r="F112" s="13" t="str">
        <f>VLOOKUP($A112,Raw!$B$2:$DG$512,30,0)</f>
        <v>0</v>
      </c>
      <c r="G112" s="13" t="str">
        <f>VLOOKUP($A112,Raw!$B$2:$DG$512,31,0)</f>
        <v>0</v>
      </c>
      <c r="H112" s="13" t="str">
        <f>VLOOKUP($A112,Raw!$B$2:$DG$512,32,0)</f>
        <v>0</v>
      </c>
      <c r="I112" s="13" t="str">
        <f>VLOOKUP($A112,Raw!$B$2:$DG$512,33,0)</f>
        <v>0</v>
      </c>
      <c r="J112" s="13" t="str">
        <f>VLOOKUP($A112,Raw!$B$2:$DG$512,34,0)</f>
        <v>0</v>
      </c>
      <c r="K112" s="13" t="str">
        <f>VLOOKUP($A112,Raw!$B$2:$DG$512,35,0)</f>
        <v>0.23055</v>
      </c>
      <c r="L112" s="13" t="str">
        <f>VLOOKUP($A112,Raw!$B$2:$DG$512,36,0)</f>
        <v>17.00152</v>
      </c>
      <c r="M112" s="13" t="str">
        <f>VLOOKUP($A112,Raw!$B$2:$DG$512,37,0)</f>
        <v>456.90554</v>
      </c>
    </row>
    <row r="113" spans="1:13" x14ac:dyDescent="0.3">
      <c r="A113" s="13" t="s">
        <v>2254</v>
      </c>
      <c r="B113" s="13" t="str">
        <f>VLOOKUP($A113,Raw!$B$2:$DG$512,26,0)</f>
        <v>15.55</v>
      </c>
      <c r="C113" s="13" t="str">
        <f>VLOOKUP($A113,Raw!$B$2:$DG$512,27,0)</f>
        <v>0</v>
      </c>
      <c r="D113" s="13" t="str">
        <f>VLOOKUP($A113,Raw!$B$2:$DG$512,28,0)</f>
        <v>0.34</v>
      </c>
      <c r="E113" s="13" t="str">
        <f>VLOOKUP($A113,Raw!$B$2:$DG$512,29,0)</f>
        <v>0</v>
      </c>
      <c r="F113" s="13" t="str">
        <f>VLOOKUP($A113,Raw!$B$2:$DG$512,30,0)</f>
        <v>0</v>
      </c>
      <c r="G113" s="13" t="str">
        <f>VLOOKUP($A113,Raw!$B$2:$DG$512,31,0)</f>
        <v>0</v>
      </c>
      <c r="H113" s="13" t="str">
        <f>VLOOKUP($A113,Raw!$B$2:$DG$512,32,0)</f>
        <v>0</v>
      </c>
      <c r="I113" s="13" t="str">
        <f>VLOOKUP($A113,Raw!$B$2:$DG$512,33,0)</f>
        <v>0</v>
      </c>
      <c r="J113" s="13" t="str">
        <f>VLOOKUP($A113,Raw!$B$2:$DG$512,34,0)</f>
        <v>0</v>
      </c>
      <c r="K113" s="13" t="str">
        <f>VLOOKUP($A113,Raw!$B$2:$DG$512,35,0)</f>
        <v>0.11</v>
      </c>
      <c r="L113" s="13" t="str">
        <f>VLOOKUP($A113,Raw!$B$2:$DG$512,36,0)</f>
        <v>1.15</v>
      </c>
      <c r="M113" s="13" t="str">
        <f>VLOOKUP($A113,Raw!$B$2:$DG$512,37,0)</f>
        <v>17.15</v>
      </c>
    </row>
    <row r="114" spans="1:13" x14ac:dyDescent="0.3">
      <c r="A114" s="13" t="s">
        <v>2267</v>
      </c>
      <c r="B114" s="13" t="str">
        <f>VLOOKUP($A114,Raw!$B$2:$DG$512,26,0)</f>
        <v>24.55</v>
      </c>
      <c r="C114" s="13" t="str">
        <f>VLOOKUP($A114,Raw!$B$2:$DG$512,27,0)</f>
        <v>0</v>
      </c>
      <c r="D114" s="13" t="str">
        <f>VLOOKUP($A114,Raw!$B$2:$DG$512,28,0)</f>
        <v>0</v>
      </c>
      <c r="E114" s="13" t="str">
        <f>VLOOKUP($A114,Raw!$B$2:$DG$512,29,0)</f>
        <v>0</v>
      </c>
      <c r="F114" s="13" t="str">
        <f>VLOOKUP($A114,Raw!$B$2:$DG$512,30,0)</f>
        <v>0</v>
      </c>
      <c r="G114" s="13" t="str">
        <f>VLOOKUP($A114,Raw!$B$2:$DG$512,31,0)</f>
        <v>0</v>
      </c>
      <c r="H114" s="13" t="str">
        <f>VLOOKUP($A114,Raw!$B$2:$DG$512,32,0)</f>
        <v>0</v>
      </c>
      <c r="I114" s="13" t="str">
        <f>VLOOKUP($A114,Raw!$B$2:$DG$512,33,0)</f>
        <v>0</v>
      </c>
      <c r="J114" s="13" t="str">
        <f>VLOOKUP($A114,Raw!$B$2:$DG$512,34,0)</f>
        <v>0</v>
      </c>
      <c r="K114" s="13" t="str">
        <f>VLOOKUP($A114,Raw!$B$2:$DG$512,35,0)</f>
        <v>1.54</v>
      </c>
      <c r="L114" s="13" t="str">
        <f>VLOOKUP($A114,Raw!$B$2:$DG$512,36,0)</f>
        <v>0.1</v>
      </c>
      <c r="M114" s="13" t="str">
        <f>VLOOKUP($A114,Raw!$B$2:$DG$512,37,0)</f>
        <v>26.19</v>
      </c>
    </row>
    <row r="115" spans="1:13" x14ac:dyDescent="0.3">
      <c r="A115" s="13" t="s">
        <v>2274</v>
      </c>
      <c r="B115" s="13" t="str">
        <f>VLOOKUP($A115,Raw!$B$2:$DG$512,26,0)</f>
        <v>593.54501</v>
      </c>
      <c r="C115" s="13" t="str">
        <f>VLOOKUP($A115,Raw!$B$2:$DG$512,27,0)</f>
        <v>0</v>
      </c>
      <c r="D115" s="13" t="str">
        <f>VLOOKUP($A115,Raw!$B$2:$DG$512,28,0)</f>
        <v>0</v>
      </c>
      <c r="E115" s="13" t="str">
        <f>VLOOKUP($A115,Raw!$B$2:$DG$512,29,0)</f>
        <v>0</v>
      </c>
      <c r="F115" s="13" t="str">
        <f>VLOOKUP($A115,Raw!$B$2:$DG$512,30,0)</f>
        <v>0</v>
      </c>
      <c r="G115" s="13" t="str">
        <f>VLOOKUP($A115,Raw!$B$2:$DG$512,31,0)</f>
        <v>0</v>
      </c>
      <c r="H115" s="13" t="str">
        <f>VLOOKUP($A115,Raw!$B$2:$DG$512,32,0)</f>
        <v>0</v>
      </c>
      <c r="I115" s="13" t="str">
        <f>VLOOKUP($A115,Raw!$B$2:$DG$512,33,0)</f>
        <v>0</v>
      </c>
      <c r="J115" s="13" t="str">
        <f>VLOOKUP($A115,Raw!$B$2:$DG$512,34,0)</f>
        <v>0</v>
      </c>
      <c r="K115" s="13" t="str">
        <f>VLOOKUP($A115,Raw!$B$2:$DG$512,35,0)</f>
        <v>14.93733</v>
      </c>
      <c r="L115" s="13" t="str">
        <f>VLOOKUP($A115,Raw!$B$2:$DG$512,36,0)</f>
        <v>2.52341</v>
      </c>
      <c r="M115" s="13" t="str">
        <f>VLOOKUP($A115,Raw!$B$2:$DG$512,37,0)</f>
        <v>611.00575</v>
      </c>
    </row>
    <row r="116" spans="1:13" x14ac:dyDescent="0.3">
      <c r="A116" s="13" t="s">
        <v>2297</v>
      </c>
      <c r="B116" s="13" t="str">
        <f>VLOOKUP($A116,Raw!$B$2:$DG$512,26,0)</f>
        <v>36545.80892</v>
      </c>
      <c r="C116" s="13" t="str">
        <f>VLOOKUP($A116,Raw!$B$2:$DG$512,27,0)</f>
        <v>0</v>
      </c>
      <c r="D116" s="13" t="str">
        <f>VLOOKUP($A116,Raw!$B$2:$DG$512,28,0)</f>
        <v>0</v>
      </c>
      <c r="E116" s="13" t="str">
        <f>VLOOKUP($A116,Raw!$B$2:$DG$512,29,0)</f>
        <v>0</v>
      </c>
      <c r="F116" s="13" t="str">
        <f>VLOOKUP($A116,Raw!$B$2:$DG$512,30,0)</f>
        <v>0</v>
      </c>
      <c r="G116" s="13" t="str">
        <f>VLOOKUP($A116,Raw!$B$2:$DG$512,31,0)</f>
        <v>0</v>
      </c>
      <c r="H116" s="13" t="str">
        <f>VLOOKUP($A116,Raw!$B$2:$DG$512,32,0)</f>
        <v>0</v>
      </c>
      <c r="I116" s="13" t="str">
        <f>VLOOKUP($A116,Raw!$B$2:$DG$512,33,0)</f>
        <v>0</v>
      </c>
      <c r="J116" s="13" t="str">
        <f>VLOOKUP($A116,Raw!$B$2:$DG$512,34,0)</f>
        <v>0</v>
      </c>
      <c r="K116" s="13" t="str">
        <f>VLOOKUP($A116,Raw!$B$2:$DG$512,35,0)</f>
        <v>260.74631</v>
      </c>
      <c r="L116" s="13" t="str">
        <f>VLOOKUP($A116,Raw!$B$2:$DG$512,36,0)</f>
        <v>774.57732</v>
      </c>
      <c r="M116" s="13" t="str">
        <f>VLOOKUP($A116,Raw!$B$2:$DG$512,37,0)</f>
        <v>37581.13255</v>
      </c>
    </row>
    <row r="117" spans="1:13" x14ac:dyDescent="0.3">
      <c r="A117" s="13" t="s">
        <v>2323</v>
      </c>
      <c r="B117" s="13" t="str">
        <f>VLOOKUP($A117,Raw!$B$2:$DG$512,26,0)</f>
        <v>739.09487</v>
      </c>
      <c r="C117" s="13" t="str">
        <f>VLOOKUP($A117,Raw!$B$2:$DG$512,27,0)</f>
        <v>0</v>
      </c>
      <c r="D117" s="13" t="str">
        <f>VLOOKUP($A117,Raw!$B$2:$DG$512,28,0)</f>
        <v>0</v>
      </c>
      <c r="E117" s="13" t="str">
        <f>VLOOKUP($A117,Raw!$B$2:$DG$512,29,0)</f>
        <v>0</v>
      </c>
      <c r="F117" s="13" t="str">
        <f>VLOOKUP($A117,Raw!$B$2:$DG$512,30,0)</f>
        <v>0</v>
      </c>
      <c r="G117" s="13" t="str">
        <f>VLOOKUP($A117,Raw!$B$2:$DG$512,31,0)</f>
        <v>0</v>
      </c>
      <c r="H117" s="13" t="str">
        <f>VLOOKUP($A117,Raw!$B$2:$DG$512,32,0)</f>
        <v>0</v>
      </c>
      <c r="I117" s="13" t="str">
        <f>VLOOKUP($A117,Raw!$B$2:$DG$512,33,0)</f>
        <v>0</v>
      </c>
      <c r="J117" s="13" t="str">
        <f>VLOOKUP($A117,Raw!$B$2:$DG$512,34,0)</f>
        <v>0</v>
      </c>
      <c r="K117" s="13" t="str">
        <f>VLOOKUP($A117,Raw!$B$2:$DG$512,35,0)</f>
        <v>31.47196</v>
      </c>
      <c r="L117" s="13" t="str">
        <f>VLOOKUP($A117,Raw!$B$2:$DG$512,36,0)</f>
        <v>205.96322</v>
      </c>
      <c r="M117" s="13" t="str">
        <f>VLOOKUP($A117,Raw!$B$2:$DG$512,37,0)</f>
        <v>976.53005</v>
      </c>
    </row>
    <row r="118" spans="1:13" x14ac:dyDescent="0.3">
      <c r="A118" s="13" t="s">
        <v>2339</v>
      </c>
      <c r="B118" s="13" t="str">
        <f>VLOOKUP($A118,Raw!$B$2:$DG$512,26,0)</f>
        <v>125.61</v>
      </c>
      <c r="C118" s="13" t="str">
        <f>VLOOKUP($A118,Raw!$B$2:$DG$512,27,0)</f>
        <v>0</v>
      </c>
      <c r="D118" s="13" t="str">
        <f>VLOOKUP($A118,Raw!$B$2:$DG$512,28,0)</f>
        <v>0</v>
      </c>
      <c r="E118" s="13" t="str">
        <f>VLOOKUP($A118,Raw!$B$2:$DG$512,29,0)</f>
        <v>0</v>
      </c>
      <c r="F118" s="13" t="str">
        <f>VLOOKUP($A118,Raw!$B$2:$DG$512,30,0)</f>
        <v>0</v>
      </c>
      <c r="G118" s="13" t="str">
        <f>VLOOKUP($A118,Raw!$B$2:$DG$512,31,0)</f>
        <v>0</v>
      </c>
      <c r="H118" s="13" t="str">
        <f>VLOOKUP($A118,Raw!$B$2:$DG$512,32,0)</f>
        <v>0</v>
      </c>
      <c r="I118" s="13" t="str">
        <f>VLOOKUP($A118,Raw!$B$2:$DG$512,33,0)</f>
        <v>0</v>
      </c>
      <c r="J118" s="13" t="str">
        <f>VLOOKUP($A118,Raw!$B$2:$DG$512,34,0)</f>
        <v>0</v>
      </c>
      <c r="K118" s="13" t="str">
        <f>VLOOKUP($A118,Raw!$B$2:$DG$512,35,0)</f>
        <v>0.88</v>
      </c>
      <c r="L118" s="13" t="str">
        <f>VLOOKUP($A118,Raw!$B$2:$DG$512,36,0)</f>
        <v>2.53</v>
      </c>
      <c r="M118" s="13" t="str">
        <f>VLOOKUP($A118,Raw!$B$2:$DG$512,37,0)</f>
        <v>129.03</v>
      </c>
    </row>
    <row r="119" spans="1:13" x14ac:dyDescent="0.3">
      <c r="A119" s="13" t="s">
        <v>2363</v>
      </c>
      <c r="B119" s="13" t="str">
        <f>VLOOKUP($A119,Raw!$B$2:$DG$512,26,0)</f>
        <v>0</v>
      </c>
      <c r="C119" s="13" t="str">
        <f>VLOOKUP($A119,Raw!$B$2:$DG$512,27,0)</f>
        <v>0</v>
      </c>
      <c r="D119" s="13" t="str">
        <f>VLOOKUP($A119,Raw!$B$2:$DG$512,28,0)</f>
        <v>0</v>
      </c>
      <c r="E119" s="13" t="str">
        <f>VLOOKUP($A119,Raw!$B$2:$DG$512,29,0)</f>
        <v>0</v>
      </c>
      <c r="F119" s="13" t="str">
        <f>VLOOKUP($A119,Raw!$B$2:$DG$512,30,0)</f>
        <v>0</v>
      </c>
      <c r="G119" s="13" t="str">
        <f>VLOOKUP($A119,Raw!$B$2:$DG$512,31,0)</f>
        <v>0</v>
      </c>
      <c r="H119" s="13" t="str">
        <f>VLOOKUP($A119,Raw!$B$2:$DG$512,32,0)</f>
        <v>0</v>
      </c>
      <c r="I119" s="13" t="str">
        <f>VLOOKUP($A119,Raw!$B$2:$DG$512,33,0)</f>
        <v>0</v>
      </c>
      <c r="J119" s="13" t="str">
        <f>VLOOKUP($A119,Raw!$B$2:$DG$512,34,0)</f>
        <v>0</v>
      </c>
      <c r="K119" s="13" t="str">
        <f>VLOOKUP($A119,Raw!$B$2:$DG$512,35,0)</f>
        <v>0</v>
      </c>
      <c r="L119" s="13" t="str">
        <f>VLOOKUP($A119,Raw!$B$2:$DG$512,36,0)</f>
        <v>0</v>
      </c>
      <c r="M119" s="13" t="str">
        <f>VLOOKUP($A119,Raw!$B$2:$DG$512,37,0)</f>
        <v>0</v>
      </c>
    </row>
    <row r="120" spans="1:13" x14ac:dyDescent="0.3">
      <c r="A120" s="13" t="s">
        <v>2371</v>
      </c>
      <c r="B120" s="13" t="str">
        <f>VLOOKUP($A120,Raw!$B$2:$DG$512,26,0)</f>
        <v>0</v>
      </c>
      <c r="C120" s="13" t="str">
        <f>VLOOKUP($A120,Raw!$B$2:$DG$512,27,0)</f>
        <v>0</v>
      </c>
      <c r="D120" s="13" t="str">
        <f>VLOOKUP($A120,Raw!$B$2:$DG$512,28,0)</f>
        <v>0</v>
      </c>
      <c r="E120" s="13" t="str">
        <f>VLOOKUP($A120,Raw!$B$2:$DG$512,29,0)</f>
        <v>0</v>
      </c>
      <c r="F120" s="13" t="str">
        <f>VLOOKUP($A120,Raw!$B$2:$DG$512,30,0)</f>
        <v>0</v>
      </c>
      <c r="G120" s="13" t="str">
        <f>VLOOKUP($A120,Raw!$B$2:$DG$512,31,0)</f>
        <v>0</v>
      </c>
      <c r="H120" s="13" t="str">
        <f>VLOOKUP($A120,Raw!$B$2:$DG$512,32,0)</f>
        <v>0</v>
      </c>
      <c r="I120" s="13" t="str">
        <f>VLOOKUP($A120,Raw!$B$2:$DG$512,33,0)</f>
        <v>0</v>
      </c>
      <c r="J120" s="13" t="str">
        <f>VLOOKUP($A120,Raw!$B$2:$DG$512,34,0)</f>
        <v>0</v>
      </c>
      <c r="K120" s="13" t="str">
        <f>VLOOKUP($A120,Raw!$B$2:$DG$512,35,0)</f>
        <v>0</v>
      </c>
      <c r="L120" s="13" t="str">
        <f>VLOOKUP($A120,Raw!$B$2:$DG$512,36,0)</f>
        <v>0</v>
      </c>
      <c r="M120" s="13" t="str">
        <f>VLOOKUP($A120,Raw!$B$2:$DG$512,37,0)</f>
        <v>0</v>
      </c>
    </row>
    <row r="121" spans="1:13" x14ac:dyDescent="0.3">
      <c r="A121" s="13" t="s">
        <v>2378</v>
      </c>
      <c r="B121" s="13" t="str">
        <f>VLOOKUP($A121,Raw!$B$2:$DG$512,26,0)</f>
        <v>0</v>
      </c>
      <c r="C121" s="13" t="str">
        <f>VLOOKUP($A121,Raw!$B$2:$DG$512,27,0)</f>
        <v>0</v>
      </c>
      <c r="D121" s="13" t="str">
        <f>VLOOKUP($A121,Raw!$B$2:$DG$512,28,0)</f>
        <v>0</v>
      </c>
      <c r="E121" s="13" t="str">
        <f>VLOOKUP($A121,Raw!$B$2:$DG$512,29,0)</f>
        <v>0</v>
      </c>
      <c r="F121" s="13" t="str">
        <f>VLOOKUP($A121,Raw!$B$2:$DG$512,30,0)</f>
        <v>0</v>
      </c>
      <c r="G121" s="13" t="str">
        <f>VLOOKUP($A121,Raw!$B$2:$DG$512,31,0)</f>
        <v>0</v>
      </c>
      <c r="H121" s="13" t="str">
        <f>VLOOKUP($A121,Raw!$B$2:$DG$512,32,0)</f>
        <v>0</v>
      </c>
      <c r="I121" s="13" t="str">
        <f>VLOOKUP($A121,Raw!$B$2:$DG$512,33,0)</f>
        <v>0</v>
      </c>
      <c r="J121" s="13" t="str">
        <f>VLOOKUP($A121,Raw!$B$2:$DG$512,34,0)</f>
        <v>0</v>
      </c>
      <c r="K121" s="13" t="str">
        <f>VLOOKUP($A121,Raw!$B$2:$DG$512,35,0)</f>
        <v>0</v>
      </c>
      <c r="L121" s="13" t="str">
        <f>VLOOKUP($A121,Raw!$B$2:$DG$512,36,0)</f>
        <v>0</v>
      </c>
      <c r="M121" s="13" t="str">
        <f>VLOOKUP($A121,Raw!$B$2:$DG$512,37,0)</f>
        <v>0</v>
      </c>
    </row>
    <row r="122" spans="1:13" x14ac:dyDescent="0.3">
      <c r="A122" s="13" t="s">
        <v>2386</v>
      </c>
      <c r="B122" s="13" t="str">
        <f>VLOOKUP($A122,Raw!$B$2:$DG$512,26,0)</f>
        <v>757.21</v>
      </c>
      <c r="C122" s="13" t="str">
        <f>VLOOKUP($A122,Raw!$B$2:$DG$512,27,0)</f>
        <v>0</v>
      </c>
      <c r="D122" s="13" t="str">
        <f>VLOOKUP($A122,Raw!$B$2:$DG$512,28,0)</f>
        <v>0</v>
      </c>
      <c r="E122" s="13" t="str">
        <f>VLOOKUP($A122,Raw!$B$2:$DG$512,29,0)</f>
        <v>0</v>
      </c>
      <c r="F122" s="13" t="str">
        <f>VLOOKUP($A122,Raw!$B$2:$DG$512,30,0)</f>
        <v>0</v>
      </c>
      <c r="G122" s="13" t="str">
        <f>VLOOKUP($A122,Raw!$B$2:$DG$512,31,0)</f>
        <v>0</v>
      </c>
      <c r="H122" s="13" t="str">
        <f>VLOOKUP($A122,Raw!$B$2:$DG$512,32,0)</f>
        <v>0</v>
      </c>
      <c r="I122" s="13" t="str">
        <f>VLOOKUP($A122,Raw!$B$2:$DG$512,33,0)</f>
        <v>0</v>
      </c>
      <c r="J122" s="13" t="str">
        <f>VLOOKUP($A122,Raw!$B$2:$DG$512,34,0)</f>
        <v>0</v>
      </c>
      <c r="K122" s="13" t="str">
        <f>VLOOKUP($A122,Raw!$B$2:$DG$512,35,0)</f>
        <v>162.45</v>
      </c>
      <c r="L122" s="13" t="str">
        <f>VLOOKUP($A122,Raw!$B$2:$DG$512,36,0)</f>
        <v>34.28</v>
      </c>
      <c r="M122" s="13" t="str">
        <f>VLOOKUP($A122,Raw!$B$2:$DG$512,37,0)</f>
        <v>953.94</v>
      </c>
    </row>
    <row r="123" spans="1:13" x14ac:dyDescent="0.3">
      <c r="A123" s="13" t="s">
        <v>2405</v>
      </c>
      <c r="B123" s="13" t="str">
        <f>VLOOKUP($A123,Raw!$B$2:$DG$512,26,0)</f>
        <v>234.73</v>
      </c>
      <c r="C123" s="13" t="str">
        <f>VLOOKUP($A123,Raw!$B$2:$DG$512,27,0)</f>
        <v>0</v>
      </c>
      <c r="D123" s="13" t="str">
        <f>VLOOKUP($A123,Raw!$B$2:$DG$512,28,0)</f>
        <v>0.2</v>
      </c>
      <c r="E123" s="13" t="str">
        <f>VLOOKUP($A123,Raw!$B$2:$DG$512,29,0)</f>
        <v>0</v>
      </c>
      <c r="F123" s="13" t="str">
        <f>VLOOKUP($A123,Raw!$B$2:$DG$512,30,0)</f>
        <v>0</v>
      </c>
      <c r="G123" s="13" t="str">
        <f>VLOOKUP($A123,Raw!$B$2:$DG$512,31,0)</f>
        <v>0</v>
      </c>
      <c r="H123" s="13" t="str">
        <f>VLOOKUP($A123,Raw!$B$2:$DG$512,32,0)</f>
        <v>0</v>
      </c>
      <c r="I123" s="13" t="str">
        <f>VLOOKUP($A123,Raw!$B$2:$DG$512,33,0)</f>
        <v>0</v>
      </c>
      <c r="J123" s="13" t="str">
        <f>VLOOKUP($A123,Raw!$B$2:$DG$512,34,0)</f>
        <v>0</v>
      </c>
      <c r="K123" s="13" t="str">
        <f>VLOOKUP($A123,Raw!$B$2:$DG$512,35,0)</f>
        <v>1.33</v>
      </c>
      <c r="L123" s="13" t="str">
        <f>VLOOKUP($A123,Raw!$B$2:$DG$512,36,0)</f>
        <v>20.11</v>
      </c>
      <c r="M123" s="13" t="str">
        <f>VLOOKUP($A123,Raw!$B$2:$DG$512,37,0)</f>
        <v>256.37</v>
      </c>
    </row>
    <row r="124" spans="1:13" x14ac:dyDescent="0.3">
      <c r="A124" s="13" t="s">
        <v>2425</v>
      </c>
      <c r="B124" s="13" t="str">
        <f>VLOOKUP($A124,Raw!$B$2:$DG$512,26,0)</f>
        <v>1828.56</v>
      </c>
      <c r="C124" s="13" t="str">
        <f>VLOOKUP($A124,Raw!$B$2:$DG$512,27,0)</f>
        <v>0</v>
      </c>
      <c r="D124" s="13" t="str">
        <f>VLOOKUP($A124,Raw!$B$2:$DG$512,28,0)</f>
        <v>0</v>
      </c>
      <c r="E124" s="13" t="str">
        <f>VLOOKUP($A124,Raw!$B$2:$DG$512,29,0)</f>
        <v>0</v>
      </c>
      <c r="F124" s="13" t="str">
        <f>VLOOKUP($A124,Raw!$B$2:$DG$512,30,0)</f>
        <v>0</v>
      </c>
      <c r="G124" s="13" t="str">
        <f>VLOOKUP($A124,Raw!$B$2:$DG$512,31,0)</f>
        <v>0</v>
      </c>
      <c r="H124" s="13" t="str">
        <f>VLOOKUP($A124,Raw!$B$2:$DG$512,32,0)</f>
        <v>0</v>
      </c>
      <c r="I124" s="13" t="str">
        <f>VLOOKUP($A124,Raw!$B$2:$DG$512,33,0)</f>
        <v>0</v>
      </c>
      <c r="J124" s="13" t="str">
        <f>VLOOKUP($A124,Raw!$B$2:$DG$512,34,0)</f>
        <v>0</v>
      </c>
      <c r="K124" s="13" t="str">
        <f>VLOOKUP($A124,Raw!$B$2:$DG$512,35,0)</f>
        <v>0</v>
      </c>
      <c r="L124" s="13" t="str">
        <f>VLOOKUP($A124,Raw!$B$2:$DG$512,36,0)</f>
        <v>0</v>
      </c>
      <c r="M124" s="13" t="str">
        <f>VLOOKUP($A124,Raw!$B$2:$DG$512,37,0)</f>
        <v>1828.56</v>
      </c>
    </row>
    <row r="125" spans="1:13" x14ac:dyDescent="0.3">
      <c r="A125" s="13" t="s">
        <v>2439</v>
      </c>
      <c r="B125" s="13" t="str">
        <f>VLOOKUP($A125,Raw!$B$2:$DG$512,26,0)</f>
        <v>0.06</v>
      </c>
      <c r="C125" s="13" t="str">
        <f>VLOOKUP($A125,Raw!$B$2:$DG$512,27,0)</f>
        <v>0</v>
      </c>
      <c r="D125" s="13" t="str">
        <f>VLOOKUP($A125,Raw!$B$2:$DG$512,28,0)</f>
        <v>0</v>
      </c>
      <c r="E125" s="13" t="str">
        <f>VLOOKUP($A125,Raw!$B$2:$DG$512,29,0)</f>
        <v>0</v>
      </c>
      <c r="F125" s="13" t="str">
        <f>VLOOKUP($A125,Raw!$B$2:$DG$512,30,0)</f>
        <v>0</v>
      </c>
      <c r="G125" s="13" t="str">
        <f>VLOOKUP($A125,Raw!$B$2:$DG$512,31,0)</f>
        <v>0</v>
      </c>
      <c r="H125" s="13" t="str">
        <f>VLOOKUP($A125,Raw!$B$2:$DG$512,32,0)</f>
        <v>0</v>
      </c>
      <c r="I125" s="13" t="str">
        <f>VLOOKUP($A125,Raw!$B$2:$DG$512,33,0)</f>
        <v>0</v>
      </c>
      <c r="J125" s="13" t="str">
        <f>VLOOKUP($A125,Raw!$B$2:$DG$512,34,0)</f>
        <v>0</v>
      </c>
      <c r="K125" s="13" t="str">
        <f>VLOOKUP($A125,Raw!$B$2:$DG$512,35,0)</f>
        <v>0</v>
      </c>
      <c r="L125" s="13" t="str">
        <f>VLOOKUP($A125,Raw!$B$2:$DG$512,36,0)</f>
        <v>0.81</v>
      </c>
      <c r="M125" s="13" t="str">
        <f>VLOOKUP($A125,Raw!$B$2:$DG$512,37,0)</f>
        <v>0.87</v>
      </c>
    </row>
    <row r="126" spans="1:13" x14ac:dyDescent="0.3">
      <c r="A126" s="13" t="s">
        <v>2444</v>
      </c>
      <c r="B126" s="13" t="str">
        <f>VLOOKUP($A126,Raw!$B$2:$DG$512,26,0)</f>
        <v>53.02</v>
      </c>
      <c r="C126" s="13" t="str">
        <f>VLOOKUP($A126,Raw!$B$2:$DG$512,27,0)</f>
        <v>0.07</v>
      </c>
      <c r="D126" s="13" t="str">
        <f>VLOOKUP($A126,Raw!$B$2:$DG$512,28,0)</f>
        <v>0</v>
      </c>
      <c r="E126" s="13" t="str">
        <f>VLOOKUP($A126,Raw!$B$2:$DG$512,29,0)</f>
        <v>0</v>
      </c>
      <c r="F126" s="13" t="str">
        <f>VLOOKUP($A126,Raw!$B$2:$DG$512,30,0)</f>
        <v>0</v>
      </c>
      <c r="G126" s="13" t="str">
        <f>VLOOKUP($A126,Raw!$B$2:$DG$512,31,0)</f>
        <v>0</v>
      </c>
      <c r="H126" s="13" t="str">
        <f>VLOOKUP($A126,Raw!$B$2:$DG$512,32,0)</f>
        <v>188.02</v>
      </c>
      <c r="I126" s="13" t="str">
        <f>VLOOKUP($A126,Raw!$B$2:$DG$512,33,0)</f>
        <v>0</v>
      </c>
      <c r="J126" s="13" t="str">
        <f>VLOOKUP($A126,Raw!$B$2:$DG$512,34,0)</f>
        <v>0</v>
      </c>
      <c r="K126" s="13" t="str">
        <f>VLOOKUP($A126,Raw!$B$2:$DG$512,35,0)</f>
        <v>0.19</v>
      </c>
      <c r="L126" s="13" t="str">
        <f>VLOOKUP($A126,Raw!$B$2:$DG$512,36,0)</f>
        <v>5.07</v>
      </c>
      <c r="M126" s="13" t="str">
        <f>VLOOKUP($A126,Raw!$B$2:$DG$512,37,0)</f>
        <v>246.37</v>
      </c>
    </row>
    <row r="127" spans="1:13" x14ac:dyDescent="0.3">
      <c r="A127" s="13" t="s">
        <v>2463</v>
      </c>
      <c r="B127" s="13" t="str">
        <f>VLOOKUP($A127,Raw!$B$2:$DG$512,26,0)</f>
        <v>45.08</v>
      </c>
      <c r="C127" s="13" t="str">
        <f>VLOOKUP($A127,Raw!$B$2:$DG$512,27,0)</f>
        <v>0</v>
      </c>
      <c r="D127" s="13" t="str">
        <f>VLOOKUP($A127,Raw!$B$2:$DG$512,28,0)</f>
        <v>0.01</v>
      </c>
      <c r="E127" s="13" t="str">
        <f>VLOOKUP($A127,Raw!$B$2:$DG$512,29,0)</f>
        <v>0</v>
      </c>
      <c r="F127" s="13" t="str">
        <f>VLOOKUP($A127,Raw!$B$2:$DG$512,30,0)</f>
        <v>0</v>
      </c>
      <c r="G127" s="13" t="str">
        <f>VLOOKUP($A127,Raw!$B$2:$DG$512,31,0)</f>
        <v>0</v>
      </c>
      <c r="H127" s="13" t="str">
        <f>VLOOKUP($A127,Raw!$B$2:$DG$512,32,0)</f>
        <v>0</v>
      </c>
      <c r="I127" s="13" t="str">
        <f>VLOOKUP($A127,Raw!$B$2:$DG$512,33,0)</f>
        <v>0</v>
      </c>
      <c r="J127" s="13" t="str">
        <f>VLOOKUP($A127,Raw!$B$2:$DG$512,34,0)</f>
        <v>0</v>
      </c>
      <c r="K127" s="13" t="str">
        <f>VLOOKUP($A127,Raw!$B$2:$DG$512,35,0)</f>
        <v>0</v>
      </c>
      <c r="L127" s="13" t="str">
        <f>VLOOKUP($A127,Raw!$B$2:$DG$512,36,0)</f>
        <v>3.33</v>
      </c>
      <c r="M127" s="13" t="str">
        <f>VLOOKUP($A127,Raw!$B$2:$DG$512,37,0)</f>
        <v>48.42</v>
      </c>
    </row>
    <row r="128" spans="1:13" x14ac:dyDescent="0.3">
      <c r="A128" s="13" t="s">
        <v>2476</v>
      </c>
      <c r="B128" s="13" t="str">
        <f>VLOOKUP($A128,Raw!$B$2:$DG$512,26,0)</f>
        <v>1.01</v>
      </c>
      <c r="C128" s="13" t="str">
        <f>VLOOKUP($A128,Raw!$B$2:$DG$512,27,0)</f>
        <v>0</v>
      </c>
      <c r="D128" s="13" t="str">
        <f>VLOOKUP($A128,Raw!$B$2:$DG$512,28,0)</f>
        <v>0</v>
      </c>
      <c r="E128" s="13" t="str">
        <f>VLOOKUP($A128,Raw!$B$2:$DG$512,29,0)</f>
        <v>0</v>
      </c>
      <c r="F128" s="13" t="str">
        <f>VLOOKUP($A128,Raw!$B$2:$DG$512,30,0)</f>
        <v>0</v>
      </c>
      <c r="G128" s="13" t="str">
        <f>VLOOKUP($A128,Raw!$B$2:$DG$512,31,0)</f>
        <v>0</v>
      </c>
      <c r="H128" s="13" t="str">
        <f>VLOOKUP($A128,Raw!$B$2:$DG$512,32,0)</f>
        <v>0</v>
      </c>
      <c r="I128" s="13" t="str">
        <f>VLOOKUP($A128,Raw!$B$2:$DG$512,33,0)</f>
        <v>0</v>
      </c>
      <c r="J128" s="13" t="str">
        <f>VLOOKUP($A128,Raw!$B$2:$DG$512,34,0)</f>
        <v>0</v>
      </c>
      <c r="K128" s="13" t="str">
        <f>VLOOKUP($A128,Raw!$B$2:$DG$512,35,0)</f>
        <v>0</v>
      </c>
      <c r="L128" s="13" t="str">
        <f>VLOOKUP($A128,Raw!$B$2:$DG$512,36,0)</f>
        <v>0.02</v>
      </c>
      <c r="M128" s="13" t="str">
        <f>VLOOKUP($A128,Raw!$B$2:$DG$512,37,0)</f>
        <v>1.03</v>
      </c>
    </row>
    <row r="129" spans="1:13" x14ac:dyDescent="0.3">
      <c r="A129" s="13" t="s">
        <v>2488</v>
      </c>
      <c r="B129" s="13" t="str">
        <f>VLOOKUP($A129,Raw!$B$2:$DG$512,26,0)</f>
        <v>0</v>
      </c>
      <c r="C129" s="13" t="str">
        <f>VLOOKUP($A129,Raw!$B$2:$DG$512,27,0)</f>
        <v>0</v>
      </c>
      <c r="D129" s="13" t="str">
        <f>VLOOKUP($A129,Raw!$B$2:$DG$512,28,0)</f>
        <v>0</v>
      </c>
      <c r="E129" s="13" t="str">
        <f>VLOOKUP($A129,Raw!$B$2:$DG$512,29,0)</f>
        <v>0</v>
      </c>
      <c r="F129" s="13" t="str">
        <f>VLOOKUP($A129,Raw!$B$2:$DG$512,30,0)</f>
        <v>0</v>
      </c>
      <c r="G129" s="13" t="str">
        <f>VLOOKUP($A129,Raw!$B$2:$DG$512,31,0)</f>
        <v>0</v>
      </c>
      <c r="H129" s="13" t="str">
        <f>VLOOKUP($A129,Raw!$B$2:$DG$512,32,0)</f>
        <v>0</v>
      </c>
      <c r="I129" s="13" t="str">
        <f>VLOOKUP($A129,Raw!$B$2:$DG$512,33,0)</f>
        <v>0</v>
      </c>
      <c r="J129" s="13" t="str">
        <f>VLOOKUP($A129,Raw!$B$2:$DG$512,34,0)</f>
        <v>0</v>
      </c>
      <c r="K129" s="13" t="str">
        <f>VLOOKUP($A129,Raw!$B$2:$DG$512,35,0)</f>
        <v>0</v>
      </c>
      <c r="L129" s="13" t="str">
        <f>VLOOKUP($A129,Raw!$B$2:$DG$512,36,0)</f>
        <v>0</v>
      </c>
      <c r="M129" s="13" t="str">
        <f>VLOOKUP($A129,Raw!$B$2:$DG$512,37,0)</f>
        <v>0</v>
      </c>
    </row>
    <row r="130" spans="1:13" x14ac:dyDescent="0.3">
      <c r="A130" s="13" t="s">
        <v>2497</v>
      </c>
      <c r="B130" s="13" t="str">
        <f>VLOOKUP($A130,Raw!$B$2:$DG$512,26,0)</f>
        <v>0</v>
      </c>
      <c r="C130" s="13" t="str">
        <f>VLOOKUP($A130,Raw!$B$2:$DG$512,27,0)</f>
        <v>0</v>
      </c>
      <c r="D130" s="13" t="str">
        <f>VLOOKUP($A130,Raw!$B$2:$DG$512,28,0)</f>
        <v>0</v>
      </c>
      <c r="E130" s="13" t="str">
        <f>VLOOKUP($A130,Raw!$B$2:$DG$512,29,0)</f>
        <v>0</v>
      </c>
      <c r="F130" s="13" t="str">
        <f>VLOOKUP($A130,Raw!$B$2:$DG$512,30,0)</f>
        <v>0</v>
      </c>
      <c r="G130" s="13" t="str">
        <f>VLOOKUP($A130,Raw!$B$2:$DG$512,31,0)</f>
        <v>0</v>
      </c>
      <c r="H130" s="13" t="str">
        <f>VLOOKUP($A130,Raw!$B$2:$DG$512,32,0)</f>
        <v>0</v>
      </c>
      <c r="I130" s="13" t="str">
        <f>VLOOKUP($A130,Raw!$B$2:$DG$512,33,0)</f>
        <v>0</v>
      </c>
      <c r="J130" s="13" t="str">
        <f>VLOOKUP($A130,Raw!$B$2:$DG$512,34,0)</f>
        <v>0</v>
      </c>
      <c r="K130" s="13" t="str">
        <f>VLOOKUP($A130,Raw!$B$2:$DG$512,35,0)</f>
        <v>0</v>
      </c>
      <c r="L130" s="13" t="str">
        <f>VLOOKUP($A130,Raw!$B$2:$DG$512,36,0)</f>
        <v>0</v>
      </c>
      <c r="M130" s="13" t="str">
        <f>VLOOKUP($A130,Raw!$B$2:$DG$512,37,0)</f>
        <v>0</v>
      </c>
    </row>
    <row r="131" spans="1:13" x14ac:dyDescent="0.3">
      <c r="A131" s="13" t="s">
        <v>2504</v>
      </c>
      <c r="B131" s="13" t="str">
        <f>VLOOKUP($A131,Raw!$B$2:$DG$512,26,0)</f>
        <v>0</v>
      </c>
      <c r="C131" s="13" t="str">
        <f>VLOOKUP($A131,Raw!$B$2:$DG$512,27,0)</f>
        <v>0</v>
      </c>
      <c r="D131" s="13" t="str">
        <f>VLOOKUP($A131,Raw!$B$2:$DG$512,28,0)</f>
        <v>0</v>
      </c>
      <c r="E131" s="13" t="str">
        <f>VLOOKUP($A131,Raw!$B$2:$DG$512,29,0)</f>
        <v>0</v>
      </c>
      <c r="F131" s="13" t="str">
        <f>VLOOKUP($A131,Raw!$B$2:$DG$512,30,0)</f>
        <v>0</v>
      </c>
      <c r="G131" s="13" t="str">
        <f>VLOOKUP($A131,Raw!$B$2:$DG$512,31,0)</f>
        <v>0</v>
      </c>
      <c r="H131" s="13" t="str">
        <f>VLOOKUP($A131,Raw!$B$2:$DG$512,32,0)</f>
        <v>0</v>
      </c>
      <c r="I131" s="13" t="str">
        <f>VLOOKUP($A131,Raw!$B$2:$DG$512,33,0)</f>
        <v>0</v>
      </c>
      <c r="J131" s="13" t="str">
        <f>VLOOKUP($A131,Raw!$B$2:$DG$512,34,0)</f>
        <v>0</v>
      </c>
      <c r="K131" s="13" t="str">
        <f>VLOOKUP($A131,Raw!$B$2:$DG$512,35,0)</f>
        <v>0</v>
      </c>
      <c r="L131" s="13" t="str">
        <f>VLOOKUP($A131,Raw!$B$2:$DG$512,36,0)</f>
        <v>0</v>
      </c>
      <c r="M131" s="13" t="str">
        <f>VLOOKUP($A131,Raw!$B$2:$DG$512,37,0)</f>
        <v>0</v>
      </c>
    </row>
    <row r="132" spans="1:13" x14ac:dyDescent="0.3">
      <c r="A132" s="13" t="s">
        <v>2511</v>
      </c>
      <c r="B132" s="13" t="str">
        <f>VLOOKUP($A132,Raw!$B$2:$DG$512,26,0)</f>
        <v>0</v>
      </c>
      <c r="C132" s="13" t="str">
        <f>VLOOKUP($A132,Raw!$B$2:$DG$512,27,0)</f>
        <v>0</v>
      </c>
      <c r="D132" s="13" t="str">
        <f>VLOOKUP($A132,Raw!$B$2:$DG$512,28,0)</f>
        <v>0</v>
      </c>
      <c r="E132" s="13" t="str">
        <f>VLOOKUP($A132,Raw!$B$2:$DG$512,29,0)</f>
        <v>0</v>
      </c>
      <c r="F132" s="13" t="str">
        <f>VLOOKUP($A132,Raw!$B$2:$DG$512,30,0)</f>
        <v>0</v>
      </c>
      <c r="G132" s="13" t="str">
        <f>VLOOKUP($A132,Raw!$B$2:$DG$512,31,0)</f>
        <v>0</v>
      </c>
      <c r="H132" s="13" t="str">
        <f>VLOOKUP($A132,Raw!$B$2:$DG$512,32,0)</f>
        <v>0</v>
      </c>
      <c r="I132" s="13" t="str">
        <f>VLOOKUP($A132,Raw!$B$2:$DG$512,33,0)</f>
        <v>0</v>
      </c>
      <c r="J132" s="13" t="str">
        <f>VLOOKUP($A132,Raw!$B$2:$DG$512,34,0)</f>
        <v>0</v>
      </c>
      <c r="K132" s="13" t="str">
        <f>VLOOKUP($A132,Raw!$B$2:$DG$512,35,0)</f>
        <v>0</v>
      </c>
      <c r="L132" s="13" t="str">
        <f>VLOOKUP($A132,Raw!$B$2:$DG$512,36,0)</f>
        <v>0</v>
      </c>
      <c r="M132" s="13" t="str">
        <f>VLOOKUP($A132,Raw!$B$2:$DG$512,37,0)</f>
        <v>0</v>
      </c>
    </row>
    <row r="133" spans="1:13" x14ac:dyDescent="0.3">
      <c r="A133" s="13" t="s">
        <v>2518</v>
      </c>
      <c r="B133" s="13" t="str">
        <f>VLOOKUP($A133,Raw!$B$2:$DG$512,26,0)</f>
        <v>421.61</v>
      </c>
      <c r="C133" s="13" t="str">
        <f>VLOOKUP($A133,Raw!$B$2:$DG$512,27,0)</f>
        <v>0.96</v>
      </c>
      <c r="D133" s="13" t="str">
        <f>VLOOKUP($A133,Raw!$B$2:$DG$512,28,0)</f>
        <v>0</v>
      </c>
      <c r="E133" s="13" t="str">
        <f>VLOOKUP($A133,Raw!$B$2:$DG$512,29,0)</f>
        <v>0</v>
      </c>
      <c r="F133" s="13" t="str">
        <f>VLOOKUP($A133,Raw!$B$2:$DG$512,30,0)</f>
        <v>0</v>
      </c>
      <c r="G133" s="13" t="str">
        <f>VLOOKUP($A133,Raw!$B$2:$DG$512,31,0)</f>
        <v>0</v>
      </c>
      <c r="H133" s="13" t="str">
        <f>VLOOKUP($A133,Raw!$B$2:$DG$512,32,0)</f>
        <v>0.53</v>
      </c>
      <c r="I133" s="13" t="str">
        <f>VLOOKUP($A133,Raw!$B$2:$DG$512,33,0)</f>
        <v>0</v>
      </c>
      <c r="J133" s="13" t="str">
        <f>VLOOKUP($A133,Raw!$B$2:$DG$512,34,0)</f>
        <v>0</v>
      </c>
      <c r="K133" s="13" t="str">
        <f>VLOOKUP($A133,Raw!$B$2:$DG$512,35,0)</f>
        <v>46.39</v>
      </c>
      <c r="L133" s="13" t="str">
        <f>VLOOKUP($A133,Raw!$B$2:$DG$512,36,0)</f>
        <v>6.24</v>
      </c>
      <c r="M133" s="13" t="str">
        <f>VLOOKUP($A133,Raw!$B$2:$DG$512,37,0)</f>
        <v>475.73</v>
      </c>
    </row>
    <row r="134" spans="1:13" x14ac:dyDescent="0.3">
      <c r="A134" s="13" t="s">
        <v>2534</v>
      </c>
      <c r="B134" s="13" t="str">
        <f>VLOOKUP($A134,Raw!$B$2:$DG$512,26,0)</f>
        <v>0</v>
      </c>
      <c r="C134" s="13" t="str">
        <f>VLOOKUP($A134,Raw!$B$2:$DG$512,27,0)</f>
        <v>0</v>
      </c>
      <c r="D134" s="13" t="str">
        <f>VLOOKUP($A134,Raw!$B$2:$DG$512,28,0)</f>
        <v>0</v>
      </c>
      <c r="E134" s="13" t="str">
        <f>VLOOKUP($A134,Raw!$B$2:$DG$512,29,0)</f>
        <v>0</v>
      </c>
      <c r="F134" s="13" t="str">
        <f>VLOOKUP($A134,Raw!$B$2:$DG$512,30,0)</f>
        <v>0</v>
      </c>
      <c r="G134" s="13" t="str">
        <f>VLOOKUP($A134,Raw!$B$2:$DG$512,31,0)</f>
        <v>0</v>
      </c>
      <c r="H134" s="13" t="str">
        <f>VLOOKUP($A134,Raw!$B$2:$DG$512,32,0)</f>
        <v>0</v>
      </c>
      <c r="I134" s="13" t="str">
        <f>VLOOKUP($A134,Raw!$B$2:$DG$512,33,0)</f>
        <v>0</v>
      </c>
      <c r="J134" s="13" t="str">
        <f>VLOOKUP($A134,Raw!$B$2:$DG$512,34,0)</f>
        <v>0</v>
      </c>
      <c r="K134" s="13" t="str">
        <f>VLOOKUP($A134,Raw!$B$2:$DG$512,35,0)</f>
        <v>0</v>
      </c>
      <c r="L134" s="13" t="str">
        <f>VLOOKUP($A134,Raw!$B$2:$DG$512,36,0)</f>
        <v>0</v>
      </c>
      <c r="M134" s="13" t="str">
        <f>VLOOKUP($A134,Raw!$B$2:$DG$512,37,0)</f>
        <v>0</v>
      </c>
    </row>
    <row r="135" spans="1:13" x14ac:dyDescent="0.3">
      <c r="A135" s="13" t="s">
        <v>2541</v>
      </c>
      <c r="B135" s="13" t="str">
        <f>VLOOKUP($A135,Raw!$B$2:$DG$512,26,0)</f>
        <v>157.09923</v>
      </c>
      <c r="C135" s="13" t="str">
        <f>VLOOKUP($A135,Raw!$B$2:$DG$512,27,0)</f>
        <v>0</v>
      </c>
      <c r="D135" s="13" t="str">
        <f>VLOOKUP($A135,Raw!$B$2:$DG$512,28,0)</f>
        <v>0</v>
      </c>
      <c r="E135" s="13" t="str">
        <f>VLOOKUP($A135,Raw!$B$2:$DG$512,29,0)</f>
        <v>0</v>
      </c>
      <c r="F135" s="13" t="str">
        <f>VLOOKUP($A135,Raw!$B$2:$DG$512,30,0)</f>
        <v>0</v>
      </c>
      <c r="G135" s="13" t="str">
        <f>VLOOKUP($A135,Raw!$B$2:$DG$512,31,0)</f>
        <v>0</v>
      </c>
      <c r="H135" s="13" t="str">
        <f>VLOOKUP($A135,Raw!$B$2:$DG$512,32,0)</f>
        <v>0</v>
      </c>
      <c r="I135" s="13" t="str">
        <f>VLOOKUP($A135,Raw!$B$2:$DG$512,33,0)</f>
        <v>0</v>
      </c>
      <c r="J135" s="13" t="str">
        <f>VLOOKUP($A135,Raw!$B$2:$DG$512,34,0)</f>
        <v>0</v>
      </c>
      <c r="K135" s="13" t="str">
        <f>VLOOKUP($A135,Raw!$B$2:$DG$512,35,0)</f>
        <v>0</v>
      </c>
      <c r="L135" s="13" t="str">
        <f>VLOOKUP($A135,Raw!$B$2:$DG$512,36,0)</f>
        <v>20.53167</v>
      </c>
      <c r="M135" s="13" t="str">
        <f>VLOOKUP($A135,Raw!$B$2:$DG$512,37,0)</f>
        <v>177.63089</v>
      </c>
    </row>
    <row r="136" spans="1:13" x14ac:dyDescent="0.3">
      <c r="A136" s="13" t="s">
        <v>2554</v>
      </c>
      <c r="B136" s="13" t="str">
        <f>VLOOKUP($A136,Raw!$B$2:$DG$512,26,0)</f>
        <v>72.27</v>
      </c>
      <c r="C136" s="13" t="str">
        <f>VLOOKUP($A136,Raw!$B$2:$DG$512,27,0)</f>
        <v>0.08</v>
      </c>
      <c r="D136" s="13" t="str">
        <f>VLOOKUP($A136,Raw!$B$2:$DG$512,28,0)</f>
        <v>0</v>
      </c>
      <c r="E136" s="13" t="str">
        <f>VLOOKUP($A136,Raw!$B$2:$DG$512,29,0)</f>
        <v>0</v>
      </c>
      <c r="F136" s="13" t="str">
        <f>VLOOKUP($A136,Raw!$B$2:$DG$512,30,0)</f>
        <v>0</v>
      </c>
      <c r="G136" s="13" t="str">
        <f>VLOOKUP($A136,Raw!$B$2:$DG$512,31,0)</f>
        <v>0</v>
      </c>
      <c r="H136" s="13" t="str">
        <f>VLOOKUP($A136,Raw!$B$2:$DG$512,32,0)</f>
        <v>0</v>
      </c>
      <c r="I136" s="13" t="str">
        <f>VLOOKUP($A136,Raw!$B$2:$DG$512,33,0)</f>
        <v>0</v>
      </c>
      <c r="J136" s="13" t="str">
        <f>VLOOKUP($A136,Raw!$B$2:$DG$512,34,0)</f>
        <v>0</v>
      </c>
      <c r="K136" s="13" t="str">
        <f>VLOOKUP($A136,Raw!$B$2:$DG$512,35,0)</f>
        <v>1.13</v>
      </c>
      <c r="L136" s="13" t="str">
        <f>VLOOKUP($A136,Raw!$B$2:$DG$512,36,0)</f>
        <v>8.18</v>
      </c>
      <c r="M136" s="13" t="str">
        <f>VLOOKUP($A136,Raw!$B$2:$DG$512,37,0)</f>
        <v>81.66</v>
      </c>
    </row>
    <row r="137" spans="1:13" x14ac:dyDescent="0.3">
      <c r="A137" s="13" t="s">
        <v>2570</v>
      </c>
      <c r="B137" s="13" t="str">
        <f>VLOOKUP($A137,Raw!$B$2:$DG$512,26,0)</f>
        <v>14.22</v>
      </c>
      <c r="C137" s="13" t="str">
        <f>VLOOKUP($A137,Raw!$B$2:$DG$512,27,0)</f>
        <v>0</v>
      </c>
      <c r="D137" s="13" t="str">
        <f>VLOOKUP($A137,Raw!$B$2:$DG$512,28,0)</f>
        <v>2.48</v>
      </c>
      <c r="E137" s="13" t="str">
        <f>VLOOKUP($A137,Raw!$B$2:$DG$512,29,0)</f>
        <v>0</v>
      </c>
      <c r="F137" s="13" t="str">
        <f>VLOOKUP($A137,Raw!$B$2:$DG$512,30,0)</f>
        <v>0</v>
      </c>
      <c r="G137" s="13" t="str">
        <f>VLOOKUP($A137,Raw!$B$2:$DG$512,31,0)</f>
        <v>0</v>
      </c>
      <c r="H137" s="13" t="str">
        <f>VLOOKUP($A137,Raw!$B$2:$DG$512,32,0)</f>
        <v>0</v>
      </c>
      <c r="I137" s="13" t="str">
        <f>VLOOKUP($A137,Raw!$B$2:$DG$512,33,0)</f>
        <v>0</v>
      </c>
      <c r="J137" s="13" t="str">
        <f>VLOOKUP($A137,Raw!$B$2:$DG$512,34,0)</f>
        <v>0</v>
      </c>
      <c r="K137" s="13" t="str">
        <f>VLOOKUP($A137,Raw!$B$2:$DG$512,35,0)</f>
        <v>0</v>
      </c>
      <c r="L137" s="13" t="str">
        <f>VLOOKUP($A137,Raw!$B$2:$DG$512,36,0)</f>
        <v>3.82</v>
      </c>
      <c r="M137" s="13" t="str">
        <f>VLOOKUP($A137,Raw!$B$2:$DG$512,37,0)</f>
        <v>20.52</v>
      </c>
    </row>
    <row r="138" spans="1:13" x14ac:dyDescent="0.3">
      <c r="A138" s="13" t="s">
        <v>2590</v>
      </c>
      <c r="B138" s="13" t="str">
        <f>VLOOKUP($A138,Raw!$B$2:$DG$512,26,0)</f>
        <v>35.03</v>
      </c>
      <c r="C138" s="13" t="str">
        <f>VLOOKUP($A138,Raw!$B$2:$DG$512,27,0)</f>
        <v>0</v>
      </c>
      <c r="D138" s="13" t="str">
        <f>VLOOKUP($A138,Raw!$B$2:$DG$512,28,0)</f>
        <v>0</v>
      </c>
      <c r="E138" s="13" t="str">
        <f>VLOOKUP($A138,Raw!$B$2:$DG$512,29,0)</f>
        <v>0</v>
      </c>
      <c r="F138" s="13" t="str">
        <f>VLOOKUP($A138,Raw!$B$2:$DG$512,30,0)</f>
        <v>0</v>
      </c>
      <c r="G138" s="13" t="str">
        <f>VLOOKUP($A138,Raw!$B$2:$DG$512,31,0)</f>
        <v>0</v>
      </c>
      <c r="H138" s="13" t="str">
        <f>VLOOKUP($A138,Raw!$B$2:$DG$512,32,0)</f>
        <v>0</v>
      </c>
      <c r="I138" s="13" t="str">
        <f>VLOOKUP($A138,Raw!$B$2:$DG$512,33,0)</f>
        <v>0</v>
      </c>
      <c r="J138" s="13" t="str">
        <f>VLOOKUP($A138,Raw!$B$2:$DG$512,34,0)</f>
        <v>0</v>
      </c>
      <c r="K138" s="13" t="str">
        <f>VLOOKUP($A138,Raw!$B$2:$DG$512,35,0)</f>
        <v>0</v>
      </c>
      <c r="L138" s="13" t="str">
        <f>VLOOKUP($A138,Raw!$B$2:$DG$512,36,0)</f>
        <v>-0.01</v>
      </c>
      <c r="M138" s="13" t="str">
        <f>VLOOKUP($A138,Raw!$B$2:$DG$512,37,0)</f>
        <v>35.02</v>
      </c>
    </row>
    <row r="139" spans="1:13" x14ac:dyDescent="0.3">
      <c r="A139" s="13" t="s">
        <v>2602</v>
      </c>
      <c r="B139" s="13" t="str">
        <f>VLOOKUP($A139,Raw!$B$2:$DG$512,26,0)</f>
        <v>0</v>
      </c>
      <c r="C139" s="13" t="str">
        <f>VLOOKUP($A139,Raw!$B$2:$DG$512,27,0)</f>
        <v>0</v>
      </c>
      <c r="D139" s="13" t="str">
        <f>VLOOKUP($A139,Raw!$B$2:$DG$512,28,0)</f>
        <v>0</v>
      </c>
      <c r="E139" s="13" t="str">
        <f>VLOOKUP($A139,Raw!$B$2:$DG$512,29,0)</f>
        <v>0</v>
      </c>
      <c r="F139" s="13" t="str">
        <f>VLOOKUP($A139,Raw!$B$2:$DG$512,30,0)</f>
        <v>0</v>
      </c>
      <c r="G139" s="13" t="str">
        <f>VLOOKUP($A139,Raw!$B$2:$DG$512,31,0)</f>
        <v>0</v>
      </c>
      <c r="H139" s="13" t="str">
        <f>VLOOKUP($A139,Raw!$B$2:$DG$512,32,0)</f>
        <v>0</v>
      </c>
      <c r="I139" s="13" t="str">
        <f>VLOOKUP($A139,Raw!$B$2:$DG$512,33,0)</f>
        <v>0</v>
      </c>
      <c r="J139" s="13" t="str">
        <f>VLOOKUP($A139,Raw!$B$2:$DG$512,34,0)</f>
        <v>0</v>
      </c>
      <c r="K139" s="13" t="str">
        <f>VLOOKUP($A139,Raw!$B$2:$DG$512,35,0)</f>
        <v>0</v>
      </c>
      <c r="L139" s="13" t="str">
        <f>VLOOKUP($A139,Raw!$B$2:$DG$512,36,0)</f>
        <v>0</v>
      </c>
      <c r="M139" s="13" t="str">
        <f>VLOOKUP($A139,Raw!$B$2:$DG$512,37,0)</f>
        <v>0</v>
      </c>
    </row>
    <row r="140" spans="1:13" x14ac:dyDescent="0.3">
      <c r="A140" s="13" t="s">
        <v>2610</v>
      </c>
      <c r="B140" s="13" t="str">
        <f>VLOOKUP($A140,Raw!$B$2:$DG$512,26,0)</f>
        <v>44.95</v>
      </c>
      <c r="C140" s="13" t="str">
        <f>VLOOKUP($A140,Raw!$B$2:$DG$512,27,0)</f>
        <v>0</v>
      </c>
      <c r="D140" s="13" t="str">
        <f>VLOOKUP($A140,Raw!$B$2:$DG$512,28,0)</f>
        <v>3.78</v>
      </c>
      <c r="E140" s="13" t="str">
        <f>VLOOKUP($A140,Raw!$B$2:$DG$512,29,0)</f>
        <v>0</v>
      </c>
      <c r="F140" s="13" t="str">
        <f>VLOOKUP($A140,Raw!$B$2:$DG$512,30,0)</f>
        <v>5.04</v>
      </c>
      <c r="G140" s="13" t="str">
        <f>VLOOKUP($A140,Raw!$B$2:$DG$512,31,0)</f>
        <v>0</v>
      </c>
      <c r="H140" s="13" t="str">
        <f>VLOOKUP($A140,Raw!$B$2:$DG$512,32,0)</f>
        <v>0</v>
      </c>
      <c r="I140" s="13" t="str">
        <f>VLOOKUP($A140,Raw!$B$2:$DG$512,33,0)</f>
        <v>0</v>
      </c>
      <c r="J140" s="13" t="str">
        <f>VLOOKUP($A140,Raw!$B$2:$DG$512,34,0)</f>
        <v>0</v>
      </c>
      <c r="K140" s="13" t="str">
        <f>VLOOKUP($A140,Raw!$B$2:$DG$512,35,0)</f>
        <v>10.17</v>
      </c>
      <c r="L140" s="13" t="str">
        <f>VLOOKUP($A140,Raw!$B$2:$DG$512,36,0)</f>
        <v>2.64</v>
      </c>
      <c r="M140" s="13" t="str">
        <f>VLOOKUP($A140,Raw!$B$2:$DG$512,37,0)</f>
        <v>66.58</v>
      </c>
    </row>
    <row r="141" spans="1:13" x14ac:dyDescent="0.3">
      <c r="A141" s="13" t="s">
        <v>2634</v>
      </c>
      <c r="B141" s="13" t="str">
        <f>VLOOKUP($A141,Raw!$B$2:$DG$512,26,0)</f>
        <v>0</v>
      </c>
      <c r="C141" s="13" t="str">
        <f>VLOOKUP($A141,Raw!$B$2:$DG$512,27,0)</f>
        <v>0</v>
      </c>
      <c r="D141" s="13" t="str">
        <f>VLOOKUP($A141,Raw!$B$2:$DG$512,28,0)</f>
        <v>0</v>
      </c>
      <c r="E141" s="13" t="str">
        <f>VLOOKUP($A141,Raw!$B$2:$DG$512,29,0)</f>
        <v>0</v>
      </c>
      <c r="F141" s="13" t="str">
        <f>VLOOKUP($A141,Raw!$B$2:$DG$512,30,0)</f>
        <v>0</v>
      </c>
      <c r="G141" s="13" t="str">
        <f>VLOOKUP($A141,Raw!$B$2:$DG$512,31,0)</f>
        <v>0</v>
      </c>
      <c r="H141" s="13" t="str">
        <f>VLOOKUP($A141,Raw!$B$2:$DG$512,32,0)</f>
        <v>0</v>
      </c>
      <c r="I141" s="13" t="str">
        <f>VLOOKUP($A141,Raw!$B$2:$DG$512,33,0)</f>
        <v>0</v>
      </c>
      <c r="J141" s="13" t="str">
        <f>VLOOKUP($A141,Raw!$B$2:$DG$512,34,0)</f>
        <v>0</v>
      </c>
      <c r="K141" s="13" t="str">
        <f>VLOOKUP($A141,Raw!$B$2:$DG$512,35,0)</f>
        <v>0</v>
      </c>
      <c r="L141" s="13" t="str">
        <f>VLOOKUP($A141,Raw!$B$2:$DG$512,36,0)</f>
        <v>0</v>
      </c>
      <c r="M141" s="13" t="str">
        <f>VLOOKUP($A141,Raw!$B$2:$DG$512,37,0)</f>
        <v>0</v>
      </c>
    </row>
    <row r="142" spans="1:13" x14ac:dyDescent="0.3">
      <c r="A142" s="13" t="s">
        <v>2642</v>
      </c>
      <c r="B142" s="13" t="str">
        <f>VLOOKUP($A142,Raw!$B$2:$DG$512,26,0)</f>
        <v>0</v>
      </c>
      <c r="C142" s="13" t="str">
        <f>VLOOKUP($A142,Raw!$B$2:$DG$512,27,0)</f>
        <v>0</v>
      </c>
      <c r="D142" s="13" t="str">
        <f>VLOOKUP($A142,Raw!$B$2:$DG$512,28,0)</f>
        <v>0</v>
      </c>
      <c r="E142" s="13" t="str">
        <f>VLOOKUP($A142,Raw!$B$2:$DG$512,29,0)</f>
        <v>0</v>
      </c>
      <c r="F142" s="13" t="str">
        <f>VLOOKUP($A142,Raw!$B$2:$DG$512,30,0)</f>
        <v>0</v>
      </c>
      <c r="G142" s="13" t="str">
        <f>VLOOKUP($A142,Raw!$B$2:$DG$512,31,0)</f>
        <v>0</v>
      </c>
      <c r="H142" s="13" t="str">
        <f>VLOOKUP($A142,Raw!$B$2:$DG$512,32,0)</f>
        <v>0</v>
      </c>
      <c r="I142" s="13" t="str">
        <f>VLOOKUP($A142,Raw!$B$2:$DG$512,33,0)</f>
        <v>0</v>
      </c>
      <c r="J142" s="13" t="str">
        <f>VLOOKUP($A142,Raw!$B$2:$DG$512,34,0)</f>
        <v>0</v>
      </c>
      <c r="K142" s="13" t="str">
        <f>VLOOKUP($A142,Raw!$B$2:$DG$512,35,0)</f>
        <v>0</v>
      </c>
      <c r="L142" s="13" t="str">
        <f>VLOOKUP($A142,Raw!$B$2:$DG$512,36,0)</f>
        <v>0</v>
      </c>
      <c r="M142" s="13" t="str">
        <f>VLOOKUP($A142,Raw!$B$2:$DG$512,37,0)</f>
        <v>0</v>
      </c>
    </row>
    <row r="143" spans="1:13" x14ac:dyDescent="0.3">
      <c r="A143" s="13" t="s">
        <v>2651</v>
      </c>
      <c r="B143" s="13" t="str">
        <f>VLOOKUP($A143,Raw!$B$2:$DG$512,26,0)</f>
        <v>0</v>
      </c>
      <c r="C143" s="13" t="str">
        <f>VLOOKUP($A143,Raw!$B$2:$DG$512,27,0)</f>
        <v>0</v>
      </c>
      <c r="D143" s="13" t="str">
        <f>VLOOKUP($A143,Raw!$B$2:$DG$512,28,0)</f>
        <v>0</v>
      </c>
      <c r="E143" s="13" t="str">
        <f>VLOOKUP($A143,Raw!$B$2:$DG$512,29,0)</f>
        <v>0</v>
      </c>
      <c r="F143" s="13" t="str">
        <f>VLOOKUP($A143,Raw!$B$2:$DG$512,30,0)</f>
        <v>0</v>
      </c>
      <c r="G143" s="13" t="str">
        <f>VLOOKUP($A143,Raw!$B$2:$DG$512,31,0)</f>
        <v>0</v>
      </c>
      <c r="H143" s="13" t="str">
        <f>VLOOKUP($A143,Raw!$B$2:$DG$512,32,0)</f>
        <v>0</v>
      </c>
      <c r="I143" s="13" t="str">
        <f>VLOOKUP($A143,Raw!$B$2:$DG$512,33,0)</f>
        <v>0</v>
      </c>
      <c r="J143" s="13" t="str">
        <f>VLOOKUP($A143,Raw!$B$2:$DG$512,34,0)</f>
        <v>0</v>
      </c>
      <c r="K143" s="13" t="str">
        <f>VLOOKUP($A143,Raw!$B$2:$DG$512,35,0)</f>
        <v>0</v>
      </c>
      <c r="L143" s="13" t="str">
        <f>VLOOKUP($A143,Raw!$B$2:$DG$512,36,0)</f>
        <v>0</v>
      </c>
      <c r="M143" s="13" t="str">
        <f>VLOOKUP($A143,Raw!$B$2:$DG$512,37,0)</f>
        <v>0</v>
      </c>
    </row>
    <row r="144" spans="1:13" x14ac:dyDescent="0.3">
      <c r="A144" s="13" t="s">
        <v>2658</v>
      </c>
      <c r="B144" s="13" t="str">
        <f>VLOOKUP($A144,Raw!$B$2:$DG$512,26,0)</f>
        <v>0</v>
      </c>
      <c r="C144" s="13" t="str">
        <f>VLOOKUP($A144,Raw!$B$2:$DG$512,27,0)</f>
        <v>0</v>
      </c>
      <c r="D144" s="13" t="str">
        <f>VLOOKUP($A144,Raw!$B$2:$DG$512,28,0)</f>
        <v>0</v>
      </c>
      <c r="E144" s="13" t="str">
        <f>VLOOKUP($A144,Raw!$B$2:$DG$512,29,0)</f>
        <v>0</v>
      </c>
      <c r="F144" s="13" t="str">
        <f>VLOOKUP($A144,Raw!$B$2:$DG$512,30,0)</f>
        <v>0</v>
      </c>
      <c r="G144" s="13" t="str">
        <f>VLOOKUP($A144,Raw!$B$2:$DG$512,31,0)</f>
        <v>0</v>
      </c>
      <c r="H144" s="13" t="str">
        <f>VLOOKUP($A144,Raw!$B$2:$DG$512,32,0)</f>
        <v>0</v>
      </c>
      <c r="I144" s="13" t="str">
        <f>VLOOKUP($A144,Raw!$B$2:$DG$512,33,0)</f>
        <v>0</v>
      </c>
      <c r="J144" s="13" t="str">
        <f>VLOOKUP($A144,Raw!$B$2:$DG$512,34,0)</f>
        <v>0</v>
      </c>
      <c r="K144" s="13" t="str">
        <f>VLOOKUP($A144,Raw!$B$2:$DG$512,35,0)</f>
        <v>0</v>
      </c>
      <c r="L144" s="13" t="str">
        <f>VLOOKUP($A144,Raw!$B$2:$DG$512,36,0)</f>
        <v>0</v>
      </c>
      <c r="M144" s="13" t="str">
        <f>VLOOKUP($A144,Raw!$B$2:$DG$512,37,0)</f>
        <v>0</v>
      </c>
    </row>
    <row r="145" spans="1:13" x14ac:dyDescent="0.3">
      <c r="A145" s="13" t="s">
        <v>2665</v>
      </c>
      <c r="B145" s="13" t="str">
        <f>VLOOKUP($A145,Raw!$B$2:$DG$512,26,0)</f>
        <v>1081.2</v>
      </c>
      <c r="C145" s="13" t="str">
        <f>VLOOKUP($A145,Raw!$B$2:$DG$512,27,0)</f>
        <v>0</v>
      </c>
      <c r="D145" s="13" t="str">
        <f>VLOOKUP($A145,Raw!$B$2:$DG$512,28,0)</f>
        <v>0</v>
      </c>
      <c r="E145" s="13" t="str">
        <f>VLOOKUP($A145,Raw!$B$2:$DG$512,29,0)</f>
        <v>0</v>
      </c>
      <c r="F145" s="13" t="str">
        <f>VLOOKUP($A145,Raw!$B$2:$DG$512,30,0)</f>
        <v>0</v>
      </c>
      <c r="G145" s="13" t="str">
        <f>VLOOKUP($A145,Raw!$B$2:$DG$512,31,0)</f>
        <v>0</v>
      </c>
      <c r="H145" s="13" t="str">
        <f>VLOOKUP($A145,Raw!$B$2:$DG$512,32,0)</f>
        <v>0</v>
      </c>
      <c r="I145" s="13" t="str">
        <f>VLOOKUP($A145,Raw!$B$2:$DG$512,33,0)</f>
        <v>0</v>
      </c>
      <c r="J145" s="13" t="str">
        <f>VLOOKUP($A145,Raw!$B$2:$DG$512,34,0)</f>
        <v>0</v>
      </c>
      <c r="K145" s="13" t="str">
        <f>VLOOKUP($A145,Raw!$B$2:$DG$512,35,0)</f>
        <v>2.03</v>
      </c>
      <c r="L145" s="13" t="str">
        <f>VLOOKUP($A145,Raw!$B$2:$DG$512,36,0)</f>
        <v>35.18</v>
      </c>
      <c r="M145" s="13" t="str">
        <f>VLOOKUP($A145,Raw!$B$2:$DG$512,37,0)</f>
        <v>1118.41</v>
      </c>
    </row>
    <row r="146" spans="1:13" x14ac:dyDescent="0.3">
      <c r="A146" s="13" t="s">
        <v>2681</v>
      </c>
      <c r="B146" s="13" t="str">
        <f>VLOOKUP($A146,Raw!$B$2:$DG$512,26,0)</f>
        <v>1495.58</v>
      </c>
      <c r="C146" s="13" t="str">
        <f>VLOOKUP($A146,Raw!$B$2:$DG$512,27,0)</f>
        <v>0</v>
      </c>
      <c r="D146" s="13" t="str">
        <f>VLOOKUP($A146,Raw!$B$2:$DG$512,28,0)</f>
        <v>0</v>
      </c>
      <c r="E146" s="13" t="str">
        <f>VLOOKUP($A146,Raw!$B$2:$DG$512,29,0)</f>
        <v>0</v>
      </c>
      <c r="F146" s="13" t="str">
        <f>VLOOKUP($A146,Raw!$B$2:$DG$512,30,0)</f>
        <v>0</v>
      </c>
      <c r="G146" s="13" t="str">
        <f>VLOOKUP($A146,Raw!$B$2:$DG$512,31,0)</f>
        <v>0</v>
      </c>
      <c r="H146" s="13" t="str">
        <f>VLOOKUP($A146,Raw!$B$2:$DG$512,32,0)</f>
        <v>0</v>
      </c>
      <c r="I146" s="13" t="str">
        <f>VLOOKUP($A146,Raw!$B$2:$DG$512,33,0)</f>
        <v>0</v>
      </c>
      <c r="J146" s="13" t="str">
        <f>VLOOKUP($A146,Raw!$B$2:$DG$512,34,0)</f>
        <v>0</v>
      </c>
      <c r="K146" s="13" t="str">
        <f>VLOOKUP($A146,Raw!$B$2:$DG$512,35,0)</f>
        <v>97.46</v>
      </c>
      <c r="L146" s="13" t="str">
        <f>VLOOKUP($A146,Raw!$B$2:$DG$512,36,0)</f>
        <v>83.24</v>
      </c>
      <c r="M146" s="13" t="str">
        <f>VLOOKUP($A146,Raw!$B$2:$DG$512,37,0)</f>
        <v>1676.28</v>
      </c>
    </row>
    <row r="147" spans="1:13" x14ac:dyDescent="0.3">
      <c r="A147" s="13" t="s">
        <v>2703</v>
      </c>
      <c r="B147" s="13" t="str">
        <f>VLOOKUP($A147,Raw!$B$2:$DG$512,26,0)</f>
        <v>0</v>
      </c>
      <c r="C147" s="13" t="str">
        <f>VLOOKUP($A147,Raw!$B$2:$DG$512,27,0)</f>
        <v>0</v>
      </c>
      <c r="D147" s="13" t="str">
        <f>VLOOKUP($A147,Raw!$B$2:$DG$512,28,0)</f>
        <v>0</v>
      </c>
      <c r="E147" s="13" t="str">
        <f>VLOOKUP($A147,Raw!$B$2:$DG$512,29,0)</f>
        <v>0</v>
      </c>
      <c r="F147" s="13" t="str">
        <f>VLOOKUP($A147,Raw!$B$2:$DG$512,30,0)</f>
        <v>0</v>
      </c>
      <c r="G147" s="13" t="str">
        <f>VLOOKUP($A147,Raw!$B$2:$DG$512,31,0)</f>
        <v>0</v>
      </c>
      <c r="H147" s="13" t="str">
        <f>VLOOKUP($A147,Raw!$B$2:$DG$512,32,0)</f>
        <v>0</v>
      </c>
      <c r="I147" s="13" t="str">
        <f>VLOOKUP($A147,Raw!$B$2:$DG$512,33,0)</f>
        <v>0</v>
      </c>
      <c r="J147" s="13" t="str">
        <f>VLOOKUP($A147,Raw!$B$2:$DG$512,34,0)</f>
        <v>0</v>
      </c>
      <c r="K147" s="13" t="str">
        <f>VLOOKUP($A147,Raw!$B$2:$DG$512,35,0)</f>
        <v>0</v>
      </c>
      <c r="L147" s="13" t="str">
        <f>VLOOKUP($A147,Raw!$B$2:$DG$512,36,0)</f>
        <v>0</v>
      </c>
      <c r="M147" s="13" t="str">
        <f>VLOOKUP($A147,Raw!$B$2:$DG$512,37,0)</f>
        <v>0</v>
      </c>
    </row>
    <row r="148" spans="1:13" x14ac:dyDescent="0.3">
      <c r="A148" s="13" t="s">
        <v>2711</v>
      </c>
      <c r="B148" s="13" t="str">
        <f>VLOOKUP($A148,Raw!$B$2:$DG$512,26,0)</f>
        <v>1236.4942</v>
      </c>
      <c r="C148" s="13" t="str">
        <f>VLOOKUP($A148,Raw!$B$2:$DG$512,27,0)</f>
        <v>0</v>
      </c>
      <c r="D148" s="13" t="str">
        <f>VLOOKUP($A148,Raw!$B$2:$DG$512,28,0)</f>
        <v>0</v>
      </c>
      <c r="E148" s="13" t="str">
        <f>VLOOKUP($A148,Raw!$B$2:$DG$512,29,0)</f>
        <v>0</v>
      </c>
      <c r="F148" s="13" t="str">
        <f>VLOOKUP($A148,Raw!$B$2:$DG$512,30,0)</f>
        <v>0</v>
      </c>
      <c r="G148" s="13" t="str">
        <f>VLOOKUP($A148,Raw!$B$2:$DG$512,31,0)</f>
        <v>0</v>
      </c>
      <c r="H148" s="13" t="str">
        <f>VLOOKUP($A148,Raw!$B$2:$DG$512,32,0)</f>
        <v>-1.22812</v>
      </c>
      <c r="I148" s="13" t="str">
        <f>VLOOKUP($A148,Raw!$B$2:$DG$512,33,0)</f>
        <v>0</v>
      </c>
      <c r="J148" s="13" t="str">
        <f>VLOOKUP($A148,Raw!$B$2:$DG$512,34,0)</f>
        <v>0</v>
      </c>
      <c r="K148" s="13" t="str">
        <f>VLOOKUP($A148,Raw!$B$2:$DG$512,35,0)</f>
        <v>161.38339</v>
      </c>
      <c r="L148" s="13" t="str">
        <f>VLOOKUP($A148,Raw!$B$2:$DG$512,36,0)</f>
        <v>99.92357</v>
      </c>
      <c r="M148" s="13" t="str">
        <f>VLOOKUP($A148,Raw!$B$2:$DG$512,37,0)</f>
        <v>1496.57304</v>
      </c>
    </row>
    <row r="149" spans="1:13" x14ac:dyDescent="0.3">
      <c r="A149" s="13" t="s">
        <v>2728</v>
      </c>
      <c r="B149" s="13" t="str">
        <f>VLOOKUP($A149,Raw!$B$2:$DG$512,26,0)</f>
        <v>0</v>
      </c>
      <c r="C149" s="13" t="str">
        <f>VLOOKUP($A149,Raw!$B$2:$DG$512,27,0)</f>
        <v>0</v>
      </c>
      <c r="D149" s="13" t="str">
        <f>VLOOKUP($A149,Raw!$B$2:$DG$512,28,0)</f>
        <v>0</v>
      </c>
      <c r="E149" s="13" t="str">
        <f>VLOOKUP($A149,Raw!$B$2:$DG$512,29,0)</f>
        <v>0</v>
      </c>
      <c r="F149" s="13" t="str">
        <f>VLOOKUP($A149,Raw!$B$2:$DG$512,30,0)</f>
        <v>0</v>
      </c>
      <c r="G149" s="13" t="str">
        <f>VLOOKUP($A149,Raw!$B$2:$DG$512,31,0)</f>
        <v>0</v>
      </c>
      <c r="H149" s="13" t="str">
        <f>VLOOKUP($A149,Raw!$B$2:$DG$512,32,0)</f>
        <v>0</v>
      </c>
      <c r="I149" s="13" t="str">
        <f>VLOOKUP($A149,Raw!$B$2:$DG$512,33,0)</f>
        <v>0</v>
      </c>
      <c r="J149" s="13" t="str">
        <f>VLOOKUP($A149,Raw!$B$2:$DG$512,34,0)</f>
        <v>0</v>
      </c>
      <c r="K149" s="13" t="str">
        <f>VLOOKUP($A149,Raw!$B$2:$DG$512,35,0)</f>
        <v>0</v>
      </c>
      <c r="L149" s="13" t="str">
        <f>VLOOKUP($A149,Raw!$B$2:$DG$512,36,0)</f>
        <v>0</v>
      </c>
      <c r="M149" s="13" t="str">
        <f>VLOOKUP($A149,Raw!$B$2:$DG$512,37,0)</f>
        <v>0</v>
      </c>
    </row>
    <row r="150" spans="1:13" x14ac:dyDescent="0.3">
      <c r="A150" s="13" t="s">
        <v>2736</v>
      </c>
      <c r="B150" s="13" t="str">
        <f>VLOOKUP($A150,Raw!$B$2:$DG$512,26,0)</f>
        <v>633.44</v>
      </c>
      <c r="C150" s="13" t="str">
        <f>VLOOKUP($A150,Raw!$B$2:$DG$512,27,0)</f>
        <v>0</v>
      </c>
      <c r="D150" s="13" t="str">
        <f>VLOOKUP($A150,Raw!$B$2:$DG$512,28,0)</f>
        <v>0</v>
      </c>
      <c r="E150" s="13" t="str">
        <f>VLOOKUP($A150,Raw!$B$2:$DG$512,29,0)</f>
        <v>0</v>
      </c>
      <c r="F150" s="13" t="str">
        <f>VLOOKUP($A150,Raw!$B$2:$DG$512,30,0)</f>
        <v>0</v>
      </c>
      <c r="G150" s="13" t="str">
        <f>VLOOKUP($A150,Raw!$B$2:$DG$512,31,0)</f>
        <v>0</v>
      </c>
      <c r="H150" s="13" t="str">
        <f>VLOOKUP($A150,Raw!$B$2:$DG$512,32,0)</f>
        <v>0</v>
      </c>
      <c r="I150" s="13" t="str">
        <f>VLOOKUP($A150,Raw!$B$2:$DG$512,33,0)</f>
        <v>0</v>
      </c>
      <c r="J150" s="13" t="str">
        <f>VLOOKUP($A150,Raw!$B$2:$DG$512,34,0)</f>
        <v>0</v>
      </c>
      <c r="K150" s="13" t="str">
        <f>VLOOKUP($A150,Raw!$B$2:$DG$512,35,0)</f>
        <v>51.2</v>
      </c>
      <c r="L150" s="13" t="str">
        <f>VLOOKUP($A150,Raw!$B$2:$DG$512,36,0)</f>
        <v>94.31</v>
      </c>
      <c r="M150" s="13" t="str">
        <f>VLOOKUP($A150,Raw!$B$2:$DG$512,37,0)</f>
        <v>778.95</v>
      </c>
    </row>
    <row r="151" spans="1:13" x14ac:dyDescent="0.3">
      <c r="A151" s="13" t="s">
        <v>2754</v>
      </c>
      <c r="B151" s="13" t="str">
        <f>VLOOKUP($A151,Raw!$B$2:$DG$512,26,0)</f>
        <v>574.45</v>
      </c>
      <c r="C151" s="13" t="str">
        <f>VLOOKUP($A151,Raw!$B$2:$DG$512,27,0)</f>
        <v>0.4</v>
      </c>
      <c r="D151" s="13" t="str">
        <f>VLOOKUP($A151,Raw!$B$2:$DG$512,28,0)</f>
        <v>1.97</v>
      </c>
      <c r="E151" s="13" t="str">
        <f>VLOOKUP($A151,Raw!$B$2:$DG$512,29,0)</f>
        <v>0</v>
      </c>
      <c r="F151" s="13" t="str">
        <f>VLOOKUP($A151,Raw!$B$2:$DG$512,30,0)</f>
        <v>0</v>
      </c>
      <c r="G151" s="13" t="str">
        <f>VLOOKUP($A151,Raw!$B$2:$DG$512,31,0)</f>
        <v>0</v>
      </c>
      <c r="H151" s="13" t="str">
        <f>VLOOKUP($A151,Raw!$B$2:$DG$512,32,0)</f>
        <v>0</v>
      </c>
      <c r="I151" s="13" t="str">
        <f>VLOOKUP($A151,Raw!$B$2:$DG$512,33,0)</f>
        <v>0</v>
      </c>
      <c r="J151" s="13" t="str">
        <f>VLOOKUP($A151,Raw!$B$2:$DG$512,34,0)</f>
        <v>0</v>
      </c>
      <c r="K151" s="13" t="str">
        <f>VLOOKUP($A151,Raw!$B$2:$DG$512,35,0)</f>
        <v>0.51</v>
      </c>
      <c r="L151" s="13" t="str">
        <f>VLOOKUP($A151,Raw!$B$2:$DG$512,36,0)</f>
        <v>15.17</v>
      </c>
      <c r="M151" s="13" t="str">
        <f>VLOOKUP($A151,Raw!$B$2:$DG$512,37,0)</f>
        <v>592.5</v>
      </c>
    </row>
    <row r="152" spans="1:13" x14ac:dyDescent="0.3">
      <c r="A152" s="13" t="s">
        <v>2785</v>
      </c>
      <c r="B152" s="13" t="str">
        <f>VLOOKUP($A152,Raw!$B$2:$DG$512,26,0)</f>
        <v>744.26</v>
      </c>
      <c r="C152" s="13" t="str">
        <f>VLOOKUP($A152,Raw!$B$2:$DG$512,27,0)</f>
        <v>0</v>
      </c>
      <c r="D152" s="13" t="str">
        <f>VLOOKUP($A152,Raw!$B$2:$DG$512,28,0)</f>
        <v>0</v>
      </c>
      <c r="E152" s="13" t="str">
        <f>VLOOKUP($A152,Raw!$B$2:$DG$512,29,0)</f>
        <v>0</v>
      </c>
      <c r="F152" s="13" t="str">
        <f>VLOOKUP($A152,Raw!$B$2:$DG$512,30,0)</f>
        <v>0</v>
      </c>
      <c r="G152" s="13" t="str">
        <f>VLOOKUP($A152,Raw!$B$2:$DG$512,31,0)</f>
        <v>0</v>
      </c>
      <c r="H152" s="13" t="str">
        <f>VLOOKUP($A152,Raw!$B$2:$DG$512,32,0)</f>
        <v>0</v>
      </c>
      <c r="I152" s="13" t="str">
        <f>VLOOKUP($A152,Raw!$B$2:$DG$512,33,0)</f>
        <v>0</v>
      </c>
      <c r="J152" s="13" t="str">
        <f>VLOOKUP($A152,Raw!$B$2:$DG$512,34,0)</f>
        <v>0</v>
      </c>
      <c r="K152" s="13" t="str">
        <f>VLOOKUP($A152,Raw!$B$2:$DG$512,35,0)</f>
        <v>6.66</v>
      </c>
      <c r="L152" s="13" t="str">
        <f>VLOOKUP($A152,Raw!$B$2:$DG$512,36,0)</f>
        <v>7.5</v>
      </c>
      <c r="M152" s="13" t="str">
        <f>VLOOKUP($A152,Raw!$B$2:$DG$512,37,0)</f>
        <v>758.41</v>
      </c>
    </row>
    <row r="153" spans="1:13" x14ac:dyDescent="0.3">
      <c r="A153" s="13" t="s">
        <v>2797</v>
      </c>
      <c r="B153" s="13" t="str">
        <f>VLOOKUP($A153,Raw!$B$2:$DG$512,26,0)</f>
        <v>50.84</v>
      </c>
      <c r="C153" s="13" t="str">
        <f>VLOOKUP($A153,Raw!$B$2:$DG$512,27,0)</f>
        <v>0</v>
      </c>
      <c r="D153" s="13" t="str">
        <f>VLOOKUP($A153,Raw!$B$2:$DG$512,28,0)</f>
        <v>0</v>
      </c>
      <c r="E153" s="13" t="str">
        <f>VLOOKUP($A153,Raw!$B$2:$DG$512,29,0)</f>
        <v>0</v>
      </c>
      <c r="F153" s="13" t="str">
        <f>VLOOKUP($A153,Raw!$B$2:$DG$512,30,0)</f>
        <v>0</v>
      </c>
      <c r="G153" s="13" t="str">
        <f>VLOOKUP($A153,Raw!$B$2:$DG$512,31,0)</f>
        <v>0</v>
      </c>
      <c r="H153" s="13" t="str">
        <f>VLOOKUP($A153,Raw!$B$2:$DG$512,32,0)</f>
        <v>0</v>
      </c>
      <c r="I153" s="13" t="str">
        <f>VLOOKUP($A153,Raw!$B$2:$DG$512,33,0)</f>
        <v>0</v>
      </c>
      <c r="J153" s="13" t="str">
        <f>VLOOKUP($A153,Raw!$B$2:$DG$512,34,0)</f>
        <v>0</v>
      </c>
      <c r="K153" s="13" t="str">
        <f>VLOOKUP($A153,Raw!$B$2:$DG$512,35,0)</f>
        <v>47.26</v>
      </c>
      <c r="L153" s="13" t="str">
        <f>VLOOKUP($A153,Raw!$B$2:$DG$512,36,0)</f>
        <v>6.47</v>
      </c>
      <c r="M153" s="13" t="str">
        <f>VLOOKUP($A153,Raw!$B$2:$DG$512,37,0)</f>
        <v>104.57</v>
      </c>
    </row>
    <row r="154" spans="1:13" x14ac:dyDescent="0.3">
      <c r="A154" s="13" t="s">
        <v>2812</v>
      </c>
      <c r="B154" s="13" t="str">
        <f>VLOOKUP($A154,Raw!$B$2:$DG$512,26,0)</f>
        <v>33.77</v>
      </c>
      <c r="C154" s="13" t="str">
        <f>VLOOKUP($A154,Raw!$B$2:$DG$512,27,0)</f>
        <v>0</v>
      </c>
      <c r="D154" s="13" t="str">
        <f>VLOOKUP($A154,Raw!$B$2:$DG$512,28,0)</f>
        <v>0</v>
      </c>
      <c r="E154" s="13" t="str">
        <f>VLOOKUP($A154,Raw!$B$2:$DG$512,29,0)</f>
        <v>0</v>
      </c>
      <c r="F154" s="13" t="str">
        <f>VLOOKUP($A154,Raw!$B$2:$DG$512,30,0)</f>
        <v>0</v>
      </c>
      <c r="G154" s="13" t="str">
        <f>VLOOKUP($A154,Raw!$B$2:$DG$512,31,0)</f>
        <v>0</v>
      </c>
      <c r="H154" s="13" t="str">
        <f>VLOOKUP($A154,Raw!$B$2:$DG$512,32,0)</f>
        <v>0</v>
      </c>
      <c r="I154" s="13" t="str">
        <f>VLOOKUP($A154,Raw!$B$2:$DG$512,33,0)</f>
        <v>0</v>
      </c>
      <c r="J154" s="13" t="str">
        <f>VLOOKUP($A154,Raw!$B$2:$DG$512,34,0)</f>
        <v>0</v>
      </c>
      <c r="K154" s="13" t="str">
        <f>VLOOKUP($A154,Raw!$B$2:$DG$512,35,0)</f>
        <v>0</v>
      </c>
      <c r="L154" s="13" t="str">
        <f>VLOOKUP($A154,Raw!$B$2:$DG$512,36,0)</f>
        <v>0.4</v>
      </c>
      <c r="M154" s="13" t="str">
        <f>VLOOKUP($A154,Raw!$B$2:$DG$512,37,0)</f>
        <v>34.17</v>
      </c>
    </row>
    <row r="155" spans="1:13" x14ac:dyDescent="0.3">
      <c r="A155" s="13" t="s">
        <v>2824</v>
      </c>
      <c r="B155" s="13" t="str">
        <f>VLOOKUP($A155,Raw!$B$2:$DG$512,26,0)</f>
        <v>148.0244</v>
      </c>
      <c r="C155" s="13" t="str">
        <f>VLOOKUP($A155,Raw!$B$2:$DG$512,27,0)</f>
        <v>0</v>
      </c>
      <c r="D155" s="13" t="str">
        <f>VLOOKUP($A155,Raw!$B$2:$DG$512,28,0)</f>
        <v>0</v>
      </c>
      <c r="E155" s="13" t="str">
        <f>VLOOKUP($A155,Raw!$B$2:$DG$512,29,0)</f>
        <v>0</v>
      </c>
      <c r="F155" s="13" t="str">
        <f>VLOOKUP($A155,Raw!$B$2:$DG$512,30,0)</f>
        <v>0</v>
      </c>
      <c r="G155" s="13" t="str">
        <f>VLOOKUP($A155,Raw!$B$2:$DG$512,31,0)</f>
        <v>0</v>
      </c>
      <c r="H155" s="13" t="str">
        <f>VLOOKUP($A155,Raw!$B$2:$DG$512,32,0)</f>
        <v>0</v>
      </c>
      <c r="I155" s="13" t="str">
        <f>VLOOKUP($A155,Raw!$B$2:$DG$512,33,0)</f>
        <v>0</v>
      </c>
      <c r="J155" s="13" t="str">
        <f>VLOOKUP($A155,Raw!$B$2:$DG$512,34,0)</f>
        <v>0</v>
      </c>
      <c r="K155" s="13" t="str">
        <f>VLOOKUP($A155,Raw!$B$2:$DG$512,35,0)</f>
        <v>0.0373</v>
      </c>
      <c r="L155" s="13" t="str">
        <f>VLOOKUP($A155,Raw!$B$2:$DG$512,36,0)</f>
        <v>5.0858</v>
      </c>
      <c r="M155" s="13" t="str">
        <f>VLOOKUP($A155,Raw!$B$2:$DG$512,37,0)</f>
        <v>153.1475</v>
      </c>
    </row>
    <row r="156" spans="1:13" x14ac:dyDescent="0.3">
      <c r="A156" s="13" t="s">
        <v>2841</v>
      </c>
      <c r="B156" s="13" t="str">
        <f>VLOOKUP($A156,Raw!$B$2:$DG$512,26,0)</f>
        <v>286.43</v>
      </c>
      <c r="C156" s="13" t="str">
        <f>VLOOKUP($A156,Raw!$B$2:$DG$512,27,0)</f>
        <v>0.03</v>
      </c>
      <c r="D156" s="13" t="str">
        <f>VLOOKUP($A156,Raw!$B$2:$DG$512,28,0)</f>
        <v>0.33</v>
      </c>
      <c r="E156" s="13" t="str">
        <f>VLOOKUP($A156,Raw!$B$2:$DG$512,29,0)</f>
        <v>0</v>
      </c>
      <c r="F156" s="13" t="str">
        <f>VLOOKUP($A156,Raw!$B$2:$DG$512,30,0)</f>
        <v>0</v>
      </c>
      <c r="G156" s="13" t="str">
        <f>VLOOKUP($A156,Raw!$B$2:$DG$512,31,0)</f>
        <v>0</v>
      </c>
      <c r="H156" s="13" t="str">
        <f>VLOOKUP($A156,Raw!$B$2:$DG$512,32,0)</f>
        <v>0</v>
      </c>
      <c r="I156" s="13" t="str">
        <f>VLOOKUP($A156,Raw!$B$2:$DG$512,33,0)</f>
        <v>0</v>
      </c>
      <c r="J156" s="13" t="str">
        <f>VLOOKUP($A156,Raw!$B$2:$DG$512,34,0)</f>
        <v>0</v>
      </c>
      <c r="K156" s="13" t="str">
        <f>VLOOKUP($A156,Raw!$B$2:$DG$512,35,0)</f>
        <v>494.48</v>
      </c>
      <c r="L156" s="13" t="str">
        <f>VLOOKUP($A156,Raw!$B$2:$DG$512,36,0)</f>
        <v>5.63</v>
      </c>
      <c r="M156" s="13" t="str">
        <f>VLOOKUP($A156,Raw!$B$2:$DG$512,37,0)</f>
        <v>786.9</v>
      </c>
    </row>
    <row r="157" spans="1:13" x14ac:dyDescent="0.3">
      <c r="A157" s="13" t="s">
        <v>2874</v>
      </c>
      <c r="B157" s="13" t="str">
        <f>VLOOKUP($A157,Raw!$B$2:$DG$512,26,0)</f>
        <v>0.79</v>
      </c>
      <c r="C157" s="13" t="str">
        <f>VLOOKUP($A157,Raw!$B$2:$DG$512,27,0)</f>
        <v>0</v>
      </c>
      <c r="D157" s="13" t="str">
        <f>VLOOKUP($A157,Raw!$B$2:$DG$512,28,0)</f>
        <v>0.7</v>
      </c>
      <c r="E157" s="13" t="str">
        <f>VLOOKUP($A157,Raw!$B$2:$DG$512,29,0)</f>
        <v>0</v>
      </c>
      <c r="F157" s="13" t="str">
        <f>VLOOKUP($A157,Raw!$B$2:$DG$512,30,0)</f>
        <v>0</v>
      </c>
      <c r="G157" s="13" t="str">
        <f>VLOOKUP($A157,Raw!$B$2:$DG$512,31,0)</f>
        <v>0</v>
      </c>
      <c r="H157" s="13" t="str">
        <f>VLOOKUP($A157,Raw!$B$2:$DG$512,32,0)</f>
        <v>0</v>
      </c>
      <c r="I157" s="13" t="str">
        <f>VLOOKUP($A157,Raw!$B$2:$DG$512,33,0)</f>
        <v>0</v>
      </c>
      <c r="J157" s="13" t="str">
        <f>VLOOKUP($A157,Raw!$B$2:$DG$512,34,0)</f>
        <v>0</v>
      </c>
      <c r="K157" s="13" t="str">
        <f>VLOOKUP($A157,Raw!$B$2:$DG$512,35,0)</f>
        <v>0</v>
      </c>
      <c r="L157" s="13" t="str">
        <f>VLOOKUP($A157,Raw!$B$2:$DG$512,36,0)</f>
        <v>0.04</v>
      </c>
      <c r="M157" s="13" t="str">
        <f>VLOOKUP($A157,Raw!$B$2:$DG$512,37,0)</f>
        <v>1.53</v>
      </c>
    </row>
    <row r="158" spans="1:13" x14ac:dyDescent="0.3">
      <c r="A158" s="13" t="s">
        <v>2884</v>
      </c>
      <c r="B158" s="13" t="str">
        <f>VLOOKUP($A158,Raw!$B$2:$DG$512,26,0)</f>
        <v>1306.58</v>
      </c>
      <c r="C158" s="13" t="str">
        <f>VLOOKUP($A158,Raw!$B$2:$DG$512,27,0)</f>
        <v>0</v>
      </c>
      <c r="D158" s="13" t="str">
        <f>VLOOKUP($A158,Raw!$B$2:$DG$512,28,0)</f>
        <v>0</v>
      </c>
      <c r="E158" s="13" t="str">
        <f>VLOOKUP($A158,Raw!$B$2:$DG$512,29,0)</f>
        <v>0</v>
      </c>
      <c r="F158" s="13" t="str">
        <f>VLOOKUP($A158,Raw!$B$2:$DG$512,30,0)</f>
        <v>0</v>
      </c>
      <c r="G158" s="13" t="str">
        <f>VLOOKUP($A158,Raw!$B$2:$DG$512,31,0)</f>
        <v>0</v>
      </c>
      <c r="H158" s="13" t="str">
        <f>VLOOKUP($A158,Raw!$B$2:$DG$512,32,0)</f>
        <v>0</v>
      </c>
      <c r="I158" s="13" t="str">
        <f>VLOOKUP($A158,Raw!$B$2:$DG$512,33,0)</f>
        <v>0</v>
      </c>
      <c r="J158" s="13" t="str">
        <f>VLOOKUP($A158,Raw!$B$2:$DG$512,34,0)</f>
        <v>0</v>
      </c>
      <c r="K158" s="13" t="str">
        <f>VLOOKUP($A158,Raw!$B$2:$DG$512,35,0)</f>
        <v>33.4</v>
      </c>
      <c r="L158" s="13" t="str">
        <f>VLOOKUP($A158,Raw!$B$2:$DG$512,36,0)</f>
        <v>41.01</v>
      </c>
      <c r="M158" s="13" t="str">
        <f>VLOOKUP($A158,Raw!$B$2:$DG$512,37,0)</f>
        <v>1380.99</v>
      </c>
    </row>
    <row r="159" spans="1:13" x14ac:dyDescent="0.3">
      <c r="A159" s="13" t="s">
        <v>2910</v>
      </c>
      <c r="B159" s="13" t="str">
        <f>VLOOKUP($A159,Raw!$B$2:$DG$512,26,0)</f>
        <v>190.22</v>
      </c>
      <c r="C159" s="13" t="str">
        <f>VLOOKUP($A159,Raw!$B$2:$DG$512,27,0)</f>
        <v>0</v>
      </c>
      <c r="D159" s="13" t="str">
        <f>VLOOKUP($A159,Raw!$B$2:$DG$512,28,0)</f>
        <v>0</v>
      </c>
      <c r="E159" s="13" t="str">
        <f>VLOOKUP($A159,Raw!$B$2:$DG$512,29,0)</f>
        <v>0</v>
      </c>
      <c r="F159" s="13" t="str">
        <f>VLOOKUP($A159,Raw!$B$2:$DG$512,30,0)</f>
        <v>0</v>
      </c>
      <c r="G159" s="13" t="str">
        <f>VLOOKUP($A159,Raw!$B$2:$DG$512,31,0)</f>
        <v>0</v>
      </c>
      <c r="H159" s="13" t="str">
        <f>VLOOKUP($A159,Raw!$B$2:$DG$512,32,0)</f>
        <v>0</v>
      </c>
      <c r="I159" s="13" t="str">
        <f>VLOOKUP($A159,Raw!$B$2:$DG$512,33,0)</f>
        <v>0</v>
      </c>
      <c r="J159" s="13" t="str">
        <f>VLOOKUP($A159,Raw!$B$2:$DG$512,34,0)</f>
        <v>0</v>
      </c>
      <c r="K159" s="13" t="str">
        <f>VLOOKUP($A159,Raw!$B$2:$DG$512,35,0)</f>
        <v>0.62</v>
      </c>
      <c r="L159" s="13" t="str">
        <f>VLOOKUP($A159,Raw!$B$2:$DG$512,36,0)</f>
        <v>9.44</v>
      </c>
      <c r="M159" s="13" t="str">
        <f>VLOOKUP($A159,Raw!$B$2:$DG$512,37,0)</f>
        <v>200.28</v>
      </c>
    </row>
    <row r="160" spans="1:13" x14ac:dyDescent="0.3">
      <c r="A160" s="13" t="s">
        <v>2928</v>
      </c>
      <c r="B160" s="13" t="str">
        <f>VLOOKUP($A160,Raw!$B$2:$DG$512,26,0)</f>
        <v>327.53</v>
      </c>
      <c r="C160" s="13" t="str">
        <f>VLOOKUP($A160,Raw!$B$2:$DG$512,27,0)</f>
        <v>0</v>
      </c>
      <c r="D160" s="13" t="str">
        <f>VLOOKUP($A160,Raw!$B$2:$DG$512,28,0)</f>
        <v>0</v>
      </c>
      <c r="E160" s="13" t="str">
        <f>VLOOKUP($A160,Raw!$B$2:$DG$512,29,0)</f>
        <v>0</v>
      </c>
      <c r="F160" s="13" t="str">
        <f>VLOOKUP($A160,Raw!$B$2:$DG$512,30,0)</f>
        <v>0</v>
      </c>
      <c r="G160" s="13" t="str">
        <f>VLOOKUP($A160,Raw!$B$2:$DG$512,31,0)</f>
        <v>0</v>
      </c>
      <c r="H160" s="13" t="str">
        <f>VLOOKUP($A160,Raw!$B$2:$DG$512,32,0)</f>
        <v>0</v>
      </c>
      <c r="I160" s="13" t="str">
        <f>VLOOKUP($A160,Raw!$B$2:$DG$512,33,0)</f>
        <v>0</v>
      </c>
      <c r="J160" s="13" t="str">
        <f>VLOOKUP($A160,Raw!$B$2:$DG$512,34,0)</f>
        <v>0</v>
      </c>
      <c r="K160" s="13" t="str">
        <f>VLOOKUP($A160,Raw!$B$2:$DG$512,35,0)</f>
        <v>4.15</v>
      </c>
      <c r="L160" s="13" t="str">
        <f>VLOOKUP($A160,Raw!$B$2:$DG$512,36,0)</f>
        <v>10.29</v>
      </c>
      <c r="M160" s="13" t="str">
        <f>VLOOKUP($A160,Raw!$B$2:$DG$512,37,0)</f>
        <v>341.96</v>
      </c>
    </row>
    <row r="161" spans="1:13" x14ac:dyDescent="0.3">
      <c r="A161" s="13" t="s">
        <v>2945</v>
      </c>
      <c r="B161" s="13" t="str">
        <f>VLOOKUP($A161,Raw!$B$2:$DG$512,26,0)</f>
        <v>24.22</v>
      </c>
      <c r="C161" s="13" t="str">
        <f>VLOOKUP($A161,Raw!$B$2:$DG$512,27,0)</f>
        <v>0</v>
      </c>
      <c r="D161" s="13" t="str">
        <f>VLOOKUP($A161,Raw!$B$2:$DG$512,28,0)</f>
        <v>0</v>
      </c>
      <c r="E161" s="13" t="str">
        <f>VLOOKUP($A161,Raw!$B$2:$DG$512,29,0)</f>
        <v>0</v>
      </c>
      <c r="F161" s="13" t="str">
        <f>VLOOKUP($A161,Raw!$B$2:$DG$512,30,0)</f>
        <v>0</v>
      </c>
      <c r="G161" s="13" t="str">
        <f>VLOOKUP($A161,Raw!$B$2:$DG$512,31,0)</f>
        <v>0</v>
      </c>
      <c r="H161" s="13" t="str">
        <f>VLOOKUP($A161,Raw!$B$2:$DG$512,32,0)</f>
        <v>0</v>
      </c>
      <c r="I161" s="13" t="str">
        <f>VLOOKUP($A161,Raw!$B$2:$DG$512,33,0)</f>
        <v>0</v>
      </c>
      <c r="J161" s="13" t="str">
        <f>VLOOKUP($A161,Raw!$B$2:$DG$512,34,0)</f>
        <v>0</v>
      </c>
      <c r="K161" s="13" t="str">
        <f>VLOOKUP($A161,Raw!$B$2:$DG$512,35,0)</f>
        <v>0</v>
      </c>
      <c r="L161" s="13" t="str">
        <f>VLOOKUP($A161,Raw!$B$2:$DG$512,36,0)</f>
        <v>0.22</v>
      </c>
      <c r="M161" s="13" t="str">
        <f>VLOOKUP($A161,Raw!$B$2:$DG$512,37,0)</f>
        <v>24.44</v>
      </c>
    </row>
    <row r="162" spans="1:13" x14ac:dyDescent="0.3">
      <c r="A162" s="13" t="s">
        <v>2959</v>
      </c>
      <c r="B162" s="13" t="str">
        <f>VLOOKUP($A162,Raw!$B$2:$DG$512,26,0)</f>
        <v>429.48</v>
      </c>
      <c r="C162" s="13" t="str">
        <f>VLOOKUP($A162,Raw!$B$2:$DG$512,27,0)</f>
        <v>5.88</v>
      </c>
      <c r="D162" s="13" t="str">
        <f>VLOOKUP($A162,Raw!$B$2:$DG$512,28,0)</f>
        <v>0</v>
      </c>
      <c r="E162" s="13" t="str">
        <f>VLOOKUP($A162,Raw!$B$2:$DG$512,29,0)</f>
        <v>0</v>
      </c>
      <c r="F162" s="13" t="str">
        <f>VLOOKUP($A162,Raw!$B$2:$DG$512,30,0)</f>
        <v>0</v>
      </c>
      <c r="G162" s="13" t="str">
        <f>VLOOKUP($A162,Raw!$B$2:$DG$512,31,0)</f>
        <v>0</v>
      </c>
      <c r="H162" s="13" t="str">
        <f>VLOOKUP($A162,Raw!$B$2:$DG$512,32,0)</f>
        <v>0</v>
      </c>
      <c r="I162" s="13" t="str">
        <f>VLOOKUP($A162,Raw!$B$2:$DG$512,33,0)</f>
        <v>0</v>
      </c>
      <c r="J162" s="13" t="str">
        <f>VLOOKUP($A162,Raw!$B$2:$DG$512,34,0)</f>
        <v>0</v>
      </c>
      <c r="K162" s="13" t="str">
        <f>VLOOKUP($A162,Raw!$B$2:$DG$512,35,0)</f>
        <v>16.23</v>
      </c>
      <c r="L162" s="13" t="str">
        <f>VLOOKUP($A162,Raw!$B$2:$DG$512,36,0)</f>
        <v>21.26</v>
      </c>
      <c r="M162" s="13" t="str">
        <f>VLOOKUP($A162,Raw!$B$2:$DG$512,37,0)</f>
        <v>472.85</v>
      </c>
    </row>
    <row r="163" spans="1:13" x14ac:dyDescent="0.3">
      <c r="A163" s="13" t="s">
        <v>2975</v>
      </c>
      <c r="B163" s="13" t="str">
        <f>VLOOKUP($A163,Raw!$B$2:$DG$512,26,0)</f>
        <v>16708.72</v>
      </c>
      <c r="C163" s="13" t="str">
        <f>VLOOKUP($A163,Raw!$B$2:$DG$512,27,0)</f>
        <v>0</v>
      </c>
      <c r="D163" s="13" t="str">
        <f>VLOOKUP($A163,Raw!$B$2:$DG$512,28,0)</f>
        <v>0</v>
      </c>
      <c r="E163" s="13" t="str">
        <f>VLOOKUP($A163,Raw!$B$2:$DG$512,29,0)</f>
        <v>76.85</v>
      </c>
      <c r="F163" s="13" t="str">
        <f>VLOOKUP($A163,Raw!$B$2:$DG$512,30,0)</f>
        <v>0</v>
      </c>
      <c r="G163" s="13" t="str">
        <f>VLOOKUP($A163,Raw!$B$2:$DG$512,31,0)</f>
        <v>0</v>
      </c>
      <c r="H163" s="13" t="str">
        <f>VLOOKUP($A163,Raw!$B$2:$DG$512,32,0)</f>
        <v>0</v>
      </c>
      <c r="I163" s="13" t="str">
        <f>VLOOKUP($A163,Raw!$B$2:$DG$512,33,0)</f>
        <v>0</v>
      </c>
      <c r="J163" s="13" t="str">
        <f>VLOOKUP($A163,Raw!$B$2:$DG$512,34,0)</f>
        <v>0</v>
      </c>
      <c r="K163" s="13" t="str">
        <f>VLOOKUP($A163,Raw!$B$2:$DG$512,35,0)</f>
        <v>1224.69</v>
      </c>
      <c r="L163" s="13" t="str">
        <f>VLOOKUP($A163,Raw!$B$2:$DG$512,36,0)</f>
        <v>590.86</v>
      </c>
      <c r="M163" s="13" t="str">
        <f>VLOOKUP($A163,Raw!$B$2:$DG$512,37,0)</f>
        <v>18601.12</v>
      </c>
    </row>
    <row r="164" spans="1:13" x14ac:dyDescent="0.3">
      <c r="A164" s="13" t="s">
        <v>3001</v>
      </c>
      <c r="B164" s="13" t="str">
        <f>VLOOKUP($A164,Raw!$B$2:$DG$512,26,0)</f>
        <v>1082.96</v>
      </c>
      <c r="C164" s="13" t="str">
        <f>VLOOKUP($A164,Raw!$B$2:$DG$512,27,0)</f>
        <v>0</v>
      </c>
      <c r="D164" s="13" t="str">
        <f>VLOOKUP($A164,Raw!$B$2:$DG$512,28,0)</f>
        <v>1.11</v>
      </c>
      <c r="E164" s="13" t="str">
        <f>VLOOKUP($A164,Raw!$B$2:$DG$512,29,0)</f>
        <v>0</v>
      </c>
      <c r="F164" s="13" t="str">
        <f>VLOOKUP($A164,Raw!$B$2:$DG$512,30,0)</f>
        <v>0</v>
      </c>
      <c r="G164" s="13" t="str">
        <f>VLOOKUP($A164,Raw!$B$2:$DG$512,31,0)</f>
        <v>0</v>
      </c>
      <c r="H164" s="13" t="str">
        <f>VLOOKUP($A164,Raw!$B$2:$DG$512,32,0)</f>
        <v>0</v>
      </c>
      <c r="I164" s="13" t="str">
        <f>VLOOKUP($A164,Raw!$B$2:$DG$512,33,0)</f>
        <v>0</v>
      </c>
      <c r="J164" s="13" t="str">
        <f>VLOOKUP($A164,Raw!$B$2:$DG$512,34,0)</f>
        <v>0</v>
      </c>
      <c r="K164" s="13" t="str">
        <f>VLOOKUP($A164,Raw!$B$2:$DG$512,35,0)</f>
        <v>376.89</v>
      </c>
      <c r="L164" s="13" t="str">
        <f>VLOOKUP($A164,Raw!$B$2:$DG$512,36,0)</f>
        <v>24.02</v>
      </c>
      <c r="M164" s="13" t="str">
        <f>VLOOKUP($A164,Raw!$B$2:$DG$512,37,0)</f>
        <v>1484.98</v>
      </c>
    </row>
    <row r="165" spans="1:13" x14ac:dyDescent="0.3">
      <c r="A165" s="13" t="s">
        <v>3036</v>
      </c>
      <c r="B165" s="13" t="str">
        <f>VLOOKUP($A165,Raw!$B$2:$DG$512,26,0)</f>
        <v>0</v>
      </c>
      <c r="C165" s="13" t="str">
        <f>VLOOKUP($A165,Raw!$B$2:$DG$512,27,0)</f>
        <v>0</v>
      </c>
      <c r="D165" s="13" t="str">
        <f>VLOOKUP($A165,Raw!$B$2:$DG$512,28,0)</f>
        <v>0</v>
      </c>
      <c r="E165" s="13" t="str">
        <f>VLOOKUP($A165,Raw!$B$2:$DG$512,29,0)</f>
        <v>0</v>
      </c>
      <c r="F165" s="13" t="str">
        <f>VLOOKUP($A165,Raw!$B$2:$DG$512,30,0)</f>
        <v>0</v>
      </c>
      <c r="G165" s="13" t="str">
        <f>VLOOKUP($A165,Raw!$B$2:$DG$512,31,0)</f>
        <v>0</v>
      </c>
      <c r="H165" s="13" t="str">
        <f>VLOOKUP($A165,Raw!$B$2:$DG$512,32,0)</f>
        <v>0</v>
      </c>
      <c r="I165" s="13" t="str">
        <f>VLOOKUP($A165,Raw!$B$2:$DG$512,33,0)</f>
        <v>0</v>
      </c>
      <c r="J165" s="13" t="str">
        <f>VLOOKUP($A165,Raw!$B$2:$DG$512,34,0)</f>
        <v>0</v>
      </c>
      <c r="K165" s="13" t="str">
        <f>VLOOKUP($A165,Raw!$B$2:$DG$512,35,0)</f>
        <v>0</v>
      </c>
      <c r="L165" s="13" t="str">
        <f>VLOOKUP($A165,Raw!$B$2:$DG$512,36,0)</f>
        <v>0</v>
      </c>
      <c r="M165" s="13" t="str">
        <f>VLOOKUP($A165,Raw!$B$2:$DG$512,37,0)</f>
        <v>0</v>
      </c>
    </row>
    <row r="166" spans="1:13" x14ac:dyDescent="0.3">
      <c r="A166" s="13" t="s">
        <v>3040</v>
      </c>
      <c r="B166" s="13" t="str">
        <f>VLOOKUP($A166,Raw!$B$2:$DG$512,26,0)</f>
        <v>0</v>
      </c>
      <c r="C166" s="13" t="str">
        <f>VLOOKUP($A166,Raw!$B$2:$DG$512,27,0)</f>
        <v>0</v>
      </c>
      <c r="D166" s="13" t="str">
        <f>VLOOKUP($A166,Raw!$B$2:$DG$512,28,0)</f>
        <v>0</v>
      </c>
      <c r="E166" s="13" t="str">
        <f>VLOOKUP($A166,Raw!$B$2:$DG$512,29,0)</f>
        <v>0</v>
      </c>
      <c r="F166" s="13" t="str">
        <f>VLOOKUP($A166,Raw!$B$2:$DG$512,30,0)</f>
        <v>0</v>
      </c>
      <c r="G166" s="13" t="str">
        <f>VLOOKUP($A166,Raw!$B$2:$DG$512,31,0)</f>
        <v>0</v>
      </c>
      <c r="H166" s="13" t="str">
        <f>VLOOKUP($A166,Raw!$B$2:$DG$512,32,0)</f>
        <v>0</v>
      </c>
      <c r="I166" s="13" t="str">
        <f>VLOOKUP($A166,Raw!$B$2:$DG$512,33,0)</f>
        <v>0</v>
      </c>
      <c r="J166" s="13" t="str">
        <f>VLOOKUP($A166,Raw!$B$2:$DG$512,34,0)</f>
        <v>0</v>
      </c>
      <c r="K166" s="13" t="str">
        <f>VLOOKUP($A166,Raw!$B$2:$DG$512,35,0)</f>
        <v>0</v>
      </c>
      <c r="L166" s="13" t="str">
        <f>VLOOKUP($A166,Raw!$B$2:$DG$512,36,0)</f>
        <v>0</v>
      </c>
      <c r="M166" s="13" t="str">
        <f>VLOOKUP($A166,Raw!$B$2:$DG$512,37,0)</f>
        <v>0</v>
      </c>
    </row>
    <row r="167" spans="1:13" x14ac:dyDescent="0.3">
      <c r="A167" s="13" t="s">
        <v>3049</v>
      </c>
      <c r="B167" s="13" t="str">
        <f>VLOOKUP($A167,Raw!$B$2:$DG$512,26,0)</f>
        <v>0</v>
      </c>
      <c r="C167" s="13" t="str">
        <f>VLOOKUP($A167,Raw!$B$2:$DG$512,27,0)</f>
        <v>0</v>
      </c>
      <c r="D167" s="13" t="str">
        <f>VLOOKUP($A167,Raw!$B$2:$DG$512,28,0)</f>
        <v>1595.52</v>
      </c>
      <c r="E167" s="13" t="str">
        <f>VLOOKUP($A167,Raw!$B$2:$DG$512,29,0)</f>
        <v>0</v>
      </c>
      <c r="F167" s="13" t="str">
        <f>VLOOKUP($A167,Raw!$B$2:$DG$512,30,0)</f>
        <v>0</v>
      </c>
      <c r="G167" s="13" t="str">
        <f>VLOOKUP($A167,Raw!$B$2:$DG$512,31,0)</f>
        <v>0</v>
      </c>
      <c r="H167" s="13" t="str">
        <f>VLOOKUP($A167,Raw!$B$2:$DG$512,32,0)</f>
        <v>0</v>
      </c>
      <c r="I167" s="13" t="str">
        <f>VLOOKUP($A167,Raw!$B$2:$DG$512,33,0)</f>
        <v>0</v>
      </c>
      <c r="J167" s="13" t="str">
        <f>VLOOKUP($A167,Raw!$B$2:$DG$512,34,0)</f>
        <v>0</v>
      </c>
      <c r="K167" s="13" t="str">
        <f>VLOOKUP($A167,Raw!$B$2:$DG$512,35,0)</f>
        <v>294.34</v>
      </c>
      <c r="L167" s="13" t="str">
        <f>VLOOKUP($A167,Raw!$B$2:$DG$512,36,0)</f>
        <v>19.33</v>
      </c>
      <c r="M167" s="13" t="str">
        <f>VLOOKUP($A167,Raw!$B$2:$DG$512,37,0)</f>
        <v>1909.19</v>
      </c>
    </row>
    <row r="168" spans="1:13" x14ac:dyDescent="0.3">
      <c r="A168" s="13" t="s">
        <v>3065</v>
      </c>
      <c r="B168" s="13" t="str">
        <f>VLOOKUP($A168,Raw!$B$2:$DG$512,26,0)</f>
        <v>73.78888</v>
      </c>
      <c r="C168" s="13" t="str">
        <f>VLOOKUP($A168,Raw!$B$2:$DG$512,27,0)</f>
        <v>0.00899</v>
      </c>
      <c r="D168" s="13" t="str">
        <f>VLOOKUP($A168,Raw!$B$2:$DG$512,28,0)</f>
        <v>0</v>
      </c>
      <c r="E168" s="13" t="str">
        <f>VLOOKUP($A168,Raw!$B$2:$DG$512,29,0)</f>
        <v>0</v>
      </c>
      <c r="F168" s="13" t="str">
        <f>VLOOKUP($A168,Raw!$B$2:$DG$512,30,0)</f>
        <v>0</v>
      </c>
      <c r="G168" s="13" t="str">
        <f>VLOOKUP($A168,Raw!$B$2:$DG$512,31,0)</f>
        <v>0</v>
      </c>
      <c r="H168" s="13" t="str">
        <f>VLOOKUP($A168,Raw!$B$2:$DG$512,32,0)</f>
        <v>0</v>
      </c>
      <c r="I168" s="13" t="str">
        <f>VLOOKUP($A168,Raw!$B$2:$DG$512,33,0)</f>
        <v>0</v>
      </c>
      <c r="J168" s="13" t="str">
        <f>VLOOKUP($A168,Raw!$B$2:$DG$512,34,0)</f>
        <v>0</v>
      </c>
      <c r="K168" s="13" t="str">
        <f>VLOOKUP($A168,Raw!$B$2:$DG$512,35,0)</f>
        <v>0.0397</v>
      </c>
      <c r="L168" s="13" t="str">
        <f>VLOOKUP($A168,Raw!$B$2:$DG$512,36,0)</f>
        <v>3.40227</v>
      </c>
      <c r="M168" s="13" t="str">
        <f>VLOOKUP($A168,Raw!$B$2:$DG$512,37,0)</f>
        <v>77.23984</v>
      </c>
    </row>
    <row r="169" spans="1:13" x14ac:dyDescent="0.3">
      <c r="A169" s="13" t="s">
        <v>3080</v>
      </c>
      <c r="B169" s="13" t="str">
        <f>VLOOKUP($A169,Raw!$B$2:$DG$512,26,0)</f>
        <v>667.79</v>
      </c>
      <c r="C169" s="13" t="str">
        <f>VLOOKUP($A169,Raw!$B$2:$DG$512,27,0)</f>
        <v>0</v>
      </c>
      <c r="D169" s="13" t="str">
        <f>VLOOKUP($A169,Raw!$B$2:$DG$512,28,0)</f>
        <v>0</v>
      </c>
      <c r="E169" s="13" t="str">
        <f>VLOOKUP($A169,Raw!$B$2:$DG$512,29,0)</f>
        <v>0</v>
      </c>
      <c r="F169" s="13" t="str">
        <f>VLOOKUP($A169,Raw!$B$2:$DG$512,30,0)</f>
        <v>0</v>
      </c>
      <c r="G169" s="13" t="str">
        <f>VLOOKUP($A169,Raw!$B$2:$DG$512,31,0)</f>
        <v>0</v>
      </c>
      <c r="H169" s="13" t="str">
        <f>VLOOKUP($A169,Raw!$B$2:$DG$512,32,0)</f>
        <v>0</v>
      </c>
      <c r="I169" s="13" t="str">
        <f>VLOOKUP($A169,Raw!$B$2:$DG$512,33,0)</f>
        <v>0</v>
      </c>
      <c r="J169" s="13" t="str">
        <f>VLOOKUP($A169,Raw!$B$2:$DG$512,34,0)</f>
        <v>0</v>
      </c>
      <c r="K169" s="13" t="str">
        <f>VLOOKUP($A169,Raw!$B$2:$DG$512,35,0)</f>
        <v>1.56</v>
      </c>
      <c r="L169" s="13" t="str">
        <f>VLOOKUP($A169,Raw!$B$2:$DG$512,36,0)</f>
        <v>43.48</v>
      </c>
      <c r="M169" s="13" t="str">
        <f>VLOOKUP($A169,Raw!$B$2:$DG$512,37,0)</f>
        <v>712.83</v>
      </c>
    </row>
    <row r="170" spans="1:13" x14ac:dyDescent="0.3">
      <c r="A170" s="13" t="s">
        <v>3109</v>
      </c>
      <c r="B170" s="13" t="str">
        <f>VLOOKUP($A170,Raw!$B$2:$DG$512,26,0)</f>
        <v>0</v>
      </c>
      <c r="C170" s="13" t="str">
        <f>VLOOKUP($A170,Raw!$B$2:$DG$512,27,0)</f>
        <v>0</v>
      </c>
      <c r="D170" s="13" t="str">
        <f>VLOOKUP($A170,Raw!$B$2:$DG$512,28,0)</f>
        <v>0</v>
      </c>
      <c r="E170" s="13" t="str">
        <f>VLOOKUP($A170,Raw!$B$2:$DG$512,29,0)</f>
        <v>0</v>
      </c>
      <c r="F170" s="13" t="str">
        <f>VLOOKUP($A170,Raw!$B$2:$DG$512,30,0)</f>
        <v>0</v>
      </c>
      <c r="G170" s="13" t="str">
        <f>VLOOKUP($A170,Raw!$B$2:$DG$512,31,0)</f>
        <v>0</v>
      </c>
      <c r="H170" s="13" t="str">
        <f>VLOOKUP($A170,Raw!$B$2:$DG$512,32,0)</f>
        <v>0</v>
      </c>
      <c r="I170" s="13" t="str">
        <f>VLOOKUP($A170,Raw!$B$2:$DG$512,33,0)</f>
        <v>0</v>
      </c>
      <c r="J170" s="13" t="str">
        <f>VLOOKUP($A170,Raw!$B$2:$DG$512,34,0)</f>
        <v>0</v>
      </c>
      <c r="K170" s="13" t="str">
        <f>VLOOKUP($A170,Raw!$B$2:$DG$512,35,0)</f>
        <v>0</v>
      </c>
      <c r="L170" s="13" t="str">
        <f>VLOOKUP($A170,Raw!$B$2:$DG$512,36,0)</f>
        <v>0</v>
      </c>
      <c r="M170" s="13" t="str">
        <f>VLOOKUP($A170,Raw!$B$2:$DG$512,37,0)</f>
        <v>0</v>
      </c>
    </row>
    <row r="171" spans="1:13" x14ac:dyDescent="0.3">
      <c r="A171" s="13" t="s">
        <v>3139</v>
      </c>
      <c r="B171" s="13" t="str">
        <f>VLOOKUP($A171,Raw!$B$2:$DG$512,26,0)</f>
        <v>0</v>
      </c>
      <c r="C171" s="13" t="str">
        <f>VLOOKUP($A171,Raw!$B$2:$DG$512,27,0)</f>
        <v>0</v>
      </c>
      <c r="D171" s="13" t="str">
        <f>VLOOKUP($A171,Raw!$B$2:$DG$512,28,0)</f>
        <v>0</v>
      </c>
      <c r="E171" s="13" t="str">
        <f>VLOOKUP($A171,Raw!$B$2:$DG$512,29,0)</f>
        <v>0</v>
      </c>
      <c r="F171" s="13" t="str">
        <f>VLOOKUP($A171,Raw!$B$2:$DG$512,30,0)</f>
        <v>0</v>
      </c>
      <c r="G171" s="13" t="str">
        <f>VLOOKUP($A171,Raw!$B$2:$DG$512,31,0)</f>
        <v>0</v>
      </c>
      <c r="H171" s="13" t="str">
        <f>VLOOKUP($A171,Raw!$B$2:$DG$512,32,0)</f>
        <v>0</v>
      </c>
      <c r="I171" s="13" t="str">
        <f>VLOOKUP($A171,Raw!$B$2:$DG$512,33,0)</f>
        <v>0</v>
      </c>
      <c r="J171" s="13" t="str">
        <f>VLOOKUP($A171,Raw!$B$2:$DG$512,34,0)</f>
        <v>0</v>
      </c>
      <c r="K171" s="13" t="str">
        <f>VLOOKUP($A171,Raw!$B$2:$DG$512,35,0)</f>
        <v>0</v>
      </c>
      <c r="L171" s="13" t="str">
        <f>VLOOKUP($A171,Raw!$B$2:$DG$512,36,0)</f>
        <v>0</v>
      </c>
      <c r="M171" s="13" t="str">
        <f>VLOOKUP($A171,Raw!$B$2:$DG$512,37,0)</f>
        <v>0</v>
      </c>
    </row>
    <row r="172" spans="1:13" x14ac:dyDescent="0.3">
      <c r="A172" s="13" t="s">
        <v>3145</v>
      </c>
      <c r="B172" s="13" t="str">
        <f>VLOOKUP($A172,Raw!$B$2:$DG$512,26,0)</f>
        <v>0</v>
      </c>
      <c r="C172" s="13" t="str">
        <f>VLOOKUP($A172,Raw!$B$2:$DG$512,27,0)</f>
        <v>0</v>
      </c>
      <c r="D172" s="13" t="str">
        <f>VLOOKUP($A172,Raw!$B$2:$DG$512,28,0)</f>
        <v>0</v>
      </c>
      <c r="E172" s="13" t="str">
        <f>VLOOKUP($A172,Raw!$B$2:$DG$512,29,0)</f>
        <v>16.6</v>
      </c>
      <c r="F172" s="13" t="str">
        <f>VLOOKUP($A172,Raw!$B$2:$DG$512,30,0)</f>
        <v>0</v>
      </c>
      <c r="G172" s="13" t="str">
        <f>VLOOKUP($A172,Raw!$B$2:$DG$512,31,0)</f>
        <v>0</v>
      </c>
      <c r="H172" s="13" t="str">
        <f>VLOOKUP($A172,Raw!$B$2:$DG$512,32,0)</f>
        <v>0</v>
      </c>
      <c r="I172" s="13" t="str">
        <f>VLOOKUP($A172,Raw!$B$2:$DG$512,33,0)</f>
        <v>0</v>
      </c>
      <c r="J172" s="13" t="str">
        <f>VLOOKUP($A172,Raw!$B$2:$DG$512,34,0)</f>
        <v>0</v>
      </c>
      <c r="K172" s="13" t="str">
        <f>VLOOKUP($A172,Raw!$B$2:$DG$512,35,0)</f>
        <v>0</v>
      </c>
      <c r="L172" s="13" t="str">
        <f>VLOOKUP($A172,Raw!$B$2:$DG$512,36,0)</f>
        <v>2.79</v>
      </c>
      <c r="M172" s="13" t="str">
        <f>VLOOKUP($A172,Raw!$B$2:$DG$512,37,0)</f>
        <v>19.39</v>
      </c>
    </row>
    <row r="173" spans="1:13" x14ac:dyDescent="0.3">
      <c r="A173" s="13" t="s">
        <v>3163</v>
      </c>
      <c r="B173" s="13" t="str">
        <f>VLOOKUP($A173,Raw!$B$2:$DG$512,26,0)</f>
        <v>0</v>
      </c>
      <c r="C173" s="13" t="str">
        <f>VLOOKUP($A173,Raw!$B$2:$DG$512,27,0)</f>
        <v>0</v>
      </c>
      <c r="D173" s="13" t="str">
        <f>VLOOKUP($A173,Raw!$B$2:$DG$512,28,0)</f>
        <v>0</v>
      </c>
      <c r="E173" s="13" t="str">
        <f>VLOOKUP($A173,Raw!$B$2:$DG$512,29,0)</f>
        <v>0</v>
      </c>
      <c r="F173" s="13" t="str">
        <f>VLOOKUP($A173,Raw!$B$2:$DG$512,30,0)</f>
        <v>0</v>
      </c>
      <c r="G173" s="13" t="str">
        <f>VLOOKUP($A173,Raw!$B$2:$DG$512,31,0)</f>
        <v>0</v>
      </c>
      <c r="H173" s="13" t="str">
        <f>VLOOKUP($A173,Raw!$B$2:$DG$512,32,0)</f>
        <v>0</v>
      </c>
      <c r="I173" s="13" t="str">
        <f>VLOOKUP($A173,Raw!$B$2:$DG$512,33,0)</f>
        <v>0</v>
      </c>
      <c r="J173" s="13" t="str">
        <f>VLOOKUP($A173,Raw!$B$2:$DG$512,34,0)</f>
        <v>0</v>
      </c>
      <c r="K173" s="13" t="str">
        <f>VLOOKUP($A173,Raw!$B$2:$DG$512,35,0)</f>
        <v>0</v>
      </c>
      <c r="L173" s="13" t="str">
        <f>VLOOKUP($A173,Raw!$B$2:$DG$512,36,0)</f>
        <v>0</v>
      </c>
      <c r="M173" s="13" t="str">
        <f>VLOOKUP($A173,Raw!$B$2:$DG$512,37,0)</f>
        <v>0</v>
      </c>
    </row>
    <row r="174" spans="1:13" x14ac:dyDescent="0.3">
      <c r="A174" s="13" t="s">
        <v>3172</v>
      </c>
      <c r="B174" s="13" t="str">
        <f>VLOOKUP($A174,Raw!$B$2:$DG$512,26,0)</f>
        <v>0</v>
      </c>
      <c r="C174" s="13" t="str">
        <f>VLOOKUP($A174,Raw!$B$2:$DG$512,27,0)</f>
        <v>0</v>
      </c>
      <c r="D174" s="13" t="str">
        <f>VLOOKUP($A174,Raw!$B$2:$DG$512,28,0)</f>
        <v>0</v>
      </c>
      <c r="E174" s="13" t="str">
        <f>VLOOKUP($A174,Raw!$B$2:$DG$512,29,0)</f>
        <v>0</v>
      </c>
      <c r="F174" s="13" t="str">
        <f>VLOOKUP($A174,Raw!$B$2:$DG$512,30,0)</f>
        <v>0</v>
      </c>
      <c r="G174" s="13" t="str">
        <f>VLOOKUP($A174,Raw!$B$2:$DG$512,31,0)</f>
        <v>0</v>
      </c>
      <c r="H174" s="13" t="str">
        <f>VLOOKUP($A174,Raw!$B$2:$DG$512,32,0)</f>
        <v>0</v>
      </c>
      <c r="I174" s="13" t="str">
        <f>VLOOKUP($A174,Raw!$B$2:$DG$512,33,0)</f>
        <v>0</v>
      </c>
      <c r="J174" s="13" t="str">
        <f>VLOOKUP($A174,Raw!$B$2:$DG$512,34,0)</f>
        <v>0</v>
      </c>
      <c r="K174" s="13" t="str">
        <f>VLOOKUP($A174,Raw!$B$2:$DG$512,35,0)</f>
        <v>0</v>
      </c>
      <c r="L174" s="13" t="str">
        <f>VLOOKUP($A174,Raw!$B$2:$DG$512,36,0)</f>
        <v>0</v>
      </c>
      <c r="M174" s="13" t="str">
        <f>VLOOKUP($A174,Raw!$B$2:$DG$512,37,0)</f>
        <v>0</v>
      </c>
    </row>
    <row r="175" spans="1:13" x14ac:dyDescent="0.3">
      <c r="A175" s="13" t="s">
        <v>3179</v>
      </c>
      <c r="B175" s="13" t="str">
        <f>VLOOKUP($A175,Raw!$B$2:$DG$512,26,0)</f>
        <v>102.62</v>
      </c>
      <c r="C175" s="13" t="str">
        <f>VLOOKUP($A175,Raw!$B$2:$DG$512,27,0)</f>
        <v>0</v>
      </c>
      <c r="D175" s="13" t="str">
        <f>VLOOKUP($A175,Raw!$B$2:$DG$512,28,0)</f>
        <v>0</v>
      </c>
      <c r="E175" s="13" t="str">
        <f>VLOOKUP($A175,Raw!$B$2:$DG$512,29,0)</f>
        <v>0</v>
      </c>
      <c r="F175" s="13" t="str">
        <f>VLOOKUP($A175,Raw!$B$2:$DG$512,30,0)</f>
        <v>0</v>
      </c>
      <c r="G175" s="13" t="str">
        <f>VLOOKUP($A175,Raw!$B$2:$DG$512,31,0)</f>
        <v>0</v>
      </c>
      <c r="H175" s="13" t="str">
        <f>VLOOKUP($A175,Raw!$B$2:$DG$512,32,0)</f>
        <v>0</v>
      </c>
      <c r="I175" s="13" t="str">
        <f>VLOOKUP($A175,Raw!$B$2:$DG$512,33,0)</f>
        <v>0</v>
      </c>
      <c r="J175" s="13" t="str">
        <f>VLOOKUP($A175,Raw!$B$2:$DG$512,34,0)</f>
        <v>0</v>
      </c>
      <c r="K175" s="13" t="str">
        <f>VLOOKUP($A175,Raw!$B$2:$DG$512,35,0)</f>
        <v>32.57</v>
      </c>
      <c r="L175" s="13" t="str">
        <f>VLOOKUP($A175,Raw!$B$2:$DG$512,36,0)</f>
        <v>6.59</v>
      </c>
      <c r="M175" s="13" t="str">
        <f>VLOOKUP($A175,Raw!$B$2:$DG$512,37,0)</f>
        <v>141.78</v>
      </c>
    </row>
    <row r="176" spans="1:13" x14ac:dyDescent="0.3">
      <c r="A176" s="13" t="s">
        <v>3200</v>
      </c>
      <c r="B176" s="13" t="str">
        <f>VLOOKUP($A176,Raw!$B$2:$DG$512,26,0)</f>
        <v>930.01</v>
      </c>
      <c r="C176" s="13" t="str">
        <f>VLOOKUP($A176,Raw!$B$2:$DG$512,27,0)</f>
        <v>0</v>
      </c>
      <c r="D176" s="13" t="str">
        <f>VLOOKUP($A176,Raw!$B$2:$DG$512,28,0)</f>
        <v>0</v>
      </c>
      <c r="E176" s="13" t="str">
        <f>VLOOKUP($A176,Raw!$B$2:$DG$512,29,0)</f>
        <v>0</v>
      </c>
      <c r="F176" s="13" t="str">
        <f>VLOOKUP($A176,Raw!$B$2:$DG$512,30,0)</f>
        <v>0</v>
      </c>
      <c r="G176" s="13" t="str">
        <f>VLOOKUP($A176,Raw!$B$2:$DG$512,31,0)</f>
        <v>0</v>
      </c>
      <c r="H176" s="13" t="str">
        <f>VLOOKUP($A176,Raw!$B$2:$DG$512,32,0)</f>
        <v>0</v>
      </c>
      <c r="I176" s="13" t="str">
        <f>VLOOKUP($A176,Raw!$B$2:$DG$512,33,0)</f>
        <v>0</v>
      </c>
      <c r="J176" s="13" t="str">
        <f>VLOOKUP($A176,Raw!$B$2:$DG$512,34,0)</f>
        <v>0</v>
      </c>
      <c r="K176" s="13" t="str">
        <f>VLOOKUP($A176,Raw!$B$2:$DG$512,35,0)</f>
        <v>0</v>
      </c>
      <c r="L176" s="13" t="str">
        <f>VLOOKUP($A176,Raw!$B$2:$DG$512,36,0)</f>
        <v>15.99</v>
      </c>
      <c r="M176" s="13" t="str">
        <f>VLOOKUP($A176,Raw!$B$2:$DG$512,37,0)</f>
        <v>946</v>
      </c>
    </row>
    <row r="177" spans="1:13" x14ac:dyDescent="0.3">
      <c r="A177" s="13" t="s">
        <v>3217</v>
      </c>
      <c r="B177" s="13" t="str">
        <f>VLOOKUP($A177,Raw!$B$2:$DG$512,26,0)</f>
        <v>0</v>
      </c>
      <c r="C177" s="13" t="str">
        <f>VLOOKUP($A177,Raw!$B$2:$DG$512,27,0)</f>
        <v>0</v>
      </c>
      <c r="D177" s="13" t="str">
        <f>VLOOKUP($A177,Raw!$B$2:$DG$512,28,0)</f>
        <v>0</v>
      </c>
      <c r="E177" s="13" t="str">
        <f>VLOOKUP($A177,Raw!$B$2:$DG$512,29,0)</f>
        <v>0</v>
      </c>
      <c r="F177" s="13" t="str">
        <f>VLOOKUP($A177,Raw!$B$2:$DG$512,30,0)</f>
        <v>0</v>
      </c>
      <c r="G177" s="13" t="str">
        <f>VLOOKUP($A177,Raw!$B$2:$DG$512,31,0)</f>
        <v>0</v>
      </c>
      <c r="H177" s="13" t="str">
        <f>VLOOKUP($A177,Raw!$B$2:$DG$512,32,0)</f>
        <v>0</v>
      </c>
      <c r="I177" s="13" t="str">
        <f>VLOOKUP($A177,Raw!$B$2:$DG$512,33,0)</f>
        <v>0</v>
      </c>
      <c r="J177" s="13" t="str">
        <f>VLOOKUP($A177,Raw!$B$2:$DG$512,34,0)</f>
        <v>0</v>
      </c>
      <c r="K177" s="13" t="str">
        <f>VLOOKUP($A177,Raw!$B$2:$DG$512,35,0)</f>
        <v>0</v>
      </c>
      <c r="L177" s="13" t="str">
        <f>VLOOKUP($A177,Raw!$B$2:$DG$512,36,0)</f>
        <v>0</v>
      </c>
      <c r="M177" s="13" t="str">
        <f>VLOOKUP($A177,Raw!$B$2:$DG$512,37,0)</f>
        <v>0</v>
      </c>
    </row>
    <row r="178" spans="1:13" x14ac:dyDescent="0.3">
      <c r="A178" s="13" t="s">
        <v>3225</v>
      </c>
      <c r="B178" s="13" t="str">
        <f>VLOOKUP($A178,Raw!$B$2:$DG$512,26,0)</f>
        <v>0</v>
      </c>
      <c r="C178" s="13" t="str">
        <f>VLOOKUP($A178,Raw!$B$2:$DG$512,27,0)</f>
        <v>0</v>
      </c>
      <c r="D178" s="13" t="str">
        <f>VLOOKUP($A178,Raw!$B$2:$DG$512,28,0)</f>
        <v>0</v>
      </c>
      <c r="E178" s="13" t="str">
        <f>VLOOKUP($A178,Raw!$B$2:$DG$512,29,0)</f>
        <v>0</v>
      </c>
      <c r="F178" s="13" t="str">
        <f>VLOOKUP($A178,Raw!$B$2:$DG$512,30,0)</f>
        <v>0</v>
      </c>
      <c r="G178" s="13" t="str">
        <f>VLOOKUP($A178,Raw!$B$2:$DG$512,31,0)</f>
        <v>0</v>
      </c>
      <c r="H178" s="13" t="str">
        <f>VLOOKUP($A178,Raw!$B$2:$DG$512,32,0)</f>
        <v>0</v>
      </c>
      <c r="I178" s="13" t="str">
        <f>VLOOKUP($A178,Raw!$B$2:$DG$512,33,0)</f>
        <v>0</v>
      </c>
      <c r="J178" s="13" t="str">
        <f>VLOOKUP($A178,Raw!$B$2:$DG$512,34,0)</f>
        <v>0</v>
      </c>
      <c r="K178" s="13" t="str">
        <f>VLOOKUP($A178,Raw!$B$2:$DG$512,35,0)</f>
        <v>0</v>
      </c>
      <c r="L178" s="13" t="str">
        <f>VLOOKUP($A178,Raw!$B$2:$DG$512,36,0)</f>
        <v>0</v>
      </c>
      <c r="M178" s="13" t="str">
        <f>VLOOKUP($A178,Raw!$B$2:$DG$512,37,0)</f>
        <v>0</v>
      </c>
    </row>
    <row r="179" spans="1:13" x14ac:dyDescent="0.3">
      <c r="A179" s="13" t="s">
        <v>3234</v>
      </c>
      <c r="B179" s="13" t="str">
        <f>VLOOKUP($A179,Raw!$B$2:$DG$512,26,0)</f>
        <v>366.39796</v>
      </c>
      <c r="C179" s="13" t="str">
        <f>VLOOKUP($A179,Raw!$B$2:$DG$512,27,0)</f>
        <v>0</v>
      </c>
      <c r="D179" s="13" t="str">
        <f>VLOOKUP($A179,Raw!$B$2:$DG$512,28,0)</f>
        <v>0</v>
      </c>
      <c r="E179" s="13" t="str">
        <f>VLOOKUP($A179,Raw!$B$2:$DG$512,29,0)</f>
        <v>0</v>
      </c>
      <c r="F179" s="13" t="str">
        <f>VLOOKUP($A179,Raw!$B$2:$DG$512,30,0)</f>
        <v>0</v>
      </c>
      <c r="G179" s="13" t="str">
        <f>VLOOKUP($A179,Raw!$B$2:$DG$512,31,0)</f>
        <v>0</v>
      </c>
      <c r="H179" s="13" t="str">
        <f>VLOOKUP($A179,Raw!$B$2:$DG$512,32,0)</f>
        <v>5.2431</v>
      </c>
      <c r="I179" s="13" t="str">
        <f>VLOOKUP($A179,Raw!$B$2:$DG$512,33,0)</f>
        <v>0</v>
      </c>
      <c r="J179" s="13" t="str">
        <f>VLOOKUP($A179,Raw!$B$2:$DG$512,34,0)</f>
        <v>0</v>
      </c>
      <c r="K179" s="13" t="str">
        <f>VLOOKUP($A179,Raw!$B$2:$DG$512,35,0)</f>
        <v>0.1508</v>
      </c>
      <c r="L179" s="13" t="str">
        <f>VLOOKUP($A179,Raw!$B$2:$DG$512,36,0)</f>
        <v>12.96435</v>
      </c>
      <c r="M179" s="13" t="str">
        <f>VLOOKUP($A179,Raw!$B$2:$DG$512,37,0)</f>
        <v>384.75621</v>
      </c>
    </row>
    <row r="180" spans="1:13" x14ac:dyDescent="0.3">
      <c r="A180" s="13" t="s">
        <v>3246</v>
      </c>
      <c r="B180" s="13" t="str">
        <f>VLOOKUP($A180,Raw!$B$2:$DG$512,26,0)</f>
        <v>846.3</v>
      </c>
      <c r="C180" s="13" t="str">
        <f>VLOOKUP($A180,Raw!$B$2:$DG$512,27,0)</f>
        <v>0</v>
      </c>
      <c r="D180" s="13" t="str">
        <f>VLOOKUP($A180,Raw!$B$2:$DG$512,28,0)</f>
        <v>0</v>
      </c>
      <c r="E180" s="13" t="str">
        <f>VLOOKUP($A180,Raw!$B$2:$DG$512,29,0)</f>
        <v>0</v>
      </c>
      <c r="F180" s="13" t="str">
        <f>VLOOKUP($A180,Raw!$B$2:$DG$512,30,0)</f>
        <v>0</v>
      </c>
      <c r="G180" s="13" t="str">
        <f>VLOOKUP($A180,Raw!$B$2:$DG$512,31,0)</f>
        <v>0</v>
      </c>
      <c r="H180" s="13" t="str">
        <f>VLOOKUP($A180,Raw!$B$2:$DG$512,32,0)</f>
        <v>0</v>
      </c>
      <c r="I180" s="13" t="str">
        <f>VLOOKUP($A180,Raw!$B$2:$DG$512,33,0)</f>
        <v>0</v>
      </c>
      <c r="J180" s="13" t="str">
        <f>VLOOKUP($A180,Raw!$B$2:$DG$512,34,0)</f>
        <v>0</v>
      </c>
      <c r="K180" s="13" t="str">
        <f>VLOOKUP($A180,Raw!$B$2:$DG$512,35,0)</f>
        <v>8.28</v>
      </c>
      <c r="L180" s="13" t="str">
        <f>VLOOKUP($A180,Raw!$B$2:$DG$512,36,0)</f>
        <v>42.97</v>
      </c>
      <c r="M180" s="13" t="str">
        <f>VLOOKUP($A180,Raw!$B$2:$DG$512,37,0)</f>
        <v>897.55</v>
      </c>
    </row>
    <row r="181" spans="1:13" x14ac:dyDescent="0.3">
      <c r="A181" s="13" t="s">
        <v>3264</v>
      </c>
      <c r="B181" s="13" t="str">
        <f>VLOOKUP($A181,Raw!$B$2:$DG$512,26,0)</f>
        <v>3.12</v>
      </c>
      <c r="C181" s="13" t="str">
        <f>VLOOKUP($A181,Raw!$B$2:$DG$512,27,0)</f>
        <v>0.01</v>
      </c>
      <c r="D181" s="13" t="str">
        <f>VLOOKUP($A181,Raw!$B$2:$DG$512,28,0)</f>
        <v>0</v>
      </c>
      <c r="E181" s="13" t="str">
        <f>VLOOKUP($A181,Raw!$B$2:$DG$512,29,0)</f>
        <v>0</v>
      </c>
      <c r="F181" s="13" t="str">
        <f>VLOOKUP($A181,Raw!$B$2:$DG$512,30,0)</f>
        <v>0</v>
      </c>
      <c r="G181" s="13" t="str">
        <f>VLOOKUP($A181,Raw!$B$2:$DG$512,31,0)</f>
        <v>0</v>
      </c>
      <c r="H181" s="13" t="str">
        <f>VLOOKUP($A181,Raw!$B$2:$DG$512,32,0)</f>
        <v>0</v>
      </c>
      <c r="I181" s="13" t="str">
        <f>VLOOKUP($A181,Raw!$B$2:$DG$512,33,0)</f>
        <v>0</v>
      </c>
      <c r="J181" s="13" t="str">
        <f>VLOOKUP($A181,Raw!$B$2:$DG$512,34,0)</f>
        <v>0</v>
      </c>
      <c r="K181" s="13" t="str">
        <f>VLOOKUP($A181,Raw!$B$2:$DG$512,35,0)</f>
        <v>0</v>
      </c>
      <c r="L181" s="13" t="str">
        <f>VLOOKUP($A181,Raw!$B$2:$DG$512,36,0)</f>
        <v>1.37</v>
      </c>
      <c r="M181" s="13" t="str">
        <f>VLOOKUP($A181,Raw!$B$2:$DG$512,37,0)</f>
        <v>4.5</v>
      </c>
    </row>
    <row r="182" spans="1:13" x14ac:dyDescent="0.3">
      <c r="A182" s="13" t="s">
        <v>3277</v>
      </c>
      <c r="B182" s="13" t="str">
        <f>VLOOKUP($A182,Raw!$B$2:$DG$512,26,0)</f>
        <v>0</v>
      </c>
      <c r="C182" s="13" t="str">
        <f>VLOOKUP($A182,Raw!$B$2:$DG$512,27,0)</f>
        <v>0</v>
      </c>
      <c r="D182" s="13" t="str">
        <f>VLOOKUP($A182,Raw!$B$2:$DG$512,28,0)</f>
        <v>0</v>
      </c>
      <c r="E182" s="13" t="str">
        <f>VLOOKUP($A182,Raw!$B$2:$DG$512,29,0)</f>
        <v>0</v>
      </c>
      <c r="F182" s="13" t="str">
        <f>VLOOKUP($A182,Raw!$B$2:$DG$512,30,0)</f>
        <v>0</v>
      </c>
      <c r="G182" s="13" t="str">
        <f>VLOOKUP($A182,Raw!$B$2:$DG$512,31,0)</f>
        <v>0</v>
      </c>
      <c r="H182" s="13" t="str">
        <f>VLOOKUP($A182,Raw!$B$2:$DG$512,32,0)</f>
        <v>0</v>
      </c>
      <c r="I182" s="13" t="str">
        <f>VLOOKUP($A182,Raw!$B$2:$DG$512,33,0)</f>
        <v>0</v>
      </c>
      <c r="J182" s="13" t="str">
        <f>VLOOKUP($A182,Raw!$B$2:$DG$512,34,0)</f>
        <v>0</v>
      </c>
      <c r="K182" s="13" t="str">
        <f>VLOOKUP($A182,Raw!$B$2:$DG$512,35,0)</f>
        <v>0</v>
      </c>
      <c r="L182" s="13" t="str">
        <f>VLOOKUP($A182,Raw!$B$2:$DG$512,36,0)</f>
        <v>0</v>
      </c>
      <c r="M182" s="13" t="str">
        <f>VLOOKUP($A182,Raw!$B$2:$DG$512,37,0)</f>
        <v>0</v>
      </c>
    </row>
    <row r="183" spans="1:13" x14ac:dyDescent="0.3">
      <c r="A183" s="13" t="s">
        <v>3288</v>
      </c>
      <c r="B183" s="13" t="str">
        <f>VLOOKUP($A183,Raw!$B$2:$DG$512,26,0)</f>
        <v>2194.62</v>
      </c>
      <c r="C183" s="13" t="str">
        <f>VLOOKUP($A183,Raw!$B$2:$DG$512,27,0)</f>
        <v>0</v>
      </c>
      <c r="D183" s="13" t="str">
        <f>VLOOKUP($A183,Raw!$B$2:$DG$512,28,0)</f>
        <v>0</v>
      </c>
      <c r="E183" s="13" t="str">
        <f>VLOOKUP($A183,Raw!$B$2:$DG$512,29,0)</f>
        <v>0</v>
      </c>
      <c r="F183" s="13" t="str">
        <f>VLOOKUP($A183,Raw!$B$2:$DG$512,30,0)</f>
        <v>0</v>
      </c>
      <c r="G183" s="13" t="str">
        <f>VLOOKUP($A183,Raw!$B$2:$DG$512,31,0)</f>
        <v>0</v>
      </c>
      <c r="H183" s="13" t="str">
        <f>VLOOKUP($A183,Raw!$B$2:$DG$512,32,0)</f>
        <v>0</v>
      </c>
      <c r="I183" s="13" t="str">
        <f>VLOOKUP($A183,Raw!$B$2:$DG$512,33,0)</f>
        <v>0</v>
      </c>
      <c r="J183" s="13" t="str">
        <f>VLOOKUP($A183,Raw!$B$2:$DG$512,34,0)</f>
        <v>0</v>
      </c>
      <c r="K183" s="13" t="str">
        <f>VLOOKUP($A183,Raw!$B$2:$DG$512,35,0)</f>
        <v>185.63</v>
      </c>
      <c r="L183" s="13" t="str">
        <f>VLOOKUP($A183,Raw!$B$2:$DG$512,36,0)</f>
        <v>82</v>
      </c>
      <c r="M183" s="13" t="str">
        <f>VLOOKUP($A183,Raw!$B$2:$DG$512,37,0)</f>
        <v>2462.25</v>
      </c>
    </row>
    <row r="184" spans="1:13" x14ac:dyDescent="0.3">
      <c r="A184" s="13" t="s">
        <v>3306</v>
      </c>
      <c r="B184" s="13" t="str">
        <f>VLOOKUP($A184,Raw!$B$2:$DG$512,26,0)</f>
        <v>21.58</v>
      </c>
      <c r="C184" s="13" t="str">
        <f>VLOOKUP($A184,Raw!$B$2:$DG$512,27,0)</f>
        <v>0</v>
      </c>
      <c r="D184" s="13" t="str">
        <f>VLOOKUP($A184,Raw!$B$2:$DG$512,28,0)</f>
        <v>0</v>
      </c>
      <c r="E184" s="13" t="str">
        <f>VLOOKUP($A184,Raw!$B$2:$DG$512,29,0)</f>
        <v>0</v>
      </c>
      <c r="F184" s="13" t="str">
        <f>VLOOKUP($A184,Raw!$B$2:$DG$512,30,0)</f>
        <v>0</v>
      </c>
      <c r="G184" s="13" t="str">
        <f>VLOOKUP($A184,Raw!$B$2:$DG$512,31,0)</f>
        <v>0</v>
      </c>
      <c r="H184" s="13" t="str">
        <f>VLOOKUP($A184,Raw!$B$2:$DG$512,32,0)</f>
        <v>0</v>
      </c>
      <c r="I184" s="13" t="str">
        <f>VLOOKUP($A184,Raw!$B$2:$DG$512,33,0)</f>
        <v>0</v>
      </c>
      <c r="J184" s="13" t="str">
        <f>VLOOKUP($A184,Raw!$B$2:$DG$512,34,0)</f>
        <v>0</v>
      </c>
      <c r="K184" s="13" t="str">
        <f>VLOOKUP($A184,Raw!$B$2:$DG$512,35,0)</f>
        <v>0</v>
      </c>
      <c r="L184" s="13" t="str">
        <f>VLOOKUP($A184,Raw!$B$2:$DG$512,36,0)</f>
        <v>1.41</v>
      </c>
      <c r="M184" s="13" t="str">
        <f>VLOOKUP($A184,Raw!$B$2:$DG$512,37,0)</f>
        <v>22.98</v>
      </c>
    </row>
    <row r="185" spans="1:13" x14ac:dyDescent="0.3">
      <c r="A185" s="13" t="s">
        <v>3316</v>
      </c>
      <c r="B185" s="13" t="str">
        <f>VLOOKUP($A185,Raw!$B$2:$DG$512,26,0)</f>
        <v>1048.11</v>
      </c>
      <c r="C185" s="13" t="str">
        <f>VLOOKUP($A185,Raw!$B$2:$DG$512,27,0)</f>
        <v>2</v>
      </c>
      <c r="D185" s="13" t="str">
        <f>VLOOKUP($A185,Raw!$B$2:$DG$512,28,0)</f>
        <v>0</v>
      </c>
      <c r="E185" s="13" t="str">
        <f>VLOOKUP($A185,Raw!$B$2:$DG$512,29,0)</f>
        <v>0</v>
      </c>
      <c r="F185" s="13" t="str">
        <f>VLOOKUP($A185,Raw!$B$2:$DG$512,30,0)</f>
        <v>0</v>
      </c>
      <c r="G185" s="13" t="str">
        <f>VLOOKUP($A185,Raw!$B$2:$DG$512,31,0)</f>
        <v>0</v>
      </c>
      <c r="H185" s="13" t="str">
        <f>VLOOKUP($A185,Raw!$B$2:$DG$512,32,0)</f>
        <v>0</v>
      </c>
      <c r="I185" s="13" t="str">
        <f>VLOOKUP($A185,Raw!$B$2:$DG$512,33,0)</f>
        <v>0</v>
      </c>
      <c r="J185" s="13" t="str">
        <f>VLOOKUP($A185,Raw!$B$2:$DG$512,34,0)</f>
        <v>0</v>
      </c>
      <c r="K185" s="13" t="str">
        <f>VLOOKUP($A185,Raw!$B$2:$DG$512,35,0)</f>
        <v>20.08</v>
      </c>
      <c r="L185" s="13" t="str">
        <f>VLOOKUP($A185,Raw!$B$2:$DG$512,36,0)</f>
        <v>34.7</v>
      </c>
      <c r="M185" s="13" t="str">
        <f>VLOOKUP($A185,Raw!$B$2:$DG$512,37,0)</f>
        <v>1104.89</v>
      </c>
    </row>
    <row r="186" spans="1:13" x14ac:dyDescent="0.3">
      <c r="A186" s="13" t="s">
        <v>3338</v>
      </c>
      <c r="B186" s="13" t="str">
        <f>VLOOKUP($A186,Raw!$B$2:$DG$512,26,0)</f>
        <v>1268.47483</v>
      </c>
      <c r="C186" s="13" t="str">
        <f>VLOOKUP($A186,Raw!$B$2:$DG$512,27,0)</f>
        <v>4.71194</v>
      </c>
      <c r="D186" s="13" t="str">
        <f>VLOOKUP($A186,Raw!$B$2:$DG$512,28,0)</f>
        <v>0.22146</v>
      </c>
      <c r="E186" s="13" t="str">
        <f>VLOOKUP($A186,Raw!$B$2:$DG$512,29,0)</f>
        <v>1.15293</v>
      </c>
      <c r="F186" s="13" t="str">
        <f>VLOOKUP($A186,Raw!$B$2:$DG$512,30,0)</f>
        <v>0</v>
      </c>
      <c r="G186" s="13" t="str">
        <f>VLOOKUP($A186,Raw!$B$2:$DG$512,31,0)</f>
        <v>0</v>
      </c>
      <c r="H186" s="13" t="str">
        <f>VLOOKUP($A186,Raw!$B$2:$DG$512,32,0)</f>
        <v>0</v>
      </c>
      <c r="I186" s="13" t="str">
        <f>VLOOKUP($A186,Raw!$B$2:$DG$512,33,0)</f>
        <v>0</v>
      </c>
      <c r="J186" s="13" t="str">
        <f>VLOOKUP($A186,Raw!$B$2:$DG$512,34,0)</f>
        <v>0</v>
      </c>
      <c r="K186" s="13" t="str">
        <f>VLOOKUP($A186,Raw!$B$2:$DG$512,35,0)</f>
        <v>217.64315</v>
      </c>
      <c r="L186" s="13" t="str">
        <f>VLOOKUP($A186,Raw!$B$2:$DG$512,36,0)</f>
        <v>9.0517</v>
      </c>
      <c r="M186" s="13" t="str">
        <f>VLOOKUP($A186,Raw!$B$2:$DG$512,37,0)</f>
        <v>1501.25601</v>
      </c>
    </row>
    <row r="187" spans="1:13" x14ac:dyDescent="0.3">
      <c r="A187" s="13" t="s">
        <v>3357</v>
      </c>
      <c r="B187" s="13" t="str">
        <f>VLOOKUP($A187,Raw!$B$2:$DG$512,26,0)</f>
        <v>6.62</v>
      </c>
      <c r="C187" s="13" t="str">
        <f>VLOOKUP($A187,Raw!$B$2:$DG$512,27,0)</f>
        <v>0</v>
      </c>
      <c r="D187" s="13" t="str">
        <f>VLOOKUP($A187,Raw!$B$2:$DG$512,28,0)</f>
        <v>0</v>
      </c>
      <c r="E187" s="13" t="str">
        <f>VLOOKUP($A187,Raw!$B$2:$DG$512,29,0)</f>
        <v>0</v>
      </c>
      <c r="F187" s="13" t="str">
        <f>VLOOKUP($A187,Raw!$B$2:$DG$512,30,0)</f>
        <v>0</v>
      </c>
      <c r="G187" s="13" t="str">
        <f>VLOOKUP($A187,Raw!$B$2:$DG$512,31,0)</f>
        <v>0</v>
      </c>
      <c r="H187" s="13" t="str">
        <f>VLOOKUP($A187,Raw!$B$2:$DG$512,32,0)</f>
        <v>0</v>
      </c>
      <c r="I187" s="13" t="str">
        <f>VLOOKUP($A187,Raw!$B$2:$DG$512,33,0)</f>
        <v>0</v>
      </c>
      <c r="J187" s="13" t="str">
        <f>VLOOKUP($A187,Raw!$B$2:$DG$512,34,0)</f>
        <v>0</v>
      </c>
      <c r="K187" s="13" t="str">
        <f>VLOOKUP($A187,Raw!$B$2:$DG$512,35,0)</f>
        <v>0.43</v>
      </c>
      <c r="L187" s="13" t="str">
        <f>VLOOKUP($A187,Raw!$B$2:$DG$512,36,0)</f>
        <v>0.27</v>
      </c>
      <c r="M187" s="13" t="str">
        <f>VLOOKUP($A187,Raw!$B$2:$DG$512,37,0)</f>
        <v>7.32</v>
      </c>
    </row>
    <row r="188" spans="1:13" x14ac:dyDescent="0.3">
      <c r="A188" s="13" t="s">
        <v>3370</v>
      </c>
      <c r="B188" s="13" t="str">
        <f>VLOOKUP($A188,Raw!$B$2:$DG$512,26,0)</f>
        <v>39.96</v>
      </c>
      <c r="C188" s="13" t="str">
        <f>VLOOKUP($A188,Raw!$B$2:$DG$512,27,0)</f>
        <v>0.3</v>
      </c>
      <c r="D188" s="13" t="str">
        <f>VLOOKUP($A188,Raw!$B$2:$DG$512,28,0)</f>
        <v>0</v>
      </c>
      <c r="E188" s="13" t="str">
        <f>VLOOKUP($A188,Raw!$B$2:$DG$512,29,0)</f>
        <v>0</v>
      </c>
      <c r="F188" s="13" t="str">
        <f>VLOOKUP($A188,Raw!$B$2:$DG$512,30,0)</f>
        <v>0</v>
      </c>
      <c r="G188" s="13" t="str">
        <f>VLOOKUP($A188,Raw!$B$2:$DG$512,31,0)</f>
        <v>0</v>
      </c>
      <c r="H188" s="13" t="str">
        <f>VLOOKUP($A188,Raw!$B$2:$DG$512,32,0)</f>
        <v>0</v>
      </c>
      <c r="I188" s="13" t="str">
        <f>VLOOKUP($A188,Raw!$B$2:$DG$512,33,0)</f>
        <v>0</v>
      </c>
      <c r="J188" s="13" t="str">
        <f>VLOOKUP($A188,Raw!$B$2:$DG$512,34,0)</f>
        <v>0</v>
      </c>
      <c r="K188" s="13" t="str">
        <f>VLOOKUP($A188,Raw!$B$2:$DG$512,35,0)</f>
        <v>1.54</v>
      </c>
      <c r="L188" s="13" t="str">
        <f>VLOOKUP($A188,Raw!$B$2:$DG$512,36,0)</f>
        <v>2.31</v>
      </c>
      <c r="M188" s="13" t="str">
        <f>VLOOKUP($A188,Raw!$B$2:$DG$512,37,0)</f>
        <v>44.11</v>
      </c>
    </row>
    <row r="189" spans="1:13" x14ac:dyDescent="0.3">
      <c r="A189" s="13" t="s">
        <v>3388</v>
      </c>
      <c r="B189" s="13" t="str">
        <f>VLOOKUP($A189,Raw!$B$2:$DG$512,26,0)</f>
        <v>606.29</v>
      </c>
      <c r="C189" s="13" t="str">
        <f>VLOOKUP($A189,Raw!$B$2:$DG$512,27,0)</f>
        <v>0</v>
      </c>
      <c r="D189" s="13" t="str">
        <f>VLOOKUP($A189,Raw!$B$2:$DG$512,28,0)</f>
        <v>0.14</v>
      </c>
      <c r="E189" s="13" t="str">
        <f>VLOOKUP($A189,Raw!$B$2:$DG$512,29,0)</f>
        <v>0</v>
      </c>
      <c r="F189" s="13" t="str">
        <f>VLOOKUP($A189,Raw!$B$2:$DG$512,30,0)</f>
        <v>0</v>
      </c>
      <c r="G189" s="13" t="str">
        <f>VLOOKUP($A189,Raw!$B$2:$DG$512,31,0)</f>
        <v>0</v>
      </c>
      <c r="H189" s="13" t="str">
        <f>VLOOKUP($A189,Raw!$B$2:$DG$512,32,0)</f>
        <v>0</v>
      </c>
      <c r="I189" s="13" t="str">
        <f>VLOOKUP($A189,Raw!$B$2:$DG$512,33,0)</f>
        <v>0</v>
      </c>
      <c r="J189" s="13" t="str">
        <f>VLOOKUP($A189,Raw!$B$2:$DG$512,34,0)</f>
        <v>0</v>
      </c>
      <c r="K189" s="13" t="str">
        <f>VLOOKUP($A189,Raw!$B$2:$DG$512,35,0)</f>
        <v>21.25</v>
      </c>
      <c r="L189" s="13" t="str">
        <f>VLOOKUP($A189,Raw!$B$2:$DG$512,36,0)</f>
        <v>64.34</v>
      </c>
      <c r="M189" s="13" t="str">
        <f>VLOOKUP($A189,Raw!$B$2:$DG$512,37,0)</f>
        <v>692.02</v>
      </c>
    </row>
    <row r="190" spans="1:13" x14ac:dyDescent="0.3">
      <c r="A190" s="13" t="s">
        <v>3403</v>
      </c>
      <c r="B190" s="13" t="str">
        <f>VLOOKUP($A190,Raw!$B$2:$DG$512,26,0)</f>
        <v>0</v>
      </c>
      <c r="C190" s="13" t="str">
        <f>VLOOKUP($A190,Raw!$B$2:$DG$512,27,0)</f>
        <v>0</v>
      </c>
      <c r="D190" s="13" t="str">
        <f>VLOOKUP($A190,Raw!$B$2:$DG$512,28,0)</f>
        <v>0</v>
      </c>
      <c r="E190" s="13" t="str">
        <f>VLOOKUP($A190,Raw!$B$2:$DG$512,29,0)</f>
        <v>0</v>
      </c>
      <c r="F190" s="13" t="str">
        <f>VLOOKUP($A190,Raw!$B$2:$DG$512,30,0)</f>
        <v>0</v>
      </c>
      <c r="G190" s="13" t="str">
        <f>VLOOKUP($A190,Raw!$B$2:$DG$512,31,0)</f>
        <v>0</v>
      </c>
      <c r="H190" s="13" t="str">
        <f>VLOOKUP($A190,Raw!$B$2:$DG$512,32,0)</f>
        <v>0</v>
      </c>
      <c r="I190" s="13" t="str">
        <f>VLOOKUP($A190,Raw!$B$2:$DG$512,33,0)</f>
        <v>0</v>
      </c>
      <c r="J190" s="13" t="str">
        <f>VLOOKUP($A190,Raw!$B$2:$DG$512,34,0)</f>
        <v>0</v>
      </c>
      <c r="K190" s="13" t="str">
        <f>VLOOKUP($A190,Raw!$B$2:$DG$512,35,0)</f>
        <v>0</v>
      </c>
      <c r="L190" s="13" t="str">
        <f>VLOOKUP($A190,Raw!$B$2:$DG$512,36,0)</f>
        <v>0</v>
      </c>
      <c r="M190" s="13" t="str">
        <f>VLOOKUP($A190,Raw!$B$2:$DG$512,37,0)</f>
        <v>0</v>
      </c>
    </row>
    <row r="191" spans="1:13" x14ac:dyDescent="0.3">
      <c r="A191" s="13" t="s">
        <v>3410</v>
      </c>
      <c r="B191" s="13" t="str">
        <f>VLOOKUP($A191,Raw!$B$2:$DG$512,26,0)</f>
        <v>518.39</v>
      </c>
      <c r="C191" s="13" t="str">
        <f>VLOOKUP($A191,Raw!$B$2:$DG$512,27,0)</f>
        <v>0.16</v>
      </c>
      <c r="D191" s="13" t="str">
        <f>VLOOKUP($A191,Raw!$B$2:$DG$512,28,0)</f>
        <v>0.07</v>
      </c>
      <c r="E191" s="13" t="str">
        <f>VLOOKUP($A191,Raw!$B$2:$DG$512,29,0)</f>
        <v>0</v>
      </c>
      <c r="F191" s="13" t="str">
        <f>VLOOKUP($A191,Raw!$B$2:$DG$512,30,0)</f>
        <v>0</v>
      </c>
      <c r="G191" s="13" t="str">
        <f>VLOOKUP($A191,Raw!$B$2:$DG$512,31,0)</f>
        <v>0</v>
      </c>
      <c r="H191" s="13" t="str">
        <f>VLOOKUP($A191,Raw!$B$2:$DG$512,32,0)</f>
        <v>0</v>
      </c>
      <c r="I191" s="13" t="str">
        <f>VLOOKUP($A191,Raw!$B$2:$DG$512,33,0)</f>
        <v>0</v>
      </c>
      <c r="J191" s="13" t="str">
        <f>VLOOKUP($A191,Raw!$B$2:$DG$512,34,0)</f>
        <v>0</v>
      </c>
      <c r="K191" s="13" t="str">
        <f>VLOOKUP($A191,Raw!$B$2:$DG$512,35,0)</f>
        <v>14.63</v>
      </c>
      <c r="L191" s="13" t="str">
        <f>VLOOKUP($A191,Raw!$B$2:$DG$512,36,0)</f>
        <v>4.8</v>
      </c>
      <c r="M191" s="13" t="str">
        <f>VLOOKUP($A191,Raw!$B$2:$DG$512,37,0)</f>
        <v>538.05</v>
      </c>
    </row>
    <row r="192" spans="1:13" x14ac:dyDescent="0.3">
      <c r="A192" s="13" t="s">
        <v>3432</v>
      </c>
      <c r="B192" s="13" t="str">
        <f>VLOOKUP($A192,Raw!$B$2:$DG$512,26,0)</f>
        <v>957.13</v>
      </c>
      <c r="C192" s="13" t="str">
        <f>VLOOKUP($A192,Raw!$B$2:$DG$512,27,0)</f>
        <v>0</v>
      </c>
      <c r="D192" s="13" t="str">
        <f>VLOOKUP($A192,Raw!$B$2:$DG$512,28,0)</f>
        <v>0</v>
      </c>
      <c r="E192" s="13" t="str">
        <f>VLOOKUP($A192,Raw!$B$2:$DG$512,29,0)</f>
        <v>0</v>
      </c>
      <c r="F192" s="13" t="str">
        <f>VLOOKUP($A192,Raw!$B$2:$DG$512,30,0)</f>
        <v>0</v>
      </c>
      <c r="G192" s="13" t="str">
        <f>VLOOKUP($A192,Raw!$B$2:$DG$512,31,0)</f>
        <v>0</v>
      </c>
      <c r="H192" s="13" t="str">
        <f>VLOOKUP($A192,Raw!$B$2:$DG$512,32,0)</f>
        <v>0</v>
      </c>
      <c r="I192" s="13" t="str">
        <f>VLOOKUP($A192,Raw!$B$2:$DG$512,33,0)</f>
        <v>0</v>
      </c>
      <c r="J192" s="13" t="str">
        <f>VLOOKUP($A192,Raw!$B$2:$DG$512,34,0)</f>
        <v>0</v>
      </c>
      <c r="K192" s="13" t="str">
        <f>VLOOKUP($A192,Raw!$B$2:$DG$512,35,0)</f>
        <v>1.75</v>
      </c>
      <c r="L192" s="13" t="str">
        <f>VLOOKUP($A192,Raw!$B$2:$DG$512,36,0)</f>
        <v>23.96</v>
      </c>
      <c r="M192" s="13" t="str">
        <f>VLOOKUP($A192,Raw!$B$2:$DG$512,37,0)</f>
        <v>982.84</v>
      </c>
    </row>
    <row r="193" spans="1:13" x14ac:dyDescent="0.3">
      <c r="A193" s="13" t="s">
        <v>3468</v>
      </c>
      <c r="B193" s="13" t="str">
        <f>VLOOKUP($A193,Raw!$B$2:$DG$512,26,0)</f>
        <v>0</v>
      </c>
      <c r="C193" s="13" t="str">
        <f>VLOOKUP($A193,Raw!$B$2:$DG$512,27,0)</f>
        <v>0</v>
      </c>
      <c r="D193" s="13" t="str">
        <f>VLOOKUP($A193,Raw!$B$2:$DG$512,28,0)</f>
        <v>0</v>
      </c>
      <c r="E193" s="13" t="str">
        <f>VLOOKUP($A193,Raw!$B$2:$DG$512,29,0)</f>
        <v>0</v>
      </c>
      <c r="F193" s="13" t="str">
        <f>VLOOKUP($A193,Raw!$B$2:$DG$512,30,0)</f>
        <v>0</v>
      </c>
      <c r="G193" s="13" t="str">
        <f>VLOOKUP($A193,Raw!$B$2:$DG$512,31,0)</f>
        <v>0</v>
      </c>
      <c r="H193" s="13" t="str">
        <f>VLOOKUP($A193,Raw!$B$2:$DG$512,32,0)</f>
        <v>0</v>
      </c>
      <c r="I193" s="13" t="str">
        <f>VLOOKUP($A193,Raw!$B$2:$DG$512,33,0)</f>
        <v>0</v>
      </c>
      <c r="J193" s="13" t="str">
        <f>VLOOKUP($A193,Raw!$B$2:$DG$512,34,0)</f>
        <v>0</v>
      </c>
      <c r="K193" s="13" t="str">
        <f>VLOOKUP($A193,Raw!$B$2:$DG$512,35,0)</f>
        <v>0</v>
      </c>
      <c r="L193" s="13" t="str">
        <f>VLOOKUP($A193,Raw!$B$2:$DG$512,36,0)</f>
        <v>0</v>
      </c>
      <c r="M193" s="13" t="str">
        <f>VLOOKUP($A193,Raw!$B$2:$DG$512,37,0)</f>
        <v>0</v>
      </c>
    </row>
    <row r="194" spans="1:13" x14ac:dyDescent="0.3">
      <c r="A194" s="13" t="s">
        <v>3473</v>
      </c>
      <c r="B194" s="13" t="str">
        <f>VLOOKUP($A194,Raw!$B$2:$DG$512,26,0)</f>
        <v>60.58</v>
      </c>
      <c r="C194" s="13" t="str">
        <f>VLOOKUP($A194,Raw!$B$2:$DG$512,27,0)</f>
        <v>0.54</v>
      </c>
      <c r="D194" s="13" t="str">
        <f>VLOOKUP($A194,Raw!$B$2:$DG$512,28,0)</f>
        <v>0</v>
      </c>
      <c r="E194" s="13" t="str">
        <f>VLOOKUP($A194,Raw!$B$2:$DG$512,29,0)</f>
        <v>0</v>
      </c>
      <c r="F194" s="13" t="str">
        <f>VLOOKUP($A194,Raw!$B$2:$DG$512,30,0)</f>
        <v>0</v>
      </c>
      <c r="G194" s="13" t="str">
        <f>VLOOKUP($A194,Raw!$B$2:$DG$512,31,0)</f>
        <v>0</v>
      </c>
      <c r="H194" s="13" t="str">
        <f>VLOOKUP($A194,Raw!$B$2:$DG$512,32,0)</f>
        <v>0</v>
      </c>
      <c r="I194" s="13" t="str">
        <f>VLOOKUP($A194,Raw!$B$2:$DG$512,33,0)</f>
        <v>0</v>
      </c>
      <c r="J194" s="13" t="str">
        <f>VLOOKUP($A194,Raw!$B$2:$DG$512,34,0)</f>
        <v>0</v>
      </c>
      <c r="K194" s="13" t="str">
        <f>VLOOKUP($A194,Raw!$B$2:$DG$512,35,0)</f>
        <v>0</v>
      </c>
      <c r="L194" s="13" t="str">
        <f>VLOOKUP($A194,Raw!$B$2:$DG$512,36,0)</f>
        <v>0.91</v>
      </c>
      <c r="M194" s="13" t="str">
        <f>VLOOKUP($A194,Raw!$B$2:$DG$512,37,0)</f>
        <v>62.03</v>
      </c>
    </row>
    <row r="195" spans="1:13" x14ac:dyDescent="0.3">
      <c r="A195" s="13" t="s">
        <v>3491</v>
      </c>
      <c r="B195" s="13" t="str">
        <f>VLOOKUP($A195,Raw!$B$2:$DG$512,26,0)</f>
        <v>406.21</v>
      </c>
      <c r="C195" s="13" t="str">
        <f>VLOOKUP($A195,Raw!$B$2:$DG$512,27,0)</f>
        <v>0</v>
      </c>
      <c r="D195" s="13" t="str">
        <f>VLOOKUP($A195,Raw!$B$2:$DG$512,28,0)</f>
        <v>0</v>
      </c>
      <c r="E195" s="13" t="str">
        <f>VLOOKUP($A195,Raw!$B$2:$DG$512,29,0)</f>
        <v>0</v>
      </c>
      <c r="F195" s="13" t="str">
        <f>VLOOKUP($A195,Raw!$B$2:$DG$512,30,0)</f>
        <v>2.59</v>
      </c>
      <c r="G195" s="13" t="str">
        <f>VLOOKUP($A195,Raw!$B$2:$DG$512,31,0)</f>
        <v>0</v>
      </c>
      <c r="H195" s="13" t="str">
        <f>VLOOKUP($A195,Raw!$B$2:$DG$512,32,0)</f>
        <v>0</v>
      </c>
      <c r="I195" s="13" t="str">
        <f>VLOOKUP($A195,Raw!$B$2:$DG$512,33,0)</f>
        <v>0</v>
      </c>
      <c r="J195" s="13" t="str">
        <f>VLOOKUP($A195,Raw!$B$2:$DG$512,34,0)</f>
        <v>0</v>
      </c>
      <c r="K195" s="13" t="str">
        <f>VLOOKUP($A195,Raw!$B$2:$DG$512,35,0)</f>
        <v>198.66</v>
      </c>
      <c r="L195" s="13" t="str">
        <f>VLOOKUP($A195,Raw!$B$2:$DG$512,36,0)</f>
        <v>20.63</v>
      </c>
      <c r="M195" s="13" t="str">
        <f>VLOOKUP($A195,Raw!$B$2:$DG$512,37,0)</f>
        <v>628.09</v>
      </c>
    </row>
    <row r="196" spans="1:13" x14ac:dyDescent="0.3">
      <c r="A196" s="13" t="s">
        <v>3532</v>
      </c>
      <c r="B196" s="13" t="str">
        <f>VLOOKUP($A196,Raw!$B$2:$DG$512,26,0)</f>
        <v>0</v>
      </c>
      <c r="C196" s="13" t="str">
        <f>VLOOKUP($A196,Raw!$B$2:$DG$512,27,0)</f>
        <v>0</v>
      </c>
      <c r="D196" s="13" t="str">
        <f>VLOOKUP($A196,Raw!$B$2:$DG$512,28,0)</f>
        <v>0</v>
      </c>
      <c r="E196" s="13" t="str">
        <f>VLOOKUP($A196,Raw!$B$2:$DG$512,29,0)</f>
        <v>0</v>
      </c>
      <c r="F196" s="13" t="str">
        <f>VLOOKUP($A196,Raw!$B$2:$DG$512,30,0)</f>
        <v>0</v>
      </c>
      <c r="G196" s="13" t="str">
        <f>VLOOKUP($A196,Raw!$B$2:$DG$512,31,0)</f>
        <v>0</v>
      </c>
      <c r="H196" s="13" t="str">
        <f>VLOOKUP($A196,Raw!$B$2:$DG$512,32,0)</f>
        <v>0</v>
      </c>
      <c r="I196" s="13" t="str">
        <f>VLOOKUP($A196,Raw!$B$2:$DG$512,33,0)</f>
        <v>0</v>
      </c>
      <c r="J196" s="13" t="str">
        <f>VLOOKUP($A196,Raw!$B$2:$DG$512,34,0)</f>
        <v>0</v>
      </c>
      <c r="K196" s="13" t="str">
        <f>VLOOKUP($A196,Raw!$B$2:$DG$512,35,0)</f>
        <v>0</v>
      </c>
      <c r="L196" s="13" t="str">
        <f>VLOOKUP($A196,Raw!$B$2:$DG$512,36,0)</f>
        <v>0</v>
      </c>
      <c r="M196" s="13" t="str">
        <f>VLOOKUP($A196,Raw!$B$2:$DG$512,37,0)</f>
        <v>0</v>
      </c>
    </row>
    <row r="197" spans="1:13" x14ac:dyDescent="0.3">
      <c r="A197" s="13" t="s">
        <v>3541</v>
      </c>
      <c r="B197" s="13" t="str">
        <f>VLOOKUP($A197,Raw!$B$2:$DG$512,26,0)</f>
        <v>93.12</v>
      </c>
      <c r="C197" s="13" t="str">
        <f>VLOOKUP($A197,Raw!$B$2:$DG$512,27,0)</f>
        <v>0</v>
      </c>
      <c r="D197" s="13" t="str">
        <f>VLOOKUP($A197,Raw!$B$2:$DG$512,28,0)</f>
        <v>0</v>
      </c>
      <c r="E197" s="13" t="str">
        <f>VLOOKUP($A197,Raw!$B$2:$DG$512,29,0)</f>
        <v>0</v>
      </c>
      <c r="F197" s="13" t="str">
        <f>VLOOKUP($A197,Raw!$B$2:$DG$512,30,0)</f>
        <v>0</v>
      </c>
      <c r="G197" s="13" t="str">
        <f>VLOOKUP($A197,Raw!$B$2:$DG$512,31,0)</f>
        <v>0</v>
      </c>
      <c r="H197" s="13" t="str">
        <f>VLOOKUP($A197,Raw!$B$2:$DG$512,32,0)</f>
        <v>0</v>
      </c>
      <c r="I197" s="13" t="str">
        <f>VLOOKUP($A197,Raw!$B$2:$DG$512,33,0)</f>
        <v>0</v>
      </c>
      <c r="J197" s="13" t="str">
        <f>VLOOKUP($A197,Raw!$B$2:$DG$512,34,0)</f>
        <v>0</v>
      </c>
      <c r="K197" s="13" t="str">
        <f>VLOOKUP($A197,Raw!$B$2:$DG$512,35,0)</f>
        <v>0.02</v>
      </c>
      <c r="L197" s="13" t="str">
        <f>VLOOKUP($A197,Raw!$B$2:$DG$512,36,0)</f>
        <v>0.51</v>
      </c>
      <c r="M197" s="13" t="str">
        <f>VLOOKUP($A197,Raw!$B$2:$DG$512,37,0)</f>
        <v>93.65</v>
      </c>
    </row>
    <row r="198" spans="1:13" x14ac:dyDescent="0.3">
      <c r="A198" s="13" t="s">
        <v>3553</v>
      </c>
      <c r="B198" s="13" t="str">
        <f>VLOOKUP($A198,Raw!$B$2:$DG$512,26,0)</f>
        <v>5699.6957</v>
      </c>
      <c r="C198" s="13" t="str">
        <f>VLOOKUP($A198,Raw!$B$2:$DG$512,27,0)</f>
        <v>0</v>
      </c>
      <c r="D198" s="13" t="str">
        <f>VLOOKUP($A198,Raw!$B$2:$DG$512,28,0)</f>
        <v>0</v>
      </c>
      <c r="E198" s="13" t="str">
        <f>VLOOKUP($A198,Raw!$B$2:$DG$512,29,0)</f>
        <v>0</v>
      </c>
      <c r="F198" s="13" t="str">
        <f>VLOOKUP($A198,Raw!$B$2:$DG$512,30,0)</f>
        <v>0</v>
      </c>
      <c r="G198" s="13" t="str">
        <f>VLOOKUP($A198,Raw!$B$2:$DG$512,31,0)</f>
        <v>0</v>
      </c>
      <c r="H198" s="13" t="str">
        <f>VLOOKUP($A198,Raw!$B$2:$DG$512,32,0)</f>
        <v>0</v>
      </c>
      <c r="I198" s="13" t="str">
        <f>VLOOKUP($A198,Raw!$B$2:$DG$512,33,0)</f>
        <v>0</v>
      </c>
      <c r="J198" s="13" t="str">
        <f>VLOOKUP($A198,Raw!$B$2:$DG$512,34,0)</f>
        <v>0</v>
      </c>
      <c r="K198" s="13" t="str">
        <f>VLOOKUP($A198,Raw!$B$2:$DG$512,35,0)</f>
        <v>11.9839</v>
      </c>
      <c r="L198" s="13" t="str">
        <f>VLOOKUP($A198,Raw!$B$2:$DG$512,36,0)</f>
        <v>607.833</v>
      </c>
      <c r="M198" s="13" t="str">
        <f>VLOOKUP($A198,Raw!$B$2:$DG$512,37,0)</f>
        <v>6319.5126</v>
      </c>
    </row>
    <row r="199" spans="1:13" x14ac:dyDescent="0.3">
      <c r="A199" s="13" t="s">
        <v>3572</v>
      </c>
      <c r="B199" s="13" t="str">
        <f>VLOOKUP($A199,Raw!$B$2:$DG$512,26,0)</f>
        <v>0</v>
      </c>
      <c r="C199" s="13" t="str">
        <f>VLOOKUP($A199,Raw!$B$2:$DG$512,27,0)</f>
        <v>0</v>
      </c>
      <c r="D199" s="13" t="str">
        <f>VLOOKUP($A199,Raw!$B$2:$DG$512,28,0)</f>
        <v>189.4776</v>
      </c>
      <c r="E199" s="13" t="str">
        <f>VLOOKUP($A199,Raw!$B$2:$DG$512,29,0)</f>
        <v>81.9756</v>
      </c>
      <c r="F199" s="13" t="str">
        <f>VLOOKUP($A199,Raw!$B$2:$DG$512,30,0)</f>
        <v>0</v>
      </c>
      <c r="G199" s="13" t="str">
        <f>VLOOKUP($A199,Raw!$B$2:$DG$512,31,0)</f>
        <v>0</v>
      </c>
      <c r="H199" s="13" t="str">
        <f>VLOOKUP($A199,Raw!$B$2:$DG$512,32,0)</f>
        <v>0</v>
      </c>
      <c r="I199" s="13" t="str">
        <f>VLOOKUP($A199,Raw!$B$2:$DG$512,33,0)</f>
        <v>0</v>
      </c>
      <c r="J199" s="13" t="str">
        <f>VLOOKUP($A199,Raw!$B$2:$DG$512,34,0)</f>
        <v>0</v>
      </c>
      <c r="K199" s="13" t="str">
        <f>VLOOKUP($A199,Raw!$B$2:$DG$512,35,0)</f>
        <v>6.0509</v>
      </c>
      <c r="L199" s="13" t="str">
        <f>VLOOKUP($A199,Raw!$B$2:$DG$512,36,0)</f>
        <v>21.8631</v>
      </c>
      <c r="M199" s="13" t="str">
        <f>VLOOKUP($A199,Raw!$B$2:$DG$512,37,0)</f>
        <v>299.3672</v>
      </c>
    </row>
    <row r="200" spans="1:13" x14ac:dyDescent="0.3">
      <c r="A200" s="13" t="s">
        <v>3585</v>
      </c>
      <c r="B200" s="13" t="str">
        <f>VLOOKUP($A200,Raw!$B$2:$DG$512,26,0)</f>
        <v>303.95</v>
      </c>
      <c r="C200" s="13" t="str">
        <f>VLOOKUP($A200,Raw!$B$2:$DG$512,27,0)</f>
        <v>0</v>
      </c>
      <c r="D200" s="13" t="str">
        <f>VLOOKUP($A200,Raw!$B$2:$DG$512,28,0)</f>
        <v>0</v>
      </c>
      <c r="E200" s="13" t="str">
        <f>VLOOKUP($A200,Raw!$B$2:$DG$512,29,0)</f>
        <v>0</v>
      </c>
      <c r="F200" s="13" t="str">
        <f>VLOOKUP($A200,Raw!$B$2:$DG$512,30,0)</f>
        <v>0</v>
      </c>
      <c r="G200" s="13" t="str">
        <f>VLOOKUP($A200,Raw!$B$2:$DG$512,31,0)</f>
        <v>0</v>
      </c>
      <c r="H200" s="13" t="str">
        <f>VLOOKUP($A200,Raw!$B$2:$DG$512,32,0)</f>
        <v>0</v>
      </c>
      <c r="I200" s="13" t="str">
        <f>VLOOKUP($A200,Raw!$B$2:$DG$512,33,0)</f>
        <v>0</v>
      </c>
      <c r="J200" s="13" t="str">
        <f>VLOOKUP($A200,Raw!$B$2:$DG$512,34,0)</f>
        <v>0</v>
      </c>
      <c r="K200" s="13" t="str">
        <f>VLOOKUP($A200,Raw!$B$2:$DG$512,35,0)</f>
        <v>66.26</v>
      </c>
      <c r="L200" s="13" t="str">
        <f>VLOOKUP($A200,Raw!$B$2:$DG$512,36,0)</f>
        <v>19.25</v>
      </c>
      <c r="M200" s="13" t="str">
        <f>VLOOKUP($A200,Raw!$B$2:$DG$512,37,0)</f>
        <v>389.46</v>
      </c>
    </row>
    <row r="201" spans="1:13" x14ac:dyDescent="0.3">
      <c r="A201" s="13" t="s">
        <v>3602</v>
      </c>
      <c r="B201" s="13" t="str">
        <f>VLOOKUP($A201,Raw!$B$2:$DG$512,26,0)</f>
        <v>73.28</v>
      </c>
      <c r="C201" s="13" t="str">
        <f>VLOOKUP($A201,Raw!$B$2:$DG$512,27,0)</f>
        <v>0</v>
      </c>
      <c r="D201" s="13" t="str">
        <f>VLOOKUP($A201,Raw!$B$2:$DG$512,28,0)</f>
        <v>0</v>
      </c>
      <c r="E201" s="13" t="str">
        <f>VLOOKUP($A201,Raw!$B$2:$DG$512,29,0)</f>
        <v>0</v>
      </c>
      <c r="F201" s="13" t="str">
        <f>VLOOKUP($A201,Raw!$B$2:$DG$512,30,0)</f>
        <v>0</v>
      </c>
      <c r="G201" s="13" t="str">
        <f>VLOOKUP($A201,Raw!$B$2:$DG$512,31,0)</f>
        <v>0</v>
      </c>
      <c r="H201" s="13" t="str">
        <f>VLOOKUP($A201,Raw!$B$2:$DG$512,32,0)</f>
        <v>0</v>
      </c>
      <c r="I201" s="13" t="str">
        <f>VLOOKUP($A201,Raw!$B$2:$DG$512,33,0)</f>
        <v>0</v>
      </c>
      <c r="J201" s="13" t="str">
        <f>VLOOKUP($A201,Raw!$B$2:$DG$512,34,0)</f>
        <v>0</v>
      </c>
      <c r="K201" s="13" t="str">
        <f>VLOOKUP($A201,Raw!$B$2:$DG$512,35,0)</f>
        <v>0</v>
      </c>
      <c r="L201" s="13" t="str">
        <f>VLOOKUP($A201,Raw!$B$2:$DG$512,36,0)</f>
        <v>1.24</v>
      </c>
      <c r="M201" s="13" t="str">
        <f>VLOOKUP($A201,Raw!$B$2:$DG$512,37,0)</f>
        <v>74.52</v>
      </c>
    </row>
    <row r="202" spans="1:13" x14ac:dyDescent="0.3">
      <c r="A202" s="13" t="s">
        <v>3616</v>
      </c>
      <c r="B202" s="13" t="str">
        <f>VLOOKUP($A202,Raw!$B$2:$DG$512,26,0)</f>
        <v>1.03</v>
      </c>
      <c r="C202" s="13" t="str">
        <f>VLOOKUP($A202,Raw!$B$2:$DG$512,27,0)</f>
        <v>0</v>
      </c>
      <c r="D202" s="13" t="str">
        <f>VLOOKUP($A202,Raw!$B$2:$DG$512,28,0)</f>
        <v>31.66</v>
      </c>
      <c r="E202" s="13" t="str">
        <f>VLOOKUP($A202,Raw!$B$2:$DG$512,29,0)</f>
        <v>0</v>
      </c>
      <c r="F202" s="13" t="str">
        <f>VLOOKUP($A202,Raw!$B$2:$DG$512,30,0)</f>
        <v>0</v>
      </c>
      <c r="G202" s="13" t="str">
        <f>VLOOKUP($A202,Raw!$B$2:$DG$512,31,0)</f>
        <v>0</v>
      </c>
      <c r="H202" s="13" t="str">
        <f>VLOOKUP($A202,Raw!$B$2:$DG$512,32,0)</f>
        <v>0</v>
      </c>
      <c r="I202" s="13" t="str">
        <f>VLOOKUP($A202,Raw!$B$2:$DG$512,33,0)</f>
        <v>0</v>
      </c>
      <c r="J202" s="13" t="str">
        <f>VLOOKUP($A202,Raw!$B$2:$DG$512,34,0)</f>
        <v>0</v>
      </c>
      <c r="K202" s="13" t="str">
        <f>VLOOKUP($A202,Raw!$B$2:$DG$512,35,0)</f>
        <v>0.87</v>
      </c>
      <c r="L202" s="13" t="str">
        <f>VLOOKUP($A202,Raw!$B$2:$DG$512,36,0)</f>
        <v>0.23</v>
      </c>
      <c r="M202" s="13" t="str">
        <f>VLOOKUP($A202,Raw!$B$2:$DG$512,37,0)</f>
        <v>33.79</v>
      </c>
    </row>
    <row r="203" spans="1:13" x14ac:dyDescent="0.3">
      <c r="A203" s="13" t="s">
        <v>3646</v>
      </c>
      <c r="B203" s="13" t="str">
        <f>VLOOKUP($A203,Raw!$B$2:$DG$512,26,0)</f>
        <v>0</v>
      </c>
      <c r="C203" s="13" t="str">
        <f>VLOOKUP($A203,Raw!$B$2:$DG$512,27,0)</f>
        <v>0</v>
      </c>
      <c r="D203" s="13" t="str">
        <f>VLOOKUP($A203,Raw!$B$2:$DG$512,28,0)</f>
        <v>0</v>
      </c>
      <c r="E203" s="13" t="str">
        <f>VLOOKUP($A203,Raw!$B$2:$DG$512,29,0)</f>
        <v>0</v>
      </c>
      <c r="F203" s="13" t="str">
        <f>VLOOKUP($A203,Raw!$B$2:$DG$512,30,0)</f>
        <v>0</v>
      </c>
      <c r="G203" s="13" t="str">
        <f>VLOOKUP($A203,Raw!$B$2:$DG$512,31,0)</f>
        <v>0</v>
      </c>
      <c r="H203" s="13" t="str">
        <f>VLOOKUP($A203,Raw!$B$2:$DG$512,32,0)</f>
        <v>0</v>
      </c>
      <c r="I203" s="13" t="str">
        <f>VLOOKUP($A203,Raw!$B$2:$DG$512,33,0)</f>
        <v>0</v>
      </c>
      <c r="J203" s="13" t="str">
        <f>VLOOKUP($A203,Raw!$B$2:$DG$512,34,0)</f>
        <v>0</v>
      </c>
      <c r="K203" s="13" t="str">
        <f>VLOOKUP($A203,Raw!$B$2:$DG$512,35,0)</f>
        <v>0</v>
      </c>
      <c r="L203" s="13" t="str">
        <f>VLOOKUP($A203,Raw!$B$2:$DG$512,36,0)</f>
        <v>0</v>
      </c>
      <c r="M203" s="13" t="str">
        <f>VLOOKUP($A203,Raw!$B$2:$DG$512,37,0)</f>
        <v>0</v>
      </c>
    </row>
    <row r="204" spans="1:13" x14ac:dyDescent="0.3">
      <c r="A204" s="13" t="s">
        <v>3652</v>
      </c>
      <c r="B204" s="13" t="str">
        <f>VLOOKUP($A204,Raw!$B$2:$DG$512,26,0)</f>
        <v>966.35387</v>
      </c>
      <c r="C204" s="13" t="str">
        <f>VLOOKUP($A204,Raw!$B$2:$DG$512,27,0)</f>
        <v>0</v>
      </c>
      <c r="D204" s="13" t="str">
        <f>VLOOKUP($A204,Raw!$B$2:$DG$512,28,0)</f>
        <v>56.82269</v>
      </c>
      <c r="E204" s="13" t="str">
        <f>VLOOKUP($A204,Raw!$B$2:$DG$512,29,0)</f>
        <v>0</v>
      </c>
      <c r="F204" s="13" t="str">
        <f>VLOOKUP($A204,Raw!$B$2:$DG$512,30,0)</f>
        <v>0</v>
      </c>
      <c r="G204" s="13" t="str">
        <f>VLOOKUP($A204,Raw!$B$2:$DG$512,31,0)</f>
        <v>0</v>
      </c>
      <c r="H204" s="13" t="str">
        <f>VLOOKUP($A204,Raw!$B$2:$DG$512,32,0)</f>
        <v>0</v>
      </c>
      <c r="I204" s="13" t="str">
        <f>VLOOKUP($A204,Raw!$B$2:$DG$512,33,0)</f>
        <v>0</v>
      </c>
      <c r="J204" s="13" t="str">
        <f>VLOOKUP($A204,Raw!$B$2:$DG$512,34,0)</f>
        <v>0</v>
      </c>
      <c r="K204" s="13" t="str">
        <f>VLOOKUP($A204,Raw!$B$2:$DG$512,35,0)</f>
        <v>642.61523</v>
      </c>
      <c r="L204" s="13" t="str">
        <f>VLOOKUP($A204,Raw!$B$2:$DG$512,36,0)</f>
        <v>31.30691</v>
      </c>
      <c r="M204" s="13" t="str">
        <f>VLOOKUP($A204,Raw!$B$2:$DG$512,37,0)</f>
        <v>1697.0987</v>
      </c>
    </row>
    <row r="205" spans="1:13" x14ac:dyDescent="0.3">
      <c r="A205" s="13" t="s">
        <v>3689</v>
      </c>
      <c r="B205" s="13" t="str">
        <f>VLOOKUP($A205,Raw!$B$2:$DG$512,26,0)</f>
        <v>0</v>
      </c>
      <c r="C205" s="13" t="str">
        <f>VLOOKUP($A205,Raw!$B$2:$DG$512,27,0)</f>
        <v>0</v>
      </c>
      <c r="D205" s="13" t="str">
        <f>VLOOKUP($A205,Raw!$B$2:$DG$512,28,0)</f>
        <v>0</v>
      </c>
      <c r="E205" s="13" t="str">
        <f>VLOOKUP($A205,Raw!$B$2:$DG$512,29,0)</f>
        <v>0</v>
      </c>
      <c r="F205" s="13" t="str">
        <f>VLOOKUP($A205,Raw!$B$2:$DG$512,30,0)</f>
        <v>0</v>
      </c>
      <c r="G205" s="13" t="str">
        <f>VLOOKUP($A205,Raw!$B$2:$DG$512,31,0)</f>
        <v>0</v>
      </c>
      <c r="H205" s="13" t="str">
        <f>VLOOKUP($A205,Raw!$B$2:$DG$512,32,0)</f>
        <v>0</v>
      </c>
      <c r="I205" s="13" t="str">
        <f>VLOOKUP($A205,Raw!$B$2:$DG$512,33,0)</f>
        <v>0</v>
      </c>
      <c r="J205" s="13" t="str">
        <f>VLOOKUP($A205,Raw!$B$2:$DG$512,34,0)</f>
        <v>0</v>
      </c>
      <c r="K205" s="13" t="str">
        <f>VLOOKUP($A205,Raw!$B$2:$DG$512,35,0)</f>
        <v>0</v>
      </c>
      <c r="L205" s="13" t="str">
        <f>VLOOKUP($A205,Raw!$B$2:$DG$512,36,0)</f>
        <v>0</v>
      </c>
      <c r="M205" s="13" t="str">
        <f>VLOOKUP($A205,Raw!$B$2:$DG$512,37,0)</f>
        <v>0</v>
      </c>
    </row>
    <row r="206" spans="1:13" x14ac:dyDescent="0.3">
      <c r="A206" s="13" t="s">
        <v>3696</v>
      </c>
      <c r="B206" s="13" t="str">
        <f>VLOOKUP($A206,Raw!$B$2:$DG$512,26,0)</f>
        <v>199.36785</v>
      </c>
      <c r="C206" s="13" t="str">
        <f>VLOOKUP($A206,Raw!$B$2:$DG$512,27,0)</f>
        <v>0</v>
      </c>
      <c r="D206" s="13" t="str">
        <f>VLOOKUP($A206,Raw!$B$2:$DG$512,28,0)</f>
        <v>0</v>
      </c>
      <c r="E206" s="13" t="str">
        <f>VLOOKUP($A206,Raw!$B$2:$DG$512,29,0)</f>
        <v>0.0001</v>
      </c>
      <c r="F206" s="13" t="str">
        <f>VLOOKUP($A206,Raw!$B$2:$DG$512,30,0)</f>
        <v>0</v>
      </c>
      <c r="G206" s="13" t="str">
        <f>VLOOKUP($A206,Raw!$B$2:$DG$512,31,0)</f>
        <v>0</v>
      </c>
      <c r="H206" s="13" t="str">
        <f>VLOOKUP($A206,Raw!$B$2:$DG$512,32,0)</f>
        <v>0</v>
      </c>
      <c r="I206" s="13" t="str">
        <f>VLOOKUP($A206,Raw!$B$2:$DG$512,33,0)</f>
        <v>0</v>
      </c>
      <c r="J206" s="13" t="str">
        <f>VLOOKUP($A206,Raw!$B$2:$DG$512,34,0)</f>
        <v>0</v>
      </c>
      <c r="K206" s="13" t="str">
        <f>VLOOKUP($A206,Raw!$B$2:$DG$512,35,0)</f>
        <v>1.62005</v>
      </c>
      <c r="L206" s="13" t="str">
        <f>VLOOKUP($A206,Raw!$B$2:$DG$512,36,0)</f>
        <v>9.6694</v>
      </c>
      <c r="M206" s="13" t="str">
        <f>VLOOKUP($A206,Raw!$B$2:$DG$512,37,0)</f>
        <v>210.65741</v>
      </c>
    </row>
    <row r="207" spans="1:13" x14ac:dyDescent="0.3">
      <c r="A207" s="13" t="s">
        <v>3713</v>
      </c>
      <c r="B207" s="13" t="str">
        <f>VLOOKUP($A207,Raw!$B$2:$DG$512,26,0)</f>
        <v>79.12</v>
      </c>
      <c r="C207" s="13" t="str">
        <f>VLOOKUP($A207,Raw!$B$2:$DG$512,27,0)</f>
        <v>0</v>
      </c>
      <c r="D207" s="13" t="str">
        <f>VLOOKUP($A207,Raw!$B$2:$DG$512,28,0)</f>
        <v>1.51</v>
      </c>
      <c r="E207" s="13" t="str">
        <f>VLOOKUP($A207,Raw!$B$2:$DG$512,29,0)</f>
        <v>0.37</v>
      </c>
      <c r="F207" s="13" t="str">
        <f>VLOOKUP($A207,Raw!$B$2:$DG$512,30,0)</f>
        <v>0</v>
      </c>
      <c r="G207" s="13" t="str">
        <f>VLOOKUP($A207,Raw!$B$2:$DG$512,31,0)</f>
        <v>0</v>
      </c>
      <c r="H207" s="13" t="str">
        <f>VLOOKUP($A207,Raw!$B$2:$DG$512,32,0)</f>
        <v>0</v>
      </c>
      <c r="I207" s="13" t="str">
        <f>VLOOKUP($A207,Raw!$B$2:$DG$512,33,0)</f>
        <v>0</v>
      </c>
      <c r="J207" s="13" t="str">
        <f>VLOOKUP($A207,Raw!$B$2:$DG$512,34,0)</f>
        <v>0</v>
      </c>
      <c r="K207" s="13" t="str">
        <f>VLOOKUP($A207,Raw!$B$2:$DG$512,35,0)</f>
        <v>0.5</v>
      </c>
      <c r="L207" s="13" t="str">
        <f>VLOOKUP($A207,Raw!$B$2:$DG$512,36,0)</f>
        <v>1.13</v>
      </c>
      <c r="M207" s="13" t="str">
        <f>VLOOKUP($A207,Raw!$B$2:$DG$512,37,0)</f>
        <v>82.63</v>
      </c>
    </row>
    <row r="208" spans="1:13" x14ac:dyDescent="0.3">
      <c r="A208" s="13" t="s">
        <v>3727</v>
      </c>
      <c r="B208" s="13" t="str">
        <f>VLOOKUP($A208,Raw!$B$2:$DG$512,26,0)</f>
        <v>8.46</v>
      </c>
      <c r="C208" s="13" t="str">
        <f>VLOOKUP($A208,Raw!$B$2:$DG$512,27,0)</f>
        <v>0</v>
      </c>
      <c r="D208" s="13" t="str">
        <f>VLOOKUP($A208,Raw!$B$2:$DG$512,28,0)</f>
        <v>0</v>
      </c>
      <c r="E208" s="13" t="str">
        <f>VLOOKUP($A208,Raw!$B$2:$DG$512,29,0)</f>
        <v>0</v>
      </c>
      <c r="F208" s="13" t="str">
        <f>VLOOKUP($A208,Raw!$B$2:$DG$512,30,0)</f>
        <v>0</v>
      </c>
      <c r="G208" s="13" t="str">
        <f>VLOOKUP($A208,Raw!$B$2:$DG$512,31,0)</f>
        <v>0</v>
      </c>
      <c r="H208" s="13" t="str">
        <f>VLOOKUP($A208,Raw!$B$2:$DG$512,32,0)</f>
        <v>0</v>
      </c>
      <c r="I208" s="13" t="str">
        <f>VLOOKUP($A208,Raw!$B$2:$DG$512,33,0)</f>
        <v>0</v>
      </c>
      <c r="J208" s="13" t="str">
        <f>VLOOKUP($A208,Raw!$B$2:$DG$512,34,0)</f>
        <v>0</v>
      </c>
      <c r="K208" s="13" t="str">
        <f>VLOOKUP($A208,Raw!$B$2:$DG$512,35,0)</f>
        <v>1.47</v>
      </c>
      <c r="L208" s="13" t="str">
        <f>VLOOKUP($A208,Raw!$B$2:$DG$512,36,0)</f>
        <v>0.5</v>
      </c>
      <c r="M208" s="13" t="str">
        <f>VLOOKUP($A208,Raw!$B$2:$DG$512,37,0)</f>
        <v>10.43</v>
      </c>
    </row>
    <row r="209" spans="1:13" x14ac:dyDescent="0.3">
      <c r="A209" s="13" t="s">
        <v>3738</v>
      </c>
      <c r="B209" s="13" t="str">
        <f>VLOOKUP($A209,Raw!$B$2:$DG$512,26,0)</f>
        <v>94.17</v>
      </c>
      <c r="C209" s="13" t="str">
        <f>VLOOKUP($A209,Raw!$B$2:$DG$512,27,0)</f>
        <v>0</v>
      </c>
      <c r="D209" s="13" t="str">
        <f>VLOOKUP($A209,Raw!$B$2:$DG$512,28,0)</f>
        <v>0</v>
      </c>
      <c r="E209" s="13" t="str">
        <f>VLOOKUP($A209,Raw!$B$2:$DG$512,29,0)</f>
        <v>0</v>
      </c>
      <c r="F209" s="13" t="str">
        <f>VLOOKUP($A209,Raw!$B$2:$DG$512,30,0)</f>
        <v>0</v>
      </c>
      <c r="G209" s="13" t="str">
        <f>VLOOKUP($A209,Raw!$B$2:$DG$512,31,0)</f>
        <v>0</v>
      </c>
      <c r="H209" s="13" t="str">
        <f>VLOOKUP($A209,Raw!$B$2:$DG$512,32,0)</f>
        <v>0</v>
      </c>
      <c r="I209" s="13" t="str">
        <f>VLOOKUP($A209,Raw!$B$2:$DG$512,33,0)</f>
        <v>0</v>
      </c>
      <c r="J209" s="13" t="str">
        <f>VLOOKUP($A209,Raw!$B$2:$DG$512,34,0)</f>
        <v>0</v>
      </c>
      <c r="K209" s="13" t="str">
        <f>VLOOKUP($A209,Raw!$B$2:$DG$512,35,0)</f>
        <v>46.24</v>
      </c>
      <c r="L209" s="13" t="str">
        <f>VLOOKUP($A209,Raw!$B$2:$DG$512,36,0)</f>
        <v>9.39</v>
      </c>
      <c r="M209" s="13" t="str">
        <f>VLOOKUP($A209,Raw!$B$2:$DG$512,37,0)</f>
        <v>149.79</v>
      </c>
    </row>
    <row r="210" spans="1:13" x14ac:dyDescent="0.3">
      <c r="A210" s="13" t="s">
        <v>3752</v>
      </c>
      <c r="B210" s="13" t="str">
        <f>VLOOKUP($A210,Raw!$B$2:$DG$512,26,0)</f>
        <v>1201.05</v>
      </c>
      <c r="C210" s="13" t="str">
        <f>VLOOKUP($A210,Raw!$B$2:$DG$512,27,0)</f>
        <v>0</v>
      </c>
      <c r="D210" s="13" t="str">
        <f>VLOOKUP($A210,Raw!$B$2:$DG$512,28,0)</f>
        <v>0</v>
      </c>
      <c r="E210" s="13" t="str">
        <f>VLOOKUP($A210,Raw!$B$2:$DG$512,29,0)</f>
        <v>0</v>
      </c>
      <c r="F210" s="13" t="str">
        <f>VLOOKUP($A210,Raw!$B$2:$DG$512,30,0)</f>
        <v>0</v>
      </c>
      <c r="G210" s="13" t="str">
        <f>VLOOKUP($A210,Raw!$B$2:$DG$512,31,0)</f>
        <v>0</v>
      </c>
      <c r="H210" s="13" t="str">
        <f>VLOOKUP($A210,Raw!$B$2:$DG$512,32,0)</f>
        <v>0</v>
      </c>
      <c r="I210" s="13" t="str">
        <f>VLOOKUP($A210,Raw!$B$2:$DG$512,33,0)</f>
        <v>0</v>
      </c>
      <c r="J210" s="13" t="str">
        <f>VLOOKUP($A210,Raw!$B$2:$DG$512,34,0)</f>
        <v>0</v>
      </c>
      <c r="K210" s="13" t="str">
        <f>VLOOKUP($A210,Raw!$B$2:$DG$512,35,0)</f>
        <v>50.17</v>
      </c>
      <c r="L210" s="13" t="str">
        <f>VLOOKUP($A210,Raw!$B$2:$DG$512,36,0)</f>
        <v>386.43</v>
      </c>
      <c r="M210" s="13" t="str">
        <f>VLOOKUP($A210,Raw!$B$2:$DG$512,37,0)</f>
        <v>1637.65</v>
      </c>
    </row>
    <row r="211" spans="1:13" x14ac:dyDescent="0.3">
      <c r="A211" s="13" t="s">
        <v>3768</v>
      </c>
      <c r="B211" s="13" t="str">
        <f>VLOOKUP($A211,Raw!$B$2:$DG$512,26,0)</f>
        <v>79.1</v>
      </c>
      <c r="C211" s="13" t="str">
        <f>VLOOKUP($A211,Raw!$B$2:$DG$512,27,0)</f>
        <v>0</v>
      </c>
      <c r="D211" s="13" t="str">
        <f>VLOOKUP($A211,Raw!$B$2:$DG$512,28,0)</f>
        <v>0</v>
      </c>
      <c r="E211" s="13" t="str">
        <f>VLOOKUP($A211,Raw!$B$2:$DG$512,29,0)</f>
        <v>0</v>
      </c>
      <c r="F211" s="13" t="str">
        <f>VLOOKUP($A211,Raw!$B$2:$DG$512,30,0)</f>
        <v>0</v>
      </c>
      <c r="G211" s="13" t="str">
        <f>VLOOKUP($A211,Raw!$B$2:$DG$512,31,0)</f>
        <v>0</v>
      </c>
      <c r="H211" s="13" t="str">
        <f>VLOOKUP($A211,Raw!$B$2:$DG$512,32,0)</f>
        <v>0</v>
      </c>
      <c r="I211" s="13" t="str">
        <f>VLOOKUP($A211,Raw!$B$2:$DG$512,33,0)</f>
        <v>0</v>
      </c>
      <c r="J211" s="13" t="str">
        <f>VLOOKUP($A211,Raw!$B$2:$DG$512,34,0)</f>
        <v>0</v>
      </c>
      <c r="K211" s="13" t="str">
        <f>VLOOKUP($A211,Raw!$B$2:$DG$512,35,0)</f>
        <v>1.5</v>
      </c>
      <c r="L211" s="13" t="str">
        <f>VLOOKUP($A211,Raw!$B$2:$DG$512,36,0)</f>
        <v>2.05</v>
      </c>
      <c r="M211" s="13" t="str">
        <f>VLOOKUP($A211,Raw!$B$2:$DG$512,37,0)</f>
        <v>82.65</v>
      </c>
    </row>
    <row r="212" spans="1:13" x14ac:dyDescent="0.3">
      <c r="A212" s="13" t="s">
        <v>3783</v>
      </c>
      <c r="B212" s="13" t="str">
        <f>VLOOKUP($A212,Raw!$B$2:$DG$512,26,0)</f>
        <v>73.88</v>
      </c>
      <c r="C212" s="13" t="str">
        <f>VLOOKUP($A212,Raw!$B$2:$DG$512,27,0)</f>
        <v>0</v>
      </c>
      <c r="D212" s="13" t="str">
        <f>VLOOKUP($A212,Raw!$B$2:$DG$512,28,0)</f>
        <v>0</v>
      </c>
      <c r="E212" s="13" t="str">
        <f>VLOOKUP($A212,Raw!$B$2:$DG$512,29,0)</f>
        <v>0</v>
      </c>
      <c r="F212" s="13" t="str">
        <f>VLOOKUP($A212,Raw!$B$2:$DG$512,30,0)</f>
        <v>0</v>
      </c>
      <c r="G212" s="13" t="str">
        <f>VLOOKUP($A212,Raw!$B$2:$DG$512,31,0)</f>
        <v>0</v>
      </c>
      <c r="H212" s="13" t="str">
        <f>VLOOKUP($A212,Raw!$B$2:$DG$512,32,0)</f>
        <v>0</v>
      </c>
      <c r="I212" s="13" t="str">
        <f>VLOOKUP($A212,Raw!$B$2:$DG$512,33,0)</f>
        <v>0</v>
      </c>
      <c r="J212" s="13" t="str">
        <f>VLOOKUP($A212,Raw!$B$2:$DG$512,34,0)</f>
        <v>0</v>
      </c>
      <c r="K212" s="13" t="str">
        <f>VLOOKUP($A212,Raw!$B$2:$DG$512,35,0)</f>
        <v>0</v>
      </c>
      <c r="L212" s="13" t="str">
        <f>VLOOKUP($A212,Raw!$B$2:$DG$512,36,0)</f>
        <v>1.05</v>
      </c>
      <c r="M212" s="13" t="str">
        <f>VLOOKUP($A212,Raw!$B$2:$DG$512,37,0)</f>
        <v>74.93</v>
      </c>
    </row>
    <row r="213" spans="1:13" x14ac:dyDescent="0.3">
      <c r="A213" s="13" t="s">
        <v>3798</v>
      </c>
      <c r="B213" s="13" t="str">
        <f>VLOOKUP($A213,Raw!$B$2:$DG$512,26,0)</f>
        <v>0</v>
      </c>
      <c r="C213" s="13" t="str">
        <f>VLOOKUP($A213,Raw!$B$2:$DG$512,27,0)</f>
        <v>0</v>
      </c>
      <c r="D213" s="13" t="str">
        <f>VLOOKUP($A213,Raw!$B$2:$DG$512,28,0)</f>
        <v>0</v>
      </c>
      <c r="E213" s="13" t="str">
        <f>VLOOKUP($A213,Raw!$B$2:$DG$512,29,0)</f>
        <v>0</v>
      </c>
      <c r="F213" s="13" t="str">
        <f>VLOOKUP($A213,Raw!$B$2:$DG$512,30,0)</f>
        <v>0</v>
      </c>
      <c r="G213" s="13" t="str">
        <f>VLOOKUP($A213,Raw!$B$2:$DG$512,31,0)</f>
        <v>0</v>
      </c>
      <c r="H213" s="13" t="str">
        <f>VLOOKUP($A213,Raw!$B$2:$DG$512,32,0)</f>
        <v>0</v>
      </c>
      <c r="I213" s="13" t="str">
        <f>VLOOKUP($A213,Raw!$B$2:$DG$512,33,0)</f>
        <v>0</v>
      </c>
      <c r="J213" s="13" t="str">
        <f>VLOOKUP($A213,Raw!$B$2:$DG$512,34,0)</f>
        <v>0</v>
      </c>
      <c r="K213" s="13" t="str">
        <f>VLOOKUP($A213,Raw!$B$2:$DG$512,35,0)</f>
        <v>0</v>
      </c>
      <c r="L213" s="13" t="str">
        <f>VLOOKUP($A213,Raw!$B$2:$DG$512,36,0)</f>
        <v>0</v>
      </c>
      <c r="M213" s="13" t="str">
        <f>VLOOKUP($A213,Raw!$B$2:$DG$512,37,0)</f>
        <v>0</v>
      </c>
    </row>
    <row r="214" spans="1:13" x14ac:dyDescent="0.3">
      <c r="A214" s="13" t="s">
        <v>3806</v>
      </c>
      <c r="B214" s="13" t="str">
        <f>VLOOKUP($A214,Raw!$B$2:$DG$512,26,0)</f>
        <v>24.39</v>
      </c>
      <c r="C214" s="13" t="str">
        <f>VLOOKUP($A214,Raw!$B$2:$DG$512,27,0)</f>
        <v>0.44</v>
      </c>
      <c r="D214" s="13" t="str">
        <f>VLOOKUP($A214,Raw!$B$2:$DG$512,28,0)</f>
        <v>0</v>
      </c>
      <c r="E214" s="13" t="str">
        <f>VLOOKUP($A214,Raw!$B$2:$DG$512,29,0)</f>
        <v>0</v>
      </c>
      <c r="F214" s="13" t="str">
        <f>VLOOKUP($A214,Raw!$B$2:$DG$512,30,0)</f>
        <v>0</v>
      </c>
      <c r="G214" s="13" t="str">
        <f>VLOOKUP($A214,Raw!$B$2:$DG$512,31,0)</f>
        <v>0</v>
      </c>
      <c r="H214" s="13" t="str">
        <f>VLOOKUP($A214,Raw!$B$2:$DG$512,32,0)</f>
        <v>0</v>
      </c>
      <c r="I214" s="13" t="str">
        <f>VLOOKUP($A214,Raw!$B$2:$DG$512,33,0)</f>
        <v>0</v>
      </c>
      <c r="J214" s="13" t="str">
        <f>VLOOKUP($A214,Raw!$B$2:$DG$512,34,0)</f>
        <v>0</v>
      </c>
      <c r="K214" s="13" t="str">
        <f>VLOOKUP($A214,Raw!$B$2:$DG$512,35,0)</f>
        <v>16.17</v>
      </c>
      <c r="L214" s="13" t="str">
        <f>VLOOKUP($A214,Raw!$B$2:$DG$512,36,0)</f>
        <v>1.93</v>
      </c>
      <c r="M214" s="13" t="str">
        <f>VLOOKUP($A214,Raw!$B$2:$DG$512,37,0)</f>
        <v>42.93</v>
      </c>
    </row>
    <row r="215" spans="1:13" x14ac:dyDescent="0.3">
      <c r="A215" s="13" t="s">
        <v>3820</v>
      </c>
      <c r="B215" s="13" t="str">
        <f>VLOOKUP($A215,Raw!$B$2:$DG$512,26,0)</f>
        <v>0</v>
      </c>
      <c r="C215" s="13" t="str">
        <f>VLOOKUP($A215,Raw!$B$2:$DG$512,27,0)</f>
        <v>0</v>
      </c>
      <c r="D215" s="13" t="str">
        <f>VLOOKUP($A215,Raw!$B$2:$DG$512,28,0)</f>
        <v>0</v>
      </c>
      <c r="E215" s="13" t="str">
        <f>VLOOKUP($A215,Raw!$B$2:$DG$512,29,0)</f>
        <v>0</v>
      </c>
      <c r="F215" s="13" t="str">
        <f>VLOOKUP($A215,Raw!$B$2:$DG$512,30,0)</f>
        <v>0</v>
      </c>
      <c r="G215" s="13" t="str">
        <f>VLOOKUP($A215,Raw!$B$2:$DG$512,31,0)</f>
        <v>0</v>
      </c>
      <c r="H215" s="13" t="str">
        <f>VLOOKUP($A215,Raw!$B$2:$DG$512,32,0)</f>
        <v>0</v>
      </c>
      <c r="I215" s="13" t="str">
        <f>VLOOKUP($A215,Raw!$B$2:$DG$512,33,0)</f>
        <v>0</v>
      </c>
      <c r="J215" s="13" t="str">
        <f>VLOOKUP($A215,Raw!$B$2:$DG$512,34,0)</f>
        <v>0</v>
      </c>
      <c r="K215" s="13" t="str">
        <f>VLOOKUP($A215,Raw!$B$2:$DG$512,35,0)</f>
        <v>0</v>
      </c>
      <c r="L215" s="13" t="str">
        <f>VLOOKUP($A215,Raw!$B$2:$DG$512,36,0)</f>
        <v>0</v>
      </c>
      <c r="M215" s="13" t="str">
        <f>VLOOKUP($A215,Raw!$B$2:$DG$512,37,0)</f>
        <v>0</v>
      </c>
    </row>
    <row r="216" spans="1:13" x14ac:dyDescent="0.3">
      <c r="A216" s="13" t="s">
        <v>3831</v>
      </c>
      <c r="B216" s="13" t="str">
        <f>VLOOKUP($A216,Raw!$B$2:$DG$512,26,0)</f>
        <v>0</v>
      </c>
      <c r="C216" s="13" t="str">
        <f>VLOOKUP($A216,Raw!$B$2:$DG$512,27,0)</f>
        <v>0</v>
      </c>
      <c r="D216" s="13" t="str">
        <f>VLOOKUP($A216,Raw!$B$2:$DG$512,28,0)</f>
        <v>0</v>
      </c>
      <c r="E216" s="13" t="str">
        <f>VLOOKUP($A216,Raw!$B$2:$DG$512,29,0)</f>
        <v>0</v>
      </c>
      <c r="F216" s="13" t="str">
        <f>VLOOKUP($A216,Raw!$B$2:$DG$512,30,0)</f>
        <v>0</v>
      </c>
      <c r="G216" s="13" t="str">
        <f>VLOOKUP($A216,Raw!$B$2:$DG$512,31,0)</f>
        <v>0</v>
      </c>
      <c r="H216" s="13" t="str">
        <f>VLOOKUP($A216,Raw!$B$2:$DG$512,32,0)</f>
        <v>0</v>
      </c>
      <c r="I216" s="13" t="str">
        <f>VLOOKUP($A216,Raw!$B$2:$DG$512,33,0)</f>
        <v>0</v>
      </c>
      <c r="J216" s="13" t="str">
        <f>VLOOKUP($A216,Raw!$B$2:$DG$512,34,0)</f>
        <v>0</v>
      </c>
      <c r="K216" s="13" t="str">
        <f>VLOOKUP($A216,Raw!$B$2:$DG$512,35,0)</f>
        <v>0</v>
      </c>
      <c r="L216" s="13" t="str">
        <f>VLOOKUP($A216,Raw!$B$2:$DG$512,36,0)</f>
        <v>0</v>
      </c>
      <c r="M216" s="13" t="str">
        <f>VLOOKUP($A216,Raw!$B$2:$DG$512,37,0)</f>
        <v>0</v>
      </c>
    </row>
    <row r="217" spans="1:13" x14ac:dyDescent="0.3">
      <c r="A217" s="13" t="s">
        <v>3837</v>
      </c>
      <c r="B217" s="13" t="str">
        <f>VLOOKUP($A217,Raw!$B$2:$DG$512,26,0)</f>
        <v>359.09</v>
      </c>
      <c r="C217" s="13" t="str">
        <f>VLOOKUP($A217,Raw!$B$2:$DG$512,27,0)</f>
        <v>0</v>
      </c>
      <c r="D217" s="13" t="str">
        <f>VLOOKUP($A217,Raw!$B$2:$DG$512,28,0)</f>
        <v>72.78</v>
      </c>
      <c r="E217" s="13" t="str">
        <f>VLOOKUP($A217,Raw!$B$2:$DG$512,29,0)</f>
        <v>0</v>
      </c>
      <c r="F217" s="13" t="str">
        <f>VLOOKUP($A217,Raw!$B$2:$DG$512,30,0)</f>
        <v>0</v>
      </c>
      <c r="G217" s="13" t="str">
        <f>VLOOKUP($A217,Raw!$B$2:$DG$512,31,0)</f>
        <v>0</v>
      </c>
      <c r="H217" s="13" t="str">
        <f>VLOOKUP($A217,Raw!$B$2:$DG$512,32,0)</f>
        <v>0</v>
      </c>
      <c r="I217" s="13" t="str">
        <f>VLOOKUP($A217,Raw!$B$2:$DG$512,33,0)</f>
        <v>0</v>
      </c>
      <c r="J217" s="13" t="str">
        <f>VLOOKUP($A217,Raw!$B$2:$DG$512,34,0)</f>
        <v>0</v>
      </c>
      <c r="K217" s="13" t="str">
        <f>VLOOKUP($A217,Raw!$B$2:$DG$512,35,0)</f>
        <v>1.54</v>
      </c>
      <c r="L217" s="13" t="str">
        <f>VLOOKUP($A217,Raw!$B$2:$DG$512,36,0)</f>
        <v>23.21</v>
      </c>
      <c r="M217" s="13" t="str">
        <f>VLOOKUP($A217,Raw!$B$2:$DG$512,37,0)</f>
        <v>456.62</v>
      </c>
    </row>
    <row r="218" spans="1:13" x14ac:dyDescent="0.3">
      <c r="A218" s="13" t="s">
        <v>3871</v>
      </c>
      <c r="B218" s="13" t="str">
        <f>VLOOKUP($A218,Raw!$B$2:$DG$512,26,0)</f>
        <v>1.01</v>
      </c>
      <c r="C218" s="13" t="str">
        <f>VLOOKUP($A218,Raw!$B$2:$DG$512,27,0)</f>
        <v>0</v>
      </c>
      <c r="D218" s="13" t="str">
        <f>VLOOKUP($A218,Raw!$B$2:$DG$512,28,0)</f>
        <v>0</v>
      </c>
      <c r="E218" s="13" t="str">
        <f>VLOOKUP($A218,Raw!$B$2:$DG$512,29,0)</f>
        <v>0</v>
      </c>
      <c r="F218" s="13" t="str">
        <f>VLOOKUP($A218,Raw!$B$2:$DG$512,30,0)</f>
        <v>0</v>
      </c>
      <c r="G218" s="13" t="str">
        <f>VLOOKUP($A218,Raw!$B$2:$DG$512,31,0)</f>
        <v>0</v>
      </c>
      <c r="H218" s="13" t="str">
        <f>VLOOKUP($A218,Raw!$B$2:$DG$512,32,0)</f>
        <v>0</v>
      </c>
      <c r="I218" s="13" t="str">
        <f>VLOOKUP($A218,Raw!$B$2:$DG$512,33,0)</f>
        <v>0</v>
      </c>
      <c r="J218" s="13" t="str">
        <f>VLOOKUP($A218,Raw!$B$2:$DG$512,34,0)</f>
        <v>0</v>
      </c>
      <c r="K218" s="13" t="str">
        <f>VLOOKUP($A218,Raw!$B$2:$DG$512,35,0)</f>
        <v>0.05</v>
      </c>
      <c r="L218" s="13" t="str">
        <f>VLOOKUP($A218,Raw!$B$2:$DG$512,36,0)</f>
        <v>0.01</v>
      </c>
      <c r="M218" s="13" t="str">
        <f>VLOOKUP($A218,Raw!$B$2:$DG$512,37,0)</f>
        <v>1.07</v>
      </c>
    </row>
    <row r="219" spans="1:13" x14ac:dyDescent="0.3">
      <c r="A219" s="13" t="s">
        <v>3880</v>
      </c>
      <c r="B219" s="13" t="str">
        <f>VLOOKUP($A219,Raw!$B$2:$DG$512,26,0)</f>
        <v>0</v>
      </c>
      <c r="C219" s="13" t="str">
        <f>VLOOKUP($A219,Raw!$B$2:$DG$512,27,0)</f>
        <v>0</v>
      </c>
      <c r="D219" s="13" t="str">
        <f>VLOOKUP($A219,Raw!$B$2:$DG$512,28,0)</f>
        <v>0</v>
      </c>
      <c r="E219" s="13" t="str">
        <f>VLOOKUP($A219,Raw!$B$2:$DG$512,29,0)</f>
        <v>0</v>
      </c>
      <c r="F219" s="13" t="str">
        <f>VLOOKUP($A219,Raw!$B$2:$DG$512,30,0)</f>
        <v>0</v>
      </c>
      <c r="G219" s="13" t="str">
        <f>VLOOKUP($A219,Raw!$B$2:$DG$512,31,0)</f>
        <v>0</v>
      </c>
      <c r="H219" s="13" t="str">
        <f>VLOOKUP($A219,Raw!$B$2:$DG$512,32,0)</f>
        <v>0</v>
      </c>
      <c r="I219" s="13" t="str">
        <f>VLOOKUP($A219,Raw!$B$2:$DG$512,33,0)</f>
        <v>0</v>
      </c>
      <c r="J219" s="13" t="str">
        <f>VLOOKUP($A219,Raw!$B$2:$DG$512,34,0)</f>
        <v>0</v>
      </c>
      <c r="K219" s="13" t="str">
        <f>VLOOKUP($A219,Raw!$B$2:$DG$512,35,0)</f>
        <v>0</v>
      </c>
      <c r="L219" s="13" t="str">
        <f>VLOOKUP($A219,Raw!$B$2:$DG$512,36,0)</f>
        <v>0</v>
      </c>
      <c r="M219" s="13" t="str">
        <f>VLOOKUP($A219,Raw!$B$2:$DG$512,37,0)</f>
        <v>0</v>
      </c>
    </row>
    <row r="220" spans="1:13" x14ac:dyDescent="0.3">
      <c r="A220" s="13" t="s">
        <v>3890</v>
      </c>
      <c r="B220" s="13" t="str">
        <f>VLOOKUP($A220,Raw!$B$2:$DG$512,26,0)</f>
        <v>0</v>
      </c>
      <c r="C220" s="13" t="str">
        <f>VLOOKUP($A220,Raw!$B$2:$DG$512,27,0)</f>
        <v>0</v>
      </c>
      <c r="D220" s="13" t="str">
        <f>VLOOKUP($A220,Raw!$B$2:$DG$512,28,0)</f>
        <v>0</v>
      </c>
      <c r="E220" s="13" t="str">
        <f>VLOOKUP($A220,Raw!$B$2:$DG$512,29,0)</f>
        <v>0</v>
      </c>
      <c r="F220" s="13" t="str">
        <f>VLOOKUP($A220,Raw!$B$2:$DG$512,30,0)</f>
        <v>0</v>
      </c>
      <c r="G220" s="13" t="str">
        <f>VLOOKUP($A220,Raw!$B$2:$DG$512,31,0)</f>
        <v>0</v>
      </c>
      <c r="H220" s="13" t="str">
        <f>VLOOKUP($A220,Raw!$B$2:$DG$512,32,0)</f>
        <v>0</v>
      </c>
      <c r="I220" s="13" t="str">
        <f>VLOOKUP($A220,Raw!$B$2:$DG$512,33,0)</f>
        <v>0</v>
      </c>
      <c r="J220" s="13" t="str">
        <f>VLOOKUP($A220,Raw!$B$2:$DG$512,34,0)</f>
        <v>0</v>
      </c>
      <c r="K220" s="13" t="str">
        <f>VLOOKUP($A220,Raw!$B$2:$DG$512,35,0)</f>
        <v>0</v>
      </c>
      <c r="L220" s="13" t="str">
        <f>VLOOKUP($A220,Raw!$B$2:$DG$512,36,0)</f>
        <v>0</v>
      </c>
      <c r="M220" s="13" t="str">
        <f>VLOOKUP($A220,Raw!$B$2:$DG$512,37,0)</f>
        <v>0</v>
      </c>
    </row>
    <row r="221" spans="1:13" x14ac:dyDescent="0.3">
      <c r="A221" s="13" t="s">
        <v>3894</v>
      </c>
      <c r="B221" s="13" t="str">
        <f>VLOOKUP($A221,Raw!$B$2:$DG$512,26,0)</f>
        <v>0</v>
      </c>
      <c r="C221" s="13" t="str">
        <f>VLOOKUP($A221,Raw!$B$2:$DG$512,27,0)</f>
        <v>0</v>
      </c>
      <c r="D221" s="13" t="str">
        <f>VLOOKUP($A221,Raw!$B$2:$DG$512,28,0)</f>
        <v>0</v>
      </c>
      <c r="E221" s="13" t="str">
        <f>VLOOKUP($A221,Raw!$B$2:$DG$512,29,0)</f>
        <v>0</v>
      </c>
      <c r="F221" s="13" t="str">
        <f>VLOOKUP($A221,Raw!$B$2:$DG$512,30,0)</f>
        <v>0</v>
      </c>
      <c r="G221" s="13" t="str">
        <f>VLOOKUP($A221,Raw!$B$2:$DG$512,31,0)</f>
        <v>0</v>
      </c>
      <c r="H221" s="13" t="str">
        <f>VLOOKUP($A221,Raw!$B$2:$DG$512,32,0)</f>
        <v>0</v>
      </c>
      <c r="I221" s="13" t="str">
        <f>VLOOKUP($A221,Raw!$B$2:$DG$512,33,0)</f>
        <v>0</v>
      </c>
      <c r="J221" s="13" t="str">
        <f>VLOOKUP($A221,Raw!$B$2:$DG$512,34,0)</f>
        <v>0</v>
      </c>
      <c r="K221" s="13" t="str">
        <f>VLOOKUP($A221,Raw!$B$2:$DG$512,35,0)</f>
        <v>0</v>
      </c>
      <c r="L221" s="13" t="str">
        <f>VLOOKUP($A221,Raw!$B$2:$DG$512,36,0)</f>
        <v>0</v>
      </c>
      <c r="M221" s="13" t="str">
        <f>VLOOKUP($A221,Raw!$B$2:$DG$512,37,0)</f>
        <v>0</v>
      </c>
    </row>
    <row r="222" spans="1:13" x14ac:dyDescent="0.3">
      <c r="A222" s="13" t="s">
        <v>3903</v>
      </c>
      <c r="B222" s="13" t="str">
        <f>VLOOKUP($A222,Raw!$B$2:$DG$512,26,0)</f>
        <v>47.64</v>
      </c>
      <c r="C222" s="13" t="str">
        <f>VLOOKUP($A222,Raw!$B$2:$DG$512,27,0)</f>
        <v>0</v>
      </c>
      <c r="D222" s="13" t="str">
        <f>VLOOKUP($A222,Raw!$B$2:$DG$512,28,0)</f>
        <v>0</v>
      </c>
      <c r="E222" s="13" t="str">
        <f>VLOOKUP($A222,Raw!$B$2:$DG$512,29,0)</f>
        <v>0</v>
      </c>
      <c r="F222" s="13" t="str">
        <f>VLOOKUP($A222,Raw!$B$2:$DG$512,30,0)</f>
        <v>0</v>
      </c>
      <c r="G222" s="13" t="str">
        <f>VLOOKUP($A222,Raw!$B$2:$DG$512,31,0)</f>
        <v>0</v>
      </c>
      <c r="H222" s="13" t="str">
        <f>VLOOKUP($A222,Raw!$B$2:$DG$512,32,0)</f>
        <v>0</v>
      </c>
      <c r="I222" s="13" t="str">
        <f>VLOOKUP($A222,Raw!$B$2:$DG$512,33,0)</f>
        <v>0</v>
      </c>
      <c r="J222" s="13" t="str">
        <f>VLOOKUP($A222,Raw!$B$2:$DG$512,34,0)</f>
        <v>0</v>
      </c>
      <c r="K222" s="13" t="str">
        <f>VLOOKUP($A222,Raw!$B$2:$DG$512,35,0)</f>
        <v>0</v>
      </c>
      <c r="L222" s="13" t="str">
        <f>VLOOKUP($A222,Raw!$B$2:$DG$512,36,0)</f>
        <v>0.67</v>
      </c>
      <c r="M222" s="13" t="str">
        <f>VLOOKUP($A222,Raw!$B$2:$DG$512,37,0)</f>
        <v>48.31</v>
      </c>
    </row>
    <row r="223" spans="1:13" x14ac:dyDescent="0.3">
      <c r="A223" s="13" t="s">
        <v>3919</v>
      </c>
      <c r="B223" s="13" t="str">
        <f>VLOOKUP($A223,Raw!$B$2:$DG$512,26,0)</f>
        <v>98.75</v>
      </c>
      <c r="C223" s="13" t="str">
        <f>VLOOKUP($A223,Raw!$B$2:$DG$512,27,0)</f>
        <v>0</v>
      </c>
      <c r="D223" s="13" t="str">
        <f>VLOOKUP($A223,Raw!$B$2:$DG$512,28,0)</f>
        <v>0</v>
      </c>
      <c r="E223" s="13" t="str">
        <f>VLOOKUP($A223,Raw!$B$2:$DG$512,29,0)</f>
        <v>0</v>
      </c>
      <c r="F223" s="13" t="str">
        <f>VLOOKUP($A223,Raw!$B$2:$DG$512,30,0)</f>
        <v>0</v>
      </c>
      <c r="G223" s="13" t="str">
        <f>VLOOKUP($A223,Raw!$B$2:$DG$512,31,0)</f>
        <v>0</v>
      </c>
      <c r="H223" s="13" t="str">
        <f>VLOOKUP($A223,Raw!$B$2:$DG$512,32,0)</f>
        <v>0</v>
      </c>
      <c r="I223" s="13" t="str">
        <f>VLOOKUP($A223,Raw!$B$2:$DG$512,33,0)</f>
        <v>0</v>
      </c>
      <c r="J223" s="13" t="str">
        <f>VLOOKUP($A223,Raw!$B$2:$DG$512,34,0)</f>
        <v>0</v>
      </c>
      <c r="K223" s="13" t="str">
        <f>VLOOKUP($A223,Raw!$B$2:$DG$512,35,0)</f>
        <v>0</v>
      </c>
      <c r="L223" s="13" t="str">
        <f>VLOOKUP($A223,Raw!$B$2:$DG$512,36,0)</f>
        <v>12.49</v>
      </c>
      <c r="M223" s="13" t="str">
        <f>VLOOKUP($A223,Raw!$B$2:$DG$512,37,0)</f>
        <v>111.24</v>
      </c>
    </row>
    <row r="224" spans="1:13" x14ac:dyDescent="0.3">
      <c r="A224" s="13" t="s">
        <v>3931</v>
      </c>
      <c r="B224" s="13" t="str">
        <f>VLOOKUP($A224,Raw!$B$2:$DG$512,26,0)</f>
        <v>523.53</v>
      </c>
      <c r="C224" s="13" t="str">
        <f>VLOOKUP($A224,Raw!$B$2:$DG$512,27,0)</f>
        <v>0</v>
      </c>
      <c r="D224" s="13" t="str">
        <f>VLOOKUP($A224,Raw!$B$2:$DG$512,28,0)</f>
        <v>0</v>
      </c>
      <c r="E224" s="13" t="str">
        <f>VLOOKUP($A224,Raw!$B$2:$DG$512,29,0)</f>
        <v>0</v>
      </c>
      <c r="F224" s="13" t="str">
        <f>VLOOKUP($A224,Raw!$B$2:$DG$512,30,0)</f>
        <v>0</v>
      </c>
      <c r="G224" s="13" t="str">
        <f>VLOOKUP($A224,Raw!$B$2:$DG$512,31,0)</f>
        <v>0</v>
      </c>
      <c r="H224" s="13" t="str">
        <f>VLOOKUP($A224,Raw!$B$2:$DG$512,32,0)</f>
        <v>0</v>
      </c>
      <c r="I224" s="13" t="str">
        <f>VLOOKUP($A224,Raw!$B$2:$DG$512,33,0)</f>
        <v>0</v>
      </c>
      <c r="J224" s="13" t="str">
        <f>VLOOKUP($A224,Raw!$B$2:$DG$512,34,0)</f>
        <v>0</v>
      </c>
      <c r="K224" s="13" t="str">
        <f>VLOOKUP($A224,Raw!$B$2:$DG$512,35,0)</f>
        <v>19.2</v>
      </c>
      <c r="L224" s="13" t="str">
        <f>VLOOKUP($A224,Raw!$B$2:$DG$512,36,0)</f>
        <v>19.42</v>
      </c>
      <c r="M224" s="13" t="str">
        <f>VLOOKUP($A224,Raw!$B$2:$DG$512,37,0)</f>
        <v>562.15</v>
      </c>
    </row>
    <row r="225" spans="1:13" x14ac:dyDescent="0.3">
      <c r="A225" s="13" t="s">
        <v>3952</v>
      </c>
      <c r="B225" s="13" t="str">
        <f>VLOOKUP($A225,Raw!$B$2:$DG$512,26,0)</f>
        <v>6726.35</v>
      </c>
      <c r="C225" s="13" t="str">
        <f>VLOOKUP($A225,Raw!$B$2:$DG$512,27,0)</f>
        <v>0</v>
      </c>
      <c r="D225" s="13" t="str">
        <f>VLOOKUP($A225,Raw!$B$2:$DG$512,28,0)</f>
        <v>0</v>
      </c>
      <c r="E225" s="13" t="str">
        <f>VLOOKUP($A225,Raw!$B$2:$DG$512,29,0)</f>
        <v>0</v>
      </c>
      <c r="F225" s="13" t="str">
        <f>VLOOKUP($A225,Raw!$B$2:$DG$512,30,0)</f>
        <v>0</v>
      </c>
      <c r="G225" s="13" t="str">
        <f>VLOOKUP($A225,Raw!$B$2:$DG$512,31,0)</f>
        <v>0</v>
      </c>
      <c r="H225" s="13" t="str">
        <f>VLOOKUP($A225,Raw!$B$2:$DG$512,32,0)</f>
        <v>0</v>
      </c>
      <c r="I225" s="13" t="str">
        <f>VLOOKUP($A225,Raw!$B$2:$DG$512,33,0)</f>
        <v>0</v>
      </c>
      <c r="J225" s="13" t="str">
        <f>VLOOKUP($A225,Raw!$B$2:$DG$512,34,0)</f>
        <v>0</v>
      </c>
      <c r="K225" s="13" t="str">
        <f>VLOOKUP($A225,Raw!$B$2:$DG$512,35,0)</f>
        <v>7.4</v>
      </c>
      <c r="L225" s="13" t="str">
        <f>VLOOKUP($A225,Raw!$B$2:$DG$512,36,0)</f>
        <v>181.34</v>
      </c>
      <c r="M225" s="13" t="str">
        <f>VLOOKUP($A225,Raw!$B$2:$DG$512,37,0)</f>
        <v>6915.08</v>
      </c>
    </row>
    <row r="226" spans="1:13" x14ac:dyDescent="0.3">
      <c r="A226" s="13" t="s">
        <v>3986</v>
      </c>
      <c r="B226" s="13" t="str">
        <f>VLOOKUP($A226,Raw!$B$2:$DG$512,26,0)</f>
        <v>71.33</v>
      </c>
      <c r="C226" s="13" t="str">
        <f>VLOOKUP($A226,Raw!$B$2:$DG$512,27,0)</f>
        <v>0</v>
      </c>
      <c r="D226" s="13" t="str">
        <f>VLOOKUP($A226,Raw!$B$2:$DG$512,28,0)</f>
        <v>0</v>
      </c>
      <c r="E226" s="13" t="str">
        <f>VLOOKUP($A226,Raw!$B$2:$DG$512,29,0)</f>
        <v>0</v>
      </c>
      <c r="F226" s="13" t="str">
        <f>VLOOKUP($A226,Raw!$B$2:$DG$512,30,0)</f>
        <v>0</v>
      </c>
      <c r="G226" s="13" t="str">
        <f>VLOOKUP($A226,Raw!$B$2:$DG$512,31,0)</f>
        <v>0</v>
      </c>
      <c r="H226" s="13" t="str">
        <f>VLOOKUP($A226,Raw!$B$2:$DG$512,32,0)</f>
        <v>0</v>
      </c>
      <c r="I226" s="13" t="str">
        <f>VLOOKUP($A226,Raw!$B$2:$DG$512,33,0)</f>
        <v>0</v>
      </c>
      <c r="J226" s="13" t="str">
        <f>VLOOKUP($A226,Raw!$B$2:$DG$512,34,0)</f>
        <v>0</v>
      </c>
      <c r="K226" s="13" t="str">
        <f>VLOOKUP($A226,Raw!$B$2:$DG$512,35,0)</f>
        <v>10.38</v>
      </c>
      <c r="L226" s="13" t="str">
        <f>VLOOKUP($A226,Raw!$B$2:$DG$512,36,0)</f>
        <v>0</v>
      </c>
      <c r="M226" s="13" t="str">
        <f>VLOOKUP($A226,Raw!$B$2:$DG$512,37,0)</f>
        <v>81.71</v>
      </c>
    </row>
    <row r="227" spans="1:13" x14ac:dyDescent="0.3">
      <c r="A227" s="13" t="s">
        <v>3995</v>
      </c>
      <c r="B227" s="13" t="str">
        <f>VLOOKUP($A227,Raw!$B$2:$DG$512,26,0)</f>
        <v>494.05712</v>
      </c>
      <c r="C227" s="13" t="str">
        <f>VLOOKUP($A227,Raw!$B$2:$DG$512,27,0)</f>
        <v>0</v>
      </c>
      <c r="D227" s="13" t="str">
        <f>VLOOKUP($A227,Raw!$B$2:$DG$512,28,0)</f>
        <v>0</v>
      </c>
      <c r="E227" s="13" t="str">
        <f>VLOOKUP($A227,Raw!$B$2:$DG$512,29,0)</f>
        <v>50.33</v>
      </c>
      <c r="F227" s="13" t="str">
        <f>VLOOKUP($A227,Raw!$B$2:$DG$512,30,0)</f>
        <v>0</v>
      </c>
      <c r="G227" s="13" t="str">
        <f>VLOOKUP($A227,Raw!$B$2:$DG$512,31,0)</f>
        <v>0</v>
      </c>
      <c r="H227" s="13" t="str">
        <f>VLOOKUP($A227,Raw!$B$2:$DG$512,32,0)</f>
        <v>0.27</v>
      </c>
      <c r="I227" s="13" t="str">
        <f>VLOOKUP($A227,Raw!$B$2:$DG$512,33,0)</f>
        <v>0</v>
      </c>
      <c r="J227" s="13" t="str">
        <f>VLOOKUP($A227,Raw!$B$2:$DG$512,34,0)</f>
        <v>-0.17</v>
      </c>
      <c r="K227" s="13" t="str">
        <f>VLOOKUP($A227,Raw!$B$2:$DG$512,35,0)</f>
        <v>0.00007</v>
      </c>
      <c r="L227" s="13" t="str">
        <f>VLOOKUP($A227,Raw!$B$2:$DG$512,36,0)</f>
        <v>23.7103</v>
      </c>
      <c r="M227" s="13" t="str">
        <f>VLOOKUP($A227,Raw!$B$2:$DG$512,37,0)</f>
        <v>568.19749</v>
      </c>
    </row>
    <row r="228" spans="1:13" x14ac:dyDescent="0.3">
      <c r="A228" s="13" t="s">
        <v>4011</v>
      </c>
      <c r="B228" s="13" t="str">
        <f>VLOOKUP($A228,Raw!$B$2:$DG$512,26,0)</f>
        <v>113.58773</v>
      </c>
      <c r="C228" s="13" t="str">
        <f>VLOOKUP($A228,Raw!$B$2:$DG$512,27,0)</f>
        <v>0</v>
      </c>
      <c r="D228" s="13" t="str">
        <f>VLOOKUP($A228,Raw!$B$2:$DG$512,28,0)</f>
        <v>9.58857</v>
      </c>
      <c r="E228" s="13" t="str">
        <f>VLOOKUP($A228,Raw!$B$2:$DG$512,29,0)</f>
        <v>0</v>
      </c>
      <c r="F228" s="13" t="str">
        <f>VLOOKUP($A228,Raw!$B$2:$DG$512,30,0)</f>
        <v>0.553</v>
      </c>
      <c r="G228" s="13" t="str">
        <f>VLOOKUP($A228,Raw!$B$2:$DG$512,31,0)</f>
        <v>0</v>
      </c>
      <c r="H228" s="13" t="str">
        <f>VLOOKUP($A228,Raw!$B$2:$DG$512,32,0)</f>
        <v>0</v>
      </c>
      <c r="I228" s="13" t="str">
        <f>VLOOKUP($A228,Raw!$B$2:$DG$512,33,0)</f>
        <v>0</v>
      </c>
      <c r="J228" s="13" t="str">
        <f>VLOOKUP($A228,Raw!$B$2:$DG$512,34,0)</f>
        <v>0</v>
      </c>
      <c r="K228" s="13" t="str">
        <f>VLOOKUP($A228,Raw!$B$2:$DG$512,35,0)</f>
        <v>0.01628</v>
      </c>
      <c r="L228" s="13" t="str">
        <f>VLOOKUP($A228,Raw!$B$2:$DG$512,36,0)</f>
        <v>7.97964</v>
      </c>
      <c r="M228" s="13" t="str">
        <f>VLOOKUP($A228,Raw!$B$2:$DG$512,37,0)</f>
        <v>131.72522</v>
      </c>
    </row>
    <row r="229" spans="1:13" x14ac:dyDescent="0.3">
      <c r="A229" s="13" t="s">
        <v>4034</v>
      </c>
      <c r="B229" s="13" t="str">
        <f>VLOOKUP($A229,Raw!$B$2:$DG$512,26,0)</f>
        <v>156.59</v>
      </c>
      <c r="C229" s="13" t="str">
        <f>VLOOKUP($A229,Raw!$B$2:$DG$512,27,0)</f>
        <v>1.56</v>
      </c>
      <c r="D229" s="13" t="str">
        <f>VLOOKUP($A229,Raw!$B$2:$DG$512,28,0)</f>
        <v>0</v>
      </c>
      <c r="E229" s="13" t="str">
        <f>VLOOKUP($A229,Raw!$B$2:$DG$512,29,0)</f>
        <v>0</v>
      </c>
      <c r="F229" s="13" t="str">
        <f>VLOOKUP($A229,Raw!$B$2:$DG$512,30,0)</f>
        <v>0</v>
      </c>
      <c r="G229" s="13" t="str">
        <f>VLOOKUP($A229,Raw!$B$2:$DG$512,31,0)</f>
        <v>0</v>
      </c>
      <c r="H229" s="13" t="str">
        <f>VLOOKUP($A229,Raw!$B$2:$DG$512,32,0)</f>
        <v>0</v>
      </c>
      <c r="I229" s="13" t="str">
        <f>VLOOKUP($A229,Raw!$B$2:$DG$512,33,0)</f>
        <v>0</v>
      </c>
      <c r="J229" s="13" t="str">
        <f>VLOOKUP($A229,Raw!$B$2:$DG$512,34,0)</f>
        <v>0</v>
      </c>
      <c r="K229" s="13" t="str">
        <f>VLOOKUP($A229,Raw!$B$2:$DG$512,35,0)</f>
        <v>7.7</v>
      </c>
      <c r="L229" s="13" t="str">
        <f>VLOOKUP($A229,Raw!$B$2:$DG$512,36,0)</f>
        <v>4.86</v>
      </c>
      <c r="M229" s="13" t="str">
        <f>VLOOKUP($A229,Raw!$B$2:$DG$512,37,0)</f>
        <v>170.71</v>
      </c>
    </row>
    <row r="230" spans="1:13" x14ac:dyDescent="0.3">
      <c r="A230" s="13" t="s">
        <v>4050</v>
      </c>
      <c r="B230" s="13" t="str">
        <f>VLOOKUP($A230,Raw!$B$2:$DG$512,26,0)</f>
        <v>2.09</v>
      </c>
      <c r="C230" s="13" t="str">
        <f>VLOOKUP($A230,Raw!$B$2:$DG$512,27,0)</f>
        <v>0</v>
      </c>
      <c r="D230" s="13" t="str">
        <f>VLOOKUP($A230,Raw!$B$2:$DG$512,28,0)</f>
        <v>0.07</v>
      </c>
      <c r="E230" s="13" t="str">
        <f>VLOOKUP($A230,Raw!$B$2:$DG$512,29,0)</f>
        <v>0</v>
      </c>
      <c r="F230" s="13" t="str">
        <f>VLOOKUP($A230,Raw!$B$2:$DG$512,30,0)</f>
        <v>0</v>
      </c>
      <c r="G230" s="13" t="str">
        <f>VLOOKUP($A230,Raw!$B$2:$DG$512,31,0)</f>
        <v>0</v>
      </c>
      <c r="H230" s="13" t="str">
        <f>VLOOKUP($A230,Raw!$B$2:$DG$512,32,0)</f>
        <v>0</v>
      </c>
      <c r="I230" s="13" t="str">
        <f>VLOOKUP($A230,Raw!$B$2:$DG$512,33,0)</f>
        <v>0</v>
      </c>
      <c r="J230" s="13" t="str">
        <f>VLOOKUP($A230,Raw!$B$2:$DG$512,34,0)</f>
        <v>0</v>
      </c>
      <c r="K230" s="13" t="str">
        <f>VLOOKUP($A230,Raw!$B$2:$DG$512,35,0)</f>
        <v>0.43</v>
      </c>
      <c r="L230" s="13" t="str">
        <f>VLOOKUP($A230,Raw!$B$2:$DG$512,36,0)</f>
        <v>0.05</v>
      </c>
      <c r="M230" s="13" t="str">
        <f>VLOOKUP($A230,Raw!$B$2:$DG$512,37,0)</f>
        <v>2.64</v>
      </c>
    </row>
    <row r="231" spans="1:13" x14ac:dyDescent="0.3">
      <c r="A231" s="13" t="s">
        <v>4062</v>
      </c>
      <c r="B231" s="13" t="str">
        <f>VLOOKUP($A231,Raw!$B$2:$DG$512,26,0)</f>
        <v>84.16</v>
      </c>
      <c r="C231" s="13" t="str">
        <f>VLOOKUP($A231,Raw!$B$2:$DG$512,27,0)</f>
        <v>0</v>
      </c>
      <c r="D231" s="13" t="str">
        <f>VLOOKUP($A231,Raw!$B$2:$DG$512,28,0)</f>
        <v>0</v>
      </c>
      <c r="E231" s="13" t="str">
        <f>VLOOKUP($A231,Raw!$B$2:$DG$512,29,0)</f>
        <v>0</v>
      </c>
      <c r="F231" s="13" t="str">
        <f>VLOOKUP($A231,Raw!$B$2:$DG$512,30,0)</f>
        <v>0</v>
      </c>
      <c r="G231" s="13" t="str">
        <f>VLOOKUP($A231,Raw!$B$2:$DG$512,31,0)</f>
        <v>0</v>
      </c>
      <c r="H231" s="13" t="str">
        <f>VLOOKUP($A231,Raw!$B$2:$DG$512,32,0)</f>
        <v>0</v>
      </c>
      <c r="I231" s="13" t="str">
        <f>VLOOKUP($A231,Raw!$B$2:$DG$512,33,0)</f>
        <v>0</v>
      </c>
      <c r="J231" s="13" t="str">
        <f>VLOOKUP($A231,Raw!$B$2:$DG$512,34,0)</f>
        <v>0</v>
      </c>
      <c r="K231" s="13" t="str">
        <f>VLOOKUP($A231,Raw!$B$2:$DG$512,35,0)</f>
        <v>0</v>
      </c>
      <c r="L231" s="13" t="str">
        <f>VLOOKUP($A231,Raw!$B$2:$DG$512,36,0)</f>
        <v>0.4</v>
      </c>
      <c r="M231" s="13" t="str">
        <f>VLOOKUP($A231,Raw!$B$2:$DG$512,37,0)</f>
        <v>84.55</v>
      </c>
    </row>
    <row r="232" spans="1:13" x14ac:dyDescent="0.3">
      <c r="A232" s="13" t="s">
        <v>4075</v>
      </c>
      <c r="B232" s="13" t="str">
        <f>VLOOKUP($A232,Raw!$B$2:$DG$512,26,0)</f>
        <v>0</v>
      </c>
      <c r="C232" s="13" t="str">
        <f>VLOOKUP($A232,Raw!$B$2:$DG$512,27,0)</f>
        <v>0</v>
      </c>
      <c r="D232" s="13" t="str">
        <f>VLOOKUP($A232,Raw!$B$2:$DG$512,28,0)</f>
        <v>0</v>
      </c>
      <c r="E232" s="13" t="str">
        <f>VLOOKUP($A232,Raw!$B$2:$DG$512,29,0)</f>
        <v>0</v>
      </c>
      <c r="F232" s="13" t="str">
        <f>VLOOKUP($A232,Raw!$B$2:$DG$512,30,0)</f>
        <v>0</v>
      </c>
      <c r="G232" s="13" t="str">
        <f>VLOOKUP($A232,Raw!$B$2:$DG$512,31,0)</f>
        <v>6.39</v>
      </c>
      <c r="H232" s="13" t="str">
        <f>VLOOKUP($A232,Raw!$B$2:$DG$512,32,0)</f>
        <v>0</v>
      </c>
      <c r="I232" s="13" t="str">
        <f>VLOOKUP($A232,Raw!$B$2:$DG$512,33,0)</f>
        <v>0</v>
      </c>
      <c r="J232" s="13" t="str">
        <f>VLOOKUP($A232,Raw!$B$2:$DG$512,34,0)</f>
        <v>0</v>
      </c>
      <c r="K232" s="13" t="str">
        <f>VLOOKUP($A232,Raw!$B$2:$DG$512,35,0)</f>
        <v>0</v>
      </c>
      <c r="L232" s="13" t="str">
        <f>VLOOKUP($A232,Raw!$B$2:$DG$512,36,0)</f>
        <v>0</v>
      </c>
      <c r="M232" s="13" t="str">
        <f>VLOOKUP($A232,Raw!$B$2:$DG$512,37,0)</f>
        <v>6.39</v>
      </c>
    </row>
    <row r="233" spans="1:13" x14ac:dyDescent="0.3">
      <c r="A233" s="13" t="s">
        <v>4083</v>
      </c>
      <c r="B233" s="13" t="str">
        <f>VLOOKUP($A233,Raw!$B$2:$DG$512,26,0)</f>
        <v>0</v>
      </c>
      <c r="C233" s="13" t="str">
        <f>VLOOKUP($A233,Raw!$B$2:$DG$512,27,0)</f>
        <v>0</v>
      </c>
      <c r="D233" s="13" t="str">
        <f>VLOOKUP($A233,Raw!$B$2:$DG$512,28,0)</f>
        <v>0</v>
      </c>
      <c r="E233" s="13" t="str">
        <f>VLOOKUP($A233,Raw!$B$2:$DG$512,29,0)</f>
        <v>0</v>
      </c>
      <c r="F233" s="13" t="str">
        <f>VLOOKUP($A233,Raw!$B$2:$DG$512,30,0)</f>
        <v>0</v>
      </c>
      <c r="G233" s="13" t="str">
        <f>VLOOKUP($A233,Raw!$B$2:$DG$512,31,0)</f>
        <v>0</v>
      </c>
      <c r="H233" s="13" t="str">
        <f>VLOOKUP($A233,Raw!$B$2:$DG$512,32,0)</f>
        <v>0</v>
      </c>
      <c r="I233" s="13" t="str">
        <f>VLOOKUP($A233,Raw!$B$2:$DG$512,33,0)</f>
        <v>0</v>
      </c>
      <c r="J233" s="13" t="str">
        <f>VLOOKUP($A233,Raw!$B$2:$DG$512,34,0)</f>
        <v>0</v>
      </c>
      <c r="K233" s="13" t="str">
        <f>VLOOKUP($A233,Raw!$B$2:$DG$512,35,0)</f>
        <v>0</v>
      </c>
      <c r="L233" s="13" t="str">
        <f>VLOOKUP($A233,Raw!$B$2:$DG$512,36,0)</f>
        <v>0</v>
      </c>
      <c r="M233" s="13" t="str">
        <f>VLOOKUP($A233,Raw!$B$2:$DG$512,37,0)</f>
        <v>0</v>
      </c>
    </row>
    <row r="234" spans="1:13" x14ac:dyDescent="0.3">
      <c r="A234" s="13" t="s">
        <v>4088</v>
      </c>
      <c r="B234" s="13" t="str">
        <f>VLOOKUP($A234,Raw!$B$2:$DG$512,26,0)</f>
        <v>212.29</v>
      </c>
      <c r="C234" s="13" t="str">
        <f>VLOOKUP($A234,Raw!$B$2:$DG$512,27,0)</f>
        <v>0.19</v>
      </c>
      <c r="D234" s="13" t="str">
        <f>VLOOKUP($A234,Raw!$B$2:$DG$512,28,0)</f>
        <v>0</v>
      </c>
      <c r="E234" s="13" t="str">
        <f>VLOOKUP($A234,Raw!$B$2:$DG$512,29,0)</f>
        <v>0</v>
      </c>
      <c r="F234" s="13" t="str">
        <f>VLOOKUP($A234,Raw!$B$2:$DG$512,30,0)</f>
        <v>0</v>
      </c>
      <c r="G234" s="13" t="str">
        <f>VLOOKUP($A234,Raw!$B$2:$DG$512,31,0)</f>
        <v>0</v>
      </c>
      <c r="H234" s="13" t="str">
        <f>VLOOKUP($A234,Raw!$B$2:$DG$512,32,0)</f>
        <v>0</v>
      </c>
      <c r="I234" s="13" t="str">
        <f>VLOOKUP($A234,Raw!$B$2:$DG$512,33,0)</f>
        <v>0</v>
      </c>
      <c r="J234" s="13" t="str">
        <f>VLOOKUP($A234,Raw!$B$2:$DG$512,34,0)</f>
        <v>0</v>
      </c>
      <c r="K234" s="13" t="str">
        <f>VLOOKUP($A234,Raw!$B$2:$DG$512,35,0)</f>
        <v>2.31</v>
      </c>
      <c r="L234" s="13" t="str">
        <f>VLOOKUP($A234,Raw!$B$2:$DG$512,36,0)</f>
        <v>5.45</v>
      </c>
      <c r="M234" s="13" t="str">
        <f>VLOOKUP($A234,Raw!$B$2:$DG$512,37,0)</f>
        <v>220.24</v>
      </c>
    </row>
    <row r="235" spans="1:13" x14ac:dyDescent="0.3">
      <c r="A235" s="13" t="s">
        <v>4102</v>
      </c>
      <c r="B235" s="13" t="str">
        <f>VLOOKUP($A235,Raw!$B$2:$DG$512,26,0)</f>
        <v>1797.73</v>
      </c>
      <c r="C235" s="13" t="str">
        <f>VLOOKUP($A235,Raw!$B$2:$DG$512,27,0)</f>
        <v>0</v>
      </c>
      <c r="D235" s="13" t="str">
        <f>VLOOKUP($A235,Raw!$B$2:$DG$512,28,0)</f>
        <v>0</v>
      </c>
      <c r="E235" s="13" t="str">
        <f>VLOOKUP($A235,Raw!$B$2:$DG$512,29,0)</f>
        <v>0</v>
      </c>
      <c r="F235" s="13" t="str">
        <f>VLOOKUP($A235,Raw!$B$2:$DG$512,30,0)</f>
        <v>0</v>
      </c>
      <c r="G235" s="13" t="str">
        <f>VLOOKUP($A235,Raw!$B$2:$DG$512,31,0)</f>
        <v>0</v>
      </c>
      <c r="H235" s="13" t="str">
        <f>VLOOKUP($A235,Raw!$B$2:$DG$512,32,0)</f>
        <v>0</v>
      </c>
      <c r="I235" s="13" t="str">
        <f>VLOOKUP($A235,Raw!$B$2:$DG$512,33,0)</f>
        <v>0</v>
      </c>
      <c r="J235" s="13" t="str">
        <f>VLOOKUP($A235,Raw!$B$2:$DG$512,34,0)</f>
        <v>0</v>
      </c>
      <c r="K235" s="13" t="str">
        <f>VLOOKUP($A235,Raw!$B$2:$DG$512,35,0)</f>
        <v>0</v>
      </c>
      <c r="L235" s="13" t="str">
        <f>VLOOKUP($A235,Raw!$B$2:$DG$512,36,0)</f>
        <v>40.45</v>
      </c>
      <c r="M235" s="13" t="str">
        <f>VLOOKUP($A235,Raw!$B$2:$DG$512,37,0)</f>
        <v>1838.18</v>
      </c>
    </row>
    <row r="236" spans="1:13" x14ac:dyDescent="0.3">
      <c r="A236" s="13" t="s">
        <v>4112</v>
      </c>
      <c r="B236" s="13" t="str">
        <f>VLOOKUP($A236,Raw!$B$2:$DG$512,26,0)</f>
        <v>0</v>
      </c>
      <c r="C236" s="13" t="str">
        <f>VLOOKUP($A236,Raw!$B$2:$DG$512,27,0)</f>
        <v>28.35</v>
      </c>
      <c r="D236" s="13" t="str">
        <f>VLOOKUP($A236,Raw!$B$2:$DG$512,28,0)</f>
        <v>0</v>
      </c>
      <c r="E236" s="13" t="str">
        <f>VLOOKUP($A236,Raw!$B$2:$DG$512,29,0)</f>
        <v>0</v>
      </c>
      <c r="F236" s="13" t="str">
        <f>VLOOKUP($A236,Raw!$B$2:$DG$512,30,0)</f>
        <v>0</v>
      </c>
      <c r="G236" s="13" t="str">
        <f>VLOOKUP($A236,Raw!$B$2:$DG$512,31,0)</f>
        <v>0</v>
      </c>
      <c r="H236" s="13" t="str">
        <f>VLOOKUP($A236,Raw!$B$2:$DG$512,32,0)</f>
        <v>0</v>
      </c>
      <c r="I236" s="13" t="str">
        <f>VLOOKUP($A236,Raw!$B$2:$DG$512,33,0)</f>
        <v>0</v>
      </c>
      <c r="J236" s="13" t="str">
        <f>VLOOKUP($A236,Raw!$B$2:$DG$512,34,0)</f>
        <v>0</v>
      </c>
      <c r="K236" s="13" t="str">
        <f>VLOOKUP($A236,Raw!$B$2:$DG$512,35,0)</f>
        <v>0</v>
      </c>
      <c r="L236" s="13" t="str">
        <f>VLOOKUP($A236,Raw!$B$2:$DG$512,36,0)</f>
        <v>0</v>
      </c>
      <c r="M236" s="13" t="str">
        <f>VLOOKUP($A236,Raw!$B$2:$DG$512,37,0)</f>
        <v>28.35</v>
      </c>
    </row>
    <row r="237" spans="1:13" x14ac:dyDescent="0.3">
      <c r="A237" s="13" t="s">
        <v>4126</v>
      </c>
      <c r="B237" s="13" t="str">
        <f>VLOOKUP($A237,Raw!$B$2:$DG$512,26,0)</f>
        <v>160.66</v>
      </c>
      <c r="C237" s="13" t="str">
        <f>VLOOKUP($A237,Raw!$B$2:$DG$512,27,0)</f>
        <v>0.5</v>
      </c>
      <c r="D237" s="13" t="str">
        <f>VLOOKUP($A237,Raw!$B$2:$DG$512,28,0)</f>
        <v>1.35</v>
      </c>
      <c r="E237" s="13" t="str">
        <f>VLOOKUP($A237,Raw!$B$2:$DG$512,29,0)</f>
        <v>0</v>
      </c>
      <c r="F237" s="13" t="str">
        <f>VLOOKUP($A237,Raw!$B$2:$DG$512,30,0)</f>
        <v>0</v>
      </c>
      <c r="G237" s="13" t="str">
        <f>VLOOKUP($A237,Raw!$B$2:$DG$512,31,0)</f>
        <v>0</v>
      </c>
      <c r="H237" s="13" t="str">
        <f>VLOOKUP($A237,Raw!$B$2:$DG$512,32,0)</f>
        <v>0</v>
      </c>
      <c r="I237" s="13" t="str">
        <f>VLOOKUP($A237,Raw!$B$2:$DG$512,33,0)</f>
        <v>0</v>
      </c>
      <c r="J237" s="13" t="str">
        <f>VLOOKUP($A237,Raw!$B$2:$DG$512,34,0)</f>
        <v>0</v>
      </c>
      <c r="K237" s="13" t="str">
        <f>VLOOKUP($A237,Raw!$B$2:$DG$512,35,0)</f>
        <v>13.21</v>
      </c>
      <c r="L237" s="13" t="str">
        <f>VLOOKUP($A237,Raw!$B$2:$DG$512,36,0)</f>
        <v>6.2</v>
      </c>
      <c r="M237" s="13" t="str">
        <f>VLOOKUP($A237,Raw!$B$2:$DG$512,37,0)</f>
        <v>181.92</v>
      </c>
    </row>
    <row r="238" spans="1:13" x14ac:dyDescent="0.3">
      <c r="A238" s="13" t="s">
        <v>4145</v>
      </c>
      <c r="B238" s="13" t="str">
        <f>VLOOKUP($A238,Raw!$B$2:$DG$512,26,0)</f>
        <v>472.99</v>
      </c>
      <c r="C238" s="13" t="str">
        <f>VLOOKUP($A238,Raw!$B$2:$DG$512,27,0)</f>
        <v>0</v>
      </c>
      <c r="D238" s="13" t="str">
        <f>VLOOKUP($A238,Raw!$B$2:$DG$512,28,0)</f>
        <v>0</v>
      </c>
      <c r="E238" s="13" t="str">
        <f>VLOOKUP($A238,Raw!$B$2:$DG$512,29,0)</f>
        <v>0</v>
      </c>
      <c r="F238" s="13" t="str">
        <f>VLOOKUP($A238,Raw!$B$2:$DG$512,30,0)</f>
        <v>0</v>
      </c>
      <c r="G238" s="13" t="str">
        <f>VLOOKUP($A238,Raw!$B$2:$DG$512,31,0)</f>
        <v>0</v>
      </c>
      <c r="H238" s="13" t="str">
        <f>VLOOKUP($A238,Raw!$B$2:$DG$512,32,0)</f>
        <v>0</v>
      </c>
      <c r="I238" s="13" t="str">
        <f>VLOOKUP($A238,Raw!$B$2:$DG$512,33,0)</f>
        <v>0</v>
      </c>
      <c r="J238" s="13" t="str">
        <f>VLOOKUP($A238,Raw!$B$2:$DG$512,34,0)</f>
        <v>0</v>
      </c>
      <c r="K238" s="13" t="str">
        <f>VLOOKUP($A238,Raw!$B$2:$DG$512,35,0)</f>
        <v>0</v>
      </c>
      <c r="L238" s="13" t="str">
        <f>VLOOKUP($A238,Raw!$B$2:$DG$512,36,0)</f>
        <v>118.98</v>
      </c>
      <c r="M238" s="13" t="str">
        <f>VLOOKUP($A238,Raw!$B$2:$DG$512,37,0)</f>
        <v>591.97</v>
      </c>
    </row>
    <row r="239" spans="1:13" x14ac:dyDescent="0.3">
      <c r="A239" s="13" t="s">
        <v>4163</v>
      </c>
      <c r="B239" s="13" t="str">
        <f>VLOOKUP($A239,Raw!$B$2:$DG$512,26,0)</f>
        <v>0</v>
      </c>
      <c r="C239" s="13" t="str">
        <f>VLOOKUP($A239,Raw!$B$2:$DG$512,27,0)</f>
        <v>0</v>
      </c>
      <c r="D239" s="13" t="str">
        <f>VLOOKUP($A239,Raw!$B$2:$DG$512,28,0)</f>
        <v>0</v>
      </c>
      <c r="E239" s="13" t="str">
        <f>VLOOKUP($A239,Raw!$B$2:$DG$512,29,0)</f>
        <v>0</v>
      </c>
      <c r="F239" s="13" t="str">
        <f>VLOOKUP($A239,Raw!$B$2:$DG$512,30,0)</f>
        <v>0</v>
      </c>
      <c r="G239" s="13" t="str">
        <f>VLOOKUP($A239,Raw!$B$2:$DG$512,31,0)</f>
        <v>0</v>
      </c>
      <c r="H239" s="13" t="str">
        <f>VLOOKUP($A239,Raw!$B$2:$DG$512,32,0)</f>
        <v>0</v>
      </c>
      <c r="I239" s="13" t="str">
        <f>VLOOKUP($A239,Raw!$B$2:$DG$512,33,0)</f>
        <v>0</v>
      </c>
      <c r="J239" s="13" t="str">
        <f>VLOOKUP($A239,Raw!$B$2:$DG$512,34,0)</f>
        <v>0</v>
      </c>
      <c r="K239" s="13" t="str">
        <f>VLOOKUP($A239,Raw!$B$2:$DG$512,35,0)</f>
        <v>0</v>
      </c>
      <c r="L239" s="13" t="str">
        <f>VLOOKUP($A239,Raw!$B$2:$DG$512,36,0)</f>
        <v>0</v>
      </c>
      <c r="M239" s="13" t="str">
        <f>VLOOKUP($A239,Raw!$B$2:$DG$512,37,0)</f>
        <v>0</v>
      </c>
    </row>
    <row r="240" spans="1:13" x14ac:dyDescent="0.3">
      <c r="A240" s="13" t="s">
        <v>4172</v>
      </c>
      <c r="B240" s="13" t="str">
        <f>VLOOKUP($A240,Raw!$B$2:$DG$512,26,0)</f>
        <v>13327.35149</v>
      </c>
      <c r="C240" s="13" t="str">
        <f>VLOOKUP($A240,Raw!$B$2:$DG$512,27,0)</f>
        <v>0</v>
      </c>
      <c r="D240" s="13" t="str">
        <f>VLOOKUP($A240,Raw!$B$2:$DG$512,28,0)</f>
        <v>0</v>
      </c>
      <c r="E240" s="13" t="str">
        <f>VLOOKUP($A240,Raw!$B$2:$DG$512,29,0)</f>
        <v>0</v>
      </c>
      <c r="F240" s="13" t="str">
        <f>VLOOKUP($A240,Raw!$B$2:$DG$512,30,0)</f>
        <v>0</v>
      </c>
      <c r="G240" s="13" t="str">
        <f>VLOOKUP($A240,Raw!$B$2:$DG$512,31,0)</f>
        <v>0</v>
      </c>
      <c r="H240" s="13" t="str">
        <f>VLOOKUP($A240,Raw!$B$2:$DG$512,32,0)</f>
        <v>0</v>
      </c>
      <c r="I240" s="13" t="str">
        <f>VLOOKUP($A240,Raw!$B$2:$DG$512,33,0)</f>
        <v>0</v>
      </c>
      <c r="J240" s="13" t="str">
        <f>VLOOKUP($A240,Raw!$B$2:$DG$512,34,0)</f>
        <v>0</v>
      </c>
      <c r="K240" s="13" t="str">
        <f>VLOOKUP($A240,Raw!$B$2:$DG$512,35,0)</f>
        <v>128.17475</v>
      </c>
      <c r="L240" s="13" t="str">
        <f>VLOOKUP($A240,Raw!$B$2:$DG$512,36,0)</f>
        <v>200.91601</v>
      </c>
      <c r="M240" s="13" t="str">
        <f>VLOOKUP($A240,Raw!$B$2:$DG$512,37,0)</f>
        <v>13656.44227</v>
      </c>
    </row>
    <row r="241" spans="1:13" x14ac:dyDescent="0.3">
      <c r="A241" s="13" t="s">
        <v>4187</v>
      </c>
      <c r="B241" s="13" t="str">
        <f>VLOOKUP($A241,Raw!$B$2:$DG$512,26,0)</f>
        <v>0</v>
      </c>
      <c r="C241" s="13" t="str">
        <f>VLOOKUP($A241,Raw!$B$2:$DG$512,27,0)</f>
        <v>0</v>
      </c>
      <c r="D241" s="13" t="str">
        <f>VLOOKUP($A241,Raw!$B$2:$DG$512,28,0)</f>
        <v>0</v>
      </c>
      <c r="E241" s="13" t="str">
        <f>VLOOKUP($A241,Raw!$B$2:$DG$512,29,0)</f>
        <v>0</v>
      </c>
      <c r="F241" s="13" t="str">
        <f>VLOOKUP($A241,Raw!$B$2:$DG$512,30,0)</f>
        <v>0</v>
      </c>
      <c r="G241" s="13" t="str">
        <f>VLOOKUP($A241,Raw!$B$2:$DG$512,31,0)</f>
        <v>0</v>
      </c>
      <c r="H241" s="13" t="str">
        <f>VLOOKUP($A241,Raw!$B$2:$DG$512,32,0)</f>
        <v>0</v>
      </c>
      <c r="I241" s="13" t="str">
        <f>VLOOKUP($A241,Raw!$B$2:$DG$512,33,0)</f>
        <v>0</v>
      </c>
      <c r="J241" s="13" t="str">
        <f>VLOOKUP($A241,Raw!$B$2:$DG$512,34,0)</f>
        <v>0</v>
      </c>
      <c r="K241" s="13" t="str">
        <f>VLOOKUP($A241,Raw!$B$2:$DG$512,35,0)</f>
        <v>0</v>
      </c>
      <c r="L241" s="13" t="str">
        <f>VLOOKUP($A241,Raw!$B$2:$DG$512,36,0)</f>
        <v>0</v>
      </c>
      <c r="M241" s="13" t="str">
        <f>VLOOKUP($A241,Raw!$B$2:$DG$512,37,0)</f>
        <v>0</v>
      </c>
    </row>
    <row r="242" spans="1:13" x14ac:dyDescent="0.3">
      <c r="A242" s="13" t="s">
        <v>4198</v>
      </c>
      <c r="B242" s="13" t="str">
        <f>VLOOKUP($A242,Raw!$B$2:$DG$512,26,0)</f>
        <v>0</v>
      </c>
      <c r="C242" s="13" t="str">
        <f>VLOOKUP($A242,Raw!$B$2:$DG$512,27,0)</f>
        <v>0</v>
      </c>
      <c r="D242" s="13" t="str">
        <f>VLOOKUP($A242,Raw!$B$2:$DG$512,28,0)</f>
        <v>0</v>
      </c>
      <c r="E242" s="13" t="str">
        <f>VLOOKUP($A242,Raw!$B$2:$DG$512,29,0)</f>
        <v>0</v>
      </c>
      <c r="F242" s="13" t="str">
        <f>VLOOKUP($A242,Raw!$B$2:$DG$512,30,0)</f>
        <v>295.27</v>
      </c>
      <c r="G242" s="13" t="str">
        <f>VLOOKUP($A242,Raw!$B$2:$DG$512,31,0)</f>
        <v>0</v>
      </c>
      <c r="H242" s="13" t="str">
        <f>VLOOKUP($A242,Raw!$B$2:$DG$512,32,0)</f>
        <v>0</v>
      </c>
      <c r="I242" s="13" t="str">
        <f>VLOOKUP($A242,Raw!$B$2:$DG$512,33,0)</f>
        <v>0</v>
      </c>
      <c r="J242" s="13" t="str">
        <f>VLOOKUP($A242,Raw!$B$2:$DG$512,34,0)</f>
        <v>0</v>
      </c>
      <c r="K242" s="13" t="str">
        <f>VLOOKUP($A242,Raw!$B$2:$DG$512,35,0)</f>
        <v>971.21</v>
      </c>
      <c r="L242" s="13" t="str">
        <f>VLOOKUP($A242,Raw!$B$2:$DG$512,36,0)</f>
        <v>0.32</v>
      </c>
      <c r="M242" s="13" t="str">
        <f>VLOOKUP($A242,Raw!$B$2:$DG$512,37,0)</f>
        <v>1266.8</v>
      </c>
    </row>
    <row r="243" spans="1:13" x14ac:dyDescent="0.3">
      <c r="A243" s="13" t="s">
        <v>4232</v>
      </c>
      <c r="B243" s="13" t="str">
        <f>VLOOKUP($A243,Raw!$B$2:$DG$512,26,0)</f>
        <v>45.67183</v>
      </c>
      <c r="C243" s="13" t="str">
        <f>VLOOKUP($A243,Raw!$B$2:$DG$512,27,0)</f>
        <v>0.0175</v>
      </c>
      <c r="D243" s="13" t="str">
        <f>VLOOKUP($A243,Raw!$B$2:$DG$512,28,0)</f>
        <v>0.52062</v>
      </c>
      <c r="E243" s="13" t="str">
        <f>VLOOKUP($A243,Raw!$B$2:$DG$512,29,0)</f>
        <v>0</v>
      </c>
      <c r="F243" s="13" t="str">
        <f>VLOOKUP($A243,Raw!$B$2:$DG$512,30,0)</f>
        <v>0</v>
      </c>
      <c r="G243" s="13" t="str">
        <f>VLOOKUP($A243,Raw!$B$2:$DG$512,31,0)</f>
        <v>0</v>
      </c>
      <c r="H243" s="13" t="str">
        <f>VLOOKUP($A243,Raw!$B$2:$DG$512,32,0)</f>
        <v>0</v>
      </c>
      <c r="I243" s="13" t="str">
        <f>VLOOKUP($A243,Raw!$B$2:$DG$512,33,0)</f>
        <v>0</v>
      </c>
      <c r="J243" s="13" t="str">
        <f>VLOOKUP($A243,Raw!$B$2:$DG$512,34,0)</f>
        <v>0</v>
      </c>
      <c r="K243" s="13" t="str">
        <f>VLOOKUP($A243,Raw!$B$2:$DG$512,35,0)</f>
        <v>2.90451</v>
      </c>
      <c r="L243" s="13" t="str">
        <f>VLOOKUP($A243,Raw!$B$2:$DG$512,36,0)</f>
        <v>3.14844</v>
      </c>
      <c r="M243" s="13" t="str">
        <f>VLOOKUP($A243,Raw!$B$2:$DG$512,37,0)</f>
        <v>52.26289</v>
      </c>
    </row>
    <row r="244" spans="1:13" x14ac:dyDescent="0.3">
      <c r="A244" s="13" t="s">
        <v>4252</v>
      </c>
      <c r="B244" s="13" t="str">
        <f>VLOOKUP($A244,Raw!$B$2:$DG$512,26,0)</f>
        <v>1198.01</v>
      </c>
      <c r="C244" s="13" t="str">
        <f>VLOOKUP($A244,Raw!$B$2:$DG$512,27,0)</f>
        <v>0.2</v>
      </c>
      <c r="D244" s="13" t="str">
        <f>VLOOKUP($A244,Raw!$B$2:$DG$512,28,0)</f>
        <v>7.94</v>
      </c>
      <c r="E244" s="13" t="str">
        <f>VLOOKUP($A244,Raw!$B$2:$DG$512,29,0)</f>
        <v>0</v>
      </c>
      <c r="F244" s="13" t="str">
        <f>VLOOKUP($A244,Raw!$B$2:$DG$512,30,0)</f>
        <v>0</v>
      </c>
      <c r="G244" s="13" t="str">
        <f>VLOOKUP($A244,Raw!$B$2:$DG$512,31,0)</f>
        <v>0</v>
      </c>
      <c r="H244" s="13" t="str">
        <f>VLOOKUP($A244,Raw!$B$2:$DG$512,32,0)</f>
        <v>0</v>
      </c>
      <c r="I244" s="13" t="str">
        <f>VLOOKUP($A244,Raw!$B$2:$DG$512,33,0)</f>
        <v>0</v>
      </c>
      <c r="J244" s="13" t="str">
        <f>VLOOKUP($A244,Raw!$B$2:$DG$512,34,0)</f>
        <v>0</v>
      </c>
      <c r="K244" s="13" t="str">
        <f>VLOOKUP($A244,Raw!$B$2:$DG$512,35,0)</f>
        <v>236.05</v>
      </c>
      <c r="L244" s="13" t="str">
        <f>VLOOKUP($A244,Raw!$B$2:$DG$512,36,0)</f>
        <v>47.01</v>
      </c>
      <c r="M244" s="13" t="str">
        <f>VLOOKUP($A244,Raw!$B$2:$DG$512,37,0)</f>
        <v>1489.21</v>
      </c>
    </row>
    <row r="245" spans="1:13" x14ac:dyDescent="0.3">
      <c r="A245" s="13" t="s">
        <v>4280</v>
      </c>
      <c r="B245" s="13" t="str">
        <f>VLOOKUP($A245,Raw!$B$2:$DG$512,26,0)</f>
        <v>0</v>
      </c>
      <c r="C245" s="13" t="str">
        <f>VLOOKUP($A245,Raw!$B$2:$DG$512,27,0)</f>
        <v>0</v>
      </c>
      <c r="D245" s="13" t="str">
        <f>VLOOKUP($A245,Raw!$B$2:$DG$512,28,0)</f>
        <v>0</v>
      </c>
      <c r="E245" s="13" t="str">
        <f>VLOOKUP($A245,Raw!$B$2:$DG$512,29,0)</f>
        <v>0</v>
      </c>
      <c r="F245" s="13" t="str">
        <f>VLOOKUP($A245,Raw!$B$2:$DG$512,30,0)</f>
        <v>0</v>
      </c>
      <c r="G245" s="13" t="str">
        <f>VLOOKUP($A245,Raw!$B$2:$DG$512,31,0)</f>
        <v>0</v>
      </c>
      <c r="H245" s="13" t="str">
        <f>VLOOKUP($A245,Raw!$B$2:$DG$512,32,0)</f>
        <v>0</v>
      </c>
      <c r="I245" s="13" t="str">
        <f>VLOOKUP($A245,Raw!$B$2:$DG$512,33,0)</f>
        <v>0</v>
      </c>
      <c r="J245" s="13" t="str">
        <f>VLOOKUP($A245,Raw!$B$2:$DG$512,34,0)</f>
        <v>0</v>
      </c>
      <c r="K245" s="13" t="str">
        <f>VLOOKUP($A245,Raw!$B$2:$DG$512,35,0)</f>
        <v>0</v>
      </c>
      <c r="L245" s="13" t="str">
        <f>VLOOKUP($A245,Raw!$B$2:$DG$512,36,0)</f>
        <v>0</v>
      </c>
      <c r="M245" s="13" t="str">
        <f>VLOOKUP($A245,Raw!$B$2:$DG$512,37,0)</f>
        <v>0</v>
      </c>
    </row>
    <row r="246" spans="1:13" x14ac:dyDescent="0.3">
      <c r="A246" s="13" t="s">
        <v>4291</v>
      </c>
      <c r="B246" s="13" t="str">
        <f>VLOOKUP($A246,Raw!$B$2:$DG$512,26,0)</f>
        <v>0</v>
      </c>
      <c r="C246" s="13" t="str">
        <f>VLOOKUP($A246,Raw!$B$2:$DG$512,27,0)</f>
        <v>0</v>
      </c>
      <c r="D246" s="13" t="str">
        <f>VLOOKUP($A246,Raw!$B$2:$DG$512,28,0)</f>
        <v>0</v>
      </c>
      <c r="E246" s="13" t="str">
        <f>VLOOKUP($A246,Raw!$B$2:$DG$512,29,0)</f>
        <v>0</v>
      </c>
      <c r="F246" s="13" t="str">
        <f>VLOOKUP($A246,Raw!$B$2:$DG$512,30,0)</f>
        <v>0</v>
      </c>
      <c r="G246" s="13" t="str">
        <f>VLOOKUP($A246,Raw!$B$2:$DG$512,31,0)</f>
        <v>0</v>
      </c>
      <c r="H246" s="13" t="str">
        <f>VLOOKUP($A246,Raw!$B$2:$DG$512,32,0)</f>
        <v>0</v>
      </c>
      <c r="I246" s="13" t="str">
        <f>VLOOKUP($A246,Raw!$B$2:$DG$512,33,0)</f>
        <v>0</v>
      </c>
      <c r="J246" s="13" t="str">
        <f>VLOOKUP($A246,Raw!$B$2:$DG$512,34,0)</f>
        <v>0</v>
      </c>
      <c r="K246" s="13" t="str">
        <f>VLOOKUP($A246,Raw!$B$2:$DG$512,35,0)</f>
        <v>0</v>
      </c>
      <c r="L246" s="13" t="str">
        <f>VLOOKUP($A246,Raw!$B$2:$DG$512,36,0)</f>
        <v>0</v>
      </c>
      <c r="M246" s="13" t="str">
        <f>VLOOKUP($A246,Raw!$B$2:$DG$512,37,0)</f>
        <v>0</v>
      </c>
    </row>
    <row r="247" spans="1:13" x14ac:dyDescent="0.3">
      <c r="A247" s="13" t="s">
        <v>4296</v>
      </c>
      <c r="B247" s="13" t="str">
        <f>VLOOKUP($A247,Raw!$B$2:$DG$512,26,0)</f>
        <v>394.3865</v>
      </c>
      <c r="C247" s="13" t="str">
        <f>VLOOKUP($A247,Raw!$B$2:$DG$512,27,0)</f>
        <v>0</v>
      </c>
      <c r="D247" s="13" t="str">
        <f>VLOOKUP($A247,Raw!$B$2:$DG$512,28,0)</f>
        <v>0</v>
      </c>
      <c r="E247" s="13" t="str">
        <f>VLOOKUP($A247,Raw!$B$2:$DG$512,29,0)</f>
        <v>0</v>
      </c>
      <c r="F247" s="13" t="str">
        <f>VLOOKUP($A247,Raw!$B$2:$DG$512,30,0)</f>
        <v>0</v>
      </c>
      <c r="G247" s="13" t="str">
        <f>VLOOKUP($A247,Raw!$B$2:$DG$512,31,0)</f>
        <v>0</v>
      </c>
      <c r="H247" s="13" t="str">
        <f>VLOOKUP($A247,Raw!$B$2:$DG$512,32,0)</f>
        <v>0</v>
      </c>
      <c r="I247" s="13" t="str">
        <f>VLOOKUP($A247,Raw!$B$2:$DG$512,33,0)</f>
        <v>0</v>
      </c>
      <c r="J247" s="13" t="str">
        <f>VLOOKUP($A247,Raw!$B$2:$DG$512,34,0)</f>
        <v>0</v>
      </c>
      <c r="K247" s="13" t="str">
        <f>VLOOKUP($A247,Raw!$B$2:$DG$512,35,0)</f>
        <v>7.5788</v>
      </c>
      <c r="L247" s="13" t="str">
        <f>VLOOKUP($A247,Raw!$B$2:$DG$512,36,0)</f>
        <v>10.3563</v>
      </c>
      <c r="M247" s="13" t="str">
        <f>VLOOKUP($A247,Raw!$B$2:$DG$512,37,0)</f>
        <v>412.3216</v>
      </c>
    </row>
    <row r="248" spans="1:13" x14ac:dyDescent="0.3">
      <c r="A248" s="13" t="s">
        <v>4319</v>
      </c>
      <c r="B248" s="13" t="str">
        <f>VLOOKUP($A248,Raw!$B$2:$DG$512,26,0)</f>
        <v>564.55</v>
      </c>
      <c r="C248" s="13" t="str">
        <f>VLOOKUP($A248,Raw!$B$2:$DG$512,27,0)</f>
        <v>0</v>
      </c>
      <c r="D248" s="13" t="str">
        <f>VLOOKUP($A248,Raw!$B$2:$DG$512,28,0)</f>
        <v>0</v>
      </c>
      <c r="E248" s="13" t="str">
        <f>VLOOKUP($A248,Raw!$B$2:$DG$512,29,0)</f>
        <v>0</v>
      </c>
      <c r="F248" s="13" t="str">
        <f>VLOOKUP($A248,Raw!$B$2:$DG$512,30,0)</f>
        <v>0</v>
      </c>
      <c r="G248" s="13" t="str">
        <f>VLOOKUP($A248,Raw!$B$2:$DG$512,31,0)</f>
        <v>0</v>
      </c>
      <c r="H248" s="13" t="str">
        <f>VLOOKUP($A248,Raw!$B$2:$DG$512,32,0)</f>
        <v>0</v>
      </c>
      <c r="I248" s="13" t="str">
        <f>VLOOKUP($A248,Raw!$B$2:$DG$512,33,0)</f>
        <v>0</v>
      </c>
      <c r="J248" s="13" t="str">
        <f>VLOOKUP($A248,Raw!$B$2:$DG$512,34,0)</f>
        <v>0</v>
      </c>
      <c r="K248" s="13" t="str">
        <f>VLOOKUP($A248,Raw!$B$2:$DG$512,35,0)</f>
        <v>91.86</v>
      </c>
      <c r="L248" s="13" t="str">
        <f>VLOOKUP($A248,Raw!$B$2:$DG$512,36,0)</f>
        <v>28.15</v>
      </c>
      <c r="M248" s="13" t="str">
        <f>VLOOKUP($A248,Raw!$B$2:$DG$512,37,0)</f>
        <v>684.56</v>
      </c>
    </row>
    <row r="249" spans="1:13" x14ac:dyDescent="0.3">
      <c r="A249" s="13" t="s">
        <v>4345</v>
      </c>
      <c r="B249" s="13" t="str">
        <f>VLOOKUP($A249,Raw!$B$2:$DG$512,26,0)</f>
        <v>845.68</v>
      </c>
      <c r="C249" s="13" t="str">
        <f>VLOOKUP($A249,Raw!$B$2:$DG$512,27,0)</f>
        <v>0</v>
      </c>
      <c r="D249" s="13" t="str">
        <f>VLOOKUP($A249,Raw!$B$2:$DG$512,28,0)</f>
        <v>0</v>
      </c>
      <c r="E249" s="13" t="str">
        <f>VLOOKUP($A249,Raw!$B$2:$DG$512,29,0)</f>
        <v>0</v>
      </c>
      <c r="F249" s="13" t="str">
        <f>VLOOKUP($A249,Raw!$B$2:$DG$512,30,0)</f>
        <v>0</v>
      </c>
      <c r="G249" s="13" t="str">
        <f>VLOOKUP($A249,Raw!$B$2:$DG$512,31,0)</f>
        <v>0</v>
      </c>
      <c r="H249" s="13" t="str">
        <f>VLOOKUP($A249,Raw!$B$2:$DG$512,32,0)</f>
        <v>0</v>
      </c>
      <c r="I249" s="13" t="str">
        <f>VLOOKUP($A249,Raw!$B$2:$DG$512,33,0)</f>
        <v>0</v>
      </c>
      <c r="J249" s="13" t="str">
        <f>VLOOKUP($A249,Raw!$B$2:$DG$512,34,0)</f>
        <v>0</v>
      </c>
      <c r="K249" s="13" t="str">
        <f>VLOOKUP($A249,Raw!$B$2:$DG$512,35,0)</f>
        <v>0</v>
      </c>
      <c r="L249" s="13" t="str">
        <f>VLOOKUP($A249,Raw!$B$2:$DG$512,36,0)</f>
        <v>60.6</v>
      </c>
      <c r="M249" s="13" t="str">
        <f>VLOOKUP($A249,Raw!$B$2:$DG$512,37,0)</f>
        <v>906.28</v>
      </c>
    </row>
    <row r="250" spans="1:13" x14ac:dyDescent="0.3">
      <c r="A250" s="13" t="s">
        <v>4359</v>
      </c>
      <c r="B250" s="13" t="str">
        <f>VLOOKUP($A250,Raw!$B$2:$DG$512,26,0)</f>
        <v>133.23</v>
      </c>
      <c r="C250" s="13" t="str">
        <f>VLOOKUP($A250,Raw!$B$2:$DG$512,27,0)</f>
        <v>0</v>
      </c>
      <c r="D250" s="13" t="str">
        <f>VLOOKUP($A250,Raw!$B$2:$DG$512,28,0)</f>
        <v>253.97</v>
      </c>
      <c r="E250" s="13" t="str">
        <f>VLOOKUP($A250,Raw!$B$2:$DG$512,29,0)</f>
        <v>0</v>
      </c>
      <c r="F250" s="13" t="str">
        <f>VLOOKUP($A250,Raw!$B$2:$DG$512,30,0)</f>
        <v>0</v>
      </c>
      <c r="G250" s="13" t="str">
        <f>VLOOKUP($A250,Raw!$B$2:$DG$512,31,0)</f>
        <v>0</v>
      </c>
      <c r="H250" s="13" t="str">
        <f>VLOOKUP($A250,Raw!$B$2:$DG$512,32,0)</f>
        <v>85.42</v>
      </c>
      <c r="I250" s="13" t="str">
        <f>VLOOKUP($A250,Raw!$B$2:$DG$512,33,0)</f>
        <v>0</v>
      </c>
      <c r="J250" s="13" t="str">
        <f>VLOOKUP($A250,Raw!$B$2:$DG$512,34,0)</f>
        <v>0</v>
      </c>
      <c r="K250" s="13" t="str">
        <f>VLOOKUP($A250,Raw!$B$2:$DG$512,35,0)</f>
        <v>32.22</v>
      </c>
      <c r="L250" s="13" t="str">
        <f>VLOOKUP($A250,Raw!$B$2:$DG$512,36,0)</f>
        <v>238.17</v>
      </c>
      <c r="M250" s="13" t="str">
        <f>VLOOKUP($A250,Raw!$B$2:$DG$512,37,0)</f>
        <v>743.01</v>
      </c>
    </row>
    <row r="251" spans="1:13" x14ac:dyDescent="0.3">
      <c r="A251" s="13" t="s">
        <v>4395</v>
      </c>
      <c r="B251" s="13" t="str">
        <f>VLOOKUP($A251,Raw!$B$2:$DG$512,26,0)</f>
        <v>0</v>
      </c>
      <c r="C251" s="13" t="str">
        <f>VLOOKUP($A251,Raw!$B$2:$DG$512,27,0)</f>
        <v>0</v>
      </c>
      <c r="D251" s="13" t="str">
        <f>VLOOKUP($A251,Raw!$B$2:$DG$512,28,0)</f>
        <v>0</v>
      </c>
      <c r="E251" s="13" t="str">
        <f>VLOOKUP($A251,Raw!$B$2:$DG$512,29,0)</f>
        <v>0</v>
      </c>
      <c r="F251" s="13" t="str">
        <f>VLOOKUP($A251,Raw!$B$2:$DG$512,30,0)</f>
        <v>0</v>
      </c>
      <c r="G251" s="13" t="str">
        <f>VLOOKUP($A251,Raw!$B$2:$DG$512,31,0)</f>
        <v>0</v>
      </c>
      <c r="H251" s="13" t="str">
        <f>VLOOKUP($A251,Raw!$B$2:$DG$512,32,0)</f>
        <v>0</v>
      </c>
      <c r="I251" s="13" t="str">
        <f>VLOOKUP($A251,Raw!$B$2:$DG$512,33,0)</f>
        <v>0</v>
      </c>
      <c r="J251" s="13" t="str">
        <f>VLOOKUP($A251,Raw!$B$2:$DG$512,34,0)</f>
        <v>0</v>
      </c>
      <c r="K251" s="13" t="str">
        <f>VLOOKUP($A251,Raw!$B$2:$DG$512,35,0)</f>
        <v>0</v>
      </c>
      <c r="L251" s="13" t="str">
        <f>VLOOKUP($A251,Raw!$B$2:$DG$512,36,0)</f>
        <v>0</v>
      </c>
      <c r="M251" s="13" t="str">
        <f>VLOOKUP($A251,Raw!$B$2:$DG$512,37,0)</f>
        <v>0</v>
      </c>
    </row>
    <row r="252" spans="1:13" x14ac:dyDescent="0.3">
      <c r="A252" s="13" t="s">
        <v>4404</v>
      </c>
      <c r="B252" s="13" t="str">
        <f>VLOOKUP($A252,Raw!$B$2:$DG$512,26,0)</f>
        <v>8.27</v>
      </c>
      <c r="C252" s="13" t="str">
        <f>VLOOKUP($A252,Raw!$B$2:$DG$512,27,0)</f>
        <v>0</v>
      </c>
      <c r="D252" s="13" t="str">
        <f>VLOOKUP($A252,Raw!$B$2:$DG$512,28,0)</f>
        <v>0</v>
      </c>
      <c r="E252" s="13" t="str">
        <f>VLOOKUP($A252,Raw!$B$2:$DG$512,29,0)</f>
        <v>0</v>
      </c>
      <c r="F252" s="13" t="str">
        <f>VLOOKUP($A252,Raw!$B$2:$DG$512,30,0)</f>
        <v>0</v>
      </c>
      <c r="G252" s="13" t="str">
        <f>VLOOKUP($A252,Raw!$B$2:$DG$512,31,0)</f>
        <v>0</v>
      </c>
      <c r="H252" s="13" t="str">
        <f>VLOOKUP($A252,Raw!$B$2:$DG$512,32,0)</f>
        <v>0</v>
      </c>
      <c r="I252" s="13" t="str">
        <f>VLOOKUP($A252,Raw!$B$2:$DG$512,33,0)</f>
        <v>0</v>
      </c>
      <c r="J252" s="13" t="str">
        <f>VLOOKUP($A252,Raw!$B$2:$DG$512,34,0)</f>
        <v>0</v>
      </c>
      <c r="K252" s="13" t="str">
        <f>VLOOKUP($A252,Raw!$B$2:$DG$512,35,0)</f>
        <v>0</v>
      </c>
      <c r="L252" s="13" t="str">
        <f>VLOOKUP($A252,Raw!$B$2:$DG$512,36,0)</f>
        <v>0.03</v>
      </c>
      <c r="M252" s="13" t="str">
        <f>VLOOKUP($A252,Raw!$B$2:$DG$512,37,0)</f>
        <v>8.3</v>
      </c>
    </row>
    <row r="253" spans="1:13" x14ac:dyDescent="0.3">
      <c r="A253" s="13" t="s">
        <v>4411</v>
      </c>
      <c r="B253" s="13" t="str">
        <f>VLOOKUP($A253,Raw!$B$2:$DG$512,26,0)</f>
        <v>14.69</v>
      </c>
      <c r="C253" s="13" t="str">
        <f>VLOOKUP($A253,Raw!$B$2:$DG$512,27,0)</f>
        <v>0</v>
      </c>
      <c r="D253" s="13" t="str">
        <f>VLOOKUP($A253,Raw!$B$2:$DG$512,28,0)</f>
        <v>0</v>
      </c>
      <c r="E253" s="13" t="str">
        <f>VLOOKUP($A253,Raw!$B$2:$DG$512,29,0)</f>
        <v>0</v>
      </c>
      <c r="F253" s="13" t="str">
        <f>VLOOKUP($A253,Raw!$B$2:$DG$512,30,0)</f>
        <v>0</v>
      </c>
      <c r="G253" s="13" t="str">
        <f>VLOOKUP($A253,Raw!$B$2:$DG$512,31,0)</f>
        <v>0</v>
      </c>
      <c r="H253" s="13" t="str">
        <f>VLOOKUP($A253,Raw!$B$2:$DG$512,32,0)</f>
        <v>0</v>
      </c>
      <c r="I253" s="13" t="str">
        <f>VLOOKUP($A253,Raw!$B$2:$DG$512,33,0)</f>
        <v>0</v>
      </c>
      <c r="J253" s="13" t="str">
        <f>VLOOKUP($A253,Raw!$B$2:$DG$512,34,0)</f>
        <v>0</v>
      </c>
      <c r="K253" s="13" t="str">
        <f>VLOOKUP($A253,Raw!$B$2:$DG$512,35,0)</f>
        <v>0</v>
      </c>
      <c r="L253" s="13" t="str">
        <f>VLOOKUP($A253,Raw!$B$2:$DG$512,36,0)</f>
        <v>0.32</v>
      </c>
      <c r="M253" s="13" t="str">
        <f>VLOOKUP($A253,Raw!$B$2:$DG$512,37,0)</f>
        <v>15.01</v>
      </c>
    </row>
    <row r="254" spans="1:13" x14ac:dyDescent="0.3">
      <c r="A254" s="13" t="s">
        <v>4420</v>
      </c>
      <c r="B254" s="13" t="str">
        <f>VLOOKUP($A254,Raw!$B$2:$DG$512,26,0)</f>
        <v>0</v>
      </c>
      <c r="C254" s="13" t="str">
        <f>VLOOKUP($A254,Raw!$B$2:$DG$512,27,0)</f>
        <v>0</v>
      </c>
      <c r="D254" s="13" t="str">
        <f>VLOOKUP($A254,Raw!$B$2:$DG$512,28,0)</f>
        <v>0</v>
      </c>
      <c r="E254" s="13" t="str">
        <f>VLOOKUP($A254,Raw!$B$2:$DG$512,29,0)</f>
        <v>0</v>
      </c>
      <c r="F254" s="13" t="str">
        <f>VLOOKUP($A254,Raw!$B$2:$DG$512,30,0)</f>
        <v>0</v>
      </c>
      <c r="G254" s="13" t="str">
        <f>VLOOKUP($A254,Raw!$B$2:$DG$512,31,0)</f>
        <v>0</v>
      </c>
      <c r="H254" s="13" t="str">
        <f>VLOOKUP($A254,Raw!$B$2:$DG$512,32,0)</f>
        <v>0</v>
      </c>
      <c r="I254" s="13" t="str">
        <f>VLOOKUP($A254,Raw!$B$2:$DG$512,33,0)</f>
        <v>0</v>
      </c>
      <c r="J254" s="13" t="str">
        <f>VLOOKUP($A254,Raw!$B$2:$DG$512,34,0)</f>
        <v>0</v>
      </c>
      <c r="K254" s="13" t="str">
        <f>VLOOKUP($A254,Raw!$B$2:$DG$512,35,0)</f>
        <v>0</v>
      </c>
      <c r="L254" s="13" t="str">
        <f>VLOOKUP($A254,Raw!$B$2:$DG$512,36,0)</f>
        <v>0</v>
      </c>
      <c r="M254" s="13" t="str">
        <f>VLOOKUP($A254,Raw!$B$2:$DG$512,37,0)</f>
        <v>0</v>
      </c>
    </row>
    <row r="255" spans="1:13" x14ac:dyDescent="0.3">
      <c r="A255" s="13" t="s">
        <v>4428</v>
      </c>
      <c r="B255" s="13" t="str">
        <f>VLOOKUP($A255,Raw!$B$2:$DG$512,26,0)</f>
        <v>635.88</v>
      </c>
      <c r="C255" s="13" t="str">
        <f>VLOOKUP($A255,Raw!$B$2:$DG$512,27,0)</f>
        <v>0</v>
      </c>
      <c r="D255" s="13" t="str">
        <f>VLOOKUP($A255,Raw!$B$2:$DG$512,28,0)</f>
        <v>0</v>
      </c>
      <c r="E255" s="13" t="str">
        <f>VLOOKUP($A255,Raw!$B$2:$DG$512,29,0)</f>
        <v>0</v>
      </c>
      <c r="F255" s="13" t="str">
        <f>VLOOKUP($A255,Raw!$B$2:$DG$512,30,0)</f>
        <v>0</v>
      </c>
      <c r="G255" s="13" t="str">
        <f>VLOOKUP($A255,Raw!$B$2:$DG$512,31,0)</f>
        <v>0</v>
      </c>
      <c r="H255" s="13" t="str">
        <f>VLOOKUP($A255,Raw!$B$2:$DG$512,32,0)</f>
        <v>0</v>
      </c>
      <c r="I255" s="13" t="str">
        <f>VLOOKUP($A255,Raw!$B$2:$DG$512,33,0)</f>
        <v>0</v>
      </c>
      <c r="J255" s="13" t="str">
        <f>VLOOKUP($A255,Raw!$B$2:$DG$512,34,0)</f>
        <v>0</v>
      </c>
      <c r="K255" s="13" t="str">
        <f>VLOOKUP($A255,Raw!$B$2:$DG$512,35,0)</f>
        <v>25.13</v>
      </c>
      <c r="L255" s="13" t="str">
        <f>VLOOKUP($A255,Raw!$B$2:$DG$512,36,0)</f>
        <v>61.78</v>
      </c>
      <c r="M255" s="13" t="str">
        <f>VLOOKUP($A255,Raw!$B$2:$DG$512,37,0)</f>
        <v>722.79</v>
      </c>
    </row>
    <row r="256" spans="1:13" x14ac:dyDescent="0.3">
      <c r="A256" s="13" t="s">
        <v>4444</v>
      </c>
      <c r="B256" s="13" t="str">
        <f>VLOOKUP($A256,Raw!$B$2:$DG$512,26,0)</f>
        <v>0</v>
      </c>
      <c r="C256" s="13" t="str">
        <f>VLOOKUP($A256,Raw!$B$2:$DG$512,27,0)</f>
        <v>0</v>
      </c>
      <c r="D256" s="13" t="str">
        <f>VLOOKUP($A256,Raw!$B$2:$DG$512,28,0)</f>
        <v>0</v>
      </c>
      <c r="E256" s="13" t="str">
        <f>VLOOKUP($A256,Raw!$B$2:$DG$512,29,0)</f>
        <v>0</v>
      </c>
      <c r="F256" s="13" t="str">
        <f>VLOOKUP($A256,Raw!$B$2:$DG$512,30,0)</f>
        <v>0</v>
      </c>
      <c r="G256" s="13" t="str">
        <f>VLOOKUP($A256,Raw!$B$2:$DG$512,31,0)</f>
        <v>0</v>
      </c>
      <c r="H256" s="13" t="str">
        <f>VLOOKUP($A256,Raw!$B$2:$DG$512,32,0)</f>
        <v>0</v>
      </c>
      <c r="I256" s="13" t="str">
        <f>VLOOKUP($A256,Raw!$B$2:$DG$512,33,0)</f>
        <v>0</v>
      </c>
      <c r="J256" s="13" t="str">
        <f>VLOOKUP($A256,Raw!$B$2:$DG$512,34,0)</f>
        <v>0</v>
      </c>
      <c r="K256" s="13" t="str">
        <f>VLOOKUP($A256,Raw!$B$2:$DG$512,35,0)</f>
        <v>0</v>
      </c>
      <c r="L256" s="13" t="str">
        <f>VLOOKUP($A256,Raw!$B$2:$DG$512,36,0)</f>
        <v>0</v>
      </c>
      <c r="M256" s="13" t="str">
        <f>VLOOKUP($A256,Raw!$B$2:$DG$512,37,0)</f>
        <v>0</v>
      </c>
    </row>
    <row r="257" spans="1:13" x14ac:dyDescent="0.3">
      <c r="A257" s="13" t="s">
        <v>4453</v>
      </c>
      <c r="B257" s="13" t="str">
        <f>VLOOKUP($A257,Raw!$B$2:$DG$512,26,0)</f>
        <v>640.5</v>
      </c>
      <c r="C257" s="13" t="str">
        <f>VLOOKUP($A257,Raw!$B$2:$DG$512,27,0)</f>
        <v>0.02</v>
      </c>
      <c r="D257" s="13" t="str">
        <f>VLOOKUP($A257,Raw!$B$2:$DG$512,28,0)</f>
        <v>0</v>
      </c>
      <c r="E257" s="13" t="str">
        <f>VLOOKUP($A257,Raw!$B$2:$DG$512,29,0)</f>
        <v>0</v>
      </c>
      <c r="F257" s="13" t="str">
        <f>VLOOKUP($A257,Raw!$B$2:$DG$512,30,0)</f>
        <v>7.64</v>
      </c>
      <c r="G257" s="13" t="str">
        <f>VLOOKUP($A257,Raw!$B$2:$DG$512,31,0)</f>
        <v>6.9</v>
      </c>
      <c r="H257" s="13" t="str">
        <f>VLOOKUP($A257,Raw!$B$2:$DG$512,32,0)</f>
        <v>0</v>
      </c>
      <c r="I257" s="13" t="str">
        <f>VLOOKUP($A257,Raw!$B$2:$DG$512,33,0)</f>
        <v>0</v>
      </c>
      <c r="J257" s="13" t="str">
        <f>VLOOKUP($A257,Raw!$B$2:$DG$512,34,0)</f>
        <v>0</v>
      </c>
      <c r="K257" s="13" t="str">
        <f>VLOOKUP($A257,Raw!$B$2:$DG$512,35,0)</f>
        <v>34.41</v>
      </c>
      <c r="L257" s="13" t="str">
        <f>VLOOKUP($A257,Raw!$B$2:$DG$512,36,0)</f>
        <v>17.18</v>
      </c>
      <c r="M257" s="13" t="str">
        <f>VLOOKUP($A257,Raw!$B$2:$DG$512,37,0)</f>
        <v>706.65</v>
      </c>
    </row>
    <row r="258" spans="1:13" x14ac:dyDescent="0.3">
      <c r="A258" s="13" t="s">
        <v>4480</v>
      </c>
      <c r="B258" s="13" t="str">
        <f>VLOOKUP($A258,Raw!$B$2:$DG$512,26,0)</f>
        <v>152.44</v>
      </c>
      <c r="C258" s="13" t="str">
        <f>VLOOKUP($A258,Raw!$B$2:$DG$512,27,0)</f>
        <v>0</v>
      </c>
      <c r="D258" s="13" t="str">
        <f>VLOOKUP($A258,Raw!$B$2:$DG$512,28,0)</f>
        <v>0</v>
      </c>
      <c r="E258" s="13" t="str">
        <f>VLOOKUP($A258,Raw!$B$2:$DG$512,29,0)</f>
        <v>0</v>
      </c>
      <c r="F258" s="13" t="str">
        <f>VLOOKUP($A258,Raw!$B$2:$DG$512,30,0)</f>
        <v>0</v>
      </c>
      <c r="G258" s="13" t="str">
        <f>VLOOKUP($A258,Raw!$B$2:$DG$512,31,0)</f>
        <v>0</v>
      </c>
      <c r="H258" s="13" t="str">
        <f>VLOOKUP($A258,Raw!$B$2:$DG$512,32,0)</f>
        <v>0</v>
      </c>
      <c r="I258" s="13" t="str">
        <f>VLOOKUP($A258,Raw!$B$2:$DG$512,33,0)</f>
        <v>0</v>
      </c>
      <c r="J258" s="13" t="str">
        <f>VLOOKUP($A258,Raw!$B$2:$DG$512,34,0)</f>
        <v>0</v>
      </c>
      <c r="K258" s="13" t="str">
        <f>VLOOKUP($A258,Raw!$B$2:$DG$512,35,0)</f>
        <v>0.07</v>
      </c>
      <c r="L258" s="13" t="str">
        <f>VLOOKUP($A258,Raw!$B$2:$DG$512,36,0)</f>
        <v>0.74</v>
      </c>
      <c r="M258" s="13" t="str">
        <f>VLOOKUP($A258,Raw!$B$2:$DG$512,37,0)</f>
        <v>153.25</v>
      </c>
    </row>
    <row r="259" spans="1:13" x14ac:dyDescent="0.3">
      <c r="A259" s="13" t="s">
        <v>4493</v>
      </c>
      <c r="B259" s="13" t="str">
        <f>VLOOKUP($A259,Raw!$B$2:$DG$512,26,0)</f>
        <v>3231.058</v>
      </c>
      <c r="C259" s="13" t="str">
        <f>VLOOKUP($A259,Raw!$B$2:$DG$512,27,0)</f>
        <v>0</v>
      </c>
      <c r="D259" s="13" t="str">
        <f>VLOOKUP($A259,Raw!$B$2:$DG$512,28,0)</f>
        <v>0</v>
      </c>
      <c r="E259" s="13" t="str">
        <f>VLOOKUP($A259,Raw!$B$2:$DG$512,29,0)</f>
        <v>0</v>
      </c>
      <c r="F259" s="13" t="str">
        <f>VLOOKUP($A259,Raw!$B$2:$DG$512,30,0)</f>
        <v>0</v>
      </c>
      <c r="G259" s="13" t="str">
        <f>VLOOKUP($A259,Raw!$B$2:$DG$512,31,0)</f>
        <v>0</v>
      </c>
      <c r="H259" s="13" t="str">
        <f>VLOOKUP($A259,Raw!$B$2:$DG$512,32,0)</f>
        <v>0</v>
      </c>
      <c r="I259" s="13" t="str">
        <f>VLOOKUP($A259,Raw!$B$2:$DG$512,33,0)</f>
        <v>0</v>
      </c>
      <c r="J259" s="13" t="str">
        <f>VLOOKUP($A259,Raw!$B$2:$DG$512,34,0)</f>
        <v>0</v>
      </c>
      <c r="K259" s="13" t="str">
        <f>VLOOKUP($A259,Raw!$B$2:$DG$512,35,0)</f>
        <v>1014.906</v>
      </c>
      <c r="L259" s="13" t="str">
        <f>VLOOKUP($A259,Raw!$B$2:$DG$512,36,0)</f>
        <v>23.774</v>
      </c>
      <c r="M259" s="13" t="str">
        <f>VLOOKUP($A259,Raw!$B$2:$DG$512,37,0)</f>
        <v>4269.738</v>
      </c>
    </row>
    <row r="260" spans="1:13" x14ac:dyDescent="0.3">
      <c r="A260" s="13" t="s">
        <v>4518</v>
      </c>
      <c r="B260" s="13" t="str">
        <f>VLOOKUP($A260,Raw!$B$2:$DG$512,26,0)</f>
        <v>8.14</v>
      </c>
      <c r="C260" s="13" t="str">
        <f>VLOOKUP($A260,Raw!$B$2:$DG$512,27,0)</f>
        <v>0</v>
      </c>
      <c r="D260" s="13" t="str">
        <f>VLOOKUP($A260,Raw!$B$2:$DG$512,28,0)</f>
        <v>0</v>
      </c>
      <c r="E260" s="13" t="str">
        <f>VLOOKUP($A260,Raw!$B$2:$DG$512,29,0)</f>
        <v>0</v>
      </c>
      <c r="F260" s="13" t="str">
        <f>VLOOKUP($A260,Raw!$B$2:$DG$512,30,0)</f>
        <v>0</v>
      </c>
      <c r="G260" s="13" t="str">
        <f>VLOOKUP($A260,Raw!$B$2:$DG$512,31,0)</f>
        <v>0</v>
      </c>
      <c r="H260" s="13" t="str">
        <f>VLOOKUP($A260,Raw!$B$2:$DG$512,32,0)</f>
        <v>0</v>
      </c>
      <c r="I260" s="13" t="str">
        <f>VLOOKUP($A260,Raw!$B$2:$DG$512,33,0)</f>
        <v>0</v>
      </c>
      <c r="J260" s="13" t="str">
        <f>VLOOKUP($A260,Raw!$B$2:$DG$512,34,0)</f>
        <v>0</v>
      </c>
      <c r="K260" s="13" t="str">
        <f>VLOOKUP($A260,Raw!$B$2:$DG$512,35,0)</f>
        <v>0</v>
      </c>
      <c r="L260" s="13" t="str">
        <f>VLOOKUP($A260,Raw!$B$2:$DG$512,36,0)</f>
        <v>1.57</v>
      </c>
      <c r="M260" s="13" t="str">
        <f>VLOOKUP($A260,Raw!$B$2:$DG$512,37,0)</f>
        <v>9.71</v>
      </c>
    </row>
    <row r="261" spans="1:13" x14ac:dyDescent="0.3">
      <c r="A261" s="13" t="s">
        <v>4529</v>
      </c>
      <c r="B261" s="13" t="str">
        <f>VLOOKUP($A261,Raw!$B$2:$DG$512,26,0)</f>
        <v>0</v>
      </c>
      <c r="C261" s="13" t="str">
        <f>VLOOKUP($A261,Raw!$B$2:$DG$512,27,0)</f>
        <v>0</v>
      </c>
      <c r="D261" s="13" t="str">
        <f>VLOOKUP($A261,Raw!$B$2:$DG$512,28,0)</f>
        <v>136.99978</v>
      </c>
      <c r="E261" s="13" t="str">
        <f>VLOOKUP($A261,Raw!$B$2:$DG$512,29,0)</f>
        <v>0</v>
      </c>
      <c r="F261" s="13" t="str">
        <f>VLOOKUP($A261,Raw!$B$2:$DG$512,30,0)</f>
        <v>0</v>
      </c>
      <c r="G261" s="13" t="str">
        <f>VLOOKUP($A261,Raw!$B$2:$DG$512,31,0)</f>
        <v>0</v>
      </c>
      <c r="H261" s="13" t="str">
        <f>VLOOKUP($A261,Raw!$B$2:$DG$512,32,0)</f>
        <v>0</v>
      </c>
      <c r="I261" s="13" t="str">
        <f>VLOOKUP($A261,Raw!$B$2:$DG$512,33,0)</f>
        <v>0</v>
      </c>
      <c r="J261" s="13" t="str">
        <f>VLOOKUP($A261,Raw!$B$2:$DG$512,34,0)</f>
        <v>0</v>
      </c>
      <c r="K261" s="13" t="str">
        <f>VLOOKUP($A261,Raw!$B$2:$DG$512,35,0)</f>
        <v>0.50233</v>
      </c>
      <c r="L261" s="13" t="str">
        <f>VLOOKUP($A261,Raw!$B$2:$DG$512,36,0)</f>
        <v>-1.41609</v>
      </c>
      <c r="M261" s="13" t="str">
        <f>VLOOKUP($A261,Raw!$B$2:$DG$512,37,0)</f>
        <v>136.08601</v>
      </c>
    </row>
    <row r="262" spans="1:13" x14ac:dyDescent="0.3">
      <c r="A262" s="13" t="s">
        <v>4555</v>
      </c>
      <c r="B262" s="13" t="str">
        <f>VLOOKUP($A262,Raw!$B$2:$DG$512,26,0)</f>
        <v>793.09</v>
      </c>
      <c r="C262" s="13" t="str">
        <f>VLOOKUP($A262,Raw!$B$2:$DG$512,27,0)</f>
        <v>0</v>
      </c>
      <c r="D262" s="13" t="str">
        <f>VLOOKUP($A262,Raw!$B$2:$DG$512,28,0)</f>
        <v>293.33</v>
      </c>
      <c r="E262" s="13" t="str">
        <f>VLOOKUP($A262,Raw!$B$2:$DG$512,29,0)</f>
        <v>0</v>
      </c>
      <c r="F262" s="13" t="str">
        <f>VLOOKUP($A262,Raw!$B$2:$DG$512,30,0)</f>
        <v>49.34</v>
      </c>
      <c r="G262" s="13" t="str">
        <f>VLOOKUP($A262,Raw!$B$2:$DG$512,31,0)</f>
        <v>0</v>
      </c>
      <c r="H262" s="13" t="str">
        <f>VLOOKUP($A262,Raw!$B$2:$DG$512,32,0)</f>
        <v>1.7</v>
      </c>
      <c r="I262" s="13" t="str">
        <f>VLOOKUP($A262,Raw!$B$2:$DG$512,33,0)</f>
        <v>-1.69</v>
      </c>
      <c r="J262" s="13" t="str">
        <f>VLOOKUP($A262,Raw!$B$2:$DG$512,34,0)</f>
        <v>0</v>
      </c>
      <c r="K262" s="13" t="str">
        <f>VLOOKUP($A262,Raw!$B$2:$DG$512,35,0)</f>
        <v>665.29</v>
      </c>
      <c r="L262" s="13" t="str">
        <f>VLOOKUP($A262,Raw!$B$2:$DG$512,36,0)</f>
        <v>181.27</v>
      </c>
      <c r="M262" s="13" t="str">
        <f>VLOOKUP($A262,Raw!$B$2:$DG$512,37,0)</f>
        <v>1982.33</v>
      </c>
    </row>
    <row r="263" spans="1:13" x14ac:dyDescent="0.3">
      <c r="A263" s="13" t="s">
        <v>4596</v>
      </c>
      <c r="B263" s="13" t="str">
        <f>VLOOKUP($A263,Raw!$B$2:$DG$512,26,0)</f>
        <v>0</v>
      </c>
      <c r="C263" s="13" t="str">
        <f>VLOOKUP($A263,Raw!$B$2:$DG$512,27,0)</f>
        <v>0</v>
      </c>
      <c r="D263" s="13" t="str">
        <f>VLOOKUP($A263,Raw!$B$2:$DG$512,28,0)</f>
        <v>0</v>
      </c>
      <c r="E263" s="13" t="str">
        <f>VLOOKUP($A263,Raw!$B$2:$DG$512,29,0)</f>
        <v>0</v>
      </c>
      <c r="F263" s="13" t="str">
        <f>VLOOKUP($A263,Raw!$B$2:$DG$512,30,0)</f>
        <v>0</v>
      </c>
      <c r="G263" s="13" t="str">
        <f>VLOOKUP($A263,Raw!$B$2:$DG$512,31,0)</f>
        <v>0</v>
      </c>
      <c r="H263" s="13" t="str">
        <f>VLOOKUP($A263,Raw!$B$2:$DG$512,32,0)</f>
        <v>0</v>
      </c>
      <c r="I263" s="13" t="str">
        <f>VLOOKUP($A263,Raw!$B$2:$DG$512,33,0)</f>
        <v>0</v>
      </c>
      <c r="J263" s="13" t="str">
        <f>VLOOKUP($A263,Raw!$B$2:$DG$512,34,0)</f>
        <v>0</v>
      </c>
      <c r="K263" s="13" t="str">
        <f>VLOOKUP($A263,Raw!$B$2:$DG$512,35,0)</f>
        <v>0</v>
      </c>
      <c r="L263" s="13" t="str">
        <f>VLOOKUP($A263,Raw!$B$2:$DG$512,36,0)</f>
        <v>0</v>
      </c>
      <c r="M263" s="13" t="str">
        <f>VLOOKUP($A263,Raw!$B$2:$DG$512,37,0)</f>
        <v>0</v>
      </c>
    </row>
    <row r="264" spans="1:13" x14ac:dyDescent="0.3">
      <c r="A264" s="13" t="s">
        <v>4603</v>
      </c>
      <c r="B264" s="13" t="str">
        <f>VLOOKUP($A264,Raw!$B$2:$DG$512,26,0)</f>
        <v>1200.7</v>
      </c>
      <c r="C264" s="13" t="str">
        <f>VLOOKUP($A264,Raw!$B$2:$DG$512,27,0)</f>
        <v>0</v>
      </c>
      <c r="D264" s="13" t="str">
        <f>VLOOKUP($A264,Raw!$B$2:$DG$512,28,0)</f>
        <v>0.1</v>
      </c>
      <c r="E264" s="13" t="str">
        <f>VLOOKUP($A264,Raw!$B$2:$DG$512,29,0)</f>
        <v>0.09</v>
      </c>
      <c r="F264" s="13" t="str">
        <f>VLOOKUP($A264,Raw!$B$2:$DG$512,30,0)</f>
        <v>0</v>
      </c>
      <c r="G264" s="13" t="str">
        <f>VLOOKUP($A264,Raw!$B$2:$DG$512,31,0)</f>
        <v>0</v>
      </c>
      <c r="H264" s="13" t="str">
        <f>VLOOKUP($A264,Raw!$B$2:$DG$512,32,0)</f>
        <v>0</v>
      </c>
      <c r="I264" s="13" t="str">
        <f>VLOOKUP($A264,Raw!$B$2:$DG$512,33,0)</f>
        <v>0</v>
      </c>
      <c r="J264" s="13" t="str">
        <f>VLOOKUP($A264,Raw!$B$2:$DG$512,34,0)</f>
        <v>0</v>
      </c>
      <c r="K264" s="13" t="str">
        <f>VLOOKUP($A264,Raw!$B$2:$DG$512,35,0)</f>
        <v>98.9</v>
      </c>
      <c r="L264" s="13" t="str">
        <f>VLOOKUP($A264,Raw!$B$2:$DG$512,36,0)</f>
        <v>47.29</v>
      </c>
      <c r="M264" s="13" t="str">
        <f>VLOOKUP($A264,Raw!$B$2:$DG$512,37,0)</f>
        <v>1347.08</v>
      </c>
    </row>
    <row r="265" spans="1:13" x14ac:dyDescent="0.3">
      <c r="A265" s="13" t="s">
        <v>4638</v>
      </c>
      <c r="B265" s="13" t="str">
        <f>VLOOKUP($A265,Raw!$B$2:$DG$512,26,0)</f>
        <v>2443.61</v>
      </c>
      <c r="C265" s="13" t="str">
        <f>VLOOKUP($A265,Raw!$B$2:$DG$512,27,0)</f>
        <v>0</v>
      </c>
      <c r="D265" s="13" t="str">
        <f>VLOOKUP($A265,Raw!$B$2:$DG$512,28,0)</f>
        <v>0</v>
      </c>
      <c r="E265" s="13" t="str">
        <f>VLOOKUP($A265,Raw!$B$2:$DG$512,29,0)</f>
        <v>0</v>
      </c>
      <c r="F265" s="13" t="str">
        <f>VLOOKUP($A265,Raw!$B$2:$DG$512,30,0)</f>
        <v>0</v>
      </c>
      <c r="G265" s="13" t="str">
        <f>VLOOKUP($A265,Raw!$B$2:$DG$512,31,0)</f>
        <v>0</v>
      </c>
      <c r="H265" s="13" t="str">
        <f>VLOOKUP($A265,Raw!$B$2:$DG$512,32,0)</f>
        <v>0</v>
      </c>
      <c r="I265" s="13" t="str">
        <f>VLOOKUP($A265,Raw!$B$2:$DG$512,33,0)</f>
        <v>0</v>
      </c>
      <c r="J265" s="13" t="str">
        <f>VLOOKUP($A265,Raw!$B$2:$DG$512,34,0)</f>
        <v>0</v>
      </c>
      <c r="K265" s="13" t="str">
        <f>VLOOKUP($A265,Raw!$B$2:$DG$512,35,0)</f>
        <v>522.29</v>
      </c>
      <c r="L265" s="13" t="str">
        <f>VLOOKUP($A265,Raw!$B$2:$DG$512,36,0)</f>
        <v>93.61</v>
      </c>
      <c r="M265" s="13" t="str">
        <f>VLOOKUP($A265,Raw!$B$2:$DG$512,37,0)</f>
        <v>3059.51</v>
      </c>
    </row>
    <row r="266" spans="1:13" x14ac:dyDescent="0.3">
      <c r="A266" s="13" t="s">
        <v>4663</v>
      </c>
      <c r="B266" s="13" t="str">
        <f>VLOOKUP($A266,Raw!$B$2:$DG$512,26,0)</f>
        <v>209.68</v>
      </c>
      <c r="C266" s="13" t="str">
        <f>VLOOKUP($A266,Raw!$B$2:$DG$512,27,0)</f>
        <v>278.56</v>
      </c>
      <c r="D266" s="13" t="str">
        <f>VLOOKUP($A266,Raw!$B$2:$DG$512,28,0)</f>
        <v>0.63</v>
      </c>
      <c r="E266" s="13" t="str">
        <f>VLOOKUP($A266,Raw!$B$2:$DG$512,29,0)</f>
        <v>0</v>
      </c>
      <c r="F266" s="13" t="str">
        <f>VLOOKUP($A266,Raw!$B$2:$DG$512,30,0)</f>
        <v>0</v>
      </c>
      <c r="G266" s="13" t="str">
        <f>VLOOKUP($A266,Raw!$B$2:$DG$512,31,0)</f>
        <v>0</v>
      </c>
      <c r="H266" s="13" t="str">
        <f>VLOOKUP($A266,Raw!$B$2:$DG$512,32,0)</f>
        <v>0</v>
      </c>
      <c r="I266" s="13" t="str">
        <f>VLOOKUP($A266,Raw!$B$2:$DG$512,33,0)</f>
        <v>0</v>
      </c>
      <c r="J266" s="13" t="str">
        <f>VLOOKUP($A266,Raw!$B$2:$DG$512,34,0)</f>
        <v>0</v>
      </c>
      <c r="K266" s="13" t="str">
        <f>VLOOKUP($A266,Raw!$B$2:$DG$512,35,0)</f>
        <v>57.91</v>
      </c>
      <c r="L266" s="13" t="str">
        <f>VLOOKUP($A266,Raw!$B$2:$DG$512,36,0)</f>
        <v>6.33</v>
      </c>
      <c r="M266" s="13" t="str">
        <f>VLOOKUP($A266,Raw!$B$2:$DG$512,37,0)</f>
        <v>553.11</v>
      </c>
    </row>
    <row r="267" spans="1:13" x14ac:dyDescent="0.3">
      <c r="A267" s="13" t="s">
        <v>4685</v>
      </c>
      <c r="B267" s="13" t="str">
        <f>VLOOKUP($A267,Raw!$B$2:$DG$512,26,0)</f>
        <v>588.12</v>
      </c>
      <c r="C267" s="13" t="str">
        <f>VLOOKUP($A267,Raw!$B$2:$DG$512,27,0)</f>
        <v>0</v>
      </c>
      <c r="D267" s="13" t="str">
        <f>VLOOKUP($A267,Raw!$B$2:$DG$512,28,0)</f>
        <v>0</v>
      </c>
      <c r="E267" s="13" t="str">
        <f>VLOOKUP($A267,Raw!$B$2:$DG$512,29,0)</f>
        <v>0</v>
      </c>
      <c r="F267" s="13" t="str">
        <f>VLOOKUP($A267,Raw!$B$2:$DG$512,30,0)</f>
        <v>0</v>
      </c>
      <c r="G267" s="13" t="str">
        <f>VLOOKUP($A267,Raw!$B$2:$DG$512,31,0)</f>
        <v>0</v>
      </c>
      <c r="H267" s="13" t="str">
        <f>VLOOKUP($A267,Raw!$B$2:$DG$512,32,0)</f>
        <v>0</v>
      </c>
      <c r="I267" s="13" t="str">
        <f>VLOOKUP($A267,Raw!$B$2:$DG$512,33,0)</f>
        <v>0</v>
      </c>
      <c r="J267" s="13" t="str">
        <f>VLOOKUP($A267,Raw!$B$2:$DG$512,34,0)</f>
        <v>0</v>
      </c>
      <c r="K267" s="13" t="str">
        <f>VLOOKUP($A267,Raw!$B$2:$DG$512,35,0)</f>
        <v>9.83</v>
      </c>
      <c r="L267" s="13" t="str">
        <f>VLOOKUP($A267,Raw!$B$2:$DG$512,36,0)</f>
        <v>9.54</v>
      </c>
      <c r="M267" s="13" t="str">
        <f>VLOOKUP($A267,Raw!$B$2:$DG$512,37,0)</f>
        <v>607.49</v>
      </c>
    </row>
    <row r="268" spans="1:13" x14ac:dyDescent="0.3">
      <c r="A268" s="13" t="s">
        <v>4705</v>
      </c>
      <c r="B268" s="13" t="str">
        <f>VLOOKUP($A268,Raw!$B$2:$DG$512,26,0)</f>
        <v>531.50047</v>
      </c>
      <c r="C268" s="13" t="str">
        <f>VLOOKUP($A268,Raw!$B$2:$DG$512,27,0)</f>
        <v>0</v>
      </c>
      <c r="D268" s="13" t="str">
        <f>VLOOKUP($A268,Raw!$B$2:$DG$512,28,0)</f>
        <v>0</v>
      </c>
      <c r="E268" s="13" t="str">
        <f>VLOOKUP($A268,Raw!$B$2:$DG$512,29,0)</f>
        <v>0</v>
      </c>
      <c r="F268" s="13" t="str">
        <f>VLOOKUP($A268,Raw!$B$2:$DG$512,30,0)</f>
        <v>0</v>
      </c>
      <c r="G268" s="13" t="str">
        <f>VLOOKUP($A268,Raw!$B$2:$DG$512,31,0)</f>
        <v>0</v>
      </c>
      <c r="H268" s="13" t="str">
        <f>VLOOKUP($A268,Raw!$B$2:$DG$512,32,0)</f>
        <v>0</v>
      </c>
      <c r="I268" s="13" t="str">
        <f>VLOOKUP($A268,Raw!$B$2:$DG$512,33,0)</f>
        <v>0</v>
      </c>
      <c r="J268" s="13" t="str">
        <f>VLOOKUP($A268,Raw!$B$2:$DG$512,34,0)</f>
        <v>0</v>
      </c>
      <c r="K268" s="13" t="str">
        <f>VLOOKUP($A268,Raw!$B$2:$DG$512,35,0)</f>
        <v>0</v>
      </c>
      <c r="L268" s="13" t="str">
        <f>VLOOKUP($A268,Raw!$B$2:$DG$512,36,0)</f>
        <v>53.53826</v>
      </c>
      <c r="M268" s="13" t="str">
        <f>VLOOKUP($A268,Raw!$B$2:$DG$512,37,0)</f>
        <v>585.03873</v>
      </c>
    </row>
    <row r="269" spans="1:13" x14ac:dyDescent="0.3">
      <c r="A269" s="13" t="s">
        <v>4714</v>
      </c>
      <c r="B269" s="13" t="str">
        <f>VLOOKUP($A269,Raw!$B$2:$DG$512,26,0)</f>
        <v>1398.84</v>
      </c>
      <c r="C269" s="13" t="str">
        <f>VLOOKUP($A269,Raw!$B$2:$DG$512,27,0)</f>
        <v>0</v>
      </c>
      <c r="D269" s="13" t="str">
        <f>VLOOKUP($A269,Raw!$B$2:$DG$512,28,0)</f>
        <v>0</v>
      </c>
      <c r="E269" s="13" t="str">
        <f>VLOOKUP($A269,Raw!$B$2:$DG$512,29,0)</f>
        <v>0</v>
      </c>
      <c r="F269" s="13" t="str">
        <f>VLOOKUP($A269,Raw!$B$2:$DG$512,30,0)</f>
        <v>0</v>
      </c>
      <c r="G269" s="13" t="str">
        <f>VLOOKUP($A269,Raw!$B$2:$DG$512,31,0)</f>
        <v>0</v>
      </c>
      <c r="H269" s="13" t="str">
        <f>VLOOKUP($A269,Raw!$B$2:$DG$512,32,0)</f>
        <v>0</v>
      </c>
      <c r="I269" s="13" t="str">
        <f>VLOOKUP($A269,Raw!$B$2:$DG$512,33,0)</f>
        <v>0</v>
      </c>
      <c r="J269" s="13" t="str">
        <f>VLOOKUP($A269,Raw!$B$2:$DG$512,34,0)</f>
        <v>0</v>
      </c>
      <c r="K269" s="13" t="str">
        <f>VLOOKUP($A269,Raw!$B$2:$DG$512,35,0)</f>
        <v>0.59</v>
      </c>
      <c r="L269" s="13" t="str">
        <f>VLOOKUP($A269,Raw!$B$2:$DG$512,36,0)</f>
        <v>107.81</v>
      </c>
      <c r="M269" s="13" t="str">
        <f>VLOOKUP($A269,Raw!$B$2:$DG$512,37,0)</f>
        <v>1507.24</v>
      </c>
    </row>
    <row r="270" spans="1:13" x14ac:dyDescent="0.3">
      <c r="A270" s="13" t="s">
        <v>4731</v>
      </c>
      <c r="B270" s="13" t="str">
        <f>VLOOKUP($A270,Raw!$B$2:$DG$512,26,0)</f>
        <v>8.32</v>
      </c>
      <c r="C270" s="13" t="str">
        <f>VLOOKUP($A270,Raw!$B$2:$DG$512,27,0)</f>
        <v>0</v>
      </c>
      <c r="D270" s="13" t="str">
        <f>VLOOKUP($A270,Raw!$B$2:$DG$512,28,0)</f>
        <v>0</v>
      </c>
      <c r="E270" s="13" t="str">
        <f>VLOOKUP($A270,Raw!$B$2:$DG$512,29,0)</f>
        <v>0</v>
      </c>
      <c r="F270" s="13" t="str">
        <f>VLOOKUP($A270,Raw!$B$2:$DG$512,30,0)</f>
        <v>0</v>
      </c>
      <c r="G270" s="13" t="str">
        <f>VLOOKUP($A270,Raw!$B$2:$DG$512,31,0)</f>
        <v>0</v>
      </c>
      <c r="H270" s="13" t="str">
        <f>VLOOKUP($A270,Raw!$B$2:$DG$512,32,0)</f>
        <v>0</v>
      </c>
      <c r="I270" s="13" t="str">
        <f>VLOOKUP($A270,Raw!$B$2:$DG$512,33,0)</f>
        <v>0</v>
      </c>
      <c r="J270" s="13" t="str">
        <f>VLOOKUP($A270,Raw!$B$2:$DG$512,34,0)</f>
        <v>0</v>
      </c>
      <c r="K270" s="13" t="str">
        <f>VLOOKUP($A270,Raw!$B$2:$DG$512,35,0)</f>
        <v>0</v>
      </c>
      <c r="L270" s="13" t="str">
        <f>VLOOKUP($A270,Raw!$B$2:$DG$512,36,0)</f>
        <v>2.54</v>
      </c>
      <c r="M270" s="13" t="str">
        <f>VLOOKUP($A270,Raw!$B$2:$DG$512,37,0)</f>
        <v>10.86</v>
      </c>
    </row>
    <row r="271" spans="1:13" x14ac:dyDescent="0.3">
      <c r="A271" s="13" t="s">
        <v>4741</v>
      </c>
      <c r="B271" s="13" t="str">
        <f>VLOOKUP($A271,Raw!$B$2:$DG$512,26,0)</f>
        <v>8.56</v>
      </c>
      <c r="C271" s="13" t="str">
        <f>VLOOKUP($A271,Raw!$B$2:$DG$512,27,0)</f>
        <v>0</v>
      </c>
      <c r="D271" s="13" t="str">
        <f>VLOOKUP($A271,Raw!$B$2:$DG$512,28,0)</f>
        <v>164.72</v>
      </c>
      <c r="E271" s="13" t="str">
        <f>VLOOKUP($A271,Raw!$B$2:$DG$512,29,0)</f>
        <v>0</v>
      </c>
      <c r="F271" s="13" t="str">
        <f>VLOOKUP($A271,Raw!$B$2:$DG$512,30,0)</f>
        <v>0</v>
      </c>
      <c r="G271" s="13" t="str">
        <f>VLOOKUP($A271,Raw!$B$2:$DG$512,31,0)</f>
        <v>0</v>
      </c>
      <c r="H271" s="13" t="str">
        <f>VLOOKUP($A271,Raw!$B$2:$DG$512,32,0)</f>
        <v>0</v>
      </c>
      <c r="I271" s="13" t="str">
        <f>VLOOKUP($A271,Raw!$B$2:$DG$512,33,0)</f>
        <v>0</v>
      </c>
      <c r="J271" s="13" t="str">
        <f>VLOOKUP($A271,Raw!$B$2:$DG$512,34,0)</f>
        <v>0</v>
      </c>
      <c r="K271" s="13" t="str">
        <f>VLOOKUP($A271,Raw!$B$2:$DG$512,35,0)</f>
        <v>12.32</v>
      </c>
      <c r="L271" s="13" t="str">
        <f>VLOOKUP($A271,Raw!$B$2:$DG$512,36,0)</f>
        <v>5.93</v>
      </c>
      <c r="M271" s="13" t="str">
        <f>VLOOKUP($A271,Raw!$B$2:$DG$512,37,0)</f>
        <v>191.54</v>
      </c>
    </row>
    <row r="272" spans="1:13" x14ac:dyDescent="0.3">
      <c r="A272" s="13" t="s">
        <v>4758</v>
      </c>
      <c r="B272" s="13" t="str">
        <f>VLOOKUP($A272,Raw!$B$2:$DG$512,26,0)</f>
        <v>40.51</v>
      </c>
      <c r="C272" s="13" t="str">
        <f>VLOOKUP($A272,Raw!$B$2:$DG$512,27,0)</f>
        <v>0</v>
      </c>
      <c r="D272" s="13" t="str">
        <f>VLOOKUP($A272,Raw!$B$2:$DG$512,28,0)</f>
        <v>0</v>
      </c>
      <c r="E272" s="13" t="str">
        <f>VLOOKUP($A272,Raw!$B$2:$DG$512,29,0)</f>
        <v>0</v>
      </c>
      <c r="F272" s="13" t="str">
        <f>VLOOKUP($A272,Raw!$B$2:$DG$512,30,0)</f>
        <v>0</v>
      </c>
      <c r="G272" s="13" t="str">
        <f>VLOOKUP($A272,Raw!$B$2:$DG$512,31,0)</f>
        <v>0</v>
      </c>
      <c r="H272" s="13" t="str">
        <f>VLOOKUP($A272,Raw!$B$2:$DG$512,32,0)</f>
        <v>0</v>
      </c>
      <c r="I272" s="13" t="str">
        <f>VLOOKUP($A272,Raw!$B$2:$DG$512,33,0)</f>
        <v>0</v>
      </c>
      <c r="J272" s="13" t="str">
        <f>VLOOKUP($A272,Raw!$B$2:$DG$512,34,0)</f>
        <v>0</v>
      </c>
      <c r="K272" s="13" t="str">
        <f>VLOOKUP($A272,Raw!$B$2:$DG$512,35,0)</f>
        <v>0</v>
      </c>
      <c r="L272" s="13" t="str">
        <f>VLOOKUP($A272,Raw!$B$2:$DG$512,36,0)</f>
        <v>2.95</v>
      </c>
      <c r="M272" s="13" t="str">
        <f>VLOOKUP($A272,Raw!$B$2:$DG$512,37,0)</f>
        <v>43.46</v>
      </c>
    </row>
    <row r="273" spans="1:13" x14ac:dyDescent="0.3">
      <c r="A273" s="13" t="s">
        <v>4775</v>
      </c>
      <c r="B273" s="13" t="str">
        <f>VLOOKUP($A273,Raw!$B$2:$DG$512,26,0)</f>
        <v>2.11</v>
      </c>
      <c r="C273" s="13" t="str">
        <f>VLOOKUP($A273,Raw!$B$2:$DG$512,27,0)</f>
        <v>0</v>
      </c>
      <c r="D273" s="13" t="str">
        <f>VLOOKUP($A273,Raw!$B$2:$DG$512,28,0)</f>
        <v>1.84</v>
      </c>
      <c r="E273" s="13" t="str">
        <f>VLOOKUP($A273,Raw!$B$2:$DG$512,29,0)</f>
        <v>0</v>
      </c>
      <c r="F273" s="13" t="str">
        <f>VLOOKUP($A273,Raw!$B$2:$DG$512,30,0)</f>
        <v>0</v>
      </c>
      <c r="G273" s="13" t="str">
        <f>VLOOKUP($A273,Raw!$B$2:$DG$512,31,0)</f>
        <v>0</v>
      </c>
      <c r="H273" s="13" t="str">
        <f>VLOOKUP($A273,Raw!$B$2:$DG$512,32,0)</f>
        <v>0</v>
      </c>
      <c r="I273" s="13" t="str">
        <f>VLOOKUP($A273,Raw!$B$2:$DG$512,33,0)</f>
        <v>0</v>
      </c>
      <c r="J273" s="13" t="str">
        <f>VLOOKUP($A273,Raw!$B$2:$DG$512,34,0)</f>
        <v>0</v>
      </c>
      <c r="K273" s="13" t="str">
        <f>VLOOKUP($A273,Raw!$B$2:$DG$512,35,0)</f>
        <v>0.21</v>
      </c>
      <c r="L273" s="13" t="str">
        <f>VLOOKUP($A273,Raw!$B$2:$DG$512,36,0)</f>
        <v>3.14</v>
      </c>
      <c r="M273" s="13" t="str">
        <f>VLOOKUP($A273,Raw!$B$2:$DG$512,37,0)</f>
        <v>7.3</v>
      </c>
    </row>
    <row r="274" spans="1:13" x14ac:dyDescent="0.3">
      <c r="A274" s="13" t="s">
        <v>4783</v>
      </c>
      <c r="B274" s="13" t="str">
        <f>VLOOKUP($A274,Raw!$B$2:$DG$512,26,0)</f>
        <v>0</v>
      </c>
      <c r="C274" s="13" t="str">
        <f>VLOOKUP($A274,Raw!$B$2:$DG$512,27,0)</f>
        <v>0</v>
      </c>
      <c r="D274" s="13" t="str">
        <f>VLOOKUP($A274,Raw!$B$2:$DG$512,28,0)</f>
        <v>0</v>
      </c>
      <c r="E274" s="13" t="str">
        <f>VLOOKUP($A274,Raw!$B$2:$DG$512,29,0)</f>
        <v>0</v>
      </c>
      <c r="F274" s="13" t="str">
        <f>VLOOKUP($A274,Raw!$B$2:$DG$512,30,0)</f>
        <v>0</v>
      </c>
      <c r="G274" s="13" t="str">
        <f>VLOOKUP($A274,Raw!$B$2:$DG$512,31,0)</f>
        <v>0</v>
      </c>
      <c r="H274" s="13" t="str">
        <f>VLOOKUP($A274,Raw!$B$2:$DG$512,32,0)</f>
        <v>0</v>
      </c>
      <c r="I274" s="13" t="str">
        <f>VLOOKUP($A274,Raw!$B$2:$DG$512,33,0)</f>
        <v>0</v>
      </c>
      <c r="J274" s="13" t="str">
        <f>VLOOKUP($A274,Raw!$B$2:$DG$512,34,0)</f>
        <v>0</v>
      </c>
      <c r="K274" s="13" t="str">
        <f>VLOOKUP($A274,Raw!$B$2:$DG$512,35,0)</f>
        <v>0</v>
      </c>
      <c r="L274" s="13" t="str">
        <f>VLOOKUP($A274,Raw!$B$2:$DG$512,36,0)</f>
        <v>0</v>
      </c>
      <c r="M274" s="13" t="str">
        <f>VLOOKUP($A274,Raw!$B$2:$DG$512,37,0)</f>
        <v>0</v>
      </c>
    </row>
    <row r="275" spans="1:13" x14ac:dyDescent="0.3">
      <c r="A275" s="13" t="s">
        <v>4792</v>
      </c>
      <c r="B275" s="13" t="str">
        <f>VLOOKUP($A275,Raw!$B$2:$DG$512,26,0)</f>
        <v>47.28</v>
      </c>
      <c r="C275" s="13" t="str">
        <f>VLOOKUP($A275,Raw!$B$2:$DG$512,27,0)</f>
        <v>0</v>
      </c>
      <c r="D275" s="13" t="str">
        <f>VLOOKUP($A275,Raw!$B$2:$DG$512,28,0)</f>
        <v>0</v>
      </c>
      <c r="E275" s="13" t="str">
        <f>VLOOKUP($A275,Raw!$B$2:$DG$512,29,0)</f>
        <v>0</v>
      </c>
      <c r="F275" s="13" t="str">
        <f>VLOOKUP($A275,Raw!$B$2:$DG$512,30,0)</f>
        <v>0</v>
      </c>
      <c r="G275" s="13" t="str">
        <f>VLOOKUP($A275,Raw!$B$2:$DG$512,31,0)</f>
        <v>0</v>
      </c>
      <c r="H275" s="13" t="str">
        <f>VLOOKUP($A275,Raw!$B$2:$DG$512,32,0)</f>
        <v>0</v>
      </c>
      <c r="I275" s="13" t="str">
        <f>VLOOKUP($A275,Raw!$B$2:$DG$512,33,0)</f>
        <v>0</v>
      </c>
      <c r="J275" s="13" t="str">
        <f>VLOOKUP($A275,Raw!$B$2:$DG$512,34,0)</f>
        <v>0</v>
      </c>
      <c r="K275" s="13" t="str">
        <f>VLOOKUP($A275,Raw!$B$2:$DG$512,35,0)</f>
        <v>3.42</v>
      </c>
      <c r="L275" s="13" t="str">
        <f>VLOOKUP($A275,Raw!$B$2:$DG$512,36,0)</f>
        <v>0.9</v>
      </c>
      <c r="M275" s="13" t="str">
        <f>VLOOKUP($A275,Raw!$B$2:$DG$512,37,0)</f>
        <v>51.59</v>
      </c>
    </row>
    <row r="276" spans="1:13" x14ac:dyDescent="0.3">
      <c r="A276" s="13" t="s">
        <v>4810</v>
      </c>
      <c r="B276" s="13" t="str">
        <f>VLOOKUP($A276,Raw!$B$2:$DG$512,26,0)</f>
        <v>371.99</v>
      </c>
      <c r="C276" s="13" t="str">
        <f>VLOOKUP($A276,Raw!$B$2:$DG$512,27,0)</f>
        <v>0</v>
      </c>
      <c r="D276" s="13" t="str">
        <f>VLOOKUP($A276,Raw!$B$2:$DG$512,28,0)</f>
        <v>0</v>
      </c>
      <c r="E276" s="13" t="str">
        <f>VLOOKUP($A276,Raw!$B$2:$DG$512,29,0)</f>
        <v>0</v>
      </c>
      <c r="F276" s="13" t="str">
        <f>VLOOKUP($A276,Raw!$B$2:$DG$512,30,0)</f>
        <v>0</v>
      </c>
      <c r="G276" s="13" t="str">
        <f>VLOOKUP($A276,Raw!$B$2:$DG$512,31,0)</f>
        <v>0</v>
      </c>
      <c r="H276" s="13" t="str">
        <f>VLOOKUP($A276,Raw!$B$2:$DG$512,32,0)</f>
        <v>0</v>
      </c>
      <c r="I276" s="13" t="str">
        <f>VLOOKUP($A276,Raw!$B$2:$DG$512,33,0)</f>
        <v>0</v>
      </c>
      <c r="J276" s="13" t="str">
        <f>VLOOKUP($A276,Raw!$B$2:$DG$512,34,0)</f>
        <v>0</v>
      </c>
      <c r="K276" s="13" t="str">
        <f>VLOOKUP($A276,Raw!$B$2:$DG$512,35,0)</f>
        <v>2.73</v>
      </c>
      <c r="L276" s="13" t="str">
        <f>VLOOKUP($A276,Raw!$B$2:$DG$512,36,0)</f>
        <v>8.74</v>
      </c>
      <c r="M276" s="13" t="str">
        <f>VLOOKUP($A276,Raw!$B$2:$DG$512,37,0)</f>
        <v>383.46</v>
      </c>
    </row>
    <row r="277" spans="1:13" x14ac:dyDescent="0.3">
      <c r="A277" s="13" t="s">
        <v>4827</v>
      </c>
      <c r="B277" s="13" t="str">
        <f>VLOOKUP($A277,Raw!$B$2:$DG$512,26,0)</f>
        <v>337.77275</v>
      </c>
      <c r="C277" s="13" t="str">
        <f>VLOOKUP($A277,Raw!$B$2:$DG$512,27,0)</f>
        <v>0</v>
      </c>
      <c r="D277" s="13" t="str">
        <f>VLOOKUP($A277,Raw!$B$2:$DG$512,28,0)</f>
        <v>171.54464</v>
      </c>
      <c r="E277" s="13" t="str">
        <f>VLOOKUP($A277,Raw!$B$2:$DG$512,29,0)</f>
        <v>0</v>
      </c>
      <c r="F277" s="13" t="str">
        <f>VLOOKUP($A277,Raw!$B$2:$DG$512,30,0)</f>
        <v>0</v>
      </c>
      <c r="G277" s="13" t="str">
        <f>VLOOKUP($A277,Raw!$B$2:$DG$512,31,0)</f>
        <v>0</v>
      </c>
      <c r="H277" s="13" t="str">
        <f>VLOOKUP($A277,Raw!$B$2:$DG$512,32,0)</f>
        <v>0</v>
      </c>
      <c r="I277" s="13" t="str">
        <f>VLOOKUP($A277,Raw!$B$2:$DG$512,33,0)</f>
        <v>0</v>
      </c>
      <c r="J277" s="13" t="str">
        <f>VLOOKUP($A277,Raw!$B$2:$DG$512,34,0)</f>
        <v>0</v>
      </c>
      <c r="K277" s="13" t="str">
        <f>VLOOKUP($A277,Raw!$B$2:$DG$512,35,0)</f>
        <v>9.20501</v>
      </c>
      <c r="L277" s="13" t="str">
        <f>VLOOKUP($A277,Raw!$B$2:$DG$512,36,0)</f>
        <v>20.02531</v>
      </c>
      <c r="M277" s="13" t="str">
        <f>VLOOKUP($A277,Raw!$B$2:$DG$512,37,0)</f>
        <v>538.54771</v>
      </c>
    </row>
    <row r="278" spans="1:13" x14ac:dyDescent="0.3">
      <c r="A278" s="13" t="s">
        <v>4843</v>
      </c>
      <c r="B278" s="13" t="str">
        <f>VLOOKUP($A278,Raw!$B$2:$DG$512,26,0)</f>
        <v>61.21</v>
      </c>
      <c r="C278" s="13" t="str">
        <f>VLOOKUP($A278,Raw!$B$2:$DG$512,27,0)</f>
        <v>0.01</v>
      </c>
      <c r="D278" s="13" t="str">
        <f>VLOOKUP($A278,Raw!$B$2:$DG$512,28,0)</f>
        <v>0</v>
      </c>
      <c r="E278" s="13" t="str">
        <f>VLOOKUP($A278,Raw!$B$2:$DG$512,29,0)</f>
        <v>0</v>
      </c>
      <c r="F278" s="13" t="str">
        <f>VLOOKUP($A278,Raw!$B$2:$DG$512,30,0)</f>
        <v>0</v>
      </c>
      <c r="G278" s="13" t="str">
        <f>VLOOKUP($A278,Raw!$B$2:$DG$512,31,0)</f>
        <v>0</v>
      </c>
      <c r="H278" s="13" t="str">
        <f>VLOOKUP($A278,Raw!$B$2:$DG$512,32,0)</f>
        <v>0</v>
      </c>
      <c r="I278" s="13" t="str">
        <f>VLOOKUP($A278,Raw!$B$2:$DG$512,33,0)</f>
        <v>0</v>
      </c>
      <c r="J278" s="13" t="str">
        <f>VLOOKUP($A278,Raw!$B$2:$DG$512,34,0)</f>
        <v>0</v>
      </c>
      <c r="K278" s="13" t="str">
        <f>VLOOKUP($A278,Raw!$B$2:$DG$512,35,0)</f>
        <v>3.27</v>
      </c>
      <c r="L278" s="13" t="str">
        <f>VLOOKUP($A278,Raw!$B$2:$DG$512,36,0)</f>
        <v>-0.03</v>
      </c>
      <c r="M278" s="13" t="str">
        <f>VLOOKUP($A278,Raw!$B$2:$DG$512,37,0)</f>
        <v>64.46</v>
      </c>
    </row>
    <row r="279" spans="1:13" x14ac:dyDescent="0.3">
      <c r="A279" s="13" t="s">
        <v>4872</v>
      </c>
      <c r="B279" s="13" t="str">
        <f>VLOOKUP($A279,Raw!$B$2:$DG$512,26,0)</f>
        <v>11.56</v>
      </c>
      <c r="C279" s="13" t="str">
        <f>VLOOKUP($A279,Raw!$B$2:$DG$512,27,0)</f>
        <v>0</v>
      </c>
      <c r="D279" s="13" t="str">
        <f>VLOOKUP($A279,Raw!$B$2:$DG$512,28,0)</f>
        <v>0</v>
      </c>
      <c r="E279" s="13" t="str">
        <f>VLOOKUP($A279,Raw!$B$2:$DG$512,29,0)</f>
        <v>0</v>
      </c>
      <c r="F279" s="13" t="str">
        <f>VLOOKUP($A279,Raw!$B$2:$DG$512,30,0)</f>
        <v>0</v>
      </c>
      <c r="G279" s="13" t="str">
        <f>VLOOKUP($A279,Raw!$B$2:$DG$512,31,0)</f>
        <v>0</v>
      </c>
      <c r="H279" s="13" t="str">
        <f>VLOOKUP($A279,Raw!$B$2:$DG$512,32,0)</f>
        <v>0</v>
      </c>
      <c r="I279" s="13" t="str">
        <f>VLOOKUP($A279,Raw!$B$2:$DG$512,33,0)</f>
        <v>0</v>
      </c>
      <c r="J279" s="13" t="str">
        <f>VLOOKUP($A279,Raw!$B$2:$DG$512,34,0)</f>
        <v>0</v>
      </c>
      <c r="K279" s="13" t="str">
        <f>VLOOKUP($A279,Raw!$B$2:$DG$512,35,0)</f>
        <v>1.62</v>
      </c>
      <c r="L279" s="13" t="str">
        <f>VLOOKUP($A279,Raw!$B$2:$DG$512,36,0)</f>
        <v>0.82</v>
      </c>
      <c r="M279" s="13" t="str">
        <f>VLOOKUP($A279,Raw!$B$2:$DG$512,37,0)</f>
        <v>14</v>
      </c>
    </row>
    <row r="280" spans="1:13" x14ac:dyDescent="0.3">
      <c r="A280" s="13" t="s">
        <v>4885</v>
      </c>
      <c r="B280" s="13" t="str">
        <f>VLOOKUP($A280,Raw!$B$2:$DG$512,26,0)</f>
        <v>241.28</v>
      </c>
      <c r="C280" s="13" t="str">
        <f>VLOOKUP($A280,Raw!$B$2:$DG$512,27,0)</f>
        <v>0</v>
      </c>
      <c r="D280" s="13" t="str">
        <f>VLOOKUP($A280,Raw!$B$2:$DG$512,28,0)</f>
        <v>0</v>
      </c>
      <c r="E280" s="13" t="str">
        <f>VLOOKUP($A280,Raw!$B$2:$DG$512,29,0)</f>
        <v>0</v>
      </c>
      <c r="F280" s="13" t="str">
        <f>VLOOKUP($A280,Raw!$B$2:$DG$512,30,0)</f>
        <v>0</v>
      </c>
      <c r="G280" s="13" t="str">
        <f>VLOOKUP($A280,Raw!$B$2:$DG$512,31,0)</f>
        <v>0</v>
      </c>
      <c r="H280" s="13" t="str">
        <f>VLOOKUP($A280,Raw!$B$2:$DG$512,32,0)</f>
        <v>0</v>
      </c>
      <c r="I280" s="13" t="str">
        <f>VLOOKUP($A280,Raw!$B$2:$DG$512,33,0)</f>
        <v>0</v>
      </c>
      <c r="J280" s="13" t="str">
        <f>VLOOKUP($A280,Raw!$B$2:$DG$512,34,0)</f>
        <v>0</v>
      </c>
      <c r="K280" s="13" t="str">
        <f>VLOOKUP($A280,Raw!$B$2:$DG$512,35,0)</f>
        <v>5.71</v>
      </c>
      <c r="L280" s="13" t="str">
        <f>VLOOKUP($A280,Raw!$B$2:$DG$512,36,0)</f>
        <v>8.73</v>
      </c>
      <c r="M280" s="13" t="str">
        <f>VLOOKUP($A280,Raw!$B$2:$DG$512,37,0)</f>
        <v>255.72</v>
      </c>
    </row>
    <row r="281" spans="1:13" x14ac:dyDescent="0.3">
      <c r="A281" s="13" t="s">
        <v>4911</v>
      </c>
      <c r="B281" s="13" t="str">
        <f>VLOOKUP($A281,Raw!$B$2:$DG$512,26,0)</f>
        <v>0</v>
      </c>
      <c r="C281" s="13" t="str">
        <f>VLOOKUP($A281,Raw!$B$2:$DG$512,27,0)</f>
        <v>0</v>
      </c>
      <c r="D281" s="13" t="str">
        <f>VLOOKUP($A281,Raw!$B$2:$DG$512,28,0)</f>
        <v>0</v>
      </c>
      <c r="E281" s="13" t="str">
        <f>VLOOKUP($A281,Raw!$B$2:$DG$512,29,0)</f>
        <v>0</v>
      </c>
      <c r="F281" s="13" t="str">
        <f>VLOOKUP($A281,Raw!$B$2:$DG$512,30,0)</f>
        <v>0</v>
      </c>
      <c r="G281" s="13" t="str">
        <f>VLOOKUP($A281,Raw!$B$2:$DG$512,31,0)</f>
        <v>0</v>
      </c>
      <c r="H281" s="13" t="str">
        <f>VLOOKUP($A281,Raw!$B$2:$DG$512,32,0)</f>
        <v>0</v>
      </c>
      <c r="I281" s="13" t="str">
        <f>VLOOKUP($A281,Raw!$B$2:$DG$512,33,0)</f>
        <v>0</v>
      </c>
      <c r="J281" s="13" t="str">
        <f>VLOOKUP($A281,Raw!$B$2:$DG$512,34,0)</f>
        <v>0</v>
      </c>
      <c r="K281" s="13" t="str">
        <f>VLOOKUP($A281,Raw!$B$2:$DG$512,35,0)</f>
        <v>0</v>
      </c>
      <c r="L281" s="13" t="str">
        <f>VLOOKUP($A281,Raw!$B$2:$DG$512,36,0)</f>
        <v>0</v>
      </c>
      <c r="M281" s="13" t="str">
        <f>VLOOKUP($A281,Raw!$B$2:$DG$512,37,0)</f>
        <v>0</v>
      </c>
    </row>
    <row r="282" spans="1:13" x14ac:dyDescent="0.3">
      <c r="A282" s="13" t="s">
        <v>4919</v>
      </c>
      <c r="B282" s="13" t="str">
        <f>VLOOKUP($A282,Raw!$B$2:$DG$512,26,0)</f>
        <v>341.1925</v>
      </c>
      <c r="C282" s="13" t="str">
        <f>VLOOKUP($A282,Raw!$B$2:$DG$512,27,0)</f>
        <v>0</v>
      </c>
      <c r="D282" s="13" t="str">
        <f>VLOOKUP($A282,Raw!$B$2:$DG$512,28,0)</f>
        <v>0</v>
      </c>
      <c r="E282" s="13" t="str">
        <f>VLOOKUP($A282,Raw!$B$2:$DG$512,29,0)</f>
        <v>0</v>
      </c>
      <c r="F282" s="13" t="str">
        <f>VLOOKUP($A282,Raw!$B$2:$DG$512,30,0)</f>
        <v>0</v>
      </c>
      <c r="G282" s="13" t="str">
        <f>VLOOKUP($A282,Raw!$B$2:$DG$512,31,0)</f>
        <v>0</v>
      </c>
      <c r="H282" s="13" t="str">
        <f>VLOOKUP($A282,Raw!$B$2:$DG$512,32,0)</f>
        <v>0</v>
      </c>
      <c r="I282" s="13" t="str">
        <f>VLOOKUP($A282,Raw!$B$2:$DG$512,33,0)</f>
        <v>0</v>
      </c>
      <c r="J282" s="13" t="str">
        <f>VLOOKUP($A282,Raw!$B$2:$DG$512,34,0)</f>
        <v>0</v>
      </c>
      <c r="K282" s="13" t="str">
        <f>VLOOKUP($A282,Raw!$B$2:$DG$512,35,0)</f>
        <v>22.10895</v>
      </c>
      <c r="L282" s="13" t="str">
        <f>VLOOKUP($A282,Raw!$B$2:$DG$512,36,0)</f>
        <v>7.28026</v>
      </c>
      <c r="M282" s="13" t="str">
        <f>VLOOKUP($A282,Raw!$B$2:$DG$512,37,0)</f>
        <v>370.58171</v>
      </c>
    </row>
    <row r="283" spans="1:13" x14ac:dyDescent="0.3">
      <c r="A283" s="13" t="s">
        <v>4944</v>
      </c>
      <c r="B283" s="13" t="str">
        <f>VLOOKUP($A283,Raw!$B$2:$DG$512,26,0)</f>
        <v>197.3</v>
      </c>
      <c r="C283" s="13" t="str">
        <f>VLOOKUP($A283,Raw!$B$2:$DG$512,27,0)</f>
        <v>0</v>
      </c>
      <c r="D283" s="13" t="str">
        <f>VLOOKUP($A283,Raw!$B$2:$DG$512,28,0)</f>
        <v>0</v>
      </c>
      <c r="E283" s="13" t="str">
        <f>VLOOKUP($A283,Raw!$B$2:$DG$512,29,0)</f>
        <v>0</v>
      </c>
      <c r="F283" s="13" t="str">
        <f>VLOOKUP($A283,Raw!$B$2:$DG$512,30,0)</f>
        <v>0</v>
      </c>
      <c r="G283" s="13" t="str">
        <f>VLOOKUP($A283,Raw!$B$2:$DG$512,31,0)</f>
        <v>0</v>
      </c>
      <c r="H283" s="13" t="str">
        <f>VLOOKUP($A283,Raw!$B$2:$DG$512,32,0)</f>
        <v>0</v>
      </c>
      <c r="I283" s="13" t="str">
        <f>VLOOKUP($A283,Raw!$B$2:$DG$512,33,0)</f>
        <v>0</v>
      </c>
      <c r="J283" s="13" t="str">
        <f>VLOOKUP($A283,Raw!$B$2:$DG$512,34,0)</f>
        <v>0</v>
      </c>
      <c r="K283" s="13" t="str">
        <f>VLOOKUP($A283,Raw!$B$2:$DG$512,35,0)</f>
        <v>7.82</v>
      </c>
      <c r="L283" s="13" t="str">
        <f>VLOOKUP($A283,Raw!$B$2:$DG$512,36,0)</f>
        <v>27.56</v>
      </c>
      <c r="M283" s="13" t="str">
        <f>VLOOKUP($A283,Raw!$B$2:$DG$512,37,0)</f>
        <v>232.68</v>
      </c>
    </row>
    <row r="284" spans="1:13" x14ac:dyDescent="0.3">
      <c r="A284" s="13" t="s">
        <v>4944</v>
      </c>
      <c r="B284" s="13" t="str">
        <f>VLOOKUP($A284,Raw!$B$2:$DG$512,26,0)</f>
        <v>197.3</v>
      </c>
      <c r="C284" s="13" t="str">
        <f>VLOOKUP($A284,Raw!$B$2:$DG$512,27,0)</f>
        <v>0</v>
      </c>
      <c r="D284" s="13" t="str">
        <f>VLOOKUP($A284,Raw!$B$2:$DG$512,28,0)</f>
        <v>0</v>
      </c>
      <c r="E284" s="13" t="str">
        <f>VLOOKUP($A284,Raw!$B$2:$DG$512,29,0)</f>
        <v>0</v>
      </c>
      <c r="F284" s="13" t="str">
        <f>VLOOKUP($A284,Raw!$B$2:$DG$512,30,0)</f>
        <v>0</v>
      </c>
      <c r="G284" s="13" t="str">
        <f>VLOOKUP($A284,Raw!$B$2:$DG$512,31,0)</f>
        <v>0</v>
      </c>
      <c r="H284" s="13" t="str">
        <f>VLOOKUP($A284,Raw!$B$2:$DG$512,32,0)</f>
        <v>0</v>
      </c>
      <c r="I284" s="13" t="str">
        <f>VLOOKUP($A284,Raw!$B$2:$DG$512,33,0)</f>
        <v>0</v>
      </c>
      <c r="J284" s="13" t="str">
        <f>VLOOKUP($A284,Raw!$B$2:$DG$512,34,0)</f>
        <v>0</v>
      </c>
      <c r="K284" s="13" t="str">
        <f>VLOOKUP($A284,Raw!$B$2:$DG$512,35,0)</f>
        <v>7.82</v>
      </c>
      <c r="L284" s="13" t="str">
        <f>VLOOKUP($A284,Raw!$B$2:$DG$512,36,0)</f>
        <v>27.56</v>
      </c>
      <c r="M284" s="13" t="str">
        <f>VLOOKUP($A284,Raw!$B$2:$DG$512,37,0)</f>
        <v>232.68</v>
      </c>
    </row>
    <row r="285" spans="1:13" x14ac:dyDescent="0.3">
      <c r="A285" s="13" t="s">
        <v>4944</v>
      </c>
      <c r="B285" s="13" t="str">
        <f>VLOOKUP($A285,Raw!$B$2:$DG$512,26,0)</f>
        <v>197.3</v>
      </c>
      <c r="C285" s="13" t="str">
        <f>VLOOKUP($A285,Raw!$B$2:$DG$512,27,0)</f>
        <v>0</v>
      </c>
      <c r="D285" s="13" t="str">
        <f>VLOOKUP($A285,Raw!$B$2:$DG$512,28,0)</f>
        <v>0</v>
      </c>
      <c r="E285" s="13" t="str">
        <f>VLOOKUP($A285,Raw!$B$2:$DG$512,29,0)</f>
        <v>0</v>
      </c>
      <c r="F285" s="13" t="str">
        <f>VLOOKUP($A285,Raw!$B$2:$DG$512,30,0)</f>
        <v>0</v>
      </c>
      <c r="G285" s="13" t="str">
        <f>VLOOKUP($A285,Raw!$B$2:$DG$512,31,0)</f>
        <v>0</v>
      </c>
      <c r="H285" s="13" t="str">
        <f>VLOOKUP($A285,Raw!$B$2:$DG$512,32,0)</f>
        <v>0</v>
      </c>
      <c r="I285" s="13" t="str">
        <f>VLOOKUP($A285,Raw!$B$2:$DG$512,33,0)</f>
        <v>0</v>
      </c>
      <c r="J285" s="13" t="str">
        <f>VLOOKUP($A285,Raw!$B$2:$DG$512,34,0)</f>
        <v>0</v>
      </c>
      <c r="K285" s="13" t="str">
        <f>VLOOKUP($A285,Raw!$B$2:$DG$512,35,0)</f>
        <v>7.82</v>
      </c>
      <c r="L285" s="13" t="str">
        <f>VLOOKUP($A285,Raw!$B$2:$DG$512,36,0)</f>
        <v>27.56</v>
      </c>
      <c r="M285" s="13" t="str">
        <f>VLOOKUP($A285,Raw!$B$2:$DG$512,37,0)</f>
        <v>232.68</v>
      </c>
    </row>
    <row r="286" spans="1:13" x14ac:dyDescent="0.3">
      <c r="A286" s="13" t="s">
        <v>4944</v>
      </c>
      <c r="B286" s="13" t="str">
        <f>VLOOKUP($A286,Raw!$B$2:$DG$512,26,0)</f>
        <v>197.3</v>
      </c>
      <c r="C286" s="13" t="str">
        <f>VLOOKUP($A286,Raw!$B$2:$DG$512,27,0)</f>
        <v>0</v>
      </c>
      <c r="D286" s="13" t="str">
        <f>VLOOKUP($A286,Raw!$B$2:$DG$512,28,0)</f>
        <v>0</v>
      </c>
      <c r="E286" s="13" t="str">
        <f>VLOOKUP($A286,Raw!$B$2:$DG$512,29,0)</f>
        <v>0</v>
      </c>
      <c r="F286" s="13" t="str">
        <f>VLOOKUP($A286,Raw!$B$2:$DG$512,30,0)</f>
        <v>0</v>
      </c>
      <c r="G286" s="13" t="str">
        <f>VLOOKUP($A286,Raw!$B$2:$DG$512,31,0)</f>
        <v>0</v>
      </c>
      <c r="H286" s="13" t="str">
        <f>VLOOKUP($A286,Raw!$B$2:$DG$512,32,0)</f>
        <v>0</v>
      </c>
      <c r="I286" s="13" t="str">
        <f>VLOOKUP($A286,Raw!$B$2:$DG$512,33,0)</f>
        <v>0</v>
      </c>
      <c r="J286" s="13" t="str">
        <f>VLOOKUP($A286,Raw!$B$2:$DG$512,34,0)</f>
        <v>0</v>
      </c>
      <c r="K286" s="13" t="str">
        <f>VLOOKUP($A286,Raw!$B$2:$DG$512,35,0)</f>
        <v>7.82</v>
      </c>
      <c r="L286" s="13" t="str">
        <f>VLOOKUP($A286,Raw!$B$2:$DG$512,36,0)</f>
        <v>27.56</v>
      </c>
      <c r="M286" s="13" t="str">
        <f>VLOOKUP($A286,Raw!$B$2:$DG$512,37,0)</f>
        <v>232.68</v>
      </c>
    </row>
    <row r="287" spans="1:13" x14ac:dyDescent="0.3">
      <c r="A287" s="13" t="s">
        <v>4944</v>
      </c>
      <c r="B287" s="13" t="str">
        <f>VLOOKUP($A287,Raw!$B$2:$DG$512,26,0)</f>
        <v>197.3</v>
      </c>
      <c r="C287" s="13" t="str">
        <f>VLOOKUP($A287,Raw!$B$2:$DG$512,27,0)</f>
        <v>0</v>
      </c>
      <c r="D287" s="13" t="str">
        <f>VLOOKUP($A287,Raw!$B$2:$DG$512,28,0)</f>
        <v>0</v>
      </c>
      <c r="E287" s="13" t="str">
        <f>VLOOKUP($A287,Raw!$B$2:$DG$512,29,0)</f>
        <v>0</v>
      </c>
      <c r="F287" s="13" t="str">
        <f>VLOOKUP($A287,Raw!$B$2:$DG$512,30,0)</f>
        <v>0</v>
      </c>
      <c r="G287" s="13" t="str">
        <f>VLOOKUP($A287,Raw!$B$2:$DG$512,31,0)</f>
        <v>0</v>
      </c>
      <c r="H287" s="13" t="str">
        <f>VLOOKUP($A287,Raw!$B$2:$DG$512,32,0)</f>
        <v>0</v>
      </c>
      <c r="I287" s="13" t="str">
        <f>VLOOKUP($A287,Raw!$B$2:$DG$512,33,0)</f>
        <v>0</v>
      </c>
      <c r="J287" s="13" t="str">
        <f>VLOOKUP($A287,Raw!$B$2:$DG$512,34,0)</f>
        <v>0</v>
      </c>
      <c r="K287" s="13" t="str">
        <f>VLOOKUP($A287,Raw!$B$2:$DG$512,35,0)</f>
        <v>7.82</v>
      </c>
      <c r="L287" s="13" t="str">
        <f>VLOOKUP($A287,Raw!$B$2:$DG$512,36,0)</f>
        <v>27.56</v>
      </c>
      <c r="M287" s="13" t="str">
        <f>VLOOKUP($A287,Raw!$B$2:$DG$512,37,0)</f>
        <v>232.68</v>
      </c>
    </row>
    <row r="288" spans="1:13" x14ac:dyDescent="0.3">
      <c r="A288" s="13" t="s">
        <v>4968</v>
      </c>
      <c r="B288" s="13" t="str">
        <f>VLOOKUP($A288,Raw!$B$2:$DG$512,26,0)</f>
        <v>129.13</v>
      </c>
      <c r="C288" s="13" t="str">
        <f>VLOOKUP($A288,Raw!$B$2:$DG$512,27,0)</f>
        <v>0</v>
      </c>
      <c r="D288" s="13" t="str">
        <f>VLOOKUP($A288,Raw!$B$2:$DG$512,28,0)</f>
        <v>0</v>
      </c>
      <c r="E288" s="13" t="str">
        <f>VLOOKUP($A288,Raw!$B$2:$DG$512,29,0)</f>
        <v>0</v>
      </c>
      <c r="F288" s="13" t="str">
        <f>VLOOKUP($A288,Raw!$B$2:$DG$512,30,0)</f>
        <v>0</v>
      </c>
      <c r="G288" s="13" t="str">
        <f>VLOOKUP($A288,Raw!$B$2:$DG$512,31,0)</f>
        <v>0</v>
      </c>
      <c r="H288" s="13" t="str">
        <f>VLOOKUP($A288,Raw!$B$2:$DG$512,32,0)</f>
        <v>0</v>
      </c>
      <c r="I288" s="13" t="str">
        <f>VLOOKUP($A288,Raw!$B$2:$DG$512,33,0)</f>
        <v>0</v>
      </c>
      <c r="J288" s="13" t="str">
        <f>VLOOKUP($A288,Raw!$B$2:$DG$512,34,0)</f>
        <v>0</v>
      </c>
      <c r="K288" s="13" t="str">
        <f>VLOOKUP($A288,Raw!$B$2:$DG$512,35,0)</f>
        <v>0</v>
      </c>
      <c r="L288" s="13" t="str">
        <f>VLOOKUP($A288,Raw!$B$2:$DG$512,36,0)</f>
        <v>0.78</v>
      </c>
      <c r="M288" s="13" t="str">
        <f>VLOOKUP($A288,Raw!$B$2:$DG$512,37,0)</f>
        <v>129.91</v>
      </c>
    </row>
    <row r="289" spans="1:13" x14ac:dyDescent="0.3">
      <c r="A289" s="13" t="s">
        <v>4976</v>
      </c>
      <c r="B289" s="13" t="str">
        <f>VLOOKUP($A289,Raw!$B$2:$DG$512,26,0)</f>
        <v>2.54</v>
      </c>
      <c r="C289" s="13" t="str">
        <f>VLOOKUP($A289,Raw!$B$2:$DG$512,27,0)</f>
        <v>0</v>
      </c>
      <c r="D289" s="13" t="str">
        <f>VLOOKUP($A289,Raw!$B$2:$DG$512,28,0)</f>
        <v>0</v>
      </c>
      <c r="E289" s="13" t="str">
        <f>VLOOKUP($A289,Raw!$B$2:$DG$512,29,0)</f>
        <v>0</v>
      </c>
      <c r="F289" s="13" t="str">
        <f>VLOOKUP($A289,Raw!$B$2:$DG$512,30,0)</f>
        <v>0</v>
      </c>
      <c r="G289" s="13" t="str">
        <f>VLOOKUP($A289,Raw!$B$2:$DG$512,31,0)</f>
        <v>0</v>
      </c>
      <c r="H289" s="13" t="str">
        <f>VLOOKUP($A289,Raw!$B$2:$DG$512,32,0)</f>
        <v>0.03</v>
      </c>
      <c r="I289" s="13" t="str">
        <f>VLOOKUP($A289,Raw!$B$2:$DG$512,33,0)</f>
        <v>0</v>
      </c>
      <c r="J289" s="13" t="str">
        <f>VLOOKUP($A289,Raw!$B$2:$DG$512,34,0)</f>
        <v>0</v>
      </c>
      <c r="K289" s="13" t="str">
        <f>VLOOKUP($A289,Raw!$B$2:$DG$512,35,0)</f>
        <v>0</v>
      </c>
      <c r="L289" s="13" t="str">
        <f>VLOOKUP($A289,Raw!$B$2:$DG$512,36,0)</f>
        <v>0.03</v>
      </c>
      <c r="M289" s="13" t="str">
        <f>VLOOKUP($A289,Raw!$B$2:$DG$512,37,0)</f>
        <v>2.6</v>
      </c>
    </row>
    <row r="290" spans="1:13" x14ac:dyDescent="0.3">
      <c r="A290" s="13" t="s">
        <v>4987</v>
      </c>
      <c r="B290" s="13" t="str">
        <f>VLOOKUP($A290,Raw!$B$2:$DG$512,26,0)</f>
        <v>374.61</v>
      </c>
      <c r="C290" s="13" t="str">
        <f>VLOOKUP($A290,Raw!$B$2:$DG$512,27,0)</f>
        <v>0</v>
      </c>
      <c r="D290" s="13" t="str">
        <f>VLOOKUP($A290,Raw!$B$2:$DG$512,28,0)</f>
        <v>0.1</v>
      </c>
      <c r="E290" s="13" t="str">
        <f>VLOOKUP($A290,Raw!$B$2:$DG$512,29,0)</f>
        <v>8.02</v>
      </c>
      <c r="F290" s="13" t="str">
        <f>VLOOKUP($A290,Raw!$B$2:$DG$512,30,0)</f>
        <v>0</v>
      </c>
      <c r="G290" s="13" t="str">
        <f>VLOOKUP($A290,Raw!$B$2:$DG$512,31,0)</f>
        <v>0</v>
      </c>
      <c r="H290" s="13" t="str">
        <f>VLOOKUP($A290,Raw!$B$2:$DG$512,32,0)</f>
        <v>0</v>
      </c>
      <c r="I290" s="13" t="str">
        <f>VLOOKUP($A290,Raw!$B$2:$DG$512,33,0)</f>
        <v>0</v>
      </c>
      <c r="J290" s="13" t="str">
        <f>VLOOKUP($A290,Raw!$B$2:$DG$512,34,0)</f>
        <v>0</v>
      </c>
      <c r="K290" s="13" t="str">
        <f>VLOOKUP($A290,Raw!$B$2:$DG$512,35,0)</f>
        <v>29.95</v>
      </c>
      <c r="L290" s="13" t="str">
        <f>VLOOKUP($A290,Raw!$B$2:$DG$512,36,0)</f>
        <v>101.31</v>
      </c>
      <c r="M290" s="13" t="str">
        <f>VLOOKUP($A290,Raw!$B$2:$DG$512,37,0)</f>
        <v>513.99</v>
      </c>
    </row>
    <row r="291" spans="1:13" x14ac:dyDescent="0.3">
      <c r="A291" s="13" t="s">
        <v>5006</v>
      </c>
      <c r="B291" s="13" t="str">
        <f>VLOOKUP($A291,Raw!$B$2:$DG$512,26,0)</f>
        <v>31.63</v>
      </c>
      <c r="C291" s="13" t="str">
        <f>VLOOKUP($A291,Raw!$B$2:$DG$512,27,0)</f>
        <v>0</v>
      </c>
      <c r="D291" s="13" t="str">
        <f>VLOOKUP($A291,Raw!$B$2:$DG$512,28,0)</f>
        <v>0</v>
      </c>
      <c r="E291" s="13" t="str">
        <f>VLOOKUP($A291,Raw!$B$2:$DG$512,29,0)</f>
        <v>0.6</v>
      </c>
      <c r="F291" s="13" t="str">
        <f>VLOOKUP($A291,Raw!$B$2:$DG$512,30,0)</f>
        <v>0</v>
      </c>
      <c r="G291" s="13" t="str">
        <f>VLOOKUP($A291,Raw!$B$2:$DG$512,31,0)</f>
        <v>0</v>
      </c>
      <c r="H291" s="13" t="str">
        <f>VLOOKUP($A291,Raw!$B$2:$DG$512,32,0)</f>
        <v>0.09</v>
      </c>
      <c r="I291" s="13" t="str">
        <f>VLOOKUP($A291,Raw!$B$2:$DG$512,33,0)</f>
        <v>0</v>
      </c>
      <c r="J291" s="13" t="str">
        <f>VLOOKUP($A291,Raw!$B$2:$DG$512,34,0)</f>
        <v>0</v>
      </c>
      <c r="K291" s="13" t="str">
        <f>VLOOKUP($A291,Raw!$B$2:$DG$512,35,0)</f>
        <v>15.16</v>
      </c>
      <c r="L291" s="13" t="str">
        <f>VLOOKUP($A291,Raw!$B$2:$DG$512,36,0)</f>
        <v>4.55</v>
      </c>
      <c r="M291" s="13" t="str">
        <f>VLOOKUP($A291,Raw!$B$2:$DG$512,37,0)</f>
        <v>52.03</v>
      </c>
    </row>
    <row r="292" spans="1:13" x14ac:dyDescent="0.3">
      <c r="A292" s="13" t="s">
        <v>5022</v>
      </c>
      <c r="B292" s="13" t="str">
        <f>VLOOKUP($A292,Raw!$B$2:$DG$512,26,0)</f>
        <v>0</v>
      </c>
      <c r="C292" s="13" t="str">
        <f>VLOOKUP($A292,Raw!$B$2:$DG$512,27,0)</f>
        <v>0</v>
      </c>
      <c r="D292" s="13" t="str">
        <f>VLOOKUP($A292,Raw!$B$2:$DG$512,28,0)</f>
        <v>0</v>
      </c>
      <c r="E292" s="13" t="str">
        <f>VLOOKUP($A292,Raw!$B$2:$DG$512,29,0)</f>
        <v>0</v>
      </c>
      <c r="F292" s="13" t="str">
        <f>VLOOKUP($A292,Raw!$B$2:$DG$512,30,0)</f>
        <v>0</v>
      </c>
      <c r="G292" s="13" t="str">
        <f>VLOOKUP($A292,Raw!$B$2:$DG$512,31,0)</f>
        <v>0</v>
      </c>
      <c r="H292" s="13" t="str">
        <f>VLOOKUP($A292,Raw!$B$2:$DG$512,32,0)</f>
        <v>0</v>
      </c>
      <c r="I292" s="13" t="str">
        <f>VLOOKUP($A292,Raw!$B$2:$DG$512,33,0)</f>
        <v>0</v>
      </c>
      <c r="J292" s="13" t="str">
        <f>VLOOKUP($A292,Raw!$B$2:$DG$512,34,0)</f>
        <v>0</v>
      </c>
      <c r="K292" s="13" t="str">
        <f>VLOOKUP($A292,Raw!$B$2:$DG$512,35,0)</f>
        <v>0</v>
      </c>
      <c r="L292" s="13" t="str">
        <f>VLOOKUP($A292,Raw!$B$2:$DG$512,36,0)</f>
        <v>0</v>
      </c>
      <c r="M292" s="13" t="str">
        <f>VLOOKUP($A292,Raw!$B$2:$DG$512,37,0)</f>
        <v>0</v>
      </c>
    </row>
    <row r="293" spans="1:13" x14ac:dyDescent="0.3">
      <c r="A293" s="13" t="s">
        <v>5040</v>
      </c>
      <c r="B293" s="13" t="str">
        <f>VLOOKUP($A293,Raw!$B$2:$DG$512,26,0)</f>
        <v>75.70024</v>
      </c>
      <c r="C293" s="13" t="str">
        <f>VLOOKUP($A293,Raw!$B$2:$DG$512,27,0)</f>
        <v>0</v>
      </c>
      <c r="D293" s="13" t="str">
        <f>VLOOKUP($A293,Raw!$B$2:$DG$512,28,0)</f>
        <v>0</v>
      </c>
      <c r="E293" s="13" t="str">
        <f>VLOOKUP($A293,Raw!$B$2:$DG$512,29,0)</f>
        <v>0</v>
      </c>
      <c r="F293" s="13" t="str">
        <f>VLOOKUP($A293,Raw!$B$2:$DG$512,30,0)</f>
        <v>0</v>
      </c>
      <c r="G293" s="13" t="str">
        <f>VLOOKUP($A293,Raw!$B$2:$DG$512,31,0)</f>
        <v>0</v>
      </c>
      <c r="H293" s="13" t="str">
        <f>VLOOKUP($A293,Raw!$B$2:$DG$512,32,0)</f>
        <v>1.34503</v>
      </c>
      <c r="I293" s="13" t="str">
        <f>VLOOKUP($A293,Raw!$B$2:$DG$512,33,0)</f>
        <v>0</v>
      </c>
      <c r="J293" s="13" t="str">
        <f>VLOOKUP($A293,Raw!$B$2:$DG$512,34,0)</f>
        <v>0.06001</v>
      </c>
      <c r="K293" s="13" t="str">
        <f>VLOOKUP($A293,Raw!$B$2:$DG$512,35,0)</f>
        <v>23.48652</v>
      </c>
      <c r="L293" s="13" t="str">
        <f>VLOOKUP($A293,Raw!$B$2:$DG$512,36,0)</f>
        <v>2.78457</v>
      </c>
      <c r="M293" s="13" t="str">
        <f>VLOOKUP($A293,Raw!$B$2:$DG$512,37,0)</f>
        <v>103.37638</v>
      </c>
    </row>
    <row r="294" spans="1:13" x14ac:dyDescent="0.3">
      <c r="A294" s="13" t="s">
        <v>5055</v>
      </c>
      <c r="B294" s="13" t="str">
        <f>VLOOKUP($A294,Raw!$B$2:$DG$512,26,0)</f>
        <v>0</v>
      </c>
      <c r="C294" s="13" t="str">
        <f>VLOOKUP($A294,Raw!$B$2:$DG$512,27,0)</f>
        <v>0</v>
      </c>
      <c r="D294" s="13" t="str">
        <f>VLOOKUP($A294,Raw!$B$2:$DG$512,28,0)</f>
        <v>0</v>
      </c>
      <c r="E294" s="13" t="str">
        <f>VLOOKUP($A294,Raw!$B$2:$DG$512,29,0)</f>
        <v>0</v>
      </c>
      <c r="F294" s="13" t="str">
        <f>VLOOKUP($A294,Raw!$B$2:$DG$512,30,0)</f>
        <v>0</v>
      </c>
      <c r="G294" s="13" t="str">
        <f>VLOOKUP($A294,Raw!$B$2:$DG$512,31,0)</f>
        <v>0</v>
      </c>
      <c r="H294" s="13" t="str">
        <f>VLOOKUP($A294,Raw!$B$2:$DG$512,32,0)</f>
        <v>0</v>
      </c>
      <c r="I294" s="13" t="str">
        <f>VLOOKUP($A294,Raw!$B$2:$DG$512,33,0)</f>
        <v>0</v>
      </c>
      <c r="J294" s="13" t="str">
        <f>VLOOKUP($A294,Raw!$B$2:$DG$512,34,0)</f>
        <v>0</v>
      </c>
      <c r="K294" s="13" t="str">
        <f>VLOOKUP($A294,Raw!$B$2:$DG$512,35,0)</f>
        <v>0</v>
      </c>
      <c r="L294" s="13" t="str">
        <f>VLOOKUP($A294,Raw!$B$2:$DG$512,36,0)</f>
        <v>0</v>
      </c>
      <c r="M294" s="13" t="str">
        <f>VLOOKUP($A294,Raw!$B$2:$DG$512,37,0)</f>
        <v>0</v>
      </c>
    </row>
    <row r="295" spans="1:13" x14ac:dyDescent="0.3">
      <c r="A295" s="13" t="s">
        <v>5063</v>
      </c>
      <c r="B295" s="13" t="str">
        <f>VLOOKUP($A295,Raw!$B$2:$DG$512,26,0)</f>
        <v>15.75</v>
      </c>
      <c r="C295" s="13" t="str">
        <f>VLOOKUP($A295,Raw!$B$2:$DG$512,27,0)</f>
        <v>0</v>
      </c>
      <c r="D295" s="13" t="str">
        <f>VLOOKUP($A295,Raw!$B$2:$DG$512,28,0)</f>
        <v>0</v>
      </c>
      <c r="E295" s="13" t="str">
        <f>VLOOKUP($A295,Raw!$B$2:$DG$512,29,0)</f>
        <v>0</v>
      </c>
      <c r="F295" s="13" t="str">
        <f>VLOOKUP($A295,Raw!$B$2:$DG$512,30,0)</f>
        <v>0</v>
      </c>
      <c r="G295" s="13" t="str">
        <f>VLOOKUP($A295,Raw!$B$2:$DG$512,31,0)</f>
        <v>0</v>
      </c>
      <c r="H295" s="13" t="str">
        <f>VLOOKUP($A295,Raw!$B$2:$DG$512,32,0)</f>
        <v>0</v>
      </c>
      <c r="I295" s="13" t="str">
        <f>VLOOKUP($A295,Raw!$B$2:$DG$512,33,0)</f>
        <v>0</v>
      </c>
      <c r="J295" s="13" t="str">
        <f>VLOOKUP($A295,Raw!$B$2:$DG$512,34,0)</f>
        <v>0</v>
      </c>
      <c r="K295" s="13" t="str">
        <f>VLOOKUP($A295,Raw!$B$2:$DG$512,35,0)</f>
        <v>0.64</v>
      </c>
      <c r="L295" s="13" t="str">
        <f>VLOOKUP($A295,Raw!$B$2:$DG$512,36,0)</f>
        <v>0.21</v>
      </c>
      <c r="M295" s="13" t="str">
        <f>VLOOKUP($A295,Raw!$B$2:$DG$512,37,0)</f>
        <v>16.6</v>
      </c>
    </row>
    <row r="296" spans="1:13" x14ac:dyDescent="0.3">
      <c r="A296" s="13" t="s">
        <v>5076</v>
      </c>
      <c r="B296" s="13" t="str">
        <f>VLOOKUP($A296,Raw!$B$2:$DG$512,26,0)</f>
        <v>0</v>
      </c>
      <c r="C296" s="13" t="str">
        <f>VLOOKUP($A296,Raw!$B$2:$DG$512,27,0)</f>
        <v>0</v>
      </c>
      <c r="D296" s="13" t="str">
        <f>VLOOKUP($A296,Raw!$B$2:$DG$512,28,0)</f>
        <v>0</v>
      </c>
      <c r="E296" s="13" t="str">
        <f>VLOOKUP($A296,Raw!$B$2:$DG$512,29,0)</f>
        <v>0</v>
      </c>
      <c r="F296" s="13" t="str">
        <f>VLOOKUP($A296,Raw!$B$2:$DG$512,30,0)</f>
        <v>0</v>
      </c>
      <c r="G296" s="13" t="str">
        <f>VLOOKUP($A296,Raw!$B$2:$DG$512,31,0)</f>
        <v>0</v>
      </c>
      <c r="H296" s="13" t="str">
        <f>VLOOKUP($A296,Raw!$B$2:$DG$512,32,0)</f>
        <v>0</v>
      </c>
      <c r="I296" s="13" t="str">
        <f>VLOOKUP($A296,Raw!$B$2:$DG$512,33,0)</f>
        <v>0</v>
      </c>
      <c r="J296" s="13" t="str">
        <f>VLOOKUP($A296,Raw!$B$2:$DG$512,34,0)</f>
        <v>0</v>
      </c>
      <c r="K296" s="13" t="str">
        <f>VLOOKUP($A296,Raw!$B$2:$DG$512,35,0)</f>
        <v>0</v>
      </c>
      <c r="L296" s="13" t="str">
        <f>VLOOKUP($A296,Raw!$B$2:$DG$512,36,0)</f>
        <v>0</v>
      </c>
      <c r="M296" s="13" t="str">
        <f>VLOOKUP($A296,Raw!$B$2:$DG$512,37,0)</f>
        <v>0</v>
      </c>
    </row>
    <row r="297" spans="1:13" x14ac:dyDescent="0.3">
      <c r="A297" s="13" t="s">
        <v>5085</v>
      </c>
      <c r="B297" s="13" t="str">
        <f>VLOOKUP($A297,Raw!$B$2:$DG$512,26,0)</f>
        <v>249.55451</v>
      </c>
      <c r="C297" s="13" t="str">
        <f>VLOOKUP($A297,Raw!$B$2:$DG$512,27,0)</f>
        <v>0</v>
      </c>
      <c r="D297" s="13" t="str">
        <f>VLOOKUP($A297,Raw!$B$2:$DG$512,28,0)</f>
        <v>0</v>
      </c>
      <c r="E297" s="13" t="str">
        <f>VLOOKUP($A297,Raw!$B$2:$DG$512,29,0)</f>
        <v>0</v>
      </c>
      <c r="F297" s="13" t="str">
        <f>VLOOKUP($A297,Raw!$B$2:$DG$512,30,0)</f>
        <v>0.58484</v>
      </c>
      <c r="G297" s="13" t="str">
        <f>VLOOKUP($A297,Raw!$B$2:$DG$512,31,0)</f>
        <v>0</v>
      </c>
      <c r="H297" s="13" t="str">
        <f>VLOOKUP($A297,Raw!$B$2:$DG$512,32,0)</f>
        <v>0</v>
      </c>
      <c r="I297" s="13" t="str">
        <f>VLOOKUP($A297,Raw!$B$2:$DG$512,33,0)</f>
        <v>0</v>
      </c>
      <c r="J297" s="13" t="str">
        <f>VLOOKUP($A297,Raw!$B$2:$DG$512,34,0)</f>
        <v>0</v>
      </c>
      <c r="K297" s="13" t="str">
        <f>VLOOKUP($A297,Raw!$B$2:$DG$512,35,0)</f>
        <v>7.97411</v>
      </c>
      <c r="L297" s="13" t="str">
        <f>VLOOKUP($A297,Raw!$B$2:$DG$512,36,0)</f>
        <v>12.35376</v>
      </c>
      <c r="M297" s="13" t="str">
        <f>VLOOKUP($A297,Raw!$B$2:$DG$512,37,0)</f>
        <v>270.46722</v>
      </c>
    </row>
    <row r="298" spans="1:13" x14ac:dyDescent="0.3">
      <c r="A298" s="13" t="s">
        <v>5118</v>
      </c>
      <c r="B298" s="13" t="str">
        <f>VLOOKUP($A298,Raw!$B$2:$DG$512,26,0)</f>
        <v>2011.28</v>
      </c>
      <c r="C298" s="13" t="str">
        <f>VLOOKUP($A298,Raw!$B$2:$DG$512,27,0)</f>
        <v>0</v>
      </c>
      <c r="D298" s="13" t="str">
        <f>VLOOKUP($A298,Raw!$B$2:$DG$512,28,0)</f>
        <v>0</v>
      </c>
      <c r="E298" s="13" t="str">
        <f>VLOOKUP($A298,Raw!$B$2:$DG$512,29,0)</f>
        <v>0</v>
      </c>
      <c r="F298" s="13" t="str">
        <f>VLOOKUP($A298,Raw!$B$2:$DG$512,30,0)</f>
        <v>0</v>
      </c>
      <c r="G298" s="13" t="str">
        <f>VLOOKUP($A298,Raw!$B$2:$DG$512,31,0)</f>
        <v>0</v>
      </c>
      <c r="H298" s="13" t="str">
        <f>VLOOKUP($A298,Raw!$B$2:$DG$512,32,0)</f>
        <v>0</v>
      </c>
      <c r="I298" s="13" t="str">
        <f>VLOOKUP($A298,Raw!$B$2:$DG$512,33,0)</f>
        <v>0</v>
      </c>
      <c r="J298" s="13" t="str">
        <f>VLOOKUP($A298,Raw!$B$2:$DG$512,34,0)</f>
        <v>0</v>
      </c>
      <c r="K298" s="13" t="str">
        <f>VLOOKUP($A298,Raw!$B$2:$DG$512,35,0)</f>
        <v>16.09</v>
      </c>
      <c r="L298" s="13" t="str">
        <f>VLOOKUP($A298,Raw!$B$2:$DG$512,36,0)</f>
        <v>13.36</v>
      </c>
      <c r="M298" s="13" t="str">
        <f>VLOOKUP($A298,Raw!$B$2:$DG$512,37,0)</f>
        <v>2040.73</v>
      </c>
    </row>
    <row r="299" spans="1:13" x14ac:dyDescent="0.3">
      <c r="A299" s="13" t="s">
        <v>5137</v>
      </c>
      <c r="B299" s="13" t="str">
        <f>VLOOKUP($A299,Raw!$B$2:$DG$512,26,0)</f>
        <v>22.68</v>
      </c>
      <c r="C299" s="13" t="str">
        <f>VLOOKUP($A299,Raw!$B$2:$DG$512,27,0)</f>
        <v>0</v>
      </c>
      <c r="D299" s="13" t="str">
        <f>VLOOKUP($A299,Raw!$B$2:$DG$512,28,0)</f>
        <v>0</v>
      </c>
      <c r="E299" s="13" t="str">
        <f>VLOOKUP($A299,Raw!$B$2:$DG$512,29,0)</f>
        <v>0</v>
      </c>
      <c r="F299" s="13" t="str">
        <f>VLOOKUP($A299,Raw!$B$2:$DG$512,30,0)</f>
        <v>0</v>
      </c>
      <c r="G299" s="13" t="str">
        <f>VLOOKUP($A299,Raw!$B$2:$DG$512,31,0)</f>
        <v>0</v>
      </c>
      <c r="H299" s="13" t="str">
        <f>VLOOKUP($A299,Raw!$B$2:$DG$512,32,0)</f>
        <v>0</v>
      </c>
      <c r="I299" s="13" t="str">
        <f>VLOOKUP($A299,Raw!$B$2:$DG$512,33,0)</f>
        <v>0</v>
      </c>
      <c r="J299" s="13" t="str">
        <f>VLOOKUP($A299,Raw!$B$2:$DG$512,34,0)</f>
        <v>0</v>
      </c>
      <c r="K299" s="13" t="str">
        <f>VLOOKUP($A299,Raw!$B$2:$DG$512,35,0)</f>
        <v>10.33</v>
      </c>
      <c r="L299" s="13" t="str">
        <f>VLOOKUP($A299,Raw!$B$2:$DG$512,36,0)</f>
        <v>0.87</v>
      </c>
      <c r="M299" s="13" t="str">
        <f>VLOOKUP($A299,Raw!$B$2:$DG$512,37,0)</f>
        <v>33.89</v>
      </c>
    </row>
    <row r="300" spans="1:13" x14ac:dyDescent="0.3">
      <c r="A300" s="13" t="s">
        <v>5148</v>
      </c>
      <c r="B300" s="13" t="str">
        <f>VLOOKUP($A300,Raw!$B$2:$DG$512,26,0)</f>
        <v>67.18</v>
      </c>
      <c r="C300" s="13" t="str">
        <f>VLOOKUP($A300,Raw!$B$2:$DG$512,27,0)</f>
        <v>0</v>
      </c>
      <c r="D300" s="13" t="str">
        <f>VLOOKUP($A300,Raw!$B$2:$DG$512,28,0)</f>
        <v>0</v>
      </c>
      <c r="E300" s="13" t="str">
        <f>VLOOKUP($A300,Raw!$B$2:$DG$512,29,0)</f>
        <v>0</v>
      </c>
      <c r="F300" s="13" t="str">
        <f>VLOOKUP($A300,Raw!$B$2:$DG$512,30,0)</f>
        <v>0</v>
      </c>
      <c r="G300" s="13" t="str">
        <f>VLOOKUP($A300,Raw!$B$2:$DG$512,31,0)</f>
        <v>0</v>
      </c>
      <c r="H300" s="13" t="str">
        <f>VLOOKUP($A300,Raw!$B$2:$DG$512,32,0)</f>
        <v>0</v>
      </c>
      <c r="I300" s="13" t="str">
        <f>VLOOKUP($A300,Raw!$B$2:$DG$512,33,0)</f>
        <v>0</v>
      </c>
      <c r="J300" s="13" t="str">
        <f>VLOOKUP($A300,Raw!$B$2:$DG$512,34,0)</f>
        <v>0</v>
      </c>
      <c r="K300" s="13" t="str">
        <f>VLOOKUP($A300,Raw!$B$2:$DG$512,35,0)</f>
        <v>0</v>
      </c>
      <c r="L300" s="13" t="str">
        <f>VLOOKUP($A300,Raw!$B$2:$DG$512,36,0)</f>
        <v>0.79</v>
      </c>
      <c r="M300" s="13" t="str">
        <f>VLOOKUP($A300,Raw!$B$2:$DG$512,37,0)</f>
        <v>67.97</v>
      </c>
    </row>
    <row r="301" spans="1:13" x14ac:dyDescent="0.3">
      <c r="A301" s="13" t="s">
        <v>5168</v>
      </c>
      <c r="B301" s="13" t="str">
        <f>VLOOKUP($A301,Raw!$B$2:$DG$512,26,0)</f>
        <v>0</v>
      </c>
      <c r="C301" s="13" t="str">
        <f>VLOOKUP($A301,Raw!$B$2:$DG$512,27,0)</f>
        <v>0</v>
      </c>
      <c r="D301" s="13" t="str">
        <f>VLOOKUP($A301,Raw!$B$2:$DG$512,28,0)</f>
        <v>0</v>
      </c>
      <c r="E301" s="13" t="str">
        <f>VLOOKUP($A301,Raw!$B$2:$DG$512,29,0)</f>
        <v>0</v>
      </c>
      <c r="F301" s="13" t="str">
        <f>VLOOKUP($A301,Raw!$B$2:$DG$512,30,0)</f>
        <v>0</v>
      </c>
      <c r="G301" s="13" t="str">
        <f>VLOOKUP($A301,Raw!$B$2:$DG$512,31,0)</f>
        <v>0</v>
      </c>
      <c r="H301" s="13" t="str">
        <f>VLOOKUP($A301,Raw!$B$2:$DG$512,32,0)</f>
        <v>0</v>
      </c>
      <c r="I301" s="13" t="str">
        <f>VLOOKUP($A301,Raw!$B$2:$DG$512,33,0)</f>
        <v>0</v>
      </c>
      <c r="J301" s="13" t="str">
        <f>VLOOKUP($A301,Raw!$B$2:$DG$512,34,0)</f>
        <v>0</v>
      </c>
      <c r="K301" s="13" t="str">
        <f>VLOOKUP($A301,Raw!$B$2:$DG$512,35,0)</f>
        <v>0</v>
      </c>
      <c r="L301" s="13" t="str">
        <f>VLOOKUP($A301,Raw!$B$2:$DG$512,36,0)</f>
        <v>0</v>
      </c>
      <c r="M301" s="13" t="str">
        <f>VLOOKUP($A301,Raw!$B$2:$DG$512,37,0)</f>
        <v>0</v>
      </c>
    </row>
    <row r="302" spans="1:13" x14ac:dyDescent="0.3">
      <c r="A302" s="13" t="s">
        <v>5175</v>
      </c>
      <c r="B302" s="13" t="str">
        <f>VLOOKUP($A302,Raw!$B$2:$DG$512,26,0)</f>
        <v>17342.53</v>
      </c>
      <c r="C302" s="13" t="str">
        <f>VLOOKUP($A302,Raw!$B$2:$DG$512,27,0)</f>
        <v>0</v>
      </c>
      <c r="D302" s="13" t="str">
        <f>VLOOKUP($A302,Raw!$B$2:$DG$512,28,0)</f>
        <v>11.5</v>
      </c>
      <c r="E302" s="13" t="str">
        <f>VLOOKUP($A302,Raw!$B$2:$DG$512,29,0)</f>
        <v>0</v>
      </c>
      <c r="F302" s="13" t="str">
        <f>VLOOKUP($A302,Raw!$B$2:$DG$512,30,0)</f>
        <v>0</v>
      </c>
      <c r="G302" s="13" t="str">
        <f>VLOOKUP($A302,Raw!$B$2:$DG$512,31,0)</f>
        <v>0</v>
      </c>
      <c r="H302" s="13" t="str">
        <f>VLOOKUP($A302,Raw!$B$2:$DG$512,32,0)</f>
        <v>0</v>
      </c>
      <c r="I302" s="13" t="str">
        <f>VLOOKUP($A302,Raw!$B$2:$DG$512,33,0)</f>
        <v>0</v>
      </c>
      <c r="J302" s="13" t="str">
        <f>VLOOKUP($A302,Raw!$B$2:$DG$512,34,0)</f>
        <v>0</v>
      </c>
      <c r="K302" s="13" t="str">
        <f>VLOOKUP($A302,Raw!$B$2:$DG$512,35,0)</f>
        <v>0</v>
      </c>
      <c r="L302" s="13" t="str">
        <f>VLOOKUP($A302,Raw!$B$2:$DG$512,36,0)</f>
        <v>857.85</v>
      </c>
      <c r="M302" s="13" t="str">
        <f>VLOOKUP($A302,Raw!$B$2:$DG$512,37,0)</f>
        <v>18211.88</v>
      </c>
    </row>
    <row r="303" spans="1:13" x14ac:dyDescent="0.3">
      <c r="A303" s="13" t="s">
        <v>5193</v>
      </c>
      <c r="B303" s="13" t="str">
        <f>VLOOKUP($A303,Raw!$B$2:$DG$512,26,0)</f>
        <v>1795.28878</v>
      </c>
      <c r="C303" s="13" t="str">
        <f>VLOOKUP($A303,Raw!$B$2:$DG$512,27,0)</f>
        <v>0</v>
      </c>
      <c r="D303" s="13" t="str">
        <f>VLOOKUP($A303,Raw!$B$2:$DG$512,28,0)</f>
        <v>0</v>
      </c>
      <c r="E303" s="13" t="str">
        <f>VLOOKUP($A303,Raw!$B$2:$DG$512,29,0)</f>
        <v>0</v>
      </c>
      <c r="F303" s="13" t="str">
        <f>VLOOKUP($A303,Raw!$B$2:$DG$512,30,0)</f>
        <v>0</v>
      </c>
      <c r="G303" s="13" t="str">
        <f>VLOOKUP($A303,Raw!$B$2:$DG$512,31,0)</f>
        <v>0</v>
      </c>
      <c r="H303" s="13" t="str">
        <f>VLOOKUP($A303,Raw!$B$2:$DG$512,32,0)</f>
        <v>0</v>
      </c>
      <c r="I303" s="13" t="str">
        <f>VLOOKUP($A303,Raw!$B$2:$DG$512,33,0)</f>
        <v>0</v>
      </c>
      <c r="J303" s="13" t="str">
        <f>VLOOKUP($A303,Raw!$B$2:$DG$512,34,0)</f>
        <v>0</v>
      </c>
      <c r="K303" s="13" t="str">
        <f>VLOOKUP($A303,Raw!$B$2:$DG$512,35,0)</f>
        <v>10.89266</v>
      </c>
      <c r="L303" s="13" t="str">
        <f>VLOOKUP($A303,Raw!$B$2:$DG$512,36,0)</f>
        <v>83.84248</v>
      </c>
      <c r="M303" s="13" t="str">
        <f>VLOOKUP($A303,Raw!$B$2:$DG$512,37,0)</f>
        <v>1890.02392</v>
      </c>
    </row>
    <row r="304" spans="1:13" x14ac:dyDescent="0.3">
      <c r="A304" s="13" t="s">
        <v>5206</v>
      </c>
      <c r="B304" s="13" t="str">
        <f>VLOOKUP($A304,Raw!$B$2:$DG$512,26,0)</f>
        <v>94.1762</v>
      </c>
      <c r="C304" s="13" t="str">
        <f>VLOOKUP($A304,Raw!$B$2:$DG$512,27,0)</f>
        <v>0</v>
      </c>
      <c r="D304" s="13" t="str">
        <f>VLOOKUP($A304,Raw!$B$2:$DG$512,28,0)</f>
        <v>0</v>
      </c>
      <c r="E304" s="13" t="str">
        <f>VLOOKUP($A304,Raw!$B$2:$DG$512,29,0)</f>
        <v>0</v>
      </c>
      <c r="F304" s="13" t="str">
        <f>VLOOKUP($A304,Raw!$B$2:$DG$512,30,0)</f>
        <v>0</v>
      </c>
      <c r="G304" s="13" t="str">
        <f>VLOOKUP($A304,Raw!$B$2:$DG$512,31,0)</f>
        <v>0</v>
      </c>
      <c r="H304" s="13" t="str">
        <f>VLOOKUP($A304,Raw!$B$2:$DG$512,32,0)</f>
        <v>0</v>
      </c>
      <c r="I304" s="13" t="str">
        <f>VLOOKUP($A304,Raw!$B$2:$DG$512,33,0)</f>
        <v>0</v>
      </c>
      <c r="J304" s="13" t="str">
        <f>VLOOKUP($A304,Raw!$B$2:$DG$512,34,0)</f>
        <v>0</v>
      </c>
      <c r="K304" s="13" t="str">
        <f>VLOOKUP($A304,Raw!$B$2:$DG$512,35,0)</f>
        <v>2.1904</v>
      </c>
      <c r="L304" s="13" t="str">
        <f>VLOOKUP($A304,Raw!$B$2:$DG$512,36,0)</f>
        <v>1.0039</v>
      </c>
      <c r="M304" s="13" t="str">
        <f>VLOOKUP($A304,Raw!$B$2:$DG$512,37,0)</f>
        <v>97.3705</v>
      </c>
    </row>
    <row r="305" spans="1:13" x14ac:dyDescent="0.3">
      <c r="A305" s="13" t="s">
        <v>5216</v>
      </c>
      <c r="B305" s="13" t="str">
        <f>VLOOKUP($A305,Raw!$B$2:$DG$512,26,0)</f>
        <v>6.48</v>
      </c>
      <c r="C305" s="13" t="str">
        <f>VLOOKUP($A305,Raw!$B$2:$DG$512,27,0)</f>
        <v>0</v>
      </c>
      <c r="D305" s="13" t="str">
        <f>VLOOKUP($A305,Raw!$B$2:$DG$512,28,0)</f>
        <v>0</v>
      </c>
      <c r="E305" s="13" t="str">
        <f>VLOOKUP($A305,Raw!$B$2:$DG$512,29,0)</f>
        <v>0</v>
      </c>
      <c r="F305" s="13" t="str">
        <f>VLOOKUP($A305,Raw!$B$2:$DG$512,30,0)</f>
        <v>0</v>
      </c>
      <c r="G305" s="13" t="str">
        <f>VLOOKUP($A305,Raw!$B$2:$DG$512,31,0)</f>
        <v>0</v>
      </c>
      <c r="H305" s="13" t="str">
        <f>VLOOKUP($A305,Raw!$B$2:$DG$512,32,0)</f>
        <v>0</v>
      </c>
      <c r="I305" s="13" t="str">
        <f>VLOOKUP($A305,Raw!$B$2:$DG$512,33,0)</f>
        <v>0</v>
      </c>
      <c r="J305" s="13" t="str">
        <f>VLOOKUP($A305,Raw!$B$2:$DG$512,34,0)</f>
        <v>0</v>
      </c>
      <c r="K305" s="13" t="str">
        <f>VLOOKUP($A305,Raw!$B$2:$DG$512,35,0)</f>
        <v>0.23</v>
      </c>
      <c r="L305" s="13" t="str">
        <f>VLOOKUP($A305,Raw!$B$2:$DG$512,36,0)</f>
        <v>0.35</v>
      </c>
      <c r="M305" s="13" t="str">
        <f>VLOOKUP($A305,Raw!$B$2:$DG$512,37,0)</f>
        <v>7.06</v>
      </c>
    </row>
    <row r="306" spans="1:13" x14ac:dyDescent="0.3">
      <c r="A306" s="13" t="s">
        <v>5227</v>
      </c>
      <c r="B306" s="13" t="str">
        <f>VLOOKUP($A306,Raw!$B$2:$DG$512,26,0)</f>
        <v>763.71113</v>
      </c>
      <c r="C306" s="13" t="str">
        <f>VLOOKUP($A306,Raw!$B$2:$DG$512,27,0)</f>
        <v>0.00783</v>
      </c>
      <c r="D306" s="13" t="str">
        <f>VLOOKUP($A306,Raw!$B$2:$DG$512,28,0)</f>
        <v>0</v>
      </c>
      <c r="E306" s="13" t="str">
        <f>VLOOKUP($A306,Raw!$B$2:$DG$512,29,0)</f>
        <v>0</v>
      </c>
      <c r="F306" s="13" t="str">
        <f>VLOOKUP($A306,Raw!$B$2:$DG$512,30,0)</f>
        <v>0</v>
      </c>
      <c r="G306" s="13" t="str">
        <f>VLOOKUP($A306,Raw!$B$2:$DG$512,31,0)</f>
        <v>0</v>
      </c>
      <c r="H306" s="13" t="str">
        <f>VLOOKUP($A306,Raw!$B$2:$DG$512,32,0)</f>
        <v>0</v>
      </c>
      <c r="I306" s="13" t="str">
        <f>VLOOKUP($A306,Raw!$B$2:$DG$512,33,0)</f>
        <v>0</v>
      </c>
      <c r="J306" s="13" t="str">
        <f>VLOOKUP($A306,Raw!$B$2:$DG$512,34,0)</f>
        <v>0</v>
      </c>
      <c r="K306" s="13" t="str">
        <f>VLOOKUP($A306,Raw!$B$2:$DG$512,35,0)</f>
        <v>22.56389</v>
      </c>
      <c r="L306" s="13" t="str">
        <f>VLOOKUP($A306,Raw!$B$2:$DG$512,36,0)</f>
        <v>17.65025</v>
      </c>
      <c r="M306" s="13" t="str">
        <f>VLOOKUP($A306,Raw!$B$2:$DG$512,37,0)</f>
        <v>803.9331</v>
      </c>
    </row>
    <row r="307" spans="1:13" x14ac:dyDescent="0.3">
      <c r="A307" s="13" t="s">
        <v>5245</v>
      </c>
      <c r="B307" s="13" t="str">
        <f>VLOOKUP($A307,Raw!$B$2:$DG$512,26,0)</f>
        <v>215.05</v>
      </c>
      <c r="C307" s="13" t="str">
        <f>VLOOKUP($A307,Raw!$B$2:$DG$512,27,0)</f>
        <v>0</v>
      </c>
      <c r="D307" s="13" t="str">
        <f>VLOOKUP($A307,Raw!$B$2:$DG$512,28,0)</f>
        <v>0</v>
      </c>
      <c r="E307" s="13" t="str">
        <f>VLOOKUP($A307,Raw!$B$2:$DG$512,29,0)</f>
        <v>0</v>
      </c>
      <c r="F307" s="13" t="str">
        <f>VLOOKUP($A307,Raw!$B$2:$DG$512,30,0)</f>
        <v>0</v>
      </c>
      <c r="G307" s="13" t="str">
        <f>VLOOKUP($A307,Raw!$B$2:$DG$512,31,0)</f>
        <v>0</v>
      </c>
      <c r="H307" s="13" t="str">
        <f>VLOOKUP($A307,Raw!$B$2:$DG$512,32,0)</f>
        <v>0</v>
      </c>
      <c r="I307" s="13" t="str">
        <f>VLOOKUP($A307,Raw!$B$2:$DG$512,33,0)</f>
        <v>0</v>
      </c>
      <c r="J307" s="13" t="str">
        <f>VLOOKUP($A307,Raw!$B$2:$DG$512,34,0)</f>
        <v>0</v>
      </c>
      <c r="K307" s="13" t="str">
        <f>VLOOKUP($A307,Raw!$B$2:$DG$512,35,0)</f>
        <v>0</v>
      </c>
      <c r="L307" s="13" t="str">
        <f>VLOOKUP($A307,Raw!$B$2:$DG$512,36,0)</f>
        <v>2.99</v>
      </c>
      <c r="M307" s="13" t="str">
        <f>VLOOKUP($A307,Raw!$B$2:$DG$512,37,0)</f>
        <v>218.04</v>
      </c>
    </row>
    <row r="308" spans="1:13" x14ac:dyDescent="0.3">
      <c r="A308" s="13" t="s">
        <v>5257</v>
      </c>
      <c r="B308" s="13" t="str">
        <f>VLOOKUP($A308,Raw!$B$2:$DG$512,26,0)</f>
        <v>831.8719</v>
      </c>
      <c r="C308" s="13" t="str">
        <f>VLOOKUP($A308,Raw!$B$2:$DG$512,27,0)</f>
        <v>0.1146</v>
      </c>
      <c r="D308" s="13" t="str">
        <f>VLOOKUP($A308,Raw!$B$2:$DG$512,28,0)</f>
        <v>46.6567</v>
      </c>
      <c r="E308" s="13" t="str">
        <f>VLOOKUP($A308,Raw!$B$2:$DG$512,29,0)</f>
        <v>0.0787</v>
      </c>
      <c r="F308" s="13" t="str">
        <f>VLOOKUP($A308,Raw!$B$2:$DG$512,30,0)</f>
        <v>0</v>
      </c>
      <c r="G308" s="13" t="str">
        <f>VLOOKUP($A308,Raw!$B$2:$DG$512,31,0)</f>
        <v>0</v>
      </c>
      <c r="H308" s="13" t="str">
        <f>VLOOKUP($A308,Raw!$B$2:$DG$512,32,0)</f>
        <v>0</v>
      </c>
      <c r="I308" s="13" t="str">
        <f>VLOOKUP($A308,Raw!$B$2:$DG$512,33,0)</f>
        <v>0</v>
      </c>
      <c r="J308" s="13" t="str">
        <f>VLOOKUP($A308,Raw!$B$2:$DG$512,34,0)</f>
        <v>0</v>
      </c>
      <c r="K308" s="13" t="str">
        <f>VLOOKUP($A308,Raw!$B$2:$DG$512,35,0)</f>
        <v>406.5686</v>
      </c>
      <c r="L308" s="13" t="str">
        <f>VLOOKUP($A308,Raw!$B$2:$DG$512,36,0)</f>
        <v>51.7607</v>
      </c>
      <c r="M308" s="13" t="str">
        <f>VLOOKUP($A308,Raw!$B$2:$DG$512,37,0)</f>
        <v>1337.0512</v>
      </c>
    </row>
    <row r="309" spans="1:13" x14ac:dyDescent="0.3">
      <c r="A309" s="13" t="s">
        <v>5283</v>
      </c>
      <c r="B309" s="13" t="str">
        <f>VLOOKUP($A309,Raw!$B$2:$DG$512,26,0)</f>
        <v>0</v>
      </c>
      <c r="C309" s="13" t="str">
        <f>VLOOKUP($A309,Raw!$B$2:$DG$512,27,0)</f>
        <v>0</v>
      </c>
      <c r="D309" s="13" t="str">
        <f>VLOOKUP($A309,Raw!$B$2:$DG$512,28,0)</f>
        <v>0</v>
      </c>
      <c r="E309" s="13" t="str">
        <f>VLOOKUP($A309,Raw!$B$2:$DG$512,29,0)</f>
        <v>0</v>
      </c>
      <c r="F309" s="13" t="str">
        <f>VLOOKUP($A309,Raw!$B$2:$DG$512,30,0)</f>
        <v>0</v>
      </c>
      <c r="G309" s="13" t="str">
        <f>VLOOKUP($A309,Raw!$B$2:$DG$512,31,0)</f>
        <v>0</v>
      </c>
      <c r="H309" s="13" t="str">
        <f>VLOOKUP($A309,Raw!$B$2:$DG$512,32,0)</f>
        <v>0</v>
      </c>
      <c r="I309" s="13" t="str">
        <f>VLOOKUP($A309,Raw!$B$2:$DG$512,33,0)</f>
        <v>0</v>
      </c>
      <c r="J309" s="13" t="str">
        <f>VLOOKUP($A309,Raw!$B$2:$DG$512,34,0)</f>
        <v>0</v>
      </c>
      <c r="K309" s="13" t="str">
        <f>VLOOKUP($A309,Raw!$B$2:$DG$512,35,0)</f>
        <v>0</v>
      </c>
      <c r="L309" s="13" t="str">
        <f>VLOOKUP($A309,Raw!$B$2:$DG$512,36,0)</f>
        <v>0</v>
      </c>
      <c r="M309" s="13" t="str">
        <f>VLOOKUP($A309,Raw!$B$2:$DG$512,37,0)</f>
        <v>0</v>
      </c>
    </row>
    <row r="310" spans="1:13" x14ac:dyDescent="0.3">
      <c r="A310" s="13" t="s">
        <v>5292</v>
      </c>
      <c r="B310" s="13" t="str">
        <f>VLOOKUP($A310,Raw!$B$2:$DG$512,26,0)</f>
        <v>396.88</v>
      </c>
      <c r="C310" s="13" t="str">
        <f>VLOOKUP($A310,Raw!$B$2:$DG$512,27,0)</f>
        <v>0</v>
      </c>
      <c r="D310" s="13" t="str">
        <f>VLOOKUP($A310,Raw!$B$2:$DG$512,28,0)</f>
        <v>0</v>
      </c>
      <c r="E310" s="13" t="str">
        <f>VLOOKUP($A310,Raw!$B$2:$DG$512,29,0)</f>
        <v>0</v>
      </c>
      <c r="F310" s="13" t="str">
        <f>VLOOKUP($A310,Raw!$B$2:$DG$512,30,0)</f>
        <v>0</v>
      </c>
      <c r="G310" s="13" t="str">
        <f>VLOOKUP($A310,Raw!$B$2:$DG$512,31,0)</f>
        <v>0</v>
      </c>
      <c r="H310" s="13" t="str">
        <f>VLOOKUP($A310,Raw!$B$2:$DG$512,32,0)</f>
        <v>0</v>
      </c>
      <c r="I310" s="13" t="str">
        <f>VLOOKUP($A310,Raw!$B$2:$DG$512,33,0)</f>
        <v>0</v>
      </c>
      <c r="J310" s="13" t="str">
        <f>VLOOKUP($A310,Raw!$B$2:$DG$512,34,0)</f>
        <v>0</v>
      </c>
      <c r="K310" s="13" t="str">
        <f>VLOOKUP($A310,Raw!$B$2:$DG$512,35,0)</f>
        <v>0</v>
      </c>
      <c r="L310" s="13" t="str">
        <f>VLOOKUP($A310,Raw!$B$2:$DG$512,36,0)</f>
        <v>18.51</v>
      </c>
      <c r="M310" s="13" t="str">
        <f>VLOOKUP($A310,Raw!$B$2:$DG$512,37,0)</f>
        <v>415.39</v>
      </c>
    </row>
    <row r="311" spans="1:13" x14ac:dyDescent="0.3">
      <c r="A311" s="13" t="s">
        <v>5307</v>
      </c>
      <c r="B311" s="13" t="str">
        <f>VLOOKUP($A311,Raw!$B$2:$DG$512,26,0)</f>
        <v>0</v>
      </c>
      <c r="C311" s="13" t="str">
        <f>VLOOKUP($A311,Raw!$B$2:$DG$512,27,0)</f>
        <v>0</v>
      </c>
      <c r="D311" s="13" t="str">
        <f>VLOOKUP($A311,Raw!$B$2:$DG$512,28,0)</f>
        <v>0</v>
      </c>
      <c r="E311" s="13" t="str">
        <f>VLOOKUP($A311,Raw!$B$2:$DG$512,29,0)</f>
        <v>0</v>
      </c>
      <c r="F311" s="13" t="str">
        <f>VLOOKUP($A311,Raw!$B$2:$DG$512,30,0)</f>
        <v>0</v>
      </c>
      <c r="G311" s="13" t="str">
        <f>VLOOKUP($A311,Raw!$B$2:$DG$512,31,0)</f>
        <v>0</v>
      </c>
      <c r="H311" s="13" t="str">
        <f>VLOOKUP($A311,Raw!$B$2:$DG$512,32,0)</f>
        <v>0</v>
      </c>
      <c r="I311" s="13" t="str">
        <f>VLOOKUP($A311,Raw!$B$2:$DG$512,33,0)</f>
        <v>0</v>
      </c>
      <c r="J311" s="13" t="str">
        <f>VLOOKUP($A311,Raw!$B$2:$DG$512,34,0)</f>
        <v>0</v>
      </c>
      <c r="K311" s="13" t="str">
        <f>VLOOKUP($A311,Raw!$B$2:$DG$512,35,0)</f>
        <v>0</v>
      </c>
      <c r="L311" s="13" t="str">
        <f>VLOOKUP($A311,Raw!$B$2:$DG$512,36,0)</f>
        <v>0</v>
      </c>
      <c r="M311" s="13" t="str">
        <f>VLOOKUP($A311,Raw!$B$2:$DG$512,37,0)</f>
        <v>0</v>
      </c>
    </row>
    <row r="312" spans="1:13" x14ac:dyDescent="0.3">
      <c r="A312" s="13" t="s">
        <v>5315</v>
      </c>
      <c r="B312" s="13" t="str">
        <f>VLOOKUP($A312,Raw!$B$2:$DG$512,26,0)</f>
        <v>4242.04</v>
      </c>
      <c r="C312" s="13" t="str">
        <f>VLOOKUP($A312,Raw!$B$2:$DG$512,27,0)</f>
        <v>0</v>
      </c>
      <c r="D312" s="13" t="str">
        <f>VLOOKUP($A312,Raw!$B$2:$DG$512,28,0)</f>
        <v>0</v>
      </c>
      <c r="E312" s="13" t="str">
        <f>VLOOKUP($A312,Raw!$B$2:$DG$512,29,0)</f>
        <v>0</v>
      </c>
      <c r="F312" s="13" t="str">
        <f>VLOOKUP($A312,Raw!$B$2:$DG$512,30,0)</f>
        <v>0</v>
      </c>
      <c r="G312" s="13" t="str">
        <f>VLOOKUP($A312,Raw!$B$2:$DG$512,31,0)</f>
        <v>0</v>
      </c>
      <c r="H312" s="13" t="str">
        <f>VLOOKUP($A312,Raw!$B$2:$DG$512,32,0)</f>
        <v>0</v>
      </c>
      <c r="I312" s="13" t="str">
        <f>VLOOKUP($A312,Raw!$B$2:$DG$512,33,0)</f>
        <v>0</v>
      </c>
      <c r="J312" s="13" t="str">
        <f>VLOOKUP($A312,Raw!$B$2:$DG$512,34,0)</f>
        <v>0</v>
      </c>
      <c r="K312" s="13" t="str">
        <f>VLOOKUP($A312,Raw!$B$2:$DG$512,35,0)</f>
        <v>0</v>
      </c>
      <c r="L312" s="13" t="str">
        <f>VLOOKUP($A312,Raw!$B$2:$DG$512,36,0)</f>
        <v>352.72</v>
      </c>
      <c r="M312" s="13" t="str">
        <f>VLOOKUP($A312,Raw!$B$2:$DG$512,37,0)</f>
        <v>4594.76</v>
      </c>
    </row>
    <row r="313" spans="1:13" x14ac:dyDescent="0.3">
      <c r="A313" s="13" t="s">
        <v>5338</v>
      </c>
      <c r="B313" s="13" t="str">
        <f>VLOOKUP($A313,Raw!$B$2:$DG$512,26,0)</f>
        <v>911.04</v>
      </c>
      <c r="C313" s="13" t="str">
        <f>VLOOKUP($A313,Raw!$B$2:$DG$512,27,0)</f>
        <v>0</v>
      </c>
      <c r="D313" s="13" t="str">
        <f>VLOOKUP($A313,Raw!$B$2:$DG$512,28,0)</f>
        <v>0</v>
      </c>
      <c r="E313" s="13" t="str">
        <f>VLOOKUP($A313,Raw!$B$2:$DG$512,29,0)</f>
        <v>0</v>
      </c>
      <c r="F313" s="13" t="str">
        <f>VLOOKUP($A313,Raw!$B$2:$DG$512,30,0)</f>
        <v>0</v>
      </c>
      <c r="G313" s="13" t="str">
        <f>VLOOKUP($A313,Raw!$B$2:$DG$512,31,0)</f>
        <v>0</v>
      </c>
      <c r="H313" s="13" t="str">
        <f>VLOOKUP($A313,Raw!$B$2:$DG$512,32,0)</f>
        <v>0</v>
      </c>
      <c r="I313" s="13" t="str">
        <f>VLOOKUP($A313,Raw!$B$2:$DG$512,33,0)</f>
        <v>0</v>
      </c>
      <c r="J313" s="13" t="str">
        <f>VLOOKUP($A313,Raw!$B$2:$DG$512,34,0)</f>
        <v>0</v>
      </c>
      <c r="K313" s="13" t="str">
        <f>VLOOKUP($A313,Raw!$B$2:$DG$512,35,0)</f>
        <v>0</v>
      </c>
      <c r="L313" s="13" t="str">
        <f>VLOOKUP($A313,Raw!$B$2:$DG$512,36,0)</f>
        <v>26.19</v>
      </c>
      <c r="M313" s="13" t="str">
        <f>VLOOKUP($A313,Raw!$B$2:$DG$512,37,0)</f>
        <v>937.23</v>
      </c>
    </row>
    <row r="314" spans="1:13" x14ac:dyDescent="0.3">
      <c r="A314" s="13" t="s">
        <v>5352</v>
      </c>
      <c r="B314" s="13" t="str">
        <f>VLOOKUP($A314,Raw!$B$2:$DG$512,26,0)</f>
        <v>1272.60568</v>
      </c>
      <c r="C314" s="13" t="str">
        <f>VLOOKUP($A314,Raw!$B$2:$DG$512,27,0)</f>
        <v>0</v>
      </c>
      <c r="D314" s="13" t="str">
        <f>VLOOKUP($A314,Raw!$B$2:$DG$512,28,0)</f>
        <v>0</v>
      </c>
      <c r="E314" s="13" t="str">
        <f>VLOOKUP($A314,Raw!$B$2:$DG$512,29,0)</f>
        <v>0</v>
      </c>
      <c r="F314" s="13" t="str">
        <f>VLOOKUP($A314,Raw!$B$2:$DG$512,30,0)</f>
        <v>0</v>
      </c>
      <c r="G314" s="13" t="str">
        <f>VLOOKUP($A314,Raw!$B$2:$DG$512,31,0)</f>
        <v>0</v>
      </c>
      <c r="H314" s="13" t="str">
        <f>VLOOKUP($A314,Raw!$B$2:$DG$512,32,0)</f>
        <v>0</v>
      </c>
      <c r="I314" s="13" t="str">
        <f>VLOOKUP($A314,Raw!$B$2:$DG$512,33,0)</f>
        <v>0</v>
      </c>
      <c r="J314" s="13" t="str">
        <f>VLOOKUP($A314,Raw!$B$2:$DG$512,34,0)</f>
        <v>0</v>
      </c>
      <c r="K314" s="13" t="str">
        <f>VLOOKUP($A314,Raw!$B$2:$DG$512,35,0)</f>
        <v>23.93346</v>
      </c>
      <c r="L314" s="13" t="str">
        <f>VLOOKUP($A314,Raw!$B$2:$DG$512,36,0)</f>
        <v>68.54323</v>
      </c>
      <c r="M314" s="13" t="str">
        <f>VLOOKUP($A314,Raw!$B$2:$DG$512,37,0)</f>
        <v>1365.08237</v>
      </c>
    </row>
    <row r="315" spans="1:13" x14ac:dyDescent="0.3">
      <c r="A315" s="13" t="s">
        <v>5370</v>
      </c>
      <c r="B315" s="13" t="str">
        <f>VLOOKUP($A315,Raw!$B$2:$DG$512,26,0)</f>
        <v>841.12</v>
      </c>
      <c r="C315" s="13" t="str">
        <f>VLOOKUP($A315,Raw!$B$2:$DG$512,27,0)</f>
        <v>26.99</v>
      </c>
      <c r="D315" s="13" t="str">
        <f>VLOOKUP($A315,Raw!$B$2:$DG$512,28,0)</f>
        <v>3.99</v>
      </c>
      <c r="E315" s="13" t="str">
        <f>VLOOKUP($A315,Raw!$B$2:$DG$512,29,0)</f>
        <v>0</v>
      </c>
      <c r="F315" s="13" t="str">
        <f>VLOOKUP($A315,Raw!$B$2:$DG$512,30,0)</f>
        <v>0</v>
      </c>
      <c r="G315" s="13" t="str">
        <f>VLOOKUP($A315,Raw!$B$2:$DG$512,31,0)</f>
        <v>0</v>
      </c>
      <c r="H315" s="13" t="str">
        <f>VLOOKUP($A315,Raw!$B$2:$DG$512,32,0)</f>
        <v>0</v>
      </c>
      <c r="I315" s="13" t="str">
        <f>VLOOKUP($A315,Raw!$B$2:$DG$512,33,0)</f>
        <v>0</v>
      </c>
      <c r="J315" s="13" t="str">
        <f>VLOOKUP($A315,Raw!$B$2:$DG$512,34,0)</f>
        <v>0</v>
      </c>
      <c r="K315" s="13" t="str">
        <f>VLOOKUP($A315,Raw!$B$2:$DG$512,35,0)</f>
        <v>0</v>
      </c>
      <c r="L315" s="13" t="str">
        <f>VLOOKUP($A315,Raw!$B$2:$DG$512,36,0)</f>
        <v>26.52</v>
      </c>
      <c r="M315" s="13" t="str">
        <f>VLOOKUP($A315,Raw!$B$2:$DG$512,37,0)</f>
        <v>898.62</v>
      </c>
    </row>
    <row r="316" spans="1:13" x14ac:dyDescent="0.3">
      <c r="A316" s="13" t="s">
        <v>5396</v>
      </c>
      <c r="B316" s="13" t="str">
        <f>VLOOKUP($A316,Raw!$B$2:$DG$512,26,0)</f>
        <v>440.94</v>
      </c>
      <c r="C316" s="13" t="str">
        <f>VLOOKUP($A316,Raw!$B$2:$DG$512,27,0)</f>
        <v>1.05</v>
      </c>
      <c r="D316" s="13" t="str">
        <f>VLOOKUP($A316,Raw!$B$2:$DG$512,28,0)</f>
        <v>0</v>
      </c>
      <c r="E316" s="13" t="str">
        <f>VLOOKUP($A316,Raw!$B$2:$DG$512,29,0)</f>
        <v>0</v>
      </c>
      <c r="F316" s="13" t="str">
        <f>VLOOKUP($A316,Raw!$B$2:$DG$512,30,0)</f>
        <v>0</v>
      </c>
      <c r="G316" s="13" t="str">
        <f>VLOOKUP($A316,Raw!$B$2:$DG$512,31,0)</f>
        <v>0</v>
      </c>
      <c r="H316" s="13" t="str">
        <f>VLOOKUP($A316,Raw!$B$2:$DG$512,32,0)</f>
        <v>0</v>
      </c>
      <c r="I316" s="13" t="str">
        <f>VLOOKUP($A316,Raw!$B$2:$DG$512,33,0)</f>
        <v>0</v>
      </c>
      <c r="J316" s="13" t="str">
        <f>VLOOKUP($A316,Raw!$B$2:$DG$512,34,0)</f>
        <v>0</v>
      </c>
      <c r="K316" s="13" t="str">
        <f>VLOOKUP($A316,Raw!$B$2:$DG$512,35,0)</f>
        <v>48.3</v>
      </c>
      <c r="L316" s="13" t="str">
        <f>VLOOKUP($A316,Raw!$B$2:$DG$512,36,0)</f>
        <v>13.38</v>
      </c>
      <c r="M316" s="13" t="str">
        <f>VLOOKUP($A316,Raw!$B$2:$DG$512,37,0)</f>
        <v>503.67</v>
      </c>
    </row>
    <row r="317" spans="1:13" x14ac:dyDescent="0.3">
      <c r="A317" s="13" t="s">
        <v>5423</v>
      </c>
      <c r="B317" s="13" t="str">
        <f>VLOOKUP($A317,Raw!$B$2:$DG$512,26,0)</f>
        <v>758.27</v>
      </c>
      <c r="C317" s="13" t="str">
        <f>VLOOKUP($A317,Raw!$B$2:$DG$512,27,0)</f>
        <v>0</v>
      </c>
      <c r="D317" s="13" t="str">
        <f>VLOOKUP($A317,Raw!$B$2:$DG$512,28,0)</f>
        <v>0</v>
      </c>
      <c r="E317" s="13" t="str">
        <f>VLOOKUP($A317,Raw!$B$2:$DG$512,29,0)</f>
        <v>0</v>
      </c>
      <c r="F317" s="13" t="str">
        <f>VLOOKUP($A317,Raw!$B$2:$DG$512,30,0)</f>
        <v>0</v>
      </c>
      <c r="G317" s="13" t="str">
        <f>VLOOKUP($A317,Raw!$B$2:$DG$512,31,0)</f>
        <v>0</v>
      </c>
      <c r="H317" s="13" t="str">
        <f>VLOOKUP($A317,Raw!$B$2:$DG$512,32,0)</f>
        <v>0</v>
      </c>
      <c r="I317" s="13" t="str">
        <f>VLOOKUP($A317,Raw!$B$2:$DG$512,33,0)</f>
        <v>0</v>
      </c>
      <c r="J317" s="13" t="str">
        <f>VLOOKUP($A317,Raw!$B$2:$DG$512,34,0)</f>
        <v>0</v>
      </c>
      <c r="K317" s="13" t="str">
        <f>VLOOKUP($A317,Raw!$B$2:$DG$512,35,0)</f>
        <v>0.06</v>
      </c>
      <c r="L317" s="13" t="str">
        <f>VLOOKUP($A317,Raw!$B$2:$DG$512,36,0)</f>
        <v>36.42</v>
      </c>
      <c r="M317" s="13" t="str">
        <f>VLOOKUP($A317,Raw!$B$2:$DG$512,37,0)</f>
        <v>794.75</v>
      </c>
    </row>
    <row r="318" spans="1:13" x14ac:dyDescent="0.3">
      <c r="A318" s="13" t="s">
        <v>5434</v>
      </c>
      <c r="B318" s="13" t="str">
        <f>VLOOKUP($A318,Raw!$B$2:$DG$512,26,0)</f>
        <v>1169.7566</v>
      </c>
      <c r="C318" s="13" t="str">
        <f>VLOOKUP($A318,Raw!$B$2:$DG$512,27,0)</f>
        <v>0</v>
      </c>
      <c r="D318" s="13" t="str">
        <f>VLOOKUP($A318,Raw!$B$2:$DG$512,28,0)</f>
        <v>1253631.3409</v>
      </c>
      <c r="E318" s="13" t="str">
        <f>VLOOKUP($A318,Raw!$B$2:$DG$512,29,0)</f>
        <v>0</v>
      </c>
      <c r="F318" s="13" t="str">
        <f>VLOOKUP($A318,Raw!$B$2:$DG$512,30,0)</f>
        <v>0</v>
      </c>
      <c r="G318" s="13" t="str">
        <f>VLOOKUP($A318,Raw!$B$2:$DG$512,31,0)</f>
        <v>0</v>
      </c>
      <c r="H318" s="13" t="str">
        <f>VLOOKUP($A318,Raw!$B$2:$DG$512,32,0)</f>
        <v>0</v>
      </c>
      <c r="I318" s="13" t="str">
        <f>VLOOKUP($A318,Raw!$B$2:$DG$512,33,0)</f>
        <v>0</v>
      </c>
      <c r="J318" s="13" t="str">
        <f>VLOOKUP($A318,Raw!$B$2:$DG$512,34,0)</f>
        <v>0</v>
      </c>
      <c r="K318" s="13" t="str">
        <f>VLOOKUP($A318,Raw!$B$2:$DG$512,35,0)</f>
        <v>46351.0297</v>
      </c>
      <c r="L318" s="13" t="str">
        <f>VLOOKUP($A318,Raw!$B$2:$DG$512,36,0)</f>
        <v>515.1726</v>
      </c>
      <c r="M318" s="13" t="str">
        <f>VLOOKUP($A318,Raw!$B$2:$DG$512,37,0)</f>
        <v>1301667.2998</v>
      </c>
    </row>
    <row r="319" spans="1:13" x14ac:dyDescent="0.3">
      <c r="A319" s="13" t="s">
        <v>5473</v>
      </c>
      <c r="B319" s="13" t="str">
        <f>VLOOKUP($A319,Raw!$B$2:$DG$512,26,0)</f>
        <v>1124.30707</v>
      </c>
      <c r="C319" s="13" t="str">
        <f>VLOOKUP($A319,Raw!$B$2:$DG$512,27,0)</f>
        <v>0.00624</v>
      </c>
      <c r="D319" s="13" t="str">
        <f>VLOOKUP($A319,Raw!$B$2:$DG$512,28,0)</f>
        <v>0</v>
      </c>
      <c r="E319" s="13" t="str">
        <f>VLOOKUP($A319,Raw!$B$2:$DG$512,29,0)</f>
        <v>0</v>
      </c>
      <c r="F319" s="13" t="str">
        <f>VLOOKUP($A319,Raw!$B$2:$DG$512,30,0)</f>
        <v>0</v>
      </c>
      <c r="G319" s="13" t="str">
        <f>VLOOKUP($A319,Raw!$B$2:$DG$512,31,0)</f>
        <v>0</v>
      </c>
      <c r="H319" s="13" t="str">
        <f>VLOOKUP($A319,Raw!$B$2:$DG$512,32,0)</f>
        <v>0</v>
      </c>
      <c r="I319" s="13" t="str">
        <f>VLOOKUP($A319,Raw!$B$2:$DG$512,33,0)</f>
        <v>0</v>
      </c>
      <c r="J319" s="13" t="str">
        <f>VLOOKUP($A319,Raw!$B$2:$DG$512,34,0)</f>
        <v>0</v>
      </c>
      <c r="K319" s="13" t="str">
        <f>VLOOKUP($A319,Raw!$B$2:$DG$512,35,0)</f>
        <v>160.56046</v>
      </c>
      <c r="L319" s="13" t="str">
        <f>VLOOKUP($A319,Raw!$B$2:$DG$512,36,0)</f>
        <v>43.23562</v>
      </c>
      <c r="M319" s="13" t="str">
        <f>VLOOKUP($A319,Raw!$B$2:$DG$512,37,0)</f>
        <v>1328.10939</v>
      </c>
    </row>
    <row r="320" spans="1:13" x14ac:dyDescent="0.3">
      <c r="A320" s="13" t="s">
        <v>5488</v>
      </c>
      <c r="B320" s="13" t="str">
        <f>VLOOKUP($A320,Raw!$B$2:$DG$512,26,0)</f>
        <v>0</v>
      </c>
      <c r="C320" s="13" t="str">
        <f>VLOOKUP($A320,Raw!$B$2:$DG$512,27,0)</f>
        <v>0</v>
      </c>
      <c r="D320" s="13" t="str">
        <f>VLOOKUP($A320,Raw!$B$2:$DG$512,28,0)</f>
        <v>0</v>
      </c>
      <c r="E320" s="13" t="str">
        <f>VLOOKUP($A320,Raw!$B$2:$DG$512,29,0)</f>
        <v>0</v>
      </c>
      <c r="F320" s="13" t="str">
        <f>VLOOKUP($A320,Raw!$B$2:$DG$512,30,0)</f>
        <v>0</v>
      </c>
      <c r="G320" s="13" t="str">
        <f>VLOOKUP($A320,Raw!$B$2:$DG$512,31,0)</f>
        <v>0</v>
      </c>
      <c r="H320" s="13" t="str">
        <f>VLOOKUP($A320,Raw!$B$2:$DG$512,32,0)</f>
        <v>0</v>
      </c>
      <c r="I320" s="13" t="str">
        <f>VLOOKUP($A320,Raw!$B$2:$DG$512,33,0)</f>
        <v>0</v>
      </c>
      <c r="J320" s="13" t="str">
        <f>VLOOKUP($A320,Raw!$B$2:$DG$512,34,0)</f>
        <v>0</v>
      </c>
      <c r="K320" s="13" t="str">
        <f>VLOOKUP($A320,Raw!$B$2:$DG$512,35,0)</f>
        <v>0</v>
      </c>
      <c r="L320" s="13" t="str">
        <f>VLOOKUP($A320,Raw!$B$2:$DG$512,36,0)</f>
        <v>0</v>
      </c>
      <c r="M320" s="13" t="str">
        <f>VLOOKUP($A320,Raw!$B$2:$DG$512,37,0)</f>
        <v>0</v>
      </c>
    </row>
    <row r="321" spans="1:13" x14ac:dyDescent="0.3">
      <c r="A321" s="13" t="s">
        <v>5496</v>
      </c>
      <c r="B321" s="13" t="str">
        <f>VLOOKUP($A321,Raw!$B$2:$DG$512,26,0)</f>
        <v>75.21</v>
      </c>
      <c r="C321" s="13" t="str">
        <f>VLOOKUP($A321,Raw!$B$2:$DG$512,27,0)</f>
        <v>0</v>
      </c>
      <c r="D321" s="13" t="str">
        <f>VLOOKUP($A321,Raw!$B$2:$DG$512,28,0)</f>
        <v>0</v>
      </c>
      <c r="E321" s="13" t="str">
        <f>VLOOKUP($A321,Raw!$B$2:$DG$512,29,0)</f>
        <v>0</v>
      </c>
      <c r="F321" s="13" t="str">
        <f>VLOOKUP($A321,Raw!$B$2:$DG$512,30,0)</f>
        <v>0</v>
      </c>
      <c r="G321" s="13" t="str">
        <f>VLOOKUP($A321,Raw!$B$2:$DG$512,31,0)</f>
        <v>0</v>
      </c>
      <c r="H321" s="13" t="str">
        <f>VLOOKUP($A321,Raw!$B$2:$DG$512,32,0)</f>
        <v>0</v>
      </c>
      <c r="I321" s="13" t="str">
        <f>VLOOKUP($A321,Raw!$B$2:$DG$512,33,0)</f>
        <v>0</v>
      </c>
      <c r="J321" s="13" t="str">
        <f>VLOOKUP($A321,Raw!$B$2:$DG$512,34,0)</f>
        <v>0</v>
      </c>
      <c r="K321" s="13" t="str">
        <f>VLOOKUP($A321,Raw!$B$2:$DG$512,35,0)</f>
        <v>0.34</v>
      </c>
      <c r="L321" s="13" t="str">
        <f>VLOOKUP($A321,Raw!$B$2:$DG$512,36,0)</f>
        <v>2.92</v>
      </c>
      <c r="M321" s="13" t="str">
        <f>VLOOKUP($A321,Raw!$B$2:$DG$512,37,0)</f>
        <v>78.47</v>
      </c>
    </row>
    <row r="322" spans="1:13" x14ac:dyDescent="0.3">
      <c r="A322" s="13" t="s">
        <v>5509</v>
      </c>
      <c r="B322" s="13" t="str">
        <f>VLOOKUP($A322,Raw!$B$2:$DG$512,26,0)</f>
        <v>0</v>
      </c>
      <c r="C322" s="13" t="str">
        <f>VLOOKUP($A322,Raw!$B$2:$DG$512,27,0)</f>
        <v>0</v>
      </c>
      <c r="D322" s="13" t="str">
        <f>VLOOKUP($A322,Raw!$B$2:$DG$512,28,0)</f>
        <v>0</v>
      </c>
      <c r="E322" s="13" t="str">
        <f>VLOOKUP($A322,Raw!$B$2:$DG$512,29,0)</f>
        <v>0</v>
      </c>
      <c r="F322" s="13" t="str">
        <f>VLOOKUP($A322,Raw!$B$2:$DG$512,30,0)</f>
        <v>0</v>
      </c>
      <c r="G322" s="13" t="str">
        <f>VLOOKUP($A322,Raw!$B$2:$DG$512,31,0)</f>
        <v>0</v>
      </c>
      <c r="H322" s="13" t="str">
        <f>VLOOKUP($A322,Raw!$B$2:$DG$512,32,0)</f>
        <v>0</v>
      </c>
      <c r="I322" s="13" t="str">
        <f>VLOOKUP($A322,Raw!$B$2:$DG$512,33,0)</f>
        <v>0</v>
      </c>
      <c r="J322" s="13" t="str">
        <f>VLOOKUP($A322,Raw!$B$2:$DG$512,34,0)</f>
        <v>0</v>
      </c>
      <c r="K322" s="13" t="str">
        <f>VLOOKUP($A322,Raw!$B$2:$DG$512,35,0)</f>
        <v>0</v>
      </c>
      <c r="L322" s="13" t="str">
        <f>VLOOKUP($A322,Raw!$B$2:$DG$512,36,0)</f>
        <v>0</v>
      </c>
      <c r="M322" s="13" t="str">
        <f>VLOOKUP($A322,Raw!$B$2:$DG$512,37,0)</f>
        <v>0</v>
      </c>
    </row>
    <row r="323" spans="1:13" x14ac:dyDescent="0.3">
      <c r="A323" s="13" t="s">
        <v>5517</v>
      </c>
      <c r="B323" s="13" t="str">
        <f>VLOOKUP($A323,Raw!$B$2:$DG$512,26,0)</f>
        <v>243.56153</v>
      </c>
      <c r="C323" s="13" t="str">
        <f>VLOOKUP($A323,Raw!$B$2:$DG$512,27,0)</f>
        <v>0</v>
      </c>
      <c r="D323" s="13" t="str">
        <f>VLOOKUP($A323,Raw!$B$2:$DG$512,28,0)</f>
        <v>0</v>
      </c>
      <c r="E323" s="13" t="str">
        <f>VLOOKUP($A323,Raw!$B$2:$DG$512,29,0)</f>
        <v>0</v>
      </c>
      <c r="F323" s="13" t="str">
        <f>VLOOKUP($A323,Raw!$B$2:$DG$512,30,0)</f>
        <v>0</v>
      </c>
      <c r="G323" s="13" t="str">
        <f>VLOOKUP($A323,Raw!$B$2:$DG$512,31,0)</f>
        <v>0</v>
      </c>
      <c r="H323" s="13" t="str">
        <f>VLOOKUP($A323,Raw!$B$2:$DG$512,32,0)</f>
        <v>0</v>
      </c>
      <c r="I323" s="13" t="str">
        <f>VLOOKUP($A323,Raw!$B$2:$DG$512,33,0)</f>
        <v>0</v>
      </c>
      <c r="J323" s="13" t="str">
        <f>VLOOKUP($A323,Raw!$B$2:$DG$512,34,0)</f>
        <v>0</v>
      </c>
      <c r="K323" s="13" t="str">
        <f>VLOOKUP($A323,Raw!$B$2:$DG$512,35,0)</f>
        <v>5.3593</v>
      </c>
      <c r="L323" s="13" t="str">
        <f>VLOOKUP($A323,Raw!$B$2:$DG$512,36,0)</f>
        <v>14.59159</v>
      </c>
      <c r="M323" s="13" t="str">
        <f>VLOOKUP($A323,Raw!$B$2:$DG$512,37,0)</f>
        <v>263.5124</v>
      </c>
    </row>
    <row r="324" spans="1:13" x14ac:dyDescent="0.3">
      <c r="A324" s="13" t="s">
        <v>5529</v>
      </c>
      <c r="B324" s="13" t="str">
        <f>VLOOKUP($A324,Raw!$B$2:$DG$512,26,0)</f>
        <v>80.63</v>
      </c>
      <c r="C324" s="13" t="str">
        <f>VLOOKUP($A324,Raw!$B$2:$DG$512,27,0)</f>
        <v>0</v>
      </c>
      <c r="D324" s="13" t="str">
        <f>VLOOKUP($A324,Raw!$B$2:$DG$512,28,0)</f>
        <v>0</v>
      </c>
      <c r="E324" s="13" t="str">
        <f>VLOOKUP($A324,Raw!$B$2:$DG$512,29,0)</f>
        <v>0</v>
      </c>
      <c r="F324" s="13" t="str">
        <f>VLOOKUP($A324,Raw!$B$2:$DG$512,30,0)</f>
        <v>0</v>
      </c>
      <c r="G324" s="13" t="str">
        <f>VLOOKUP($A324,Raw!$B$2:$DG$512,31,0)</f>
        <v>0</v>
      </c>
      <c r="H324" s="13" t="str">
        <f>VLOOKUP($A324,Raw!$B$2:$DG$512,32,0)</f>
        <v>0</v>
      </c>
      <c r="I324" s="13" t="str">
        <f>VLOOKUP($A324,Raw!$B$2:$DG$512,33,0)</f>
        <v>0</v>
      </c>
      <c r="J324" s="13" t="str">
        <f>VLOOKUP($A324,Raw!$B$2:$DG$512,34,0)</f>
        <v>0</v>
      </c>
      <c r="K324" s="13" t="str">
        <f>VLOOKUP($A324,Raw!$B$2:$DG$512,35,0)</f>
        <v>22.51</v>
      </c>
      <c r="L324" s="13" t="str">
        <f>VLOOKUP($A324,Raw!$B$2:$DG$512,36,0)</f>
        <v>9.63</v>
      </c>
      <c r="M324" s="13" t="str">
        <f>VLOOKUP($A324,Raw!$B$2:$DG$512,37,0)</f>
        <v>112.77</v>
      </c>
    </row>
    <row r="325" spans="1:13" x14ac:dyDescent="0.3">
      <c r="A325" s="13" t="s">
        <v>5539</v>
      </c>
      <c r="B325" s="13" t="str">
        <f>VLOOKUP($A325,Raw!$B$2:$DG$512,26,0)</f>
        <v>113.67</v>
      </c>
      <c r="C325" s="13" t="str">
        <f>VLOOKUP($A325,Raw!$B$2:$DG$512,27,0)</f>
        <v>0</v>
      </c>
      <c r="D325" s="13" t="str">
        <f>VLOOKUP($A325,Raw!$B$2:$DG$512,28,0)</f>
        <v>0</v>
      </c>
      <c r="E325" s="13" t="str">
        <f>VLOOKUP($A325,Raw!$B$2:$DG$512,29,0)</f>
        <v>0</v>
      </c>
      <c r="F325" s="13" t="str">
        <f>VLOOKUP($A325,Raw!$B$2:$DG$512,30,0)</f>
        <v>0</v>
      </c>
      <c r="G325" s="13" t="str">
        <f>VLOOKUP($A325,Raw!$B$2:$DG$512,31,0)</f>
        <v>0</v>
      </c>
      <c r="H325" s="13" t="str">
        <f>VLOOKUP($A325,Raw!$B$2:$DG$512,32,0)</f>
        <v>0</v>
      </c>
      <c r="I325" s="13" t="str">
        <f>VLOOKUP($A325,Raw!$B$2:$DG$512,33,0)</f>
        <v>0</v>
      </c>
      <c r="J325" s="13" t="str">
        <f>VLOOKUP($A325,Raw!$B$2:$DG$512,34,0)</f>
        <v>0</v>
      </c>
      <c r="K325" s="13" t="str">
        <f>VLOOKUP($A325,Raw!$B$2:$DG$512,35,0)</f>
        <v>52.98</v>
      </c>
      <c r="L325" s="13" t="str">
        <f>VLOOKUP($A325,Raw!$B$2:$DG$512,36,0)</f>
        <v>6.08</v>
      </c>
      <c r="M325" s="13" t="str">
        <f>VLOOKUP($A325,Raw!$B$2:$DG$512,37,0)</f>
        <v>172.73</v>
      </c>
    </row>
    <row r="326" spans="1:13" x14ac:dyDescent="0.3">
      <c r="A326" s="13" t="s">
        <v>5558</v>
      </c>
      <c r="B326" s="13" t="str">
        <f>VLOOKUP($A326,Raw!$B$2:$DG$512,26,0)</f>
        <v>0</v>
      </c>
      <c r="C326" s="13" t="str">
        <f>VLOOKUP($A326,Raw!$B$2:$DG$512,27,0)</f>
        <v>0</v>
      </c>
      <c r="D326" s="13" t="str">
        <f>VLOOKUP($A326,Raw!$B$2:$DG$512,28,0)</f>
        <v>0</v>
      </c>
      <c r="E326" s="13" t="str">
        <f>VLOOKUP($A326,Raw!$B$2:$DG$512,29,0)</f>
        <v>0</v>
      </c>
      <c r="F326" s="13" t="str">
        <f>VLOOKUP($A326,Raw!$B$2:$DG$512,30,0)</f>
        <v>0</v>
      </c>
      <c r="G326" s="13" t="str">
        <f>VLOOKUP($A326,Raw!$B$2:$DG$512,31,0)</f>
        <v>0</v>
      </c>
      <c r="H326" s="13" t="str">
        <f>VLOOKUP($A326,Raw!$B$2:$DG$512,32,0)</f>
        <v>0</v>
      </c>
      <c r="I326" s="13" t="str">
        <f>VLOOKUP($A326,Raw!$B$2:$DG$512,33,0)</f>
        <v>0</v>
      </c>
      <c r="J326" s="13" t="str">
        <f>VLOOKUP($A326,Raw!$B$2:$DG$512,34,0)</f>
        <v>0</v>
      </c>
      <c r="K326" s="13" t="str">
        <f>VLOOKUP($A326,Raw!$B$2:$DG$512,35,0)</f>
        <v>0</v>
      </c>
      <c r="L326" s="13" t="str">
        <f>VLOOKUP($A326,Raw!$B$2:$DG$512,36,0)</f>
        <v>0</v>
      </c>
      <c r="M326" s="13" t="str">
        <f>VLOOKUP($A326,Raw!$B$2:$DG$512,37,0)</f>
        <v>0</v>
      </c>
    </row>
    <row r="327" spans="1:13" x14ac:dyDescent="0.3">
      <c r="A327" s="13" t="s">
        <v>5565</v>
      </c>
      <c r="B327" s="13" t="str">
        <f>VLOOKUP($A327,Raw!$B$2:$DG$512,26,0)</f>
        <v>43.73</v>
      </c>
      <c r="C327" s="13" t="str">
        <f>VLOOKUP($A327,Raw!$B$2:$DG$512,27,0)</f>
        <v>0</v>
      </c>
      <c r="D327" s="13" t="str">
        <f>VLOOKUP($A327,Raw!$B$2:$DG$512,28,0)</f>
        <v>0</v>
      </c>
      <c r="E327" s="13" t="str">
        <f>VLOOKUP($A327,Raw!$B$2:$DG$512,29,0)</f>
        <v>0</v>
      </c>
      <c r="F327" s="13" t="str">
        <f>VLOOKUP($A327,Raw!$B$2:$DG$512,30,0)</f>
        <v>0</v>
      </c>
      <c r="G327" s="13" t="str">
        <f>VLOOKUP($A327,Raw!$B$2:$DG$512,31,0)</f>
        <v>0</v>
      </c>
      <c r="H327" s="13" t="str">
        <f>VLOOKUP($A327,Raw!$B$2:$DG$512,32,0)</f>
        <v>0</v>
      </c>
      <c r="I327" s="13" t="str">
        <f>VLOOKUP($A327,Raw!$B$2:$DG$512,33,0)</f>
        <v>0</v>
      </c>
      <c r="J327" s="13" t="str">
        <f>VLOOKUP($A327,Raw!$B$2:$DG$512,34,0)</f>
        <v>0</v>
      </c>
      <c r="K327" s="13" t="str">
        <f>VLOOKUP($A327,Raw!$B$2:$DG$512,35,0)</f>
        <v>0</v>
      </c>
      <c r="L327" s="13" t="str">
        <f>VLOOKUP($A327,Raw!$B$2:$DG$512,36,0)</f>
        <v>1.74</v>
      </c>
      <c r="M327" s="13" t="str">
        <f>VLOOKUP($A327,Raw!$B$2:$DG$512,37,0)</f>
        <v>45.47</v>
      </c>
    </row>
    <row r="328" spans="1:13" x14ac:dyDescent="0.3">
      <c r="A328" s="13" t="s">
        <v>5577</v>
      </c>
      <c r="B328" s="13" t="str">
        <f>VLOOKUP($A328,Raw!$B$2:$DG$512,26,0)</f>
        <v>3.72</v>
      </c>
      <c r="C328" s="13" t="str">
        <f>VLOOKUP($A328,Raw!$B$2:$DG$512,27,0)</f>
        <v>0</v>
      </c>
      <c r="D328" s="13" t="str">
        <f>VLOOKUP($A328,Raw!$B$2:$DG$512,28,0)</f>
        <v>0</v>
      </c>
      <c r="E328" s="13" t="str">
        <f>VLOOKUP($A328,Raw!$B$2:$DG$512,29,0)</f>
        <v>0</v>
      </c>
      <c r="F328" s="13" t="str">
        <f>VLOOKUP($A328,Raw!$B$2:$DG$512,30,0)</f>
        <v>0</v>
      </c>
      <c r="G328" s="13" t="str">
        <f>VLOOKUP($A328,Raw!$B$2:$DG$512,31,0)</f>
        <v>0</v>
      </c>
      <c r="H328" s="13" t="str">
        <f>VLOOKUP($A328,Raw!$B$2:$DG$512,32,0)</f>
        <v>0</v>
      </c>
      <c r="I328" s="13" t="str">
        <f>VLOOKUP($A328,Raw!$B$2:$DG$512,33,0)</f>
        <v>0</v>
      </c>
      <c r="J328" s="13" t="str">
        <f>VLOOKUP($A328,Raw!$B$2:$DG$512,34,0)</f>
        <v>0</v>
      </c>
      <c r="K328" s="13" t="str">
        <f>VLOOKUP($A328,Raw!$B$2:$DG$512,35,0)</f>
        <v>1.1</v>
      </c>
      <c r="L328" s="13" t="str">
        <f>VLOOKUP($A328,Raw!$B$2:$DG$512,36,0)</f>
        <v>0.97</v>
      </c>
      <c r="M328" s="13" t="str">
        <f>VLOOKUP($A328,Raw!$B$2:$DG$512,37,0)</f>
        <v>5.79</v>
      </c>
    </row>
    <row r="329" spans="1:13" x14ac:dyDescent="0.3">
      <c r="A329" s="13" t="s">
        <v>5577</v>
      </c>
      <c r="B329" s="13" t="str">
        <f>VLOOKUP($A329,Raw!$B$2:$DG$512,26,0)</f>
        <v>3.72</v>
      </c>
      <c r="C329" s="13" t="str">
        <f>VLOOKUP($A329,Raw!$B$2:$DG$512,27,0)</f>
        <v>0</v>
      </c>
      <c r="D329" s="13" t="str">
        <f>VLOOKUP($A329,Raw!$B$2:$DG$512,28,0)</f>
        <v>0</v>
      </c>
      <c r="E329" s="13" t="str">
        <f>VLOOKUP($A329,Raw!$B$2:$DG$512,29,0)</f>
        <v>0</v>
      </c>
      <c r="F329" s="13" t="str">
        <f>VLOOKUP($A329,Raw!$B$2:$DG$512,30,0)</f>
        <v>0</v>
      </c>
      <c r="G329" s="13" t="str">
        <f>VLOOKUP($A329,Raw!$B$2:$DG$512,31,0)</f>
        <v>0</v>
      </c>
      <c r="H329" s="13" t="str">
        <f>VLOOKUP($A329,Raw!$B$2:$DG$512,32,0)</f>
        <v>0</v>
      </c>
      <c r="I329" s="13" t="str">
        <f>VLOOKUP($A329,Raw!$B$2:$DG$512,33,0)</f>
        <v>0</v>
      </c>
      <c r="J329" s="13" t="str">
        <f>VLOOKUP($A329,Raw!$B$2:$DG$512,34,0)</f>
        <v>0</v>
      </c>
      <c r="K329" s="13" t="str">
        <f>VLOOKUP($A329,Raw!$B$2:$DG$512,35,0)</f>
        <v>1.1</v>
      </c>
      <c r="L329" s="13" t="str">
        <f>VLOOKUP($A329,Raw!$B$2:$DG$512,36,0)</f>
        <v>0.97</v>
      </c>
      <c r="M329" s="13" t="str">
        <f>VLOOKUP($A329,Raw!$B$2:$DG$512,37,0)</f>
        <v>5.79</v>
      </c>
    </row>
    <row r="330" spans="1:13" x14ac:dyDescent="0.3">
      <c r="A330" s="13" t="s">
        <v>5577</v>
      </c>
      <c r="B330" s="13" t="str">
        <f>VLOOKUP($A330,Raw!$B$2:$DG$512,26,0)</f>
        <v>3.72</v>
      </c>
      <c r="C330" s="13" t="str">
        <f>VLOOKUP($A330,Raw!$B$2:$DG$512,27,0)</f>
        <v>0</v>
      </c>
      <c r="D330" s="13" t="str">
        <f>VLOOKUP($A330,Raw!$B$2:$DG$512,28,0)</f>
        <v>0</v>
      </c>
      <c r="E330" s="13" t="str">
        <f>VLOOKUP($A330,Raw!$B$2:$DG$512,29,0)</f>
        <v>0</v>
      </c>
      <c r="F330" s="13" t="str">
        <f>VLOOKUP($A330,Raw!$B$2:$DG$512,30,0)</f>
        <v>0</v>
      </c>
      <c r="G330" s="13" t="str">
        <f>VLOOKUP($A330,Raw!$B$2:$DG$512,31,0)</f>
        <v>0</v>
      </c>
      <c r="H330" s="13" t="str">
        <f>VLOOKUP($A330,Raw!$B$2:$DG$512,32,0)</f>
        <v>0</v>
      </c>
      <c r="I330" s="13" t="str">
        <f>VLOOKUP($A330,Raw!$B$2:$DG$512,33,0)</f>
        <v>0</v>
      </c>
      <c r="J330" s="13" t="str">
        <f>VLOOKUP($A330,Raw!$B$2:$DG$512,34,0)</f>
        <v>0</v>
      </c>
      <c r="K330" s="13" t="str">
        <f>VLOOKUP($A330,Raw!$B$2:$DG$512,35,0)</f>
        <v>1.1</v>
      </c>
      <c r="L330" s="13" t="str">
        <f>VLOOKUP($A330,Raw!$B$2:$DG$512,36,0)</f>
        <v>0.97</v>
      </c>
      <c r="M330" s="13" t="str">
        <f>VLOOKUP($A330,Raw!$B$2:$DG$512,37,0)</f>
        <v>5.79</v>
      </c>
    </row>
    <row r="331" spans="1:13" x14ac:dyDescent="0.3">
      <c r="A331" s="13" t="s">
        <v>5577</v>
      </c>
      <c r="B331" s="13" t="str">
        <f>VLOOKUP($A331,Raw!$B$2:$DG$512,26,0)</f>
        <v>3.72</v>
      </c>
      <c r="C331" s="13" t="str">
        <f>VLOOKUP($A331,Raw!$B$2:$DG$512,27,0)</f>
        <v>0</v>
      </c>
      <c r="D331" s="13" t="str">
        <f>VLOOKUP($A331,Raw!$B$2:$DG$512,28,0)</f>
        <v>0</v>
      </c>
      <c r="E331" s="13" t="str">
        <f>VLOOKUP($A331,Raw!$B$2:$DG$512,29,0)</f>
        <v>0</v>
      </c>
      <c r="F331" s="13" t="str">
        <f>VLOOKUP($A331,Raw!$B$2:$DG$512,30,0)</f>
        <v>0</v>
      </c>
      <c r="G331" s="13" t="str">
        <f>VLOOKUP($A331,Raw!$B$2:$DG$512,31,0)</f>
        <v>0</v>
      </c>
      <c r="H331" s="13" t="str">
        <f>VLOOKUP($A331,Raw!$B$2:$DG$512,32,0)</f>
        <v>0</v>
      </c>
      <c r="I331" s="13" t="str">
        <f>VLOOKUP($A331,Raw!$B$2:$DG$512,33,0)</f>
        <v>0</v>
      </c>
      <c r="J331" s="13" t="str">
        <f>VLOOKUP($A331,Raw!$B$2:$DG$512,34,0)</f>
        <v>0</v>
      </c>
      <c r="K331" s="13" t="str">
        <f>VLOOKUP($A331,Raw!$B$2:$DG$512,35,0)</f>
        <v>1.1</v>
      </c>
      <c r="L331" s="13" t="str">
        <f>VLOOKUP($A331,Raw!$B$2:$DG$512,36,0)</f>
        <v>0.97</v>
      </c>
      <c r="M331" s="13" t="str">
        <f>VLOOKUP($A331,Raw!$B$2:$DG$512,37,0)</f>
        <v>5.79</v>
      </c>
    </row>
    <row r="332" spans="1:13" x14ac:dyDescent="0.3">
      <c r="A332" s="13" t="s">
        <v>5577</v>
      </c>
      <c r="B332" s="13" t="str">
        <f>VLOOKUP($A332,Raw!$B$2:$DG$512,26,0)</f>
        <v>3.72</v>
      </c>
      <c r="C332" s="13" t="str">
        <f>VLOOKUP($A332,Raw!$B$2:$DG$512,27,0)</f>
        <v>0</v>
      </c>
      <c r="D332" s="13" t="str">
        <f>VLOOKUP($A332,Raw!$B$2:$DG$512,28,0)</f>
        <v>0</v>
      </c>
      <c r="E332" s="13" t="str">
        <f>VLOOKUP($A332,Raw!$B$2:$DG$512,29,0)</f>
        <v>0</v>
      </c>
      <c r="F332" s="13" t="str">
        <f>VLOOKUP($A332,Raw!$B$2:$DG$512,30,0)</f>
        <v>0</v>
      </c>
      <c r="G332" s="13" t="str">
        <f>VLOOKUP($A332,Raw!$B$2:$DG$512,31,0)</f>
        <v>0</v>
      </c>
      <c r="H332" s="13" t="str">
        <f>VLOOKUP($A332,Raw!$B$2:$DG$512,32,0)</f>
        <v>0</v>
      </c>
      <c r="I332" s="13" t="str">
        <f>VLOOKUP($A332,Raw!$B$2:$DG$512,33,0)</f>
        <v>0</v>
      </c>
      <c r="J332" s="13" t="str">
        <f>VLOOKUP($A332,Raw!$B$2:$DG$512,34,0)</f>
        <v>0</v>
      </c>
      <c r="K332" s="13" t="str">
        <f>VLOOKUP($A332,Raw!$B$2:$DG$512,35,0)</f>
        <v>1.1</v>
      </c>
      <c r="L332" s="13" t="str">
        <f>VLOOKUP($A332,Raw!$B$2:$DG$512,36,0)</f>
        <v>0.97</v>
      </c>
      <c r="M332" s="13" t="str">
        <f>VLOOKUP($A332,Raw!$B$2:$DG$512,37,0)</f>
        <v>5.79</v>
      </c>
    </row>
    <row r="333" spans="1:13" x14ac:dyDescent="0.3">
      <c r="A333" s="13" t="s">
        <v>5587</v>
      </c>
      <c r="B333" s="13" t="str">
        <f>VLOOKUP($A333,Raw!$B$2:$DG$512,26,0)</f>
        <v>0</v>
      </c>
      <c r="C333" s="13" t="str">
        <f>VLOOKUP($A333,Raw!$B$2:$DG$512,27,0)</f>
        <v>0</v>
      </c>
      <c r="D333" s="13" t="str">
        <f>VLOOKUP($A333,Raw!$B$2:$DG$512,28,0)</f>
        <v>0</v>
      </c>
      <c r="E333" s="13" t="str">
        <f>VLOOKUP($A333,Raw!$B$2:$DG$512,29,0)</f>
        <v>0</v>
      </c>
      <c r="F333" s="13" t="str">
        <f>VLOOKUP($A333,Raw!$B$2:$DG$512,30,0)</f>
        <v>0</v>
      </c>
      <c r="G333" s="13" t="str">
        <f>VLOOKUP($A333,Raw!$B$2:$DG$512,31,0)</f>
        <v>0</v>
      </c>
      <c r="H333" s="13" t="str">
        <f>VLOOKUP($A333,Raw!$B$2:$DG$512,32,0)</f>
        <v>0</v>
      </c>
      <c r="I333" s="13" t="str">
        <f>VLOOKUP($A333,Raw!$B$2:$DG$512,33,0)</f>
        <v>0</v>
      </c>
      <c r="J333" s="13" t="str">
        <f>VLOOKUP($A333,Raw!$B$2:$DG$512,34,0)</f>
        <v>0</v>
      </c>
      <c r="K333" s="13" t="str">
        <f>VLOOKUP($A333,Raw!$B$2:$DG$512,35,0)</f>
        <v>0</v>
      </c>
      <c r="L333" s="13" t="str">
        <f>VLOOKUP($A333,Raw!$B$2:$DG$512,36,0)</f>
        <v>0</v>
      </c>
      <c r="M333" s="13" t="str">
        <f>VLOOKUP($A333,Raw!$B$2:$DG$512,37,0)</f>
        <v>0</v>
      </c>
    </row>
    <row r="334" spans="1:13" x14ac:dyDescent="0.3">
      <c r="A334" s="13" t="s">
        <v>5594</v>
      </c>
      <c r="B334" s="13" t="str">
        <f>VLOOKUP($A334,Raw!$B$2:$DG$512,26,0)</f>
        <v>7.06</v>
      </c>
      <c r="C334" s="13" t="str">
        <f>VLOOKUP($A334,Raw!$B$2:$DG$512,27,0)</f>
        <v>0</v>
      </c>
      <c r="D334" s="13" t="str">
        <f>VLOOKUP($A334,Raw!$B$2:$DG$512,28,0)</f>
        <v>0</v>
      </c>
      <c r="E334" s="13" t="str">
        <f>VLOOKUP($A334,Raw!$B$2:$DG$512,29,0)</f>
        <v>0</v>
      </c>
      <c r="F334" s="13" t="str">
        <f>VLOOKUP($A334,Raw!$B$2:$DG$512,30,0)</f>
        <v>0</v>
      </c>
      <c r="G334" s="13" t="str">
        <f>VLOOKUP($A334,Raw!$B$2:$DG$512,31,0)</f>
        <v>0</v>
      </c>
      <c r="H334" s="13" t="str">
        <f>VLOOKUP($A334,Raw!$B$2:$DG$512,32,0)</f>
        <v>0</v>
      </c>
      <c r="I334" s="13" t="str">
        <f>VLOOKUP($A334,Raw!$B$2:$DG$512,33,0)</f>
        <v>0</v>
      </c>
      <c r="J334" s="13" t="str">
        <f>VLOOKUP($A334,Raw!$B$2:$DG$512,34,0)</f>
        <v>0</v>
      </c>
      <c r="K334" s="13" t="str">
        <f>VLOOKUP($A334,Raw!$B$2:$DG$512,35,0)</f>
        <v>0</v>
      </c>
      <c r="L334" s="13" t="str">
        <f>VLOOKUP($A334,Raw!$B$2:$DG$512,36,0)</f>
        <v>0.91</v>
      </c>
      <c r="M334" s="13" t="str">
        <f>VLOOKUP($A334,Raw!$B$2:$DG$512,37,0)</f>
        <v>7.97</v>
      </c>
    </row>
    <row r="335" spans="1:13" x14ac:dyDescent="0.3">
      <c r="A335" s="13" t="s">
        <v>5607</v>
      </c>
      <c r="B335" s="13" t="str">
        <f>VLOOKUP($A335,Raw!$B$2:$DG$512,26,0)</f>
        <v>0</v>
      </c>
      <c r="C335" s="13" t="str">
        <f>VLOOKUP($A335,Raw!$B$2:$DG$512,27,0)</f>
        <v>0</v>
      </c>
      <c r="D335" s="13" t="str">
        <f>VLOOKUP($A335,Raw!$B$2:$DG$512,28,0)</f>
        <v>0</v>
      </c>
      <c r="E335" s="13" t="str">
        <f>VLOOKUP($A335,Raw!$B$2:$DG$512,29,0)</f>
        <v>0</v>
      </c>
      <c r="F335" s="13" t="str">
        <f>VLOOKUP($A335,Raw!$B$2:$DG$512,30,0)</f>
        <v>0</v>
      </c>
      <c r="G335" s="13" t="str">
        <f>VLOOKUP($A335,Raw!$B$2:$DG$512,31,0)</f>
        <v>0</v>
      </c>
      <c r="H335" s="13" t="str">
        <f>VLOOKUP($A335,Raw!$B$2:$DG$512,32,0)</f>
        <v>0</v>
      </c>
      <c r="I335" s="13" t="str">
        <f>VLOOKUP($A335,Raw!$B$2:$DG$512,33,0)</f>
        <v>0</v>
      </c>
      <c r="J335" s="13" t="str">
        <f>VLOOKUP($A335,Raw!$B$2:$DG$512,34,0)</f>
        <v>0</v>
      </c>
      <c r="K335" s="13" t="str">
        <f>VLOOKUP($A335,Raw!$B$2:$DG$512,35,0)</f>
        <v>0</v>
      </c>
      <c r="L335" s="13" t="str">
        <f>VLOOKUP($A335,Raw!$B$2:$DG$512,36,0)</f>
        <v>0</v>
      </c>
      <c r="M335" s="13" t="str">
        <f>VLOOKUP($A335,Raw!$B$2:$DG$512,37,0)</f>
        <v>0</v>
      </c>
    </row>
    <row r="336" spans="1:13" x14ac:dyDescent="0.3">
      <c r="A336" s="13" t="s">
        <v>5615</v>
      </c>
      <c r="B336" s="13" t="str">
        <f>VLOOKUP($A336,Raw!$B$2:$DG$512,26,0)</f>
        <v>0</v>
      </c>
      <c r="C336" s="13" t="str">
        <f>VLOOKUP($A336,Raw!$B$2:$DG$512,27,0)</f>
        <v>0</v>
      </c>
      <c r="D336" s="13" t="str">
        <f>VLOOKUP($A336,Raw!$B$2:$DG$512,28,0)</f>
        <v>0</v>
      </c>
      <c r="E336" s="13" t="str">
        <f>VLOOKUP($A336,Raw!$B$2:$DG$512,29,0)</f>
        <v>0</v>
      </c>
      <c r="F336" s="13" t="str">
        <f>VLOOKUP($A336,Raw!$B$2:$DG$512,30,0)</f>
        <v>0</v>
      </c>
      <c r="G336" s="13" t="str">
        <f>VLOOKUP($A336,Raw!$B$2:$DG$512,31,0)</f>
        <v>0</v>
      </c>
      <c r="H336" s="13" t="str">
        <f>VLOOKUP($A336,Raw!$B$2:$DG$512,32,0)</f>
        <v>0</v>
      </c>
      <c r="I336" s="13" t="str">
        <f>VLOOKUP($A336,Raw!$B$2:$DG$512,33,0)</f>
        <v>0</v>
      </c>
      <c r="J336" s="13" t="str">
        <f>VLOOKUP($A336,Raw!$B$2:$DG$512,34,0)</f>
        <v>0</v>
      </c>
      <c r="K336" s="13" t="str">
        <f>VLOOKUP($A336,Raw!$B$2:$DG$512,35,0)</f>
        <v>0</v>
      </c>
      <c r="L336" s="13" t="str">
        <f>VLOOKUP($A336,Raw!$B$2:$DG$512,36,0)</f>
        <v>0</v>
      </c>
      <c r="M336" s="13" t="str">
        <f>VLOOKUP($A336,Raw!$B$2:$DG$512,37,0)</f>
        <v>0</v>
      </c>
    </row>
    <row r="337" spans="1:13" x14ac:dyDescent="0.3">
      <c r="A337" s="13" t="s">
        <v>5623</v>
      </c>
      <c r="B337" s="13" t="str">
        <f>VLOOKUP($A337,Raw!$B$2:$DG$512,26,0)</f>
        <v>0</v>
      </c>
      <c r="C337" s="13" t="str">
        <f>VLOOKUP($A337,Raw!$B$2:$DG$512,27,0)</f>
        <v>17.15</v>
      </c>
      <c r="D337" s="13" t="str">
        <f>VLOOKUP($A337,Raw!$B$2:$DG$512,28,0)</f>
        <v>0</v>
      </c>
      <c r="E337" s="13" t="str">
        <f>VLOOKUP($A337,Raw!$B$2:$DG$512,29,0)</f>
        <v>0</v>
      </c>
      <c r="F337" s="13" t="str">
        <f>VLOOKUP($A337,Raw!$B$2:$DG$512,30,0)</f>
        <v>0</v>
      </c>
      <c r="G337" s="13" t="str">
        <f>VLOOKUP($A337,Raw!$B$2:$DG$512,31,0)</f>
        <v>54.15</v>
      </c>
      <c r="H337" s="13" t="str">
        <f>VLOOKUP($A337,Raw!$B$2:$DG$512,32,0)</f>
        <v>0</v>
      </c>
      <c r="I337" s="13" t="str">
        <f>VLOOKUP($A337,Raw!$B$2:$DG$512,33,0)</f>
        <v>0</v>
      </c>
      <c r="J337" s="13" t="str">
        <f>VLOOKUP($A337,Raw!$B$2:$DG$512,34,0)</f>
        <v>0</v>
      </c>
      <c r="K337" s="13" t="str">
        <f>VLOOKUP($A337,Raw!$B$2:$DG$512,35,0)</f>
        <v>0</v>
      </c>
      <c r="L337" s="13" t="str">
        <f>VLOOKUP($A337,Raw!$B$2:$DG$512,36,0)</f>
        <v>1.38</v>
      </c>
      <c r="M337" s="13" t="str">
        <f>VLOOKUP($A337,Raw!$B$2:$DG$512,37,0)</f>
        <v>72.68</v>
      </c>
    </row>
    <row r="338" spans="1:13" x14ac:dyDescent="0.3">
      <c r="A338" s="13" t="s">
        <v>5636</v>
      </c>
      <c r="B338" s="13" t="str">
        <f>VLOOKUP($A338,Raw!$B$2:$DG$512,26,0)</f>
        <v>102.55724</v>
      </c>
      <c r="C338" s="13" t="str">
        <f>VLOOKUP($A338,Raw!$B$2:$DG$512,27,0)</f>
        <v>2.55006</v>
      </c>
      <c r="D338" s="13" t="str">
        <f>VLOOKUP($A338,Raw!$B$2:$DG$512,28,0)</f>
        <v>0</v>
      </c>
      <c r="E338" s="13" t="str">
        <f>VLOOKUP($A338,Raw!$B$2:$DG$512,29,0)</f>
        <v>0</v>
      </c>
      <c r="F338" s="13" t="str">
        <f>VLOOKUP($A338,Raw!$B$2:$DG$512,30,0)</f>
        <v>0</v>
      </c>
      <c r="G338" s="13" t="str">
        <f>VLOOKUP($A338,Raw!$B$2:$DG$512,31,0)</f>
        <v>0</v>
      </c>
      <c r="H338" s="13" t="str">
        <f>VLOOKUP($A338,Raw!$B$2:$DG$512,32,0)</f>
        <v>0</v>
      </c>
      <c r="I338" s="13" t="str">
        <f>VLOOKUP($A338,Raw!$B$2:$DG$512,33,0)</f>
        <v>0</v>
      </c>
      <c r="J338" s="13" t="str">
        <f>VLOOKUP($A338,Raw!$B$2:$DG$512,34,0)</f>
        <v>0</v>
      </c>
      <c r="K338" s="13" t="str">
        <f>VLOOKUP($A338,Raw!$B$2:$DG$512,35,0)</f>
        <v>4.23954</v>
      </c>
      <c r="L338" s="13" t="str">
        <f>VLOOKUP($A338,Raw!$B$2:$DG$512,36,0)</f>
        <v>7.71783</v>
      </c>
      <c r="M338" s="13" t="str">
        <f>VLOOKUP($A338,Raw!$B$2:$DG$512,37,0)</f>
        <v>117.06467</v>
      </c>
    </row>
    <row r="339" spans="1:13" x14ac:dyDescent="0.3">
      <c r="A339" s="13" t="s">
        <v>5652</v>
      </c>
      <c r="B339" s="13" t="str">
        <f>VLOOKUP($A339,Raw!$B$2:$DG$512,26,0)</f>
        <v>20.72</v>
      </c>
      <c r="C339" s="13" t="str">
        <f>VLOOKUP($A339,Raw!$B$2:$DG$512,27,0)</f>
        <v>0</v>
      </c>
      <c r="D339" s="13" t="str">
        <f>VLOOKUP($A339,Raw!$B$2:$DG$512,28,0)</f>
        <v>0</v>
      </c>
      <c r="E339" s="13" t="str">
        <f>VLOOKUP($A339,Raw!$B$2:$DG$512,29,0)</f>
        <v>0</v>
      </c>
      <c r="F339" s="13" t="str">
        <f>VLOOKUP($A339,Raw!$B$2:$DG$512,30,0)</f>
        <v>0</v>
      </c>
      <c r="G339" s="13" t="str">
        <f>VLOOKUP($A339,Raw!$B$2:$DG$512,31,0)</f>
        <v>0</v>
      </c>
      <c r="H339" s="13" t="str">
        <f>VLOOKUP($A339,Raw!$B$2:$DG$512,32,0)</f>
        <v>0</v>
      </c>
      <c r="I339" s="13" t="str">
        <f>VLOOKUP($A339,Raw!$B$2:$DG$512,33,0)</f>
        <v>0</v>
      </c>
      <c r="J339" s="13" t="str">
        <f>VLOOKUP($A339,Raw!$B$2:$DG$512,34,0)</f>
        <v>0</v>
      </c>
      <c r="K339" s="13" t="str">
        <f>VLOOKUP($A339,Raw!$B$2:$DG$512,35,0)</f>
        <v>0</v>
      </c>
      <c r="L339" s="13" t="str">
        <f>VLOOKUP($A339,Raw!$B$2:$DG$512,36,0)</f>
        <v>2.53</v>
      </c>
      <c r="M339" s="13" t="str">
        <f>VLOOKUP($A339,Raw!$B$2:$DG$512,37,0)</f>
        <v>23.25</v>
      </c>
    </row>
    <row r="340" spans="1:13" x14ac:dyDescent="0.3">
      <c r="A340" s="13" t="s">
        <v>5664</v>
      </c>
      <c r="B340" s="13" t="str">
        <f>VLOOKUP($A340,Raw!$B$2:$DG$512,26,0)</f>
        <v>6.95</v>
      </c>
      <c r="C340" s="13" t="str">
        <f>VLOOKUP($A340,Raw!$B$2:$DG$512,27,0)</f>
        <v>0</v>
      </c>
      <c r="D340" s="13" t="str">
        <f>VLOOKUP($A340,Raw!$B$2:$DG$512,28,0)</f>
        <v>0</v>
      </c>
      <c r="E340" s="13" t="str">
        <f>VLOOKUP($A340,Raw!$B$2:$DG$512,29,0)</f>
        <v>0</v>
      </c>
      <c r="F340" s="13" t="str">
        <f>VLOOKUP($A340,Raw!$B$2:$DG$512,30,0)</f>
        <v>0</v>
      </c>
      <c r="G340" s="13" t="str">
        <f>VLOOKUP($A340,Raw!$B$2:$DG$512,31,0)</f>
        <v>0</v>
      </c>
      <c r="H340" s="13" t="str">
        <f>VLOOKUP($A340,Raw!$B$2:$DG$512,32,0)</f>
        <v>0</v>
      </c>
      <c r="I340" s="13" t="str">
        <f>VLOOKUP($A340,Raw!$B$2:$DG$512,33,0)</f>
        <v>0</v>
      </c>
      <c r="J340" s="13" t="str">
        <f>VLOOKUP($A340,Raw!$B$2:$DG$512,34,0)</f>
        <v>0</v>
      </c>
      <c r="K340" s="13" t="str">
        <f>VLOOKUP($A340,Raw!$B$2:$DG$512,35,0)</f>
        <v>0</v>
      </c>
      <c r="L340" s="13" t="str">
        <f>VLOOKUP($A340,Raw!$B$2:$DG$512,36,0)</f>
        <v>0.13</v>
      </c>
      <c r="M340" s="13" t="str">
        <f>VLOOKUP($A340,Raw!$B$2:$DG$512,37,0)</f>
        <v>7.08</v>
      </c>
    </row>
    <row r="341" spans="1:13" x14ac:dyDescent="0.3">
      <c r="A341" s="13" t="s">
        <v>5672</v>
      </c>
      <c r="B341" s="13" t="str">
        <f>VLOOKUP($A341,Raw!$B$2:$DG$512,26,0)</f>
        <v>1706.28</v>
      </c>
      <c r="C341" s="13" t="str">
        <f>VLOOKUP($A341,Raw!$B$2:$DG$512,27,0)</f>
        <v>0</v>
      </c>
      <c r="D341" s="13" t="str">
        <f>VLOOKUP($A341,Raw!$B$2:$DG$512,28,0)</f>
        <v>0</v>
      </c>
      <c r="E341" s="13" t="str">
        <f>VLOOKUP($A341,Raw!$B$2:$DG$512,29,0)</f>
        <v>0</v>
      </c>
      <c r="F341" s="13" t="str">
        <f>VLOOKUP($A341,Raw!$B$2:$DG$512,30,0)</f>
        <v>0</v>
      </c>
      <c r="G341" s="13" t="str">
        <f>VLOOKUP($A341,Raw!$B$2:$DG$512,31,0)</f>
        <v>0</v>
      </c>
      <c r="H341" s="13" t="str">
        <f>VLOOKUP($A341,Raw!$B$2:$DG$512,32,0)</f>
        <v>0</v>
      </c>
      <c r="I341" s="13" t="str">
        <f>VLOOKUP($A341,Raw!$B$2:$DG$512,33,0)</f>
        <v>0</v>
      </c>
      <c r="J341" s="13" t="str">
        <f>VLOOKUP($A341,Raw!$B$2:$DG$512,34,0)</f>
        <v>0</v>
      </c>
      <c r="K341" s="13" t="str">
        <f>VLOOKUP($A341,Raw!$B$2:$DG$512,35,0)</f>
        <v>60.37</v>
      </c>
      <c r="L341" s="13" t="str">
        <f>VLOOKUP($A341,Raw!$B$2:$DG$512,36,0)</f>
        <v>66.39</v>
      </c>
      <c r="M341" s="13" t="str">
        <f>VLOOKUP($A341,Raw!$B$2:$DG$512,37,0)</f>
        <v>1833.03</v>
      </c>
    </row>
    <row r="342" spans="1:13" x14ac:dyDescent="0.3">
      <c r="A342" s="13" t="s">
        <v>5687</v>
      </c>
      <c r="B342" s="13" t="str">
        <f>VLOOKUP($A342,Raw!$B$2:$DG$512,26,0)</f>
        <v>129.48</v>
      </c>
      <c r="C342" s="13" t="str">
        <f>VLOOKUP($A342,Raw!$B$2:$DG$512,27,0)</f>
        <v>0</v>
      </c>
      <c r="D342" s="13" t="str">
        <f>VLOOKUP($A342,Raw!$B$2:$DG$512,28,0)</f>
        <v>0</v>
      </c>
      <c r="E342" s="13" t="str">
        <f>VLOOKUP($A342,Raw!$B$2:$DG$512,29,0)</f>
        <v>0</v>
      </c>
      <c r="F342" s="13" t="str">
        <f>VLOOKUP($A342,Raw!$B$2:$DG$512,30,0)</f>
        <v>0</v>
      </c>
      <c r="G342" s="13" t="str">
        <f>VLOOKUP($A342,Raw!$B$2:$DG$512,31,0)</f>
        <v>0</v>
      </c>
      <c r="H342" s="13" t="str">
        <f>VLOOKUP($A342,Raw!$B$2:$DG$512,32,0)</f>
        <v>0</v>
      </c>
      <c r="I342" s="13" t="str">
        <f>VLOOKUP($A342,Raw!$B$2:$DG$512,33,0)</f>
        <v>0</v>
      </c>
      <c r="J342" s="13" t="str">
        <f>VLOOKUP($A342,Raw!$B$2:$DG$512,34,0)</f>
        <v>0</v>
      </c>
      <c r="K342" s="13" t="str">
        <f>VLOOKUP($A342,Raw!$B$2:$DG$512,35,0)</f>
        <v>0</v>
      </c>
      <c r="L342" s="13" t="str">
        <f>VLOOKUP($A342,Raw!$B$2:$DG$512,36,0)</f>
        <v>0.57</v>
      </c>
      <c r="M342" s="13" t="str">
        <f>VLOOKUP($A342,Raw!$B$2:$DG$512,37,0)</f>
        <v>130.05</v>
      </c>
    </row>
    <row r="343" spans="1:13" x14ac:dyDescent="0.3">
      <c r="A343" s="13" t="s">
        <v>5701</v>
      </c>
      <c r="B343" s="13" t="str">
        <f>VLOOKUP($A343,Raw!$B$2:$DG$512,26,0)</f>
        <v>903.86</v>
      </c>
      <c r="C343" s="13" t="str">
        <f>VLOOKUP($A343,Raw!$B$2:$DG$512,27,0)</f>
        <v>0</v>
      </c>
      <c r="D343" s="13" t="str">
        <f>VLOOKUP($A343,Raw!$B$2:$DG$512,28,0)</f>
        <v>0</v>
      </c>
      <c r="E343" s="13" t="str">
        <f>VLOOKUP($A343,Raw!$B$2:$DG$512,29,0)</f>
        <v>0</v>
      </c>
      <c r="F343" s="13" t="str">
        <f>VLOOKUP($A343,Raw!$B$2:$DG$512,30,0)</f>
        <v>0</v>
      </c>
      <c r="G343" s="13" t="str">
        <f>VLOOKUP($A343,Raw!$B$2:$DG$512,31,0)</f>
        <v>0</v>
      </c>
      <c r="H343" s="13" t="str">
        <f>VLOOKUP($A343,Raw!$B$2:$DG$512,32,0)</f>
        <v>0</v>
      </c>
      <c r="I343" s="13" t="str">
        <f>VLOOKUP($A343,Raw!$B$2:$DG$512,33,0)</f>
        <v>0</v>
      </c>
      <c r="J343" s="13" t="str">
        <f>VLOOKUP($A343,Raw!$B$2:$DG$512,34,0)</f>
        <v>0</v>
      </c>
      <c r="K343" s="13" t="str">
        <f>VLOOKUP($A343,Raw!$B$2:$DG$512,35,0)</f>
        <v>0</v>
      </c>
      <c r="L343" s="13" t="str">
        <f>VLOOKUP($A343,Raw!$B$2:$DG$512,36,0)</f>
        <v>49.16</v>
      </c>
      <c r="M343" s="13" t="str">
        <f>VLOOKUP($A343,Raw!$B$2:$DG$512,37,0)</f>
        <v>953.02</v>
      </c>
    </row>
    <row r="344" spans="1:13" x14ac:dyDescent="0.3">
      <c r="A344" s="13" t="s">
        <v>5718</v>
      </c>
      <c r="B344" s="13" t="str">
        <f>VLOOKUP($A344,Raw!$B$2:$DG$512,26,0)</f>
        <v>121.12</v>
      </c>
      <c r="C344" s="13" t="str">
        <f>VLOOKUP($A344,Raw!$B$2:$DG$512,27,0)</f>
        <v>0</v>
      </c>
      <c r="D344" s="13" t="str">
        <f>VLOOKUP($A344,Raw!$B$2:$DG$512,28,0)</f>
        <v>0</v>
      </c>
      <c r="E344" s="13" t="str">
        <f>VLOOKUP($A344,Raw!$B$2:$DG$512,29,0)</f>
        <v>0.1</v>
      </c>
      <c r="F344" s="13" t="str">
        <f>VLOOKUP($A344,Raw!$B$2:$DG$512,30,0)</f>
        <v>0</v>
      </c>
      <c r="G344" s="13" t="str">
        <f>VLOOKUP($A344,Raw!$B$2:$DG$512,31,0)</f>
        <v>0</v>
      </c>
      <c r="H344" s="13" t="str">
        <f>VLOOKUP($A344,Raw!$B$2:$DG$512,32,0)</f>
        <v>0</v>
      </c>
      <c r="I344" s="13" t="str">
        <f>VLOOKUP($A344,Raw!$B$2:$DG$512,33,0)</f>
        <v>0</v>
      </c>
      <c r="J344" s="13" t="str">
        <f>VLOOKUP($A344,Raw!$B$2:$DG$512,34,0)</f>
        <v>0</v>
      </c>
      <c r="K344" s="13" t="str">
        <f>VLOOKUP($A344,Raw!$B$2:$DG$512,35,0)</f>
        <v>20.71</v>
      </c>
      <c r="L344" s="13" t="str">
        <f>VLOOKUP($A344,Raw!$B$2:$DG$512,36,0)</f>
        <v>9.92</v>
      </c>
      <c r="M344" s="13" t="str">
        <f>VLOOKUP($A344,Raw!$B$2:$DG$512,37,0)</f>
        <v>151.85</v>
      </c>
    </row>
    <row r="345" spans="1:13" x14ac:dyDescent="0.3">
      <c r="A345" s="13" t="s">
        <v>5757</v>
      </c>
      <c r="B345" s="13" t="str">
        <f>VLOOKUP($A345,Raw!$B$2:$DG$512,26,0)</f>
        <v>0</v>
      </c>
      <c r="C345" s="13" t="str">
        <f>VLOOKUP($A345,Raw!$B$2:$DG$512,27,0)</f>
        <v>0</v>
      </c>
      <c r="D345" s="13" t="str">
        <f>VLOOKUP($A345,Raw!$B$2:$DG$512,28,0)</f>
        <v>0</v>
      </c>
      <c r="E345" s="13" t="str">
        <f>VLOOKUP($A345,Raw!$B$2:$DG$512,29,0)</f>
        <v>0</v>
      </c>
      <c r="F345" s="13" t="str">
        <f>VLOOKUP($A345,Raw!$B$2:$DG$512,30,0)</f>
        <v>0</v>
      </c>
      <c r="G345" s="13" t="str">
        <f>VLOOKUP($A345,Raw!$B$2:$DG$512,31,0)</f>
        <v>0</v>
      </c>
      <c r="H345" s="13" t="str">
        <f>VLOOKUP($A345,Raw!$B$2:$DG$512,32,0)</f>
        <v>0</v>
      </c>
      <c r="I345" s="13" t="str">
        <f>VLOOKUP($A345,Raw!$B$2:$DG$512,33,0)</f>
        <v>0</v>
      </c>
      <c r="J345" s="13" t="str">
        <f>VLOOKUP($A345,Raw!$B$2:$DG$512,34,0)</f>
        <v>0</v>
      </c>
      <c r="K345" s="13" t="str">
        <f>VLOOKUP($A345,Raw!$B$2:$DG$512,35,0)</f>
        <v>0</v>
      </c>
      <c r="L345" s="13" t="str">
        <f>VLOOKUP($A345,Raw!$B$2:$DG$512,36,0)</f>
        <v>0</v>
      </c>
      <c r="M345" s="13" t="str">
        <f>VLOOKUP($A345,Raw!$B$2:$DG$512,37,0)</f>
        <v>0</v>
      </c>
    </row>
    <row r="346" spans="1:13" x14ac:dyDescent="0.3">
      <c r="A346" s="13" t="s">
        <v>5764</v>
      </c>
      <c r="B346" s="13" t="str">
        <f>VLOOKUP($A346,Raw!$B$2:$DG$512,26,0)</f>
        <v>1962.45</v>
      </c>
      <c r="C346" s="13" t="str">
        <f>VLOOKUP($A346,Raw!$B$2:$DG$512,27,0)</f>
        <v>0</v>
      </c>
      <c r="D346" s="13" t="str">
        <f>VLOOKUP($A346,Raw!$B$2:$DG$512,28,0)</f>
        <v>0</v>
      </c>
      <c r="E346" s="13" t="str">
        <f>VLOOKUP($A346,Raw!$B$2:$DG$512,29,0)</f>
        <v>0</v>
      </c>
      <c r="F346" s="13" t="str">
        <f>VLOOKUP($A346,Raw!$B$2:$DG$512,30,0)</f>
        <v>0</v>
      </c>
      <c r="G346" s="13" t="str">
        <f>VLOOKUP($A346,Raw!$B$2:$DG$512,31,0)</f>
        <v>0</v>
      </c>
      <c r="H346" s="13" t="str">
        <f>VLOOKUP($A346,Raw!$B$2:$DG$512,32,0)</f>
        <v>0</v>
      </c>
      <c r="I346" s="13" t="str">
        <f>VLOOKUP($A346,Raw!$B$2:$DG$512,33,0)</f>
        <v>0</v>
      </c>
      <c r="J346" s="13" t="str">
        <f>VLOOKUP($A346,Raw!$B$2:$DG$512,34,0)</f>
        <v>0</v>
      </c>
      <c r="K346" s="13" t="str">
        <f>VLOOKUP($A346,Raw!$B$2:$DG$512,35,0)</f>
        <v>50.32</v>
      </c>
      <c r="L346" s="13" t="str">
        <f>VLOOKUP($A346,Raw!$B$2:$DG$512,36,0)</f>
        <v>178.35</v>
      </c>
      <c r="M346" s="13" t="str">
        <f>VLOOKUP($A346,Raw!$B$2:$DG$512,37,0)</f>
        <v>2191.12</v>
      </c>
    </row>
    <row r="347" spans="1:13" x14ac:dyDescent="0.3">
      <c r="A347" s="13" t="s">
        <v>5784</v>
      </c>
      <c r="B347" s="13" t="str">
        <f>VLOOKUP($A347,Raw!$B$2:$DG$512,26,0)</f>
        <v>69.16</v>
      </c>
      <c r="C347" s="13" t="str">
        <f>VLOOKUP($A347,Raw!$B$2:$DG$512,27,0)</f>
        <v>0</v>
      </c>
      <c r="D347" s="13" t="str">
        <f>VLOOKUP($A347,Raw!$B$2:$DG$512,28,0)</f>
        <v>0</v>
      </c>
      <c r="E347" s="13" t="str">
        <f>VLOOKUP($A347,Raw!$B$2:$DG$512,29,0)</f>
        <v>0</v>
      </c>
      <c r="F347" s="13" t="str">
        <f>VLOOKUP($A347,Raw!$B$2:$DG$512,30,0)</f>
        <v>0</v>
      </c>
      <c r="G347" s="13" t="str">
        <f>VLOOKUP($A347,Raw!$B$2:$DG$512,31,0)</f>
        <v>0</v>
      </c>
      <c r="H347" s="13" t="str">
        <f>VLOOKUP($A347,Raw!$B$2:$DG$512,32,0)</f>
        <v>0</v>
      </c>
      <c r="I347" s="13" t="str">
        <f>VLOOKUP($A347,Raw!$B$2:$DG$512,33,0)</f>
        <v>0</v>
      </c>
      <c r="J347" s="13" t="str">
        <f>VLOOKUP($A347,Raw!$B$2:$DG$512,34,0)</f>
        <v>0</v>
      </c>
      <c r="K347" s="13" t="str">
        <f>VLOOKUP($A347,Raw!$B$2:$DG$512,35,0)</f>
        <v>0</v>
      </c>
      <c r="L347" s="13" t="str">
        <f>VLOOKUP($A347,Raw!$B$2:$DG$512,36,0)</f>
        <v>3.94</v>
      </c>
      <c r="M347" s="13" t="str">
        <f>VLOOKUP($A347,Raw!$B$2:$DG$512,37,0)</f>
        <v>73.1</v>
      </c>
    </row>
    <row r="348" spans="1:13" x14ac:dyDescent="0.3">
      <c r="A348" s="13" t="s">
        <v>5797</v>
      </c>
      <c r="B348" s="13" t="str">
        <f>VLOOKUP($A348,Raw!$B$2:$DG$512,26,0)</f>
        <v>0</v>
      </c>
      <c r="C348" s="13" t="str">
        <f>VLOOKUP($A348,Raw!$B$2:$DG$512,27,0)</f>
        <v>0</v>
      </c>
      <c r="D348" s="13" t="str">
        <f>VLOOKUP($A348,Raw!$B$2:$DG$512,28,0)</f>
        <v>0</v>
      </c>
      <c r="E348" s="13" t="str">
        <f>VLOOKUP($A348,Raw!$B$2:$DG$512,29,0)</f>
        <v>0</v>
      </c>
      <c r="F348" s="13" t="str">
        <f>VLOOKUP($A348,Raw!$B$2:$DG$512,30,0)</f>
        <v>0</v>
      </c>
      <c r="G348" s="13" t="str">
        <f>VLOOKUP($A348,Raw!$B$2:$DG$512,31,0)</f>
        <v>0</v>
      </c>
      <c r="H348" s="13" t="str">
        <f>VLOOKUP($A348,Raw!$B$2:$DG$512,32,0)</f>
        <v>0</v>
      </c>
      <c r="I348" s="13" t="str">
        <f>VLOOKUP($A348,Raw!$B$2:$DG$512,33,0)</f>
        <v>0</v>
      </c>
      <c r="J348" s="13" t="str">
        <f>VLOOKUP($A348,Raw!$B$2:$DG$512,34,0)</f>
        <v>0</v>
      </c>
      <c r="K348" s="13" t="str">
        <f>VLOOKUP($A348,Raw!$B$2:$DG$512,35,0)</f>
        <v>0</v>
      </c>
      <c r="L348" s="13" t="str">
        <f>VLOOKUP($A348,Raw!$B$2:$DG$512,36,0)</f>
        <v>0</v>
      </c>
      <c r="M348" s="13" t="str">
        <f>VLOOKUP($A348,Raw!$B$2:$DG$512,37,0)</f>
        <v>0</v>
      </c>
    </row>
    <row r="349" spans="1:13" x14ac:dyDescent="0.3">
      <c r="A349" s="13" t="s">
        <v>5814</v>
      </c>
      <c r="B349" s="13" t="str">
        <f>VLOOKUP($A349,Raw!$B$2:$DG$512,26,0)</f>
        <v>0</v>
      </c>
      <c r="C349" s="13" t="str">
        <f>VLOOKUP($A349,Raw!$B$2:$DG$512,27,0)</f>
        <v>0</v>
      </c>
      <c r="D349" s="13" t="str">
        <f>VLOOKUP($A349,Raw!$B$2:$DG$512,28,0)</f>
        <v>0</v>
      </c>
      <c r="E349" s="13" t="str">
        <f>VLOOKUP($A349,Raw!$B$2:$DG$512,29,0)</f>
        <v>0</v>
      </c>
      <c r="F349" s="13" t="str">
        <f>VLOOKUP($A349,Raw!$B$2:$DG$512,30,0)</f>
        <v>0</v>
      </c>
      <c r="G349" s="13" t="str">
        <f>VLOOKUP($A349,Raw!$B$2:$DG$512,31,0)</f>
        <v>0</v>
      </c>
      <c r="H349" s="13" t="str">
        <f>VLOOKUP($A349,Raw!$B$2:$DG$512,32,0)</f>
        <v>0</v>
      </c>
      <c r="I349" s="13" t="str">
        <f>VLOOKUP($A349,Raw!$B$2:$DG$512,33,0)</f>
        <v>0</v>
      </c>
      <c r="J349" s="13" t="str">
        <f>VLOOKUP($A349,Raw!$B$2:$DG$512,34,0)</f>
        <v>0</v>
      </c>
      <c r="K349" s="13" t="str">
        <f>VLOOKUP($A349,Raw!$B$2:$DG$512,35,0)</f>
        <v>0</v>
      </c>
      <c r="L349" s="13" t="str">
        <f>VLOOKUP($A349,Raw!$B$2:$DG$512,36,0)</f>
        <v>1</v>
      </c>
      <c r="M349" s="13" t="str">
        <f>VLOOKUP($A349,Raw!$B$2:$DG$512,37,0)</f>
        <v>1</v>
      </c>
    </row>
    <row r="350" spans="1:13" x14ac:dyDescent="0.3">
      <c r="A350" s="13" t="s">
        <v>5823</v>
      </c>
      <c r="B350" s="13" t="str">
        <f>VLOOKUP($A350,Raw!$B$2:$DG$512,26,0)</f>
        <v>46.9959</v>
      </c>
      <c r="C350" s="13" t="str">
        <f>VLOOKUP($A350,Raw!$B$2:$DG$512,27,0)</f>
        <v>0</v>
      </c>
      <c r="D350" s="13" t="str">
        <f>VLOOKUP($A350,Raw!$B$2:$DG$512,28,0)</f>
        <v>0</v>
      </c>
      <c r="E350" s="13" t="str">
        <f>VLOOKUP($A350,Raw!$B$2:$DG$512,29,0)</f>
        <v>0</v>
      </c>
      <c r="F350" s="13" t="str">
        <f>VLOOKUP($A350,Raw!$B$2:$DG$512,30,0)</f>
        <v>0</v>
      </c>
      <c r="G350" s="13" t="str">
        <f>VLOOKUP($A350,Raw!$B$2:$DG$512,31,0)</f>
        <v>0</v>
      </c>
      <c r="H350" s="13" t="str">
        <f>VLOOKUP($A350,Raw!$B$2:$DG$512,32,0)</f>
        <v>0</v>
      </c>
      <c r="I350" s="13" t="str">
        <f>VLOOKUP($A350,Raw!$B$2:$DG$512,33,0)</f>
        <v>0</v>
      </c>
      <c r="J350" s="13" t="str">
        <f>VLOOKUP($A350,Raw!$B$2:$DG$512,34,0)</f>
        <v>0</v>
      </c>
      <c r="K350" s="13" t="str">
        <f>VLOOKUP($A350,Raw!$B$2:$DG$512,35,0)</f>
        <v>0</v>
      </c>
      <c r="L350" s="13" t="str">
        <f>VLOOKUP($A350,Raw!$B$2:$DG$512,36,0)</f>
        <v>2.9384</v>
      </c>
      <c r="M350" s="13" t="str">
        <f>VLOOKUP($A350,Raw!$B$2:$DG$512,37,0)</f>
        <v>49.9343</v>
      </c>
    </row>
    <row r="351" spans="1:13" x14ac:dyDescent="0.3">
      <c r="A351" s="13" t="s">
        <v>5843</v>
      </c>
      <c r="B351" s="13" t="str">
        <f>VLOOKUP($A351,Raw!$B$2:$DG$512,26,0)</f>
        <v>0</v>
      </c>
      <c r="C351" s="13" t="str">
        <f>VLOOKUP($A351,Raw!$B$2:$DG$512,27,0)</f>
        <v>0</v>
      </c>
      <c r="D351" s="13" t="str">
        <f>VLOOKUP($A351,Raw!$B$2:$DG$512,28,0)</f>
        <v>0</v>
      </c>
      <c r="E351" s="13" t="str">
        <f>VLOOKUP($A351,Raw!$B$2:$DG$512,29,0)</f>
        <v>0</v>
      </c>
      <c r="F351" s="13" t="str">
        <f>VLOOKUP($A351,Raw!$B$2:$DG$512,30,0)</f>
        <v>0</v>
      </c>
      <c r="G351" s="13" t="str">
        <f>VLOOKUP($A351,Raw!$B$2:$DG$512,31,0)</f>
        <v>0</v>
      </c>
      <c r="H351" s="13" t="str">
        <f>VLOOKUP($A351,Raw!$B$2:$DG$512,32,0)</f>
        <v>0</v>
      </c>
      <c r="I351" s="13" t="str">
        <f>VLOOKUP($A351,Raw!$B$2:$DG$512,33,0)</f>
        <v>0</v>
      </c>
      <c r="J351" s="13" t="str">
        <f>VLOOKUP($A351,Raw!$B$2:$DG$512,34,0)</f>
        <v>0</v>
      </c>
      <c r="K351" s="13" t="str">
        <f>VLOOKUP($A351,Raw!$B$2:$DG$512,35,0)</f>
        <v>0</v>
      </c>
      <c r="L351" s="13" t="str">
        <f>VLOOKUP($A351,Raw!$B$2:$DG$512,36,0)</f>
        <v>0</v>
      </c>
      <c r="M351" s="13" t="str">
        <f>VLOOKUP($A351,Raw!$B$2:$DG$512,37,0)</f>
        <v>0</v>
      </c>
    </row>
    <row r="352" spans="1:13" x14ac:dyDescent="0.3">
      <c r="A352" s="13" t="s">
        <v>5851</v>
      </c>
      <c r="B352" s="13" t="str">
        <f>VLOOKUP($A352,Raw!$B$2:$DG$512,26,0)</f>
        <v>2453.38</v>
      </c>
      <c r="C352" s="13" t="str">
        <f>VLOOKUP($A352,Raw!$B$2:$DG$512,27,0)</f>
        <v>0</v>
      </c>
      <c r="D352" s="13" t="str">
        <f>VLOOKUP($A352,Raw!$B$2:$DG$512,28,0)</f>
        <v>15.04</v>
      </c>
      <c r="E352" s="13" t="str">
        <f>VLOOKUP($A352,Raw!$B$2:$DG$512,29,0)</f>
        <v>0</v>
      </c>
      <c r="F352" s="13" t="str">
        <f>VLOOKUP($A352,Raw!$B$2:$DG$512,30,0)</f>
        <v>0</v>
      </c>
      <c r="G352" s="13" t="str">
        <f>VLOOKUP($A352,Raw!$B$2:$DG$512,31,0)</f>
        <v>0</v>
      </c>
      <c r="H352" s="13" t="str">
        <f>VLOOKUP($A352,Raw!$B$2:$DG$512,32,0)</f>
        <v>0</v>
      </c>
      <c r="I352" s="13" t="str">
        <f>VLOOKUP($A352,Raw!$B$2:$DG$512,33,0)</f>
        <v>0</v>
      </c>
      <c r="J352" s="13" t="str">
        <f>VLOOKUP($A352,Raw!$B$2:$DG$512,34,0)</f>
        <v>0</v>
      </c>
      <c r="K352" s="13" t="str">
        <f>VLOOKUP($A352,Raw!$B$2:$DG$512,35,0)</f>
        <v>26.79</v>
      </c>
      <c r="L352" s="13" t="str">
        <f>VLOOKUP($A352,Raw!$B$2:$DG$512,36,0)</f>
        <v>123.53</v>
      </c>
      <c r="M352" s="13" t="str">
        <f>VLOOKUP($A352,Raw!$B$2:$DG$512,37,0)</f>
        <v>2618.74</v>
      </c>
    </row>
    <row r="353" spans="1:13" x14ac:dyDescent="0.3">
      <c r="A353" s="13" t="s">
        <v>5874</v>
      </c>
      <c r="B353" s="13" t="str">
        <f>VLOOKUP($A353,Raw!$B$2:$DG$512,26,0)</f>
        <v>13.122</v>
      </c>
      <c r="C353" s="13" t="str">
        <f>VLOOKUP($A353,Raw!$B$2:$DG$512,27,0)</f>
        <v>0</v>
      </c>
      <c r="D353" s="13" t="str">
        <f>VLOOKUP($A353,Raw!$B$2:$DG$512,28,0)</f>
        <v>0</v>
      </c>
      <c r="E353" s="13" t="str">
        <f>VLOOKUP($A353,Raw!$B$2:$DG$512,29,0)</f>
        <v>0</v>
      </c>
      <c r="F353" s="13" t="str">
        <f>VLOOKUP($A353,Raw!$B$2:$DG$512,30,0)</f>
        <v>0</v>
      </c>
      <c r="G353" s="13" t="str">
        <f>VLOOKUP($A353,Raw!$B$2:$DG$512,31,0)</f>
        <v>0</v>
      </c>
      <c r="H353" s="13" t="str">
        <f>VLOOKUP($A353,Raw!$B$2:$DG$512,32,0)</f>
        <v>0</v>
      </c>
      <c r="I353" s="13" t="str">
        <f>VLOOKUP($A353,Raw!$B$2:$DG$512,33,0)</f>
        <v>0</v>
      </c>
      <c r="J353" s="13" t="str">
        <f>VLOOKUP($A353,Raw!$B$2:$DG$512,34,0)</f>
        <v>0</v>
      </c>
      <c r="K353" s="13" t="str">
        <f>VLOOKUP($A353,Raw!$B$2:$DG$512,35,0)</f>
        <v>4.27</v>
      </c>
      <c r="L353" s="13" t="str">
        <f>VLOOKUP($A353,Raw!$B$2:$DG$512,36,0)</f>
        <v>0.952</v>
      </c>
      <c r="M353" s="13" t="str">
        <f>VLOOKUP($A353,Raw!$B$2:$DG$512,37,0)</f>
        <v>18.344</v>
      </c>
    </row>
    <row r="354" spans="1:13" x14ac:dyDescent="0.3">
      <c r="A354" s="13" t="s">
        <v>5897</v>
      </c>
      <c r="B354" s="13" t="str">
        <f>VLOOKUP($A354,Raw!$B$2:$DG$512,26,0)</f>
        <v>84.53</v>
      </c>
      <c r="C354" s="13" t="str">
        <f>VLOOKUP($A354,Raw!$B$2:$DG$512,27,0)</f>
        <v>0</v>
      </c>
      <c r="D354" s="13" t="str">
        <f>VLOOKUP($A354,Raw!$B$2:$DG$512,28,0)</f>
        <v>0</v>
      </c>
      <c r="E354" s="13" t="str">
        <f>VLOOKUP($A354,Raw!$B$2:$DG$512,29,0)</f>
        <v>0</v>
      </c>
      <c r="F354" s="13" t="str">
        <f>VLOOKUP($A354,Raw!$B$2:$DG$512,30,0)</f>
        <v>0</v>
      </c>
      <c r="G354" s="13" t="str">
        <f>VLOOKUP($A354,Raw!$B$2:$DG$512,31,0)</f>
        <v>0</v>
      </c>
      <c r="H354" s="13" t="str">
        <f>VLOOKUP($A354,Raw!$B$2:$DG$512,32,0)</f>
        <v>0</v>
      </c>
      <c r="I354" s="13" t="str">
        <f>VLOOKUP($A354,Raw!$B$2:$DG$512,33,0)</f>
        <v>0</v>
      </c>
      <c r="J354" s="13" t="str">
        <f>VLOOKUP($A354,Raw!$B$2:$DG$512,34,0)</f>
        <v>0</v>
      </c>
      <c r="K354" s="13" t="str">
        <f>VLOOKUP($A354,Raw!$B$2:$DG$512,35,0)</f>
        <v>0</v>
      </c>
      <c r="L354" s="13" t="str">
        <f>VLOOKUP($A354,Raw!$B$2:$DG$512,36,0)</f>
        <v>1.34</v>
      </c>
      <c r="M354" s="13" t="str">
        <f>VLOOKUP($A354,Raw!$B$2:$DG$512,37,0)</f>
        <v>85.87</v>
      </c>
    </row>
    <row r="355" spans="1:13" x14ac:dyDescent="0.3">
      <c r="A355" s="13" t="s">
        <v>5917</v>
      </c>
      <c r="B355" s="13" t="str">
        <f>VLOOKUP($A355,Raw!$B$2:$DG$512,26,0)</f>
        <v>11.06</v>
      </c>
      <c r="C355" s="13" t="str">
        <f>VLOOKUP($A355,Raw!$B$2:$DG$512,27,0)</f>
        <v>0</v>
      </c>
      <c r="D355" s="13" t="str">
        <f>VLOOKUP($A355,Raw!$B$2:$DG$512,28,0)</f>
        <v>0</v>
      </c>
      <c r="E355" s="13" t="str">
        <f>VLOOKUP($A355,Raw!$B$2:$DG$512,29,0)</f>
        <v>0</v>
      </c>
      <c r="F355" s="13" t="str">
        <f>VLOOKUP($A355,Raw!$B$2:$DG$512,30,0)</f>
        <v>0</v>
      </c>
      <c r="G355" s="13" t="str">
        <f>VLOOKUP($A355,Raw!$B$2:$DG$512,31,0)</f>
        <v>0</v>
      </c>
      <c r="H355" s="13" t="str">
        <f>VLOOKUP($A355,Raw!$B$2:$DG$512,32,0)</f>
        <v>0</v>
      </c>
      <c r="I355" s="13" t="str">
        <f>VLOOKUP($A355,Raw!$B$2:$DG$512,33,0)</f>
        <v>0</v>
      </c>
      <c r="J355" s="13" t="str">
        <f>VLOOKUP($A355,Raw!$B$2:$DG$512,34,0)</f>
        <v>0</v>
      </c>
      <c r="K355" s="13" t="str">
        <f>VLOOKUP($A355,Raw!$B$2:$DG$512,35,0)</f>
        <v>4.52</v>
      </c>
      <c r="L355" s="13" t="str">
        <f>VLOOKUP($A355,Raw!$B$2:$DG$512,36,0)</f>
        <v>1.1</v>
      </c>
      <c r="M355" s="13" t="str">
        <f>VLOOKUP($A355,Raw!$B$2:$DG$512,37,0)</f>
        <v>16.68</v>
      </c>
    </row>
    <row r="356" spans="1:13" x14ac:dyDescent="0.3">
      <c r="A356" s="13" t="s">
        <v>5930</v>
      </c>
      <c r="B356" s="13" t="str">
        <f>VLOOKUP($A356,Raw!$B$2:$DG$512,26,0)</f>
        <v>0</v>
      </c>
      <c r="C356" s="13" t="str">
        <f>VLOOKUP($A356,Raw!$B$2:$DG$512,27,0)</f>
        <v>0</v>
      </c>
      <c r="D356" s="13" t="str">
        <f>VLOOKUP($A356,Raw!$B$2:$DG$512,28,0)</f>
        <v>0</v>
      </c>
      <c r="E356" s="13" t="str">
        <f>VLOOKUP($A356,Raw!$B$2:$DG$512,29,0)</f>
        <v>0</v>
      </c>
      <c r="F356" s="13" t="str">
        <f>VLOOKUP($A356,Raw!$B$2:$DG$512,30,0)</f>
        <v>0</v>
      </c>
      <c r="G356" s="13" t="str">
        <f>VLOOKUP($A356,Raw!$B$2:$DG$512,31,0)</f>
        <v>0</v>
      </c>
      <c r="H356" s="13" t="str">
        <f>VLOOKUP($A356,Raw!$B$2:$DG$512,32,0)</f>
        <v>0</v>
      </c>
      <c r="I356" s="13" t="str">
        <f>VLOOKUP($A356,Raw!$B$2:$DG$512,33,0)</f>
        <v>0</v>
      </c>
      <c r="J356" s="13" t="str">
        <f>VLOOKUP($A356,Raw!$B$2:$DG$512,34,0)</f>
        <v>0</v>
      </c>
      <c r="K356" s="13" t="str">
        <f>VLOOKUP($A356,Raw!$B$2:$DG$512,35,0)</f>
        <v>0</v>
      </c>
      <c r="L356" s="13" t="str">
        <f>VLOOKUP($A356,Raw!$B$2:$DG$512,36,0)</f>
        <v>0</v>
      </c>
      <c r="M356" s="13" t="str">
        <f>VLOOKUP($A356,Raw!$B$2:$DG$512,37,0)</f>
        <v>0</v>
      </c>
    </row>
    <row r="357" spans="1:13" x14ac:dyDescent="0.3">
      <c r="A357" s="13" t="s">
        <v>5939</v>
      </c>
      <c r="B357" s="13" t="str">
        <f>VLOOKUP($A357,Raw!$B$2:$DG$512,26,0)</f>
        <v>0</v>
      </c>
      <c r="C357" s="13" t="str">
        <f>VLOOKUP($A357,Raw!$B$2:$DG$512,27,0)</f>
        <v>0</v>
      </c>
      <c r="D357" s="13" t="str">
        <f>VLOOKUP($A357,Raw!$B$2:$DG$512,28,0)</f>
        <v>0</v>
      </c>
      <c r="E357" s="13" t="str">
        <f>VLOOKUP($A357,Raw!$B$2:$DG$512,29,0)</f>
        <v>0</v>
      </c>
      <c r="F357" s="13" t="str">
        <f>VLOOKUP($A357,Raw!$B$2:$DG$512,30,0)</f>
        <v>0</v>
      </c>
      <c r="G357" s="13" t="str">
        <f>VLOOKUP($A357,Raw!$B$2:$DG$512,31,0)</f>
        <v>0</v>
      </c>
      <c r="H357" s="13" t="str">
        <f>VLOOKUP($A357,Raw!$B$2:$DG$512,32,0)</f>
        <v>0</v>
      </c>
      <c r="I357" s="13" t="str">
        <f>VLOOKUP($A357,Raw!$B$2:$DG$512,33,0)</f>
        <v>0</v>
      </c>
      <c r="J357" s="13" t="str">
        <f>VLOOKUP($A357,Raw!$B$2:$DG$512,34,0)</f>
        <v>0</v>
      </c>
      <c r="K357" s="13" t="str">
        <f>VLOOKUP($A357,Raw!$B$2:$DG$512,35,0)</f>
        <v>0</v>
      </c>
      <c r="L357" s="13" t="str">
        <f>VLOOKUP($A357,Raw!$B$2:$DG$512,36,0)</f>
        <v>0</v>
      </c>
      <c r="M357" s="13" t="str">
        <f>VLOOKUP($A357,Raw!$B$2:$DG$512,37,0)</f>
        <v>0</v>
      </c>
    </row>
    <row r="358" spans="1:13" x14ac:dyDescent="0.3">
      <c r="A358" s="13" t="s">
        <v>5947</v>
      </c>
      <c r="B358" s="13" t="str">
        <f>VLOOKUP($A358,Raw!$B$2:$DG$512,26,0)</f>
        <v>102.98</v>
      </c>
      <c r="C358" s="13" t="str">
        <f>VLOOKUP($A358,Raw!$B$2:$DG$512,27,0)</f>
        <v>0</v>
      </c>
      <c r="D358" s="13" t="str">
        <f>VLOOKUP($A358,Raw!$B$2:$DG$512,28,0)</f>
        <v>0</v>
      </c>
      <c r="E358" s="13" t="str">
        <f>VLOOKUP($A358,Raw!$B$2:$DG$512,29,0)</f>
        <v>0</v>
      </c>
      <c r="F358" s="13" t="str">
        <f>VLOOKUP($A358,Raw!$B$2:$DG$512,30,0)</f>
        <v>0</v>
      </c>
      <c r="G358" s="13" t="str">
        <f>VLOOKUP($A358,Raw!$B$2:$DG$512,31,0)</f>
        <v>0</v>
      </c>
      <c r="H358" s="13" t="str">
        <f>VLOOKUP($A358,Raw!$B$2:$DG$512,32,0)</f>
        <v>0</v>
      </c>
      <c r="I358" s="13" t="str">
        <f>VLOOKUP($A358,Raw!$B$2:$DG$512,33,0)</f>
        <v>0</v>
      </c>
      <c r="J358" s="13" t="str">
        <f>VLOOKUP($A358,Raw!$B$2:$DG$512,34,0)</f>
        <v>0</v>
      </c>
      <c r="K358" s="13" t="str">
        <f>VLOOKUP($A358,Raw!$B$2:$DG$512,35,0)</f>
        <v>3.17</v>
      </c>
      <c r="L358" s="13" t="str">
        <f>VLOOKUP($A358,Raw!$B$2:$DG$512,36,0)</f>
        <v>5.66</v>
      </c>
      <c r="M358" s="13" t="str">
        <f>VLOOKUP($A358,Raw!$B$2:$DG$512,37,0)</f>
        <v>111.81</v>
      </c>
    </row>
    <row r="359" spans="1:13" x14ac:dyDescent="0.3">
      <c r="A359" s="13" t="s">
        <v>5964</v>
      </c>
      <c r="B359" s="13" t="str">
        <f>VLOOKUP($A359,Raw!$B$2:$DG$512,26,0)</f>
        <v>61.883</v>
      </c>
      <c r="C359" s="13" t="str">
        <f>VLOOKUP($A359,Raw!$B$2:$DG$512,27,0)</f>
        <v>0</v>
      </c>
      <c r="D359" s="13" t="str">
        <f>VLOOKUP($A359,Raw!$B$2:$DG$512,28,0)</f>
        <v>0</v>
      </c>
      <c r="E359" s="13" t="str">
        <f>VLOOKUP($A359,Raw!$B$2:$DG$512,29,0)</f>
        <v>0</v>
      </c>
      <c r="F359" s="13" t="str">
        <f>VLOOKUP($A359,Raw!$B$2:$DG$512,30,0)</f>
        <v>0</v>
      </c>
      <c r="G359" s="13" t="str">
        <f>VLOOKUP($A359,Raw!$B$2:$DG$512,31,0)</f>
        <v>0</v>
      </c>
      <c r="H359" s="13" t="str">
        <f>VLOOKUP($A359,Raw!$B$2:$DG$512,32,0)</f>
        <v>0</v>
      </c>
      <c r="I359" s="13" t="str">
        <f>VLOOKUP($A359,Raw!$B$2:$DG$512,33,0)</f>
        <v>0</v>
      </c>
      <c r="J359" s="13" t="str">
        <f>VLOOKUP($A359,Raw!$B$2:$DG$512,34,0)</f>
        <v>0</v>
      </c>
      <c r="K359" s="13" t="str">
        <f>VLOOKUP($A359,Raw!$B$2:$DG$512,35,0)</f>
        <v>0</v>
      </c>
      <c r="L359" s="13" t="str">
        <f>VLOOKUP($A359,Raw!$B$2:$DG$512,36,0)</f>
        <v>1.916</v>
      </c>
      <c r="M359" s="13" t="str">
        <f>VLOOKUP($A359,Raw!$B$2:$DG$512,37,0)</f>
        <v>63.799</v>
      </c>
    </row>
    <row r="360" spans="1:13" x14ac:dyDescent="0.3">
      <c r="A360" s="13" t="s">
        <v>5986</v>
      </c>
      <c r="B360" s="13" t="str">
        <f>VLOOKUP($A360,Raw!$B$2:$DG$512,26,0)</f>
        <v>203.13</v>
      </c>
      <c r="C360" s="13" t="str">
        <f>VLOOKUP($A360,Raw!$B$2:$DG$512,27,0)</f>
        <v>0.048</v>
      </c>
      <c r="D360" s="13" t="str">
        <f>VLOOKUP($A360,Raw!$B$2:$DG$512,28,0)</f>
        <v>0.131</v>
      </c>
      <c r="E360" s="13" t="str">
        <f>VLOOKUP($A360,Raw!$B$2:$DG$512,29,0)</f>
        <v>0</v>
      </c>
      <c r="F360" s="13" t="str">
        <f>VLOOKUP($A360,Raw!$B$2:$DG$512,30,0)</f>
        <v>0</v>
      </c>
      <c r="G360" s="13" t="str">
        <f>VLOOKUP($A360,Raw!$B$2:$DG$512,31,0)</f>
        <v>0</v>
      </c>
      <c r="H360" s="13" t="str">
        <f>VLOOKUP($A360,Raw!$B$2:$DG$512,32,0)</f>
        <v>0</v>
      </c>
      <c r="I360" s="13" t="str">
        <f>VLOOKUP($A360,Raw!$B$2:$DG$512,33,0)</f>
        <v>0</v>
      </c>
      <c r="J360" s="13" t="str">
        <f>VLOOKUP($A360,Raw!$B$2:$DG$512,34,0)</f>
        <v>0</v>
      </c>
      <c r="K360" s="13" t="str">
        <f>VLOOKUP($A360,Raw!$B$2:$DG$512,35,0)</f>
        <v>8.553</v>
      </c>
      <c r="L360" s="13" t="str">
        <f>VLOOKUP($A360,Raw!$B$2:$DG$512,36,0)</f>
        <v>2.036</v>
      </c>
      <c r="M360" s="13" t="str">
        <f>VLOOKUP($A360,Raw!$B$2:$DG$512,37,0)</f>
        <v>213.898</v>
      </c>
    </row>
    <row r="361" spans="1:13" x14ac:dyDescent="0.3">
      <c r="A361" s="13" t="s">
        <v>6005</v>
      </c>
      <c r="B361" s="13" t="str">
        <f>VLOOKUP($A361,Raw!$B$2:$DG$512,26,0)</f>
        <v>197.91</v>
      </c>
      <c r="C361" s="13" t="str">
        <f>VLOOKUP($A361,Raw!$B$2:$DG$512,27,0)</f>
        <v>0</v>
      </c>
      <c r="D361" s="13" t="str">
        <f>VLOOKUP($A361,Raw!$B$2:$DG$512,28,0)</f>
        <v>0.08</v>
      </c>
      <c r="E361" s="13" t="str">
        <f>VLOOKUP($A361,Raw!$B$2:$DG$512,29,0)</f>
        <v>0.55</v>
      </c>
      <c r="F361" s="13" t="str">
        <f>VLOOKUP($A361,Raw!$B$2:$DG$512,30,0)</f>
        <v>0</v>
      </c>
      <c r="G361" s="13" t="str">
        <f>VLOOKUP($A361,Raw!$B$2:$DG$512,31,0)</f>
        <v>0</v>
      </c>
      <c r="H361" s="13" t="str">
        <f>VLOOKUP($A361,Raw!$B$2:$DG$512,32,0)</f>
        <v>0</v>
      </c>
      <c r="I361" s="13" t="str">
        <f>VLOOKUP($A361,Raw!$B$2:$DG$512,33,0)</f>
        <v>0</v>
      </c>
      <c r="J361" s="13" t="str">
        <f>VLOOKUP($A361,Raw!$B$2:$DG$512,34,0)</f>
        <v>0</v>
      </c>
      <c r="K361" s="13" t="str">
        <f>VLOOKUP($A361,Raw!$B$2:$DG$512,35,0)</f>
        <v>54.9</v>
      </c>
      <c r="L361" s="13" t="str">
        <f>VLOOKUP($A361,Raw!$B$2:$DG$512,36,0)</f>
        <v>24.97</v>
      </c>
      <c r="M361" s="13" t="str">
        <f>VLOOKUP($A361,Raw!$B$2:$DG$512,37,0)</f>
        <v>278.41</v>
      </c>
    </row>
    <row r="362" spans="1:13" x14ac:dyDescent="0.3">
      <c r="A362" s="13" t="s">
        <v>6030</v>
      </c>
      <c r="B362" s="13" t="str">
        <f>VLOOKUP($A362,Raw!$B$2:$DG$512,26,0)</f>
        <v>0</v>
      </c>
      <c r="C362" s="13" t="str">
        <f>VLOOKUP($A362,Raw!$B$2:$DG$512,27,0)</f>
        <v>0</v>
      </c>
      <c r="D362" s="13" t="str">
        <f>VLOOKUP($A362,Raw!$B$2:$DG$512,28,0)</f>
        <v>0</v>
      </c>
      <c r="E362" s="13" t="str">
        <f>VLOOKUP($A362,Raw!$B$2:$DG$512,29,0)</f>
        <v>0</v>
      </c>
      <c r="F362" s="13" t="str">
        <f>VLOOKUP($A362,Raw!$B$2:$DG$512,30,0)</f>
        <v>0</v>
      </c>
      <c r="G362" s="13" t="str">
        <f>VLOOKUP($A362,Raw!$B$2:$DG$512,31,0)</f>
        <v>0</v>
      </c>
      <c r="H362" s="13" t="str">
        <f>VLOOKUP($A362,Raw!$B$2:$DG$512,32,0)</f>
        <v>0</v>
      </c>
      <c r="I362" s="13" t="str">
        <f>VLOOKUP($A362,Raw!$B$2:$DG$512,33,0)</f>
        <v>0</v>
      </c>
      <c r="J362" s="13" t="str">
        <f>VLOOKUP($A362,Raw!$B$2:$DG$512,34,0)</f>
        <v>0</v>
      </c>
      <c r="K362" s="13" t="str">
        <f>VLOOKUP($A362,Raw!$B$2:$DG$512,35,0)</f>
        <v>0</v>
      </c>
      <c r="L362" s="13" t="str">
        <f>VLOOKUP($A362,Raw!$B$2:$DG$512,36,0)</f>
        <v>0</v>
      </c>
      <c r="M362" s="13" t="str">
        <f>VLOOKUP($A362,Raw!$B$2:$DG$512,37,0)</f>
        <v>0</v>
      </c>
    </row>
    <row r="363" spans="1:13" x14ac:dyDescent="0.3">
      <c r="A363" s="13" t="s">
        <v>6036</v>
      </c>
      <c r="B363" s="13" t="str">
        <f>VLOOKUP($A363,Raw!$B$2:$DG$512,26,0)</f>
        <v>6.14749</v>
      </c>
      <c r="C363" s="13" t="str">
        <f>VLOOKUP($A363,Raw!$B$2:$DG$512,27,0)</f>
        <v>0</v>
      </c>
      <c r="D363" s="13" t="str">
        <f>VLOOKUP($A363,Raw!$B$2:$DG$512,28,0)</f>
        <v>0</v>
      </c>
      <c r="E363" s="13" t="str">
        <f>VLOOKUP($A363,Raw!$B$2:$DG$512,29,0)</f>
        <v>0</v>
      </c>
      <c r="F363" s="13" t="str">
        <f>VLOOKUP($A363,Raw!$B$2:$DG$512,30,0)</f>
        <v>0</v>
      </c>
      <c r="G363" s="13" t="str">
        <f>VLOOKUP($A363,Raw!$B$2:$DG$512,31,0)</f>
        <v>0</v>
      </c>
      <c r="H363" s="13" t="str">
        <f>VLOOKUP($A363,Raw!$B$2:$DG$512,32,0)</f>
        <v>0</v>
      </c>
      <c r="I363" s="13" t="str">
        <f>VLOOKUP($A363,Raw!$B$2:$DG$512,33,0)</f>
        <v>0</v>
      </c>
      <c r="J363" s="13" t="str">
        <f>VLOOKUP($A363,Raw!$B$2:$DG$512,34,0)</f>
        <v>0</v>
      </c>
      <c r="K363" s="13" t="str">
        <f>VLOOKUP($A363,Raw!$B$2:$DG$512,35,0)</f>
        <v>0</v>
      </c>
      <c r="L363" s="13" t="str">
        <f>VLOOKUP($A363,Raw!$B$2:$DG$512,36,0)</f>
        <v>0.19562</v>
      </c>
      <c r="M363" s="13" t="str">
        <f>VLOOKUP($A363,Raw!$B$2:$DG$512,37,0)</f>
        <v>6.34311</v>
      </c>
    </row>
    <row r="364" spans="1:13" x14ac:dyDescent="0.3">
      <c r="A364" s="13" t="s">
        <v>6043</v>
      </c>
      <c r="B364" s="13" t="str">
        <f>VLOOKUP($A364,Raw!$B$2:$DG$512,26,0)</f>
        <v>0</v>
      </c>
      <c r="C364" s="13" t="str">
        <f>VLOOKUP($A364,Raw!$B$2:$DG$512,27,0)</f>
        <v>0</v>
      </c>
      <c r="D364" s="13" t="str">
        <f>VLOOKUP($A364,Raw!$B$2:$DG$512,28,0)</f>
        <v>0</v>
      </c>
      <c r="E364" s="13" t="str">
        <f>VLOOKUP($A364,Raw!$B$2:$DG$512,29,0)</f>
        <v>0</v>
      </c>
      <c r="F364" s="13" t="str">
        <f>VLOOKUP($A364,Raw!$B$2:$DG$512,30,0)</f>
        <v>0</v>
      </c>
      <c r="G364" s="13" t="str">
        <f>VLOOKUP($A364,Raw!$B$2:$DG$512,31,0)</f>
        <v>0</v>
      </c>
      <c r="H364" s="13" t="str">
        <f>VLOOKUP($A364,Raw!$B$2:$DG$512,32,0)</f>
        <v>0</v>
      </c>
      <c r="I364" s="13" t="str">
        <f>VLOOKUP($A364,Raw!$B$2:$DG$512,33,0)</f>
        <v>0</v>
      </c>
      <c r="J364" s="13" t="str">
        <f>VLOOKUP($A364,Raw!$B$2:$DG$512,34,0)</f>
        <v>0</v>
      </c>
      <c r="K364" s="13" t="str">
        <f>VLOOKUP($A364,Raw!$B$2:$DG$512,35,0)</f>
        <v>0</v>
      </c>
      <c r="L364" s="13" t="str">
        <f>VLOOKUP($A364,Raw!$B$2:$DG$512,36,0)</f>
        <v>0</v>
      </c>
      <c r="M364" s="13" t="str">
        <f>VLOOKUP($A364,Raw!$B$2:$DG$512,37,0)</f>
        <v>0</v>
      </c>
    </row>
    <row r="365" spans="1:13" x14ac:dyDescent="0.3">
      <c r="A365" s="13" t="s">
        <v>6055</v>
      </c>
      <c r="B365" s="13" t="str">
        <f>VLOOKUP($A365,Raw!$B$2:$DG$512,26,0)</f>
        <v>18.28</v>
      </c>
      <c r="C365" s="13" t="str">
        <f>VLOOKUP($A365,Raw!$B$2:$DG$512,27,0)</f>
        <v>0</v>
      </c>
      <c r="D365" s="13" t="str">
        <f>VLOOKUP($A365,Raw!$B$2:$DG$512,28,0)</f>
        <v>0</v>
      </c>
      <c r="E365" s="13" t="str">
        <f>VLOOKUP($A365,Raw!$B$2:$DG$512,29,0)</f>
        <v>0</v>
      </c>
      <c r="F365" s="13" t="str">
        <f>VLOOKUP($A365,Raw!$B$2:$DG$512,30,0)</f>
        <v>0</v>
      </c>
      <c r="G365" s="13" t="str">
        <f>VLOOKUP($A365,Raw!$B$2:$DG$512,31,0)</f>
        <v>0</v>
      </c>
      <c r="H365" s="13" t="str">
        <f>VLOOKUP($A365,Raw!$B$2:$DG$512,32,0)</f>
        <v>0</v>
      </c>
      <c r="I365" s="13" t="str">
        <f>VLOOKUP($A365,Raw!$B$2:$DG$512,33,0)</f>
        <v>0</v>
      </c>
      <c r="J365" s="13" t="str">
        <f>VLOOKUP($A365,Raw!$B$2:$DG$512,34,0)</f>
        <v>0</v>
      </c>
      <c r="K365" s="13" t="str">
        <f>VLOOKUP($A365,Raw!$B$2:$DG$512,35,0)</f>
        <v>0.87</v>
      </c>
      <c r="L365" s="13" t="str">
        <f>VLOOKUP($A365,Raw!$B$2:$DG$512,36,0)</f>
        <v>1.46</v>
      </c>
      <c r="M365" s="13" t="str">
        <f>VLOOKUP($A365,Raw!$B$2:$DG$512,37,0)</f>
        <v>20.61</v>
      </c>
    </row>
    <row r="366" spans="1:13" x14ac:dyDescent="0.3">
      <c r="A366" s="13" t="s">
        <v>6068</v>
      </c>
      <c r="B366" s="13" t="str">
        <f>VLOOKUP($A366,Raw!$B$2:$DG$512,26,0)</f>
        <v>0</v>
      </c>
      <c r="C366" s="13" t="str">
        <f>VLOOKUP($A366,Raw!$B$2:$DG$512,27,0)</f>
        <v>0</v>
      </c>
      <c r="D366" s="13" t="str">
        <f>VLOOKUP($A366,Raw!$B$2:$DG$512,28,0)</f>
        <v>0</v>
      </c>
      <c r="E366" s="13" t="str">
        <f>VLOOKUP($A366,Raw!$B$2:$DG$512,29,0)</f>
        <v>0</v>
      </c>
      <c r="F366" s="13" t="str">
        <f>VLOOKUP($A366,Raw!$B$2:$DG$512,30,0)</f>
        <v>0</v>
      </c>
      <c r="G366" s="13" t="str">
        <f>VLOOKUP($A366,Raw!$B$2:$DG$512,31,0)</f>
        <v>0</v>
      </c>
      <c r="H366" s="13" t="str">
        <f>VLOOKUP($A366,Raw!$B$2:$DG$512,32,0)</f>
        <v>0</v>
      </c>
      <c r="I366" s="13" t="str">
        <f>VLOOKUP($A366,Raw!$B$2:$DG$512,33,0)</f>
        <v>0</v>
      </c>
      <c r="J366" s="13" t="str">
        <f>VLOOKUP($A366,Raw!$B$2:$DG$512,34,0)</f>
        <v>0</v>
      </c>
      <c r="K366" s="13" t="str">
        <f>VLOOKUP($A366,Raw!$B$2:$DG$512,35,0)</f>
        <v>0</v>
      </c>
      <c r="L366" s="13" t="str">
        <f>VLOOKUP($A366,Raw!$B$2:$DG$512,36,0)</f>
        <v>0</v>
      </c>
      <c r="M366" s="13" t="str">
        <f>VLOOKUP($A366,Raw!$B$2:$DG$512,37,0)</f>
        <v>0</v>
      </c>
    </row>
    <row r="367" spans="1:13" x14ac:dyDescent="0.3">
      <c r="A367" s="13" t="s">
        <v>6074</v>
      </c>
      <c r="B367" s="13" t="str">
        <f>VLOOKUP($A367,Raw!$B$2:$DG$512,26,0)</f>
        <v>57.2</v>
      </c>
      <c r="C367" s="13" t="str">
        <f>VLOOKUP($A367,Raw!$B$2:$DG$512,27,0)</f>
        <v>0</v>
      </c>
      <c r="D367" s="13" t="str">
        <f>VLOOKUP($A367,Raw!$B$2:$DG$512,28,0)</f>
        <v>0.13</v>
      </c>
      <c r="E367" s="13" t="str">
        <f>VLOOKUP($A367,Raw!$B$2:$DG$512,29,0)</f>
        <v>0.07</v>
      </c>
      <c r="F367" s="13" t="str">
        <f>VLOOKUP($A367,Raw!$B$2:$DG$512,30,0)</f>
        <v>0</v>
      </c>
      <c r="G367" s="13" t="str">
        <f>VLOOKUP($A367,Raw!$B$2:$DG$512,31,0)</f>
        <v>0</v>
      </c>
      <c r="H367" s="13" t="str">
        <f>VLOOKUP($A367,Raw!$B$2:$DG$512,32,0)</f>
        <v>0</v>
      </c>
      <c r="I367" s="13" t="str">
        <f>VLOOKUP($A367,Raw!$B$2:$DG$512,33,0)</f>
        <v>0</v>
      </c>
      <c r="J367" s="13" t="str">
        <f>VLOOKUP($A367,Raw!$B$2:$DG$512,34,0)</f>
        <v>0</v>
      </c>
      <c r="K367" s="13" t="str">
        <f>VLOOKUP($A367,Raw!$B$2:$DG$512,35,0)</f>
        <v>0.16</v>
      </c>
      <c r="L367" s="13" t="str">
        <f>VLOOKUP($A367,Raw!$B$2:$DG$512,36,0)</f>
        <v>5.34</v>
      </c>
      <c r="M367" s="13" t="str">
        <f>VLOOKUP($A367,Raw!$B$2:$DG$512,37,0)</f>
        <v>62.9</v>
      </c>
    </row>
    <row r="368" spans="1:13" x14ac:dyDescent="0.3">
      <c r="A368" s="13" t="s">
        <v>6092</v>
      </c>
      <c r="B368" s="13" t="str">
        <f>VLOOKUP($A368,Raw!$B$2:$DG$512,26,0)</f>
        <v>6.03</v>
      </c>
      <c r="C368" s="13" t="str">
        <f>VLOOKUP($A368,Raw!$B$2:$DG$512,27,0)</f>
        <v>0</v>
      </c>
      <c r="D368" s="13" t="str">
        <f>VLOOKUP($A368,Raw!$B$2:$DG$512,28,0)</f>
        <v>0</v>
      </c>
      <c r="E368" s="13" t="str">
        <f>VLOOKUP($A368,Raw!$B$2:$DG$512,29,0)</f>
        <v>0</v>
      </c>
      <c r="F368" s="13" t="str">
        <f>VLOOKUP($A368,Raw!$B$2:$DG$512,30,0)</f>
        <v>0</v>
      </c>
      <c r="G368" s="13" t="str">
        <f>VLOOKUP($A368,Raw!$B$2:$DG$512,31,0)</f>
        <v>0</v>
      </c>
      <c r="H368" s="13" t="str">
        <f>VLOOKUP($A368,Raw!$B$2:$DG$512,32,0)</f>
        <v>0</v>
      </c>
      <c r="I368" s="13" t="str">
        <f>VLOOKUP($A368,Raw!$B$2:$DG$512,33,0)</f>
        <v>0</v>
      </c>
      <c r="J368" s="13" t="str">
        <f>VLOOKUP($A368,Raw!$B$2:$DG$512,34,0)</f>
        <v>0</v>
      </c>
      <c r="K368" s="13" t="str">
        <f>VLOOKUP($A368,Raw!$B$2:$DG$512,35,0)</f>
        <v>0.07</v>
      </c>
      <c r="L368" s="13" t="str">
        <f>VLOOKUP($A368,Raw!$B$2:$DG$512,36,0)</f>
        <v>0.08</v>
      </c>
      <c r="M368" s="13" t="str">
        <f>VLOOKUP($A368,Raw!$B$2:$DG$512,37,0)</f>
        <v>6.18</v>
      </c>
    </row>
    <row r="369" spans="1:13" x14ac:dyDescent="0.3">
      <c r="A369" s="13" t="s">
        <v>6097</v>
      </c>
      <c r="B369" s="13" t="str">
        <f>VLOOKUP($A369,Raw!$B$2:$DG$512,26,0)</f>
        <v>216.49</v>
      </c>
      <c r="C369" s="13" t="str">
        <f>VLOOKUP($A369,Raw!$B$2:$DG$512,27,0)</f>
        <v>0</v>
      </c>
      <c r="D369" s="13" t="str">
        <f>VLOOKUP($A369,Raw!$B$2:$DG$512,28,0)</f>
        <v>3.3</v>
      </c>
      <c r="E369" s="13" t="str">
        <f>VLOOKUP($A369,Raw!$B$2:$DG$512,29,0)</f>
        <v>0</v>
      </c>
      <c r="F369" s="13" t="str">
        <f>VLOOKUP($A369,Raw!$B$2:$DG$512,30,0)</f>
        <v>0</v>
      </c>
      <c r="G369" s="13" t="str">
        <f>VLOOKUP($A369,Raw!$B$2:$DG$512,31,0)</f>
        <v>0</v>
      </c>
      <c r="H369" s="13" t="str">
        <f>VLOOKUP($A369,Raw!$B$2:$DG$512,32,0)</f>
        <v>0</v>
      </c>
      <c r="I369" s="13" t="str">
        <f>VLOOKUP($A369,Raw!$B$2:$DG$512,33,0)</f>
        <v>0</v>
      </c>
      <c r="J369" s="13" t="str">
        <f>VLOOKUP($A369,Raw!$B$2:$DG$512,34,0)</f>
        <v>0</v>
      </c>
      <c r="K369" s="13" t="str">
        <f>VLOOKUP($A369,Raw!$B$2:$DG$512,35,0)</f>
        <v>4.29</v>
      </c>
      <c r="L369" s="13" t="str">
        <f>VLOOKUP($A369,Raw!$B$2:$DG$512,36,0)</f>
        <v>6</v>
      </c>
      <c r="M369" s="13" t="str">
        <f>VLOOKUP($A369,Raw!$B$2:$DG$512,37,0)</f>
        <v>230.08</v>
      </c>
    </row>
    <row r="370" spans="1:13" x14ac:dyDescent="0.3">
      <c r="A370" s="13" t="s">
        <v>6116</v>
      </c>
      <c r="B370" s="13" t="str">
        <f>VLOOKUP($A370,Raw!$B$2:$DG$512,26,0)</f>
        <v>456.25</v>
      </c>
      <c r="C370" s="13" t="str">
        <f>VLOOKUP($A370,Raw!$B$2:$DG$512,27,0)</f>
        <v>0</v>
      </c>
      <c r="D370" s="13" t="str">
        <f>VLOOKUP($A370,Raw!$B$2:$DG$512,28,0)</f>
        <v>1.65</v>
      </c>
      <c r="E370" s="13" t="str">
        <f>VLOOKUP($A370,Raw!$B$2:$DG$512,29,0)</f>
        <v>0</v>
      </c>
      <c r="F370" s="13" t="str">
        <f>VLOOKUP($A370,Raw!$B$2:$DG$512,30,0)</f>
        <v>0</v>
      </c>
      <c r="G370" s="13" t="str">
        <f>VLOOKUP($A370,Raw!$B$2:$DG$512,31,0)</f>
        <v>0</v>
      </c>
      <c r="H370" s="13" t="str">
        <f>VLOOKUP($A370,Raw!$B$2:$DG$512,32,0)</f>
        <v>0</v>
      </c>
      <c r="I370" s="13" t="str">
        <f>VLOOKUP($A370,Raw!$B$2:$DG$512,33,0)</f>
        <v>0</v>
      </c>
      <c r="J370" s="13" t="str">
        <f>VLOOKUP($A370,Raw!$B$2:$DG$512,34,0)</f>
        <v>0</v>
      </c>
      <c r="K370" s="13" t="str">
        <f>VLOOKUP($A370,Raw!$B$2:$DG$512,35,0)</f>
        <v>50.67</v>
      </c>
      <c r="L370" s="13" t="str">
        <f>VLOOKUP($A370,Raw!$B$2:$DG$512,36,0)</f>
        <v>7</v>
      </c>
      <c r="M370" s="13" t="str">
        <f>VLOOKUP($A370,Raw!$B$2:$DG$512,37,0)</f>
        <v>515.57</v>
      </c>
    </row>
    <row r="371" spans="1:13" x14ac:dyDescent="0.3">
      <c r="A371" s="13" t="s">
        <v>6133</v>
      </c>
      <c r="B371" s="13" t="str">
        <f>VLOOKUP($A371,Raw!$B$2:$DG$512,26,0)</f>
        <v>0</v>
      </c>
      <c r="C371" s="13" t="str">
        <f>VLOOKUP($A371,Raw!$B$2:$DG$512,27,0)</f>
        <v>0</v>
      </c>
      <c r="D371" s="13" t="str">
        <f>VLOOKUP($A371,Raw!$B$2:$DG$512,28,0)</f>
        <v>0</v>
      </c>
      <c r="E371" s="13" t="str">
        <f>VLOOKUP($A371,Raw!$B$2:$DG$512,29,0)</f>
        <v>0</v>
      </c>
      <c r="F371" s="13" t="str">
        <f>VLOOKUP($A371,Raw!$B$2:$DG$512,30,0)</f>
        <v>0</v>
      </c>
      <c r="G371" s="13" t="str">
        <f>VLOOKUP($A371,Raw!$B$2:$DG$512,31,0)</f>
        <v>0</v>
      </c>
      <c r="H371" s="13" t="str">
        <f>VLOOKUP($A371,Raw!$B$2:$DG$512,32,0)</f>
        <v>0</v>
      </c>
      <c r="I371" s="13" t="str">
        <f>VLOOKUP($A371,Raw!$B$2:$DG$512,33,0)</f>
        <v>0</v>
      </c>
      <c r="J371" s="13" t="str">
        <f>VLOOKUP($A371,Raw!$B$2:$DG$512,34,0)</f>
        <v>0</v>
      </c>
      <c r="K371" s="13" t="str">
        <f>VLOOKUP($A371,Raw!$B$2:$DG$512,35,0)</f>
        <v>0</v>
      </c>
      <c r="L371" s="13" t="str">
        <f>VLOOKUP($A371,Raw!$B$2:$DG$512,36,0)</f>
        <v>0</v>
      </c>
      <c r="M371" s="13" t="str">
        <f>VLOOKUP($A371,Raw!$B$2:$DG$512,37,0)</f>
        <v>0</v>
      </c>
    </row>
    <row r="372" spans="1:13" x14ac:dyDescent="0.3">
      <c r="A372" s="13" t="s">
        <v>6142</v>
      </c>
      <c r="B372" s="13" t="str">
        <f>VLOOKUP($A372,Raw!$B$2:$DG$512,26,0)</f>
        <v>0</v>
      </c>
      <c r="C372" s="13" t="str">
        <f>VLOOKUP($A372,Raw!$B$2:$DG$512,27,0)</f>
        <v>0</v>
      </c>
      <c r="D372" s="13" t="str">
        <f>VLOOKUP($A372,Raw!$B$2:$DG$512,28,0)</f>
        <v>0</v>
      </c>
      <c r="E372" s="13" t="str">
        <f>VLOOKUP($A372,Raw!$B$2:$DG$512,29,0)</f>
        <v>0</v>
      </c>
      <c r="F372" s="13" t="str">
        <f>VLOOKUP($A372,Raw!$B$2:$DG$512,30,0)</f>
        <v>0</v>
      </c>
      <c r="G372" s="13" t="str">
        <f>VLOOKUP($A372,Raw!$B$2:$DG$512,31,0)</f>
        <v>0</v>
      </c>
      <c r="H372" s="13" t="str">
        <f>VLOOKUP($A372,Raw!$B$2:$DG$512,32,0)</f>
        <v>0</v>
      </c>
      <c r="I372" s="13" t="str">
        <f>VLOOKUP($A372,Raw!$B$2:$DG$512,33,0)</f>
        <v>0</v>
      </c>
      <c r="J372" s="13" t="str">
        <f>VLOOKUP($A372,Raw!$B$2:$DG$512,34,0)</f>
        <v>0</v>
      </c>
      <c r="K372" s="13" t="str">
        <f>VLOOKUP($A372,Raw!$B$2:$DG$512,35,0)</f>
        <v>0</v>
      </c>
      <c r="L372" s="13" t="str">
        <f>VLOOKUP($A372,Raw!$B$2:$DG$512,36,0)</f>
        <v>0</v>
      </c>
      <c r="M372" s="13" t="str">
        <f>VLOOKUP($A372,Raw!$B$2:$DG$512,37,0)</f>
        <v>0</v>
      </c>
    </row>
    <row r="373" spans="1:13" x14ac:dyDescent="0.3">
      <c r="A373" s="13" t="s">
        <v>6147</v>
      </c>
      <c r="B373" s="13" t="str">
        <f>VLOOKUP($A373,Raw!$B$2:$DG$512,26,0)</f>
        <v>678.55</v>
      </c>
      <c r="C373" s="13" t="str">
        <f>VLOOKUP($A373,Raw!$B$2:$DG$512,27,0)</f>
        <v>0</v>
      </c>
      <c r="D373" s="13" t="str">
        <f>VLOOKUP($A373,Raw!$B$2:$DG$512,28,0)</f>
        <v>28.16</v>
      </c>
      <c r="E373" s="13" t="str">
        <f>VLOOKUP($A373,Raw!$B$2:$DG$512,29,0)</f>
        <v>0</v>
      </c>
      <c r="F373" s="13" t="str">
        <f>VLOOKUP($A373,Raw!$B$2:$DG$512,30,0)</f>
        <v>0</v>
      </c>
      <c r="G373" s="13" t="str">
        <f>VLOOKUP($A373,Raw!$B$2:$DG$512,31,0)</f>
        <v>0</v>
      </c>
      <c r="H373" s="13" t="str">
        <f>VLOOKUP($A373,Raw!$B$2:$DG$512,32,0)</f>
        <v>0</v>
      </c>
      <c r="I373" s="13" t="str">
        <f>VLOOKUP($A373,Raw!$B$2:$DG$512,33,0)</f>
        <v>0</v>
      </c>
      <c r="J373" s="13" t="str">
        <f>VLOOKUP($A373,Raw!$B$2:$DG$512,34,0)</f>
        <v>0</v>
      </c>
      <c r="K373" s="13" t="str">
        <f>VLOOKUP($A373,Raw!$B$2:$DG$512,35,0)</f>
        <v>9.88</v>
      </c>
      <c r="L373" s="13" t="str">
        <f>VLOOKUP($A373,Raw!$B$2:$DG$512,36,0)</f>
        <v>41.79</v>
      </c>
      <c r="M373" s="13" t="str">
        <f>VLOOKUP($A373,Raw!$B$2:$DG$512,37,0)</f>
        <v>758.38</v>
      </c>
    </row>
    <row r="374" spans="1:13" x14ac:dyDescent="0.3">
      <c r="A374" s="13" t="s">
        <v>6184</v>
      </c>
      <c r="B374" s="13" t="str">
        <f>VLOOKUP($A374,Raw!$B$2:$DG$512,26,0)</f>
        <v>830.8095</v>
      </c>
      <c r="C374" s="13" t="str">
        <f>VLOOKUP($A374,Raw!$B$2:$DG$512,27,0)</f>
        <v>0</v>
      </c>
      <c r="D374" s="13" t="str">
        <f>VLOOKUP($A374,Raw!$B$2:$DG$512,28,0)</f>
        <v>0</v>
      </c>
      <c r="E374" s="13" t="str">
        <f>VLOOKUP($A374,Raw!$B$2:$DG$512,29,0)</f>
        <v>0</v>
      </c>
      <c r="F374" s="13" t="str">
        <f>VLOOKUP($A374,Raw!$B$2:$DG$512,30,0)</f>
        <v>0</v>
      </c>
      <c r="G374" s="13" t="str">
        <f>VLOOKUP($A374,Raw!$B$2:$DG$512,31,0)</f>
        <v>0</v>
      </c>
      <c r="H374" s="13" t="str">
        <f>VLOOKUP($A374,Raw!$B$2:$DG$512,32,0)</f>
        <v>0</v>
      </c>
      <c r="I374" s="13" t="str">
        <f>VLOOKUP($A374,Raw!$B$2:$DG$512,33,0)</f>
        <v>0</v>
      </c>
      <c r="J374" s="13" t="str">
        <f>VLOOKUP($A374,Raw!$B$2:$DG$512,34,0)</f>
        <v>0</v>
      </c>
      <c r="K374" s="13" t="str">
        <f>VLOOKUP($A374,Raw!$B$2:$DG$512,35,0)</f>
        <v>59.03924</v>
      </c>
      <c r="L374" s="13" t="str">
        <f>VLOOKUP($A374,Raw!$B$2:$DG$512,36,0)</f>
        <v>5.18028</v>
      </c>
      <c r="M374" s="13" t="str">
        <f>VLOOKUP($A374,Raw!$B$2:$DG$512,37,0)</f>
        <v>895.029</v>
      </c>
    </row>
    <row r="375" spans="1:13" x14ac:dyDescent="0.3">
      <c r="A375" s="13" t="s">
        <v>6197</v>
      </c>
      <c r="B375" s="13" t="str">
        <f>VLOOKUP($A375,Raw!$B$2:$DG$512,26,0)</f>
        <v>0</v>
      </c>
      <c r="C375" s="13" t="str">
        <f>VLOOKUP($A375,Raw!$B$2:$DG$512,27,0)</f>
        <v>0</v>
      </c>
      <c r="D375" s="13" t="str">
        <f>VLOOKUP($A375,Raw!$B$2:$DG$512,28,0)</f>
        <v>0</v>
      </c>
      <c r="E375" s="13" t="str">
        <f>VLOOKUP($A375,Raw!$B$2:$DG$512,29,0)</f>
        <v>0</v>
      </c>
      <c r="F375" s="13" t="str">
        <f>VLOOKUP($A375,Raw!$B$2:$DG$512,30,0)</f>
        <v>0</v>
      </c>
      <c r="G375" s="13" t="str">
        <f>VLOOKUP($A375,Raw!$B$2:$DG$512,31,0)</f>
        <v>0</v>
      </c>
      <c r="H375" s="13" t="str">
        <f>VLOOKUP($A375,Raw!$B$2:$DG$512,32,0)</f>
        <v>0</v>
      </c>
      <c r="I375" s="13" t="str">
        <f>VLOOKUP($A375,Raw!$B$2:$DG$512,33,0)</f>
        <v>0</v>
      </c>
      <c r="J375" s="13" t="str">
        <f>VLOOKUP($A375,Raw!$B$2:$DG$512,34,0)</f>
        <v>0</v>
      </c>
      <c r="K375" s="13" t="str">
        <f>VLOOKUP($A375,Raw!$B$2:$DG$512,35,0)</f>
        <v>0</v>
      </c>
      <c r="L375" s="13" t="str">
        <f>VLOOKUP($A375,Raw!$B$2:$DG$512,36,0)</f>
        <v>0</v>
      </c>
      <c r="M375" s="13" t="str">
        <f>VLOOKUP($A375,Raw!$B$2:$DG$512,37,0)</f>
        <v>0</v>
      </c>
    </row>
    <row r="376" spans="1:13" x14ac:dyDescent="0.3">
      <c r="A376" s="13" t="s">
        <v>6204</v>
      </c>
      <c r="B376" s="13" t="str">
        <f>VLOOKUP($A376,Raw!$B$2:$DG$512,26,0)</f>
        <v>405.7</v>
      </c>
      <c r="C376" s="13" t="str">
        <f>VLOOKUP($A376,Raw!$B$2:$DG$512,27,0)</f>
        <v>0</v>
      </c>
      <c r="D376" s="13" t="str">
        <f>VLOOKUP($A376,Raw!$B$2:$DG$512,28,0)</f>
        <v>0</v>
      </c>
      <c r="E376" s="13" t="str">
        <f>VLOOKUP($A376,Raw!$B$2:$DG$512,29,0)</f>
        <v>0</v>
      </c>
      <c r="F376" s="13" t="str">
        <f>VLOOKUP($A376,Raw!$B$2:$DG$512,30,0)</f>
        <v>0</v>
      </c>
      <c r="G376" s="13" t="str">
        <f>VLOOKUP($A376,Raw!$B$2:$DG$512,31,0)</f>
        <v>0</v>
      </c>
      <c r="H376" s="13" t="str">
        <f>VLOOKUP($A376,Raw!$B$2:$DG$512,32,0)</f>
        <v>0</v>
      </c>
      <c r="I376" s="13" t="str">
        <f>VLOOKUP($A376,Raw!$B$2:$DG$512,33,0)</f>
        <v>0</v>
      </c>
      <c r="J376" s="13" t="str">
        <f>VLOOKUP($A376,Raw!$B$2:$DG$512,34,0)</f>
        <v>0</v>
      </c>
      <c r="K376" s="13" t="str">
        <f>VLOOKUP($A376,Raw!$B$2:$DG$512,35,0)</f>
        <v>0</v>
      </c>
      <c r="L376" s="13" t="str">
        <f>VLOOKUP($A376,Raw!$B$2:$DG$512,36,0)</f>
        <v>5.52</v>
      </c>
      <c r="M376" s="13" t="str">
        <f>VLOOKUP($A376,Raw!$B$2:$DG$512,37,0)</f>
        <v>411.22</v>
      </c>
    </row>
    <row r="377" spans="1:13" x14ac:dyDescent="0.3">
      <c r="A377" s="13" t="s">
        <v>6219</v>
      </c>
      <c r="B377" s="13" t="str">
        <f>VLOOKUP($A377,Raw!$B$2:$DG$512,26,0)</f>
        <v>271.94</v>
      </c>
      <c r="C377" s="13" t="str">
        <f>VLOOKUP($A377,Raw!$B$2:$DG$512,27,0)</f>
        <v>0</v>
      </c>
      <c r="D377" s="13" t="str">
        <f>VLOOKUP($A377,Raw!$B$2:$DG$512,28,0)</f>
        <v>0</v>
      </c>
      <c r="E377" s="13" t="str">
        <f>VLOOKUP($A377,Raw!$B$2:$DG$512,29,0)</f>
        <v>0</v>
      </c>
      <c r="F377" s="13" t="str">
        <f>VLOOKUP($A377,Raw!$B$2:$DG$512,30,0)</f>
        <v>0</v>
      </c>
      <c r="G377" s="13" t="str">
        <f>VLOOKUP($A377,Raw!$B$2:$DG$512,31,0)</f>
        <v>0</v>
      </c>
      <c r="H377" s="13" t="str">
        <f>VLOOKUP($A377,Raw!$B$2:$DG$512,32,0)</f>
        <v>0</v>
      </c>
      <c r="I377" s="13" t="str">
        <f>VLOOKUP($A377,Raw!$B$2:$DG$512,33,0)</f>
        <v>0</v>
      </c>
      <c r="J377" s="13" t="str">
        <f>VLOOKUP($A377,Raw!$B$2:$DG$512,34,0)</f>
        <v>0</v>
      </c>
      <c r="K377" s="13" t="str">
        <f>VLOOKUP($A377,Raw!$B$2:$DG$512,35,0)</f>
        <v>24.5</v>
      </c>
      <c r="L377" s="13" t="str">
        <f>VLOOKUP($A377,Raw!$B$2:$DG$512,36,0)</f>
        <v>13.04</v>
      </c>
      <c r="M377" s="13" t="str">
        <f>VLOOKUP($A377,Raw!$B$2:$DG$512,37,0)</f>
        <v>309.48</v>
      </c>
    </row>
    <row r="378" spans="1:13" x14ac:dyDescent="0.3">
      <c r="A378" s="13" t="s">
        <v>6242</v>
      </c>
      <c r="B378" s="13" t="str">
        <f>VLOOKUP($A378,Raw!$B$2:$DG$512,26,0)</f>
        <v>0</v>
      </c>
      <c r="C378" s="13" t="str">
        <f>VLOOKUP($A378,Raw!$B$2:$DG$512,27,0)</f>
        <v>0</v>
      </c>
      <c r="D378" s="13" t="str">
        <f>VLOOKUP($A378,Raw!$B$2:$DG$512,28,0)</f>
        <v>0</v>
      </c>
      <c r="E378" s="13" t="str">
        <f>VLOOKUP($A378,Raw!$B$2:$DG$512,29,0)</f>
        <v>0</v>
      </c>
      <c r="F378" s="13" t="str">
        <f>VLOOKUP($A378,Raw!$B$2:$DG$512,30,0)</f>
        <v>0</v>
      </c>
      <c r="G378" s="13" t="str">
        <f>VLOOKUP($A378,Raw!$B$2:$DG$512,31,0)</f>
        <v>0</v>
      </c>
      <c r="H378" s="13" t="str">
        <f>VLOOKUP($A378,Raw!$B$2:$DG$512,32,0)</f>
        <v>0</v>
      </c>
      <c r="I378" s="13" t="str">
        <f>VLOOKUP($A378,Raw!$B$2:$DG$512,33,0)</f>
        <v>0</v>
      </c>
      <c r="J378" s="13" t="str">
        <f>VLOOKUP($A378,Raw!$B$2:$DG$512,34,0)</f>
        <v>0</v>
      </c>
      <c r="K378" s="13" t="str">
        <f>VLOOKUP($A378,Raw!$B$2:$DG$512,35,0)</f>
        <v>0</v>
      </c>
      <c r="L378" s="13" t="str">
        <f>VLOOKUP($A378,Raw!$B$2:$DG$512,36,0)</f>
        <v>0</v>
      </c>
      <c r="M378" s="13" t="str">
        <f>VLOOKUP($A378,Raw!$B$2:$DG$512,37,0)</f>
        <v>0</v>
      </c>
    </row>
    <row r="379" spans="1:13" x14ac:dyDescent="0.3">
      <c r="A379" s="13" t="s">
        <v>6247</v>
      </c>
      <c r="B379" s="13" t="str">
        <f>VLOOKUP($A379,Raw!$B$2:$DG$512,26,0)</f>
        <v>19835.22</v>
      </c>
      <c r="C379" s="13" t="str">
        <f>VLOOKUP($A379,Raw!$B$2:$DG$512,27,0)</f>
        <v>0.02</v>
      </c>
      <c r="D379" s="13" t="str">
        <f>VLOOKUP($A379,Raw!$B$2:$DG$512,28,0)</f>
        <v>492.53</v>
      </c>
      <c r="E379" s="13" t="str">
        <f>VLOOKUP($A379,Raw!$B$2:$DG$512,29,0)</f>
        <v>0</v>
      </c>
      <c r="F379" s="13" t="str">
        <f>VLOOKUP($A379,Raw!$B$2:$DG$512,30,0)</f>
        <v>0</v>
      </c>
      <c r="G379" s="13" t="str">
        <f>VLOOKUP($A379,Raw!$B$2:$DG$512,31,0)</f>
        <v>0</v>
      </c>
      <c r="H379" s="13" t="str">
        <f>VLOOKUP($A379,Raw!$B$2:$DG$512,32,0)</f>
        <v>0</v>
      </c>
      <c r="I379" s="13" t="str">
        <f>VLOOKUP($A379,Raw!$B$2:$DG$512,33,0)</f>
        <v>0</v>
      </c>
      <c r="J379" s="13" t="str">
        <f>VLOOKUP($A379,Raw!$B$2:$DG$512,34,0)</f>
        <v>0</v>
      </c>
      <c r="K379" s="13" t="str">
        <f>VLOOKUP($A379,Raw!$B$2:$DG$512,35,0)</f>
        <v>28.92</v>
      </c>
      <c r="L379" s="13" t="str">
        <f>VLOOKUP($A379,Raw!$B$2:$DG$512,36,0)</f>
        <v>1162.77</v>
      </c>
      <c r="M379" s="13" t="str">
        <f>VLOOKUP($A379,Raw!$B$2:$DG$512,37,0)</f>
        <v>21519.46</v>
      </c>
    </row>
    <row r="380" spans="1:13" x14ac:dyDescent="0.3">
      <c r="A380" s="13" t="s">
        <v>6278</v>
      </c>
      <c r="B380" s="13" t="str">
        <f>VLOOKUP($A380,Raw!$B$2:$DG$512,26,0)</f>
        <v>2408.94219</v>
      </c>
      <c r="C380" s="13" t="str">
        <f>VLOOKUP($A380,Raw!$B$2:$DG$512,27,0)</f>
        <v>0</v>
      </c>
      <c r="D380" s="13" t="str">
        <f>VLOOKUP($A380,Raw!$B$2:$DG$512,28,0)</f>
        <v>128.83556</v>
      </c>
      <c r="E380" s="13" t="str">
        <f>VLOOKUP($A380,Raw!$B$2:$DG$512,29,0)</f>
        <v>0</v>
      </c>
      <c r="F380" s="13" t="str">
        <f>VLOOKUP($A380,Raw!$B$2:$DG$512,30,0)</f>
        <v>0</v>
      </c>
      <c r="G380" s="13" t="str">
        <f>VLOOKUP($A380,Raw!$B$2:$DG$512,31,0)</f>
        <v>0</v>
      </c>
      <c r="H380" s="13" t="str">
        <f>VLOOKUP($A380,Raw!$B$2:$DG$512,32,0)</f>
        <v>0</v>
      </c>
      <c r="I380" s="13" t="str">
        <f>VLOOKUP($A380,Raw!$B$2:$DG$512,33,0)</f>
        <v>0</v>
      </c>
      <c r="J380" s="13" t="str">
        <f>VLOOKUP($A380,Raw!$B$2:$DG$512,34,0)</f>
        <v>0</v>
      </c>
      <c r="K380" s="13" t="str">
        <f>VLOOKUP($A380,Raw!$B$2:$DG$512,35,0)</f>
        <v>13.08796</v>
      </c>
      <c r="L380" s="13" t="str">
        <f>VLOOKUP($A380,Raw!$B$2:$DG$512,36,0)</f>
        <v>19.66436</v>
      </c>
      <c r="M380" s="13" t="str">
        <f>VLOOKUP($A380,Raw!$B$2:$DG$512,37,0)</f>
        <v>2570.53007</v>
      </c>
    </row>
    <row r="381" spans="1:13" x14ac:dyDescent="0.3">
      <c r="A381" s="13" t="s">
        <v>6301</v>
      </c>
      <c r="B381" s="13" t="str">
        <f>VLOOKUP($A381,Raw!$B$2:$DG$512,26,0)</f>
        <v>0</v>
      </c>
      <c r="C381" s="13" t="str">
        <f>VLOOKUP($A381,Raw!$B$2:$DG$512,27,0)</f>
        <v>0</v>
      </c>
      <c r="D381" s="13" t="str">
        <f>VLOOKUP($A381,Raw!$B$2:$DG$512,28,0)</f>
        <v>0</v>
      </c>
      <c r="E381" s="13" t="str">
        <f>VLOOKUP($A381,Raw!$B$2:$DG$512,29,0)</f>
        <v>0</v>
      </c>
      <c r="F381" s="13" t="str">
        <f>VLOOKUP($A381,Raw!$B$2:$DG$512,30,0)</f>
        <v>0</v>
      </c>
      <c r="G381" s="13" t="str">
        <f>VLOOKUP($A381,Raw!$B$2:$DG$512,31,0)</f>
        <v>0</v>
      </c>
      <c r="H381" s="13" t="str">
        <f>VLOOKUP($A381,Raw!$B$2:$DG$512,32,0)</f>
        <v>0</v>
      </c>
      <c r="I381" s="13" t="str">
        <f>VLOOKUP($A381,Raw!$B$2:$DG$512,33,0)</f>
        <v>0</v>
      </c>
      <c r="J381" s="13" t="str">
        <f>VLOOKUP($A381,Raw!$B$2:$DG$512,34,0)</f>
        <v>0</v>
      </c>
      <c r="K381" s="13" t="str">
        <f>VLOOKUP($A381,Raw!$B$2:$DG$512,35,0)</f>
        <v>0</v>
      </c>
      <c r="L381" s="13" t="str">
        <f>VLOOKUP($A381,Raw!$B$2:$DG$512,36,0)</f>
        <v>0</v>
      </c>
      <c r="M381" s="13" t="str">
        <f>VLOOKUP($A381,Raw!$B$2:$DG$512,37,0)</f>
        <v>0</v>
      </c>
    </row>
    <row r="382" spans="1:13" x14ac:dyDescent="0.3">
      <c r="A382" s="13" t="s">
        <v>6313</v>
      </c>
      <c r="B382" s="13" t="str">
        <f>VLOOKUP($A382,Raw!$B$2:$DG$512,26,0)</f>
        <v>0</v>
      </c>
      <c r="C382" s="13" t="str">
        <f>VLOOKUP($A382,Raw!$B$2:$DG$512,27,0)</f>
        <v>0</v>
      </c>
      <c r="D382" s="13" t="str">
        <f>VLOOKUP($A382,Raw!$B$2:$DG$512,28,0)</f>
        <v>1161017.82</v>
      </c>
      <c r="E382" s="13" t="str">
        <f>VLOOKUP($A382,Raw!$B$2:$DG$512,29,0)</f>
        <v>40954.02</v>
      </c>
      <c r="F382" s="13" t="str">
        <f>VLOOKUP($A382,Raw!$B$2:$DG$512,30,0)</f>
        <v>0</v>
      </c>
      <c r="G382" s="13" t="str">
        <f>VLOOKUP($A382,Raw!$B$2:$DG$512,31,0)</f>
        <v>0</v>
      </c>
      <c r="H382" s="13" t="str">
        <f>VLOOKUP($A382,Raw!$B$2:$DG$512,32,0)</f>
        <v>0</v>
      </c>
      <c r="I382" s="13" t="str">
        <f>VLOOKUP($A382,Raw!$B$2:$DG$512,33,0)</f>
        <v>0</v>
      </c>
      <c r="J382" s="13" t="str">
        <f>VLOOKUP($A382,Raw!$B$2:$DG$512,34,0)</f>
        <v>0</v>
      </c>
      <c r="K382" s="13" t="str">
        <f>VLOOKUP($A382,Raw!$B$2:$DG$512,35,0)</f>
        <v>2786.96</v>
      </c>
      <c r="L382" s="13" t="str">
        <f>VLOOKUP($A382,Raw!$B$2:$DG$512,36,0)</f>
        <v>185.55</v>
      </c>
      <c r="M382" s="13" t="str">
        <f>VLOOKUP($A382,Raw!$B$2:$DG$512,37,0)</f>
        <v>1204944.35</v>
      </c>
    </row>
    <row r="383" spans="1:13" x14ac:dyDescent="0.3">
      <c r="A383" s="13" t="s">
        <v>6336</v>
      </c>
      <c r="B383" s="13" t="str">
        <f>VLOOKUP($A383,Raw!$B$2:$DG$512,26,0)</f>
        <v>6.44</v>
      </c>
      <c r="C383" s="13" t="str">
        <f>VLOOKUP($A383,Raw!$B$2:$DG$512,27,0)</f>
        <v>0</v>
      </c>
      <c r="D383" s="13" t="str">
        <f>VLOOKUP($A383,Raw!$B$2:$DG$512,28,0)</f>
        <v>0</v>
      </c>
      <c r="E383" s="13" t="str">
        <f>VLOOKUP($A383,Raw!$B$2:$DG$512,29,0)</f>
        <v>0</v>
      </c>
      <c r="F383" s="13" t="str">
        <f>VLOOKUP($A383,Raw!$B$2:$DG$512,30,0)</f>
        <v>0</v>
      </c>
      <c r="G383" s="13" t="str">
        <f>VLOOKUP($A383,Raw!$B$2:$DG$512,31,0)</f>
        <v>0</v>
      </c>
      <c r="H383" s="13" t="str">
        <f>VLOOKUP($A383,Raw!$B$2:$DG$512,32,0)</f>
        <v>0</v>
      </c>
      <c r="I383" s="13" t="str">
        <f>VLOOKUP($A383,Raw!$B$2:$DG$512,33,0)</f>
        <v>0</v>
      </c>
      <c r="J383" s="13" t="str">
        <f>VLOOKUP($A383,Raw!$B$2:$DG$512,34,0)</f>
        <v>0</v>
      </c>
      <c r="K383" s="13" t="str">
        <f>VLOOKUP($A383,Raw!$B$2:$DG$512,35,0)</f>
        <v>0</v>
      </c>
      <c r="L383" s="13" t="str">
        <f>VLOOKUP($A383,Raw!$B$2:$DG$512,36,0)</f>
        <v>0.01</v>
      </c>
      <c r="M383" s="13" t="str">
        <f>VLOOKUP($A383,Raw!$B$2:$DG$512,37,0)</f>
        <v>6.45</v>
      </c>
    </row>
    <row r="384" spans="1:13" x14ac:dyDescent="0.3">
      <c r="A384" s="13" t="s">
        <v>6347</v>
      </c>
      <c r="B384" s="13" t="str">
        <f>VLOOKUP($A384,Raw!$B$2:$DG$512,26,0)</f>
        <v>0</v>
      </c>
      <c r="C384" s="13" t="str">
        <f>VLOOKUP($A384,Raw!$B$2:$DG$512,27,0)</f>
        <v>0</v>
      </c>
      <c r="D384" s="13" t="str">
        <f>VLOOKUP($A384,Raw!$B$2:$DG$512,28,0)</f>
        <v>0</v>
      </c>
      <c r="E384" s="13" t="str">
        <f>VLOOKUP($A384,Raw!$B$2:$DG$512,29,0)</f>
        <v>0</v>
      </c>
      <c r="F384" s="13" t="str">
        <f>VLOOKUP($A384,Raw!$B$2:$DG$512,30,0)</f>
        <v>0</v>
      </c>
      <c r="G384" s="13" t="str">
        <f>VLOOKUP($A384,Raw!$B$2:$DG$512,31,0)</f>
        <v>0</v>
      </c>
      <c r="H384" s="13" t="str">
        <f>VLOOKUP($A384,Raw!$B$2:$DG$512,32,0)</f>
        <v>0</v>
      </c>
      <c r="I384" s="13" t="str">
        <f>VLOOKUP($A384,Raw!$B$2:$DG$512,33,0)</f>
        <v>0</v>
      </c>
      <c r="J384" s="13" t="str">
        <f>VLOOKUP($A384,Raw!$B$2:$DG$512,34,0)</f>
        <v>0</v>
      </c>
      <c r="K384" s="13" t="str">
        <f>VLOOKUP($A384,Raw!$B$2:$DG$512,35,0)</f>
        <v>0</v>
      </c>
      <c r="L384" s="13" t="str">
        <f>VLOOKUP($A384,Raw!$B$2:$DG$512,36,0)</f>
        <v>0</v>
      </c>
      <c r="M384" s="13" t="str">
        <f>VLOOKUP($A384,Raw!$B$2:$DG$512,37,0)</f>
        <v>0</v>
      </c>
    </row>
    <row r="385" spans="1:13" x14ac:dyDescent="0.3">
      <c r="A385" s="13" t="s">
        <v>6355</v>
      </c>
      <c r="B385" s="13" t="str">
        <f>VLOOKUP($A385,Raw!$B$2:$DG$512,26,0)</f>
        <v>87.70675</v>
      </c>
      <c r="C385" s="13" t="str">
        <f>VLOOKUP($A385,Raw!$B$2:$DG$512,27,0)</f>
        <v>7.20332</v>
      </c>
      <c r="D385" s="13" t="str">
        <f>VLOOKUP($A385,Raw!$B$2:$DG$512,28,0)</f>
        <v>0</v>
      </c>
      <c r="E385" s="13" t="str">
        <f>VLOOKUP($A385,Raw!$B$2:$DG$512,29,0)</f>
        <v>0</v>
      </c>
      <c r="F385" s="13" t="str">
        <f>VLOOKUP($A385,Raw!$B$2:$DG$512,30,0)</f>
        <v>0</v>
      </c>
      <c r="G385" s="13" t="str">
        <f>VLOOKUP($A385,Raw!$B$2:$DG$512,31,0)</f>
        <v>0</v>
      </c>
      <c r="H385" s="13" t="str">
        <f>VLOOKUP($A385,Raw!$B$2:$DG$512,32,0)</f>
        <v>0</v>
      </c>
      <c r="I385" s="13" t="str">
        <f>VLOOKUP($A385,Raw!$B$2:$DG$512,33,0)</f>
        <v>0</v>
      </c>
      <c r="J385" s="13" t="str">
        <f>VLOOKUP($A385,Raw!$B$2:$DG$512,34,0)</f>
        <v>0</v>
      </c>
      <c r="K385" s="13" t="str">
        <f>VLOOKUP($A385,Raw!$B$2:$DG$512,35,0)</f>
        <v>0.00085</v>
      </c>
      <c r="L385" s="13" t="str">
        <f>VLOOKUP($A385,Raw!$B$2:$DG$512,36,0)</f>
        <v>4.32723</v>
      </c>
      <c r="M385" s="13" t="str">
        <f>VLOOKUP($A385,Raw!$B$2:$DG$512,37,0)</f>
        <v>99.23815</v>
      </c>
    </row>
    <row r="386" spans="1:13" x14ac:dyDescent="0.3">
      <c r="A386" s="13" t="s">
        <v>6367</v>
      </c>
      <c r="B386" s="13" t="str">
        <f>VLOOKUP($A386,Raw!$B$2:$DG$512,26,0)</f>
        <v>78.48</v>
      </c>
      <c r="C386" s="13" t="str">
        <f>VLOOKUP($A386,Raw!$B$2:$DG$512,27,0)</f>
        <v>0</v>
      </c>
      <c r="D386" s="13" t="str">
        <f>VLOOKUP($A386,Raw!$B$2:$DG$512,28,0)</f>
        <v>2.77</v>
      </c>
      <c r="E386" s="13" t="str">
        <f>VLOOKUP($A386,Raw!$B$2:$DG$512,29,0)</f>
        <v>0</v>
      </c>
      <c r="F386" s="13" t="str">
        <f>VLOOKUP($A386,Raw!$B$2:$DG$512,30,0)</f>
        <v>0</v>
      </c>
      <c r="G386" s="13" t="str">
        <f>VLOOKUP($A386,Raw!$B$2:$DG$512,31,0)</f>
        <v>0</v>
      </c>
      <c r="H386" s="13" t="str">
        <f>VLOOKUP($A386,Raw!$B$2:$DG$512,32,0)</f>
        <v>0</v>
      </c>
      <c r="I386" s="13" t="str">
        <f>VLOOKUP($A386,Raw!$B$2:$DG$512,33,0)</f>
        <v>0</v>
      </c>
      <c r="J386" s="13" t="str">
        <f>VLOOKUP($A386,Raw!$B$2:$DG$512,34,0)</f>
        <v>0</v>
      </c>
      <c r="K386" s="13" t="str">
        <f>VLOOKUP($A386,Raw!$B$2:$DG$512,35,0)</f>
        <v>45.04</v>
      </c>
      <c r="L386" s="13" t="str">
        <f>VLOOKUP($A386,Raw!$B$2:$DG$512,36,0)</f>
        <v>2.68</v>
      </c>
      <c r="M386" s="13" t="str">
        <f>VLOOKUP($A386,Raw!$B$2:$DG$512,37,0)</f>
        <v>128.97</v>
      </c>
    </row>
    <row r="387" spans="1:13" x14ac:dyDescent="0.3">
      <c r="A387" s="13" t="s">
        <v>6387</v>
      </c>
      <c r="B387" s="13" t="str">
        <f>VLOOKUP($A387,Raw!$B$2:$DG$512,26,0)</f>
        <v>1248.67</v>
      </c>
      <c r="C387" s="13" t="str">
        <f>VLOOKUP($A387,Raw!$B$2:$DG$512,27,0)</f>
        <v>0.27</v>
      </c>
      <c r="D387" s="13" t="str">
        <f>VLOOKUP($A387,Raw!$B$2:$DG$512,28,0)</f>
        <v>0</v>
      </c>
      <c r="E387" s="13" t="str">
        <f>VLOOKUP($A387,Raw!$B$2:$DG$512,29,0)</f>
        <v>0</v>
      </c>
      <c r="F387" s="13" t="str">
        <f>VLOOKUP($A387,Raw!$B$2:$DG$512,30,0)</f>
        <v>0</v>
      </c>
      <c r="G387" s="13" t="str">
        <f>VLOOKUP($A387,Raw!$B$2:$DG$512,31,0)</f>
        <v>0</v>
      </c>
      <c r="H387" s="13" t="str">
        <f>VLOOKUP($A387,Raw!$B$2:$DG$512,32,0)</f>
        <v>0</v>
      </c>
      <c r="I387" s="13" t="str">
        <f>VLOOKUP($A387,Raw!$B$2:$DG$512,33,0)</f>
        <v>0</v>
      </c>
      <c r="J387" s="13" t="str">
        <f>VLOOKUP($A387,Raw!$B$2:$DG$512,34,0)</f>
        <v>0</v>
      </c>
      <c r="K387" s="13" t="str">
        <f>VLOOKUP($A387,Raw!$B$2:$DG$512,35,0)</f>
        <v>33.33</v>
      </c>
      <c r="L387" s="13" t="str">
        <f>VLOOKUP($A387,Raw!$B$2:$DG$512,36,0)</f>
        <v>88.08</v>
      </c>
      <c r="M387" s="13" t="str">
        <f>VLOOKUP($A387,Raw!$B$2:$DG$512,37,0)</f>
        <v>1370.35</v>
      </c>
    </row>
    <row r="388" spans="1:13" x14ac:dyDescent="0.3">
      <c r="A388" s="13" t="s">
        <v>6408</v>
      </c>
      <c r="B388" s="13" t="str">
        <f>VLOOKUP($A388,Raw!$B$2:$DG$512,26,0)</f>
        <v>1651.66</v>
      </c>
      <c r="C388" s="13" t="str">
        <f>VLOOKUP($A388,Raw!$B$2:$DG$512,27,0)</f>
        <v>0</v>
      </c>
      <c r="D388" s="13" t="str">
        <f>VLOOKUP($A388,Raw!$B$2:$DG$512,28,0)</f>
        <v>0</v>
      </c>
      <c r="E388" s="13" t="str">
        <f>VLOOKUP($A388,Raw!$B$2:$DG$512,29,0)</f>
        <v>0</v>
      </c>
      <c r="F388" s="13" t="str">
        <f>VLOOKUP($A388,Raw!$B$2:$DG$512,30,0)</f>
        <v>0</v>
      </c>
      <c r="G388" s="13" t="str">
        <f>VLOOKUP($A388,Raw!$B$2:$DG$512,31,0)</f>
        <v>0</v>
      </c>
      <c r="H388" s="13" t="str">
        <f>VLOOKUP($A388,Raw!$B$2:$DG$512,32,0)</f>
        <v>0</v>
      </c>
      <c r="I388" s="13" t="str">
        <f>VLOOKUP($A388,Raw!$B$2:$DG$512,33,0)</f>
        <v>0</v>
      </c>
      <c r="J388" s="13" t="str">
        <f>VLOOKUP($A388,Raw!$B$2:$DG$512,34,0)</f>
        <v>0</v>
      </c>
      <c r="K388" s="13" t="str">
        <f>VLOOKUP($A388,Raw!$B$2:$DG$512,35,0)</f>
        <v>0</v>
      </c>
      <c r="L388" s="13" t="str">
        <f>VLOOKUP($A388,Raw!$B$2:$DG$512,36,0)</f>
        <v>36.36</v>
      </c>
      <c r="M388" s="13" t="str">
        <f>VLOOKUP($A388,Raw!$B$2:$DG$512,37,0)</f>
        <v>1688.02</v>
      </c>
    </row>
    <row r="389" spans="1:13" x14ac:dyDescent="0.3">
      <c r="A389" s="13" t="s">
        <v>6426</v>
      </c>
      <c r="B389" s="13" t="str">
        <f>VLOOKUP($A389,Raw!$B$2:$DG$512,26,0)</f>
        <v>58.08</v>
      </c>
      <c r="C389" s="13" t="str">
        <f>VLOOKUP($A389,Raw!$B$2:$DG$512,27,0)</f>
        <v>0</v>
      </c>
      <c r="D389" s="13" t="str">
        <f>VLOOKUP($A389,Raw!$B$2:$DG$512,28,0)</f>
        <v>0</v>
      </c>
      <c r="E389" s="13" t="str">
        <f>VLOOKUP($A389,Raw!$B$2:$DG$512,29,0)</f>
        <v>0</v>
      </c>
      <c r="F389" s="13" t="str">
        <f>VLOOKUP($A389,Raw!$B$2:$DG$512,30,0)</f>
        <v>0</v>
      </c>
      <c r="G389" s="13" t="str">
        <f>VLOOKUP($A389,Raw!$B$2:$DG$512,31,0)</f>
        <v>0</v>
      </c>
      <c r="H389" s="13" t="str">
        <f>VLOOKUP($A389,Raw!$B$2:$DG$512,32,0)</f>
        <v>0</v>
      </c>
      <c r="I389" s="13" t="str">
        <f>VLOOKUP($A389,Raw!$B$2:$DG$512,33,0)</f>
        <v>0</v>
      </c>
      <c r="J389" s="13" t="str">
        <f>VLOOKUP($A389,Raw!$B$2:$DG$512,34,0)</f>
        <v>0</v>
      </c>
      <c r="K389" s="13" t="str">
        <f>VLOOKUP($A389,Raw!$B$2:$DG$512,35,0)</f>
        <v>5.04</v>
      </c>
      <c r="L389" s="13" t="str">
        <f>VLOOKUP($A389,Raw!$B$2:$DG$512,36,0)</f>
        <v>3.99</v>
      </c>
      <c r="M389" s="13" t="str">
        <f>VLOOKUP($A389,Raw!$B$2:$DG$512,37,0)</f>
        <v>67.11</v>
      </c>
    </row>
    <row r="390" spans="1:13" x14ac:dyDescent="0.3">
      <c r="A390" s="13" t="s">
        <v>6450</v>
      </c>
      <c r="B390" s="13" t="str">
        <f>VLOOKUP($A390,Raw!$B$2:$DG$512,26,0)</f>
        <v>121.88</v>
      </c>
      <c r="C390" s="13" t="str">
        <f>VLOOKUP($A390,Raw!$B$2:$DG$512,27,0)</f>
        <v>0</v>
      </c>
      <c r="D390" s="13" t="str">
        <f>VLOOKUP($A390,Raw!$B$2:$DG$512,28,0)</f>
        <v>0</v>
      </c>
      <c r="E390" s="13" t="str">
        <f>VLOOKUP($A390,Raw!$B$2:$DG$512,29,0)</f>
        <v>0</v>
      </c>
      <c r="F390" s="13" t="str">
        <f>VLOOKUP($A390,Raw!$B$2:$DG$512,30,0)</f>
        <v>0</v>
      </c>
      <c r="G390" s="13" t="str">
        <f>VLOOKUP($A390,Raw!$B$2:$DG$512,31,0)</f>
        <v>0</v>
      </c>
      <c r="H390" s="13" t="str">
        <f>VLOOKUP($A390,Raw!$B$2:$DG$512,32,0)</f>
        <v>0</v>
      </c>
      <c r="I390" s="13" t="str">
        <f>VLOOKUP($A390,Raw!$B$2:$DG$512,33,0)</f>
        <v>0</v>
      </c>
      <c r="J390" s="13" t="str">
        <f>VLOOKUP($A390,Raw!$B$2:$DG$512,34,0)</f>
        <v>0</v>
      </c>
      <c r="K390" s="13" t="str">
        <f>VLOOKUP($A390,Raw!$B$2:$DG$512,35,0)</f>
        <v>0.55</v>
      </c>
      <c r="L390" s="13" t="str">
        <f>VLOOKUP($A390,Raw!$B$2:$DG$512,36,0)</f>
        <v>2.45</v>
      </c>
      <c r="M390" s="13" t="str">
        <f>VLOOKUP($A390,Raw!$B$2:$DG$512,37,0)</f>
        <v>124.88</v>
      </c>
    </row>
    <row r="391" spans="1:13" x14ac:dyDescent="0.3">
      <c r="A391" s="13" t="s">
        <v>6464</v>
      </c>
      <c r="B391" s="13" t="str">
        <f>VLOOKUP($A391,Raw!$B$2:$DG$512,26,0)</f>
        <v>12646.35</v>
      </c>
      <c r="C391" s="13" t="str">
        <f>VLOOKUP($A391,Raw!$B$2:$DG$512,27,0)</f>
        <v>0</v>
      </c>
      <c r="D391" s="13" t="str">
        <f>VLOOKUP($A391,Raw!$B$2:$DG$512,28,0)</f>
        <v>0</v>
      </c>
      <c r="E391" s="13" t="str">
        <f>VLOOKUP($A391,Raw!$B$2:$DG$512,29,0)</f>
        <v>0</v>
      </c>
      <c r="F391" s="13" t="str">
        <f>VLOOKUP($A391,Raw!$B$2:$DG$512,30,0)</f>
        <v>0</v>
      </c>
      <c r="G391" s="13" t="str">
        <f>VLOOKUP($A391,Raw!$B$2:$DG$512,31,0)</f>
        <v>0</v>
      </c>
      <c r="H391" s="13" t="str">
        <f>VLOOKUP($A391,Raw!$B$2:$DG$512,32,0)</f>
        <v>0</v>
      </c>
      <c r="I391" s="13" t="str">
        <f>VLOOKUP($A391,Raw!$B$2:$DG$512,33,0)</f>
        <v>0</v>
      </c>
      <c r="J391" s="13" t="str">
        <f>VLOOKUP($A391,Raw!$B$2:$DG$512,34,0)</f>
        <v>0</v>
      </c>
      <c r="K391" s="13" t="str">
        <f>VLOOKUP($A391,Raw!$B$2:$DG$512,35,0)</f>
        <v>882.99</v>
      </c>
      <c r="L391" s="13" t="str">
        <f>VLOOKUP($A391,Raw!$B$2:$DG$512,36,0)</f>
        <v>449.21</v>
      </c>
      <c r="M391" s="13" t="str">
        <f>VLOOKUP($A391,Raw!$B$2:$DG$512,37,0)</f>
        <v>13978.54</v>
      </c>
    </row>
    <row r="392" spans="1:13" x14ac:dyDescent="0.3">
      <c r="A392" s="13" t="s">
        <v>6489</v>
      </c>
      <c r="B392" s="13" t="str">
        <f>VLOOKUP($A392,Raw!$B$2:$DG$512,26,0)</f>
        <v>106.38</v>
      </c>
      <c r="C392" s="13" t="str">
        <f>VLOOKUP($A392,Raw!$B$2:$DG$512,27,0)</f>
        <v>0</v>
      </c>
      <c r="D392" s="13" t="str">
        <f>VLOOKUP($A392,Raw!$B$2:$DG$512,28,0)</f>
        <v>0</v>
      </c>
      <c r="E392" s="13" t="str">
        <f>VLOOKUP($A392,Raw!$B$2:$DG$512,29,0)</f>
        <v>0</v>
      </c>
      <c r="F392" s="13" t="str">
        <f>VLOOKUP($A392,Raw!$B$2:$DG$512,30,0)</f>
        <v>0</v>
      </c>
      <c r="G392" s="13" t="str">
        <f>VLOOKUP($A392,Raw!$B$2:$DG$512,31,0)</f>
        <v>0</v>
      </c>
      <c r="H392" s="13" t="str">
        <f>VLOOKUP($A392,Raw!$B$2:$DG$512,32,0)</f>
        <v>0</v>
      </c>
      <c r="I392" s="13" t="str">
        <f>VLOOKUP($A392,Raw!$B$2:$DG$512,33,0)</f>
        <v>0</v>
      </c>
      <c r="J392" s="13" t="str">
        <f>VLOOKUP($A392,Raw!$B$2:$DG$512,34,0)</f>
        <v>0</v>
      </c>
      <c r="K392" s="13" t="str">
        <f>VLOOKUP($A392,Raw!$B$2:$DG$512,35,0)</f>
        <v>3.45</v>
      </c>
      <c r="L392" s="13" t="str">
        <f>VLOOKUP($A392,Raw!$B$2:$DG$512,36,0)</f>
        <v>2.74</v>
      </c>
      <c r="M392" s="13" t="str">
        <f>VLOOKUP($A392,Raw!$B$2:$DG$512,37,0)</f>
        <v>112.57</v>
      </c>
    </row>
    <row r="393" spans="1:13" x14ac:dyDescent="0.3">
      <c r="A393" s="13" t="s">
        <v>6500</v>
      </c>
      <c r="B393" s="13" t="str">
        <f>VLOOKUP($A393,Raw!$B$2:$DG$512,26,0)</f>
        <v>84.52</v>
      </c>
      <c r="C393" s="13" t="str">
        <f>VLOOKUP($A393,Raw!$B$2:$DG$512,27,0)</f>
        <v>0</v>
      </c>
      <c r="D393" s="13" t="str">
        <f>VLOOKUP($A393,Raw!$B$2:$DG$512,28,0)</f>
        <v>0</v>
      </c>
      <c r="E393" s="13" t="str">
        <f>VLOOKUP($A393,Raw!$B$2:$DG$512,29,0)</f>
        <v>0</v>
      </c>
      <c r="F393" s="13" t="str">
        <f>VLOOKUP($A393,Raw!$B$2:$DG$512,30,0)</f>
        <v>0</v>
      </c>
      <c r="G393" s="13" t="str">
        <f>VLOOKUP($A393,Raw!$B$2:$DG$512,31,0)</f>
        <v>0</v>
      </c>
      <c r="H393" s="13" t="str">
        <f>VLOOKUP($A393,Raw!$B$2:$DG$512,32,0)</f>
        <v>0</v>
      </c>
      <c r="I393" s="13" t="str">
        <f>VLOOKUP($A393,Raw!$B$2:$DG$512,33,0)</f>
        <v>0</v>
      </c>
      <c r="J393" s="13" t="str">
        <f>VLOOKUP($A393,Raw!$B$2:$DG$512,34,0)</f>
        <v>0</v>
      </c>
      <c r="K393" s="13" t="str">
        <f>VLOOKUP($A393,Raw!$B$2:$DG$512,35,0)</f>
        <v>11.4</v>
      </c>
      <c r="L393" s="13" t="str">
        <f>VLOOKUP($A393,Raw!$B$2:$DG$512,36,0)</f>
        <v>5.11</v>
      </c>
      <c r="M393" s="13" t="str">
        <f>VLOOKUP($A393,Raw!$B$2:$DG$512,37,0)</f>
        <v>101.03</v>
      </c>
    </row>
    <row r="394" spans="1:13" x14ac:dyDescent="0.3">
      <c r="A394" s="13" t="s">
        <v>6519</v>
      </c>
      <c r="B394" s="13" t="str">
        <f>VLOOKUP($A394,Raw!$B$2:$DG$512,26,0)</f>
        <v>0</v>
      </c>
      <c r="C394" s="13" t="str">
        <f>VLOOKUP($A394,Raw!$B$2:$DG$512,27,0)</f>
        <v>0</v>
      </c>
      <c r="D394" s="13" t="str">
        <f>VLOOKUP($A394,Raw!$B$2:$DG$512,28,0)</f>
        <v>0</v>
      </c>
      <c r="E394" s="13" t="str">
        <f>VLOOKUP($A394,Raw!$B$2:$DG$512,29,0)</f>
        <v>0</v>
      </c>
      <c r="F394" s="13" t="str">
        <f>VLOOKUP($A394,Raw!$B$2:$DG$512,30,0)</f>
        <v>0</v>
      </c>
      <c r="G394" s="13" t="str">
        <f>VLOOKUP($A394,Raw!$B$2:$DG$512,31,0)</f>
        <v>0</v>
      </c>
      <c r="H394" s="13" t="str">
        <f>VLOOKUP($A394,Raw!$B$2:$DG$512,32,0)</f>
        <v>0</v>
      </c>
      <c r="I394" s="13" t="str">
        <f>VLOOKUP($A394,Raw!$B$2:$DG$512,33,0)</f>
        <v>0</v>
      </c>
      <c r="J394" s="13" t="str">
        <f>VLOOKUP($A394,Raw!$B$2:$DG$512,34,0)</f>
        <v>0</v>
      </c>
      <c r="K394" s="13" t="str">
        <f>VLOOKUP($A394,Raw!$B$2:$DG$512,35,0)</f>
        <v>0</v>
      </c>
      <c r="L394" s="13" t="str">
        <f>VLOOKUP($A394,Raw!$B$2:$DG$512,36,0)</f>
        <v>0</v>
      </c>
      <c r="M394" s="13" t="str">
        <f>VLOOKUP($A394,Raw!$B$2:$DG$512,37,0)</f>
        <v>0</v>
      </c>
    </row>
    <row r="395" spans="1:13" x14ac:dyDescent="0.3">
      <c r="A395" s="13" t="s">
        <v>6527</v>
      </c>
      <c r="B395" s="13" t="str">
        <f>VLOOKUP($A395,Raw!$B$2:$DG$512,26,0)</f>
        <v>167.24</v>
      </c>
      <c r="C395" s="13" t="str">
        <f>VLOOKUP($A395,Raw!$B$2:$DG$512,27,0)</f>
        <v>0</v>
      </c>
      <c r="D395" s="13" t="str">
        <f>VLOOKUP($A395,Raw!$B$2:$DG$512,28,0)</f>
        <v>0.75</v>
      </c>
      <c r="E395" s="13" t="str">
        <f>VLOOKUP($A395,Raw!$B$2:$DG$512,29,0)</f>
        <v>0</v>
      </c>
      <c r="F395" s="13" t="str">
        <f>VLOOKUP($A395,Raw!$B$2:$DG$512,30,0)</f>
        <v>0</v>
      </c>
      <c r="G395" s="13" t="str">
        <f>VLOOKUP($A395,Raw!$B$2:$DG$512,31,0)</f>
        <v>0</v>
      </c>
      <c r="H395" s="13" t="str">
        <f>VLOOKUP($A395,Raw!$B$2:$DG$512,32,0)</f>
        <v>0</v>
      </c>
      <c r="I395" s="13" t="str">
        <f>VLOOKUP($A395,Raw!$B$2:$DG$512,33,0)</f>
        <v>0</v>
      </c>
      <c r="J395" s="13" t="str">
        <f>VLOOKUP($A395,Raw!$B$2:$DG$512,34,0)</f>
        <v>0</v>
      </c>
      <c r="K395" s="13" t="str">
        <f>VLOOKUP($A395,Raw!$B$2:$DG$512,35,0)</f>
        <v>12.77</v>
      </c>
      <c r="L395" s="13" t="str">
        <f>VLOOKUP($A395,Raw!$B$2:$DG$512,36,0)</f>
        <v>21.35</v>
      </c>
      <c r="M395" s="13" t="str">
        <f>VLOOKUP($A395,Raw!$B$2:$DG$512,37,0)</f>
        <v>202.11</v>
      </c>
    </row>
    <row r="396" spans="1:13" x14ac:dyDescent="0.3">
      <c r="A396" s="13" t="s">
        <v>6548</v>
      </c>
      <c r="B396" s="13" t="str">
        <f>VLOOKUP($A396,Raw!$B$2:$DG$512,26,0)</f>
        <v>13.5033</v>
      </c>
      <c r="C396" s="13" t="str">
        <f>VLOOKUP($A396,Raw!$B$2:$DG$512,27,0)</f>
        <v>0</v>
      </c>
      <c r="D396" s="13" t="str">
        <f>VLOOKUP($A396,Raw!$B$2:$DG$512,28,0)</f>
        <v>0.9886</v>
      </c>
      <c r="E396" s="13" t="str">
        <f>VLOOKUP($A396,Raw!$B$2:$DG$512,29,0)</f>
        <v>0</v>
      </c>
      <c r="F396" s="13" t="str">
        <f>VLOOKUP($A396,Raw!$B$2:$DG$512,30,0)</f>
        <v>0</v>
      </c>
      <c r="G396" s="13" t="str">
        <f>VLOOKUP($A396,Raw!$B$2:$DG$512,31,0)</f>
        <v>0</v>
      </c>
      <c r="H396" s="13" t="str">
        <f>VLOOKUP($A396,Raw!$B$2:$DG$512,32,0)</f>
        <v>0</v>
      </c>
      <c r="I396" s="13" t="str">
        <f>VLOOKUP($A396,Raw!$B$2:$DG$512,33,0)</f>
        <v>0</v>
      </c>
      <c r="J396" s="13" t="str">
        <f>VLOOKUP($A396,Raw!$B$2:$DG$512,34,0)</f>
        <v>0</v>
      </c>
      <c r="K396" s="13" t="str">
        <f>VLOOKUP($A396,Raw!$B$2:$DG$512,35,0)</f>
        <v>35.5887</v>
      </c>
      <c r="L396" s="13" t="str">
        <f>VLOOKUP($A396,Raw!$B$2:$DG$512,36,0)</f>
        <v>26.6273</v>
      </c>
      <c r="M396" s="13" t="str">
        <f>VLOOKUP($A396,Raw!$B$2:$DG$512,37,0)</f>
        <v>76.7079</v>
      </c>
    </row>
    <row r="397" spans="1:13" x14ac:dyDescent="0.3">
      <c r="A397" s="13" t="s">
        <v>6565</v>
      </c>
      <c r="B397" s="13" t="str">
        <f>VLOOKUP($A397,Raw!$B$2:$DG$512,26,0)</f>
        <v>0</v>
      </c>
      <c r="C397" s="13" t="str">
        <f>VLOOKUP($A397,Raw!$B$2:$DG$512,27,0)</f>
        <v>0</v>
      </c>
      <c r="D397" s="13" t="str">
        <f>VLOOKUP($A397,Raw!$B$2:$DG$512,28,0)</f>
        <v>0</v>
      </c>
      <c r="E397" s="13" t="str">
        <f>VLOOKUP($A397,Raw!$B$2:$DG$512,29,0)</f>
        <v>0</v>
      </c>
      <c r="F397" s="13" t="str">
        <f>VLOOKUP($A397,Raw!$B$2:$DG$512,30,0)</f>
        <v>0</v>
      </c>
      <c r="G397" s="13" t="str">
        <f>VLOOKUP($A397,Raw!$B$2:$DG$512,31,0)</f>
        <v>0</v>
      </c>
      <c r="H397" s="13" t="str">
        <f>VLOOKUP($A397,Raw!$B$2:$DG$512,32,0)</f>
        <v>0</v>
      </c>
      <c r="I397" s="13" t="str">
        <f>VLOOKUP($A397,Raw!$B$2:$DG$512,33,0)</f>
        <v>0</v>
      </c>
      <c r="J397" s="13" t="str">
        <f>VLOOKUP($A397,Raw!$B$2:$DG$512,34,0)</f>
        <v>0</v>
      </c>
      <c r="K397" s="13" t="str">
        <f>VLOOKUP($A397,Raw!$B$2:$DG$512,35,0)</f>
        <v>0</v>
      </c>
      <c r="L397" s="13" t="str">
        <f>VLOOKUP($A397,Raw!$B$2:$DG$512,36,0)</f>
        <v>0</v>
      </c>
      <c r="M397" s="13" t="str">
        <f>VLOOKUP($A397,Raw!$B$2:$DG$512,37,0)</f>
        <v>0</v>
      </c>
    </row>
    <row r="398" spans="1:13" x14ac:dyDescent="0.3">
      <c r="A398" s="13" t="s">
        <v>6574</v>
      </c>
      <c r="B398" s="13" t="str">
        <f>VLOOKUP($A398,Raw!$B$2:$DG$512,26,0)</f>
        <v>1.56</v>
      </c>
      <c r="C398" s="13" t="str">
        <f>VLOOKUP($A398,Raw!$B$2:$DG$512,27,0)</f>
        <v>0</v>
      </c>
      <c r="D398" s="13" t="str">
        <f>VLOOKUP($A398,Raw!$B$2:$DG$512,28,0)</f>
        <v>0</v>
      </c>
      <c r="E398" s="13" t="str">
        <f>VLOOKUP($A398,Raw!$B$2:$DG$512,29,0)</f>
        <v>0</v>
      </c>
      <c r="F398" s="13" t="str">
        <f>VLOOKUP($A398,Raw!$B$2:$DG$512,30,0)</f>
        <v>0</v>
      </c>
      <c r="G398" s="13" t="str">
        <f>VLOOKUP($A398,Raw!$B$2:$DG$512,31,0)</f>
        <v>0</v>
      </c>
      <c r="H398" s="13" t="str">
        <f>VLOOKUP($A398,Raw!$B$2:$DG$512,32,0)</f>
        <v>0</v>
      </c>
      <c r="I398" s="13" t="str">
        <f>VLOOKUP($A398,Raw!$B$2:$DG$512,33,0)</f>
        <v>0</v>
      </c>
      <c r="J398" s="13" t="str">
        <f>VLOOKUP($A398,Raw!$B$2:$DG$512,34,0)</f>
        <v>0</v>
      </c>
      <c r="K398" s="13" t="str">
        <f>VLOOKUP($A398,Raw!$B$2:$DG$512,35,0)</f>
        <v>1.51</v>
      </c>
      <c r="L398" s="13" t="str">
        <f>VLOOKUP($A398,Raw!$B$2:$DG$512,36,0)</f>
        <v>0.02</v>
      </c>
      <c r="M398" s="13" t="str">
        <f>VLOOKUP($A398,Raw!$B$2:$DG$512,37,0)</f>
        <v>3.09</v>
      </c>
    </row>
    <row r="399" spans="1:13" x14ac:dyDescent="0.3">
      <c r="A399" s="13" t="s">
        <v>6582</v>
      </c>
      <c r="B399" s="13" t="str">
        <f>VLOOKUP($A399,Raw!$B$2:$DG$512,26,0)</f>
        <v>67.5703</v>
      </c>
      <c r="C399" s="13" t="str">
        <f>VLOOKUP($A399,Raw!$B$2:$DG$512,27,0)</f>
        <v>0</v>
      </c>
      <c r="D399" s="13" t="str">
        <f>VLOOKUP($A399,Raw!$B$2:$DG$512,28,0)</f>
        <v>0</v>
      </c>
      <c r="E399" s="13" t="str">
        <f>VLOOKUP($A399,Raw!$B$2:$DG$512,29,0)</f>
        <v>0</v>
      </c>
      <c r="F399" s="13" t="str">
        <f>VLOOKUP($A399,Raw!$B$2:$DG$512,30,0)</f>
        <v>0</v>
      </c>
      <c r="G399" s="13" t="str">
        <f>VLOOKUP($A399,Raw!$B$2:$DG$512,31,0)</f>
        <v>0</v>
      </c>
      <c r="H399" s="13" t="str">
        <f>VLOOKUP($A399,Raw!$B$2:$DG$512,32,0)</f>
        <v>0</v>
      </c>
      <c r="I399" s="13" t="str">
        <f>VLOOKUP($A399,Raw!$B$2:$DG$512,33,0)</f>
        <v>0</v>
      </c>
      <c r="J399" s="13" t="str">
        <f>VLOOKUP($A399,Raw!$B$2:$DG$512,34,0)</f>
        <v>0</v>
      </c>
      <c r="K399" s="13" t="str">
        <f>VLOOKUP($A399,Raw!$B$2:$DG$512,35,0)</f>
        <v>7.5741</v>
      </c>
      <c r="L399" s="13" t="str">
        <f>VLOOKUP($A399,Raw!$B$2:$DG$512,36,0)</f>
        <v>2.7344</v>
      </c>
      <c r="M399" s="13" t="str">
        <f>VLOOKUP($A399,Raw!$B$2:$DG$512,37,0)</f>
        <v>77.879</v>
      </c>
    </row>
    <row r="400" spans="1:13" x14ac:dyDescent="0.3">
      <c r="A400" s="13" t="s">
        <v>6603</v>
      </c>
      <c r="B400" s="13" t="str">
        <f>VLOOKUP($A400,Raw!$B$2:$DG$512,26,0)</f>
        <v>0</v>
      </c>
      <c r="C400" s="13" t="str">
        <f>VLOOKUP($A400,Raw!$B$2:$DG$512,27,0)</f>
        <v>0</v>
      </c>
      <c r="D400" s="13" t="str">
        <f>VLOOKUP($A400,Raw!$B$2:$DG$512,28,0)</f>
        <v>0</v>
      </c>
      <c r="E400" s="13" t="str">
        <f>VLOOKUP($A400,Raw!$B$2:$DG$512,29,0)</f>
        <v>0</v>
      </c>
      <c r="F400" s="13" t="str">
        <f>VLOOKUP($A400,Raw!$B$2:$DG$512,30,0)</f>
        <v>0</v>
      </c>
      <c r="G400" s="13" t="str">
        <f>VLOOKUP($A400,Raw!$B$2:$DG$512,31,0)</f>
        <v>0</v>
      </c>
      <c r="H400" s="13" t="str">
        <f>VLOOKUP($A400,Raw!$B$2:$DG$512,32,0)</f>
        <v>0</v>
      </c>
      <c r="I400" s="13" t="str">
        <f>VLOOKUP($A400,Raw!$B$2:$DG$512,33,0)</f>
        <v>0</v>
      </c>
      <c r="J400" s="13" t="str">
        <f>VLOOKUP($A400,Raw!$B$2:$DG$512,34,0)</f>
        <v>0</v>
      </c>
      <c r="K400" s="13" t="str">
        <f>VLOOKUP($A400,Raw!$B$2:$DG$512,35,0)</f>
        <v>0</v>
      </c>
      <c r="L400" s="13" t="str">
        <f>VLOOKUP($A400,Raw!$B$2:$DG$512,36,0)</f>
        <v>0</v>
      </c>
      <c r="M400" s="13" t="str">
        <f>VLOOKUP($A400,Raw!$B$2:$DG$512,37,0)</f>
        <v>0</v>
      </c>
    </row>
    <row r="401" spans="1:13" x14ac:dyDescent="0.3">
      <c r="A401" s="13" t="s">
        <v>6611</v>
      </c>
      <c r="B401" s="13" t="str">
        <f>VLOOKUP($A401,Raw!$B$2:$DG$512,26,0)</f>
        <v>253.37369</v>
      </c>
      <c r="C401" s="13" t="str">
        <f>VLOOKUP($A401,Raw!$B$2:$DG$512,27,0)</f>
        <v>13.96004</v>
      </c>
      <c r="D401" s="13" t="str">
        <f>VLOOKUP($A401,Raw!$B$2:$DG$512,28,0)</f>
        <v>0</v>
      </c>
      <c r="E401" s="13" t="str">
        <f>VLOOKUP($A401,Raw!$B$2:$DG$512,29,0)</f>
        <v>0</v>
      </c>
      <c r="F401" s="13" t="str">
        <f>VLOOKUP($A401,Raw!$B$2:$DG$512,30,0)</f>
        <v>0</v>
      </c>
      <c r="G401" s="13" t="str">
        <f>VLOOKUP($A401,Raw!$B$2:$DG$512,31,0)</f>
        <v>0</v>
      </c>
      <c r="H401" s="13" t="str">
        <f>VLOOKUP($A401,Raw!$B$2:$DG$512,32,0)</f>
        <v>0</v>
      </c>
      <c r="I401" s="13" t="str">
        <f>VLOOKUP($A401,Raw!$B$2:$DG$512,33,0)</f>
        <v>0</v>
      </c>
      <c r="J401" s="13" t="str">
        <f>VLOOKUP($A401,Raw!$B$2:$DG$512,34,0)</f>
        <v>0</v>
      </c>
      <c r="K401" s="13" t="str">
        <f>VLOOKUP($A401,Raw!$B$2:$DG$512,35,0)</f>
        <v>308.52314</v>
      </c>
      <c r="L401" s="13" t="str">
        <f>VLOOKUP($A401,Raw!$B$2:$DG$512,36,0)</f>
        <v>4.84759</v>
      </c>
      <c r="M401" s="13" t="str">
        <f>VLOOKUP($A401,Raw!$B$2:$DG$512,37,0)</f>
        <v>580.70446</v>
      </c>
    </row>
    <row r="402" spans="1:13" x14ac:dyDescent="0.3">
      <c r="A402" s="13" t="s">
        <v>6644</v>
      </c>
      <c r="B402" s="13" t="str">
        <f>VLOOKUP($A402,Raw!$B$2:$DG$512,26,0)</f>
        <v>92.06</v>
      </c>
      <c r="C402" s="13" t="str">
        <f>VLOOKUP($A402,Raw!$B$2:$DG$512,27,0)</f>
        <v>0</v>
      </c>
      <c r="D402" s="13" t="str">
        <f>VLOOKUP($A402,Raw!$B$2:$DG$512,28,0)</f>
        <v>0</v>
      </c>
      <c r="E402" s="13" t="str">
        <f>VLOOKUP($A402,Raw!$B$2:$DG$512,29,0)</f>
        <v>0</v>
      </c>
      <c r="F402" s="13" t="str">
        <f>VLOOKUP($A402,Raw!$B$2:$DG$512,30,0)</f>
        <v>0</v>
      </c>
      <c r="G402" s="13" t="str">
        <f>VLOOKUP($A402,Raw!$B$2:$DG$512,31,0)</f>
        <v>0</v>
      </c>
      <c r="H402" s="13" t="str">
        <f>VLOOKUP($A402,Raw!$B$2:$DG$512,32,0)</f>
        <v>0</v>
      </c>
      <c r="I402" s="13" t="str">
        <f>VLOOKUP($A402,Raw!$B$2:$DG$512,33,0)</f>
        <v>0</v>
      </c>
      <c r="J402" s="13" t="str">
        <f>VLOOKUP($A402,Raw!$B$2:$DG$512,34,0)</f>
        <v>0</v>
      </c>
      <c r="K402" s="13" t="str">
        <f>VLOOKUP($A402,Raw!$B$2:$DG$512,35,0)</f>
        <v>20.61</v>
      </c>
      <c r="L402" s="13" t="str">
        <f>VLOOKUP($A402,Raw!$B$2:$DG$512,36,0)</f>
        <v>3.26</v>
      </c>
      <c r="M402" s="13" t="str">
        <f>VLOOKUP($A402,Raw!$B$2:$DG$512,37,0)</f>
        <v>115.93</v>
      </c>
    </row>
    <row r="403" spans="1:13" x14ac:dyDescent="0.3">
      <c r="A403" s="13" t="s">
        <v>6652</v>
      </c>
      <c r="B403" s="13" t="str">
        <f>VLOOKUP($A403,Raw!$B$2:$DG$512,26,0)</f>
        <v>0</v>
      </c>
      <c r="C403" s="13" t="str">
        <f>VLOOKUP($A403,Raw!$B$2:$DG$512,27,0)</f>
        <v>0</v>
      </c>
      <c r="D403" s="13" t="str">
        <f>VLOOKUP($A403,Raw!$B$2:$DG$512,28,0)</f>
        <v>0</v>
      </c>
      <c r="E403" s="13" t="str">
        <f>VLOOKUP($A403,Raw!$B$2:$DG$512,29,0)</f>
        <v>0</v>
      </c>
      <c r="F403" s="13" t="str">
        <f>VLOOKUP($A403,Raw!$B$2:$DG$512,30,0)</f>
        <v>0</v>
      </c>
      <c r="G403" s="13" t="str">
        <f>VLOOKUP($A403,Raw!$B$2:$DG$512,31,0)</f>
        <v>0</v>
      </c>
      <c r="H403" s="13" t="str">
        <f>VLOOKUP($A403,Raw!$B$2:$DG$512,32,0)</f>
        <v>0</v>
      </c>
      <c r="I403" s="13" t="str">
        <f>VLOOKUP($A403,Raw!$B$2:$DG$512,33,0)</f>
        <v>0</v>
      </c>
      <c r="J403" s="13" t="str">
        <f>VLOOKUP($A403,Raw!$B$2:$DG$512,34,0)</f>
        <v>0</v>
      </c>
      <c r="K403" s="13" t="str">
        <f>VLOOKUP($A403,Raw!$B$2:$DG$512,35,0)</f>
        <v>0</v>
      </c>
      <c r="L403" s="13" t="str">
        <f>VLOOKUP($A403,Raw!$B$2:$DG$512,36,0)</f>
        <v>0</v>
      </c>
      <c r="M403" s="13" t="str">
        <f>VLOOKUP($A403,Raw!$B$2:$DG$512,37,0)</f>
        <v>0</v>
      </c>
    </row>
    <row r="404" spans="1:13" x14ac:dyDescent="0.3">
      <c r="A404" s="13" t="s">
        <v>6659</v>
      </c>
      <c r="B404" s="13" t="str">
        <f>VLOOKUP($A404,Raw!$B$2:$DG$512,26,0)</f>
        <v>6071.6</v>
      </c>
      <c r="C404" s="13" t="str">
        <f>VLOOKUP($A404,Raw!$B$2:$DG$512,27,0)</f>
        <v>0</v>
      </c>
      <c r="D404" s="13" t="str">
        <f>VLOOKUP($A404,Raw!$B$2:$DG$512,28,0)</f>
        <v>0</v>
      </c>
      <c r="E404" s="13" t="str">
        <f>VLOOKUP($A404,Raw!$B$2:$DG$512,29,0)</f>
        <v>0</v>
      </c>
      <c r="F404" s="13" t="str">
        <f>VLOOKUP($A404,Raw!$B$2:$DG$512,30,0)</f>
        <v>0</v>
      </c>
      <c r="G404" s="13" t="str">
        <f>VLOOKUP($A404,Raw!$B$2:$DG$512,31,0)</f>
        <v>0</v>
      </c>
      <c r="H404" s="13" t="str">
        <f>VLOOKUP($A404,Raw!$B$2:$DG$512,32,0)</f>
        <v>0</v>
      </c>
      <c r="I404" s="13" t="str">
        <f>VLOOKUP($A404,Raw!$B$2:$DG$512,33,0)</f>
        <v>0</v>
      </c>
      <c r="J404" s="13" t="str">
        <f>VLOOKUP($A404,Raw!$B$2:$DG$512,34,0)</f>
        <v>0</v>
      </c>
      <c r="K404" s="13" t="str">
        <f>VLOOKUP($A404,Raw!$B$2:$DG$512,35,0)</f>
        <v>0</v>
      </c>
      <c r="L404" s="13" t="str">
        <f>VLOOKUP($A404,Raw!$B$2:$DG$512,36,0)</f>
        <v>48.51</v>
      </c>
      <c r="M404" s="13" t="str">
        <f>VLOOKUP($A404,Raw!$B$2:$DG$512,37,0)</f>
        <v>6120.11</v>
      </c>
    </row>
    <row r="405" spans="1:13" x14ac:dyDescent="0.3">
      <c r="A405" s="13" t="s">
        <v>6674</v>
      </c>
      <c r="B405" s="13" t="str">
        <f>VLOOKUP($A405,Raw!$B$2:$DG$512,26,0)</f>
        <v>249.75</v>
      </c>
      <c r="C405" s="13" t="str">
        <f>VLOOKUP($A405,Raw!$B$2:$DG$512,27,0)</f>
        <v>0.2</v>
      </c>
      <c r="D405" s="13" t="str">
        <f>VLOOKUP($A405,Raw!$B$2:$DG$512,28,0)</f>
        <v>0</v>
      </c>
      <c r="E405" s="13" t="str">
        <f>VLOOKUP($A405,Raw!$B$2:$DG$512,29,0)</f>
        <v>0</v>
      </c>
      <c r="F405" s="13" t="str">
        <f>VLOOKUP($A405,Raw!$B$2:$DG$512,30,0)</f>
        <v>0</v>
      </c>
      <c r="G405" s="13" t="str">
        <f>VLOOKUP($A405,Raw!$B$2:$DG$512,31,0)</f>
        <v>0</v>
      </c>
      <c r="H405" s="13" t="str">
        <f>VLOOKUP($A405,Raw!$B$2:$DG$512,32,0)</f>
        <v>0</v>
      </c>
      <c r="I405" s="13" t="str">
        <f>VLOOKUP($A405,Raw!$B$2:$DG$512,33,0)</f>
        <v>0</v>
      </c>
      <c r="J405" s="13" t="str">
        <f>VLOOKUP($A405,Raw!$B$2:$DG$512,34,0)</f>
        <v>0</v>
      </c>
      <c r="K405" s="13" t="str">
        <f>VLOOKUP($A405,Raw!$B$2:$DG$512,35,0)</f>
        <v>0.55</v>
      </c>
      <c r="L405" s="13" t="str">
        <f>VLOOKUP($A405,Raw!$B$2:$DG$512,36,0)</f>
        <v>5.04</v>
      </c>
      <c r="M405" s="13" t="str">
        <f>VLOOKUP($A405,Raw!$B$2:$DG$512,37,0)</f>
        <v>255.54</v>
      </c>
    </row>
    <row r="406" spans="1:13" x14ac:dyDescent="0.3">
      <c r="A406" s="13" t="s">
        <v>6689</v>
      </c>
      <c r="B406" s="13" t="str">
        <f>VLOOKUP($A406,Raw!$B$2:$DG$512,26,0)</f>
        <v>61.52</v>
      </c>
      <c r="C406" s="13" t="str">
        <f>VLOOKUP($A406,Raw!$B$2:$DG$512,27,0)</f>
        <v>0</v>
      </c>
      <c r="D406" s="13" t="str">
        <f>VLOOKUP($A406,Raw!$B$2:$DG$512,28,0)</f>
        <v>0</v>
      </c>
      <c r="E406" s="13" t="str">
        <f>VLOOKUP($A406,Raw!$B$2:$DG$512,29,0)</f>
        <v>0</v>
      </c>
      <c r="F406" s="13" t="str">
        <f>VLOOKUP($A406,Raw!$B$2:$DG$512,30,0)</f>
        <v>0</v>
      </c>
      <c r="G406" s="13" t="str">
        <f>VLOOKUP($A406,Raw!$B$2:$DG$512,31,0)</f>
        <v>0</v>
      </c>
      <c r="H406" s="13" t="str">
        <f>VLOOKUP($A406,Raw!$B$2:$DG$512,32,0)</f>
        <v>0</v>
      </c>
      <c r="I406" s="13" t="str">
        <f>VLOOKUP($A406,Raw!$B$2:$DG$512,33,0)</f>
        <v>0</v>
      </c>
      <c r="J406" s="13" t="str">
        <f>VLOOKUP($A406,Raw!$B$2:$DG$512,34,0)</f>
        <v>0</v>
      </c>
      <c r="K406" s="13" t="str">
        <f>VLOOKUP($A406,Raw!$B$2:$DG$512,35,0)</f>
        <v>6.36</v>
      </c>
      <c r="L406" s="13" t="str">
        <f>VLOOKUP($A406,Raw!$B$2:$DG$512,36,0)</f>
        <v>2.53</v>
      </c>
      <c r="M406" s="13" t="str">
        <f>VLOOKUP($A406,Raw!$B$2:$DG$512,37,0)</f>
        <v>70.41</v>
      </c>
    </row>
    <row r="407" spans="1:13" x14ac:dyDescent="0.3">
      <c r="A407" s="13" t="s">
        <v>6708</v>
      </c>
      <c r="B407" s="13" t="str">
        <f>VLOOKUP($A407,Raw!$B$2:$DG$512,26,0)</f>
        <v>6440.52</v>
      </c>
      <c r="C407" s="13" t="str">
        <f>VLOOKUP($A407,Raw!$B$2:$DG$512,27,0)</f>
        <v>0</v>
      </c>
      <c r="D407" s="13" t="str">
        <f>VLOOKUP($A407,Raw!$B$2:$DG$512,28,0)</f>
        <v>0</v>
      </c>
      <c r="E407" s="13" t="str">
        <f>VLOOKUP($A407,Raw!$B$2:$DG$512,29,0)</f>
        <v>0</v>
      </c>
      <c r="F407" s="13" t="str">
        <f>VLOOKUP($A407,Raw!$B$2:$DG$512,30,0)</f>
        <v>0</v>
      </c>
      <c r="G407" s="13" t="str">
        <f>VLOOKUP($A407,Raw!$B$2:$DG$512,31,0)</f>
        <v>0</v>
      </c>
      <c r="H407" s="13" t="str">
        <f>VLOOKUP($A407,Raw!$B$2:$DG$512,32,0)</f>
        <v>0</v>
      </c>
      <c r="I407" s="13" t="str">
        <f>VLOOKUP($A407,Raw!$B$2:$DG$512,33,0)</f>
        <v>0</v>
      </c>
      <c r="J407" s="13" t="str">
        <f>VLOOKUP($A407,Raw!$B$2:$DG$512,34,0)</f>
        <v>0</v>
      </c>
      <c r="K407" s="13" t="str">
        <f>VLOOKUP($A407,Raw!$B$2:$DG$512,35,0)</f>
        <v>21.1</v>
      </c>
      <c r="L407" s="13" t="str">
        <f>VLOOKUP($A407,Raw!$B$2:$DG$512,36,0)</f>
        <v>116.41</v>
      </c>
      <c r="M407" s="13" t="str">
        <f>VLOOKUP($A407,Raw!$B$2:$DG$512,37,0)</f>
        <v>6578.03</v>
      </c>
    </row>
    <row r="408" spans="1:13" x14ac:dyDescent="0.3">
      <c r="A408" s="13" t="s">
        <v>6728</v>
      </c>
      <c r="B408" s="13" t="str">
        <f>VLOOKUP($A408,Raw!$B$2:$DG$512,26,0)</f>
        <v>361.81</v>
      </c>
      <c r="C408" s="13" t="str">
        <f>VLOOKUP($A408,Raw!$B$2:$DG$512,27,0)</f>
        <v>0</v>
      </c>
      <c r="D408" s="13" t="str">
        <f>VLOOKUP($A408,Raw!$B$2:$DG$512,28,0)</f>
        <v>0</v>
      </c>
      <c r="E408" s="13" t="str">
        <f>VLOOKUP($A408,Raw!$B$2:$DG$512,29,0)</f>
        <v>0</v>
      </c>
      <c r="F408" s="13" t="str">
        <f>VLOOKUP($A408,Raw!$B$2:$DG$512,30,0)</f>
        <v>0</v>
      </c>
      <c r="G408" s="13" t="str">
        <f>VLOOKUP($A408,Raw!$B$2:$DG$512,31,0)</f>
        <v>0</v>
      </c>
      <c r="H408" s="13" t="str">
        <f>VLOOKUP($A408,Raw!$B$2:$DG$512,32,0)</f>
        <v>0</v>
      </c>
      <c r="I408" s="13" t="str">
        <f>VLOOKUP($A408,Raw!$B$2:$DG$512,33,0)</f>
        <v>0</v>
      </c>
      <c r="J408" s="13" t="str">
        <f>VLOOKUP($A408,Raw!$B$2:$DG$512,34,0)</f>
        <v>0</v>
      </c>
      <c r="K408" s="13" t="str">
        <f>VLOOKUP($A408,Raw!$B$2:$DG$512,35,0)</f>
        <v>1.45</v>
      </c>
      <c r="L408" s="13" t="str">
        <f>VLOOKUP($A408,Raw!$B$2:$DG$512,36,0)</f>
        <v>2.19</v>
      </c>
      <c r="M408" s="13" t="str">
        <f>VLOOKUP($A408,Raw!$B$2:$DG$512,37,0)</f>
        <v>365.45</v>
      </c>
    </row>
    <row r="409" spans="1:13" x14ac:dyDescent="0.3">
      <c r="A409" s="13" t="s">
        <v>6745</v>
      </c>
      <c r="B409" s="13" t="str">
        <f>VLOOKUP($A409,Raw!$B$2:$DG$512,26,0)</f>
        <v>167.33</v>
      </c>
      <c r="C409" s="13" t="str">
        <f>VLOOKUP($A409,Raw!$B$2:$DG$512,27,0)</f>
        <v>0</v>
      </c>
      <c r="D409" s="13" t="str">
        <f>VLOOKUP($A409,Raw!$B$2:$DG$512,28,0)</f>
        <v>0</v>
      </c>
      <c r="E409" s="13" t="str">
        <f>VLOOKUP($A409,Raw!$B$2:$DG$512,29,0)</f>
        <v>0</v>
      </c>
      <c r="F409" s="13" t="str">
        <f>VLOOKUP($A409,Raw!$B$2:$DG$512,30,0)</f>
        <v>0</v>
      </c>
      <c r="G409" s="13" t="str">
        <f>VLOOKUP($A409,Raw!$B$2:$DG$512,31,0)</f>
        <v>0</v>
      </c>
      <c r="H409" s="13" t="str">
        <f>VLOOKUP($A409,Raw!$B$2:$DG$512,32,0)</f>
        <v>0</v>
      </c>
      <c r="I409" s="13" t="str">
        <f>VLOOKUP($A409,Raw!$B$2:$DG$512,33,0)</f>
        <v>0</v>
      </c>
      <c r="J409" s="13" t="str">
        <f>VLOOKUP($A409,Raw!$B$2:$DG$512,34,0)</f>
        <v>0</v>
      </c>
      <c r="K409" s="13" t="str">
        <f>VLOOKUP($A409,Raw!$B$2:$DG$512,35,0)</f>
        <v>1.17</v>
      </c>
      <c r="L409" s="13" t="str">
        <f>VLOOKUP($A409,Raw!$B$2:$DG$512,36,0)</f>
        <v>23.47</v>
      </c>
      <c r="M409" s="13" t="str">
        <f>VLOOKUP($A409,Raw!$B$2:$DG$512,37,0)</f>
        <v>191.97</v>
      </c>
    </row>
    <row r="410" spans="1:13" x14ac:dyDescent="0.3">
      <c r="A410" s="13" t="s">
        <v>6760</v>
      </c>
      <c r="B410" s="13" t="str">
        <f>VLOOKUP($A410,Raw!$B$2:$DG$512,26,0)</f>
        <v>2.82</v>
      </c>
      <c r="C410" s="13" t="str">
        <f>VLOOKUP($A410,Raw!$B$2:$DG$512,27,0)</f>
        <v>0</v>
      </c>
      <c r="D410" s="13" t="str">
        <f>VLOOKUP($A410,Raw!$B$2:$DG$512,28,0)</f>
        <v>0</v>
      </c>
      <c r="E410" s="13" t="str">
        <f>VLOOKUP($A410,Raw!$B$2:$DG$512,29,0)</f>
        <v>0</v>
      </c>
      <c r="F410" s="13" t="str">
        <f>VLOOKUP($A410,Raw!$B$2:$DG$512,30,0)</f>
        <v>0</v>
      </c>
      <c r="G410" s="13" t="str">
        <f>VLOOKUP($A410,Raw!$B$2:$DG$512,31,0)</f>
        <v>0</v>
      </c>
      <c r="H410" s="13" t="str">
        <f>VLOOKUP($A410,Raw!$B$2:$DG$512,32,0)</f>
        <v>0</v>
      </c>
      <c r="I410" s="13" t="str">
        <f>VLOOKUP($A410,Raw!$B$2:$DG$512,33,0)</f>
        <v>0</v>
      </c>
      <c r="J410" s="13" t="str">
        <f>VLOOKUP($A410,Raw!$B$2:$DG$512,34,0)</f>
        <v>0</v>
      </c>
      <c r="K410" s="13" t="str">
        <f>VLOOKUP($A410,Raw!$B$2:$DG$512,35,0)</f>
        <v>0</v>
      </c>
      <c r="L410" s="13" t="str">
        <f>VLOOKUP($A410,Raw!$B$2:$DG$512,36,0)</f>
        <v>0.34</v>
      </c>
      <c r="M410" s="13" t="str">
        <f>VLOOKUP($A410,Raw!$B$2:$DG$512,37,0)</f>
        <v>3.16</v>
      </c>
    </row>
    <row r="411" spans="1:13" x14ac:dyDescent="0.3">
      <c r="A411" s="13" t="s">
        <v>6770</v>
      </c>
      <c r="B411" s="13" t="str">
        <f>VLOOKUP($A411,Raw!$B$2:$DG$512,26,0)</f>
        <v>0</v>
      </c>
      <c r="C411" s="13" t="str">
        <f>VLOOKUP($A411,Raw!$B$2:$DG$512,27,0)</f>
        <v>0</v>
      </c>
      <c r="D411" s="13" t="str">
        <f>VLOOKUP($A411,Raw!$B$2:$DG$512,28,0)</f>
        <v>0</v>
      </c>
      <c r="E411" s="13" t="str">
        <f>VLOOKUP($A411,Raw!$B$2:$DG$512,29,0)</f>
        <v>0</v>
      </c>
      <c r="F411" s="13" t="str">
        <f>VLOOKUP($A411,Raw!$B$2:$DG$512,30,0)</f>
        <v>0</v>
      </c>
      <c r="G411" s="13" t="str">
        <f>VLOOKUP($A411,Raw!$B$2:$DG$512,31,0)</f>
        <v>0</v>
      </c>
      <c r="H411" s="13" t="str">
        <f>VLOOKUP($A411,Raw!$B$2:$DG$512,32,0)</f>
        <v>0</v>
      </c>
      <c r="I411" s="13" t="str">
        <f>VLOOKUP($A411,Raw!$B$2:$DG$512,33,0)</f>
        <v>0</v>
      </c>
      <c r="J411" s="13" t="str">
        <f>VLOOKUP($A411,Raw!$B$2:$DG$512,34,0)</f>
        <v>0</v>
      </c>
      <c r="K411" s="13" t="str">
        <f>VLOOKUP($A411,Raw!$B$2:$DG$512,35,0)</f>
        <v>0</v>
      </c>
      <c r="L411" s="13" t="str">
        <f>VLOOKUP($A411,Raw!$B$2:$DG$512,36,0)</f>
        <v>0</v>
      </c>
      <c r="M411" s="13" t="str">
        <f>VLOOKUP($A411,Raw!$B$2:$DG$512,37,0)</f>
        <v>0</v>
      </c>
    </row>
    <row r="412" spans="1:13" x14ac:dyDescent="0.3">
      <c r="A412" s="13" t="s">
        <v>6783</v>
      </c>
      <c r="B412" s="13" t="str">
        <f>VLOOKUP($A412,Raw!$B$2:$DG$512,26,0)</f>
        <v>364.55041</v>
      </c>
      <c r="C412" s="13" t="str">
        <f>VLOOKUP($A412,Raw!$B$2:$DG$512,27,0)</f>
        <v>0</v>
      </c>
      <c r="D412" s="13" t="str">
        <f>VLOOKUP($A412,Raw!$B$2:$DG$512,28,0)</f>
        <v>0</v>
      </c>
      <c r="E412" s="13" t="str">
        <f>VLOOKUP($A412,Raw!$B$2:$DG$512,29,0)</f>
        <v>0</v>
      </c>
      <c r="F412" s="13" t="str">
        <f>VLOOKUP($A412,Raw!$B$2:$DG$512,30,0)</f>
        <v>0</v>
      </c>
      <c r="G412" s="13" t="str">
        <f>VLOOKUP($A412,Raw!$B$2:$DG$512,31,0)</f>
        <v>0</v>
      </c>
      <c r="H412" s="13" t="str">
        <f>VLOOKUP($A412,Raw!$B$2:$DG$512,32,0)</f>
        <v>0</v>
      </c>
      <c r="I412" s="13" t="str">
        <f>VLOOKUP($A412,Raw!$B$2:$DG$512,33,0)</f>
        <v>0</v>
      </c>
      <c r="J412" s="13" t="str">
        <f>VLOOKUP($A412,Raw!$B$2:$DG$512,34,0)</f>
        <v>0</v>
      </c>
      <c r="K412" s="13" t="str">
        <f>VLOOKUP($A412,Raw!$B$2:$DG$512,35,0)</f>
        <v>34.03794</v>
      </c>
      <c r="L412" s="13" t="str">
        <f>VLOOKUP($A412,Raw!$B$2:$DG$512,36,0)</f>
        <v>35.3315</v>
      </c>
      <c r="M412" s="13" t="str">
        <f>VLOOKUP($A412,Raw!$B$2:$DG$512,37,0)</f>
        <v>433.91985</v>
      </c>
    </row>
    <row r="413" spans="1:13" x14ac:dyDescent="0.3">
      <c r="A413" s="13" t="s">
        <v>6796</v>
      </c>
      <c r="B413" s="13" t="str">
        <f>VLOOKUP($A413,Raw!$B$2:$DG$512,26,0)</f>
        <v>0</v>
      </c>
      <c r="C413" s="13" t="str">
        <f>VLOOKUP($A413,Raw!$B$2:$DG$512,27,0)</f>
        <v>0</v>
      </c>
      <c r="D413" s="13" t="str">
        <f>VLOOKUP($A413,Raw!$B$2:$DG$512,28,0)</f>
        <v>0</v>
      </c>
      <c r="E413" s="13" t="str">
        <f>VLOOKUP($A413,Raw!$B$2:$DG$512,29,0)</f>
        <v>0</v>
      </c>
      <c r="F413" s="13" t="str">
        <f>VLOOKUP($A413,Raw!$B$2:$DG$512,30,0)</f>
        <v>0</v>
      </c>
      <c r="G413" s="13" t="str">
        <f>VLOOKUP($A413,Raw!$B$2:$DG$512,31,0)</f>
        <v>0</v>
      </c>
      <c r="H413" s="13" t="str">
        <f>VLOOKUP($A413,Raw!$B$2:$DG$512,32,0)</f>
        <v>0</v>
      </c>
      <c r="I413" s="13" t="str">
        <f>VLOOKUP($A413,Raw!$B$2:$DG$512,33,0)</f>
        <v>0</v>
      </c>
      <c r="J413" s="13" t="str">
        <f>VLOOKUP($A413,Raw!$B$2:$DG$512,34,0)</f>
        <v>0</v>
      </c>
      <c r="K413" s="13" t="str">
        <f>VLOOKUP($A413,Raw!$B$2:$DG$512,35,0)</f>
        <v>0</v>
      </c>
      <c r="L413" s="13" t="str">
        <f>VLOOKUP($A413,Raw!$B$2:$DG$512,36,0)</f>
        <v>0</v>
      </c>
      <c r="M413" s="13" t="str">
        <f>VLOOKUP($A413,Raw!$B$2:$DG$512,37,0)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B8388-F4A3-4A43-B06F-D566A13B5AF3}">
  <dimension ref="A1:M413"/>
  <sheetViews>
    <sheetView topLeftCell="F1" workbookViewId="0">
      <selection activeCell="M3" sqref="M3"/>
    </sheetView>
  </sheetViews>
  <sheetFormatPr defaultRowHeight="14.4" x14ac:dyDescent="0.3"/>
  <cols>
    <col min="1" max="1" width="59.21875" customWidth="1"/>
    <col min="2" max="14" width="22.6640625" customWidth="1"/>
  </cols>
  <sheetData>
    <row r="1" spans="1:13" x14ac:dyDescent="0.3">
      <c r="A1" s="3" t="s">
        <v>0</v>
      </c>
      <c r="B1" s="28" t="s">
        <v>6810</v>
      </c>
      <c r="C1" s="28" t="s">
        <v>6811</v>
      </c>
      <c r="D1" s="28" t="s">
        <v>6812</v>
      </c>
      <c r="E1" s="28" t="s">
        <v>6813</v>
      </c>
      <c r="F1" s="28" t="s">
        <v>6814</v>
      </c>
      <c r="G1" s="28" t="s">
        <v>6815</v>
      </c>
      <c r="H1" s="28" t="s">
        <v>6816</v>
      </c>
      <c r="I1" s="28" t="s">
        <v>6817</v>
      </c>
      <c r="J1" s="28" t="s">
        <v>6818</v>
      </c>
      <c r="K1" s="28" t="s">
        <v>6819</v>
      </c>
      <c r="L1" s="28" t="s">
        <v>6820</v>
      </c>
      <c r="M1" s="28" t="s">
        <v>6821</v>
      </c>
    </row>
    <row r="2" spans="1:13" x14ac:dyDescent="0.3">
      <c r="A2" s="1" t="s">
        <v>110</v>
      </c>
      <c r="B2" t="str">
        <f>VLOOKUP($A2,Raw!$B$2:$DG$512,38,0)</f>
        <v>0</v>
      </c>
      <c r="C2" t="str">
        <f>VLOOKUP($A2,Raw!$B$2:$DG$512,39,0)</f>
        <v>0</v>
      </c>
      <c r="D2" t="str">
        <f>VLOOKUP($A2,Raw!$B$2:$DG$512,40,0)</f>
        <v>0</v>
      </c>
      <c r="E2" t="str">
        <f>VLOOKUP($A2,Raw!$B$2:$DG$512,41,0)</f>
        <v>0</v>
      </c>
      <c r="F2" t="str">
        <f>VLOOKUP($A2,Raw!$B$2:$DG$512,42,0)</f>
        <v>0</v>
      </c>
      <c r="G2" t="str">
        <f>VLOOKUP($A2,Raw!$B$2:$DG$512,43,0)</f>
        <v>0</v>
      </c>
      <c r="H2" t="str">
        <f>VLOOKUP($A2,Raw!$B$2:$DG$512,44,0)</f>
        <v>0</v>
      </c>
      <c r="I2" t="str">
        <f>VLOOKUP($A2,Raw!$B$2:$DG$512,45,0)</f>
        <v>0</v>
      </c>
      <c r="J2" t="str">
        <f>VLOOKUP($A2,Raw!$B$2:$DG$512,46,0)</f>
        <v>0</v>
      </c>
      <c r="K2" t="str">
        <f>VLOOKUP($A2,Raw!$B$2:$DG$512,47,0)</f>
        <v>0</v>
      </c>
      <c r="L2" t="str">
        <f>VLOOKUP($A2,Raw!$B$2:$DG$512,48,0)</f>
        <v>0</v>
      </c>
      <c r="M2" t="str">
        <f>VLOOKUP($A2,Raw!$B$2:$DG$512,49,0)</f>
        <v>0</v>
      </c>
    </row>
    <row r="3" spans="1:13" x14ac:dyDescent="0.3">
      <c r="A3" s="1" t="s">
        <v>131</v>
      </c>
      <c r="B3" t="str">
        <f>VLOOKUP($A3,Raw!$B$2:$DG$512,38,0)</f>
        <v>0</v>
      </c>
      <c r="C3" t="str">
        <f>VLOOKUP($A3,Raw!$B$2:$DG$512,39,0)</f>
        <v>0</v>
      </c>
      <c r="D3" t="str">
        <f>VLOOKUP($A3,Raw!$B$2:$DG$512,40,0)</f>
        <v>0</v>
      </c>
      <c r="E3" t="str">
        <f>VLOOKUP($A3,Raw!$B$2:$DG$512,41,0)</f>
        <v>0</v>
      </c>
      <c r="F3" t="str">
        <f>VLOOKUP($A3,Raw!$B$2:$DG$512,42,0)</f>
        <v>0</v>
      </c>
      <c r="G3" t="str">
        <f>VLOOKUP($A3,Raw!$B$2:$DG$512,43,0)</f>
        <v>0</v>
      </c>
      <c r="H3" t="str">
        <f>VLOOKUP($A3,Raw!$B$2:$DG$512,44,0)</f>
        <v>0</v>
      </c>
      <c r="I3" t="str">
        <f>VLOOKUP($A3,Raw!$B$2:$DG$512,45,0)</f>
        <v>0</v>
      </c>
      <c r="J3" t="str">
        <f>VLOOKUP($A3,Raw!$B$2:$DG$512,46,0)</f>
        <v>0</v>
      </c>
      <c r="K3" t="str">
        <f>VLOOKUP($A3,Raw!$B$2:$DG$512,47,0)</f>
        <v>0</v>
      </c>
      <c r="L3" t="str">
        <f>VLOOKUP($A3,Raw!$B$2:$DG$512,48,0)</f>
        <v>0</v>
      </c>
      <c r="M3" t="str">
        <f>VLOOKUP($A3,Raw!$B$2:$DG$512,49,0)</f>
        <v>0</v>
      </c>
    </row>
    <row r="4" spans="1:13" x14ac:dyDescent="0.3">
      <c r="A4" s="1" t="s">
        <v>150</v>
      </c>
      <c r="B4" t="str">
        <f>VLOOKUP($A4,Raw!$B$2:$DG$512,38,0)</f>
        <v>0</v>
      </c>
      <c r="C4" t="str">
        <f>VLOOKUP($A4,Raw!$B$2:$DG$512,39,0)</f>
        <v>0</v>
      </c>
      <c r="D4" t="str">
        <f>VLOOKUP($A4,Raw!$B$2:$DG$512,40,0)</f>
        <v>0</v>
      </c>
      <c r="E4" t="str">
        <f>VLOOKUP($A4,Raw!$B$2:$DG$512,41,0)</f>
        <v>0</v>
      </c>
      <c r="F4" t="str">
        <f>VLOOKUP($A4,Raw!$B$2:$DG$512,42,0)</f>
        <v>0</v>
      </c>
      <c r="G4" t="str">
        <f>VLOOKUP($A4,Raw!$B$2:$DG$512,43,0)</f>
        <v>0</v>
      </c>
      <c r="H4" t="str">
        <f>VLOOKUP($A4,Raw!$B$2:$DG$512,44,0)</f>
        <v>0</v>
      </c>
      <c r="I4" t="str">
        <f>VLOOKUP($A4,Raw!$B$2:$DG$512,45,0)</f>
        <v>0</v>
      </c>
      <c r="J4" t="str">
        <f>VLOOKUP($A4,Raw!$B$2:$DG$512,46,0)</f>
        <v>0</v>
      </c>
      <c r="K4" t="str">
        <f>VLOOKUP($A4,Raw!$B$2:$DG$512,47,0)</f>
        <v>0</v>
      </c>
      <c r="L4" t="str">
        <f>VLOOKUP($A4,Raw!$B$2:$DG$512,48,0)</f>
        <v>0</v>
      </c>
      <c r="M4" t="str">
        <f>VLOOKUP($A4,Raw!$B$2:$DG$512,49,0)</f>
        <v>0</v>
      </c>
    </row>
    <row r="5" spans="1:13" x14ac:dyDescent="0.3">
      <c r="A5" s="1" t="s">
        <v>166</v>
      </c>
      <c r="B5" t="str">
        <f>VLOOKUP($A5,Raw!$B$2:$DG$512,38,0)</f>
        <v>0</v>
      </c>
      <c r="C5" t="str">
        <f>VLOOKUP($A5,Raw!$B$2:$DG$512,39,0)</f>
        <v>0</v>
      </c>
      <c r="D5" t="str">
        <f>VLOOKUP($A5,Raw!$B$2:$DG$512,40,0)</f>
        <v>0</v>
      </c>
      <c r="E5" t="str">
        <f>VLOOKUP($A5,Raw!$B$2:$DG$512,41,0)</f>
        <v>0</v>
      </c>
      <c r="F5" t="str">
        <f>VLOOKUP($A5,Raw!$B$2:$DG$512,42,0)</f>
        <v>0</v>
      </c>
      <c r="G5" t="str">
        <f>VLOOKUP($A5,Raw!$B$2:$DG$512,43,0)</f>
        <v>0</v>
      </c>
      <c r="H5" t="str">
        <f>VLOOKUP($A5,Raw!$B$2:$DG$512,44,0)</f>
        <v>0</v>
      </c>
      <c r="I5" t="str">
        <f>VLOOKUP($A5,Raw!$B$2:$DG$512,45,0)</f>
        <v>0</v>
      </c>
      <c r="J5" t="str">
        <f>VLOOKUP($A5,Raw!$B$2:$DG$512,46,0)</f>
        <v>0</v>
      </c>
      <c r="K5" t="str">
        <f>VLOOKUP($A5,Raw!$B$2:$DG$512,47,0)</f>
        <v>0</v>
      </c>
      <c r="L5" t="str">
        <f>VLOOKUP($A5,Raw!$B$2:$DG$512,48,0)</f>
        <v>0</v>
      </c>
      <c r="M5" t="str">
        <f>VLOOKUP($A5,Raw!$B$2:$DG$512,49,0)</f>
        <v>0</v>
      </c>
    </row>
    <row r="6" spans="1:13" x14ac:dyDescent="0.3">
      <c r="A6" s="1" t="s">
        <v>193</v>
      </c>
      <c r="B6" t="str">
        <f>VLOOKUP($A6,Raw!$B$2:$DG$512,38,0)</f>
        <v>2488.12</v>
      </c>
      <c r="C6" t="str">
        <f>VLOOKUP($A6,Raw!$B$2:$DG$512,39,0)</f>
        <v>465.37</v>
      </c>
      <c r="D6" t="str">
        <f>VLOOKUP($A6,Raw!$B$2:$DG$512,40,0)</f>
        <v>1172</v>
      </c>
      <c r="E6" t="str">
        <f>VLOOKUP($A6,Raw!$B$2:$DG$512,41,0)</f>
        <v>22.68</v>
      </c>
      <c r="F6" t="str">
        <f>VLOOKUP($A6,Raw!$B$2:$DG$512,42,0)</f>
        <v>551.49</v>
      </c>
      <c r="G6" t="str">
        <f>VLOOKUP($A6,Raw!$B$2:$DG$512,43,0)</f>
        <v>9.55</v>
      </c>
      <c r="H6" t="str">
        <f>VLOOKUP($A6,Raw!$B$2:$DG$512,44,0)</f>
        <v>0</v>
      </c>
      <c r="I6" t="str">
        <f>VLOOKUP($A6,Raw!$B$2:$DG$512,45,0)</f>
        <v>0</v>
      </c>
      <c r="J6" t="str">
        <f>VLOOKUP($A6,Raw!$B$2:$DG$512,46,0)</f>
        <v>0</v>
      </c>
      <c r="K6" t="str">
        <f>VLOOKUP($A6,Raw!$B$2:$DG$512,47,0)</f>
        <v>16341.04</v>
      </c>
      <c r="L6" t="str">
        <f>VLOOKUP($A6,Raw!$B$2:$DG$512,48,0)</f>
        <v>1673.18</v>
      </c>
      <c r="M6" t="str">
        <f>VLOOKUP($A6,Raw!$B$2:$DG$512,49,0)</f>
        <v>22723.43</v>
      </c>
    </row>
    <row r="7" spans="1:13" x14ac:dyDescent="0.3">
      <c r="A7" s="1" t="s">
        <v>242</v>
      </c>
      <c r="B7" t="str">
        <f>VLOOKUP($A7,Raw!$B$2:$DG$512,38,0)</f>
        <v>0</v>
      </c>
      <c r="C7" t="str">
        <f>VLOOKUP($A7,Raw!$B$2:$DG$512,39,0)</f>
        <v>0</v>
      </c>
      <c r="D7" t="str">
        <f>VLOOKUP($A7,Raw!$B$2:$DG$512,40,0)</f>
        <v>0</v>
      </c>
      <c r="E7" t="str">
        <f>VLOOKUP($A7,Raw!$B$2:$DG$512,41,0)</f>
        <v>0</v>
      </c>
      <c r="F7" t="str">
        <f>VLOOKUP($A7,Raw!$B$2:$DG$512,42,0)</f>
        <v>0</v>
      </c>
      <c r="G7" t="str">
        <f>VLOOKUP($A7,Raw!$B$2:$DG$512,43,0)</f>
        <v>0</v>
      </c>
      <c r="H7" t="str">
        <f>VLOOKUP($A7,Raw!$B$2:$DG$512,44,0)</f>
        <v>0</v>
      </c>
      <c r="I7" t="str">
        <f>VLOOKUP($A7,Raw!$B$2:$DG$512,45,0)</f>
        <v>0</v>
      </c>
      <c r="J7" t="str">
        <f>VLOOKUP($A7,Raw!$B$2:$DG$512,46,0)</f>
        <v>0</v>
      </c>
      <c r="K7" t="str">
        <f>VLOOKUP($A7,Raw!$B$2:$DG$512,47,0)</f>
        <v>0</v>
      </c>
      <c r="L7" t="str">
        <f>VLOOKUP($A7,Raw!$B$2:$DG$512,48,0)</f>
        <v>0</v>
      </c>
      <c r="M7" t="str">
        <f>VLOOKUP($A7,Raw!$B$2:$DG$512,49,0)</f>
        <v>0</v>
      </c>
    </row>
    <row r="8" spans="1:13" x14ac:dyDescent="0.3">
      <c r="A8" s="1" t="s">
        <v>255</v>
      </c>
      <c r="B8" t="str">
        <f>VLOOKUP($A8,Raw!$B$2:$DG$512,38,0)</f>
        <v>0</v>
      </c>
      <c r="C8" t="str">
        <f>VLOOKUP($A8,Raw!$B$2:$DG$512,39,0)</f>
        <v>0</v>
      </c>
      <c r="D8" t="str">
        <f>VLOOKUP($A8,Raw!$B$2:$DG$512,40,0)</f>
        <v>0</v>
      </c>
      <c r="E8" t="str">
        <f>VLOOKUP($A8,Raw!$B$2:$DG$512,41,0)</f>
        <v>0</v>
      </c>
      <c r="F8" t="str">
        <f>VLOOKUP($A8,Raw!$B$2:$DG$512,42,0)</f>
        <v>0</v>
      </c>
      <c r="G8" t="str">
        <f>VLOOKUP($A8,Raw!$B$2:$DG$512,43,0)</f>
        <v>0</v>
      </c>
      <c r="H8" t="str">
        <f>VLOOKUP($A8,Raw!$B$2:$DG$512,44,0)</f>
        <v>0</v>
      </c>
      <c r="I8" t="str">
        <f>VLOOKUP($A8,Raw!$B$2:$DG$512,45,0)</f>
        <v>0</v>
      </c>
      <c r="J8" t="str">
        <f>VLOOKUP($A8,Raw!$B$2:$DG$512,46,0)</f>
        <v>0</v>
      </c>
      <c r="K8" t="str">
        <f>VLOOKUP($A8,Raw!$B$2:$DG$512,47,0)</f>
        <v>0</v>
      </c>
      <c r="L8" t="str">
        <f>VLOOKUP($A8,Raw!$B$2:$DG$512,48,0)</f>
        <v>0</v>
      </c>
      <c r="M8" t="str">
        <f>VLOOKUP($A8,Raw!$B$2:$DG$512,49,0)</f>
        <v>0</v>
      </c>
    </row>
    <row r="9" spans="1:13" x14ac:dyDescent="0.3">
      <c r="A9" s="1" t="s">
        <v>271</v>
      </c>
      <c r="B9" t="str">
        <f>VLOOKUP($A9,Raw!$B$2:$DG$512,38,0)</f>
        <v>0</v>
      </c>
      <c r="C9" t="str">
        <f>VLOOKUP($A9,Raw!$B$2:$DG$512,39,0)</f>
        <v>0</v>
      </c>
      <c r="D9" t="str">
        <f>VLOOKUP($A9,Raw!$B$2:$DG$512,40,0)</f>
        <v>0</v>
      </c>
      <c r="E9" t="str">
        <f>VLOOKUP($A9,Raw!$B$2:$DG$512,41,0)</f>
        <v>0</v>
      </c>
      <c r="F9" t="str">
        <f>VLOOKUP($A9,Raw!$B$2:$DG$512,42,0)</f>
        <v>0</v>
      </c>
      <c r="G9" t="str">
        <f>VLOOKUP($A9,Raw!$B$2:$DG$512,43,0)</f>
        <v>0</v>
      </c>
      <c r="H9" t="str">
        <f>VLOOKUP($A9,Raw!$B$2:$DG$512,44,0)</f>
        <v>0</v>
      </c>
      <c r="I9" t="str">
        <f>VLOOKUP($A9,Raw!$B$2:$DG$512,45,0)</f>
        <v>0</v>
      </c>
      <c r="J9" t="str">
        <f>VLOOKUP($A9,Raw!$B$2:$DG$512,46,0)</f>
        <v>0</v>
      </c>
      <c r="K9" t="str">
        <f>VLOOKUP($A9,Raw!$B$2:$DG$512,47,0)</f>
        <v>1.54</v>
      </c>
      <c r="L9" t="str">
        <f>VLOOKUP($A9,Raw!$B$2:$DG$512,48,0)</f>
        <v>0</v>
      </c>
      <c r="M9" t="str">
        <f>VLOOKUP($A9,Raw!$B$2:$DG$512,49,0)</f>
        <v>1.54</v>
      </c>
    </row>
    <row r="10" spans="1:13" x14ac:dyDescent="0.3">
      <c r="A10" s="1" t="s">
        <v>302</v>
      </c>
      <c r="B10" t="str">
        <f>VLOOKUP($A10,Raw!$B$2:$DG$512,38,0)</f>
        <v>0</v>
      </c>
      <c r="C10" t="str">
        <f>VLOOKUP($A10,Raw!$B$2:$DG$512,39,0)</f>
        <v>0</v>
      </c>
      <c r="D10" t="str">
        <f>VLOOKUP($A10,Raw!$B$2:$DG$512,40,0)</f>
        <v>0</v>
      </c>
      <c r="E10" t="str">
        <f>VLOOKUP($A10,Raw!$B$2:$DG$512,41,0)</f>
        <v>0</v>
      </c>
      <c r="F10" t="str">
        <f>VLOOKUP($A10,Raw!$B$2:$DG$512,42,0)</f>
        <v>0</v>
      </c>
      <c r="G10" t="str">
        <f>VLOOKUP($A10,Raw!$B$2:$DG$512,43,0)</f>
        <v>0</v>
      </c>
      <c r="H10" t="str">
        <f>VLOOKUP($A10,Raw!$B$2:$DG$512,44,0)</f>
        <v>0</v>
      </c>
      <c r="I10" t="str">
        <f>VLOOKUP($A10,Raw!$B$2:$DG$512,45,0)</f>
        <v>0</v>
      </c>
      <c r="J10" t="str">
        <f>VLOOKUP($A10,Raw!$B$2:$DG$512,46,0)</f>
        <v>0</v>
      </c>
      <c r="K10" t="str">
        <f>VLOOKUP($A10,Raw!$B$2:$DG$512,47,0)</f>
        <v>0</v>
      </c>
      <c r="L10" t="str">
        <f>VLOOKUP($A10,Raw!$B$2:$DG$512,48,0)</f>
        <v>0</v>
      </c>
      <c r="M10" t="str">
        <f>VLOOKUP($A10,Raw!$B$2:$DG$512,49,0)</f>
        <v>0</v>
      </c>
    </row>
    <row r="11" spans="1:13" x14ac:dyDescent="0.3">
      <c r="A11" s="1" t="s">
        <v>312</v>
      </c>
      <c r="B11" t="str">
        <f>VLOOKUP($A11,Raw!$B$2:$DG$512,38,0)</f>
        <v>0</v>
      </c>
      <c r="C11" t="str">
        <f>VLOOKUP($A11,Raw!$B$2:$DG$512,39,0)</f>
        <v>0</v>
      </c>
      <c r="D11" t="str">
        <f>VLOOKUP($A11,Raw!$B$2:$DG$512,40,0)</f>
        <v>0</v>
      </c>
      <c r="E11" t="str">
        <f>VLOOKUP($A11,Raw!$B$2:$DG$512,41,0)</f>
        <v>0</v>
      </c>
      <c r="F11" t="str">
        <f>VLOOKUP($A11,Raw!$B$2:$DG$512,42,0)</f>
        <v>0</v>
      </c>
      <c r="G11" t="str">
        <f>VLOOKUP($A11,Raw!$B$2:$DG$512,43,0)</f>
        <v>0</v>
      </c>
      <c r="H11" t="str">
        <f>VLOOKUP($A11,Raw!$B$2:$DG$512,44,0)</f>
        <v>0</v>
      </c>
      <c r="I11" t="str">
        <f>VLOOKUP($A11,Raw!$B$2:$DG$512,45,0)</f>
        <v>0</v>
      </c>
      <c r="J11" t="str">
        <f>VLOOKUP($A11,Raw!$B$2:$DG$512,46,0)</f>
        <v>0</v>
      </c>
      <c r="K11" t="str">
        <f>VLOOKUP($A11,Raw!$B$2:$DG$512,47,0)</f>
        <v>0</v>
      </c>
      <c r="L11" t="str">
        <f>VLOOKUP($A11,Raw!$B$2:$DG$512,48,0)</f>
        <v>0</v>
      </c>
      <c r="M11" t="str">
        <f>VLOOKUP($A11,Raw!$B$2:$DG$512,49,0)</f>
        <v>0</v>
      </c>
    </row>
    <row r="12" spans="1:13" x14ac:dyDescent="0.3">
      <c r="A12" s="1" t="s">
        <v>343</v>
      </c>
      <c r="B12" t="str">
        <f>VLOOKUP($A12,Raw!$B$2:$DG$512,38,0)</f>
        <v>0</v>
      </c>
      <c r="C12" t="str">
        <f>VLOOKUP($A12,Raw!$B$2:$DG$512,39,0)</f>
        <v>0</v>
      </c>
      <c r="D12" t="str">
        <f>VLOOKUP($A12,Raw!$B$2:$DG$512,40,0)</f>
        <v>0</v>
      </c>
      <c r="E12" t="str">
        <f>VLOOKUP($A12,Raw!$B$2:$DG$512,41,0)</f>
        <v>0</v>
      </c>
      <c r="F12" t="str">
        <f>VLOOKUP($A12,Raw!$B$2:$DG$512,42,0)</f>
        <v>0</v>
      </c>
      <c r="G12" t="str">
        <f>VLOOKUP($A12,Raw!$B$2:$DG$512,43,0)</f>
        <v>0</v>
      </c>
      <c r="H12" t="str">
        <f>VLOOKUP($A12,Raw!$B$2:$DG$512,44,0)</f>
        <v>0</v>
      </c>
      <c r="I12" t="str">
        <f>VLOOKUP($A12,Raw!$B$2:$DG$512,45,0)</f>
        <v>0</v>
      </c>
      <c r="J12" t="str">
        <f>VLOOKUP($A12,Raw!$B$2:$DG$512,46,0)</f>
        <v>0</v>
      </c>
      <c r="K12" t="str">
        <f>VLOOKUP($A12,Raw!$B$2:$DG$512,47,0)</f>
        <v>0</v>
      </c>
      <c r="L12" t="str">
        <f>VLOOKUP($A12,Raw!$B$2:$DG$512,48,0)</f>
        <v>0</v>
      </c>
      <c r="M12" t="str">
        <f>VLOOKUP($A12,Raw!$B$2:$DG$512,49,0)</f>
        <v>0</v>
      </c>
    </row>
    <row r="13" spans="1:13" x14ac:dyDescent="0.3">
      <c r="A13" s="1" t="s">
        <v>364</v>
      </c>
      <c r="B13" t="str">
        <f>VLOOKUP($A13,Raw!$B$2:$DG$512,38,0)</f>
        <v>0</v>
      </c>
      <c r="C13" t="str">
        <f>VLOOKUP($A13,Raw!$B$2:$DG$512,39,0)</f>
        <v>0</v>
      </c>
      <c r="D13" t="str">
        <f>VLOOKUP($A13,Raw!$B$2:$DG$512,40,0)</f>
        <v>0</v>
      </c>
      <c r="E13" t="str">
        <f>VLOOKUP($A13,Raw!$B$2:$DG$512,41,0)</f>
        <v>0</v>
      </c>
      <c r="F13" t="str">
        <f>VLOOKUP($A13,Raw!$B$2:$DG$512,42,0)</f>
        <v>0</v>
      </c>
      <c r="G13" t="str">
        <f>VLOOKUP($A13,Raw!$B$2:$DG$512,43,0)</f>
        <v>0</v>
      </c>
      <c r="H13" t="str">
        <f>VLOOKUP($A13,Raw!$B$2:$DG$512,44,0)</f>
        <v>0</v>
      </c>
      <c r="I13" t="str">
        <f>VLOOKUP($A13,Raw!$B$2:$DG$512,45,0)</f>
        <v>0</v>
      </c>
      <c r="J13" t="str">
        <f>VLOOKUP($A13,Raw!$B$2:$DG$512,46,0)</f>
        <v>0</v>
      </c>
      <c r="K13" t="str">
        <f>VLOOKUP($A13,Raw!$B$2:$DG$512,47,0)</f>
        <v>0</v>
      </c>
      <c r="L13" t="str">
        <f>VLOOKUP($A13,Raw!$B$2:$DG$512,48,0)</f>
        <v>0</v>
      </c>
      <c r="M13" t="str">
        <f>VLOOKUP($A13,Raw!$B$2:$DG$512,49,0)</f>
        <v>0</v>
      </c>
    </row>
    <row r="14" spans="1:13" x14ac:dyDescent="0.3">
      <c r="A14" s="1" t="s">
        <v>380</v>
      </c>
      <c r="B14" t="str">
        <f>VLOOKUP($A14,Raw!$B$2:$DG$512,38,0)</f>
        <v>0</v>
      </c>
      <c r="C14" t="str">
        <f>VLOOKUP($A14,Raw!$B$2:$DG$512,39,0)</f>
        <v>0</v>
      </c>
      <c r="D14" t="str">
        <f>VLOOKUP($A14,Raw!$B$2:$DG$512,40,0)</f>
        <v>0</v>
      </c>
      <c r="E14" t="str">
        <f>VLOOKUP($A14,Raw!$B$2:$DG$512,41,0)</f>
        <v>0</v>
      </c>
      <c r="F14" t="str">
        <f>VLOOKUP($A14,Raw!$B$2:$DG$512,42,0)</f>
        <v>0</v>
      </c>
      <c r="G14" t="str">
        <f>VLOOKUP($A14,Raw!$B$2:$DG$512,43,0)</f>
        <v>0</v>
      </c>
      <c r="H14" t="str">
        <f>VLOOKUP($A14,Raw!$B$2:$DG$512,44,0)</f>
        <v>0</v>
      </c>
      <c r="I14" t="str">
        <f>VLOOKUP($A14,Raw!$B$2:$DG$512,45,0)</f>
        <v>0</v>
      </c>
      <c r="J14" t="str">
        <f>VLOOKUP($A14,Raw!$B$2:$DG$512,46,0)</f>
        <v>0</v>
      </c>
      <c r="K14" t="str">
        <f>VLOOKUP($A14,Raw!$B$2:$DG$512,47,0)</f>
        <v>0</v>
      </c>
      <c r="L14" t="str">
        <f>VLOOKUP($A14,Raw!$B$2:$DG$512,48,0)</f>
        <v>0</v>
      </c>
      <c r="M14" t="str">
        <f>VLOOKUP($A14,Raw!$B$2:$DG$512,49,0)</f>
        <v>0</v>
      </c>
    </row>
    <row r="15" spans="1:13" x14ac:dyDescent="0.3">
      <c r="A15" s="1" t="s">
        <v>403</v>
      </c>
      <c r="B15" t="str">
        <f>VLOOKUP($A15,Raw!$B$2:$DG$512,38,0)</f>
        <v>0</v>
      </c>
      <c r="C15" t="str">
        <f>VLOOKUP($A15,Raw!$B$2:$DG$512,39,0)</f>
        <v>0</v>
      </c>
      <c r="D15" t="str">
        <f>VLOOKUP($A15,Raw!$B$2:$DG$512,40,0)</f>
        <v>0</v>
      </c>
      <c r="E15" t="str">
        <f>VLOOKUP($A15,Raw!$B$2:$DG$512,41,0)</f>
        <v>0</v>
      </c>
      <c r="F15" t="str">
        <f>VLOOKUP($A15,Raw!$B$2:$DG$512,42,0)</f>
        <v>0</v>
      </c>
      <c r="G15" t="str">
        <f>VLOOKUP($A15,Raw!$B$2:$DG$512,43,0)</f>
        <v>0</v>
      </c>
      <c r="H15" t="str">
        <f>VLOOKUP($A15,Raw!$B$2:$DG$512,44,0)</f>
        <v>0</v>
      </c>
      <c r="I15" t="str">
        <f>VLOOKUP($A15,Raw!$B$2:$DG$512,45,0)</f>
        <v>0</v>
      </c>
      <c r="J15" t="str">
        <f>VLOOKUP($A15,Raw!$B$2:$DG$512,46,0)</f>
        <v>0</v>
      </c>
      <c r="K15" t="str">
        <f>VLOOKUP($A15,Raw!$B$2:$DG$512,47,0)</f>
        <v>0</v>
      </c>
      <c r="L15" t="str">
        <f>VLOOKUP($A15,Raw!$B$2:$DG$512,48,0)</f>
        <v>0</v>
      </c>
      <c r="M15" t="str">
        <f>VLOOKUP($A15,Raw!$B$2:$DG$512,49,0)</f>
        <v>0</v>
      </c>
    </row>
    <row r="16" spans="1:13" x14ac:dyDescent="0.3">
      <c r="A16" s="1" t="s">
        <v>423</v>
      </c>
      <c r="B16" t="str">
        <f>VLOOKUP($A16,Raw!$B$2:$DG$512,38,0)</f>
        <v>0</v>
      </c>
      <c r="C16" t="str">
        <f>VLOOKUP($A16,Raw!$B$2:$DG$512,39,0)</f>
        <v>0</v>
      </c>
      <c r="D16" t="str">
        <f>VLOOKUP($A16,Raw!$B$2:$DG$512,40,0)</f>
        <v>0</v>
      </c>
      <c r="E16" t="str">
        <f>VLOOKUP($A16,Raw!$B$2:$DG$512,41,0)</f>
        <v>0</v>
      </c>
      <c r="F16" t="str">
        <f>VLOOKUP($A16,Raw!$B$2:$DG$512,42,0)</f>
        <v>0</v>
      </c>
      <c r="G16" t="str">
        <f>VLOOKUP($A16,Raw!$B$2:$DG$512,43,0)</f>
        <v>0</v>
      </c>
      <c r="H16" t="str">
        <f>VLOOKUP($A16,Raw!$B$2:$DG$512,44,0)</f>
        <v>0</v>
      </c>
      <c r="I16" t="str">
        <f>VLOOKUP($A16,Raw!$B$2:$DG$512,45,0)</f>
        <v>0</v>
      </c>
      <c r="J16" t="str">
        <f>VLOOKUP($A16,Raw!$B$2:$DG$512,46,0)</f>
        <v>0</v>
      </c>
      <c r="K16" t="str">
        <f>VLOOKUP($A16,Raw!$B$2:$DG$512,47,0)</f>
        <v>0</v>
      </c>
      <c r="L16" t="str">
        <f>VLOOKUP($A16,Raw!$B$2:$DG$512,48,0)</f>
        <v>0</v>
      </c>
      <c r="M16" t="str">
        <f>VLOOKUP($A16,Raw!$B$2:$DG$512,49,0)</f>
        <v>0</v>
      </c>
    </row>
    <row r="17" spans="1:13" x14ac:dyDescent="0.3">
      <c r="A17" s="1" t="s">
        <v>439</v>
      </c>
      <c r="B17" t="str">
        <f>VLOOKUP($A17,Raw!$B$2:$DG$512,38,0)</f>
        <v>0</v>
      </c>
      <c r="C17" t="str">
        <f>VLOOKUP($A17,Raw!$B$2:$DG$512,39,0)</f>
        <v>0</v>
      </c>
      <c r="D17" t="str">
        <f>VLOOKUP($A17,Raw!$B$2:$DG$512,40,0)</f>
        <v>0</v>
      </c>
      <c r="E17" t="str">
        <f>VLOOKUP($A17,Raw!$B$2:$DG$512,41,0)</f>
        <v>0</v>
      </c>
      <c r="F17" t="str">
        <f>VLOOKUP($A17,Raw!$B$2:$DG$512,42,0)</f>
        <v>0</v>
      </c>
      <c r="G17" t="str">
        <f>VLOOKUP($A17,Raw!$B$2:$DG$512,43,0)</f>
        <v>0</v>
      </c>
      <c r="H17" t="str">
        <f>VLOOKUP($A17,Raw!$B$2:$DG$512,44,0)</f>
        <v>0</v>
      </c>
      <c r="I17" t="str">
        <f>VLOOKUP($A17,Raw!$B$2:$DG$512,45,0)</f>
        <v>0</v>
      </c>
      <c r="J17" t="str">
        <f>VLOOKUP($A17,Raw!$B$2:$DG$512,46,0)</f>
        <v>0</v>
      </c>
      <c r="K17" t="str">
        <f>VLOOKUP($A17,Raw!$B$2:$DG$512,47,0)</f>
        <v>0</v>
      </c>
      <c r="L17" t="str">
        <f>VLOOKUP($A17,Raw!$B$2:$DG$512,48,0)</f>
        <v>0</v>
      </c>
      <c r="M17" t="str">
        <f>VLOOKUP($A17,Raw!$B$2:$DG$512,49,0)</f>
        <v>0</v>
      </c>
    </row>
    <row r="18" spans="1:13" x14ac:dyDescent="0.3">
      <c r="A18" s="1" t="s">
        <v>447</v>
      </c>
      <c r="B18" t="str">
        <f>VLOOKUP($A18,Raw!$B$2:$DG$512,38,0)</f>
        <v>1.51</v>
      </c>
      <c r="C18" t="str">
        <f>VLOOKUP($A18,Raw!$B$2:$DG$512,39,0)</f>
        <v>0</v>
      </c>
      <c r="D18" t="str">
        <f>VLOOKUP($A18,Raw!$B$2:$DG$512,40,0)</f>
        <v>0</v>
      </c>
      <c r="E18" t="str">
        <f>VLOOKUP($A18,Raw!$B$2:$DG$512,41,0)</f>
        <v>0</v>
      </c>
      <c r="F18" t="str">
        <f>VLOOKUP($A18,Raw!$B$2:$DG$512,42,0)</f>
        <v>0</v>
      </c>
      <c r="G18" t="str">
        <f>VLOOKUP($A18,Raw!$B$2:$DG$512,43,0)</f>
        <v>0</v>
      </c>
      <c r="H18" t="str">
        <f>VLOOKUP($A18,Raw!$B$2:$DG$512,44,0)</f>
        <v>0</v>
      </c>
      <c r="I18" t="str">
        <f>VLOOKUP($A18,Raw!$B$2:$DG$512,45,0)</f>
        <v>0</v>
      </c>
      <c r="J18" t="str">
        <f>VLOOKUP($A18,Raw!$B$2:$DG$512,46,0)</f>
        <v>0</v>
      </c>
      <c r="K18" t="str">
        <f>VLOOKUP($A18,Raw!$B$2:$DG$512,47,0)</f>
        <v>0</v>
      </c>
      <c r="L18" t="str">
        <f>VLOOKUP($A18,Raw!$B$2:$DG$512,48,0)</f>
        <v>0.1</v>
      </c>
      <c r="M18" t="str">
        <f>VLOOKUP($A18,Raw!$B$2:$DG$512,49,0)</f>
        <v>1.61</v>
      </c>
    </row>
    <row r="19" spans="1:13" x14ac:dyDescent="0.3">
      <c r="A19" s="1" t="s">
        <v>468</v>
      </c>
      <c r="B19" t="str">
        <f>VLOOKUP($A19,Raw!$B$2:$DG$512,38,0)</f>
        <v>0</v>
      </c>
      <c r="C19" t="str">
        <f>VLOOKUP($A19,Raw!$B$2:$DG$512,39,0)</f>
        <v>0</v>
      </c>
      <c r="D19" t="str">
        <f>VLOOKUP($A19,Raw!$B$2:$DG$512,40,0)</f>
        <v>0</v>
      </c>
      <c r="E19" t="str">
        <f>VLOOKUP($A19,Raw!$B$2:$DG$512,41,0)</f>
        <v>0</v>
      </c>
      <c r="F19" t="str">
        <f>VLOOKUP($A19,Raw!$B$2:$DG$512,42,0)</f>
        <v>0</v>
      </c>
      <c r="G19" t="str">
        <f>VLOOKUP($A19,Raw!$B$2:$DG$512,43,0)</f>
        <v>0</v>
      </c>
      <c r="H19" t="str">
        <f>VLOOKUP($A19,Raw!$B$2:$DG$512,44,0)</f>
        <v>0</v>
      </c>
      <c r="I19" t="str">
        <f>VLOOKUP($A19,Raw!$B$2:$DG$512,45,0)</f>
        <v>0</v>
      </c>
      <c r="J19" t="str">
        <f>VLOOKUP($A19,Raw!$B$2:$DG$512,46,0)</f>
        <v>0</v>
      </c>
      <c r="K19" t="str">
        <f>VLOOKUP($A19,Raw!$B$2:$DG$512,47,0)</f>
        <v>0</v>
      </c>
      <c r="L19" t="str">
        <f>VLOOKUP($A19,Raw!$B$2:$DG$512,48,0)</f>
        <v>0</v>
      </c>
      <c r="M19" t="str">
        <f>VLOOKUP($A19,Raw!$B$2:$DG$512,49,0)</f>
        <v>0</v>
      </c>
    </row>
    <row r="20" spans="1:13" x14ac:dyDescent="0.3">
      <c r="A20" s="1" t="s">
        <v>472</v>
      </c>
      <c r="B20" t="str">
        <f>VLOOKUP($A20,Raw!$B$2:$DG$512,38,0)</f>
        <v>0</v>
      </c>
      <c r="C20" t="str">
        <f>VLOOKUP($A20,Raw!$B$2:$DG$512,39,0)</f>
        <v>0</v>
      </c>
      <c r="D20" t="str">
        <f>VLOOKUP($A20,Raw!$B$2:$DG$512,40,0)</f>
        <v>0</v>
      </c>
      <c r="E20" t="str">
        <f>VLOOKUP($A20,Raw!$B$2:$DG$512,41,0)</f>
        <v>0</v>
      </c>
      <c r="F20" t="str">
        <f>VLOOKUP($A20,Raw!$B$2:$DG$512,42,0)</f>
        <v>0</v>
      </c>
      <c r="G20" t="str">
        <f>VLOOKUP($A20,Raw!$B$2:$DG$512,43,0)</f>
        <v>0</v>
      </c>
      <c r="H20" t="str">
        <f>VLOOKUP($A20,Raw!$B$2:$DG$512,44,0)</f>
        <v>0</v>
      </c>
      <c r="I20" t="str">
        <f>VLOOKUP($A20,Raw!$B$2:$DG$512,45,0)</f>
        <v>0</v>
      </c>
      <c r="J20" t="str">
        <f>VLOOKUP($A20,Raw!$B$2:$DG$512,46,0)</f>
        <v>0</v>
      </c>
      <c r="K20" t="str">
        <f>VLOOKUP($A20,Raw!$B$2:$DG$512,47,0)</f>
        <v>0</v>
      </c>
      <c r="L20" t="str">
        <f>VLOOKUP($A20,Raw!$B$2:$DG$512,48,0)</f>
        <v>0</v>
      </c>
      <c r="M20" t="str">
        <f>VLOOKUP($A20,Raw!$B$2:$DG$512,49,0)</f>
        <v>0</v>
      </c>
    </row>
    <row r="21" spans="1:13" x14ac:dyDescent="0.3">
      <c r="A21" s="1" t="s">
        <v>491</v>
      </c>
      <c r="B21" t="str">
        <f>VLOOKUP($A21,Raw!$B$2:$DG$512,38,0)</f>
        <v>0</v>
      </c>
      <c r="C21" t="str">
        <f>VLOOKUP($A21,Raw!$B$2:$DG$512,39,0)</f>
        <v>50</v>
      </c>
      <c r="D21" t="str">
        <f>VLOOKUP($A21,Raw!$B$2:$DG$512,40,0)</f>
        <v>0</v>
      </c>
      <c r="E21" t="str">
        <f>VLOOKUP($A21,Raw!$B$2:$DG$512,41,0)</f>
        <v>0</v>
      </c>
      <c r="F21" t="str">
        <f>VLOOKUP($A21,Raw!$B$2:$DG$512,42,0)</f>
        <v>0</v>
      </c>
      <c r="G21" t="str">
        <f>VLOOKUP($A21,Raw!$B$2:$DG$512,43,0)</f>
        <v>0</v>
      </c>
      <c r="H21" t="str">
        <f>VLOOKUP($A21,Raw!$B$2:$DG$512,44,0)</f>
        <v>0</v>
      </c>
      <c r="I21" t="str">
        <f>VLOOKUP($A21,Raw!$B$2:$DG$512,45,0)</f>
        <v>0</v>
      </c>
      <c r="J21" t="str">
        <f>VLOOKUP($A21,Raw!$B$2:$DG$512,46,0)</f>
        <v>0</v>
      </c>
      <c r="K21" t="str">
        <f>VLOOKUP($A21,Raw!$B$2:$DG$512,47,0)</f>
        <v>0</v>
      </c>
      <c r="L21" t="str">
        <f>VLOOKUP($A21,Raw!$B$2:$DG$512,48,0)</f>
        <v>0</v>
      </c>
      <c r="M21" t="str">
        <f>VLOOKUP($A21,Raw!$B$2:$DG$512,49,0)</f>
        <v>50</v>
      </c>
    </row>
    <row r="22" spans="1:13" x14ac:dyDescent="0.3">
      <c r="A22" s="1" t="s">
        <v>501</v>
      </c>
      <c r="B22" t="str">
        <f>VLOOKUP($A22,Raw!$B$2:$DG$512,38,0)</f>
        <v>0.5</v>
      </c>
      <c r="C22" t="str">
        <f>VLOOKUP($A22,Raw!$B$2:$DG$512,39,0)</f>
        <v>0</v>
      </c>
      <c r="D22" t="str">
        <f>VLOOKUP($A22,Raw!$B$2:$DG$512,40,0)</f>
        <v>0</v>
      </c>
      <c r="E22" t="str">
        <f>VLOOKUP($A22,Raw!$B$2:$DG$512,41,0)</f>
        <v>0</v>
      </c>
      <c r="F22" t="str">
        <f>VLOOKUP($A22,Raw!$B$2:$DG$512,42,0)</f>
        <v>0</v>
      </c>
      <c r="G22" t="str">
        <f>VLOOKUP($A22,Raw!$B$2:$DG$512,43,0)</f>
        <v>0</v>
      </c>
      <c r="H22" t="str">
        <f>VLOOKUP($A22,Raw!$B$2:$DG$512,44,0)</f>
        <v>0</v>
      </c>
      <c r="I22" t="str">
        <f>VLOOKUP($A22,Raw!$B$2:$DG$512,45,0)</f>
        <v>0</v>
      </c>
      <c r="J22" t="str">
        <f>VLOOKUP($A22,Raw!$B$2:$DG$512,46,0)</f>
        <v>0</v>
      </c>
      <c r="K22" t="str">
        <f>VLOOKUP($A22,Raw!$B$2:$DG$512,47,0)</f>
        <v>0</v>
      </c>
      <c r="L22" t="str">
        <f>VLOOKUP($A22,Raw!$B$2:$DG$512,48,0)</f>
        <v>0.06</v>
      </c>
      <c r="M22" t="str">
        <f>VLOOKUP($A22,Raw!$B$2:$DG$512,49,0)</f>
        <v>0.56</v>
      </c>
    </row>
    <row r="23" spans="1:13" x14ac:dyDescent="0.3">
      <c r="A23" s="1" t="s">
        <v>533</v>
      </c>
      <c r="B23" t="str">
        <f>VLOOKUP($A23,Raw!$B$2:$DG$512,38,0)</f>
        <v>0</v>
      </c>
      <c r="C23" t="str">
        <f>VLOOKUP($A23,Raw!$B$2:$DG$512,39,0)</f>
        <v>0</v>
      </c>
      <c r="D23" t="str">
        <f>VLOOKUP($A23,Raw!$B$2:$DG$512,40,0)</f>
        <v>0</v>
      </c>
      <c r="E23" t="str">
        <f>VLOOKUP($A23,Raw!$B$2:$DG$512,41,0)</f>
        <v>0</v>
      </c>
      <c r="F23" t="str">
        <f>VLOOKUP($A23,Raw!$B$2:$DG$512,42,0)</f>
        <v>0</v>
      </c>
      <c r="G23" t="str">
        <f>VLOOKUP($A23,Raw!$B$2:$DG$512,43,0)</f>
        <v>0</v>
      </c>
      <c r="H23" t="str">
        <f>VLOOKUP($A23,Raw!$B$2:$DG$512,44,0)</f>
        <v>0</v>
      </c>
      <c r="I23" t="str">
        <f>VLOOKUP($A23,Raw!$B$2:$DG$512,45,0)</f>
        <v>0</v>
      </c>
      <c r="J23" t="str">
        <f>VLOOKUP($A23,Raw!$B$2:$DG$512,46,0)</f>
        <v>0</v>
      </c>
      <c r="K23" t="str">
        <f>VLOOKUP($A23,Raw!$B$2:$DG$512,47,0)</f>
        <v>0</v>
      </c>
      <c r="L23" t="str">
        <f>VLOOKUP($A23,Raw!$B$2:$DG$512,48,0)</f>
        <v>0</v>
      </c>
      <c r="M23" t="str">
        <f>VLOOKUP($A23,Raw!$B$2:$DG$512,49,0)</f>
        <v>0</v>
      </c>
    </row>
    <row r="24" spans="1:13" x14ac:dyDescent="0.3">
      <c r="A24" s="1" t="s">
        <v>538</v>
      </c>
      <c r="B24" t="str">
        <f>VLOOKUP($A24,Raw!$B$2:$DG$512,38,0)</f>
        <v>0</v>
      </c>
      <c r="C24" t="str">
        <f>VLOOKUP($A24,Raw!$B$2:$DG$512,39,0)</f>
        <v>0</v>
      </c>
      <c r="D24" t="str">
        <f>VLOOKUP($A24,Raw!$B$2:$DG$512,40,0)</f>
        <v>0</v>
      </c>
      <c r="E24" t="str">
        <f>VLOOKUP($A24,Raw!$B$2:$DG$512,41,0)</f>
        <v>0</v>
      </c>
      <c r="F24" t="str">
        <f>VLOOKUP($A24,Raw!$B$2:$DG$512,42,0)</f>
        <v>0</v>
      </c>
      <c r="G24" t="str">
        <f>VLOOKUP($A24,Raw!$B$2:$DG$512,43,0)</f>
        <v>0</v>
      </c>
      <c r="H24" t="str">
        <f>VLOOKUP($A24,Raw!$B$2:$DG$512,44,0)</f>
        <v>0</v>
      </c>
      <c r="I24" t="str">
        <f>VLOOKUP($A24,Raw!$B$2:$DG$512,45,0)</f>
        <v>0</v>
      </c>
      <c r="J24" t="str">
        <f>VLOOKUP($A24,Raw!$B$2:$DG$512,46,0)</f>
        <v>0</v>
      </c>
      <c r="K24" t="str">
        <f>VLOOKUP($A24,Raw!$B$2:$DG$512,47,0)</f>
        <v>0</v>
      </c>
      <c r="L24" t="str">
        <f>VLOOKUP($A24,Raw!$B$2:$DG$512,48,0)</f>
        <v>0</v>
      </c>
      <c r="M24" t="str">
        <f>VLOOKUP($A24,Raw!$B$2:$DG$512,49,0)</f>
        <v>0</v>
      </c>
    </row>
    <row r="25" spans="1:13" x14ac:dyDescent="0.3">
      <c r="A25" s="1" t="s">
        <v>559</v>
      </c>
      <c r="B25" t="str">
        <f>VLOOKUP($A25,Raw!$B$2:$DG$512,38,0)</f>
        <v>0</v>
      </c>
      <c r="C25" t="str">
        <f>VLOOKUP($A25,Raw!$B$2:$DG$512,39,0)</f>
        <v>0</v>
      </c>
      <c r="D25" t="str">
        <f>VLOOKUP($A25,Raw!$B$2:$DG$512,40,0)</f>
        <v>0</v>
      </c>
      <c r="E25" t="str">
        <f>VLOOKUP($A25,Raw!$B$2:$DG$512,41,0)</f>
        <v>0</v>
      </c>
      <c r="F25" t="str">
        <f>VLOOKUP($A25,Raw!$B$2:$DG$512,42,0)</f>
        <v>0</v>
      </c>
      <c r="G25" t="str">
        <f>VLOOKUP($A25,Raw!$B$2:$DG$512,43,0)</f>
        <v>0</v>
      </c>
      <c r="H25" t="str">
        <f>VLOOKUP($A25,Raw!$B$2:$DG$512,44,0)</f>
        <v>0</v>
      </c>
      <c r="I25" t="str">
        <f>VLOOKUP($A25,Raw!$B$2:$DG$512,45,0)</f>
        <v>0</v>
      </c>
      <c r="J25" t="str">
        <f>VLOOKUP($A25,Raw!$B$2:$DG$512,46,0)</f>
        <v>0</v>
      </c>
      <c r="K25" t="str">
        <f>VLOOKUP($A25,Raw!$B$2:$DG$512,47,0)</f>
        <v>0</v>
      </c>
      <c r="L25" t="str">
        <f>VLOOKUP($A25,Raw!$B$2:$DG$512,48,0)</f>
        <v>0</v>
      </c>
      <c r="M25" t="str">
        <f>VLOOKUP($A25,Raw!$B$2:$DG$512,49,0)</f>
        <v>0</v>
      </c>
    </row>
    <row r="26" spans="1:13" x14ac:dyDescent="0.3">
      <c r="A26" s="1" t="s">
        <v>584</v>
      </c>
      <c r="B26" t="str">
        <f>VLOOKUP($A26,Raw!$B$2:$DG$512,38,0)</f>
        <v>0</v>
      </c>
      <c r="C26" t="str">
        <f>VLOOKUP($A26,Raw!$B$2:$DG$512,39,0)</f>
        <v>0</v>
      </c>
      <c r="D26" t="str">
        <f>VLOOKUP($A26,Raw!$B$2:$DG$512,40,0)</f>
        <v>0</v>
      </c>
      <c r="E26" t="str">
        <f>VLOOKUP($A26,Raw!$B$2:$DG$512,41,0)</f>
        <v>0</v>
      </c>
      <c r="F26" t="str">
        <f>VLOOKUP($A26,Raw!$B$2:$DG$512,42,0)</f>
        <v>0</v>
      </c>
      <c r="G26" t="str">
        <f>VLOOKUP($A26,Raw!$B$2:$DG$512,43,0)</f>
        <v>0</v>
      </c>
      <c r="H26" t="str">
        <f>VLOOKUP($A26,Raw!$B$2:$DG$512,44,0)</f>
        <v>0</v>
      </c>
      <c r="I26" t="str">
        <f>VLOOKUP($A26,Raw!$B$2:$DG$512,45,0)</f>
        <v>0</v>
      </c>
      <c r="J26" t="str">
        <f>VLOOKUP($A26,Raw!$B$2:$DG$512,46,0)</f>
        <v>0</v>
      </c>
      <c r="K26" t="str">
        <f>VLOOKUP($A26,Raw!$B$2:$DG$512,47,0)</f>
        <v>0</v>
      </c>
      <c r="L26" t="str">
        <f>VLOOKUP($A26,Raw!$B$2:$DG$512,48,0)</f>
        <v>0</v>
      </c>
      <c r="M26" t="str">
        <f>VLOOKUP($A26,Raw!$B$2:$DG$512,49,0)</f>
        <v>0</v>
      </c>
    </row>
    <row r="27" spans="1:13" x14ac:dyDescent="0.3">
      <c r="A27" s="1" t="s">
        <v>596</v>
      </c>
      <c r="B27" t="str">
        <f>VLOOKUP($A27,Raw!$B$2:$DG$512,38,0)</f>
        <v>0</v>
      </c>
      <c r="C27" t="str">
        <f>VLOOKUP($A27,Raw!$B$2:$DG$512,39,0)</f>
        <v>0</v>
      </c>
      <c r="D27" t="str">
        <f>VLOOKUP($A27,Raw!$B$2:$DG$512,40,0)</f>
        <v>0</v>
      </c>
      <c r="E27" t="str">
        <f>VLOOKUP($A27,Raw!$B$2:$DG$512,41,0)</f>
        <v>0</v>
      </c>
      <c r="F27" t="str">
        <f>VLOOKUP($A27,Raw!$B$2:$DG$512,42,0)</f>
        <v>0</v>
      </c>
      <c r="G27" t="str">
        <f>VLOOKUP($A27,Raw!$B$2:$DG$512,43,0)</f>
        <v>0</v>
      </c>
      <c r="H27" t="str">
        <f>VLOOKUP($A27,Raw!$B$2:$DG$512,44,0)</f>
        <v>0</v>
      </c>
      <c r="I27" t="str">
        <f>VLOOKUP($A27,Raw!$B$2:$DG$512,45,0)</f>
        <v>0</v>
      </c>
      <c r="J27" t="str">
        <f>VLOOKUP($A27,Raw!$B$2:$DG$512,46,0)</f>
        <v>0</v>
      </c>
      <c r="K27" t="str">
        <f>VLOOKUP($A27,Raw!$B$2:$DG$512,47,0)</f>
        <v>0</v>
      </c>
      <c r="L27" t="str">
        <f>VLOOKUP($A27,Raw!$B$2:$DG$512,48,0)</f>
        <v>0</v>
      </c>
      <c r="M27" t="str">
        <f>VLOOKUP($A27,Raw!$B$2:$DG$512,49,0)</f>
        <v>0</v>
      </c>
    </row>
    <row r="28" spans="1:13" x14ac:dyDescent="0.3">
      <c r="A28" s="1" t="s">
        <v>605</v>
      </c>
      <c r="B28" t="str">
        <f>VLOOKUP($A28,Raw!$B$2:$DG$512,38,0)</f>
        <v>0</v>
      </c>
      <c r="C28" t="str">
        <f>VLOOKUP($A28,Raw!$B$2:$DG$512,39,0)</f>
        <v>0</v>
      </c>
      <c r="D28" t="str">
        <f>VLOOKUP($A28,Raw!$B$2:$DG$512,40,0)</f>
        <v>0</v>
      </c>
      <c r="E28" t="str">
        <f>VLOOKUP($A28,Raw!$B$2:$DG$512,41,0)</f>
        <v>0</v>
      </c>
      <c r="F28" t="str">
        <f>VLOOKUP($A28,Raw!$B$2:$DG$512,42,0)</f>
        <v>0</v>
      </c>
      <c r="G28" t="str">
        <f>VLOOKUP($A28,Raw!$B$2:$DG$512,43,0)</f>
        <v>0</v>
      </c>
      <c r="H28" t="str">
        <f>VLOOKUP($A28,Raw!$B$2:$DG$512,44,0)</f>
        <v>0</v>
      </c>
      <c r="I28" t="str">
        <f>VLOOKUP($A28,Raw!$B$2:$DG$512,45,0)</f>
        <v>0</v>
      </c>
      <c r="J28" t="str">
        <f>VLOOKUP($A28,Raw!$B$2:$DG$512,46,0)</f>
        <v>0</v>
      </c>
      <c r="K28" t="str">
        <f>VLOOKUP($A28,Raw!$B$2:$DG$512,47,0)</f>
        <v>0</v>
      </c>
      <c r="L28" t="str">
        <f>VLOOKUP($A28,Raw!$B$2:$DG$512,48,0)</f>
        <v>0</v>
      </c>
      <c r="M28" t="str">
        <f>VLOOKUP($A28,Raw!$B$2:$DG$512,49,0)</f>
        <v>0</v>
      </c>
    </row>
    <row r="29" spans="1:13" x14ac:dyDescent="0.3">
      <c r="A29" s="1" t="s">
        <v>629</v>
      </c>
      <c r="B29" t="str">
        <f>VLOOKUP($A29,Raw!$B$2:$DG$512,38,0)</f>
        <v>0</v>
      </c>
      <c r="C29" t="str">
        <f>VLOOKUP($A29,Raw!$B$2:$DG$512,39,0)</f>
        <v>0</v>
      </c>
      <c r="D29" t="str">
        <f>VLOOKUP($A29,Raw!$B$2:$DG$512,40,0)</f>
        <v>0</v>
      </c>
      <c r="E29" t="str">
        <f>VLOOKUP($A29,Raw!$B$2:$DG$512,41,0)</f>
        <v>0</v>
      </c>
      <c r="F29" t="str">
        <f>VLOOKUP($A29,Raw!$B$2:$DG$512,42,0)</f>
        <v>0</v>
      </c>
      <c r="G29" t="str">
        <f>VLOOKUP($A29,Raw!$B$2:$DG$512,43,0)</f>
        <v>0</v>
      </c>
      <c r="H29" t="str">
        <f>VLOOKUP($A29,Raw!$B$2:$DG$512,44,0)</f>
        <v>0</v>
      </c>
      <c r="I29" t="str">
        <f>VLOOKUP($A29,Raw!$B$2:$DG$512,45,0)</f>
        <v>0</v>
      </c>
      <c r="J29" t="str">
        <f>VLOOKUP($A29,Raw!$B$2:$DG$512,46,0)</f>
        <v>0</v>
      </c>
      <c r="K29" t="str">
        <f>VLOOKUP($A29,Raw!$B$2:$DG$512,47,0)</f>
        <v>0</v>
      </c>
      <c r="L29" t="str">
        <f>VLOOKUP($A29,Raw!$B$2:$DG$512,48,0)</f>
        <v>0</v>
      </c>
      <c r="M29" t="str">
        <f>VLOOKUP($A29,Raw!$B$2:$DG$512,49,0)</f>
        <v>0</v>
      </c>
    </row>
    <row r="30" spans="1:13" x14ac:dyDescent="0.3">
      <c r="A30" s="1" t="s">
        <v>645</v>
      </c>
      <c r="B30" t="str">
        <f>VLOOKUP($A30,Raw!$B$2:$DG$512,38,0)</f>
        <v>26.06</v>
      </c>
      <c r="C30" t="str">
        <f>VLOOKUP($A30,Raw!$B$2:$DG$512,39,0)</f>
        <v>0</v>
      </c>
      <c r="D30" t="str">
        <f>VLOOKUP($A30,Raw!$B$2:$DG$512,40,0)</f>
        <v>0</v>
      </c>
      <c r="E30" t="str">
        <f>VLOOKUP($A30,Raw!$B$2:$DG$512,41,0)</f>
        <v>0</v>
      </c>
      <c r="F30" t="str">
        <f>VLOOKUP($A30,Raw!$B$2:$DG$512,42,0)</f>
        <v>0</v>
      </c>
      <c r="G30" t="str">
        <f>VLOOKUP($A30,Raw!$B$2:$DG$512,43,0)</f>
        <v>0</v>
      </c>
      <c r="H30" t="str">
        <f>VLOOKUP($A30,Raw!$B$2:$DG$512,44,0)</f>
        <v>0</v>
      </c>
      <c r="I30" t="str">
        <f>VLOOKUP($A30,Raw!$B$2:$DG$512,45,0)</f>
        <v>0</v>
      </c>
      <c r="J30" t="str">
        <f>VLOOKUP($A30,Raw!$B$2:$DG$512,46,0)</f>
        <v>0</v>
      </c>
      <c r="K30" t="str">
        <f>VLOOKUP($A30,Raw!$B$2:$DG$512,47,0)</f>
        <v>0</v>
      </c>
      <c r="L30" t="str">
        <f>VLOOKUP($A30,Raw!$B$2:$DG$512,48,0)</f>
        <v>0.37</v>
      </c>
      <c r="M30" t="str">
        <f>VLOOKUP($A30,Raw!$B$2:$DG$512,49,0)</f>
        <v>26.44</v>
      </c>
    </row>
    <row r="31" spans="1:13" x14ac:dyDescent="0.3">
      <c r="A31" s="1" t="s">
        <v>686</v>
      </c>
      <c r="B31" t="str">
        <f>VLOOKUP($A31,Raw!$B$2:$DG$512,38,0)</f>
        <v>34.92</v>
      </c>
      <c r="C31" t="str">
        <f>VLOOKUP($A31,Raw!$B$2:$DG$512,39,0)</f>
        <v>3.6</v>
      </c>
      <c r="D31" t="str">
        <f>VLOOKUP($A31,Raw!$B$2:$DG$512,40,0)</f>
        <v>4.55</v>
      </c>
      <c r="E31" t="str">
        <f>VLOOKUP($A31,Raw!$B$2:$DG$512,41,0)</f>
        <v>0</v>
      </c>
      <c r="F31" t="str">
        <f>VLOOKUP($A31,Raw!$B$2:$DG$512,42,0)</f>
        <v>0</v>
      </c>
      <c r="G31" t="str">
        <f>VLOOKUP($A31,Raw!$B$2:$DG$512,43,0)</f>
        <v>0</v>
      </c>
      <c r="H31" t="str">
        <f>VLOOKUP($A31,Raw!$B$2:$DG$512,44,0)</f>
        <v>0</v>
      </c>
      <c r="I31" t="str">
        <f>VLOOKUP($A31,Raw!$B$2:$DG$512,45,0)</f>
        <v>0</v>
      </c>
      <c r="J31" t="str">
        <f>VLOOKUP($A31,Raw!$B$2:$DG$512,46,0)</f>
        <v>0</v>
      </c>
      <c r="K31" t="str">
        <f>VLOOKUP($A31,Raw!$B$2:$DG$512,47,0)</f>
        <v>67.63</v>
      </c>
      <c r="L31" t="str">
        <f>VLOOKUP($A31,Raw!$B$2:$DG$512,48,0)</f>
        <v>1.66</v>
      </c>
      <c r="M31" t="str">
        <f>VLOOKUP($A31,Raw!$B$2:$DG$512,49,0)</f>
        <v>112.36</v>
      </c>
    </row>
    <row r="32" spans="1:13" x14ac:dyDescent="0.3">
      <c r="A32" s="1" t="s">
        <v>721</v>
      </c>
      <c r="B32" t="str">
        <f>VLOOKUP($A32,Raw!$B$2:$DG$512,38,0)</f>
        <v>0</v>
      </c>
      <c r="C32" t="str">
        <f>VLOOKUP($A32,Raw!$B$2:$DG$512,39,0)</f>
        <v>0</v>
      </c>
      <c r="D32" t="str">
        <f>VLOOKUP($A32,Raw!$B$2:$DG$512,40,0)</f>
        <v>0</v>
      </c>
      <c r="E32" t="str">
        <f>VLOOKUP($A32,Raw!$B$2:$DG$512,41,0)</f>
        <v>0</v>
      </c>
      <c r="F32" t="str">
        <f>VLOOKUP($A32,Raw!$B$2:$DG$512,42,0)</f>
        <v>0</v>
      </c>
      <c r="G32" t="str">
        <f>VLOOKUP($A32,Raw!$B$2:$DG$512,43,0)</f>
        <v>0</v>
      </c>
      <c r="H32" t="str">
        <f>VLOOKUP($A32,Raw!$B$2:$DG$512,44,0)</f>
        <v>0</v>
      </c>
      <c r="I32" t="str">
        <f>VLOOKUP($A32,Raw!$B$2:$DG$512,45,0)</f>
        <v>0</v>
      </c>
      <c r="J32" t="str">
        <f>VLOOKUP($A32,Raw!$B$2:$DG$512,46,0)</f>
        <v>0</v>
      </c>
      <c r="K32" t="str">
        <f>VLOOKUP($A32,Raw!$B$2:$DG$512,47,0)</f>
        <v>251</v>
      </c>
      <c r="L32" t="str">
        <f>VLOOKUP($A32,Raw!$B$2:$DG$512,48,0)</f>
        <v>0</v>
      </c>
      <c r="M32" t="str">
        <f>VLOOKUP($A32,Raw!$B$2:$DG$512,49,0)</f>
        <v>251</v>
      </c>
    </row>
    <row r="33" spans="1:13" x14ac:dyDescent="0.3">
      <c r="A33" s="1" t="s">
        <v>744</v>
      </c>
      <c r="B33" t="str">
        <f>VLOOKUP($A33,Raw!$B$2:$DG$512,38,0)</f>
        <v>0</v>
      </c>
      <c r="C33" t="str">
        <f>VLOOKUP($A33,Raw!$B$2:$DG$512,39,0)</f>
        <v>0</v>
      </c>
      <c r="D33" t="str">
        <f>VLOOKUP($A33,Raw!$B$2:$DG$512,40,0)</f>
        <v>0</v>
      </c>
      <c r="E33" t="str">
        <f>VLOOKUP($A33,Raw!$B$2:$DG$512,41,0)</f>
        <v>0</v>
      </c>
      <c r="F33" t="str">
        <f>VLOOKUP($A33,Raw!$B$2:$DG$512,42,0)</f>
        <v>0</v>
      </c>
      <c r="G33" t="str">
        <f>VLOOKUP($A33,Raw!$B$2:$DG$512,43,0)</f>
        <v>0</v>
      </c>
      <c r="H33" t="str">
        <f>VLOOKUP($A33,Raw!$B$2:$DG$512,44,0)</f>
        <v>0</v>
      </c>
      <c r="I33" t="str">
        <f>VLOOKUP($A33,Raw!$B$2:$DG$512,45,0)</f>
        <v>0</v>
      </c>
      <c r="J33" t="str">
        <f>VLOOKUP($A33,Raw!$B$2:$DG$512,46,0)</f>
        <v>0</v>
      </c>
      <c r="K33" t="str">
        <f>VLOOKUP($A33,Raw!$B$2:$DG$512,47,0)</f>
        <v>0</v>
      </c>
      <c r="L33" t="str">
        <f>VLOOKUP($A33,Raw!$B$2:$DG$512,48,0)</f>
        <v>0</v>
      </c>
      <c r="M33" t="str">
        <f>VLOOKUP($A33,Raw!$B$2:$DG$512,49,0)</f>
        <v>0</v>
      </c>
    </row>
    <row r="34" spans="1:13" x14ac:dyDescent="0.3">
      <c r="A34" s="1" t="s">
        <v>751</v>
      </c>
      <c r="B34" t="str">
        <f>VLOOKUP($A34,Raw!$B$2:$DG$512,38,0)</f>
        <v>0</v>
      </c>
      <c r="C34" t="str">
        <f>VLOOKUP($A34,Raw!$B$2:$DG$512,39,0)</f>
        <v>0</v>
      </c>
      <c r="D34" t="str">
        <f>VLOOKUP($A34,Raw!$B$2:$DG$512,40,0)</f>
        <v>0</v>
      </c>
      <c r="E34" t="str">
        <f>VLOOKUP($A34,Raw!$B$2:$DG$512,41,0)</f>
        <v>0</v>
      </c>
      <c r="F34" t="str">
        <f>VLOOKUP($A34,Raw!$B$2:$DG$512,42,0)</f>
        <v>0</v>
      </c>
      <c r="G34" t="str">
        <f>VLOOKUP($A34,Raw!$B$2:$DG$512,43,0)</f>
        <v>0</v>
      </c>
      <c r="H34" t="str">
        <f>VLOOKUP($A34,Raw!$B$2:$DG$512,44,0)</f>
        <v>0</v>
      </c>
      <c r="I34" t="str">
        <f>VLOOKUP($A34,Raw!$B$2:$DG$512,45,0)</f>
        <v>0</v>
      </c>
      <c r="J34" t="str">
        <f>VLOOKUP($A34,Raw!$B$2:$DG$512,46,0)</f>
        <v>0</v>
      </c>
      <c r="K34" t="str">
        <f>VLOOKUP($A34,Raw!$B$2:$DG$512,47,0)</f>
        <v>0</v>
      </c>
      <c r="L34" t="str">
        <f>VLOOKUP($A34,Raw!$B$2:$DG$512,48,0)</f>
        <v>0</v>
      </c>
      <c r="M34" t="str">
        <f>VLOOKUP($A34,Raw!$B$2:$DG$512,49,0)</f>
        <v>0</v>
      </c>
    </row>
    <row r="35" spans="1:13" x14ac:dyDescent="0.3">
      <c r="A35" s="1" t="s">
        <v>754</v>
      </c>
      <c r="B35" t="str">
        <f>VLOOKUP($A35,Raw!$B$2:$DG$512,38,0)</f>
        <v>0</v>
      </c>
      <c r="C35" t="str">
        <f>VLOOKUP($A35,Raw!$B$2:$DG$512,39,0)</f>
        <v>0</v>
      </c>
      <c r="D35" t="str">
        <f>VLOOKUP($A35,Raw!$B$2:$DG$512,40,0)</f>
        <v>0</v>
      </c>
      <c r="E35" t="str">
        <f>VLOOKUP($A35,Raw!$B$2:$DG$512,41,0)</f>
        <v>0</v>
      </c>
      <c r="F35" t="str">
        <f>VLOOKUP($A35,Raw!$B$2:$DG$512,42,0)</f>
        <v>0</v>
      </c>
      <c r="G35" t="str">
        <f>VLOOKUP($A35,Raw!$B$2:$DG$512,43,0)</f>
        <v>0</v>
      </c>
      <c r="H35" t="str">
        <f>VLOOKUP($A35,Raw!$B$2:$DG$512,44,0)</f>
        <v>0</v>
      </c>
      <c r="I35" t="str">
        <f>VLOOKUP($A35,Raw!$B$2:$DG$512,45,0)</f>
        <v>0</v>
      </c>
      <c r="J35" t="str">
        <f>VLOOKUP($A35,Raw!$B$2:$DG$512,46,0)</f>
        <v>0</v>
      </c>
      <c r="K35" t="str">
        <f>VLOOKUP($A35,Raw!$B$2:$DG$512,47,0)</f>
        <v>0</v>
      </c>
      <c r="L35" t="str">
        <f>VLOOKUP($A35,Raw!$B$2:$DG$512,48,0)</f>
        <v>0</v>
      </c>
      <c r="M35" t="str">
        <f>VLOOKUP($A35,Raw!$B$2:$DG$512,49,0)</f>
        <v>0</v>
      </c>
    </row>
    <row r="36" spans="1:13" x14ac:dyDescent="0.3">
      <c r="A36" s="1" t="s">
        <v>763</v>
      </c>
      <c r="B36" t="str">
        <f>VLOOKUP($A36,Raw!$B$2:$DG$512,38,0)</f>
        <v>0</v>
      </c>
      <c r="C36" t="str">
        <f>VLOOKUP($A36,Raw!$B$2:$DG$512,39,0)</f>
        <v>0</v>
      </c>
      <c r="D36" t="str">
        <f>VLOOKUP($A36,Raw!$B$2:$DG$512,40,0)</f>
        <v>0</v>
      </c>
      <c r="E36" t="str">
        <f>VLOOKUP($A36,Raw!$B$2:$DG$512,41,0)</f>
        <v>0</v>
      </c>
      <c r="F36" t="str">
        <f>VLOOKUP($A36,Raw!$B$2:$DG$512,42,0)</f>
        <v>0</v>
      </c>
      <c r="G36" t="str">
        <f>VLOOKUP($A36,Raw!$B$2:$DG$512,43,0)</f>
        <v>0</v>
      </c>
      <c r="H36" t="str">
        <f>VLOOKUP($A36,Raw!$B$2:$DG$512,44,0)</f>
        <v>0</v>
      </c>
      <c r="I36" t="str">
        <f>VLOOKUP($A36,Raw!$B$2:$DG$512,45,0)</f>
        <v>0</v>
      </c>
      <c r="J36" t="str">
        <f>VLOOKUP($A36,Raw!$B$2:$DG$512,46,0)</f>
        <v>0</v>
      </c>
      <c r="K36" t="str">
        <f>VLOOKUP($A36,Raw!$B$2:$DG$512,47,0)</f>
        <v>0</v>
      </c>
      <c r="L36" t="str">
        <f>VLOOKUP($A36,Raw!$B$2:$DG$512,48,0)</f>
        <v>0</v>
      </c>
      <c r="M36" t="str">
        <f>VLOOKUP($A36,Raw!$B$2:$DG$512,49,0)</f>
        <v>0</v>
      </c>
    </row>
    <row r="37" spans="1:13" x14ac:dyDescent="0.3">
      <c r="A37" s="1" t="s">
        <v>780</v>
      </c>
      <c r="B37" t="str">
        <f>VLOOKUP($A37,Raw!$B$2:$DG$512,38,0)</f>
        <v>0</v>
      </c>
      <c r="C37" t="str">
        <f>VLOOKUP($A37,Raw!$B$2:$DG$512,39,0)</f>
        <v>0</v>
      </c>
      <c r="D37" t="str">
        <f>VLOOKUP($A37,Raw!$B$2:$DG$512,40,0)</f>
        <v>0</v>
      </c>
      <c r="E37" t="str">
        <f>VLOOKUP($A37,Raw!$B$2:$DG$512,41,0)</f>
        <v>0</v>
      </c>
      <c r="F37" t="str">
        <f>VLOOKUP($A37,Raw!$B$2:$DG$512,42,0)</f>
        <v>0</v>
      </c>
      <c r="G37" t="str">
        <f>VLOOKUP($A37,Raw!$B$2:$DG$512,43,0)</f>
        <v>0</v>
      </c>
      <c r="H37" t="str">
        <f>VLOOKUP($A37,Raw!$B$2:$DG$512,44,0)</f>
        <v>0</v>
      </c>
      <c r="I37" t="str">
        <f>VLOOKUP($A37,Raw!$B$2:$DG$512,45,0)</f>
        <v>0</v>
      </c>
      <c r="J37" t="str">
        <f>VLOOKUP($A37,Raw!$B$2:$DG$512,46,0)</f>
        <v>0</v>
      </c>
      <c r="K37" t="str">
        <f>VLOOKUP($A37,Raw!$B$2:$DG$512,47,0)</f>
        <v>0</v>
      </c>
      <c r="L37" t="str">
        <f>VLOOKUP($A37,Raw!$B$2:$DG$512,48,0)</f>
        <v>0</v>
      </c>
      <c r="M37" t="str">
        <f>VLOOKUP($A37,Raw!$B$2:$DG$512,49,0)</f>
        <v>0</v>
      </c>
    </row>
    <row r="38" spans="1:13" x14ac:dyDescent="0.3">
      <c r="A38" s="1" t="s">
        <v>804</v>
      </c>
      <c r="B38" t="str">
        <f>VLOOKUP($A38,Raw!$B$2:$DG$512,38,0)</f>
        <v>0</v>
      </c>
      <c r="C38" t="str">
        <f>VLOOKUP($A38,Raw!$B$2:$DG$512,39,0)</f>
        <v>0</v>
      </c>
      <c r="D38" t="str">
        <f>VLOOKUP($A38,Raw!$B$2:$DG$512,40,0)</f>
        <v>0</v>
      </c>
      <c r="E38" t="str">
        <f>VLOOKUP($A38,Raw!$B$2:$DG$512,41,0)</f>
        <v>0</v>
      </c>
      <c r="F38" t="str">
        <f>VLOOKUP($A38,Raw!$B$2:$DG$512,42,0)</f>
        <v>0</v>
      </c>
      <c r="G38" t="str">
        <f>VLOOKUP($A38,Raw!$B$2:$DG$512,43,0)</f>
        <v>0</v>
      </c>
      <c r="H38" t="str">
        <f>VLOOKUP($A38,Raw!$B$2:$DG$512,44,0)</f>
        <v>0</v>
      </c>
      <c r="I38" t="str">
        <f>VLOOKUP($A38,Raw!$B$2:$DG$512,45,0)</f>
        <v>0</v>
      </c>
      <c r="J38" t="str">
        <f>VLOOKUP($A38,Raw!$B$2:$DG$512,46,0)</f>
        <v>0</v>
      </c>
      <c r="K38" t="str">
        <f>VLOOKUP($A38,Raw!$B$2:$DG$512,47,0)</f>
        <v>0</v>
      </c>
      <c r="L38" t="str">
        <f>VLOOKUP($A38,Raw!$B$2:$DG$512,48,0)</f>
        <v>0</v>
      </c>
      <c r="M38" t="str">
        <f>VLOOKUP($A38,Raw!$B$2:$DG$512,49,0)</f>
        <v>0</v>
      </c>
    </row>
    <row r="39" spans="1:13" x14ac:dyDescent="0.3">
      <c r="A39" s="1" t="s">
        <v>818</v>
      </c>
      <c r="B39" t="str">
        <f>VLOOKUP($A39,Raw!$B$2:$DG$512,38,0)</f>
        <v>6.34</v>
      </c>
      <c r="C39" t="str">
        <f>VLOOKUP($A39,Raw!$B$2:$DG$512,39,0)</f>
        <v>0</v>
      </c>
      <c r="D39" t="str">
        <f>VLOOKUP($A39,Raw!$B$2:$DG$512,40,0)</f>
        <v>0</v>
      </c>
      <c r="E39" t="str">
        <f>VLOOKUP($A39,Raw!$B$2:$DG$512,41,0)</f>
        <v>0</v>
      </c>
      <c r="F39" t="str">
        <f>VLOOKUP($A39,Raw!$B$2:$DG$512,42,0)</f>
        <v>0</v>
      </c>
      <c r="G39" t="str">
        <f>VLOOKUP($A39,Raw!$B$2:$DG$512,43,0)</f>
        <v>0</v>
      </c>
      <c r="H39" t="str">
        <f>VLOOKUP($A39,Raw!$B$2:$DG$512,44,0)</f>
        <v>0</v>
      </c>
      <c r="I39" t="str">
        <f>VLOOKUP($A39,Raw!$B$2:$DG$512,45,0)</f>
        <v>0</v>
      </c>
      <c r="J39" t="str">
        <f>VLOOKUP($A39,Raw!$B$2:$DG$512,46,0)</f>
        <v>0</v>
      </c>
      <c r="K39" t="str">
        <f>VLOOKUP($A39,Raw!$B$2:$DG$512,47,0)</f>
        <v>1.74</v>
      </c>
      <c r="L39" t="str">
        <f>VLOOKUP($A39,Raw!$B$2:$DG$512,48,0)</f>
        <v>2.45</v>
      </c>
      <c r="M39" t="str">
        <f>VLOOKUP($A39,Raw!$B$2:$DG$512,49,0)</f>
        <v>10.53</v>
      </c>
    </row>
    <row r="40" spans="1:13" x14ac:dyDescent="0.3">
      <c r="A40" s="1" t="s">
        <v>855</v>
      </c>
      <c r="B40" t="str">
        <f>VLOOKUP($A40,Raw!$B$2:$DG$512,38,0)</f>
        <v>0</v>
      </c>
      <c r="C40" t="str">
        <f>VLOOKUP($A40,Raw!$B$2:$DG$512,39,0)</f>
        <v>0</v>
      </c>
      <c r="D40" t="str">
        <f>VLOOKUP($A40,Raw!$B$2:$DG$512,40,0)</f>
        <v>0</v>
      </c>
      <c r="E40" t="str">
        <f>VLOOKUP($A40,Raw!$B$2:$DG$512,41,0)</f>
        <v>0</v>
      </c>
      <c r="F40" t="str">
        <f>VLOOKUP($A40,Raw!$B$2:$DG$512,42,0)</f>
        <v>0</v>
      </c>
      <c r="G40" t="str">
        <f>VLOOKUP($A40,Raw!$B$2:$DG$512,43,0)</f>
        <v>0</v>
      </c>
      <c r="H40" t="str">
        <f>VLOOKUP($A40,Raw!$B$2:$DG$512,44,0)</f>
        <v>0</v>
      </c>
      <c r="I40" t="str">
        <f>VLOOKUP($A40,Raw!$B$2:$DG$512,45,0)</f>
        <v>0</v>
      </c>
      <c r="J40" t="str">
        <f>VLOOKUP($A40,Raw!$B$2:$DG$512,46,0)</f>
        <v>0</v>
      </c>
      <c r="K40" t="str">
        <f>VLOOKUP($A40,Raw!$B$2:$DG$512,47,0)</f>
        <v>0</v>
      </c>
      <c r="L40" t="str">
        <f>VLOOKUP($A40,Raw!$B$2:$DG$512,48,0)</f>
        <v>0</v>
      </c>
      <c r="M40" t="str">
        <f>VLOOKUP($A40,Raw!$B$2:$DG$512,49,0)</f>
        <v>0</v>
      </c>
    </row>
    <row r="41" spans="1:13" x14ac:dyDescent="0.3">
      <c r="A41" s="1" t="s">
        <v>882</v>
      </c>
      <c r="B41" t="str">
        <f>VLOOKUP($A41,Raw!$B$2:$DG$512,38,0)</f>
        <v>0</v>
      </c>
      <c r="C41" t="str">
        <f>VLOOKUP($A41,Raw!$B$2:$DG$512,39,0)</f>
        <v>0</v>
      </c>
      <c r="D41" t="str">
        <f>VLOOKUP($A41,Raw!$B$2:$DG$512,40,0)</f>
        <v>0</v>
      </c>
      <c r="E41" t="str">
        <f>VLOOKUP($A41,Raw!$B$2:$DG$512,41,0)</f>
        <v>0</v>
      </c>
      <c r="F41" t="str">
        <f>VLOOKUP($A41,Raw!$B$2:$DG$512,42,0)</f>
        <v>0</v>
      </c>
      <c r="G41" t="str">
        <f>VLOOKUP($A41,Raw!$B$2:$DG$512,43,0)</f>
        <v>0</v>
      </c>
      <c r="H41" t="str">
        <f>VLOOKUP($A41,Raw!$B$2:$DG$512,44,0)</f>
        <v>0</v>
      </c>
      <c r="I41" t="str">
        <f>VLOOKUP($A41,Raw!$B$2:$DG$512,45,0)</f>
        <v>0</v>
      </c>
      <c r="J41" t="str">
        <f>VLOOKUP($A41,Raw!$B$2:$DG$512,46,0)</f>
        <v>0</v>
      </c>
      <c r="K41" t="str">
        <f>VLOOKUP($A41,Raw!$B$2:$DG$512,47,0)</f>
        <v>0</v>
      </c>
      <c r="L41" t="str">
        <f>VLOOKUP($A41,Raw!$B$2:$DG$512,48,0)</f>
        <v>0</v>
      </c>
      <c r="M41" t="str">
        <f>VLOOKUP($A41,Raw!$B$2:$DG$512,49,0)</f>
        <v>0</v>
      </c>
    </row>
    <row r="42" spans="1:13" x14ac:dyDescent="0.3">
      <c r="A42" s="1" t="s">
        <v>893</v>
      </c>
      <c r="B42" t="str">
        <f>VLOOKUP($A42,Raw!$B$2:$DG$512,38,0)</f>
        <v>200.66</v>
      </c>
      <c r="C42" t="str">
        <f>VLOOKUP($A42,Raw!$B$2:$DG$512,39,0)</f>
        <v>0</v>
      </c>
      <c r="D42" t="str">
        <f>VLOOKUP($A42,Raw!$B$2:$DG$512,40,0)</f>
        <v>176.08</v>
      </c>
      <c r="E42" t="str">
        <f>VLOOKUP($A42,Raw!$B$2:$DG$512,41,0)</f>
        <v>2.06</v>
      </c>
      <c r="F42" t="str">
        <f>VLOOKUP($A42,Raw!$B$2:$DG$512,42,0)</f>
        <v>71.03</v>
      </c>
      <c r="G42" t="str">
        <f>VLOOKUP($A42,Raw!$B$2:$DG$512,43,0)</f>
        <v>0</v>
      </c>
      <c r="H42" t="str">
        <f>VLOOKUP($A42,Raw!$B$2:$DG$512,44,0)</f>
        <v>0</v>
      </c>
      <c r="I42" t="str">
        <f>VLOOKUP($A42,Raw!$B$2:$DG$512,45,0)</f>
        <v>0</v>
      </c>
      <c r="J42" t="str">
        <f>VLOOKUP($A42,Raw!$B$2:$DG$512,46,0)</f>
        <v>0</v>
      </c>
      <c r="K42" t="str">
        <f>VLOOKUP($A42,Raw!$B$2:$DG$512,47,0)</f>
        <v>3111.26</v>
      </c>
      <c r="L42" t="str">
        <f>VLOOKUP($A42,Raw!$B$2:$DG$512,48,0)</f>
        <v>38.92</v>
      </c>
      <c r="M42" t="str">
        <f>VLOOKUP($A42,Raw!$B$2:$DG$512,49,0)</f>
        <v>3600.01</v>
      </c>
    </row>
    <row r="43" spans="1:13" x14ac:dyDescent="0.3">
      <c r="A43" s="1" t="s">
        <v>940</v>
      </c>
      <c r="B43" t="str">
        <f>VLOOKUP($A43,Raw!$B$2:$DG$512,38,0)</f>
        <v>0</v>
      </c>
      <c r="C43" t="str">
        <f>VLOOKUP($A43,Raw!$B$2:$DG$512,39,0)</f>
        <v>0</v>
      </c>
      <c r="D43" t="str">
        <f>VLOOKUP($A43,Raw!$B$2:$DG$512,40,0)</f>
        <v>0</v>
      </c>
      <c r="E43" t="str">
        <f>VLOOKUP($A43,Raw!$B$2:$DG$512,41,0)</f>
        <v>0</v>
      </c>
      <c r="F43" t="str">
        <f>VLOOKUP($A43,Raw!$B$2:$DG$512,42,0)</f>
        <v>0</v>
      </c>
      <c r="G43" t="str">
        <f>VLOOKUP($A43,Raw!$B$2:$DG$512,43,0)</f>
        <v>0</v>
      </c>
      <c r="H43" t="str">
        <f>VLOOKUP($A43,Raw!$B$2:$DG$512,44,0)</f>
        <v>0</v>
      </c>
      <c r="I43" t="str">
        <f>VLOOKUP($A43,Raw!$B$2:$DG$512,45,0)</f>
        <v>0</v>
      </c>
      <c r="J43" t="str">
        <f>VLOOKUP($A43,Raw!$B$2:$DG$512,46,0)</f>
        <v>0</v>
      </c>
      <c r="K43" t="str">
        <f>VLOOKUP($A43,Raw!$B$2:$DG$512,47,0)</f>
        <v>0</v>
      </c>
      <c r="L43" t="str">
        <f>VLOOKUP($A43,Raw!$B$2:$DG$512,48,0)</f>
        <v>0</v>
      </c>
      <c r="M43" t="str">
        <f>VLOOKUP($A43,Raw!$B$2:$DG$512,49,0)</f>
        <v>0</v>
      </c>
    </row>
    <row r="44" spans="1:13" x14ac:dyDescent="0.3">
      <c r="A44" s="1" t="s">
        <v>953</v>
      </c>
      <c r="B44" t="str">
        <f>VLOOKUP($A44,Raw!$B$2:$DG$512,38,0)</f>
        <v>4.31</v>
      </c>
      <c r="C44" t="str">
        <f>VLOOKUP($A44,Raw!$B$2:$DG$512,39,0)</f>
        <v>0</v>
      </c>
      <c r="D44" t="str">
        <f>VLOOKUP($A44,Raw!$B$2:$DG$512,40,0)</f>
        <v>0</v>
      </c>
      <c r="E44" t="str">
        <f>VLOOKUP($A44,Raw!$B$2:$DG$512,41,0)</f>
        <v>0</v>
      </c>
      <c r="F44" t="str">
        <f>VLOOKUP($A44,Raw!$B$2:$DG$512,42,0)</f>
        <v>0</v>
      </c>
      <c r="G44" t="str">
        <f>VLOOKUP($A44,Raw!$B$2:$DG$512,43,0)</f>
        <v>0</v>
      </c>
      <c r="H44" t="str">
        <f>VLOOKUP($A44,Raw!$B$2:$DG$512,44,0)</f>
        <v>0</v>
      </c>
      <c r="I44" t="str">
        <f>VLOOKUP($A44,Raw!$B$2:$DG$512,45,0)</f>
        <v>0</v>
      </c>
      <c r="J44" t="str">
        <f>VLOOKUP($A44,Raw!$B$2:$DG$512,46,0)</f>
        <v>0</v>
      </c>
      <c r="K44" t="str">
        <f>VLOOKUP($A44,Raw!$B$2:$DG$512,47,0)</f>
        <v>2.83</v>
      </c>
      <c r="L44" t="str">
        <f>VLOOKUP($A44,Raw!$B$2:$DG$512,48,0)</f>
        <v>0.05</v>
      </c>
      <c r="M44" t="str">
        <f>VLOOKUP($A44,Raw!$B$2:$DG$512,49,0)</f>
        <v>7.19</v>
      </c>
    </row>
    <row r="45" spans="1:13" x14ac:dyDescent="0.3">
      <c r="A45" s="1" t="s">
        <v>967</v>
      </c>
      <c r="B45" t="str">
        <f>VLOOKUP($A45,Raw!$B$2:$DG$512,38,0)</f>
        <v>0</v>
      </c>
      <c r="C45" t="str">
        <f>VLOOKUP($A45,Raw!$B$2:$DG$512,39,0)</f>
        <v>0</v>
      </c>
      <c r="D45" t="str">
        <f>VLOOKUP($A45,Raw!$B$2:$DG$512,40,0)</f>
        <v>0</v>
      </c>
      <c r="E45" t="str">
        <f>VLOOKUP($A45,Raw!$B$2:$DG$512,41,0)</f>
        <v>0</v>
      </c>
      <c r="F45" t="str">
        <f>VLOOKUP($A45,Raw!$B$2:$DG$512,42,0)</f>
        <v>0</v>
      </c>
      <c r="G45" t="str">
        <f>VLOOKUP($A45,Raw!$B$2:$DG$512,43,0)</f>
        <v>0</v>
      </c>
      <c r="H45" t="str">
        <f>VLOOKUP($A45,Raw!$B$2:$DG$512,44,0)</f>
        <v>0</v>
      </c>
      <c r="I45" t="str">
        <f>VLOOKUP($A45,Raw!$B$2:$DG$512,45,0)</f>
        <v>0</v>
      </c>
      <c r="J45" t="str">
        <f>VLOOKUP($A45,Raw!$B$2:$DG$512,46,0)</f>
        <v>0</v>
      </c>
      <c r="K45" t="str">
        <f>VLOOKUP($A45,Raw!$B$2:$DG$512,47,0)</f>
        <v>0</v>
      </c>
      <c r="L45" t="str">
        <f>VLOOKUP($A45,Raw!$B$2:$DG$512,48,0)</f>
        <v>0</v>
      </c>
      <c r="M45" t="str">
        <f>VLOOKUP($A45,Raw!$B$2:$DG$512,49,0)</f>
        <v>0</v>
      </c>
    </row>
    <row r="46" spans="1:13" x14ac:dyDescent="0.3">
      <c r="A46" s="1" t="s">
        <v>976</v>
      </c>
      <c r="B46" t="str">
        <f>VLOOKUP($A46,Raw!$B$2:$DG$512,38,0)</f>
        <v>0</v>
      </c>
      <c r="C46" t="str">
        <f>VLOOKUP($A46,Raw!$B$2:$DG$512,39,0)</f>
        <v>0</v>
      </c>
      <c r="D46" t="str">
        <f>VLOOKUP($A46,Raw!$B$2:$DG$512,40,0)</f>
        <v>0</v>
      </c>
      <c r="E46" t="str">
        <f>VLOOKUP($A46,Raw!$B$2:$DG$512,41,0)</f>
        <v>0</v>
      </c>
      <c r="F46" t="str">
        <f>VLOOKUP($A46,Raw!$B$2:$DG$512,42,0)</f>
        <v>0</v>
      </c>
      <c r="G46" t="str">
        <f>VLOOKUP($A46,Raw!$B$2:$DG$512,43,0)</f>
        <v>0</v>
      </c>
      <c r="H46" t="str">
        <f>VLOOKUP($A46,Raw!$B$2:$DG$512,44,0)</f>
        <v>0</v>
      </c>
      <c r="I46" t="str">
        <f>VLOOKUP($A46,Raw!$B$2:$DG$512,45,0)</f>
        <v>0</v>
      </c>
      <c r="J46" t="str">
        <f>VLOOKUP($A46,Raw!$B$2:$DG$512,46,0)</f>
        <v>0</v>
      </c>
      <c r="K46" t="str">
        <f>VLOOKUP($A46,Raw!$B$2:$DG$512,47,0)</f>
        <v>0</v>
      </c>
      <c r="L46" t="str">
        <f>VLOOKUP($A46,Raw!$B$2:$DG$512,48,0)</f>
        <v>0</v>
      </c>
      <c r="M46" t="str">
        <f>VLOOKUP($A46,Raw!$B$2:$DG$512,49,0)</f>
        <v>0</v>
      </c>
    </row>
    <row r="47" spans="1:13" x14ac:dyDescent="0.3">
      <c r="A47" s="1" t="s">
        <v>997</v>
      </c>
      <c r="B47" t="str">
        <f>VLOOKUP($A47,Raw!$B$2:$DG$512,38,0)</f>
        <v>0</v>
      </c>
      <c r="C47" t="str">
        <f>VLOOKUP($A47,Raw!$B$2:$DG$512,39,0)</f>
        <v>0</v>
      </c>
      <c r="D47" t="str">
        <f>VLOOKUP($A47,Raw!$B$2:$DG$512,40,0)</f>
        <v>0</v>
      </c>
      <c r="E47" t="str">
        <f>VLOOKUP($A47,Raw!$B$2:$DG$512,41,0)</f>
        <v>0</v>
      </c>
      <c r="F47" t="str">
        <f>VLOOKUP($A47,Raw!$B$2:$DG$512,42,0)</f>
        <v>0</v>
      </c>
      <c r="G47" t="str">
        <f>VLOOKUP($A47,Raw!$B$2:$DG$512,43,0)</f>
        <v>0</v>
      </c>
      <c r="H47" t="str">
        <f>VLOOKUP($A47,Raw!$B$2:$DG$512,44,0)</f>
        <v>0</v>
      </c>
      <c r="I47" t="str">
        <f>VLOOKUP($A47,Raw!$B$2:$DG$512,45,0)</f>
        <v>0</v>
      </c>
      <c r="J47" t="str">
        <f>VLOOKUP($A47,Raw!$B$2:$DG$512,46,0)</f>
        <v>0</v>
      </c>
      <c r="K47" t="str">
        <f>VLOOKUP($A47,Raw!$B$2:$DG$512,47,0)</f>
        <v>0</v>
      </c>
      <c r="L47" t="str">
        <f>VLOOKUP($A47,Raw!$B$2:$DG$512,48,0)</f>
        <v>0</v>
      </c>
      <c r="M47" t="str">
        <f>VLOOKUP($A47,Raw!$B$2:$DG$512,49,0)</f>
        <v>0</v>
      </c>
    </row>
    <row r="48" spans="1:13" x14ac:dyDescent="0.3">
      <c r="A48" s="1" t="s">
        <v>1016</v>
      </c>
      <c r="B48" t="str">
        <f>VLOOKUP($A48,Raw!$B$2:$DG$512,38,0)</f>
        <v>0</v>
      </c>
      <c r="C48" t="str">
        <f>VLOOKUP($A48,Raw!$B$2:$DG$512,39,0)</f>
        <v>0</v>
      </c>
      <c r="D48" t="str">
        <f>VLOOKUP($A48,Raw!$B$2:$DG$512,40,0)</f>
        <v>0</v>
      </c>
      <c r="E48" t="str">
        <f>VLOOKUP($A48,Raw!$B$2:$DG$512,41,0)</f>
        <v>0</v>
      </c>
      <c r="F48" t="str">
        <f>VLOOKUP($A48,Raw!$B$2:$DG$512,42,0)</f>
        <v>0</v>
      </c>
      <c r="G48" t="str">
        <f>VLOOKUP($A48,Raw!$B$2:$DG$512,43,0)</f>
        <v>0</v>
      </c>
      <c r="H48" t="str">
        <f>VLOOKUP($A48,Raw!$B$2:$DG$512,44,0)</f>
        <v>0</v>
      </c>
      <c r="I48" t="str">
        <f>VLOOKUP($A48,Raw!$B$2:$DG$512,45,0)</f>
        <v>0</v>
      </c>
      <c r="J48" t="str">
        <f>VLOOKUP($A48,Raw!$B$2:$DG$512,46,0)</f>
        <v>0</v>
      </c>
      <c r="K48" t="str">
        <f>VLOOKUP($A48,Raw!$B$2:$DG$512,47,0)</f>
        <v>0</v>
      </c>
      <c r="L48" t="str">
        <f>VLOOKUP($A48,Raw!$B$2:$DG$512,48,0)</f>
        <v>0</v>
      </c>
      <c r="M48" t="str">
        <f>VLOOKUP($A48,Raw!$B$2:$DG$512,49,0)</f>
        <v>0</v>
      </c>
    </row>
    <row r="49" spans="1:13" x14ac:dyDescent="0.3">
      <c r="A49" s="1" t="s">
        <v>1034</v>
      </c>
      <c r="B49" t="str">
        <f>VLOOKUP($A49,Raw!$B$2:$DG$512,38,0)</f>
        <v>158.71</v>
      </c>
      <c r="C49" t="str">
        <f>VLOOKUP($A49,Raw!$B$2:$DG$512,39,0)</f>
        <v>0</v>
      </c>
      <c r="D49" t="str">
        <f>VLOOKUP($A49,Raw!$B$2:$DG$512,40,0)</f>
        <v>0</v>
      </c>
      <c r="E49" t="str">
        <f>VLOOKUP($A49,Raw!$B$2:$DG$512,41,0)</f>
        <v>0</v>
      </c>
      <c r="F49" t="str">
        <f>VLOOKUP($A49,Raw!$B$2:$DG$512,42,0)</f>
        <v>0</v>
      </c>
      <c r="G49" t="str">
        <f>VLOOKUP($A49,Raw!$B$2:$DG$512,43,0)</f>
        <v>0</v>
      </c>
      <c r="H49" t="str">
        <f>VLOOKUP($A49,Raw!$B$2:$DG$512,44,0)</f>
        <v>0</v>
      </c>
      <c r="I49" t="str">
        <f>VLOOKUP($A49,Raw!$B$2:$DG$512,45,0)</f>
        <v>0</v>
      </c>
      <c r="J49" t="str">
        <f>VLOOKUP($A49,Raw!$B$2:$DG$512,46,0)</f>
        <v>0</v>
      </c>
      <c r="K49" t="str">
        <f>VLOOKUP($A49,Raw!$B$2:$DG$512,47,0)</f>
        <v>0.81</v>
      </c>
      <c r="L49" t="str">
        <f>VLOOKUP($A49,Raw!$B$2:$DG$512,48,0)</f>
        <v>7.24</v>
      </c>
      <c r="M49" t="str">
        <f>VLOOKUP($A49,Raw!$B$2:$DG$512,49,0)</f>
        <v>166.76</v>
      </c>
    </row>
    <row r="50" spans="1:13" x14ac:dyDescent="0.3">
      <c r="A50" s="1" t="s">
        <v>1075</v>
      </c>
      <c r="B50" t="str">
        <f>VLOOKUP($A50,Raw!$B$2:$DG$512,38,0)</f>
        <v>0</v>
      </c>
      <c r="C50" t="str">
        <f>VLOOKUP($A50,Raw!$B$2:$DG$512,39,0)</f>
        <v>0</v>
      </c>
      <c r="D50" t="str">
        <f>VLOOKUP($A50,Raw!$B$2:$DG$512,40,0)</f>
        <v>0</v>
      </c>
      <c r="E50" t="str">
        <f>VLOOKUP($A50,Raw!$B$2:$DG$512,41,0)</f>
        <v>0</v>
      </c>
      <c r="F50" t="str">
        <f>VLOOKUP($A50,Raw!$B$2:$DG$512,42,0)</f>
        <v>0</v>
      </c>
      <c r="G50" t="str">
        <f>VLOOKUP($A50,Raw!$B$2:$DG$512,43,0)</f>
        <v>0</v>
      </c>
      <c r="H50" t="str">
        <f>VLOOKUP($A50,Raw!$B$2:$DG$512,44,0)</f>
        <v>0</v>
      </c>
      <c r="I50" t="str">
        <f>VLOOKUP($A50,Raw!$B$2:$DG$512,45,0)</f>
        <v>0</v>
      </c>
      <c r="J50" t="str">
        <f>VLOOKUP($A50,Raw!$B$2:$DG$512,46,0)</f>
        <v>0</v>
      </c>
      <c r="K50" t="str">
        <f>VLOOKUP($A50,Raw!$B$2:$DG$512,47,0)</f>
        <v>0</v>
      </c>
      <c r="L50" t="str">
        <f>VLOOKUP($A50,Raw!$B$2:$DG$512,48,0)</f>
        <v>0</v>
      </c>
      <c r="M50" t="str">
        <f>VLOOKUP($A50,Raw!$B$2:$DG$512,49,0)</f>
        <v>0</v>
      </c>
    </row>
    <row r="51" spans="1:13" x14ac:dyDescent="0.3">
      <c r="A51" s="1" t="s">
        <v>1095</v>
      </c>
      <c r="B51" t="str">
        <f>VLOOKUP($A51,Raw!$B$2:$DG$512,38,0)</f>
        <v>0</v>
      </c>
      <c r="C51" t="str">
        <f>VLOOKUP($A51,Raw!$B$2:$DG$512,39,0)</f>
        <v>0</v>
      </c>
      <c r="D51" t="str">
        <f>VLOOKUP($A51,Raw!$B$2:$DG$512,40,0)</f>
        <v>0</v>
      </c>
      <c r="E51" t="str">
        <f>VLOOKUP($A51,Raw!$B$2:$DG$512,41,0)</f>
        <v>0</v>
      </c>
      <c r="F51" t="str">
        <f>VLOOKUP($A51,Raw!$B$2:$DG$512,42,0)</f>
        <v>0</v>
      </c>
      <c r="G51" t="str">
        <f>VLOOKUP($A51,Raw!$B$2:$DG$512,43,0)</f>
        <v>0</v>
      </c>
      <c r="H51" t="str">
        <f>VLOOKUP($A51,Raw!$B$2:$DG$512,44,0)</f>
        <v>0</v>
      </c>
      <c r="I51" t="str">
        <f>VLOOKUP($A51,Raw!$B$2:$DG$512,45,0)</f>
        <v>0</v>
      </c>
      <c r="J51" t="str">
        <f>VLOOKUP($A51,Raw!$B$2:$DG$512,46,0)</f>
        <v>0</v>
      </c>
      <c r="K51" t="str">
        <f>VLOOKUP($A51,Raw!$B$2:$DG$512,47,0)</f>
        <v>0</v>
      </c>
      <c r="L51" t="str">
        <f>VLOOKUP($A51,Raw!$B$2:$DG$512,48,0)</f>
        <v>0</v>
      </c>
      <c r="M51" t="str">
        <f>VLOOKUP($A51,Raw!$B$2:$DG$512,49,0)</f>
        <v>0</v>
      </c>
    </row>
    <row r="52" spans="1:13" x14ac:dyDescent="0.3">
      <c r="A52" s="1" t="s">
        <v>1109</v>
      </c>
      <c r="B52" t="str">
        <f>VLOOKUP($A52,Raw!$B$2:$DG$512,38,0)</f>
        <v>0</v>
      </c>
      <c r="C52" t="str">
        <f>VLOOKUP($A52,Raw!$B$2:$DG$512,39,0)</f>
        <v>0</v>
      </c>
      <c r="D52" t="str">
        <f>VLOOKUP($A52,Raw!$B$2:$DG$512,40,0)</f>
        <v>0</v>
      </c>
      <c r="E52" t="str">
        <f>VLOOKUP($A52,Raw!$B$2:$DG$512,41,0)</f>
        <v>0</v>
      </c>
      <c r="F52" t="str">
        <f>VLOOKUP($A52,Raw!$B$2:$DG$512,42,0)</f>
        <v>0</v>
      </c>
      <c r="G52" t="str">
        <f>VLOOKUP($A52,Raw!$B$2:$DG$512,43,0)</f>
        <v>0</v>
      </c>
      <c r="H52" t="str">
        <f>VLOOKUP($A52,Raw!$B$2:$DG$512,44,0)</f>
        <v>0</v>
      </c>
      <c r="I52" t="str">
        <f>VLOOKUP($A52,Raw!$B$2:$DG$512,45,0)</f>
        <v>0</v>
      </c>
      <c r="J52" t="str">
        <f>VLOOKUP($A52,Raw!$B$2:$DG$512,46,0)</f>
        <v>0</v>
      </c>
      <c r="K52" t="str">
        <f>VLOOKUP($A52,Raw!$B$2:$DG$512,47,0)</f>
        <v>0</v>
      </c>
      <c r="L52" t="str">
        <f>VLOOKUP($A52,Raw!$B$2:$DG$512,48,0)</f>
        <v>0</v>
      </c>
      <c r="M52" t="str">
        <f>VLOOKUP($A52,Raw!$B$2:$DG$512,49,0)</f>
        <v>0</v>
      </c>
    </row>
    <row r="53" spans="1:13" x14ac:dyDescent="0.3">
      <c r="A53" s="1" t="s">
        <v>1125</v>
      </c>
      <c r="B53" t="str">
        <f>VLOOKUP($A53,Raw!$B$2:$DG$512,38,0)</f>
        <v>1.32</v>
      </c>
      <c r="C53" t="str">
        <f>VLOOKUP($A53,Raw!$B$2:$DG$512,39,0)</f>
        <v>0</v>
      </c>
      <c r="D53" t="str">
        <f>VLOOKUP($A53,Raw!$B$2:$DG$512,40,0)</f>
        <v>0</v>
      </c>
      <c r="E53" t="str">
        <f>VLOOKUP($A53,Raw!$B$2:$DG$512,41,0)</f>
        <v>0</v>
      </c>
      <c r="F53" t="str">
        <f>VLOOKUP($A53,Raw!$B$2:$DG$512,42,0)</f>
        <v>0</v>
      </c>
      <c r="G53" t="str">
        <f>VLOOKUP($A53,Raw!$B$2:$DG$512,43,0)</f>
        <v>0</v>
      </c>
      <c r="H53" t="str">
        <f>VLOOKUP($A53,Raw!$B$2:$DG$512,44,0)</f>
        <v>0</v>
      </c>
      <c r="I53" t="str">
        <f>VLOOKUP($A53,Raw!$B$2:$DG$512,45,0)</f>
        <v>0</v>
      </c>
      <c r="J53" t="str">
        <f>VLOOKUP($A53,Raw!$B$2:$DG$512,46,0)</f>
        <v>0</v>
      </c>
      <c r="K53" t="str">
        <f>VLOOKUP($A53,Raw!$B$2:$DG$512,47,0)</f>
        <v>0.06</v>
      </c>
      <c r="L53" t="str">
        <f>VLOOKUP($A53,Raw!$B$2:$DG$512,48,0)</f>
        <v>0.04</v>
      </c>
      <c r="M53" t="str">
        <f>VLOOKUP($A53,Raw!$B$2:$DG$512,49,0)</f>
        <v>1.42</v>
      </c>
    </row>
    <row r="54" spans="1:13" x14ac:dyDescent="0.3">
      <c r="A54" s="1" t="s">
        <v>1151</v>
      </c>
      <c r="B54" t="str">
        <f>VLOOKUP($A54,Raw!$B$2:$DG$512,38,0)</f>
        <v>0</v>
      </c>
      <c r="C54" t="str">
        <f>VLOOKUP($A54,Raw!$B$2:$DG$512,39,0)</f>
        <v>0</v>
      </c>
      <c r="D54" t="str">
        <f>VLOOKUP($A54,Raw!$B$2:$DG$512,40,0)</f>
        <v>0</v>
      </c>
      <c r="E54" t="str">
        <f>VLOOKUP($A54,Raw!$B$2:$DG$512,41,0)</f>
        <v>0</v>
      </c>
      <c r="F54" t="str">
        <f>VLOOKUP($A54,Raw!$B$2:$DG$512,42,0)</f>
        <v>0</v>
      </c>
      <c r="G54" t="str">
        <f>VLOOKUP($A54,Raw!$B$2:$DG$512,43,0)</f>
        <v>0</v>
      </c>
      <c r="H54" t="str">
        <f>VLOOKUP($A54,Raw!$B$2:$DG$512,44,0)</f>
        <v>0</v>
      </c>
      <c r="I54" t="str">
        <f>VLOOKUP($A54,Raw!$B$2:$DG$512,45,0)</f>
        <v>0</v>
      </c>
      <c r="J54" t="str">
        <f>VLOOKUP($A54,Raw!$B$2:$DG$512,46,0)</f>
        <v>0</v>
      </c>
      <c r="K54" t="str">
        <f>VLOOKUP($A54,Raw!$B$2:$DG$512,47,0)</f>
        <v>0</v>
      </c>
      <c r="L54" t="str">
        <f>VLOOKUP($A54,Raw!$B$2:$DG$512,48,0)</f>
        <v>0</v>
      </c>
      <c r="M54" t="str">
        <f>VLOOKUP($A54,Raw!$B$2:$DG$512,49,0)</f>
        <v>0</v>
      </c>
    </row>
    <row r="55" spans="1:13" x14ac:dyDescent="0.3">
      <c r="A55" s="1" t="s">
        <v>1171</v>
      </c>
      <c r="B55" t="str">
        <f>VLOOKUP($A55,Raw!$B$2:$DG$512,38,0)</f>
        <v>286.39901</v>
      </c>
      <c r="C55" t="str">
        <f>VLOOKUP($A55,Raw!$B$2:$DG$512,39,0)</f>
        <v>0</v>
      </c>
      <c r="D55" t="str">
        <f>VLOOKUP($A55,Raw!$B$2:$DG$512,40,0)</f>
        <v>397.57242</v>
      </c>
      <c r="E55" t="str">
        <f>VLOOKUP($A55,Raw!$B$2:$DG$512,41,0)</f>
        <v>0</v>
      </c>
      <c r="F55" t="str">
        <f>VLOOKUP($A55,Raw!$B$2:$DG$512,42,0)</f>
        <v>0</v>
      </c>
      <c r="G55" t="str">
        <f>VLOOKUP($A55,Raw!$B$2:$DG$512,43,0)</f>
        <v>0</v>
      </c>
      <c r="H55" t="str">
        <f>VLOOKUP($A55,Raw!$B$2:$DG$512,44,0)</f>
        <v>0</v>
      </c>
      <c r="I55" t="str">
        <f>VLOOKUP($A55,Raw!$B$2:$DG$512,45,0)</f>
        <v>0</v>
      </c>
      <c r="J55" t="str">
        <f>VLOOKUP($A55,Raw!$B$2:$DG$512,46,0)</f>
        <v>0</v>
      </c>
      <c r="K55" t="str">
        <f>VLOOKUP($A55,Raw!$B$2:$DG$512,47,0)</f>
        <v>2455.68064</v>
      </c>
      <c r="L55" t="str">
        <f>VLOOKUP($A55,Raw!$B$2:$DG$512,48,0)</f>
        <v>45.99858</v>
      </c>
      <c r="M55" t="str">
        <f>VLOOKUP($A55,Raw!$B$2:$DG$512,49,0)</f>
        <v>3185.65065</v>
      </c>
    </row>
    <row r="56" spans="1:13" x14ac:dyDescent="0.3">
      <c r="A56" s="1" t="s">
        <v>1205</v>
      </c>
      <c r="B56" t="str">
        <f>VLOOKUP($A56,Raw!$B$2:$DG$512,38,0)</f>
        <v>0</v>
      </c>
      <c r="C56" t="str">
        <f>VLOOKUP($A56,Raw!$B$2:$DG$512,39,0)</f>
        <v>0</v>
      </c>
      <c r="D56" t="str">
        <f>VLOOKUP($A56,Raw!$B$2:$DG$512,40,0)</f>
        <v>0</v>
      </c>
      <c r="E56" t="str">
        <f>VLOOKUP($A56,Raw!$B$2:$DG$512,41,0)</f>
        <v>0</v>
      </c>
      <c r="F56" t="str">
        <f>VLOOKUP($A56,Raw!$B$2:$DG$512,42,0)</f>
        <v>0</v>
      </c>
      <c r="G56" t="str">
        <f>VLOOKUP($A56,Raw!$B$2:$DG$512,43,0)</f>
        <v>0</v>
      </c>
      <c r="H56" t="str">
        <f>VLOOKUP($A56,Raw!$B$2:$DG$512,44,0)</f>
        <v>0</v>
      </c>
      <c r="I56" t="str">
        <f>VLOOKUP($A56,Raw!$B$2:$DG$512,45,0)</f>
        <v>0</v>
      </c>
      <c r="J56" t="str">
        <f>VLOOKUP($A56,Raw!$B$2:$DG$512,46,0)</f>
        <v>0</v>
      </c>
      <c r="K56" t="str">
        <f>VLOOKUP($A56,Raw!$B$2:$DG$512,47,0)</f>
        <v>0</v>
      </c>
      <c r="L56" t="str">
        <f>VLOOKUP($A56,Raw!$B$2:$DG$512,48,0)</f>
        <v>0</v>
      </c>
      <c r="M56" t="str">
        <f>VLOOKUP($A56,Raw!$B$2:$DG$512,49,0)</f>
        <v>0</v>
      </c>
    </row>
    <row r="57" spans="1:13" x14ac:dyDescent="0.3">
      <c r="A57" s="1" t="s">
        <v>1212</v>
      </c>
      <c r="B57" t="str">
        <f>VLOOKUP($A57,Raw!$B$2:$DG$512,38,0)</f>
        <v>0</v>
      </c>
      <c r="C57" t="str">
        <f>VLOOKUP($A57,Raw!$B$2:$DG$512,39,0)</f>
        <v>0</v>
      </c>
      <c r="D57" t="str">
        <f>VLOOKUP($A57,Raw!$B$2:$DG$512,40,0)</f>
        <v>0</v>
      </c>
      <c r="E57" t="str">
        <f>VLOOKUP($A57,Raw!$B$2:$DG$512,41,0)</f>
        <v>0</v>
      </c>
      <c r="F57" t="str">
        <f>VLOOKUP($A57,Raw!$B$2:$DG$512,42,0)</f>
        <v>0</v>
      </c>
      <c r="G57" t="str">
        <f>VLOOKUP($A57,Raw!$B$2:$DG$512,43,0)</f>
        <v>0</v>
      </c>
      <c r="H57" t="str">
        <f>VLOOKUP($A57,Raw!$B$2:$DG$512,44,0)</f>
        <v>0</v>
      </c>
      <c r="I57" t="str">
        <f>VLOOKUP($A57,Raw!$B$2:$DG$512,45,0)</f>
        <v>0</v>
      </c>
      <c r="J57" t="str">
        <f>VLOOKUP($A57,Raw!$B$2:$DG$512,46,0)</f>
        <v>0</v>
      </c>
      <c r="K57" t="str">
        <f>VLOOKUP($A57,Raw!$B$2:$DG$512,47,0)</f>
        <v>0</v>
      </c>
      <c r="L57" t="str">
        <f>VLOOKUP($A57,Raw!$B$2:$DG$512,48,0)</f>
        <v>0</v>
      </c>
      <c r="M57" t="str">
        <f>VLOOKUP($A57,Raw!$B$2:$DG$512,49,0)</f>
        <v>0</v>
      </c>
    </row>
    <row r="58" spans="1:13" x14ac:dyDescent="0.3">
      <c r="A58" s="1" t="s">
        <v>1233</v>
      </c>
      <c r="B58" t="str">
        <f>VLOOKUP($A58,Raw!$B$2:$DG$512,38,0)</f>
        <v>0</v>
      </c>
      <c r="C58" t="str">
        <f>VLOOKUP($A58,Raw!$B$2:$DG$512,39,0)</f>
        <v>0</v>
      </c>
      <c r="D58" t="str">
        <f>VLOOKUP($A58,Raw!$B$2:$DG$512,40,0)</f>
        <v>0</v>
      </c>
      <c r="E58" t="str">
        <f>VLOOKUP($A58,Raw!$B$2:$DG$512,41,0)</f>
        <v>0</v>
      </c>
      <c r="F58" t="str">
        <f>VLOOKUP($A58,Raw!$B$2:$DG$512,42,0)</f>
        <v>0</v>
      </c>
      <c r="G58" t="str">
        <f>VLOOKUP($A58,Raw!$B$2:$DG$512,43,0)</f>
        <v>0</v>
      </c>
      <c r="H58" t="str">
        <f>VLOOKUP($A58,Raw!$B$2:$DG$512,44,0)</f>
        <v>0</v>
      </c>
      <c r="I58" t="str">
        <f>VLOOKUP($A58,Raw!$B$2:$DG$512,45,0)</f>
        <v>0</v>
      </c>
      <c r="J58" t="str">
        <f>VLOOKUP($A58,Raw!$B$2:$DG$512,46,0)</f>
        <v>0</v>
      </c>
      <c r="K58" t="str">
        <f>VLOOKUP($A58,Raw!$B$2:$DG$512,47,0)</f>
        <v>0</v>
      </c>
      <c r="L58" t="str">
        <f>VLOOKUP($A58,Raw!$B$2:$DG$512,48,0)</f>
        <v>0</v>
      </c>
      <c r="M58" t="str">
        <f>VLOOKUP($A58,Raw!$B$2:$DG$512,49,0)</f>
        <v>0</v>
      </c>
    </row>
    <row r="59" spans="1:13" x14ac:dyDescent="0.3">
      <c r="A59" s="1" t="s">
        <v>1244</v>
      </c>
      <c r="B59" t="str">
        <f>VLOOKUP($A59,Raw!$B$2:$DG$512,38,0)</f>
        <v>0</v>
      </c>
      <c r="C59" t="str">
        <f>VLOOKUP($A59,Raw!$B$2:$DG$512,39,0)</f>
        <v>0</v>
      </c>
      <c r="D59" t="str">
        <f>VLOOKUP($A59,Raw!$B$2:$DG$512,40,0)</f>
        <v>0</v>
      </c>
      <c r="E59" t="str">
        <f>VLOOKUP($A59,Raw!$B$2:$DG$512,41,0)</f>
        <v>0</v>
      </c>
      <c r="F59" t="str">
        <f>VLOOKUP($A59,Raw!$B$2:$DG$512,42,0)</f>
        <v>0</v>
      </c>
      <c r="G59" t="str">
        <f>VLOOKUP($A59,Raw!$B$2:$DG$512,43,0)</f>
        <v>0</v>
      </c>
      <c r="H59" t="str">
        <f>VLOOKUP($A59,Raw!$B$2:$DG$512,44,0)</f>
        <v>0</v>
      </c>
      <c r="I59" t="str">
        <f>VLOOKUP($A59,Raw!$B$2:$DG$512,45,0)</f>
        <v>0</v>
      </c>
      <c r="J59" t="str">
        <f>VLOOKUP($A59,Raw!$B$2:$DG$512,46,0)</f>
        <v>0</v>
      </c>
      <c r="K59" t="str">
        <f>VLOOKUP($A59,Raw!$B$2:$DG$512,47,0)</f>
        <v>0</v>
      </c>
      <c r="L59" t="str">
        <f>VLOOKUP($A59,Raw!$B$2:$DG$512,48,0)</f>
        <v>0</v>
      </c>
      <c r="M59" t="str">
        <f>VLOOKUP($A59,Raw!$B$2:$DG$512,49,0)</f>
        <v>0</v>
      </c>
    </row>
    <row r="60" spans="1:13" x14ac:dyDescent="0.3">
      <c r="A60" s="1" t="s">
        <v>1258</v>
      </c>
      <c r="B60" t="str">
        <f>VLOOKUP($A60,Raw!$B$2:$DG$512,38,0)</f>
        <v>0</v>
      </c>
      <c r="C60" t="str">
        <f>VLOOKUP($A60,Raw!$B$2:$DG$512,39,0)</f>
        <v>0</v>
      </c>
      <c r="D60" t="str">
        <f>VLOOKUP($A60,Raw!$B$2:$DG$512,40,0)</f>
        <v>0</v>
      </c>
      <c r="E60" t="str">
        <f>VLOOKUP($A60,Raw!$B$2:$DG$512,41,0)</f>
        <v>0</v>
      </c>
      <c r="F60" t="str">
        <f>VLOOKUP($A60,Raw!$B$2:$DG$512,42,0)</f>
        <v>0</v>
      </c>
      <c r="G60" t="str">
        <f>VLOOKUP($A60,Raw!$B$2:$DG$512,43,0)</f>
        <v>0</v>
      </c>
      <c r="H60" t="str">
        <f>VLOOKUP($A60,Raw!$B$2:$DG$512,44,0)</f>
        <v>0</v>
      </c>
      <c r="I60" t="str">
        <f>VLOOKUP($A60,Raw!$B$2:$DG$512,45,0)</f>
        <v>0</v>
      </c>
      <c r="J60" t="str">
        <f>VLOOKUP($A60,Raw!$B$2:$DG$512,46,0)</f>
        <v>0</v>
      </c>
      <c r="K60" t="str">
        <f>VLOOKUP($A60,Raw!$B$2:$DG$512,47,0)</f>
        <v>0</v>
      </c>
      <c r="L60" t="str">
        <f>VLOOKUP($A60,Raw!$B$2:$DG$512,48,0)</f>
        <v>0</v>
      </c>
      <c r="M60" t="str">
        <f>VLOOKUP($A60,Raw!$B$2:$DG$512,49,0)</f>
        <v>0</v>
      </c>
    </row>
    <row r="61" spans="1:13" x14ac:dyDescent="0.3">
      <c r="A61" s="1" t="s">
        <v>1276</v>
      </c>
      <c r="B61" t="str">
        <f>VLOOKUP($A61,Raw!$B$2:$DG$512,38,0)</f>
        <v>0</v>
      </c>
      <c r="C61" t="str">
        <f>VLOOKUP($A61,Raw!$B$2:$DG$512,39,0)</f>
        <v>0</v>
      </c>
      <c r="D61" t="str">
        <f>VLOOKUP($A61,Raw!$B$2:$DG$512,40,0)</f>
        <v>0</v>
      </c>
      <c r="E61" t="str">
        <f>VLOOKUP($A61,Raw!$B$2:$DG$512,41,0)</f>
        <v>0</v>
      </c>
      <c r="F61" t="str">
        <f>VLOOKUP($A61,Raw!$B$2:$DG$512,42,0)</f>
        <v>0</v>
      </c>
      <c r="G61" t="str">
        <f>VLOOKUP($A61,Raw!$B$2:$DG$512,43,0)</f>
        <v>0</v>
      </c>
      <c r="H61" t="str">
        <f>VLOOKUP($A61,Raw!$B$2:$DG$512,44,0)</f>
        <v>0</v>
      </c>
      <c r="I61" t="str">
        <f>VLOOKUP($A61,Raw!$B$2:$DG$512,45,0)</f>
        <v>0</v>
      </c>
      <c r="J61" t="str">
        <f>VLOOKUP($A61,Raw!$B$2:$DG$512,46,0)</f>
        <v>0</v>
      </c>
      <c r="K61" t="str">
        <f>VLOOKUP($A61,Raw!$B$2:$DG$512,47,0)</f>
        <v>0</v>
      </c>
      <c r="L61" t="str">
        <f>VLOOKUP($A61,Raw!$B$2:$DG$512,48,0)</f>
        <v>0</v>
      </c>
      <c r="M61" t="str">
        <f>VLOOKUP($A61,Raw!$B$2:$DG$512,49,0)</f>
        <v>0</v>
      </c>
    </row>
    <row r="62" spans="1:13" x14ac:dyDescent="0.3">
      <c r="A62" s="1" t="s">
        <v>1293</v>
      </c>
      <c r="B62" t="str">
        <f>VLOOKUP($A62,Raw!$B$2:$DG$512,38,0)</f>
        <v>0</v>
      </c>
      <c r="C62" t="str">
        <f>VLOOKUP($A62,Raw!$B$2:$DG$512,39,0)</f>
        <v>0</v>
      </c>
      <c r="D62" t="str">
        <f>VLOOKUP($A62,Raw!$B$2:$DG$512,40,0)</f>
        <v>0</v>
      </c>
      <c r="E62" t="str">
        <f>VLOOKUP($A62,Raw!$B$2:$DG$512,41,0)</f>
        <v>0</v>
      </c>
      <c r="F62" t="str">
        <f>VLOOKUP($A62,Raw!$B$2:$DG$512,42,0)</f>
        <v>0</v>
      </c>
      <c r="G62" t="str">
        <f>VLOOKUP($A62,Raw!$B$2:$DG$512,43,0)</f>
        <v>0</v>
      </c>
      <c r="H62" t="str">
        <f>VLOOKUP($A62,Raw!$B$2:$DG$512,44,0)</f>
        <v>0</v>
      </c>
      <c r="I62" t="str">
        <f>VLOOKUP($A62,Raw!$B$2:$DG$512,45,0)</f>
        <v>0</v>
      </c>
      <c r="J62" t="str">
        <f>VLOOKUP($A62,Raw!$B$2:$DG$512,46,0)</f>
        <v>0</v>
      </c>
      <c r="K62" t="str">
        <f>VLOOKUP($A62,Raw!$B$2:$DG$512,47,0)</f>
        <v>0</v>
      </c>
      <c r="L62" t="str">
        <f>VLOOKUP($A62,Raw!$B$2:$DG$512,48,0)</f>
        <v>0</v>
      </c>
      <c r="M62" t="str">
        <f>VLOOKUP($A62,Raw!$B$2:$DG$512,49,0)</f>
        <v>0</v>
      </c>
    </row>
    <row r="63" spans="1:13" x14ac:dyDescent="0.3">
      <c r="A63" s="1" t="s">
        <v>1305</v>
      </c>
      <c r="B63" t="str">
        <f>VLOOKUP($A63,Raw!$B$2:$DG$512,38,0)</f>
        <v>0</v>
      </c>
      <c r="C63" t="str">
        <f>VLOOKUP($A63,Raw!$B$2:$DG$512,39,0)</f>
        <v>0</v>
      </c>
      <c r="D63" t="str">
        <f>VLOOKUP($A63,Raw!$B$2:$DG$512,40,0)</f>
        <v>0</v>
      </c>
      <c r="E63" t="str">
        <f>VLOOKUP($A63,Raw!$B$2:$DG$512,41,0)</f>
        <v>0</v>
      </c>
      <c r="F63" t="str">
        <f>VLOOKUP($A63,Raw!$B$2:$DG$512,42,0)</f>
        <v>0</v>
      </c>
      <c r="G63" t="str">
        <f>VLOOKUP($A63,Raw!$B$2:$DG$512,43,0)</f>
        <v>0</v>
      </c>
      <c r="H63" t="str">
        <f>VLOOKUP($A63,Raw!$B$2:$DG$512,44,0)</f>
        <v>0</v>
      </c>
      <c r="I63" t="str">
        <f>VLOOKUP($A63,Raw!$B$2:$DG$512,45,0)</f>
        <v>0</v>
      </c>
      <c r="J63" t="str">
        <f>VLOOKUP($A63,Raw!$B$2:$DG$512,46,0)</f>
        <v>0</v>
      </c>
      <c r="K63" t="str">
        <f>VLOOKUP($A63,Raw!$B$2:$DG$512,47,0)</f>
        <v>0</v>
      </c>
      <c r="L63" t="str">
        <f>VLOOKUP($A63,Raw!$B$2:$DG$512,48,0)</f>
        <v>0</v>
      </c>
      <c r="M63" t="str">
        <f>VLOOKUP($A63,Raw!$B$2:$DG$512,49,0)</f>
        <v>0</v>
      </c>
    </row>
    <row r="64" spans="1:13" x14ac:dyDescent="0.3">
      <c r="A64" s="1" t="s">
        <v>1313</v>
      </c>
      <c r="B64" t="str">
        <f>VLOOKUP($A64,Raw!$B$2:$DG$512,38,0)</f>
        <v>0</v>
      </c>
      <c r="C64" t="str">
        <f>VLOOKUP($A64,Raw!$B$2:$DG$512,39,0)</f>
        <v>0</v>
      </c>
      <c r="D64" t="str">
        <f>VLOOKUP($A64,Raw!$B$2:$DG$512,40,0)</f>
        <v>0</v>
      </c>
      <c r="E64" t="str">
        <f>VLOOKUP($A64,Raw!$B$2:$DG$512,41,0)</f>
        <v>0</v>
      </c>
      <c r="F64" t="str">
        <f>VLOOKUP($A64,Raw!$B$2:$DG$512,42,0)</f>
        <v>0</v>
      </c>
      <c r="G64" t="str">
        <f>VLOOKUP($A64,Raw!$B$2:$DG$512,43,0)</f>
        <v>0</v>
      </c>
      <c r="H64" t="str">
        <f>VLOOKUP($A64,Raw!$B$2:$DG$512,44,0)</f>
        <v>0</v>
      </c>
      <c r="I64" t="str">
        <f>VLOOKUP($A64,Raw!$B$2:$DG$512,45,0)</f>
        <v>0</v>
      </c>
      <c r="J64" t="str">
        <f>VLOOKUP($A64,Raw!$B$2:$DG$512,46,0)</f>
        <v>0</v>
      </c>
      <c r="K64" t="str">
        <f>VLOOKUP($A64,Raw!$B$2:$DG$512,47,0)</f>
        <v>0</v>
      </c>
      <c r="L64" t="str">
        <f>VLOOKUP($A64,Raw!$B$2:$DG$512,48,0)</f>
        <v>0</v>
      </c>
      <c r="M64" t="str">
        <f>VLOOKUP($A64,Raw!$B$2:$DG$512,49,0)</f>
        <v>0</v>
      </c>
    </row>
    <row r="65" spans="1:13" x14ac:dyDescent="0.3">
      <c r="A65" s="1" t="s">
        <v>1320</v>
      </c>
      <c r="B65" t="str">
        <f>VLOOKUP($A65,Raw!$B$2:$DG$512,38,0)</f>
        <v>55.94</v>
      </c>
      <c r="C65" t="str">
        <f>VLOOKUP($A65,Raw!$B$2:$DG$512,39,0)</f>
        <v>0</v>
      </c>
      <c r="D65" t="str">
        <f>VLOOKUP($A65,Raw!$B$2:$DG$512,40,0)</f>
        <v>0.14</v>
      </c>
      <c r="E65" t="str">
        <f>VLOOKUP($A65,Raw!$B$2:$DG$512,41,0)</f>
        <v>0.02</v>
      </c>
      <c r="F65" t="str">
        <f>VLOOKUP($A65,Raw!$B$2:$DG$512,42,0)</f>
        <v>0</v>
      </c>
      <c r="G65" t="str">
        <f>VLOOKUP($A65,Raw!$B$2:$DG$512,43,0)</f>
        <v>0</v>
      </c>
      <c r="H65" t="str">
        <f>VLOOKUP($A65,Raw!$B$2:$DG$512,44,0)</f>
        <v>0</v>
      </c>
      <c r="I65" t="str">
        <f>VLOOKUP($A65,Raw!$B$2:$DG$512,45,0)</f>
        <v>0</v>
      </c>
      <c r="J65" t="str">
        <f>VLOOKUP($A65,Raw!$B$2:$DG$512,46,0)</f>
        <v>0</v>
      </c>
      <c r="K65" t="str">
        <f>VLOOKUP($A65,Raw!$B$2:$DG$512,47,0)</f>
        <v>0.34</v>
      </c>
      <c r="L65" t="str">
        <f>VLOOKUP($A65,Raw!$B$2:$DG$512,48,0)</f>
        <v>1.35</v>
      </c>
      <c r="M65" t="str">
        <f>VLOOKUP($A65,Raw!$B$2:$DG$512,49,0)</f>
        <v>57.79</v>
      </c>
    </row>
    <row r="66" spans="1:13" x14ac:dyDescent="0.3">
      <c r="A66" s="1" t="s">
        <v>1351</v>
      </c>
      <c r="B66" t="str">
        <f>VLOOKUP($A66,Raw!$B$2:$DG$512,38,0)</f>
        <v>0</v>
      </c>
      <c r="C66" t="str">
        <f>VLOOKUP($A66,Raw!$B$2:$DG$512,39,0)</f>
        <v>0</v>
      </c>
      <c r="D66" t="str">
        <f>VLOOKUP($A66,Raw!$B$2:$DG$512,40,0)</f>
        <v>0</v>
      </c>
      <c r="E66" t="str">
        <f>VLOOKUP($A66,Raw!$B$2:$DG$512,41,0)</f>
        <v>0</v>
      </c>
      <c r="F66" t="str">
        <f>VLOOKUP($A66,Raw!$B$2:$DG$512,42,0)</f>
        <v>0</v>
      </c>
      <c r="G66" t="str">
        <f>VLOOKUP($A66,Raw!$B$2:$DG$512,43,0)</f>
        <v>0</v>
      </c>
      <c r="H66" t="str">
        <f>VLOOKUP($A66,Raw!$B$2:$DG$512,44,0)</f>
        <v>0</v>
      </c>
      <c r="I66" t="str">
        <f>VLOOKUP($A66,Raw!$B$2:$DG$512,45,0)</f>
        <v>0</v>
      </c>
      <c r="J66" t="str">
        <f>VLOOKUP($A66,Raw!$B$2:$DG$512,46,0)</f>
        <v>0</v>
      </c>
      <c r="K66" t="str">
        <f>VLOOKUP($A66,Raw!$B$2:$DG$512,47,0)</f>
        <v>0</v>
      </c>
      <c r="L66" t="str">
        <f>VLOOKUP($A66,Raw!$B$2:$DG$512,48,0)</f>
        <v>0</v>
      </c>
      <c r="M66" t="str">
        <f>VLOOKUP($A66,Raw!$B$2:$DG$512,49,0)</f>
        <v>0</v>
      </c>
    </row>
    <row r="67" spans="1:13" x14ac:dyDescent="0.3">
      <c r="A67" s="1" t="s">
        <v>1369</v>
      </c>
      <c r="B67" t="str">
        <f>VLOOKUP($A67,Raw!$B$2:$DG$512,38,0)</f>
        <v>37.83</v>
      </c>
      <c r="C67" t="str">
        <f>VLOOKUP($A67,Raw!$B$2:$DG$512,39,0)</f>
        <v>0</v>
      </c>
      <c r="D67" t="str">
        <f>VLOOKUP($A67,Raw!$B$2:$DG$512,40,0)</f>
        <v>0</v>
      </c>
      <c r="E67" t="str">
        <f>VLOOKUP($A67,Raw!$B$2:$DG$512,41,0)</f>
        <v>0</v>
      </c>
      <c r="F67" t="str">
        <f>VLOOKUP($A67,Raw!$B$2:$DG$512,42,0)</f>
        <v>0</v>
      </c>
      <c r="G67" t="str">
        <f>VLOOKUP($A67,Raw!$B$2:$DG$512,43,0)</f>
        <v>0</v>
      </c>
      <c r="H67" t="str">
        <f>VLOOKUP($A67,Raw!$B$2:$DG$512,44,0)</f>
        <v>0</v>
      </c>
      <c r="I67" t="str">
        <f>VLOOKUP($A67,Raw!$B$2:$DG$512,45,0)</f>
        <v>0</v>
      </c>
      <c r="J67" t="str">
        <f>VLOOKUP($A67,Raw!$B$2:$DG$512,46,0)</f>
        <v>0</v>
      </c>
      <c r="K67" t="str">
        <f>VLOOKUP($A67,Raw!$B$2:$DG$512,47,0)</f>
        <v>0</v>
      </c>
      <c r="L67" t="str">
        <f>VLOOKUP($A67,Raw!$B$2:$DG$512,48,0)</f>
        <v>4.88</v>
      </c>
      <c r="M67" t="str">
        <f>VLOOKUP($A67,Raw!$B$2:$DG$512,49,0)</f>
        <v>42.71</v>
      </c>
    </row>
    <row r="68" spans="1:13" x14ac:dyDescent="0.3">
      <c r="A68" s="1" t="s">
        <v>1407</v>
      </c>
      <c r="B68" t="str">
        <f>VLOOKUP($A68,Raw!$B$2:$DG$512,38,0)</f>
        <v>0</v>
      </c>
      <c r="C68" t="str">
        <f>VLOOKUP($A68,Raw!$B$2:$DG$512,39,0)</f>
        <v>0</v>
      </c>
      <c r="D68" t="str">
        <f>VLOOKUP($A68,Raw!$B$2:$DG$512,40,0)</f>
        <v>0</v>
      </c>
      <c r="E68" t="str">
        <f>VLOOKUP($A68,Raw!$B$2:$DG$512,41,0)</f>
        <v>0</v>
      </c>
      <c r="F68" t="str">
        <f>VLOOKUP($A68,Raw!$B$2:$DG$512,42,0)</f>
        <v>0</v>
      </c>
      <c r="G68" t="str">
        <f>VLOOKUP($A68,Raw!$B$2:$DG$512,43,0)</f>
        <v>0</v>
      </c>
      <c r="H68" t="str">
        <f>VLOOKUP($A68,Raw!$B$2:$DG$512,44,0)</f>
        <v>0</v>
      </c>
      <c r="I68" t="str">
        <f>VLOOKUP($A68,Raw!$B$2:$DG$512,45,0)</f>
        <v>0</v>
      </c>
      <c r="J68" t="str">
        <f>VLOOKUP($A68,Raw!$B$2:$DG$512,46,0)</f>
        <v>0</v>
      </c>
      <c r="K68" t="str">
        <f>VLOOKUP($A68,Raw!$B$2:$DG$512,47,0)</f>
        <v>0</v>
      </c>
      <c r="L68" t="str">
        <f>VLOOKUP($A68,Raw!$B$2:$DG$512,48,0)</f>
        <v>0</v>
      </c>
      <c r="M68" t="str">
        <f>VLOOKUP($A68,Raw!$B$2:$DG$512,49,0)</f>
        <v>0</v>
      </c>
    </row>
    <row r="69" spans="1:13" x14ac:dyDescent="0.3">
      <c r="A69" s="1" t="s">
        <v>1423</v>
      </c>
      <c r="B69" t="str">
        <f>VLOOKUP($A69,Raw!$B$2:$DG$512,38,0)</f>
        <v>0</v>
      </c>
      <c r="C69" t="str">
        <f>VLOOKUP($A69,Raw!$B$2:$DG$512,39,0)</f>
        <v>0</v>
      </c>
      <c r="D69" t="str">
        <f>VLOOKUP($A69,Raw!$B$2:$DG$512,40,0)</f>
        <v>0</v>
      </c>
      <c r="E69" t="str">
        <f>VLOOKUP($A69,Raw!$B$2:$DG$512,41,0)</f>
        <v>0</v>
      </c>
      <c r="F69" t="str">
        <f>VLOOKUP($A69,Raw!$B$2:$DG$512,42,0)</f>
        <v>0</v>
      </c>
      <c r="G69" t="str">
        <f>VLOOKUP($A69,Raw!$B$2:$DG$512,43,0)</f>
        <v>0</v>
      </c>
      <c r="H69" t="str">
        <f>VLOOKUP($A69,Raw!$B$2:$DG$512,44,0)</f>
        <v>0</v>
      </c>
      <c r="I69" t="str">
        <f>VLOOKUP($A69,Raw!$B$2:$DG$512,45,0)</f>
        <v>0</v>
      </c>
      <c r="J69" t="str">
        <f>VLOOKUP($A69,Raw!$B$2:$DG$512,46,0)</f>
        <v>0</v>
      </c>
      <c r="K69" t="str">
        <f>VLOOKUP($A69,Raw!$B$2:$DG$512,47,0)</f>
        <v>0</v>
      </c>
      <c r="L69" t="str">
        <f>VLOOKUP($A69,Raw!$B$2:$DG$512,48,0)</f>
        <v>0</v>
      </c>
      <c r="M69" t="str">
        <f>VLOOKUP($A69,Raw!$B$2:$DG$512,49,0)</f>
        <v>0</v>
      </c>
    </row>
    <row r="70" spans="1:13" x14ac:dyDescent="0.3">
      <c r="A70" s="1" t="s">
        <v>1430</v>
      </c>
      <c r="B70" t="str">
        <f>VLOOKUP($A70,Raw!$B$2:$DG$512,38,0)</f>
        <v>4.7</v>
      </c>
      <c r="C70" t="str">
        <f>VLOOKUP($A70,Raw!$B$2:$DG$512,39,0)</f>
        <v>0</v>
      </c>
      <c r="D70" t="str">
        <f>VLOOKUP($A70,Raw!$B$2:$DG$512,40,0)</f>
        <v>0</v>
      </c>
      <c r="E70" t="str">
        <f>VLOOKUP($A70,Raw!$B$2:$DG$512,41,0)</f>
        <v>0</v>
      </c>
      <c r="F70" t="str">
        <f>VLOOKUP($A70,Raw!$B$2:$DG$512,42,0)</f>
        <v>0</v>
      </c>
      <c r="G70" t="str">
        <f>VLOOKUP($A70,Raw!$B$2:$DG$512,43,0)</f>
        <v>0</v>
      </c>
      <c r="H70" t="str">
        <f>VLOOKUP($A70,Raw!$B$2:$DG$512,44,0)</f>
        <v>0</v>
      </c>
      <c r="I70" t="str">
        <f>VLOOKUP($A70,Raw!$B$2:$DG$512,45,0)</f>
        <v>0</v>
      </c>
      <c r="J70" t="str">
        <f>VLOOKUP($A70,Raw!$B$2:$DG$512,46,0)</f>
        <v>0</v>
      </c>
      <c r="K70" t="str">
        <f>VLOOKUP($A70,Raw!$B$2:$DG$512,47,0)</f>
        <v>0</v>
      </c>
      <c r="L70" t="str">
        <f>VLOOKUP($A70,Raw!$B$2:$DG$512,48,0)</f>
        <v>0.02</v>
      </c>
      <c r="M70" t="str">
        <f>VLOOKUP($A70,Raw!$B$2:$DG$512,49,0)</f>
        <v>4.72</v>
      </c>
    </row>
    <row r="71" spans="1:13" x14ac:dyDescent="0.3">
      <c r="A71" s="1" t="s">
        <v>1454</v>
      </c>
      <c r="B71" t="str">
        <f>VLOOKUP($A71,Raw!$B$2:$DG$512,38,0)</f>
        <v>0</v>
      </c>
      <c r="C71" t="str">
        <f>VLOOKUP($A71,Raw!$B$2:$DG$512,39,0)</f>
        <v>0</v>
      </c>
      <c r="D71" t="str">
        <f>VLOOKUP($A71,Raw!$B$2:$DG$512,40,0)</f>
        <v>0</v>
      </c>
      <c r="E71" t="str">
        <f>VLOOKUP($A71,Raw!$B$2:$DG$512,41,0)</f>
        <v>0</v>
      </c>
      <c r="F71" t="str">
        <f>VLOOKUP($A71,Raw!$B$2:$DG$512,42,0)</f>
        <v>0</v>
      </c>
      <c r="G71" t="str">
        <f>VLOOKUP($A71,Raw!$B$2:$DG$512,43,0)</f>
        <v>0</v>
      </c>
      <c r="H71" t="str">
        <f>VLOOKUP($A71,Raw!$B$2:$DG$512,44,0)</f>
        <v>0</v>
      </c>
      <c r="I71" t="str">
        <f>VLOOKUP($A71,Raw!$B$2:$DG$512,45,0)</f>
        <v>0</v>
      </c>
      <c r="J71" t="str">
        <f>VLOOKUP($A71,Raw!$B$2:$DG$512,46,0)</f>
        <v>0</v>
      </c>
      <c r="K71" t="str">
        <f>VLOOKUP($A71,Raw!$B$2:$DG$512,47,0)</f>
        <v>0</v>
      </c>
      <c r="L71" t="str">
        <f>VLOOKUP($A71,Raw!$B$2:$DG$512,48,0)</f>
        <v>0</v>
      </c>
      <c r="M71" t="str">
        <f>VLOOKUP($A71,Raw!$B$2:$DG$512,49,0)</f>
        <v>0</v>
      </c>
    </row>
    <row r="72" spans="1:13" x14ac:dyDescent="0.3">
      <c r="A72" s="1" t="s">
        <v>1471</v>
      </c>
      <c r="B72" t="str">
        <f>VLOOKUP($A72,Raw!$B$2:$DG$512,38,0)</f>
        <v>0</v>
      </c>
      <c r="C72" t="str">
        <f>VLOOKUP($A72,Raw!$B$2:$DG$512,39,0)</f>
        <v>0</v>
      </c>
      <c r="D72" t="str">
        <f>VLOOKUP($A72,Raw!$B$2:$DG$512,40,0)</f>
        <v>0</v>
      </c>
      <c r="E72" t="str">
        <f>VLOOKUP($A72,Raw!$B$2:$DG$512,41,0)</f>
        <v>0</v>
      </c>
      <c r="F72" t="str">
        <f>VLOOKUP($A72,Raw!$B$2:$DG$512,42,0)</f>
        <v>0</v>
      </c>
      <c r="G72" t="str">
        <f>VLOOKUP($A72,Raw!$B$2:$DG$512,43,0)</f>
        <v>0</v>
      </c>
      <c r="H72" t="str">
        <f>VLOOKUP($A72,Raw!$B$2:$DG$512,44,0)</f>
        <v>0</v>
      </c>
      <c r="I72" t="str">
        <f>VLOOKUP($A72,Raw!$B$2:$DG$512,45,0)</f>
        <v>0</v>
      </c>
      <c r="J72" t="str">
        <f>VLOOKUP($A72,Raw!$B$2:$DG$512,46,0)</f>
        <v>0</v>
      </c>
      <c r="K72" t="str">
        <f>VLOOKUP($A72,Raw!$B$2:$DG$512,47,0)</f>
        <v>0</v>
      </c>
      <c r="L72" t="str">
        <f>VLOOKUP($A72,Raw!$B$2:$DG$512,48,0)</f>
        <v>0</v>
      </c>
      <c r="M72" t="str">
        <f>VLOOKUP($A72,Raw!$B$2:$DG$512,49,0)</f>
        <v>0</v>
      </c>
    </row>
    <row r="73" spans="1:13" x14ac:dyDescent="0.3">
      <c r="A73" s="1" t="s">
        <v>1496</v>
      </c>
      <c r="B73" t="str">
        <f>VLOOKUP($A73,Raw!$B$2:$DG$512,38,0)</f>
        <v>0</v>
      </c>
      <c r="C73" t="str">
        <f>VLOOKUP($A73,Raw!$B$2:$DG$512,39,0)</f>
        <v>0</v>
      </c>
      <c r="D73" t="str">
        <f>VLOOKUP($A73,Raw!$B$2:$DG$512,40,0)</f>
        <v>0</v>
      </c>
      <c r="E73" t="str">
        <f>VLOOKUP($A73,Raw!$B$2:$DG$512,41,0)</f>
        <v>0</v>
      </c>
      <c r="F73" t="str">
        <f>VLOOKUP($A73,Raw!$B$2:$DG$512,42,0)</f>
        <v>0</v>
      </c>
      <c r="G73" t="str">
        <f>VLOOKUP($A73,Raw!$B$2:$DG$512,43,0)</f>
        <v>0</v>
      </c>
      <c r="H73" t="str">
        <f>VLOOKUP($A73,Raw!$B$2:$DG$512,44,0)</f>
        <v>0</v>
      </c>
      <c r="I73" t="str">
        <f>VLOOKUP($A73,Raw!$B$2:$DG$512,45,0)</f>
        <v>0</v>
      </c>
      <c r="J73" t="str">
        <f>VLOOKUP($A73,Raw!$B$2:$DG$512,46,0)</f>
        <v>0</v>
      </c>
      <c r="K73" t="str">
        <f>VLOOKUP($A73,Raw!$B$2:$DG$512,47,0)</f>
        <v>0</v>
      </c>
      <c r="L73" t="str">
        <f>VLOOKUP($A73,Raw!$B$2:$DG$512,48,0)</f>
        <v>0</v>
      </c>
      <c r="M73" t="str">
        <f>VLOOKUP($A73,Raw!$B$2:$DG$512,49,0)</f>
        <v>0</v>
      </c>
    </row>
    <row r="74" spans="1:13" x14ac:dyDescent="0.3">
      <c r="A74" s="1" t="s">
        <v>1509</v>
      </c>
      <c r="B74" t="str">
        <f>VLOOKUP($A74,Raw!$B$2:$DG$512,38,0)</f>
        <v>24.39</v>
      </c>
      <c r="C74" t="str">
        <f>VLOOKUP($A74,Raw!$B$2:$DG$512,39,0)</f>
        <v>0</v>
      </c>
      <c r="D74" t="str">
        <f>VLOOKUP($A74,Raw!$B$2:$DG$512,40,0)</f>
        <v>0</v>
      </c>
      <c r="E74" t="str">
        <f>VLOOKUP($A74,Raw!$B$2:$DG$512,41,0)</f>
        <v>0</v>
      </c>
      <c r="F74" t="str">
        <f>VLOOKUP($A74,Raw!$B$2:$DG$512,42,0)</f>
        <v>0</v>
      </c>
      <c r="G74" t="str">
        <f>VLOOKUP($A74,Raw!$B$2:$DG$512,43,0)</f>
        <v>0</v>
      </c>
      <c r="H74" t="str">
        <f>VLOOKUP($A74,Raw!$B$2:$DG$512,44,0)</f>
        <v>0</v>
      </c>
      <c r="I74" t="str">
        <f>VLOOKUP($A74,Raw!$B$2:$DG$512,45,0)</f>
        <v>0</v>
      </c>
      <c r="J74" t="str">
        <f>VLOOKUP($A74,Raw!$B$2:$DG$512,46,0)</f>
        <v>0</v>
      </c>
      <c r="K74" t="str">
        <f>VLOOKUP($A74,Raw!$B$2:$DG$512,47,0)</f>
        <v>0</v>
      </c>
      <c r="L74" t="str">
        <f>VLOOKUP($A74,Raw!$B$2:$DG$512,48,0)</f>
        <v>4.69</v>
      </c>
      <c r="M74" t="str">
        <f>VLOOKUP($A74,Raw!$B$2:$DG$512,49,0)</f>
        <v>29.08</v>
      </c>
    </row>
    <row r="75" spans="1:13" x14ac:dyDescent="0.3">
      <c r="A75" s="1" t="s">
        <v>1542</v>
      </c>
      <c r="B75" t="str">
        <f>VLOOKUP($A75,Raw!$B$2:$DG$512,38,0)</f>
        <v>0</v>
      </c>
      <c r="C75" t="str">
        <f>VLOOKUP($A75,Raw!$B$2:$DG$512,39,0)</f>
        <v>0</v>
      </c>
      <c r="D75" t="str">
        <f>VLOOKUP($A75,Raw!$B$2:$DG$512,40,0)</f>
        <v>0</v>
      </c>
      <c r="E75" t="str">
        <f>VLOOKUP($A75,Raw!$B$2:$DG$512,41,0)</f>
        <v>0</v>
      </c>
      <c r="F75" t="str">
        <f>VLOOKUP($A75,Raw!$B$2:$DG$512,42,0)</f>
        <v>0</v>
      </c>
      <c r="G75" t="str">
        <f>VLOOKUP($A75,Raw!$B$2:$DG$512,43,0)</f>
        <v>0</v>
      </c>
      <c r="H75" t="str">
        <f>VLOOKUP($A75,Raw!$B$2:$DG$512,44,0)</f>
        <v>0</v>
      </c>
      <c r="I75" t="str">
        <f>VLOOKUP($A75,Raw!$B$2:$DG$512,45,0)</f>
        <v>0</v>
      </c>
      <c r="J75" t="str">
        <f>VLOOKUP($A75,Raw!$B$2:$DG$512,46,0)</f>
        <v>0</v>
      </c>
      <c r="K75" t="str">
        <f>VLOOKUP($A75,Raw!$B$2:$DG$512,47,0)</f>
        <v>0</v>
      </c>
      <c r="L75" t="str">
        <f>VLOOKUP($A75,Raw!$B$2:$DG$512,48,0)</f>
        <v>0</v>
      </c>
      <c r="M75" t="str">
        <f>VLOOKUP($A75,Raw!$B$2:$DG$512,49,0)</f>
        <v>0</v>
      </c>
    </row>
    <row r="76" spans="1:13" x14ac:dyDescent="0.3">
      <c r="A76" s="1" t="s">
        <v>1572</v>
      </c>
      <c r="B76" t="str">
        <f>VLOOKUP($A76,Raw!$B$2:$DG$512,38,0)</f>
        <v>0</v>
      </c>
      <c r="C76" t="str">
        <f>VLOOKUP($A76,Raw!$B$2:$DG$512,39,0)</f>
        <v>0</v>
      </c>
      <c r="D76" t="str">
        <f>VLOOKUP($A76,Raw!$B$2:$DG$512,40,0)</f>
        <v>0</v>
      </c>
      <c r="E76" t="str">
        <f>VLOOKUP($A76,Raw!$B$2:$DG$512,41,0)</f>
        <v>0</v>
      </c>
      <c r="F76" t="str">
        <f>VLOOKUP($A76,Raw!$B$2:$DG$512,42,0)</f>
        <v>0</v>
      </c>
      <c r="G76" t="str">
        <f>VLOOKUP($A76,Raw!$B$2:$DG$512,43,0)</f>
        <v>0</v>
      </c>
      <c r="H76" t="str">
        <f>VLOOKUP($A76,Raw!$B$2:$DG$512,44,0)</f>
        <v>0</v>
      </c>
      <c r="I76" t="str">
        <f>VLOOKUP($A76,Raw!$B$2:$DG$512,45,0)</f>
        <v>0</v>
      </c>
      <c r="J76" t="str">
        <f>VLOOKUP($A76,Raw!$B$2:$DG$512,46,0)</f>
        <v>0</v>
      </c>
      <c r="K76" t="str">
        <f>VLOOKUP($A76,Raw!$B$2:$DG$512,47,0)</f>
        <v>0</v>
      </c>
      <c r="L76" t="str">
        <f>VLOOKUP($A76,Raw!$B$2:$DG$512,48,0)</f>
        <v>0</v>
      </c>
      <c r="M76" t="str">
        <f>VLOOKUP($A76,Raw!$B$2:$DG$512,49,0)</f>
        <v>0</v>
      </c>
    </row>
    <row r="77" spans="1:13" x14ac:dyDescent="0.3">
      <c r="A77" s="1" t="s">
        <v>1582</v>
      </c>
      <c r="B77" t="str">
        <f>VLOOKUP($A77,Raw!$B$2:$DG$512,38,0)</f>
        <v>0</v>
      </c>
      <c r="C77" t="str">
        <f>VLOOKUP($A77,Raw!$B$2:$DG$512,39,0)</f>
        <v>0</v>
      </c>
      <c r="D77" t="str">
        <f>VLOOKUP($A77,Raw!$B$2:$DG$512,40,0)</f>
        <v>0</v>
      </c>
      <c r="E77" t="str">
        <f>VLOOKUP($A77,Raw!$B$2:$DG$512,41,0)</f>
        <v>0</v>
      </c>
      <c r="F77" t="str">
        <f>VLOOKUP($A77,Raw!$B$2:$DG$512,42,0)</f>
        <v>0</v>
      </c>
      <c r="G77" t="str">
        <f>VLOOKUP($A77,Raw!$B$2:$DG$512,43,0)</f>
        <v>0</v>
      </c>
      <c r="H77" t="str">
        <f>VLOOKUP($A77,Raw!$B$2:$DG$512,44,0)</f>
        <v>0</v>
      </c>
      <c r="I77" t="str">
        <f>VLOOKUP($A77,Raw!$B$2:$DG$512,45,0)</f>
        <v>0</v>
      </c>
      <c r="J77" t="str">
        <f>VLOOKUP($A77,Raw!$B$2:$DG$512,46,0)</f>
        <v>0</v>
      </c>
      <c r="K77" t="str">
        <f>VLOOKUP($A77,Raw!$B$2:$DG$512,47,0)</f>
        <v>0</v>
      </c>
      <c r="L77" t="str">
        <f>VLOOKUP($A77,Raw!$B$2:$DG$512,48,0)</f>
        <v>0</v>
      </c>
      <c r="M77" t="str">
        <f>VLOOKUP($A77,Raw!$B$2:$DG$512,49,0)</f>
        <v>0</v>
      </c>
    </row>
    <row r="78" spans="1:13" x14ac:dyDescent="0.3">
      <c r="A78" s="1" t="s">
        <v>1591</v>
      </c>
      <c r="B78" t="str">
        <f>VLOOKUP($A78,Raw!$B$2:$DG$512,38,0)</f>
        <v>0</v>
      </c>
      <c r="C78" t="str">
        <f>VLOOKUP($A78,Raw!$B$2:$DG$512,39,0)</f>
        <v>0</v>
      </c>
      <c r="D78" t="str">
        <f>VLOOKUP($A78,Raw!$B$2:$DG$512,40,0)</f>
        <v>0</v>
      </c>
      <c r="E78" t="str">
        <f>VLOOKUP($A78,Raw!$B$2:$DG$512,41,0)</f>
        <v>0</v>
      </c>
      <c r="F78" t="str">
        <f>VLOOKUP($A78,Raw!$B$2:$DG$512,42,0)</f>
        <v>0</v>
      </c>
      <c r="G78" t="str">
        <f>VLOOKUP($A78,Raw!$B$2:$DG$512,43,0)</f>
        <v>0</v>
      </c>
      <c r="H78" t="str">
        <f>VLOOKUP($A78,Raw!$B$2:$DG$512,44,0)</f>
        <v>0</v>
      </c>
      <c r="I78" t="str">
        <f>VLOOKUP($A78,Raw!$B$2:$DG$512,45,0)</f>
        <v>0</v>
      </c>
      <c r="J78" t="str">
        <f>VLOOKUP($A78,Raw!$B$2:$DG$512,46,0)</f>
        <v>0</v>
      </c>
      <c r="K78" t="str">
        <f>VLOOKUP($A78,Raw!$B$2:$DG$512,47,0)</f>
        <v>0</v>
      </c>
      <c r="L78" t="str">
        <f>VLOOKUP($A78,Raw!$B$2:$DG$512,48,0)</f>
        <v>0</v>
      </c>
      <c r="M78" t="str">
        <f>VLOOKUP($A78,Raw!$B$2:$DG$512,49,0)</f>
        <v>0</v>
      </c>
    </row>
    <row r="79" spans="1:13" x14ac:dyDescent="0.3">
      <c r="A79" s="1" t="s">
        <v>1608</v>
      </c>
      <c r="B79" t="str">
        <f>VLOOKUP($A79,Raw!$B$2:$DG$512,38,0)</f>
        <v>0</v>
      </c>
      <c r="C79" t="str">
        <f>VLOOKUP($A79,Raw!$B$2:$DG$512,39,0)</f>
        <v>0</v>
      </c>
      <c r="D79" t="str">
        <f>VLOOKUP($A79,Raw!$B$2:$DG$512,40,0)</f>
        <v>0</v>
      </c>
      <c r="E79" t="str">
        <f>VLOOKUP($A79,Raw!$B$2:$DG$512,41,0)</f>
        <v>0</v>
      </c>
      <c r="F79" t="str">
        <f>VLOOKUP($A79,Raw!$B$2:$DG$512,42,0)</f>
        <v>0</v>
      </c>
      <c r="G79" t="str">
        <f>VLOOKUP($A79,Raw!$B$2:$DG$512,43,0)</f>
        <v>0</v>
      </c>
      <c r="H79" t="str">
        <f>VLOOKUP($A79,Raw!$B$2:$DG$512,44,0)</f>
        <v>0</v>
      </c>
      <c r="I79" t="str">
        <f>VLOOKUP($A79,Raw!$B$2:$DG$512,45,0)</f>
        <v>0</v>
      </c>
      <c r="J79" t="str">
        <f>VLOOKUP($A79,Raw!$B$2:$DG$512,46,0)</f>
        <v>0</v>
      </c>
      <c r="K79" t="str">
        <f>VLOOKUP($A79,Raw!$B$2:$DG$512,47,0)</f>
        <v>0</v>
      </c>
      <c r="L79" t="str">
        <f>VLOOKUP($A79,Raw!$B$2:$DG$512,48,0)</f>
        <v>0</v>
      </c>
      <c r="M79" t="str">
        <f>VLOOKUP($A79,Raw!$B$2:$DG$512,49,0)</f>
        <v>0</v>
      </c>
    </row>
    <row r="80" spans="1:13" x14ac:dyDescent="0.3">
      <c r="A80" s="1" t="s">
        <v>1617</v>
      </c>
      <c r="B80" t="str">
        <f>VLOOKUP($A80,Raw!$B$2:$DG$512,38,0)</f>
        <v>0</v>
      </c>
      <c r="C80" t="str">
        <f>VLOOKUP($A80,Raw!$B$2:$DG$512,39,0)</f>
        <v>0</v>
      </c>
      <c r="D80" t="str">
        <f>VLOOKUP($A80,Raw!$B$2:$DG$512,40,0)</f>
        <v>0</v>
      </c>
      <c r="E80" t="str">
        <f>VLOOKUP($A80,Raw!$B$2:$DG$512,41,0)</f>
        <v>0</v>
      </c>
      <c r="F80" t="str">
        <f>VLOOKUP($A80,Raw!$B$2:$DG$512,42,0)</f>
        <v>0</v>
      </c>
      <c r="G80" t="str">
        <f>VLOOKUP($A80,Raw!$B$2:$DG$512,43,0)</f>
        <v>0</v>
      </c>
      <c r="H80" t="str">
        <f>VLOOKUP($A80,Raw!$B$2:$DG$512,44,0)</f>
        <v>0</v>
      </c>
      <c r="I80" t="str">
        <f>VLOOKUP($A80,Raw!$B$2:$DG$512,45,0)</f>
        <v>0</v>
      </c>
      <c r="J80" t="str">
        <f>VLOOKUP($A80,Raw!$B$2:$DG$512,46,0)</f>
        <v>0</v>
      </c>
      <c r="K80" t="str">
        <f>VLOOKUP($A80,Raw!$B$2:$DG$512,47,0)</f>
        <v>0</v>
      </c>
      <c r="L80" t="str">
        <f>VLOOKUP($A80,Raw!$B$2:$DG$512,48,0)</f>
        <v>0</v>
      </c>
      <c r="M80" t="str">
        <f>VLOOKUP($A80,Raw!$B$2:$DG$512,49,0)</f>
        <v>0</v>
      </c>
    </row>
    <row r="81" spans="1:13" x14ac:dyDescent="0.3">
      <c r="A81" s="1" t="s">
        <v>1631</v>
      </c>
      <c r="B81" t="str">
        <f>VLOOKUP($A81,Raw!$B$2:$DG$512,38,0)</f>
        <v>0</v>
      </c>
      <c r="C81" t="str">
        <f>VLOOKUP($A81,Raw!$B$2:$DG$512,39,0)</f>
        <v>0</v>
      </c>
      <c r="D81" t="str">
        <f>VLOOKUP($A81,Raw!$B$2:$DG$512,40,0)</f>
        <v>0</v>
      </c>
      <c r="E81" t="str">
        <f>VLOOKUP($A81,Raw!$B$2:$DG$512,41,0)</f>
        <v>0</v>
      </c>
      <c r="F81" t="str">
        <f>VLOOKUP($A81,Raw!$B$2:$DG$512,42,0)</f>
        <v>0</v>
      </c>
      <c r="G81" t="str">
        <f>VLOOKUP($A81,Raw!$B$2:$DG$512,43,0)</f>
        <v>0</v>
      </c>
      <c r="H81" t="str">
        <f>VLOOKUP($A81,Raw!$B$2:$DG$512,44,0)</f>
        <v>0</v>
      </c>
      <c r="I81" t="str">
        <f>VLOOKUP($A81,Raw!$B$2:$DG$512,45,0)</f>
        <v>0</v>
      </c>
      <c r="J81" t="str">
        <f>VLOOKUP($A81,Raw!$B$2:$DG$512,46,0)</f>
        <v>0</v>
      </c>
      <c r="K81" t="str">
        <f>VLOOKUP($A81,Raw!$B$2:$DG$512,47,0)</f>
        <v>0</v>
      </c>
      <c r="L81" t="str">
        <f>VLOOKUP($A81,Raw!$B$2:$DG$512,48,0)</f>
        <v>0</v>
      </c>
      <c r="M81" t="str">
        <f>VLOOKUP($A81,Raw!$B$2:$DG$512,49,0)</f>
        <v>0</v>
      </c>
    </row>
    <row r="82" spans="1:13" x14ac:dyDescent="0.3">
      <c r="A82" s="1" t="s">
        <v>1647</v>
      </c>
      <c r="B82" t="str">
        <f>VLOOKUP($A82,Raw!$B$2:$DG$512,38,0)</f>
        <v>0</v>
      </c>
      <c r="C82" t="str">
        <f>VLOOKUP($A82,Raw!$B$2:$DG$512,39,0)</f>
        <v>0</v>
      </c>
      <c r="D82" t="str">
        <f>VLOOKUP($A82,Raw!$B$2:$DG$512,40,0)</f>
        <v>0</v>
      </c>
      <c r="E82" t="str">
        <f>VLOOKUP($A82,Raw!$B$2:$DG$512,41,0)</f>
        <v>0</v>
      </c>
      <c r="F82" t="str">
        <f>VLOOKUP($A82,Raw!$B$2:$DG$512,42,0)</f>
        <v>0</v>
      </c>
      <c r="G82" t="str">
        <f>VLOOKUP($A82,Raw!$B$2:$DG$512,43,0)</f>
        <v>0</v>
      </c>
      <c r="H82" t="str">
        <f>VLOOKUP($A82,Raw!$B$2:$DG$512,44,0)</f>
        <v>0</v>
      </c>
      <c r="I82" t="str">
        <f>VLOOKUP($A82,Raw!$B$2:$DG$512,45,0)</f>
        <v>0</v>
      </c>
      <c r="J82" t="str">
        <f>VLOOKUP($A82,Raw!$B$2:$DG$512,46,0)</f>
        <v>0</v>
      </c>
      <c r="K82" t="str">
        <f>VLOOKUP($A82,Raw!$B$2:$DG$512,47,0)</f>
        <v>0</v>
      </c>
      <c r="L82" t="str">
        <f>VLOOKUP($A82,Raw!$B$2:$DG$512,48,0)</f>
        <v>0</v>
      </c>
      <c r="M82" t="str">
        <f>VLOOKUP($A82,Raw!$B$2:$DG$512,49,0)</f>
        <v>0</v>
      </c>
    </row>
    <row r="83" spans="1:13" x14ac:dyDescent="0.3">
      <c r="A83" s="1" t="s">
        <v>1671</v>
      </c>
      <c r="B83" t="str">
        <f>VLOOKUP($A83,Raw!$B$2:$DG$512,38,0)</f>
        <v>1.42</v>
      </c>
      <c r="C83" t="str">
        <f>VLOOKUP($A83,Raw!$B$2:$DG$512,39,0)</f>
        <v>0</v>
      </c>
      <c r="D83" t="str">
        <f>VLOOKUP($A83,Raw!$B$2:$DG$512,40,0)</f>
        <v>0</v>
      </c>
      <c r="E83" t="str">
        <f>VLOOKUP($A83,Raw!$B$2:$DG$512,41,0)</f>
        <v>0</v>
      </c>
      <c r="F83" t="str">
        <f>VLOOKUP($A83,Raw!$B$2:$DG$512,42,0)</f>
        <v>0</v>
      </c>
      <c r="G83" t="str">
        <f>VLOOKUP($A83,Raw!$B$2:$DG$512,43,0)</f>
        <v>0</v>
      </c>
      <c r="H83" t="str">
        <f>VLOOKUP($A83,Raw!$B$2:$DG$512,44,0)</f>
        <v>0</v>
      </c>
      <c r="I83" t="str">
        <f>VLOOKUP($A83,Raw!$B$2:$DG$512,45,0)</f>
        <v>0</v>
      </c>
      <c r="J83" t="str">
        <f>VLOOKUP($A83,Raw!$B$2:$DG$512,46,0)</f>
        <v>0</v>
      </c>
      <c r="K83" t="str">
        <f>VLOOKUP($A83,Raw!$B$2:$DG$512,47,0)</f>
        <v>0</v>
      </c>
      <c r="L83" t="str">
        <f>VLOOKUP($A83,Raw!$B$2:$DG$512,48,0)</f>
        <v>0</v>
      </c>
      <c r="M83" t="str">
        <f>VLOOKUP($A83,Raw!$B$2:$DG$512,49,0)</f>
        <v>1.42</v>
      </c>
    </row>
    <row r="84" spans="1:13" x14ac:dyDescent="0.3">
      <c r="A84" s="1" t="s">
        <v>1690</v>
      </c>
      <c r="B84" t="str">
        <f>VLOOKUP($A84,Raw!$B$2:$DG$512,38,0)</f>
        <v>0</v>
      </c>
      <c r="C84" t="str">
        <f>VLOOKUP($A84,Raw!$B$2:$DG$512,39,0)</f>
        <v>0</v>
      </c>
      <c r="D84" t="str">
        <f>VLOOKUP($A84,Raw!$B$2:$DG$512,40,0)</f>
        <v>0</v>
      </c>
      <c r="E84" t="str">
        <f>VLOOKUP($A84,Raw!$B$2:$DG$512,41,0)</f>
        <v>0</v>
      </c>
      <c r="F84" t="str">
        <f>VLOOKUP($A84,Raw!$B$2:$DG$512,42,0)</f>
        <v>0</v>
      </c>
      <c r="G84" t="str">
        <f>VLOOKUP($A84,Raw!$B$2:$DG$512,43,0)</f>
        <v>0</v>
      </c>
      <c r="H84" t="str">
        <f>VLOOKUP($A84,Raw!$B$2:$DG$512,44,0)</f>
        <v>0</v>
      </c>
      <c r="I84" t="str">
        <f>VLOOKUP($A84,Raw!$B$2:$DG$512,45,0)</f>
        <v>0</v>
      </c>
      <c r="J84" t="str">
        <f>VLOOKUP($A84,Raw!$B$2:$DG$512,46,0)</f>
        <v>0</v>
      </c>
      <c r="K84" t="str">
        <f>VLOOKUP($A84,Raw!$B$2:$DG$512,47,0)</f>
        <v>0</v>
      </c>
      <c r="L84" t="str">
        <f>VLOOKUP($A84,Raw!$B$2:$DG$512,48,0)</f>
        <v>0</v>
      </c>
      <c r="M84" t="str">
        <f>VLOOKUP($A84,Raw!$B$2:$DG$512,49,0)</f>
        <v>0</v>
      </c>
    </row>
    <row r="85" spans="1:13" x14ac:dyDescent="0.3">
      <c r="A85" s="1" t="s">
        <v>1714</v>
      </c>
      <c r="B85" t="str">
        <f>VLOOKUP($A85,Raw!$B$2:$DG$512,38,0)</f>
        <v>105.11</v>
      </c>
      <c r="C85" t="str">
        <f>VLOOKUP($A85,Raw!$B$2:$DG$512,39,0)</f>
        <v>0</v>
      </c>
      <c r="D85" t="str">
        <f>VLOOKUP($A85,Raw!$B$2:$DG$512,40,0)</f>
        <v>0</v>
      </c>
      <c r="E85" t="str">
        <f>VLOOKUP($A85,Raw!$B$2:$DG$512,41,0)</f>
        <v>0</v>
      </c>
      <c r="F85" t="str">
        <f>VLOOKUP($A85,Raw!$B$2:$DG$512,42,0)</f>
        <v>0</v>
      </c>
      <c r="G85" t="str">
        <f>VLOOKUP($A85,Raw!$B$2:$DG$512,43,0)</f>
        <v>0</v>
      </c>
      <c r="H85" t="str">
        <f>VLOOKUP($A85,Raw!$B$2:$DG$512,44,0)</f>
        <v>0</v>
      </c>
      <c r="I85" t="str">
        <f>VLOOKUP($A85,Raw!$B$2:$DG$512,45,0)</f>
        <v>0</v>
      </c>
      <c r="J85" t="str">
        <f>VLOOKUP($A85,Raw!$B$2:$DG$512,46,0)</f>
        <v>0</v>
      </c>
      <c r="K85" t="str">
        <f>VLOOKUP($A85,Raw!$B$2:$DG$512,47,0)</f>
        <v>2</v>
      </c>
      <c r="L85" t="str">
        <f>VLOOKUP($A85,Raw!$B$2:$DG$512,48,0)</f>
        <v>1.53</v>
      </c>
      <c r="M85" t="str">
        <f>VLOOKUP($A85,Raw!$B$2:$DG$512,49,0)</f>
        <v>108.64</v>
      </c>
    </row>
    <row r="86" spans="1:13" x14ac:dyDescent="0.3">
      <c r="A86" s="1" t="s">
        <v>1746</v>
      </c>
      <c r="B86" t="str">
        <f>VLOOKUP($A86,Raw!$B$2:$DG$512,38,0)</f>
        <v>0</v>
      </c>
      <c r="C86" t="str">
        <f>VLOOKUP($A86,Raw!$B$2:$DG$512,39,0)</f>
        <v>0</v>
      </c>
      <c r="D86" t="str">
        <f>VLOOKUP($A86,Raw!$B$2:$DG$512,40,0)</f>
        <v>0</v>
      </c>
      <c r="E86" t="str">
        <f>VLOOKUP($A86,Raw!$B$2:$DG$512,41,0)</f>
        <v>0</v>
      </c>
      <c r="F86" t="str">
        <f>VLOOKUP($A86,Raw!$B$2:$DG$512,42,0)</f>
        <v>0</v>
      </c>
      <c r="G86" t="str">
        <f>VLOOKUP($A86,Raw!$B$2:$DG$512,43,0)</f>
        <v>0</v>
      </c>
      <c r="H86" t="str">
        <f>VLOOKUP($A86,Raw!$B$2:$DG$512,44,0)</f>
        <v>0</v>
      </c>
      <c r="I86" t="str">
        <f>VLOOKUP($A86,Raw!$B$2:$DG$512,45,0)</f>
        <v>0</v>
      </c>
      <c r="J86" t="str">
        <f>VLOOKUP($A86,Raw!$B$2:$DG$512,46,0)</f>
        <v>0</v>
      </c>
      <c r="K86" t="str">
        <f>VLOOKUP($A86,Raw!$B$2:$DG$512,47,0)</f>
        <v>0</v>
      </c>
      <c r="L86" t="str">
        <f>VLOOKUP($A86,Raw!$B$2:$DG$512,48,0)</f>
        <v>0</v>
      </c>
      <c r="M86" t="str">
        <f>VLOOKUP($A86,Raw!$B$2:$DG$512,49,0)</f>
        <v>0</v>
      </c>
    </row>
    <row r="87" spans="1:13" x14ac:dyDescent="0.3">
      <c r="A87" s="1" t="s">
        <v>1772</v>
      </c>
      <c r="B87" t="str">
        <f>VLOOKUP($A87,Raw!$B$2:$DG$512,38,0)</f>
        <v>0</v>
      </c>
      <c r="C87" t="str">
        <f>VLOOKUP($A87,Raw!$B$2:$DG$512,39,0)</f>
        <v>0</v>
      </c>
      <c r="D87" t="str">
        <f>VLOOKUP($A87,Raw!$B$2:$DG$512,40,0)</f>
        <v>0</v>
      </c>
      <c r="E87" t="str">
        <f>VLOOKUP($A87,Raw!$B$2:$DG$512,41,0)</f>
        <v>0</v>
      </c>
      <c r="F87" t="str">
        <f>VLOOKUP($A87,Raw!$B$2:$DG$512,42,0)</f>
        <v>0</v>
      </c>
      <c r="G87" t="str">
        <f>VLOOKUP($A87,Raw!$B$2:$DG$512,43,0)</f>
        <v>0</v>
      </c>
      <c r="H87" t="str">
        <f>VLOOKUP($A87,Raw!$B$2:$DG$512,44,0)</f>
        <v>0</v>
      </c>
      <c r="I87" t="str">
        <f>VLOOKUP($A87,Raw!$B$2:$DG$512,45,0)</f>
        <v>0</v>
      </c>
      <c r="J87" t="str">
        <f>VLOOKUP($A87,Raw!$B$2:$DG$512,46,0)</f>
        <v>0</v>
      </c>
      <c r="K87" t="str">
        <f>VLOOKUP($A87,Raw!$B$2:$DG$512,47,0)</f>
        <v>0</v>
      </c>
      <c r="L87" t="str">
        <f>VLOOKUP($A87,Raw!$B$2:$DG$512,48,0)</f>
        <v>0</v>
      </c>
      <c r="M87" t="str">
        <f>VLOOKUP($A87,Raw!$B$2:$DG$512,49,0)</f>
        <v>0</v>
      </c>
    </row>
    <row r="88" spans="1:13" x14ac:dyDescent="0.3">
      <c r="A88" s="1" t="s">
        <v>1790</v>
      </c>
      <c r="B88" t="str">
        <f>VLOOKUP($A88,Raw!$B$2:$DG$512,38,0)</f>
        <v>0</v>
      </c>
      <c r="C88" t="str">
        <f>VLOOKUP($A88,Raw!$B$2:$DG$512,39,0)</f>
        <v>0</v>
      </c>
      <c r="D88" t="str">
        <f>VLOOKUP($A88,Raw!$B$2:$DG$512,40,0)</f>
        <v>0</v>
      </c>
      <c r="E88" t="str">
        <f>VLOOKUP($A88,Raw!$B$2:$DG$512,41,0)</f>
        <v>0</v>
      </c>
      <c r="F88" t="str">
        <f>VLOOKUP($A88,Raw!$B$2:$DG$512,42,0)</f>
        <v>0</v>
      </c>
      <c r="G88" t="str">
        <f>VLOOKUP($A88,Raw!$B$2:$DG$512,43,0)</f>
        <v>0</v>
      </c>
      <c r="H88" t="str">
        <f>VLOOKUP($A88,Raw!$B$2:$DG$512,44,0)</f>
        <v>0</v>
      </c>
      <c r="I88" t="str">
        <f>VLOOKUP($A88,Raw!$B$2:$DG$512,45,0)</f>
        <v>0</v>
      </c>
      <c r="J88" t="str">
        <f>VLOOKUP($A88,Raw!$B$2:$DG$512,46,0)</f>
        <v>0</v>
      </c>
      <c r="K88" t="str">
        <f>VLOOKUP($A88,Raw!$B$2:$DG$512,47,0)</f>
        <v>0</v>
      </c>
      <c r="L88" t="str">
        <f>VLOOKUP($A88,Raw!$B$2:$DG$512,48,0)</f>
        <v>0</v>
      </c>
      <c r="M88" t="str">
        <f>VLOOKUP($A88,Raw!$B$2:$DG$512,49,0)</f>
        <v>0</v>
      </c>
    </row>
    <row r="89" spans="1:13" x14ac:dyDescent="0.3">
      <c r="A89" s="1" t="s">
        <v>1811</v>
      </c>
      <c r="B89" t="str">
        <f>VLOOKUP($A89,Raw!$B$2:$DG$512,38,0)</f>
        <v>0</v>
      </c>
      <c r="C89" t="str">
        <f>VLOOKUP($A89,Raw!$B$2:$DG$512,39,0)</f>
        <v>0</v>
      </c>
      <c r="D89" t="str">
        <f>VLOOKUP($A89,Raw!$B$2:$DG$512,40,0)</f>
        <v>0</v>
      </c>
      <c r="E89" t="str">
        <f>VLOOKUP($A89,Raw!$B$2:$DG$512,41,0)</f>
        <v>0</v>
      </c>
      <c r="F89" t="str">
        <f>VLOOKUP($A89,Raw!$B$2:$DG$512,42,0)</f>
        <v>0</v>
      </c>
      <c r="G89" t="str">
        <f>VLOOKUP($A89,Raw!$B$2:$DG$512,43,0)</f>
        <v>0</v>
      </c>
      <c r="H89" t="str">
        <f>VLOOKUP($A89,Raw!$B$2:$DG$512,44,0)</f>
        <v>0</v>
      </c>
      <c r="I89" t="str">
        <f>VLOOKUP($A89,Raw!$B$2:$DG$512,45,0)</f>
        <v>0</v>
      </c>
      <c r="J89" t="str">
        <f>VLOOKUP($A89,Raw!$B$2:$DG$512,46,0)</f>
        <v>0</v>
      </c>
      <c r="K89" t="str">
        <f>VLOOKUP($A89,Raw!$B$2:$DG$512,47,0)</f>
        <v>0</v>
      </c>
      <c r="L89" t="str">
        <f>VLOOKUP($A89,Raw!$B$2:$DG$512,48,0)</f>
        <v>0</v>
      </c>
      <c r="M89" t="str">
        <f>VLOOKUP($A89,Raw!$B$2:$DG$512,49,0)</f>
        <v>0</v>
      </c>
    </row>
    <row r="90" spans="1:13" x14ac:dyDescent="0.3">
      <c r="A90" s="1" t="s">
        <v>1835</v>
      </c>
      <c r="B90" t="str">
        <f>VLOOKUP($A90,Raw!$B$2:$DG$512,38,0)</f>
        <v>0</v>
      </c>
      <c r="C90" t="str">
        <f>VLOOKUP($A90,Raw!$B$2:$DG$512,39,0)</f>
        <v>0</v>
      </c>
      <c r="D90" t="str">
        <f>VLOOKUP($A90,Raw!$B$2:$DG$512,40,0)</f>
        <v>0</v>
      </c>
      <c r="E90" t="str">
        <f>VLOOKUP($A90,Raw!$B$2:$DG$512,41,0)</f>
        <v>0</v>
      </c>
      <c r="F90" t="str">
        <f>VLOOKUP($A90,Raw!$B$2:$DG$512,42,0)</f>
        <v>0</v>
      </c>
      <c r="G90" t="str">
        <f>VLOOKUP($A90,Raw!$B$2:$DG$512,43,0)</f>
        <v>0</v>
      </c>
      <c r="H90" t="str">
        <f>VLOOKUP($A90,Raw!$B$2:$DG$512,44,0)</f>
        <v>0</v>
      </c>
      <c r="I90" t="str">
        <f>VLOOKUP($A90,Raw!$B$2:$DG$512,45,0)</f>
        <v>0</v>
      </c>
      <c r="J90" t="str">
        <f>VLOOKUP($A90,Raw!$B$2:$DG$512,46,0)</f>
        <v>0</v>
      </c>
      <c r="K90" t="str">
        <f>VLOOKUP($A90,Raw!$B$2:$DG$512,47,0)</f>
        <v>0</v>
      </c>
      <c r="L90" t="str">
        <f>VLOOKUP($A90,Raw!$B$2:$DG$512,48,0)</f>
        <v>0</v>
      </c>
      <c r="M90" t="str">
        <f>VLOOKUP($A90,Raw!$B$2:$DG$512,49,0)</f>
        <v>0</v>
      </c>
    </row>
    <row r="91" spans="1:13" x14ac:dyDescent="0.3">
      <c r="A91" s="1" t="s">
        <v>1844</v>
      </c>
      <c r="B91" t="str">
        <f>VLOOKUP($A91,Raw!$B$2:$DG$512,38,0)</f>
        <v>0</v>
      </c>
      <c r="C91" t="str">
        <f>VLOOKUP($A91,Raw!$B$2:$DG$512,39,0)</f>
        <v>0</v>
      </c>
      <c r="D91" t="str">
        <f>VLOOKUP($A91,Raw!$B$2:$DG$512,40,0)</f>
        <v>0</v>
      </c>
      <c r="E91" t="str">
        <f>VLOOKUP($A91,Raw!$B$2:$DG$512,41,0)</f>
        <v>0</v>
      </c>
      <c r="F91" t="str">
        <f>VLOOKUP($A91,Raw!$B$2:$DG$512,42,0)</f>
        <v>0</v>
      </c>
      <c r="G91" t="str">
        <f>VLOOKUP($A91,Raw!$B$2:$DG$512,43,0)</f>
        <v>0</v>
      </c>
      <c r="H91" t="str">
        <f>VLOOKUP($A91,Raw!$B$2:$DG$512,44,0)</f>
        <v>0</v>
      </c>
      <c r="I91" t="str">
        <f>VLOOKUP($A91,Raw!$B$2:$DG$512,45,0)</f>
        <v>0</v>
      </c>
      <c r="J91" t="str">
        <f>VLOOKUP($A91,Raw!$B$2:$DG$512,46,0)</f>
        <v>0</v>
      </c>
      <c r="K91" t="str">
        <f>VLOOKUP($A91,Raw!$B$2:$DG$512,47,0)</f>
        <v>0</v>
      </c>
      <c r="L91" t="str">
        <f>VLOOKUP($A91,Raw!$B$2:$DG$512,48,0)</f>
        <v>0</v>
      </c>
      <c r="M91" t="str">
        <f>VLOOKUP($A91,Raw!$B$2:$DG$512,49,0)</f>
        <v>0</v>
      </c>
    </row>
    <row r="92" spans="1:13" x14ac:dyDescent="0.3">
      <c r="A92" s="1" t="s">
        <v>1854</v>
      </c>
      <c r="B92" t="str">
        <f>VLOOKUP($A92,Raw!$B$2:$DG$512,38,0)</f>
        <v>0</v>
      </c>
      <c r="C92" t="str">
        <f>VLOOKUP($A92,Raw!$B$2:$DG$512,39,0)</f>
        <v>0</v>
      </c>
      <c r="D92" t="str">
        <f>VLOOKUP($A92,Raw!$B$2:$DG$512,40,0)</f>
        <v>0</v>
      </c>
      <c r="E92" t="str">
        <f>VLOOKUP($A92,Raw!$B$2:$DG$512,41,0)</f>
        <v>0</v>
      </c>
      <c r="F92" t="str">
        <f>VLOOKUP($A92,Raw!$B$2:$DG$512,42,0)</f>
        <v>0</v>
      </c>
      <c r="G92" t="str">
        <f>VLOOKUP($A92,Raw!$B$2:$DG$512,43,0)</f>
        <v>0</v>
      </c>
      <c r="H92" t="str">
        <f>VLOOKUP($A92,Raw!$B$2:$DG$512,44,0)</f>
        <v>0</v>
      </c>
      <c r="I92" t="str">
        <f>VLOOKUP($A92,Raw!$B$2:$DG$512,45,0)</f>
        <v>0</v>
      </c>
      <c r="J92" t="str">
        <f>VLOOKUP($A92,Raw!$B$2:$DG$512,46,0)</f>
        <v>0</v>
      </c>
      <c r="K92" t="str">
        <f>VLOOKUP($A92,Raw!$B$2:$DG$512,47,0)</f>
        <v>0</v>
      </c>
      <c r="L92" t="str">
        <f>VLOOKUP($A92,Raw!$B$2:$DG$512,48,0)</f>
        <v>0</v>
      </c>
      <c r="M92" t="str">
        <f>VLOOKUP($A92,Raw!$B$2:$DG$512,49,0)</f>
        <v>0</v>
      </c>
    </row>
    <row r="93" spans="1:13" x14ac:dyDescent="0.3">
      <c r="A93" s="1" t="s">
        <v>1872</v>
      </c>
      <c r="B93" t="str">
        <f>VLOOKUP($A93,Raw!$B$2:$DG$512,38,0)</f>
        <v>0</v>
      </c>
      <c r="C93" t="str">
        <f>VLOOKUP($A93,Raw!$B$2:$DG$512,39,0)</f>
        <v>0</v>
      </c>
      <c r="D93" t="str">
        <f>VLOOKUP($A93,Raw!$B$2:$DG$512,40,0)</f>
        <v>0</v>
      </c>
      <c r="E93" t="str">
        <f>VLOOKUP($A93,Raw!$B$2:$DG$512,41,0)</f>
        <v>0</v>
      </c>
      <c r="F93" t="str">
        <f>VLOOKUP($A93,Raw!$B$2:$DG$512,42,0)</f>
        <v>0</v>
      </c>
      <c r="G93" t="str">
        <f>VLOOKUP($A93,Raw!$B$2:$DG$512,43,0)</f>
        <v>0</v>
      </c>
      <c r="H93" t="str">
        <f>VLOOKUP($A93,Raw!$B$2:$DG$512,44,0)</f>
        <v>0</v>
      </c>
      <c r="I93" t="str">
        <f>VLOOKUP($A93,Raw!$B$2:$DG$512,45,0)</f>
        <v>0</v>
      </c>
      <c r="J93" t="str">
        <f>VLOOKUP($A93,Raw!$B$2:$DG$512,46,0)</f>
        <v>0</v>
      </c>
      <c r="K93" t="str">
        <f>VLOOKUP($A93,Raw!$B$2:$DG$512,47,0)</f>
        <v>0</v>
      </c>
      <c r="L93" t="str">
        <f>VLOOKUP($A93,Raw!$B$2:$DG$512,48,0)</f>
        <v>0</v>
      </c>
      <c r="M93" t="str">
        <f>VLOOKUP($A93,Raw!$B$2:$DG$512,49,0)</f>
        <v>0</v>
      </c>
    </row>
    <row r="94" spans="1:13" x14ac:dyDescent="0.3">
      <c r="A94" s="1" t="s">
        <v>1887</v>
      </c>
      <c r="B94" t="str">
        <f>VLOOKUP($A94,Raw!$B$2:$DG$512,38,0)</f>
        <v>0</v>
      </c>
      <c r="C94" t="str">
        <f>VLOOKUP($A94,Raw!$B$2:$DG$512,39,0)</f>
        <v>0</v>
      </c>
      <c r="D94" t="str">
        <f>VLOOKUP($A94,Raw!$B$2:$DG$512,40,0)</f>
        <v>0</v>
      </c>
      <c r="E94" t="str">
        <f>VLOOKUP($A94,Raw!$B$2:$DG$512,41,0)</f>
        <v>0</v>
      </c>
      <c r="F94" t="str">
        <f>VLOOKUP($A94,Raw!$B$2:$DG$512,42,0)</f>
        <v>0</v>
      </c>
      <c r="G94" t="str">
        <f>VLOOKUP($A94,Raw!$B$2:$DG$512,43,0)</f>
        <v>0</v>
      </c>
      <c r="H94" t="str">
        <f>VLOOKUP($A94,Raw!$B$2:$DG$512,44,0)</f>
        <v>0</v>
      </c>
      <c r="I94" t="str">
        <f>VLOOKUP($A94,Raw!$B$2:$DG$512,45,0)</f>
        <v>0</v>
      </c>
      <c r="J94" t="str">
        <f>VLOOKUP($A94,Raw!$B$2:$DG$512,46,0)</f>
        <v>0</v>
      </c>
      <c r="K94" t="str">
        <f>VLOOKUP($A94,Raw!$B$2:$DG$512,47,0)</f>
        <v>0</v>
      </c>
      <c r="L94" t="str">
        <f>VLOOKUP($A94,Raw!$B$2:$DG$512,48,0)</f>
        <v>0</v>
      </c>
      <c r="M94" t="str">
        <f>VLOOKUP($A94,Raw!$B$2:$DG$512,49,0)</f>
        <v>0</v>
      </c>
    </row>
    <row r="95" spans="1:13" x14ac:dyDescent="0.3">
      <c r="A95" s="1" t="s">
        <v>1910</v>
      </c>
      <c r="B95" t="str">
        <f>VLOOKUP($A95,Raw!$B$2:$DG$512,38,0)</f>
        <v>960.6</v>
      </c>
      <c r="C95" t="str">
        <f>VLOOKUP($A95,Raw!$B$2:$DG$512,39,0)</f>
        <v>36.2</v>
      </c>
      <c r="D95" t="str">
        <f>VLOOKUP($A95,Raw!$B$2:$DG$512,40,0)</f>
        <v>109.21</v>
      </c>
      <c r="E95" t="str">
        <f>VLOOKUP($A95,Raw!$B$2:$DG$512,41,0)</f>
        <v>15.49</v>
      </c>
      <c r="F95" t="str">
        <f>VLOOKUP($A95,Raw!$B$2:$DG$512,42,0)</f>
        <v>11.13</v>
      </c>
      <c r="G95" t="str">
        <f>VLOOKUP($A95,Raw!$B$2:$DG$512,43,0)</f>
        <v>0.25</v>
      </c>
      <c r="H95" t="str">
        <f>VLOOKUP($A95,Raw!$B$2:$DG$512,44,0)</f>
        <v>0</v>
      </c>
      <c r="I95" t="str">
        <f>VLOOKUP($A95,Raw!$B$2:$DG$512,45,0)</f>
        <v>0</v>
      </c>
      <c r="J95" t="str">
        <f>VLOOKUP($A95,Raw!$B$2:$DG$512,46,0)</f>
        <v>0</v>
      </c>
      <c r="K95" t="str">
        <f>VLOOKUP($A95,Raw!$B$2:$DG$512,47,0)</f>
        <v>445.35</v>
      </c>
      <c r="L95" t="str">
        <f>VLOOKUP($A95,Raw!$B$2:$DG$512,48,0)</f>
        <v>15.26</v>
      </c>
      <c r="M95" t="str">
        <f>VLOOKUP($A95,Raw!$B$2:$DG$512,49,0)</f>
        <v>1593.51</v>
      </c>
    </row>
    <row r="96" spans="1:13" x14ac:dyDescent="0.3">
      <c r="A96" s="1" t="s">
        <v>1956</v>
      </c>
      <c r="B96" t="str">
        <f>VLOOKUP($A96,Raw!$B$2:$DG$512,38,0)</f>
        <v>0</v>
      </c>
      <c r="C96" t="str">
        <f>VLOOKUP($A96,Raw!$B$2:$DG$512,39,0)</f>
        <v>0</v>
      </c>
      <c r="D96" t="str">
        <f>VLOOKUP($A96,Raw!$B$2:$DG$512,40,0)</f>
        <v>0</v>
      </c>
      <c r="E96" t="str">
        <f>VLOOKUP($A96,Raw!$B$2:$DG$512,41,0)</f>
        <v>0</v>
      </c>
      <c r="F96" t="str">
        <f>VLOOKUP($A96,Raw!$B$2:$DG$512,42,0)</f>
        <v>0</v>
      </c>
      <c r="G96" t="str">
        <f>VLOOKUP($A96,Raw!$B$2:$DG$512,43,0)</f>
        <v>0</v>
      </c>
      <c r="H96" t="str">
        <f>VLOOKUP($A96,Raw!$B$2:$DG$512,44,0)</f>
        <v>0</v>
      </c>
      <c r="I96" t="str">
        <f>VLOOKUP($A96,Raw!$B$2:$DG$512,45,0)</f>
        <v>0</v>
      </c>
      <c r="J96" t="str">
        <f>VLOOKUP($A96,Raw!$B$2:$DG$512,46,0)</f>
        <v>0</v>
      </c>
      <c r="K96" t="str">
        <f>VLOOKUP($A96,Raw!$B$2:$DG$512,47,0)</f>
        <v>0</v>
      </c>
      <c r="L96" t="str">
        <f>VLOOKUP($A96,Raw!$B$2:$DG$512,48,0)</f>
        <v>0</v>
      </c>
      <c r="M96" t="str">
        <f>VLOOKUP($A96,Raw!$B$2:$DG$512,49,0)</f>
        <v>0</v>
      </c>
    </row>
    <row r="97" spans="1:13" x14ac:dyDescent="0.3">
      <c r="A97" s="1" t="s">
        <v>1963</v>
      </c>
      <c r="B97" t="str">
        <f>VLOOKUP($A97,Raw!$B$2:$DG$512,38,0)</f>
        <v>0</v>
      </c>
      <c r="C97" t="str">
        <f>VLOOKUP($A97,Raw!$B$2:$DG$512,39,0)</f>
        <v>0</v>
      </c>
      <c r="D97" t="str">
        <f>VLOOKUP($A97,Raw!$B$2:$DG$512,40,0)</f>
        <v>0</v>
      </c>
      <c r="E97" t="str">
        <f>VLOOKUP($A97,Raw!$B$2:$DG$512,41,0)</f>
        <v>0</v>
      </c>
      <c r="F97" t="str">
        <f>VLOOKUP($A97,Raw!$B$2:$DG$512,42,0)</f>
        <v>0</v>
      </c>
      <c r="G97" t="str">
        <f>VLOOKUP($A97,Raw!$B$2:$DG$512,43,0)</f>
        <v>0</v>
      </c>
      <c r="H97" t="str">
        <f>VLOOKUP($A97,Raw!$B$2:$DG$512,44,0)</f>
        <v>0</v>
      </c>
      <c r="I97" t="str">
        <f>VLOOKUP($A97,Raw!$B$2:$DG$512,45,0)</f>
        <v>0</v>
      </c>
      <c r="J97" t="str">
        <f>VLOOKUP($A97,Raw!$B$2:$DG$512,46,0)</f>
        <v>0</v>
      </c>
      <c r="K97" t="str">
        <f>VLOOKUP($A97,Raw!$B$2:$DG$512,47,0)</f>
        <v>0</v>
      </c>
      <c r="L97" t="str">
        <f>VLOOKUP($A97,Raw!$B$2:$DG$512,48,0)</f>
        <v>0</v>
      </c>
      <c r="M97" t="str">
        <f>VLOOKUP($A97,Raw!$B$2:$DG$512,49,0)</f>
        <v>0</v>
      </c>
    </row>
    <row r="98" spans="1:13" x14ac:dyDescent="0.3">
      <c r="A98" s="1" t="s">
        <v>1980</v>
      </c>
      <c r="B98" t="str">
        <f>VLOOKUP($A98,Raw!$B$2:$DG$512,38,0)</f>
        <v>4.17169</v>
      </c>
      <c r="C98" t="str">
        <f>VLOOKUP($A98,Raw!$B$2:$DG$512,39,0)</f>
        <v>0</v>
      </c>
      <c r="D98" t="str">
        <f>VLOOKUP($A98,Raw!$B$2:$DG$512,40,0)</f>
        <v>0</v>
      </c>
      <c r="E98" t="str">
        <f>VLOOKUP($A98,Raw!$B$2:$DG$512,41,0)</f>
        <v>0</v>
      </c>
      <c r="F98" t="str">
        <f>VLOOKUP($A98,Raw!$B$2:$DG$512,42,0)</f>
        <v>0</v>
      </c>
      <c r="G98" t="str">
        <f>VLOOKUP($A98,Raw!$B$2:$DG$512,43,0)</f>
        <v>0</v>
      </c>
      <c r="H98" t="str">
        <f>VLOOKUP($A98,Raw!$B$2:$DG$512,44,0)</f>
        <v>0</v>
      </c>
      <c r="I98" t="str">
        <f>VLOOKUP($A98,Raw!$B$2:$DG$512,45,0)</f>
        <v>0</v>
      </c>
      <c r="J98" t="str">
        <f>VLOOKUP($A98,Raw!$B$2:$DG$512,46,0)</f>
        <v>2.02928</v>
      </c>
      <c r="K98" t="str">
        <f>VLOOKUP($A98,Raw!$B$2:$DG$512,47,0)</f>
        <v>0</v>
      </c>
      <c r="L98" t="str">
        <f>VLOOKUP($A98,Raw!$B$2:$DG$512,48,0)</f>
        <v>0</v>
      </c>
      <c r="M98" t="str">
        <f>VLOOKUP($A98,Raw!$B$2:$DG$512,49,0)</f>
        <v>6.20097</v>
      </c>
    </row>
    <row r="99" spans="1:13" x14ac:dyDescent="0.3">
      <c r="A99" s="1" t="s">
        <v>2013</v>
      </c>
      <c r="B99" t="str">
        <f>VLOOKUP($A99,Raw!$B$2:$DG$512,38,0)</f>
        <v>102.66</v>
      </c>
      <c r="C99" t="str">
        <f>VLOOKUP($A99,Raw!$B$2:$DG$512,39,0)</f>
        <v>0</v>
      </c>
      <c r="D99" t="str">
        <f>VLOOKUP($A99,Raw!$B$2:$DG$512,40,0)</f>
        <v>122.97</v>
      </c>
      <c r="E99" t="str">
        <f>VLOOKUP($A99,Raw!$B$2:$DG$512,41,0)</f>
        <v>0</v>
      </c>
      <c r="F99" t="str">
        <f>VLOOKUP($A99,Raw!$B$2:$DG$512,42,0)</f>
        <v>34.15</v>
      </c>
      <c r="G99" t="str">
        <f>VLOOKUP($A99,Raw!$B$2:$DG$512,43,0)</f>
        <v>0</v>
      </c>
      <c r="H99" t="str">
        <f>VLOOKUP($A99,Raw!$B$2:$DG$512,44,0)</f>
        <v>0</v>
      </c>
      <c r="I99" t="str">
        <f>VLOOKUP($A99,Raw!$B$2:$DG$512,45,0)</f>
        <v>0</v>
      </c>
      <c r="J99" t="str">
        <f>VLOOKUP($A99,Raw!$B$2:$DG$512,46,0)</f>
        <v>0</v>
      </c>
      <c r="K99" t="str">
        <f>VLOOKUP($A99,Raw!$B$2:$DG$512,47,0)</f>
        <v>766.33</v>
      </c>
      <c r="L99" t="str">
        <f>VLOOKUP($A99,Raw!$B$2:$DG$512,48,0)</f>
        <v>13.07</v>
      </c>
      <c r="M99" t="str">
        <f>VLOOKUP($A99,Raw!$B$2:$DG$512,49,0)</f>
        <v>1039.19</v>
      </c>
    </row>
    <row r="100" spans="1:13" x14ac:dyDescent="0.3">
      <c r="A100" s="1" t="s">
        <v>2056</v>
      </c>
      <c r="B100" t="str">
        <f>VLOOKUP($A100,Raw!$B$2:$DG$512,38,0)</f>
        <v>0</v>
      </c>
      <c r="C100" t="str">
        <f>VLOOKUP($A100,Raw!$B$2:$DG$512,39,0)</f>
        <v>0</v>
      </c>
      <c r="D100" t="str">
        <f>VLOOKUP($A100,Raw!$B$2:$DG$512,40,0)</f>
        <v>0</v>
      </c>
      <c r="E100" t="str">
        <f>VLOOKUP($A100,Raw!$B$2:$DG$512,41,0)</f>
        <v>0</v>
      </c>
      <c r="F100" t="str">
        <f>VLOOKUP($A100,Raw!$B$2:$DG$512,42,0)</f>
        <v>0</v>
      </c>
      <c r="G100" t="str">
        <f>VLOOKUP($A100,Raw!$B$2:$DG$512,43,0)</f>
        <v>0</v>
      </c>
      <c r="H100" t="str">
        <f>VLOOKUP($A100,Raw!$B$2:$DG$512,44,0)</f>
        <v>0</v>
      </c>
      <c r="I100" t="str">
        <f>VLOOKUP($A100,Raw!$B$2:$DG$512,45,0)</f>
        <v>0</v>
      </c>
      <c r="J100" t="str">
        <f>VLOOKUP($A100,Raw!$B$2:$DG$512,46,0)</f>
        <v>0</v>
      </c>
      <c r="K100" t="str">
        <f>VLOOKUP($A100,Raw!$B$2:$DG$512,47,0)</f>
        <v>0</v>
      </c>
      <c r="L100" t="str">
        <f>VLOOKUP($A100,Raw!$B$2:$DG$512,48,0)</f>
        <v>0</v>
      </c>
      <c r="M100" t="str">
        <f>VLOOKUP($A100,Raw!$B$2:$DG$512,49,0)</f>
        <v>0</v>
      </c>
    </row>
    <row r="101" spans="1:13" x14ac:dyDescent="0.3">
      <c r="A101" s="1" t="s">
        <v>2067</v>
      </c>
      <c r="B101" t="str">
        <f>VLOOKUP($A101,Raw!$B$2:$DG$512,38,0)</f>
        <v>0</v>
      </c>
      <c r="C101" t="str">
        <f>VLOOKUP($A101,Raw!$B$2:$DG$512,39,0)</f>
        <v>0</v>
      </c>
      <c r="D101" t="str">
        <f>VLOOKUP($A101,Raw!$B$2:$DG$512,40,0)</f>
        <v>0</v>
      </c>
      <c r="E101" t="str">
        <f>VLOOKUP($A101,Raw!$B$2:$DG$512,41,0)</f>
        <v>0</v>
      </c>
      <c r="F101" t="str">
        <f>VLOOKUP($A101,Raw!$B$2:$DG$512,42,0)</f>
        <v>0</v>
      </c>
      <c r="G101" t="str">
        <f>VLOOKUP($A101,Raw!$B$2:$DG$512,43,0)</f>
        <v>0</v>
      </c>
      <c r="H101" t="str">
        <f>VLOOKUP($A101,Raw!$B$2:$DG$512,44,0)</f>
        <v>0</v>
      </c>
      <c r="I101" t="str">
        <f>VLOOKUP($A101,Raw!$B$2:$DG$512,45,0)</f>
        <v>0</v>
      </c>
      <c r="J101" t="str">
        <f>VLOOKUP($A101,Raw!$B$2:$DG$512,46,0)</f>
        <v>0</v>
      </c>
      <c r="K101" t="str">
        <f>VLOOKUP($A101,Raw!$B$2:$DG$512,47,0)</f>
        <v>0</v>
      </c>
      <c r="L101" t="str">
        <f>VLOOKUP($A101,Raw!$B$2:$DG$512,48,0)</f>
        <v>0</v>
      </c>
      <c r="M101" t="str">
        <f>VLOOKUP($A101,Raw!$B$2:$DG$512,49,0)</f>
        <v>0</v>
      </c>
    </row>
    <row r="102" spans="1:13" x14ac:dyDescent="0.3">
      <c r="A102" s="1" t="s">
        <v>2076</v>
      </c>
      <c r="B102" t="str">
        <f>VLOOKUP($A102,Raw!$B$2:$DG$512,38,0)</f>
        <v>0</v>
      </c>
      <c r="C102" t="str">
        <f>VLOOKUP($A102,Raw!$B$2:$DG$512,39,0)</f>
        <v>0</v>
      </c>
      <c r="D102" t="str">
        <f>VLOOKUP($A102,Raw!$B$2:$DG$512,40,0)</f>
        <v>0</v>
      </c>
      <c r="E102" t="str">
        <f>VLOOKUP($A102,Raw!$B$2:$DG$512,41,0)</f>
        <v>0</v>
      </c>
      <c r="F102" t="str">
        <f>VLOOKUP($A102,Raw!$B$2:$DG$512,42,0)</f>
        <v>0</v>
      </c>
      <c r="G102" t="str">
        <f>VLOOKUP($A102,Raw!$B$2:$DG$512,43,0)</f>
        <v>0</v>
      </c>
      <c r="H102" t="str">
        <f>VLOOKUP($A102,Raw!$B$2:$DG$512,44,0)</f>
        <v>0</v>
      </c>
      <c r="I102" t="str">
        <f>VLOOKUP($A102,Raw!$B$2:$DG$512,45,0)</f>
        <v>0</v>
      </c>
      <c r="J102" t="str">
        <f>VLOOKUP($A102,Raw!$B$2:$DG$512,46,0)</f>
        <v>0</v>
      </c>
      <c r="K102" t="str">
        <f>VLOOKUP($A102,Raw!$B$2:$DG$512,47,0)</f>
        <v>0</v>
      </c>
      <c r="L102" t="str">
        <f>VLOOKUP($A102,Raw!$B$2:$DG$512,48,0)</f>
        <v>0</v>
      </c>
      <c r="M102" t="str">
        <f>VLOOKUP($A102,Raw!$B$2:$DG$512,49,0)</f>
        <v>0</v>
      </c>
    </row>
    <row r="103" spans="1:13" x14ac:dyDescent="0.3">
      <c r="A103" s="1" t="s">
        <v>2091</v>
      </c>
      <c r="B103" t="str">
        <f>VLOOKUP($A103,Raw!$B$2:$DG$512,38,0)</f>
        <v>17.799</v>
      </c>
      <c r="C103" t="str">
        <f>VLOOKUP($A103,Raw!$B$2:$DG$512,39,0)</f>
        <v>0.697</v>
      </c>
      <c r="D103" t="str">
        <f>VLOOKUP($A103,Raw!$B$2:$DG$512,40,0)</f>
        <v>0</v>
      </c>
      <c r="E103" t="str">
        <f>VLOOKUP($A103,Raw!$B$2:$DG$512,41,0)</f>
        <v>0</v>
      </c>
      <c r="F103" t="str">
        <f>VLOOKUP($A103,Raw!$B$2:$DG$512,42,0)</f>
        <v>0</v>
      </c>
      <c r="G103" t="str">
        <f>VLOOKUP($A103,Raw!$B$2:$DG$512,43,0)</f>
        <v>0</v>
      </c>
      <c r="H103" t="str">
        <f>VLOOKUP($A103,Raw!$B$2:$DG$512,44,0)</f>
        <v>0</v>
      </c>
      <c r="I103" t="str">
        <f>VLOOKUP($A103,Raw!$B$2:$DG$512,45,0)</f>
        <v>0</v>
      </c>
      <c r="J103" t="str">
        <f>VLOOKUP($A103,Raw!$B$2:$DG$512,46,0)</f>
        <v>0</v>
      </c>
      <c r="K103" t="str">
        <f>VLOOKUP($A103,Raw!$B$2:$DG$512,47,0)</f>
        <v>0</v>
      </c>
      <c r="L103" t="str">
        <f>VLOOKUP($A103,Raw!$B$2:$DG$512,48,0)</f>
        <v>0.599</v>
      </c>
      <c r="M103" t="str">
        <f>VLOOKUP($A103,Raw!$B$2:$DG$512,49,0)</f>
        <v>19.095</v>
      </c>
    </row>
    <row r="104" spans="1:13" x14ac:dyDescent="0.3">
      <c r="A104" s="1" t="s">
        <v>2127</v>
      </c>
      <c r="B104" t="str">
        <f>VLOOKUP($A104,Raw!$B$2:$DG$512,38,0)</f>
        <v>0</v>
      </c>
      <c r="C104" t="str">
        <f>VLOOKUP($A104,Raw!$B$2:$DG$512,39,0)</f>
        <v>0</v>
      </c>
      <c r="D104" t="str">
        <f>VLOOKUP($A104,Raw!$B$2:$DG$512,40,0)</f>
        <v>0</v>
      </c>
      <c r="E104" t="str">
        <f>VLOOKUP($A104,Raw!$B$2:$DG$512,41,0)</f>
        <v>0</v>
      </c>
      <c r="F104" t="str">
        <f>VLOOKUP($A104,Raw!$B$2:$DG$512,42,0)</f>
        <v>0</v>
      </c>
      <c r="G104" t="str">
        <f>VLOOKUP($A104,Raw!$B$2:$DG$512,43,0)</f>
        <v>0</v>
      </c>
      <c r="H104" t="str">
        <f>VLOOKUP($A104,Raw!$B$2:$DG$512,44,0)</f>
        <v>0</v>
      </c>
      <c r="I104" t="str">
        <f>VLOOKUP($A104,Raw!$B$2:$DG$512,45,0)</f>
        <v>0</v>
      </c>
      <c r="J104" t="str">
        <f>VLOOKUP($A104,Raw!$B$2:$DG$512,46,0)</f>
        <v>0</v>
      </c>
      <c r="K104" t="str">
        <f>VLOOKUP($A104,Raw!$B$2:$DG$512,47,0)</f>
        <v>0</v>
      </c>
      <c r="L104" t="str">
        <f>VLOOKUP($A104,Raw!$B$2:$DG$512,48,0)</f>
        <v>0</v>
      </c>
      <c r="M104" t="str">
        <f>VLOOKUP($A104,Raw!$B$2:$DG$512,49,0)</f>
        <v>0</v>
      </c>
    </row>
    <row r="105" spans="1:13" x14ac:dyDescent="0.3">
      <c r="A105" s="1" t="s">
        <v>2140</v>
      </c>
      <c r="B105" t="str">
        <f>VLOOKUP($A105,Raw!$B$2:$DG$512,38,0)</f>
        <v>0</v>
      </c>
      <c r="C105" t="str">
        <f>VLOOKUP($A105,Raw!$B$2:$DG$512,39,0)</f>
        <v>0</v>
      </c>
      <c r="D105" t="str">
        <f>VLOOKUP($A105,Raw!$B$2:$DG$512,40,0)</f>
        <v>0</v>
      </c>
      <c r="E105" t="str">
        <f>VLOOKUP($A105,Raw!$B$2:$DG$512,41,0)</f>
        <v>0</v>
      </c>
      <c r="F105" t="str">
        <f>VLOOKUP($A105,Raw!$B$2:$DG$512,42,0)</f>
        <v>0</v>
      </c>
      <c r="G105" t="str">
        <f>VLOOKUP($A105,Raw!$B$2:$DG$512,43,0)</f>
        <v>0</v>
      </c>
      <c r="H105" t="str">
        <f>VLOOKUP($A105,Raw!$B$2:$DG$512,44,0)</f>
        <v>0</v>
      </c>
      <c r="I105" t="str">
        <f>VLOOKUP($A105,Raw!$B$2:$DG$512,45,0)</f>
        <v>0</v>
      </c>
      <c r="J105" t="str">
        <f>VLOOKUP($A105,Raw!$B$2:$DG$512,46,0)</f>
        <v>0</v>
      </c>
      <c r="K105" t="str">
        <f>VLOOKUP($A105,Raw!$B$2:$DG$512,47,0)</f>
        <v>0</v>
      </c>
      <c r="L105" t="str">
        <f>VLOOKUP($A105,Raw!$B$2:$DG$512,48,0)</f>
        <v>0</v>
      </c>
      <c r="M105" t="str">
        <f>VLOOKUP($A105,Raw!$B$2:$DG$512,49,0)</f>
        <v>0</v>
      </c>
    </row>
    <row r="106" spans="1:13" x14ac:dyDescent="0.3">
      <c r="A106" s="1" t="s">
        <v>2148</v>
      </c>
      <c r="B106" t="str">
        <f>VLOOKUP($A106,Raw!$B$2:$DG$512,38,0)</f>
        <v>0</v>
      </c>
      <c r="C106" t="str">
        <f>VLOOKUP($A106,Raw!$B$2:$DG$512,39,0)</f>
        <v>0</v>
      </c>
      <c r="D106" t="str">
        <f>VLOOKUP($A106,Raw!$B$2:$DG$512,40,0)</f>
        <v>0</v>
      </c>
      <c r="E106" t="str">
        <f>VLOOKUP($A106,Raw!$B$2:$DG$512,41,0)</f>
        <v>0</v>
      </c>
      <c r="F106" t="str">
        <f>VLOOKUP($A106,Raw!$B$2:$DG$512,42,0)</f>
        <v>0</v>
      </c>
      <c r="G106" t="str">
        <f>VLOOKUP($A106,Raw!$B$2:$DG$512,43,0)</f>
        <v>0</v>
      </c>
      <c r="H106" t="str">
        <f>VLOOKUP($A106,Raw!$B$2:$DG$512,44,0)</f>
        <v>0</v>
      </c>
      <c r="I106" t="str">
        <f>VLOOKUP($A106,Raw!$B$2:$DG$512,45,0)</f>
        <v>0</v>
      </c>
      <c r="J106" t="str">
        <f>VLOOKUP($A106,Raw!$B$2:$DG$512,46,0)</f>
        <v>0</v>
      </c>
      <c r="K106" t="str">
        <f>VLOOKUP($A106,Raw!$B$2:$DG$512,47,0)</f>
        <v>0</v>
      </c>
      <c r="L106" t="str">
        <f>VLOOKUP($A106,Raw!$B$2:$DG$512,48,0)</f>
        <v>0</v>
      </c>
      <c r="M106" t="str">
        <f>VLOOKUP($A106,Raw!$B$2:$DG$512,49,0)</f>
        <v>0</v>
      </c>
    </row>
    <row r="107" spans="1:13" x14ac:dyDescent="0.3">
      <c r="A107" s="1" t="s">
        <v>2162</v>
      </c>
      <c r="B107" t="str">
        <f>VLOOKUP($A107,Raw!$B$2:$DG$512,38,0)</f>
        <v>0</v>
      </c>
      <c r="C107" t="str">
        <f>VLOOKUP($A107,Raw!$B$2:$DG$512,39,0)</f>
        <v>0</v>
      </c>
      <c r="D107" t="str">
        <f>VLOOKUP($A107,Raw!$B$2:$DG$512,40,0)</f>
        <v>0</v>
      </c>
      <c r="E107" t="str">
        <f>VLOOKUP($A107,Raw!$B$2:$DG$512,41,0)</f>
        <v>0</v>
      </c>
      <c r="F107" t="str">
        <f>VLOOKUP($A107,Raw!$B$2:$DG$512,42,0)</f>
        <v>0</v>
      </c>
      <c r="G107" t="str">
        <f>VLOOKUP($A107,Raw!$B$2:$DG$512,43,0)</f>
        <v>0</v>
      </c>
      <c r="H107" t="str">
        <f>VLOOKUP($A107,Raw!$B$2:$DG$512,44,0)</f>
        <v>0</v>
      </c>
      <c r="I107" t="str">
        <f>VLOOKUP($A107,Raw!$B$2:$DG$512,45,0)</f>
        <v>0</v>
      </c>
      <c r="J107" t="str">
        <f>VLOOKUP($A107,Raw!$B$2:$DG$512,46,0)</f>
        <v>0</v>
      </c>
      <c r="K107" t="str">
        <f>VLOOKUP($A107,Raw!$B$2:$DG$512,47,0)</f>
        <v>0</v>
      </c>
      <c r="L107" t="str">
        <f>VLOOKUP($A107,Raw!$B$2:$DG$512,48,0)</f>
        <v>0</v>
      </c>
      <c r="M107" t="str">
        <f>VLOOKUP($A107,Raw!$B$2:$DG$512,49,0)</f>
        <v>0</v>
      </c>
    </row>
    <row r="108" spans="1:13" x14ac:dyDescent="0.3">
      <c r="A108" s="1" t="s">
        <v>2177</v>
      </c>
      <c r="B108" t="str">
        <f>VLOOKUP($A108,Raw!$B$2:$DG$512,38,0)</f>
        <v>0</v>
      </c>
      <c r="C108" t="str">
        <f>VLOOKUP($A108,Raw!$B$2:$DG$512,39,0)</f>
        <v>0</v>
      </c>
      <c r="D108" t="str">
        <f>VLOOKUP($A108,Raw!$B$2:$DG$512,40,0)</f>
        <v>0</v>
      </c>
      <c r="E108" t="str">
        <f>VLOOKUP($A108,Raw!$B$2:$DG$512,41,0)</f>
        <v>0</v>
      </c>
      <c r="F108" t="str">
        <f>VLOOKUP($A108,Raw!$B$2:$DG$512,42,0)</f>
        <v>0</v>
      </c>
      <c r="G108" t="str">
        <f>VLOOKUP($A108,Raw!$B$2:$DG$512,43,0)</f>
        <v>0</v>
      </c>
      <c r="H108" t="str">
        <f>VLOOKUP($A108,Raw!$B$2:$DG$512,44,0)</f>
        <v>0</v>
      </c>
      <c r="I108" t="str">
        <f>VLOOKUP($A108,Raw!$B$2:$DG$512,45,0)</f>
        <v>0</v>
      </c>
      <c r="J108" t="str">
        <f>VLOOKUP($A108,Raw!$B$2:$DG$512,46,0)</f>
        <v>0</v>
      </c>
      <c r="K108" t="str">
        <f>VLOOKUP($A108,Raw!$B$2:$DG$512,47,0)</f>
        <v>0</v>
      </c>
      <c r="L108" t="str">
        <f>VLOOKUP($A108,Raw!$B$2:$DG$512,48,0)</f>
        <v>0</v>
      </c>
      <c r="M108" t="str">
        <f>VLOOKUP($A108,Raw!$B$2:$DG$512,49,0)</f>
        <v>0</v>
      </c>
    </row>
    <row r="109" spans="1:13" x14ac:dyDescent="0.3">
      <c r="A109" s="1" t="s">
        <v>2194</v>
      </c>
      <c r="B109" t="str">
        <f>VLOOKUP($A109,Raw!$B$2:$DG$512,38,0)</f>
        <v>0</v>
      </c>
      <c r="C109" t="str">
        <f>VLOOKUP($A109,Raw!$B$2:$DG$512,39,0)</f>
        <v>0</v>
      </c>
      <c r="D109" t="str">
        <f>VLOOKUP($A109,Raw!$B$2:$DG$512,40,0)</f>
        <v>0</v>
      </c>
      <c r="E109" t="str">
        <f>VLOOKUP($A109,Raw!$B$2:$DG$512,41,0)</f>
        <v>0</v>
      </c>
      <c r="F109" t="str">
        <f>VLOOKUP($A109,Raw!$B$2:$DG$512,42,0)</f>
        <v>0</v>
      </c>
      <c r="G109" t="str">
        <f>VLOOKUP($A109,Raw!$B$2:$DG$512,43,0)</f>
        <v>0</v>
      </c>
      <c r="H109" t="str">
        <f>VLOOKUP($A109,Raw!$B$2:$DG$512,44,0)</f>
        <v>0</v>
      </c>
      <c r="I109" t="str">
        <f>VLOOKUP($A109,Raw!$B$2:$DG$512,45,0)</f>
        <v>0</v>
      </c>
      <c r="J109" t="str">
        <f>VLOOKUP($A109,Raw!$B$2:$DG$512,46,0)</f>
        <v>0</v>
      </c>
      <c r="K109" t="str">
        <f>VLOOKUP($A109,Raw!$B$2:$DG$512,47,0)</f>
        <v>0</v>
      </c>
      <c r="L109" t="str">
        <f>VLOOKUP($A109,Raw!$B$2:$DG$512,48,0)</f>
        <v>0</v>
      </c>
      <c r="M109" t="str">
        <f>VLOOKUP($A109,Raw!$B$2:$DG$512,49,0)</f>
        <v>0</v>
      </c>
    </row>
    <row r="110" spans="1:13" x14ac:dyDescent="0.3">
      <c r="A110" s="1" t="s">
        <v>2203</v>
      </c>
      <c r="B110" t="str">
        <f>VLOOKUP($A110,Raw!$B$2:$DG$512,38,0)</f>
        <v>0</v>
      </c>
      <c r="C110" t="str">
        <f>VLOOKUP($A110,Raw!$B$2:$DG$512,39,0)</f>
        <v>0</v>
      </c>
      <c r="D110" t="str">
        <f>VLOOKUP($A110,Raw!$B$2:$DG$512,40,0)</f>
        <v>0</v>
      </c>
      <c r="E110" t="str">
        <f>VLOOKUP($A110,Raw!$B$2:$DG$512,41,0)</f>
        <v>0</v>
      </c>
      <c r="F110" t="str">
        <f>VLOOKUP($A110,Raw!$B$2:$DG$512,42,0)</f>
        <v>0</v>
      </c>
      <c r="G110" t="str">
        <f>VLOOKUP($A110,Raw!$B$2:$DG$512,43,0)</f>
        <v>0</v>
      </c>
      <c r="H110" t="str">
        <f>VLOOKUP($A110,Raw!$B$2:$DG$512,44,0)</f>
        <v>0</v>
      </c>
      <c r="I110" t="str">
        <f>VLOOKUP($A110,Raw!$B$2:$DG$512,45,0)</f>
        <v>0</v>
      </c>
      <c r="J110" t="str">
        <f>VLOOKUP($A110,Raw!$B$2:$DG$512,46,0)</f>
        <v>0</v>
      </c>
      <c r="K110" t="str">
        <f>VLOOKUP($A110,Raw!$B$2:$DG$512,47,0)</f>
        <v>0</v>
      </c>
      <c r="L110" t="str">
        <f>VLOOKUP($A110,Raw!$B$2:$DG$512,48,0)</f>
        <v>0</v>
      </c>
      <c r="M110" t="str">
        <f>VLOOKUP($A110,Raw!$B$2:$DG$512,49,0)</f>
        <v>0</v>
      </c>
    </row>
    <row r="111" spans="1:13" x14ac:dyDescent="0.3">
      <c r="A111" s="1" t="s">
        <v>2218</v>
      </c>
      <c r="B111" t="str">
        <f>VLOOKUP($A111,Raw!$B$2:$DG$512,38,0)</f>
        <v>0</v>
      </c>
      <c r="C111" t="str">
        <f>VLOOKUP($A111,Raw!$B$2:$DG$512,39,0)</f>
        <v>0</v>
      </c>
      <c r="D111" t="str">
        <f>VLOOKUP($A111,Raw!$B$2:$DG$512,40,0)</f>
        <v>0</v>
      </c>
      <c r="E111" t="str">
        <f>VLOOKUP($A111,Raw!$B$2:$DG$512,41,0)</f>
        <v>0</v>
      </c>
      <c r="F111" t="str">
        <f>VLOOKUP($A111,Raw!$B$2:$DG$512,42,0)</f>
        <v>0</v>
      </c>
      <c r="G111" t="str">
        <f>VLOOKUP($A111,Raw!$B$2:$DG$512,43,0)</f>
        <v>0</v>
      </c>
      <c r="H111" t="str">
        <f>VLOOKUP($A111,Raw!$B$2:$DG$512,44,0)</f>
        <v>0</v>
      </c>
      <c r="I111" t="str">
        <f>VLOOKUP($A111,Raw!$B$2:$DG$512,45,0)</f>
        <v>0</v>
      </c>
      <c r="J111" t="str">
        <f>VLOOKUP($A111,Raw!$B$2:$DG$512,46,0)</f>
        <v>0</v>
      </c>
      <c r="K111" t="str">
        <f>VLOOKUP($A111,Raw!$B$2:$DG$512,47,0)</f>
        <v>0</v>
      </c>
      <c r="L111" t="str">
        <f>VLOOKUP($A111,Raw!$B$2:$DG$512,48,0)</f>
        <v>0</v>
      </c>
      <c r="M111" t="str">
        <f>VLOOKUP($A111,Raw!$B$2:$DG$512,49,0)</f>
        <v>0</v>
      </c>
    </row>
    <row r="112" spans="1:13" x14ac:dyDescent="0.3">
      <c r="A112" s="1" t="s">
        <v>2228</v>
      </c>
      <c r="B112" t="str">
        <f>VLOOKUP($A112,Raw!$B$2:$DG$512,38,0)</f>
        <v>0</v>
      </c>
      <c r="C112" t="str">
        <f>VLOOKUP($A112,Raw!$B$2:$DG$512,39,0)</f>
        <v>0</v>
      </c>
      <c r="D112" t="str">
        <f>VLOOKUP($A112,Raw!$B$2:$DG$512,40,0)</f>
        <v>0</v>
      </c>
      <c r="E112" t="str">
        <f>VLOOKUP($A112,Raw!$B$2:$DG$512,41,0)</f>
        <v>0</v>
      </c>
      <c r="F112" t="str">
        <f>VLOOKUP($A112,Raw!$B$2:$DG$512,42,0)</f>
        <v>0</v>
      </c>
      <c r="G112" t="str">
        <f>VLOOKUP($A112,Raw!$B$2:$DG$512,43,0)</f>
        <v>0</v>
      </c>
      <c r="H112" t="str">
        <f>VLOOKUP($A112,Raw!$B$2:$DG$512,44,0)</f>
        <v>0</v>
      </c>
      <c r="I112" t="str">
        <f>VLOOKUP($A112,Raw!$B$2:$DG$512,45,0)</f>
        <v>0</v>
      </c>
      <c r="J112" t="str">
        <f>VLOOKUP($A112,Raw!$B$2:$DG$512,46,0)</f>
        <v>0</v>
      </c>
      <c r="K112" t="str">
        <f>VLOOKUP($A112,Raw!$B$2:$DG$512,47,0)</f>
        <v>0</v>
      </c>
      <c r="L112" t="str">
        <f>VLOOKUP($A112,Raw!$B$2:$DG$512,48,0)</f>
        <v>0</v>
      </c>
      <c r="M112" t="str">
        <f>VLOOKUP($A112,Raw!$B$2:$DG$512,49,0)</f>
        <v>0</v>
      </c>
    </row>
    <row r="113" spans="1:13" x14ac:dyDescent="0.3">
      <c r="A113" s="1" t="s">
        <v>2254</v>
      </c>
      <c r="B113" t="str">
        <f>VLOOKUP($A113,Raw!$B$2:$DG$512,38,0)</f>
        <v>0</v>
      </c>
      <c r="C113" t="str">
        <f>VLOOKUP($A113,Raw!$B$2:$DG$512,39,0)</f>
        <v>0</v>
      </c>
      <c r="D113" t="str">
        <f>VLOOKUP($A113,Raw!$B$2:$DG$512,40,0)</f>
        <v>0</v>
      </c>
      <c r="E113" t="str">
        <f>VLOOKUP($A113,Raw!$B$2:$DG$512,41,0)</f>
        <v>0</v>
      </c>
      <c r="F113" t="str">
        <f>VLOOKUP($A113,Raw!$B$2:$DG$512,42,0)</f>
        <v>0</v>
      </c>
      <c r="G113" t="str">
        <f>VLOOKUP($A113,Raw!$B$2:$DG$512,43,0)</f>
        <v>0</v>
      </c>
      <c r="H113" t="str">
        <f>VLOOKUP($A113,Raw!$B$2:$DG$512,44,0)</f>
        <v>0</v>
      </c>
      <c r="I113" t="str">
        <f>VLOOKUP($A113,Raw!$B$2:$DG$512,45,0)</f>
        <v>0</v>
      </c>
      <c r="J113" t="str">
        <f>VLOOKUP($A113,Raw!$B$2:$DG$512,46,0)</f>
        <v>0</v>
      </c>
      <c r="K113" t="str">
        <f>VLOOKUP($A113,Raw!$B$2:$DG$512,47,0)</f>
        <v>0</v>
      </c>
      <c r="L113" t="str">
        <f>VLOOKUP($A113,Raw!$B$2:$DG$512,48,0)</f>
        <v>0</v>
      </c>
      <c r="M113" t="str">
        <f>VLOOKUP($A113,Raw!$B$2:$DG$512,49,0)</f>
        <v>0</v>
      </c>
    </row>
    <row r="114" spans="1:13" x14ac:dyDescent="0.3">
      <c r="A114" s="1" t="s">
        <v>2267</v>
      </c>
      <c r="B114" t="str">
        <f>VLOOKUP($A114,Raw!$B$2:$DG$512,38,0)</f>
        <v>0</v>
      </c>
      <c r="C114" t="str">
        <f>VLOOKUP($A114,Raw!$B$2:$DG$512,39,0)</f>
        <v>0</v>
      </c>
      <c r="D114" t="str">
        <f>VLOOKUP($A114,Raw!$B$2:$DG$512,40,0)</f>
        <v>0</v>
      </c>
      <c r="E114" t="str">
        <f>VLOOKUP($A114,Raw!$B$2:$DG$512,41,0)</f>
        <v>0</v>
      </c>
      <c r="F114" t="str">
        <f>VLOOKUP($A114,Raw!$B$2:$DG$512,42,0)</f>
        <v>0</v>
      </c>
      <c r="G114" t="str">
        <f>VLOOKUP($A114,Raw!$B$2:$DG$512,43,0)</f>
        <v>0</v>
      </c>
      <c r="H114" t="str">
        <f>VLOOKUP($A114,Raw!$B$2:$DG$512,44,0)</f>
        <v>0</v>
      </c>
      <c r="I114" t="str">
        <f>VLOOKUP($A114,Raw!$B$2:$DG$512,45,0)</f>
        <v>0</v>
      </c>
      <c r="J114" t="str">
        <f>VLOOKUP($A114,Raw!$B$2:$DG$512,46,0)</f>
        <v>0</v>
      </c>
      <c r="K114" t="str">
        <f>VLOOKUP($A114,Raw!$B$2:$DG$512,47,0)</f>
        <v>0</v>
      </c>
      <c r="L114" t="str">
        <f>VLOOKUP($A114,Raw!$B$2:$DG$512,48,0)</f>
        <v>0</v>
      </c>
      <c r="M114" t="str">
        <f>VLOOKUP($A114,Raw!$B$2:$DG$512,49,0)</f>
        <v>0</v>
      </c>
    </row>
    <row r="115" spans="1:13" x14ac:dyDescent="0.3">
      <c r="A115" s="1" t="s">
        <v>2274</v>
      </c>
      <c r="B115" t="str">
        <f>VLOOKUP($A115,Raw!$B$2:$DG$512,38,0)</f>
        <v>0</v>
      </c>
      <c r="C115" t="str">
        <f>VLOOKUP($A115,Raw!$B$2:$DG$512,39,0)</f>
        <v>0</v>
      </c>
      <c r="D115" t="str">
        <f>VLOOKUP($A115,Raw!$B$2:$DG$512,40,0)</f>
        <v>0</v>
      </c>
      <c r="E115" t="str">
        <f>VLOOKUP($A115,Raw!$B$2:$DG$512,41,0)</f>
        <v>0</v>
      </c>
      <c r="F115" t="str">
        <f>VLOOKUP($A115,Raw!$B$2:$DG$512,42,0)</f>
        <v>0</v>
      </c>
      <c r="G115" t="str">
        <f>VLOOKUP($A115,Raw!$B$2:$DG$512,43,0)</f>
        <v>0</v>
      </c>
      <c r="H115" t="str">
        <f>VLOOKUP($A115,Raw!$B$2:$DG$512,44,0)</f>
        <v>0</v>
      </c>
      <c r="I115" t="str">
        <f>VLOOKUP($A115,Raw!$B$2:$DG$512,45,0)</f>
        <v>0</v>
      </c>
      <c r="J115" t="str">
        <f>VLOOKUP($A115,Raw!$B$2:$DG$512,46,0)</f>
        <v>0</v>
      </c>
      <c r="K115" t="str">
        <f>VLOOKUP($A115,Raw!$B$2:$DG$512,47,0)</f>
        <v>0</v>
      </c>
      <c r="L115" t="str">
        <f>VLOOKUP($A115,Raw!$B$2:$DG$512,48,0)</f>
        <v>0</v>
      </c>
      <c r="M115" t="str">
        <f>VLOOKUP($A115,Raw!$B$2:$DG$512,49,0)</f>
        <v>0</v>
      </c>
    </row>
    <row r="116" spans="1:13" x14ac:dyDescent="0.3">
      <c r="A116" s="1" t="s">
        <v>2297</v>
      </c>
      <c r="B116" t="str">
        <f>VLOOKUP($A116,Raw!$B$2:$DG$512,38,0)</f>
        <v>0</v>
      </c>
      <c r="C116" t="str">
        <f>VLOOKUP($A116,Raw!$B$2:$DG$512,39,0)</f>
        <v>0</v>
      </c>
      <c r="D116" t="str">
        <f>VLOOKUP($A116,Raw!$B$2:$DG$512,40,0)</f>
        <v>0</v>
      </c>
      <c r="E116" t="str">
        <f>VLOOKUP($A116,Raw!$B$2:$DG$512,41,0)</f>
        <v>0</v>
      </c>
      <c r="F116" t="str">
        <f>VLOOKUP($A116,Raw!$B$2:$DG$512,42,0)</f>
        <v>0</v>
      </c>
      <c r="G116" t="str">
        <f>VLOOKUP($A116,Raw!$B$2:$DG$512,43,0)</f>
        <v>0</v>
      </c>
      <c r="H116" t="str">
        <f>VLOOKUP($A116,Raw!$B$2:$DG$512,44,0)</f>
        <v>0</v>
      </c>
      <c r="I116" t="str">
        <f>VLOOKUP($A116,Raw!$B$2:$DG$512,45,0)</f>
        <v>0</v>
      </c>
      <c r="J116" t="str">
        <f>VLOOKUP($A116,Raw!$B$2:$DG$512,46,0)</f>
        <v>0</v>
      </c>
      <c r="K116" t="str">
        <f>VLOOKUP($A116,Raw!$B$2:$DG$512,47,0)</f>
        <v>0</v>
      </c>
      <c r="L116" t="str">
        <f>VLOOKUP($A116,Raw!$B$2:$DG$512,48,0)</f>
        <v>0</v>
      </c>
      <c r="M116" t="str">
        <f>VLOOKUP($A116,Raw!$B$2:$DG$512,49,0)</f>
        <v>0</v>
      </c>
    </row>
    <row r="117" spans="1:13" x14ac:dyDescent="0.3">
      <c r="A117" s="1" t="s">
        <v>2323</v>
      </c>
      <c r="B117" t="str">
        <f>VLOOKUP($A117,Raw!$B$2:$DG$512,38,0)</f>
        <v>0</v>
      </c>
      <c r="C117" t="str">
        <f>VLOOKUP($A117,Raw!$B$2:$DG$512,39,0)</f>
        <v>0</v>
      </c>
      <c r="D117" t="str">
        <f>VLOOKUP($A117,Raw!$B$2:$DG$512,40,0)</f>
        <v>0</v>
      </c>
      <c r="E117" t="str">
        <f>VLOOKUP($A117,Raw!$B$2:$DG$512,41,0)</f>
        <v>0</v>
      </c>
      <c r="F117" t="str">
        <f>VLOOKUP($A117,Raw!$B$2:$DG$512,42,0)</f>
        <v>0</v>
      </c>
      <c r="G117" t="str">
        <f>VLOOKUP($A117,Raw!$B$2:$DG$512,43,0)</f>
        <v>0</v>
      </c>
      <c r="H117" t="str">
        <f>VLOOKUP($A117,Raw!$B$2:$DG$512,44,0)</f>
        <v>0</v>
      </c>
      <c r="I117" t="str">
        <f>VLOOKUP($A117,Raw!$B$2:$DG$512,45,0)</f>
        <v>0</v>
      </c>
      <c r="J117" t="str">
        <f>VLOOKUP($A117,Raw!$B$2:$DG$512,46,0)</f>
        <v>0</v>
      </c>
      <c r="K117" t="str">
        <f>VLOOKUP($A117,Raw!$B$2:$DG$512,47,0)</f>
        <v>0</v>
      </c>
      <c r="L117" t="str">
        <f>VLOOKUP($A117,Raw!$B$2:$DG$512,48,0)</f>
        <v>0</v>
      </c>
      <c r="M117" t="str">
        <f>VLOOKUP($A117,Raw!$B$2:$DG$512,49,0)</f>
        <v>0</v>
      </c>
    </row>
    <row r="118" spans="1:13" x14ac:dyDescent="0.3">
      <c r="A118" s="1" t="s">
        <v>2339</v>
      </c>
      <c r="B118" t="str">
        <f>VLOOKUP($A118,Raw!$B$2:$DG$512,38,0)</f>
        <v>22.66</v>
      </c>
      <c r="C118" t="str">
        <f>VLOOKUP($A118,Raw!$B$2:$DG$512,39,0)</f>
        <v>0</v>
      </c>
      <c r="D118" t="str">
        <f>VLOOKUP($A118,Raw!$B$2:$DG$512,40,0)</f>
        <v>0</v>
      </c>
      <c r="E118" t="str">
        <f>VLOOKUP($A118,Raw!$B$2:$DG$512,41,0)</f>
        <v>0</v>
      </c>
      <c r="F118" t="str">
        <f>VLOOKUP($A118,Raw!$B$2:$DG$512,42,0)</f>
        <v>0</v>
      </c>
      <c r="G118" t="str">
        <f>VLOOKUP($A118,Raw!$B$2:$DG$512,43,0)</f>
        <v>0</v>
      </c>
      <c r="H118" t="str">
        <f>VLOOKUP($A118,Raw!$B$2:$DG$512,44,0)</f>
        <v>0</v>
      </c>
      <c r="I118" t="str">
        <f>VLOOKUP($A118,Raw!$B$2:$DG$512,45,0)</f>
        <v>0</v>
      </c>
      <c r="J118" t="str">
        <f>VLOOKUP($A118,Raw!$B$2:$DG$512,46,0)</f>
        <v>0</v>
      </c>
      <c r="K118" t="str">
        <f>VLOOKUP($A118,Raw!$B$2:$DG$512,47,0)</f>
        <v>0.49</v>
      </c>
      <c r="L118" t="str">
        <f>VLOOKUP($A118,Raw!$B$2:$DG$512,48,0)</f>
        <v>0.01</v>
      </c>
      <c r="M118" t="str">
        <f>VLOOKUP($A118,Raw!$B$2:$DG$512,49,0)</f>
        <v>23.16</v>
      </c>
    </row>
    <row r="119" spans="1:13" x14ac:dyDescent="0.3">
      <c r="A119" s="1" t="s">
        <v>2363</v>
      </c>
      <c r="B119" t="str">
        <f>VLOOKUP($A119,Raw!$B$2:$DG$512,38,0)</f>
        <v>0</v>
      </c>
      <c r="C119" t="str">
        <f>VLOOKUP($A119,Raw!$B$2:$DG$512,39,0)</f>
        <v>0</v>
      </c>
      <c r="D119" t="str">
        <f>VLOOKUP($A119,Raw!$B$2:$DG$512,40,0)</f>
        <v>0</v>
      </c>
      <c r="E119" t="str">
        <f>VLOOKUP($A119,Raw!$B$2:$DG$512,41,0)</f>
        <v>0</v>
      </c>
      <c r="F119" t="str">
        <f>VLOOKUP($A119,Raw!$B$2:$DG$512,42,0)</f>
        <v>0</v>
      </c>
      <c r="G119" t="str">
        <f>VLOOKUP($A119,Raw!$B$2:$DG$512,43,0)</f>
        <v>0</v>
      </c>
      <c r="H119" t="str">
        <f>VLOOKUP($A119,Raw!$B$2:$DG$512,44,0)</f>
        <v>0</v>
      </c>
      <c r="I119" t="str">
        <f>VLOOKUP($A119,Raw!$B$2:$DG$512,45,0)</f>
        <v>0</v>
      </c>
      <c r="J119" t="str">
        <f>VLOOKUP($A119,Raw!$B$2:$DG$512,46,0)</f>
        <v>0</v>
      </c>
      <c r="K119" t="str">
        <f>VLOOKUP($A119,Raw!$B$2:$DG$512,47,0)</f>
        <v>0</v>
      </c>
      <c r="L119" t="str">
        <f>VLOOKUP($A119,Raw!$B$2:$DG$512,48,0)</f>
        <v>0</v>
      </c>
      <c r="M119" t="str">
        <f>VLOOKUP($A119,Raw!$B$2:$DG$512,49,0)</f>
        <v>0</v>
      </c>
    </row>
    <row r="120" spans="1:13" x14ac:dyDescent="0.3">
      <c r="A120" s="1" t="s">
        <v>2371</v>
      </c>
      <c r="B120" t="str">
        <f>VLOOKUP($A120,Raw!$B$2:$DG$512,38,0)</f>
        <v>0</v>
      </c>
      <c r="C120" t="str">
        <f>VLOOKUP($A120,Raw!$B$2:$DG$512,39,0)</f>
        <v>0</v>
      </c>
      <c r="D120" t="str">
        <f>VLOOKUP($A120,Raw!$B$2:$DG$512,40,0)</f>
        <v>0</v>
      </c>
      <c r="E120" t="str">
        <f>VLOOKUP($A120,Raw!$B$2:$DG$512,41,0)</f>
        <v>0</v>
      </c>
      <c r="F120" t="str">
        <f>VLOOKUP($A120,Raw!$B$2:$DG$512,42,0)</f>
        <v>0</v>
      </c>
      <c r="G120" t="str">
        <f>VLOOKUP($A120,Raw!$B$2:$DG$512,43,0)</f>
        <v>0</v>
      </c>
      <c r="H120" t="str">
        <f>VLOOKUP($A120,Raw!$B$2:$DG$512,44,0)</f>
        <v>0</v>
      </c>
      <c r="I120" t="str">
        <f>VLOOKUP($A120,Raw!$B$2:$DG$512,45,0)</f>
        <v>0</v>
      </c>
      <c r="J120" t="str">
        <f>VLOOKUP($A120,Raw!$B$2:$DG$512,46,0)</f>
        <v>0</v>
      </c>
      <c r="K120" t="str">
        <f>VLOOKUP($A120,Raw!$B$2:$DG$512,47,0)</f>
        <v>0</v>
      </c>
      <c r="L120" t="str">
        <f>VLOOKUP($A120,Raw!$B$2:$DG$512,48,0)</f>
        <v>0</v>
      </c>
      <c r="M120" t="str">
        <f>VLOOKUP($A120,Raw!$B$2:$DG$512,49,0)</f>
        <v>0</v>
      </c>
    </row>
    <row r="121" spans="1:13" x14ac:dyDescent="0.3">
      <c r="A121" s="1" t="s">
        <v>2378</v>
      </c>
      <c r="B121" t="str">
        <f>VLOOKUP($A121,Raw!$B$2:$DG$512,38,0)</f>
        <v>0</v>
      </c>
      <c r="C121" t="str">
        <f>VLOOKUP($A121,Raw!$B$2:$DG$512,39,0)</f>
        <v>0</v>
      </c>
      <c r="D121" t="str">
        <f>VLOOKUP($A121,Raw!$B$2:$DG$512,40,0)</f>
        <v>0</v>
      </c>
      <c r="E121" t="str">
        <f>VLOOKUP($A121,Raw!$B$2:$DG$512,41,0)</f>
        <v>0</v>
      </c>
      <c r="F121" t="str">
        <f>VLOOKUP($A121,Raw!$B$2:$DG$512,42,0)</f>
        <v>0</v>
      </c>
      <c r="G121" t="str">
        <f>VLOOKUP($A121,Raw!$B$2:$DG$512,43,0)</f>
        <v>0</v>
      </c>
      <c r="H121" t="str">
        <f>VLOOKUP($A121,Raw!$B$2:$DG$512,44,0)</f>
        <v>0</v>
      </c>
      <c r="I121" t="str">
        <f>VLOOKUP($A121,Raw!$B$2:$DG$512,45,0)</f>
        <v>0</v>
      </c>
      <c r="J121" t="str">
        <f>VLOOKUP($A121,Raw!$B$2:$DG$512,46,0)</f>
        <v>0</v>
      </c>
      <c r="K121" t="str">
        <f>VLOOKUP($A121,Raw!$B$2:$DG$512,47,0)</f>
        <v>0</v>
      </c>
      <c r="L121" t="str">
        <f>VLOOKUP($A121,Raw!$B$2:$DG$512,48,0)</f>
        <v>0</v>
      </c>
      <c r="M121" t="str">
        <f>VLOOKUP($A121,Raw!$B$2:$DG$512,49,0)</f>
        <v>0</v>
      </c>
    </row>
    <row r="122" spans="1:13" x14ac:dyDescent="0.3">
      <c r="A122" s="1" t="s">
        <v>2386</v>
      </c>
      <c r="B122" t="str">
        <f>VLOOKUP($A122,Raw!$B$2:$DG$512,38,0)</f>
        <v>0</v>
      </c>
      <c r="C122" t="str">
        <f>VLOOKUP($A122,Raw!$B$2:$DG$512,39,0)</f>
        <v>0</v>
      </c>
      <c r="D122" t="str">
        <f>VLOOKUP($A122,Raw!$B$2:$DG$512,40,0)</f>
        <v>0</v>
      </c>
      <c r="E122" t="str">
        <f>VLOOKUP($A122,Raw!$B$2:$DG$512,41,0)</f>
        <v>0</v>
      </c>
      <c r="F122" t="str">
        <f>VLOOKUP($A122,Raw!$B$2:$DG$512,42,0)</f>
        <v>0</v>
      </c>
      <c r="G122" t="str">
        <f>VLOOKUP($A122,Raw!$B$2:$DG$512,43,0)</f>
        <v>0</v>
      </c>
      <c r="H122" t="str">
        <f>VLOOKUP($A122,Raw!$B$2:$DG$512,44,0)</f>
        <v>0</v>
      </c>
      <c r="I122" t="str">
        <f>VLOOKUP($A122,Raw!$B$2:$DG$512,45,0)</f>
        <v>0</v>
      </c>
      <c r="J122" t="str">
        <f>VLOOKUP($A122,Raw!$B$2:$DG$512,46,0)</f>
        <v>0</v>
      </c>
      <c r="K122" t="str">
        <f>VLOOKUP($A122,Raw!$B$2:$DG$512,47,0)</f>
        <v>0</v>
      </c>
      <c r="L122" t="str">
        <f>VLOOKUP($A122,Raw!$B$2:$DG$512,48,0)</f>
        <v>0</v>
      </c>
      <c r="M122" t="str">
        <f>VLOOKUP($A122,Raw!$B$2:$DG$512,49,0)</f>
        <v>0</v>
      </c>
    </row>
    <row r="123" spans="1:13" x14ac:dyDescent="0.3">
      <c r="A123" s="1" t="s">
        <v>2405</v>
      </c>
      <c r="B123" t="str">
        <f>VLOOKUP($A123,Raw!$B$2:$DG$512,38,0)</f>
        <v>0</v>
      </c>
      <c r="C123" t="str">
        <f>VLOOKUP($A123,Raw!$B$2:$DG$512,39,0)</f>
        <v>0</v>
      </c>
      <c r="D123" t="str">
        <f>VLOOKUP($A123,Raw!$B$2:$DG$512,40,0)</f>
        <v>0</v>
      </c>
      <c r="E123" t="str">
        <f>VLOOKUP($A123,Raw!$B$2:$DG$512,41,0)</f>
        <v>0</v>
      </c>
      <c r="F123" t="str">
        <f>VLOOKUP($A123,Raw!$B$2:$DG$512,42,0)</f>
        <v>0</v>
      </c>
      <c r="G123" t="str">
        <f>VLOOKUP($A123,Raw!$B$2:$DG$512,43,0)</f>
        <v>0</v>
      </c>
      <c r="H123" t="str">
        <f>VLOOKUP($A123,Raw!$B$2:$DG$512,44,0)</f>
        <v>0</v>
      </c>
      <c r="I123" t="str">
        <f>VLOOKUP($A123,Raw!$B$2:$DG$512,45,0)</f>
        <v>0</v>
      </c>
      <c r="J123" t="str">
        <f>VLOOKUP($A123,Raw!$B$2:$DG$512,46,0)</f>
        <v>0</v>
      </c>
      <c r="K123" t="str">
        <f>VLOOKUP($A123,Raw!$B$2:$DG$512,47,0)</f>
        <v>0</v>
      </c>
      <c r="L123" t="str">
        <f>VLOOKUP($A123,Raw!$B$2:$DG$512,48,0)</f>
        <v>0</v>
      </c>
      <c r="M123" t="str">
        <f>VLOOKUP($A123,Raw!$B$2:$DG$512,49,0)</f>
        <v>0</v>
      </c>
    </row>
    <row r="124" spans="1:13" x14ac:dyDescent="0.3">
      <c r="A124" s="1" t="s">
        <v>2425</v>
      </c>
      <c r="B124" t="str">
        <f>VLOOKUP($A124,Raw!$B$2:$DG$512,38,0)</f>
        <v>0</v>
      </c>
      <c r="C124" t="str">
        <f>VLOOKUP($A124,Raw!$B$2:$DG$512,39,0)</f>
        <v>0</v>
      </c>
      <c r="D124" t="str">
        <f>VLOOKUP($A124,Raw!$B$2:$DG$512,40,0)</f>
        <v>0</v>
      </c>
      <c r="E124" t="str">
        <f>VLOOKUP($A124,Raw!$B$2:$DG$512,41,0)</f>
        <v>0</v>
      </c>
      <c r="F124" t="str">
        <f>VLOOKUP($A124,Raw!$B$2:$DG$512,42,0)</f>
        <v>0</v>
      </c>
      <c r="G124" t="str">
        <f>VLOOKUP($A124,Raw!$B$2:$DG$512,43,0)</f>
        <v>0</v>
      </c>
      <c r="H124" t="str">
        <f>VLOOKUP($A124,Raw!$B$2:$DG$512,44,0)</f>
        <v>0</v>
      </c>
      <c r="I124" t="str">
        <f>VLOOKUP($A124,Raw!$B$2:$DG$512,45,0)</f>
        <v>0</v>
      </c>
      <c r="J124" t="str">
        <f>VLOOKUP($A124,Raw!$B$2:$DG$512,46,0)</f>
        <v>0</v>
      </c>
      <c r="K124" t="str">
        <f>VLOOKUP($A124,Raw!$B$2:$DG$512,47,0)</f>
        <v>0</v>
      </c>
      <c r="L124" t="str">
        <f>VLOOKUP($A124,Raw!$B$2:$DG$512,48,0)</f>
        <v>0</v>
      </c>
      <c r="M124" t="str">
        <f>VLOOKUP($A124,Raw!$B$2:$DG$512,49,0)</f>
        <v>0</v>
      </c>
    </row>
    <row r="125" spans="1:13" x14ac:dyDescent="0.3">
      <c r="A125" s="1" t="s">
        <v>2439</v>
      </c>
      <c r="B125" t="str">
        <f>VLOOKUP($A125,Raw!$B$2:$DG$512,38,0)</f>
        <v>0</v>
      </c>
      <c r="C125" t="str">
        <f>VLOOKUP($A125,Raw!$B$2:$DG$512,39,0)</f>
        <v>0</v>
      </c>
      <c r="D125" t="str">
        <f>VLOOKUP($A125,Raw!$B$2:$DG$512,40,0)</f>
        <v>0</v>
      </c>
      <c r="E125" t="str">
        <f>VLOOKUP($A125,Raw!$B$2:$DG$512,41,0)</f>
        <v>0</v>
      </c>
      <c r="F125" t="str">
        <f>VLOOKUP($A125,Raw!$B$2:$DG$512,42,0)</f>
        <v>0</v>
      </c>
      <c r="G125" t="str">
        <f>VLOOKUP($A125,Raw!$B$2:$DG$512,43,0)</f>
        <v>0</v>
      </c>
      <c r="H125" t="str">
        <f>VLOOKUP($A125,Raw!$B$2:$DG$512,44,0)</f>
        <v>0</v>
      </c>
      <c r="I125" t="str">
        <f>VLOOKUP($A125,Raw!$B$2:$DG$512,45,0)</f>
        <v>0</v>
      </c>
      <c r="J125" t="str">
        <f>VLOOKUP($A125,Raw!$B$2:$DG$512,46,0)</f>
        <v>0</v>
      </c>
      <c r="K125" t="str">
        <f>VLOOKUP($A125,Raw!$B$2:$DG$512,47,0)</f>
        <v>0</v>
      </c>
      <c r="L125" t="str">
        <f>VLOOKUP($A125,Raw!$B$2:$DG$512,48,0)</f>
        <v>0</v>
      </c>
      <c r="M125" t="str">
        <f>VLOOKUP($A125,Raw!$B$2:$DG$512,49,0)</f>
        <v>0</v>
      </c>
    </row>
    <row r="126" spans="1:13" x14ac:dyDescent="0.3">
      <c r="A126" s="1" t="s">
        <v>2444</v>
      </c>
      <c r="B126" t="str">
        <f>VLOOKUP($A126,Raw!$B$2:$DG$512,38,0)</f>
        <v>0</v>
      </c>
      <c r="C126" t="str">
        <f>VLOOKUP($A126,Raw!$B$2:$DG$512,39,0)</f>
        <v>0</v>
      </c>
      <c r="D126" t="str">
        <f>VLOOKUP($A126,Raw!$B$2:$DG$512,40,0)</f>
        <v>0</v>
      </c>
      <c r="E126" t="str">
        <f>VLOOKUP($A126,Raw!$B$2:$DG$512,41,0)</f>
        <v>0</v>
      </c>
      <c r="F126" t="str">
        <f>VLOOKUP($A126,Raw!$B$2:$DG$512,42,0)</f>
        <v>0</v>
      </c>
      <c r="G126" t="str">
        <f>VLOOKUP($A126,Raw!$B$2:$DG$512,43,0)</f>
        <v>0</v>
      </c>
      <c r="H126" t="str">
        <f>VLOOKUP($A126,Raw!$B$2:$DG$512,44,0)</f>
        <v>0</v>
      </c>
      <c r="I126" t="str">
        <f>VLOOKUP($A126,Raw!$B$2:$DG$512,45,0)</f>
        <v>0</v>
      </c>
      <c r="J126" t="str">
        <f>VLOOKUP($A126,Raw!$B$2:$DG$512,46,0)</f>
        <v>0</v>
      </c>
      <c r="K126" t="str">
        <f>VLOOKUP($A126,Raw!$B$2:$DG$512,47,0)</f>
        <v>0</v>
      </c>
      <c r="L126" t="str">
        <f>VLOOKUP($A126,Raw!$B$2:$DG$512,48,0)</f>
        <v>0</v>
      </c>
      <c r="M126" t="str">
        <f>VLOOKUP($A126,Raw!$B$2:$DG$512,49,0)</f>
        <v>0</v>
      </c>
    </row>
    <row r="127" spans="1:13" x14ac:dyDescent="0.3">
      <c r="A127" s="1" t="s">
        <v>2463</v>
      </c>
      <c r="B127" t="str">
        <f>VLOOKUP($A127,Raw!$B$2:$DG$512,38,0)</f>
        <v>0</v>
      </c>
      <c r="C127" t="str">
        <f>VLOOKUP($A127,Raw!$B$2:$DG$512,39,0)</f>
        <v>0</v>
      </c>
      <c r="D127" t="str">
        <f>VLOOKUP($A127,Raw!$B$2:$DG$512,40,0)</f>
        <v>0</v>
      </c>
      <c r="E127" t="str">
        <f>VLOOKUP($A127,Raw!$B$2:$DG$512,41,0)</f>
        <v>0</v>
      </c>
      <c r="F127" t="str">
        <f>VLOOKUP($A127,Raw!$B$2:$DG$512,42,0)</f>
        <v>0</v>
      </c>
      <c r="G127" t="str">
        <f>VLOOKUP($A127,Raw!$B$2:$DG$512,43,0)</f>
        <v>0</v>
      </c>
      <c r="H127" t="str">
        <f>VLOOKUP($A127,Raw!$B$2:$DG$512,44,0)</f>
        <v>0</v>
      </c>
      <c r="I127" t="str">
        <f>VLOOKUP($A127,Raw!$B$2:$DG$512,45,0)</f>
        <v>0</v>
      </c>
      <c r="J127" t="str">
        <f>VLOOKUP($A127,Raw!$B$2:$DG$512,46,0)</f>
        <v>0</v>
      </c>
      <c r="K127" t="str">
        <f>VLOOKUP($A127,Raw!$B$2:$DG$512,47,0)</f>
        <v>0</v>
      </c>
      <c r="L127" t="str">
        <f>VLOOKUP($A127,Raw!$B$2:$DG$512,48,0)</f>
        <v>0</v>
      </c>
      <c r="M127" t="str">
        <f>VLOOKUP($A127,Raw!$B$2:$DG$512,49,0)</f>
        <v>0</v>
      </c>
    </row>
    <row r="128" spans="1:13" x14ac:dyDescent="0.3">
      <c r="A128" s="1" t="s">
        <v>2476</v>
      </c>
      <c r="B128" t="str">
        <f>VLOOKUP($A128,Raw!$B$2:$DG$512,38,0)</f>
        <v>0</v>
      </c>
      <c r="C128" t="str">
        <f>VLOOKUP($A128,Raw!$B$2:$DG$512,39,0)</f>
        <v>0</v>
      </c>
      <c r="D128" t="str">
        <f>VLOOKUP($A128,Raw!$B$2:$DG$512,40,0)</f>
        <v>0</v>
      </c>
      <c r="E128" t="str">
        <f>VLOOKUP($A128,Raw!$B$2:$DG$512,41,0)</f>
        <v>0</v>
      </c>
      <c r="F128" t="str">
        <f>VLOOKUP($A128,Raw!$B$2:$DG$512,42,0)</f>
        <v>0</v>
      </c>
      <c r="G128" t="str">
        <f>VLOOKUP($A128,Raw!$B$2:$DG$512,43,0)</f>
        <v>0</v>
      </c>
      <c r="H128" t="str">
        <f>VLOOKUP($A128,Raw!$B$2:$DG$512,44,0)</f>
        <v>0</v>
      </c>
      <c r="I128" t="str">
        <f>VLOOKUP($A128,Raw!$B$2:$DG$512,45,0)</f>
        <v>0</v>
      </c>
      <c r="J128" t="str">
        <f>VLOOKUP($A128,Raw!$B$2:$DG$512,46,0)</f>
        <v>0</v>
      </c>
      <c r="K128" t="str">
        <f>VLOOKUP($A128,Raw!$B$2:$DG$512,47,0)</f>
        <v>0</v>
      </c>
      <c r="L128" t="str">
        <f>VLOOKUP($A128,Raw!$B$2:$DG$512,48,0)</f>
        <v>0</v>
      </c>
      <c r="M128" t="str">
        <f>VLOOKUP($A128,Raw!$B$2:$DG$512,49,0)</f>
        <v>0</v>
      </c>
    </row>
    <row r="129" spans="1:13" x14ac:dyDescent="0.3">
      <c r="A129" s="1" t="s">
        <v>2488</v>
      </c>
      <c r="B129" t="str">
        <f>VLOOKUP($A129,Raw!$B$2:$DG$512,38,0)</f>
        <v>0</v>
      </c>
      <c r="C129" t="str">
        <f>VLOOKUP($A129,Raw!$B$2:$DG$512,39,0)</f>
        <v>0</v>
      </c>
      <c r="D129" t="str">
        <f>VLOOKUP($A129,Raw!$B$2:$DG$512,40,0)</f>
        <v>0</v>
      </c>
      <c r="E129" t="str">
        <f>VLOOKUP($A129,Raw!$B$2:$DG$512,41,0)</f>
        <v>0</v>
      </c>
      <c r="F129" t="str">
        <f>VLOOKUP($A129,Raw!$B$2:$DG$512,42,0)</f>
        <v>0</v>
      </c>
      <c r="G129" t="str">
        <f>VLOOKUP($A129,Raw!$B$2:$DG$512,43,0)</f>
        <v>0</v>
      </c>
      <c r="H129" t="str">
        <f>VLOOKUP($A129,Raw!$B$2:$DG$512,44,0)</f>
        <v>0</v>
      </c>
      <c r="I129" t="str">
        <f>VLOOKUP($A129,Raw!$B$2:$DG$512,45,0)</f>
        <v>0</v>
      </c>
      <c r="J129" t="str">
        <f>VLOOKUP($A129,Raw!$B$2:$DG$512,46,0)</f>
        <v>0</v>
      </c>
      <c r="K129" t="str">
        <f>VLOOKUP($A129,Raw!$B$2:$DG$512,47,0)</f>
        <v>0</v>
      </c>
      <c r="L129" t="str">
        <f>VLOOKUP($A129,Raw!$B$2:$DG$512,48,0)</f>
        <v>0</v>
      </c>
      <c r="M129" t="str">
        <f>VLOOKUP($A129,Raw!$B$2:$DG$512,49,0)</f>
        <v>0</v>
      </c>
    </row>
    <row r="130" spans="1:13" x14ac:dyDescent="0.3">
      <c r="A130" s="1" t="s">
        <v>2497</v>
      </c>
      <c r="B130" t="str">
        <f>VLOOKUP($A130,Raw!$B$2:$DG$512,38,0)</f>
        <v>0</v>
      </c>
      <c r="C130" t="str">
        <f>VLOOKUP($A130,Raw!$B$2:$DG$512,39,0)</f>
        <v>0</v>
      </c>
      <c r="D130" t="str">
        <f>VLOOKUP($A130,Raw!$B$2:$DG$512,40,0)</f>
        <v>0</v>
      </c>
      <c r="E130" t="str">
        <f>VLOOKUP($A130,Raw!$B$2:$DG$512,41,0)</f>
        <v>0</v>
      </c>
      <c r="F130" t="str">
        <f>VLOOKUP($A130,Raw!$B$2:$DG$512,42,0)</f>
        <v>0</v>
      </c>
      <c r="G130" t="str">
        <f>VLOOKUP($A130,Raw!$B$2:$DG$512,43,0)</f>
        <v>0</v>
      </c>
      <c r="H130" t="str">
        <f>VLOOKUP($A130,Raw!$B$2:$DG$512,44,0)</f>
        <v>0</v>
      </c>
      <c r="I130" t="str">
        <f>VLOOKUP($A130,Raw!$B$2:$DG$512,45,0)</f>
        <v>0</v>
      </c>
      <c r="J130" t="str">
        <f>VLOOKUP($A130,Raw!$B$2:$DG$512,46,0)</f>
        <v>0</v>
      </c>
      <c r="K130" t="str">
        <f>VLOOKUP($A130,Raw!$B$2:$DG$512,47,0)</f>
        <v>0</v>
      </c>
      <c r="L130" t="str">
        <f>VLOOKUP($A130,Raw!$B$2:$DG$512,48,0)</f>
        <v>0</v>
      </c>
      <c r="M130" t="str">
        <f>VLOOKUP($A130,Raw!$B$2:$DG$512,49,0)</f>
        <v>0</v>
      </c>
    </row>
    <row r="131" spans="1:13" x14ac:dyDescent="0.3">
      <c r="A131" s="1" t="s">
        <v>2504</v>
      </c>
      <c r="B131" t="str">
        <f>VLOOKUP($A131,Raw!$B$2:$DG$512,38,0)</f>
        <v>0</v>
      </c>
      <c r="C131" t="str">
        <f>VLOOKUP($A131,Raw!$B$2:$DG$512,39,0)</f>
        <v>0</v>
      </c>
      <c r="D131" t="str">
        <f>VLOOKUP($A131,Raw!$B$2:$DG$512,40,0)</f>
        <v>0</v>
      </c>
      <c r="E131" t="str">
        <f>VLOOKUP($A131,Raw!$B$2:$DG$512,41,0)</f>
        <v>0</v>
      </c>
      <c r="F131" t="str">
        <f>VLOOKUP($A131,Raw!$B$2:$DG$512,42,0)</f>
        <v>0</v>
      </c>
      <c r="G131" t="str">
        <f>VLOOKUP($A131,Raw!$B$2:$DG$512,43,0)</f>
        <v>0</v>
      </c>
      <c r="H131" t="str">
        <f>VLOOKUP($A131,Raw!$B$2:$DG$512,44,0)</f>
        <v>0</v>
      </c>
      <c r="I131" t="str">
        <f>VLOOKUP($A131,Raw!$B$2:$DG$512,45,0)</f>
        <v>0</v>
      </c>
      <c r="J131" t="str">
        <f>VLOOKUP($A131,Raw!$B$2:$DG$512,46,0)</f>
        <v>0</v>
      </c>
      <c r="K131" t="str">
        <f>VLOOKUP($A131,Raw!$B$2:$DG$512,47,0)</f>
        <v>0</v>
      </c>
      <c r="L131" t="str">
        <f>VLOOKUP($A131,Raw!$B$2:$DG$512,48,0)</f>
        <v>0</v>
      </c>
      <c r="M131" t="str">
        <f>VLOOKUP($A131,Raw!$B$2:$DG$512,49,0)</f>
        <v>0</v>
      </c>
    </row>
    <row r="132" spans="1:13" x14ac:dyDescent="0.3">
      <c r="A132" s="1" t="s">
        <v>2511</v>
      </c>
      <c r="B132" t="str">
        <f>VLOOKUP($A132,Raw!$B$2:$DG$512,38,0)</f>
        <v>0</v>
      </c>
      <c r="C132" t="str">
        <f>VLOOKUP($A132,Raw!$B$2:$DG$512,39,0)</f>
        <v>0</v>
      </c>
      <c r="D132" t="str">
        <f>VLOOKUP($A132,Raw!$B$2:$DG$512,40,0)</f>
        <v>0</v>
      </c>
      <c r="E132" t="str">
        <f>VLOOKUP($A132,Raw!$B$2:$DG$512,41,0)</f>
        <v>0</v>
      </c>
      <c r="F132" t="str">
        <f>VLOOKUP($A132,Raw!$B$2:$DG$512,42,0)</f>
        <v>0</v>
      </c>
      <c r="G132" t="str">
        <f>VLOOKUP($A132,Raw!$B$2:$DG$512,43,0)</f>
        <v>0</v>
      </c>
      <c r="H132" t="str">
        <f>VLOOKUP($A132,Raw!$B$2:$DG$512,44,0)</f>
        <v>0</v>
      </c>
      <c r="I132" t="str">
        <f>VLOOKUP($A132,Raw!$B$2:$DG$512,45,0)</f>
        <v>0</v>
      </c>
      <c r="J132" t="str">
        <f>VLOOKUP($A132,Raw!$B$2:$DG$512,46,0)</f>
        <v>0</v>
      </c>
      <c r="K132" t="str">
        <f>VLOOKUP($A132,Raw!$B$2:$DG$512,47,0)</f>
        <v>0</v>
      </c>
      <c r="L132" t="str">
        <f>VLOOKUP($A132,Raw!$B$2:$DG$512,48,0)</f>
        <v>0</v>
      </c>
      <c r="M132" t="str">
        <f>VLOOKUP($A132,Raw!$B$2:$DG$512,49,0)</f>
        <v>0</v>
      </c>
    </row>
    <row r="133" spans="1:13" x14ac:dyDescent="0.3">
      <c r="A133" s="1" t="s">
        <v>2518</v>
      </c>
      <c r="B133" t="str">
        <f>VLOOKUP($A133,Raw!$B$2:$DG$512,38,0)</f>
        <v>0</v>
      </c>
      <c r="C133" t="str">
        <f>VLOOKUP($A133,Raw!$B$2:$DG$512,39,0)</f>
        <v>0</v>
      </c>
      <c r="D133" t="str">
        <f>VLOOKUP($A133,Raw!$B$2:$DG$512,40,0)</f>
        <v>0</v>
      </c>
      <c r="E133" t="str">
        <f>VLOOKUP($A133,Raw!$B$2:$DG$512,41,0)</f>
        <v>0</v>
      </c>
      <c r="F133" t="str">
        <f>VLOOKUP($A133,Raw!$B$2:$DG$512,42,0)</f>
        <v>0</v>
      </c>
      <c r="G133" t="str">
        <f>VLOOKUP($A133,Raw!$B$2:$DG$512,43,0)</f>
        <v>0</v>
      </c>
      <c r="H133" t="str">
        <f>VLOOKUP($A133,Raw!$B$2:$DG$512,44,0)</f>
        <v>0</v>
      </c>
      <c r="I133" t="str">
        <f>VLOOKUP($A133,Raw!$B$2:$DG$512,45,0)</f>
        <v>0</v>
      </c>
      <c r="J133" t="str">
        <f>VLOOKUP($A133,Raw!$B$2:$DG$512,46,0)</f>
        <v>0</v>
      </c>
      <c r="K133" t="str">
        <f>VLOOKUP($A133,Raw!$B$2:$DG$512,47,0)</f>
        <v>0</v>
      </c>
      <c r="L133" t="str">
        <f>VLOOKUP($A133,Raw!$B$2:$DG$512,48,0)</f>
        <v>0</v>
      </c>
      <c r="M133" t="str">
        <f>VLOOKUP($A133,Raw!$B$2:$DG$512,49,0)</f>
        <v>0</v>
      </c>
    </row>
    <row r="134" spans="1:13" x14ac:dyDescent="0.3">
      <c r="A134" s="1" t="s">
        <v>2534</v>
      </c>
      <c r="B134" t="str">
        <f>VLOOKUP($A134,Raw!$B$2:$DG$512,38,0)</f>
        <v>0</v>
      </c>
      <c r="C134" t="str">
        <f>VLOOKUP($A134,Raw!$B$2:$DG$512,39,0)</f>
        <v>0</v>
      </c>
      <c r="D134" t="str">
        <f>VLOOKUP($A134,Raw!$B$2:$DG$512,40,0)</f>
        <v>0</v>
      </c>
      <c r="E134" t="str">
        <f>VLOOKUP($A134,Raw!$B$2:$DG$512,41,0)</f>
        <v>0</v>
      </c>
      <c r="F134" t="str">
        <f>VLOOKUP($A134,Raw!$B$2:$DG$512,42,0)</f>
        <v>0</v>
      </c>
      <c r="G134" t="str">
        <f>VLOOKUP($A134,Raw!$B$2:$DG$512,43,0)</f>
        <v>0</v>
      </c>
      <c r="H134" t="str">
        <f>VLOOKUP($A134,Raw!$B$2:$DG$512,44,0)</f>
        <v>0</v>
      </c>
      <c r="I134" t="str">
        <f>VLOOKUP($A134,Raw!$B$2:$DG$512,45,0)</f>
        <v>0</v>
      </c>
      <c r="J134" t="str">
        <f>VLOOKUP($A134,Raw!$B$2:$DG$512,46,0)</f>
        <v>0</v>
      </c>
      <c r="K134" t="str">
        <f>VLOOKUP($A134,Raw!$B$2:$DG$512,47,0)</f>
        <v>0</v>
      </c>
      <c r="L134" t="str">
        <f>VLOOKUP($A134,Raw!$B$2:$DG$512,48,0)</f>
        <v>0</v>
      </c>
      <c r="M134" t="str">
        <f>VLOOKUP($A134,Raw!$B$2:$DG$512,49,0)</f>
        <v>0</v>
      </c>
    </row>
    <row r="135" spans="1:13" x14ac:dyDescent="0.3">
      <c r="A135" s="1" t="s">
        <v>2541</v>
      </c>
      <c r="B135" t="str">
        <f>VLOOKUP($A135,Raw!$B$2:$DG$512,38,0)</f>
        <v>0</v>
      </c>
      <c r="C135" t="str">
        <f>VLOOKUP($A135,Raw!$B$2:$DG$512,39,0)</f>
        <v>0</v>
      </c>
      <c r="D135" t="str">
        <f>VLOOKUP($A135,Raw!$B$2:$DG$512,40,0)</f>
        <v>0</v>
      </c>
      <c r="E135" t="str">
        <f>VLOOKUP($A135,Raw!$B$2:$DG$512,41,0)</f>
        <v>0</v>
      </c>
      <c r="F135" t="str">
        <f>VLOOKUP($A135,Raw!$B$2:$DG$512,42,0)</f>
        <v>0</v>
      </c>
      <c r="G135" t="str">
        <f>VLOOKUP($A135,Raw!$B$2:$DG$512,43,0)</f>
        <v>0</v>
      </c>
      <c r="H135" t="str">
        <f>VLOOKUP($A135,Raw!$B$2:$DG$512,44,0)</f>
        <v>0</v>
      </c>
      <c r="I135" t="str">
        <f>VLOOKUP($A135,Raw!$B$2:$DG$512,45,0)</f>
        <v>0</v>
      </c>
      <c r="J135" t="str">
        <f>VLOOKUP($A135,Raw!$B$2:$DG$512,46,0)</f>
        <v>0</v>
      </c>
      <c r="K135" t="str">
        <f>VLOOKUP($A135,Raw!$B$2:$DG$512,47,0)</f>
        <v>0</v>
      </c>
      <c r="L135" t="str">
        <f>VLOOKUP($A135,Raw!$B$2:$DG$512,48,0)</f>
        <v>0</v>
      </c>
      <c r="M135" t="str">
        <f>VLOOKUP($A135,Raw!$B$2:$DG$512,49,0)</f>
        <v>0</v>
      </c>
    </row>
    <row r="136" spans="1:13" x14ac:dyDescent="0.3">
      <c r="A136" s="1" t="s">
        <v>2554</v>
      </c>
      <c r="B136" t="str">
        <f>VLOOKUP($A136,Raw!$B$2:$DG$512,38,0)</f>
        <v>0</v>
      </c>
      <c r="C136" t="str">
        <f>VLOOKUP($A136,Raw!$B$2:$DG$512,39,0)</f>
        <v>0</v>
      </c>
      <c r="D136" t="str">
        <f>VLOOKUP($A136,Raw!$B$2:$DG$512,40,0)</f>
        <v>0</v>
      </c>
      <c r="E136" t="str">
        <f>VLOOKUP($A136,Raw!$B$2:$DG$512,41,0)</f>
        <v>0</v>
      </c>
      <c r="F136" t="str">
        <f>VLOOKUP($A136,Raw!$B$2:$DG$512,42,0)</f>
        <v>0</v>
      </c>
      <c r="G136" t="str">
        <f>VLOOKUP($A136,Raw!$B$2:$DG$512,43,0)</f>
        <v>0</v>
      </c>
      <c r="H136" t="str">
        <f>VLOOKUP($A136,Raw!$B$2:$DG$512,44,0)</f>
        <v>0</v>
      </c>
      <c r="I136" t="str">
        <f>VLOOKUP($A136,Raw!$B$2:$DG$512,45,0)</f>
        <v>0</v>
      </c>
      <c r="J136" t="str">
        <f>VLOOKUP($A136,Raw!$B$2:$DG$512,46,0)</f>
        <v>0</v>
      </c>
      <c r="K136" t="str">
        <f>VLOOKUP($A136,Raw!$B$2:$DG$512,47,0)</f>
        <v>0</v>
      </c>
      <c r="L136" t="str">
        <f>VLOOKUP($A136,Raw!$B$2:$DG$512,48,0)</f>
        <v>0</v>
      </c>
      <c r="M136" t="str">
        <f>VLOOKUP($A136,Raw!$B$2:$DG$512,49,0)</f>
        <v>0</v>
      </c>
    </row>
    <row r="137" spans="1:13" x14ac:dyDescent="0.3">
      <c r="A137" s="1" t="s">
        <v>2570</v>
      </c>
      <c r="B137" t="str">
        <f>VLOOKUP($A137,Raw!$B$2:$DG$512,38,0)</f>
        <v>1.29</v>
      </c>
      <c r="C137" t="str">
        <f>VLOOKUP($A137,Raw!$B$2:$DG$512,39,0)</f>
        <v>13.9</v>
      </c>
      <c r="D137" t="str">
        <f>VLOOKUP($A137,Raw!$B$2:$DG$512,40,0)</f>
        <v>0</v>
      </c>
      <c r="E137" t="str">
        <f>VLOOKUP($A137,Raw!$B$2:$DG$512,41,0)</f>
        <v>0</v>
      </c>
      <c r="F137" t="str">
        <f>VLOOKUP($A137,Raw!$B$2:$DG$512,42,0)</f>
        <v>0</v>
      </c>
      <c r="G137" t="str">
        <f>VLOOKUP($A137,Raw!$B$2:$DG$512,43,0)</f>
        <v>0</v>
      </c>
      <c r="H137" t="str">
        <f>VLOOKUP($A137,Raw!$B$2:$DG$512,44,0)</f>
        <v>0</v>
      </c>
      <c r="I137" t="str">
        <f>VLOOKUP($A137,Raw!$B$2:$DG$512,45,0)</f>
        <v>0</v>
      </c>
      <c r="J137" t="str">
        <f>VLOOKUP($A137,Raw!$B$2:$DG$512,46,0)</f>
        <v>0</v>
      </c>
      <c r="K137" t="str">
        <f>VLOOKUP($A137,Raw!$B$2:$DG$512,47,0)</f>
        <v>0</v>
      </c>
      <c r="L137" t="str">
        <f>VLOOKUP($A137,Raw!$B$2:$DG$512,48,0)</f>
        <v>0</v>
      </c>
      <c r="M137" t="str">
        <f>VLOOKUP($A137,Raw!$B$2:$DG$512,49,0)</f>
        <v>15.19</v>
      </c>
    </row>
    <row r="138" spans="1:13" x14ac:dyDescent="0.3">
      <c r="A138" s="1" t="s">
        <v>2590</v>
      </c>
      <c r="B138" t="str">
        <f>VLOOKUP($A138,Raw!$B$2:$DG$512,38,0)</f>
        <v>0</v>
      </c>
      <c r="C138" t="str">
        <f>VLOOKUP($A138,Raw!$B$2:$DG$512,39,0)</f>
        <v>0</v>
      </c>
      <c r="D138" t="str">
        <f>VLOOKUP($A138,Raw!$B$2:$DG$512,40,0)</f>
        <v>0</v>
      </c>
      <c r="E138" t="str">
        <f>VLOOKUP($A138,Raw!$B$2:$DG$512,41,0)</f>
        <v>0</v>
      </c>
      <c r="F138" t="str">
        <f>VLOOKUP($A138,Raw!$B$2:$DG$512,42,0)</f>
        <v>0</v>
      </c>
      <c r="G138" t="str">
        <f>VLOOKUP($A138,Raw!$B$2:$DG$512,43,0)</f>
        <v>0</v>
      </c>
      <c r="H138" t="str">
        <f>VLOOKUP($A138,Raw!$B$2:$DG$512,44,0)</f>
        <v>0</v>
      </c>
      <c r="I138" t="str">
        <f>VLOOKUP($A138,Raw!$B$2:$DG$512,45,0)</f>
        <v>0</v>
      </c>
      <c r="J138" t="str">
        <f>VLOOKUP($A138,Raw!$B$2:$DG$512,46,0)</f>
        <v>0</v>
      </c>
      <c r="K138" t="str">
        <f>VLOOKUP($A138,Raw!$B$2:$DG$512,47,0)</f>
        <v>0</v>
      </c>
      <c r="L138" t="str">
        <f>VLOOKUP($A138,Raw!$B$2:$DG$512,48,0)</f>
        <v>0</v>
      </c>
      <c r="M138" t="str">
        <f>VLOOKUP($A138,Raw!$B$2:$DG$512,49,0)</f>
        <v>0</v>
      </c>
    </row>
    <row r="139" spans="1:13" x14ac:dyDescent="0.3">
      <c r="A139" s="1" t="s">
        <v>2602</v>
      </c>
      <c r="B139" t="str">
        <f>VLOOKUP($A139,Raw!$B$2:$DG$512,38,0)</f>
        <v>0</v>
      </c>
      <c r="C139" t="str">
        <f>VLOOKUP($A139,Raw!$B$2:$DG$512,39,0)</f>
        <v>0</v>
      </c>
      <c r="D139" t="str">
        <f>VLOOKUP($A139,Raw!$B$2:$DG$512,40,0)</f>
        <v>0</v>
      </c>
      <c r="E139" t="str">
        <f>VLOOKUP($A139,Raw!$B$2:$DG$512,41,0)</f>
        <v>0</v>
      </c>
      <c r="F139" t="str">
        <f>VLOOKUP($A139,Raw!$B$2:$DG$512,42,0)</f>
        <v>0</v>
      </c>
      <c r="G139" t="str">
        <f>VLOOKUP($A139,Raw!$B$2:$DG$512,43,0)</f>
        <v>0</v>
      </c>
      <c r="H139" t="str">
        <f>VLOOKUP($A139,Raw!$B$2:$DG$512,44,0)</f>
        <v>0</v>
      </c>
      <c r="I139" t="str">
        <f>VLOOKUP($A139,Raw!$B$2:$DG$512,45,0)</f>
        <v>0</v>
      </c>
      <c r="J139" t="str">
        <f>VLOOKUP($A139,Raw!$B$2:$DG$512,46,0)</f>
        <v>0</v>
      </c>
      <c r="K139" t="str">
        <f>VLOOKUP($A139,Raw!$B$2:$DG$512,47,0)</f>
        <v>0</v>
      </c>
      <c r="L139" t="str">
        <f>VLOOKUP($A139,Raw!$B$2:$DG$512,48,0)</f>
        <v>0</v>
      </c>
      <c r="M139" t="str">
        <f>VLOOKUP($A139,Raw!$B$2:$DG$512,49,0)</f>
        <v>0</v>
      </c>
    </row>
    <row r="140" spans="1:13" x14ac:dyDescent="0.3">
      <c r="A140" s="1" t="s">
        <v>2610</v>
      </c>
      <c r="B140" t="str">
        <f>VLOOKUP($A140,Raw!$B$2:$DG$512,38,0)</f>
        <v>2.01</v>
      </c>
      <c r="C140" t="str">
        <f>VLOOKUP($A140,Raw!$B$2:$DG$512,39,0)</f>
        <v>0</v>
      </c>
      <c r="D140" t="str">
        <f>VLOOKUP($A140,Raw!$B$2:$DG$512,40,0)</f>
        <v>0</v>
      </c>
      <c r="E140" t="str">
        <f>VLOOKUP($A140,Raw!$B$2:$DG$512,41,0)</f>
        <v>0</v>
      </c>
      <c r="F140" t="str">
        <f>VLOOKUP($A140,Raw!$B$2:$DG$512,42,0)</f>
        <v>0</v>
      </c>
      <c r="G140" t="str">
        <f>VLOOKUP($A140,Raw!$B$2:$DG$512,43,0)</f>
        <v>0</v>
      </c>
      <c r="H140" t="str">
        <f>VLOOKUP($A140,Raw!$B$2:$DG$512,44,0)</f>
        <v>0</v>
      </c>
      <c r="I140" t="str">
        <f>VLOOKUP($A140,Raw!$B$2:$DG$512,45,0)</f>
        <v>0</v>
      </c>
      <c r="J140" t="str">
        <f>VLOOKUP($A140,Raw!$B$2:$DG$512,46,0)</f>
        <v>0</v>
      </c>
      <c r="K140" t="str">
        <f>VLOOKUP($A140,Raw!$B$2:$DG$512,47,0)</f>
        <v>0</v>
      </c>
      <c r="L140" t="str">
        <f>VLOOKUP($A140,Raw!$B$2:$DG$512,48,0)</f>
        <v>0.32</v>
      </c>
      <c r="M140" t="str">
        <f>VLOOKUP($A140,Raw!$B$2:$DG$512,49,0)</f>
        <v>2.33</v>
      </c>
    </row>
    <row r="141" spans="1:13" x14ac:dyDescent="0.3">
      <c r="A141" s="1" t="s">
        <v>2634</v>
      </c>
      <c r="B141" t="str">
        <f>VLOOKUP($A141,Raw!$B$2:$DG$512,38,0)</f>
        <v>0</v>
      </c>
      <c r="C141" t="str">
        <f>VLOOKUP($A141,Raw!$B$2:$DG$512,39,0)</f>
        <v>0</v>
      </c>
      <c r="D141" t="str">
        <f>VLOOKUP($A141,Raw!$B$2:$DG$512,40,0)</f>
        <v>0</v>
      </c>
      <c r="E141" t="str">
        <f>VLOOKUP($A141,Raw!$B$2:$DG$512,41,0)</f>
        <v>0</v>
      </c>
      <c r="F141" t="str">
        <f>VLOOKUP($A141,Raw!$B$2:$DG$512,42,0)</f>
        <v>0</v>
      </c>
      <c r="G141" t="str">
        <f>VLOOKUP($A141,Raw!$B$2:$DG$512,43,0)</f>
        <v>0</v>
      </c>
      <c r="H141" t="str">
        <f>VLOOKUP($A141,Raw!$B$2:$DG$512,44,0)</f>
        <v>0</v>
      </c>
      <c r="I141" t="str">
        <f>VLOOKUP($A141,Raw!$B$2:$DG$512,45,0)</f>
        <v>0</v>
      </c>
      <c r="J141" t="str">
        <f>VLOOKUP($A141,Raw!$B$2:$DG$512,46,0)</f>
        <v>0</v>
      </c>
      <c r="K141" t="str">
        <f>VLOOKUP($A141,Raw!$B$2:$DG$512,47,0)</f>
        <v>0</v>
      </c>
      <c r="L141" t="str">
        <f>VLOOKUP($A141,Raw!$B$2:$DG$512,48,0)</f>
        <v>0</v>
      </c>
      <c r="M141" t="str">
        <f>VLOOKUP($A141,Raw!$B$2:$DG$512,49,0)</f>
        <v>0</v>
      </c>
    </row>
    <row r="142" spans="1:13" x14ac:dyDescent="0.3">
      <c r="A142" s="1" t="s">
        <v>2642</v>
      </c>
      <c r="B142" t="str">
        <f>VLOOKUP($A142,Raw!$B$2:$DG$512,38,0)</f>
        <v>0</v>
      </c>
      <c r="C142" t="str">
        <f>VLOOKUP($A142,Raw!$B$2:$DG$512,39,0)</f>
        <v>0</v>
      </c>
      <c r="D142" t="str">
        <f>VLOOKUP($A142,Raw!$B$2:$DG$512,40,0)</f>
        <v>0</v>
      </c>
      <c r="E142" t="str">
        <f>VLOOKUP($A142,Raw!$B$2:$DG$512,41,0)</f>
        <v>0</v>
      </c>
      <c r="F142" t="str">
        <f>VLOOKUP($A142,Raw!$B$2:$DG$512,42,0)</f>
        <v>0</v>
      </c>
      <c r="G142" t="str">
        <f>VLOOKUP($A142,Raw!$B$2:$DG$512,43,0)</f>
        <v>0</v>
      </c>
      <c r="H142" t="str">
        <f>VLOOKUP($A142,Raw!$B$2:$DG$512,44,0)</f>
        <v>0</v>
      </c>
      <c r="I142" t="str">
        <f>VLOOKUP($A142,Raw!$B$2:$DG$512,45,0)</f>
        <v>0</v>
      </c>
      <c r="J142" t="str">
        <f>VLOOKUP($A142,Raw!$B$2:$DG$512,46,0)</f>
        <v>0</v>
      </c>
      <c r="K142" t="str">
        <f>VLOOKUP($A142,Raw!$B$2:$DG$512,47,0)</f>
        <v>0</v>
      </c>
      <c r="L142" t="str">
        <f>VLOOKUP($A142,Raw!$B$2:$DG$512,48,0)</f>
        <v>0</v>
      </c>
      <c r="M142" t="str">
        <f>VLOOKUP($A142,Raw!$B$2:$DG$512,49,0)</f>
        <v>0</v>
      </c>
    </row>
    <row r="143" spans="1:13" x14ac:dyDescent="0.3">
      <c r="A143" s="1" t="s">
        <v>2651</v>
      </c>
      <c r="B143" t="str">
        <f>VLOOKUP($A143,Raw!$B$2:$DG$512,38,0)</f>
        <v>0</v>
      </c>
      <c r="C143" t="str">
        <f>VLOOKUP($A143,Raw!$B$2:$DG$512,39,0)</f>
        <v>0</v>
      </c>
      <c r="D143" t="str">
        <f>VLOOKUP($A143,Raw!$B$2:$DG$512,40,0)</f>
        <v>0</v>
      </c>
      <c r="E143" t="str">
        <f>VLOOKUP($A143,Raw!$B$2:$DG$512,41,0)</f>
        <v>0</v>
      </c>
      <c r="F143" t="str">
        <f>VLOOKUP($A143,Raw!$B$2:$DG$512,42,0)</f>
        <v>0</v>
      </c>
      <c r="G143" t="str">
        <f>VLOOKUP($A143,Raw!$B$2:$DG$512,43,0)</f>
        <v>0</v>
      </c>
      <c r="H143" t="str">
        <f>VLOOKUP($A143,Raw!$B$2:$DG$512,44,0)</f>
        <v>0</v>
      </c>
      <c r="I143" t="str">
        <f>VLOOKUP($A143,Raw!$B$2:$DG$512,45,0)</f>
        <v>0</v>
      </c>
      <c r="J143" t="str">
        <f>VLOOKUP($A143,Raw!$B$2:$DG$512,46,0)</f>
        <v>0</v>
      </c>
      <c r="K143" t="str">
        <f>VLOOKUP($A143,Raw!$B$2:$DG$512,47,0)</f>
        <v>0</v>
      </c>
      <c r="L143" t="str">
        <f>VLOOKUP($A143,Raw!$B$2:$DG$512,48,0)</f>
        <v>0</v>
      </c>
      <c r="M143" t="str">
        <f>VLOOKUP($A143,Raw!$B$2:$DG$512,49,0)</f>
        <v>0</v>
      </c>
    </row>
    <row r="144" spans="1:13" x14ac:dyDescent="0.3">
      <c r="A144" s="1" t="s">
        <v>2658</v>
      </c>
      <c r="B144" t="str">
        <f>VLOOKUP($A144,Raw!$B$2:$DG$512,38,0)</f>
        <v>0</v>
      </c>
      <c r="C144" t="str">
        <f>VLOOKUP($A144,Raw!$B$2:$DG$512,39,0)</f>
        <v>0</v>
      </c>
      <c r="D144" t="str">
        <f>VLOOKUP($A144,Raw!$B$2:$DG$512,40,0)</f>
        <v>0</v>
      </c>
      <c r="E144" t="str">
        <f>VLOOKUP($A144,Raw!$B$2:$DG$512,41,0)</f>
        <v>0</v>
      </c>
      <c r="F144" t="str">
        <f>VLOOKUP($A144,Raw!$B$2:$DG$512,42,0)</f>
        <v>0</v>
      </c>
      <c r="G144" t="str">
        <f>VLOOKUP($A144,Raw!$B$2:$DG$512,43,0)</f>
        <v>0</v>
      </c>
      <c r="H144" t="str">
        <f>VLOOKUP($A144,Raw!$B$2:$DG$512,44,0)</f>
        <v>0</v>
      </c>
      <c r="I144" t="str">
        <f>VLOOKUP($A144,Raw!$B$2:$DG$512,45,0)</f>
        <v>0</v>
      </c>
      <c r="J144" t="str">
        <f>VLOOKUP($A144,Raw!$B$2:$DG$512,46,0)</f>
        <v>0</v>
      </c>
      <c r="K144" t="str">
        <f>VLOOKUP($A144,Raw!$B$2:$DG$512,47,0)</f>
        <v>0</v>
      </c>
      <c r="L144" t="str">
        <f>VLOOKUP($A144,Raw!$B$2:$DG$512,48,0)</f>
        <v>0</v>
      </c>
      <c r="M144" t="str">
        <f>VLOOKUP($A144,Raw!$B$2:$DG$512,49,0)</f>
        <v>0</v>
      </c>
    </row>
    <row r="145" spans="1:13" x14ac:dyDescent="0.3">
      <c r="A145" s="1" t="s">
        <v>2665</v>
      </c>
      <c r="B145" t="str">
        <f>VLOOKUP($A145,Raw!$B$2:$DG$512,38,0)</f>
        <v>0</v>
      </c>
      <c r="C145" t="str">
        <f>VLOOKUP($A145,Raw!$B$2:$DG$512,39,0)</f>
        <v>0</v>
      </c>
      <c r="D145" t="str">
        <f>VLOOKUP($A145,Raw!$B$2:$DG$512,40,0)</f>
        <v>0</v>
      </c>
      <c r="E145" t="str">
        <f>VLOOKUP($A145,Raw!$B$2:$DG$512,41,0)</f>
        <v>0</v>
      </c>
      <c r="F145" t="str">
        <f>VLOOKUP($A145,Raw!$B$2:$DG$512,42,0)</f>
        <v>0</v>
      </c>
      <c r="G145" t="str">
        <f>VLOOKUP($A145,Raw!$B$2:$DG$512,43,0)</f>
        <v>0</v>
      </c>
      <c r="H145" t="str">
        <f>VLOOKUP($A145,Raw!$B$2:$DG$512,44,0)</f>
        <v>0</v>
      </c>
      <c r="I145" t="str">
        <f>VLOOKUP($A145,Raw!$B$2:$DG$512,45,0)</f>
        <v>0</v>
      </c>
      <c r="J145" t="str">
        <f>VLOOKUP($A145,Raw!$B$2:$DG$512,46,0)</f>
        <v>0</v>
      </c>
      <c r="K145" t="str">
        <f>VLOOKUP($A145,Raw!$B$2:$DG$512,47,0)</f>
        <v>0</v>
      </c>
      <c r="L145" t="str">
        <f>VLOOKUP($A145,Raw!$B$2:$DG$512,48,0)</f>
        <v>0</v>
      </c>
      <c r="M145" t="str">
        <f>VLOOKUP($A145,Raw!$B$2:$DG$512,49,0)</f>
        <v>0</v>
      </c>
    </row>
    <row r="146" spans="1:13" x14ac:dyDescent="0.3">
      <c r="A146" s="1" t="s">
        <v>2681</v>
      </c>
      <c r="B146" t="str">
        <f>VLOOKUP($A146,Raw!$B$2:$DG$512,38,0)</f>
        <v>21.23</v>
      </c>
      <c r="C146" t="str">
        <f>VLOOKUP($A146,Raw!$B$2:$DG$512,39,0)</f>
        <v>0</v>
      </c>
      <c r="D146" t="str">
        <f>VLOOKUP($A146,Raw!$B$2:$DG$512,40,0)</f>
        <v>0</v>
      </c>
      <c r="E146" t="str">
        <f>VLOOKUP($A146,Raw!$B$2:$DG$512,41,0)</f>
        <v>0</v>
      </c>
      <c r="F146" t="str">
        <f>VLOOKUP($A146,Raw!$B$2:$DG$512,42,0)</f>
        <v>0</v>
      </c>
      <c r="G146" t="str">
        <f>VLOOKUP($A146,Raw!$B$2:$DG$512,43,0)</f>
        <v>0</v>
      </c>
      <c r="H146" t="str">
        <f>VLOOKUP($A146,Raw!$B$2:$DG$512,44,0)</f>
        <v>0</v>
      </c>
      <c r="I146" t="str">
        <f>VLOOKUP($A146,Raw!$B$2:$DG$512,45,0)</f>
        <v>0</v>
      </c>
      <c r="J146" t="str">
        <f>VLOOKUP($A146,Raw!$B$2:$DG$512,46,0)</f>
        <v>0</v>
      </c>
      <c r="K146" t="str">
        <f>VLOOKUP($A146,Raw!$B$2:$DG$512,47,0)</f>
        <v>0</v>
      </c>
      <c r="L146" t="str">
        <f>VLOOKUP($A146,Raw!$B$2:$DG$512,48,0)</f>
        <v>1.09</v>
      </c>
      <c r="M146" t="str">
        <f>VLOOKUP($A146,Raw!$B$2:$DG$512,49,0)</f>
        <v>22.32</v>
      </c>
    </row>
    <row r="147" spans="1:13" x14ac:dyDescent="0.3">
      <c r="A147" s="1" t="s">
        <v>2703</v>
      </c>
      <c r="B147" t="str">
        <f>VLOOKUP($A147,Raw!$B$2:$DG$512,38,0)</f>
        <v>0</v>
      </c>
      <c r="C147" t="str">
        <f>VLOOKUP($A147,Raw!$B$2:$DG$512,39,0)</f>
        <v>0</v>
      </c>
      <c r="D147" t="str">
        <f>VLOOKUP($A147,Raw!$B$2:$DG$512,40,0)</f>
        <v>0</v>
      </c>
      <c r="E147" t="str">
        <f>VLOOKUP($A147,Raw!$B$2:$DG$512,41,0)</f>
        <v>0</v>
      </c>
      <c r="F147" t="str">
        <f>VLOOKUP($A147,Raw!$B$2:$DG$512,42,0)</f>
        <v>0</v>
      </c>
      <c r="G147" t="str">
        <f>VLOOKUP($A147,Raw!$B$2:$DG$512,43,0)</f>
        <v>0</v>
      </c>
      <c r="H147" t="str">
        <f>VLOOKUP($A147,Raw!$B$2:$DG$512,44,0)</f>
        <v>0</v>
      </c>
      <c r="I147" t="str">
        <f>VLOOKUP($A147,Raw!$B$2:$DG$512,45,0)</f>
        <v>0</v>
      </c>
      <c r="J147" t="str">
        <f>VLOOKUP($A147,Raw!$B$2:$DG$512,46,0)</f>
        <v>0</v>
      </c>
      <c r="K147" t="str">
        <f>VLOOKUP($A147,Raw!$B$2:$DG$512,47,0)</f>
        <v>0</v>
      </c>
      <c r="L147" t="str">
        <f>VLOOKUP($A147,Raw!$B$2:$DG$512,48,0)</f>
        <v>0</v>
      </c>
      <c r="M147" t="str">
        <f>VLOOKUP($A147,Raw!$B$2:$DG$512,49,0)</f>
        <v>0</v>
      </c>
    </row>
    <row r="148" spans="1:13" x14ac:dyDescent="0.3">
      <c r="A148" s="1" t="s">
        <v>2711</v>
      </c>
      <c r="B148" t="str">
        <f>VLOOKUP($A148,Raw!$B$2:$DG$512,38,0)</f>
        <v>0</v>
      </c>
      <c r="C148" t="str">
        <f>VLOOKUP($A148,Raw!$B$2:$DG$512,39,0)</f>
        <v>0</v>
      </c>
      <c r="D148" t="str">
        <f>VLOOKUP($A148,Raw!$B$2:$DG$512,40,0)</f>
        <v>0</v>
      </c>
      <c r="E148" t="str">
        <f>VLOOKUP($A148,Raw!$B$2:$DG$512,41,0)</f>
        <v>0</v>
      </c>
      <c r="F148" t="str">
        <f>VLOOKUP($A148,Raw!$B$2:$DG$512,42,0)</f>
        <v>0</v>
      </c>
      <c r="G148" t="str">
        <f>VLOOKUP($A148,Raw!$B$2:$DG$512,43,0)</f>
        <v>0</v>
      </c>
      <c r="H148" t="str">
        <f>VLOOKUP($A148,Raw!$B$2:$DG$512,44,0)</f>
        <v>0</v>
      </c>
      <c r="I148" t="str">
        <f>VLOOKUP($A148,Raw!$B$2:$DG$512,45,0)</f>
        <v>0</v>
      </c>
      <c r="J148" t="str">
        <f>VLOOKUP($A148,Raw!$B$2:$DG$512,46,0)</f>
        <v>0</v>
      </c>
      <c r="K148" t="str">
        <f>VLOOKUP($A148,Raw!$B$2:$DG$512,47,0)</f>
        <v>0</v>
      </c>
      <c r="L148" t="str">
        <f>VLOOKUP($A148,Raw!$B$2:$DG$512,48,0)</f>
        <v>0</v>
      </c>
      <c r="M148" t="str">
        <f>VLOOKUP($A148,Raw!$B$2:$DG$512,49,0)</f>
        <v>0</v>
      </c>
    </row>
    <row r="149" spans="1:13" x14ac:dyDescent="0.3">
      <c r="A149" s="1" t="s">
        <v>2728</v>
      </c>
      <c r="B149" t="str">
        <f>VLOOKUP($A149,Raw!$B$2:$DG$512,38,0)</f>
        <v>0</v>
      </c>
      <c r="C149" t="str">
        <f>VLOOKUP($A149,Raw!$B$2:$DG$512,39,0)</f>
        <v>0</v>
      </c>
      <c r="D149" t="str">
        <f>VLOOKUP($A149,Raw!$B$2:$DG$512,40,0)</f>
        <v>0</v>
      </c>
      <c r="E149" t="str">
        <f>VLOOKUP($A149,Raw!$B$2:$DG$512,41,0)</f>
        <v>0</v>
      </c>
      <c r="F149" t="str">
        <f>VLOOKUP($A149,Raw!$B$2:$DG$512,42,0)</f>
        <v>0</v>
      </c>
      <c r="G149" t="str">
        <f>VLOOKUP($A149,Raw!$B$2:$DG$512,43,0)</f>
        <v>0</v>
      </c>
      <c r="H149" t="str">
        <f>VLOOKUP($A149,Raw!$B$2:$DG$512,44,0)</f>
        <v>0</v>
      </c>
      <c r="I149" t="str">
        <f>VLOOKUP($A149,Raw!$B$2:$DG$512,45,0)</f>
        <v>0</v>
      </c>
      <c r="J149" t="str">
        <f>VLOOKUP($A149,Raw!$B$2:$DG$512,46,0)</f>
        <v>0</v>
      </c>
      <c r="K149" t="str">
        <f>VLOOKUP($A149,Raw!$B$2:$DG$512,47,0)</f>
        <v>0</v>
      </c>
      <c r="L149" t="str">
        <f>VLOOKUP($A149,Raw!$B$2:$DG$512,48,0)</f>
        <v>0</v>
      </c>
      <c r="M149" t="str">
        <f>VLOOKUP($A149,Raw!$B$2:$DG$512,49,0)</f>
        <v>0</v>
      </c>
    </row>
    <row r="150" spans="1:13" x14ac:dyDescent="0.3">
      <c r="A150" s="1" t="s">
        <v>2736</v>
      </c>
      <c r="B150" t="str">
        <f>VLOOKUP($A150,Raw!$B$2:$DG$512,38,0)</f>
        <v>0</v>
      </c>
      <c r="C150" t="str">
        <f>VLOOKUP($A150,Raw!$B$2:$DG$512,39,0)</f>
        <v>0</v>
      </c>
      <c r="D150" t="str">
        <f>VLOOKUP($A150,Raw!$B$2:$DG$512,40,0)</f>
        <v>0</v>
      </c>
      <c r="E150" t="str">
        <f>VLOOKUP($A150,Raw!$B$2:$DG$512,41,0)</f>
        <v>0</v>
      </c>
      <c r="F150" t="str">
        <f>VLOOKUP($A150,Raw!$B$2:$DG$512,42,0)</f>
        <v>0</v>
      </c>
      <c r="G150" t="str">
        <f>VLOOKUP($A150,Raw!$B$2:$DG$512,43,0)</f>
        <v>0</v>
      </c>
      <c r="H150" t="str">
        <f>VLOOKUP($A150,Raw!$B$2:$DG$512,44,0)</f>
        <v>0</v>
      </c>
      <c r="I150" t="str">
        <f>VLOOKUP($A150,Raw!$B$2:$DG$512,45,0)</f>
        <v>0</v>
      </c>
      <c r="J150" t="str">
        <f>VLOOKUP($A150,Raw!$B$2:$DG$512,46,0)</f>
        <v>0</v>
      </c>
      <c r="K150" t="str">
        <f>VLOOKUP($A150,Raw!$B$2:$DG$512,47,0)</f>
        <v>0</v>
      </c>
      <c r="L150" t="str">
        <f>VLOOKUP($A150,Raw!$B$2:$DG$512,48,0)</f>
        <v>0</v>
      </c>
      <c r="M150" t="str">
        <f>VLOOKUP($A150,Raw!$B$2:$DG$512,49,0)</f>
        <v>0</v>
      </c>
    </row>
    <row r="151" spans="1:13" x14ac:dyDescent="0.3">
      <c r="A151" s="1" t="s">
        <v>2754</v>
      </c>
      <c r="B151" t="str">
        <f>VLOOKUP($A151,Raw!$B$2:$DG$512,38,0)</f>
        <v>1.46</v>
      </c>
      <c r="C151" t="str">
        <f>VLOOKUP($A151,Raw!$B$2:$DG$512,39,0)</f>
        <v>0</v>
      </c>
      <c r="D151" t="str">
        <f>VLOOKUP($A151,Raw!$B$2:$DG$512,40,0)</f>
        <v>0</v>
      </c>
      <c r="E151" t="str">
        <f>VLOOKUP($A151,Raw!$B$2:$DG$512,41,0)</f>
        <v>0</v>
      </c>
      <c r="F151" t="str">
        <f>VLOOKUP($A151,Raw!$B$2:$DG$512,42,0)</f>
        <v>0</v>
      </c>
      <c r="G151" t="str">
        <f>VLOOKUP($A151,Raw!$B$2:$DG$512,43,0)</f>
        <v>0</v>
      </c>
      <c r="H151" t="str">
        <f>VLOOKUP($A151,Raw!$B$2:$DG$512,44,0)</f>
        <v>0</v>
      </c>
      <c r="I151" t="str">
        <f>VLOOKUP($A151,Raw!$B$2:$DG$512,45,0)</f>
        <v>0</v>
      </c>
      <c r="J151" t="str">
        <f>VLOOKUP($A151,Raw!$B$2:$DG$512,46,0)</f>
        <v>0</v>
      </c>
      <c r="K151" t="str">
        <f>VLOOKUP($A151,Raw!$B$2:$DG$512,47,0)</f>
        <v>0</v>
      </c>
      <c r="L151" t="str">
        <f>VLOOKUP($A151,Raw!$B$2:$DG$512,48,0)</f>
        <v>0.01</v>
      </c>
      <c r="M151" t="str">
        <f>VLOOKUP($A151,Raw!$B$2:$DG$512,49,0)</f>
        <v>1.47</v>
      </c>
    </row>
    <row r="152" spans="1:13" x14ac:dyDescent="0.3">
      <c r="A152" s="1" t="s">
        <v>2785</v>
      </c>
      <c r="B152" t="str">
        <f>VLOOKUP($A152,Raw!$B$2:$DG$512,38,0)</f>
        <v>0</v>
      </c>
      <c r="C152" t="str">
        <f>VLOOKUP($A152,Raw!$B$2:$DG$512,39,0)</f>
        <v>0</v>
      </c>
      <c r="D152" t="str">
        <f>VLOOKUP($A152,Raw!$B$2:$DG$512,40,0)</f>
        <v>0</v>
      </c>
      <c r="E152" t="str">
        <f>VLOOKUP($A152,Raw!$B$2:$DG$512,41,0)</f>
        <v>0</v>
      </c>
      <c r="F152" t="str">
        <f>VLOOKUP($A152,Raw!$B$2:$DG$512,42,0)</f>
        <v>0</v>
      </c>
      <c r="G152" t="str">
        <f>VLOOKUP($A152,Raw!$B$2:$DG$512,43,0)</f>
        <v>0</v>
      </c>
      <c r="H152" t="str">
        <f>VLOOKUP($A152,Raw!$B$2:$DG$512,44,0)</f>
        <v>0</v>
      </c>
      <c r="I152" t="str">
        <f>VLOOKUP($A152,Raw!$B$2:$DG$512,45,0)</f>
        <v>0</v>
      </c>
      <c r="J152" t="str">
        <f>VLOOKUP($A152,Raw!$B$2:$DG$512,46,0)</f>
        <v>0</v>
      </c>
      <c r="K152" t="str">
        <f>VLOOKUP($A152,Raw!$B$2:$DG$512,47,0)</f>
        <v>0</v>
      </c>
      <c r="L152" t="str">
        <f>VLOOKUP($A152,Raw!$B$2:$DG$512,48,0)</f>
        <v>0</v>
      </c>
      <c r="M152" t="str">
        <f>VLOOKUP($A152,Raw!$B$2:$DG$512,49,0)</f>
        <v>0</v>
      </c>
    </row>
    <row r="153" spans="1:13" x14ac:dyDescent="0.3">
      <c r="A153" s="1" t="s">
        <v>2797</v>
      </c>
      <c r="B153" t="str">
        <f>VLOOKUP($A153,Raw!$B$2:$DG$512,38,0)</f>
        <v>0</v>
      </c>
      <c r="C153" t="str">
        <f>VLOOKUP($A153,Raw!$B$2:$DG$512,39,0)</f>
        <v>0</v>
      </c>
      <c r="D153" t="str">
        <f>VLOOKUP($A153,Raw!$B$2:$DG$512,40,0)</f>
        <v>0</v>
      </c>
      <c r="E153" t="str">
        <f>VLOOKUP($A153,Raw!$B$2:$DG$512,41,0)</f>
        <v>0</v>
      </c>
      <c r="F153" t="str">
        <f>VLOOKUP($A153,Raw!$B$2:$DG$512,42,0)</f>
        <v>0</v>
      </c>
      <c r="G153" t="str">
        <f>VLOOKUP($A153,Raw!$B$2:$DG$512,43,0)</f>
        <v>0</v>
      </c>
      <c r="H153" t="str">
        <f>VLOOKUP($A153,Raw!$B$2:$DG$512,44,0)</f>
        <v>0</v>
      </c>
      <c r="I153" t="str">
        <f>VLOOKUP($A153,Raw!$B$2:$DG$512,45,0)</f>
        <v>0</v>
      </c>
      <c r="J153" t="str">
        <f>VLOOKUP($A153,Raw!$B$2:$DG$512,46,0)</f>
        <v>0</v>
      </c>
      <c r="K153" t="str">
        <f>VLOOKUP($A153,Raw!$B$2:$DG$512,47,0)</f>
        <v>0</v>
      </c>
      <c r="L153" t="str">
        <f>VLOOKUP($A153,Raw!$B$2:$DG$512,48,0)</f>
        <v>0</v>
      </c>
      <c r="M153" t="str">
        <f>VLOOKUP($A153,Raw!$B$2:$DG$512,49,0)</f>
        <v>0</v>
      </c>
    </row>
    <row r="154" spans="1:13" x14ac:dyDescent="0.3">
      <c r="A154" s="1" t="s">
        <v>2812</v>
      </c>
      <c r="B154" t="str">
        <f>VLOOKUP($A154,Raw!$B$2:$DG$512,38,0)</f>
        <v>0</v>
      </c>
      <c r="C154" t="str">
        <f>VLOOKUP($A154,Raw!$B$2:$DG$512,39,0)</f>
        <v>0</v>
      </c>
      <c r="D154" t="str">
        <f>VLOOKUP($A154,Raw!$B$2:$DG$512,40,0)</f>
        <v>0</v>
      </c>
      <c r="E154" t="str">
        <f>VLOOKUP($A154,Raw!$B$2:$DG$512,41,0)</f>
        <v>0</v>
      </c>
      <c r="F154" t="str">
        <f>VLOOKUP($A154,Raw!$B$2:$DG$512,42,0)</f>
        <v>0</v>
      </c>
      <c r="G154" t="str">
        <f>VLOOKUP($A154,Raw!$B$2:$DG$512,43,0)</f>
        <v>0</v>
      </c>
      <c r="H154" t="str">
        <f>VLOOKUP($A154,Raw!$B$2:$DG$512,44,0)</f>
        <v>0</v>
      </c>
      <c r="I154" t="str">
        <f>VLOOKUP($A154,Raw!$B$2:$DG$512,45,0)</f>
        <v>0</v>
      </c>
      <c r="J154" t="str">
        <f>VLOOKUP($A154,Raw!$B$2:$DG$512,46,0)</f>
        <v>0</v>
      </c>
      <c r="K154" t="str">
        <f>VLOOKUP($A154,Raw!$B$2:$DG$512,47,0)</f>
        <v>0</v>
      </c>
      <c r="L154" t="str">
        <f>VLOOKUP($A154,Raw!$B$2:$DG$512,48,0)</f>
        <v>0</v>
      </c>
      <c r="M154" t="str">
        <f>VLOOKUP($A154,Raw!$B$2:$DG$512,49,0)</f>
        <v>0</v>
      </c>
    </row>
    <row r="155" spans="1:13" x14ac:dyDescent="0.3">
      <c r="A155" s="1" t="s">
        <v>2824</v>
      </c>
      <c r="B155" t="str">
        <f>VLOOKUP($A155,Raw!$B$2:$DG$512,38,0)</f>
        <v>0</v>
      </c>
      <c r="C155" t="str">
        <f>VLOOKUP($A155,Raw!$B$2:$DG$512,39,0)</f>
        <v>0</v>
      </c>
      <c r="D155" t="str">
        <f>VLOOKUP($A155,Raw!$B$2:$DG$512,40,0)</f>
        <v>0</v>
      </c>
      <c r="E155" t="str">
        <f>VLOOKUP($A155,Raw!$B$2:$DG$512,41,0)</f>
        <v>0</v>
      </c>
      <c r="F155" t="str">
        <f>VLOOKUP($A155,Raw!$B$2:$DG$512,42,0)</f>
        <v>0</v>
      </c>
      <c r="G155" t="str">
        <f>VLOOKUP($A155,Raw!$B$2:$DG$512,43,0)</f>
        <v>0</v>
      </c>
      <c r="H155" t="str">
        <f>VLOOKUP($A155,Raw!$B$2:$DG$512,44,0)</f>
        <v>0</v>
      </c>
      <c r="I155" t="str">
        <f>VLOOKUP($A155,Raw!$B$2:$DG$512,45,0)</f>
        <v>0</v>
      </c>
      <c r="J155" t="str">
        <f>VLOOKUP($A155,Raw!$B$2:$DG$512,46,0)</f>
        <v>0</v>
      </c>
      <c r="K155" t="str">
        <f>VLOOKUP($A155,Raw!$B$2:$DG$512,47,0)</f>
        <v>0</v>
      </c>
      <c r="L155" t="str">
        <f>VLOOKUP($A155,Raw!$B$2:$DG$512,48,0)</f>
        <v>0</v>
      </c>
      <c r="M155" t="str">
        <f>VLOOKUP($A155,Raw!$B$2:$DG$512,49,0)</f>
        <v>0</v>
      </c>
    </row>
    <row r="156" spans="1:13" x14ac:dyDescent="0.3">
      <c r="A156" s="1" t="s">
        <v>2841</v>
      </c>
      <c r="B156" t="str">
        <f>VLOOKUP($A156,Raw!$B$2:$DG$512,38,0)</f>
        <v>160.79</v>
      </c>
      <c r="C156" t="str">
        <f>VLOOKUP($A156,Raw!$B$2:$DG$512,39,0)</f>
        <v>0</v>
      </c>
      <c r="D156" t="str">
        <f>VLOOKUP($A156,Raw!$B$2:$DG$512,40,0)</f>
        <v>805.76</v>
      </c>
      <c r="E156" t="str">
        <f>VLOOKUP($A156,Raw!$B$2:$DG$512,41,0)</f>
        <v>0</v>
      </c>
      <c r="F156" t="str">
        <f>VLOOKUP($A156,Raw!$B$2:$DG$512,42,0)</f>
        <v>0</v>
      </c>
      <c r="G156" t="str">
        <f>VLOOKUP($A156,Raw!$B$2:$DG$512,43,0)</f>
        <v>0</v>
      </c>
      <c r="H156" t="str">
        <f>VLOOKUP($A156,Raw!$B$2:$DG$512,44,0)</f>
        <v>0</v>
      </c>
      <c r="I156" t="str">
        <f>VLOOKUP($A156,Raw!$B$2:$DG$512,45,0)</f>
        <v>0</v>
      </c>
      <c r="J156" t="str">
        <f>VLOOKUP($A156,Raw!$B$2:$DG$512,46,0)</f>
        <v>0</v>
      </c>
      <c r="K156" t="str">
        <f>VLOOKUP($A156,Raw!$B$2:$DG$512,47,0)</f>
        <v>1221.1</v>
      </c>
      <c r="L156" t="str">
        <f>VLOOKUP($A156,Raw!$B$2:$DG$512,48,0)</f>
        <v>7.64</v>
      </c>
      <c r="M156" t="str">
        <f>VLOOKUP($A156,Raw!$B$2:$DG$512,49,0)</f>
        <v>2195.29</v>
      </c>
    </row>
    <row r="157" spans="1:13" x14ac:dyDescent="0.3">
      <c r="A157" s="1" t="s">
        <v>2874</v>
      </c>
      <c r="B157" t="str">
        <f>VLOOKUP($A157,Raw!$B$2:$DG$512,38,0)</f>
        <v>0</v>
      </c>
      <c r="C157" t="str">
        <f>VLOOKUP($A157,Raw!$B$2:$DG$512,39,0)</f>
        <v>0</v>
      </c>
      <c r="D157" t="str">
        <f>VLOOKUP($A157,Raw!$B$2:$DG$512,40,0)</f>
        <v>0</v>
      </c>
      <c r="E157" t="str">
        <f>VLOOKUP($A157,Raw!$B$2:$DG$512,41,0)</f>
        <v>0</v>
      </c>
      <c r="F157" t="str">
        <f>VLOOKUP($A157,Raw!$B$2:$DG$512,42,0)</f>
        <v>0</v>
      </c>
      <c r="G157" t="str">
        <f>VLOOKUP($A157,Raw!$B$2:$DG$512,43,0)</f>
        <v>0</v>
      </c>
      <c r="H157" t="str">
        <f>VLOOKUP($A157,Raw!$B$2:$DG$512,44,0)</f>
        <v>0</v>
      </c>
      <c r="I157" t="str">
        <f>VLOOKUP($A157,Raw!$B$2:$DG$512,45,0)</f>
        <v>0</v>
      </c>
      <c r="J157" t="str">
        <f>VLOOKUP($A157,Raw!$B$2:$DG$512,46,0)</f>
        <v>0</v>
      </c>
      <c r="K157" t="str">
        <f>VLOOKUP($A157,Raw!$B$2:$DG$512,47,0)</f>
        <v>0</v>
      </c>
      <c r="L157" t="str">
        <f>VLOOKUP($A157,Raw!$B$2:$DG$512,48,0)</f>
        <v>0</v>
      </c>
      <c r="M157" t="str">
        <f>VLOOKUP($A157,Raw!$B$2:$DG$512,49,0)</f>
        <v>0</v>
      </c>
    </row>
    <row r="158" spans="1:13" x14ac:dyDescent="0.3">
      <c r="A158" s="1" t="s">
        <v>2884</v>
      </c>
      <c r="B158" t="str">
        <f>VLOOKUP($A158,Raw!$B$2:$DG$512,38,0)</f>
        <v>0</v>
      </c>
      <c r="C158" t="str">
        <f>VLOOKUP($A158,Raw!$B$2:$DG$512,39,0)</f>
        <v>0</v>
      </c>
      <c r="D158" t="str">
        <f>VLOOKUP($A158,Raw!$B$2:$DG$512,40,0)</f>
        <v>0</v>
      </c>
      <c r="E158" t="str">
        <f>VLOOKUP($A158,Raw!$B$2:$DG$512,41,0)</f>
        <v>0</v>
      </c>
      <c r="F158" t="str">
        <f>VLOOKUP($A158,Raw!$B$2:$DG$512,42,0)</f>
        <v>0</v>
      </c>
      <c r="G158" t="str">
        <f>VLOOKUP($A158,Raw!$B$2:$DG$512,43,0)</f>
        <v>0</v>
      </c>
      <c r="H158" t="str">
        <f>VLOOKUP($A158,Raw!$B$2:$DG$512,44,0)</f>
        <v>0</v>
      </c>
      <c r="I158" t="str">
        <f>VLOOKUP($A158,Raw!$B$2:$DG$512,45,0)</f>
        <v>0</v>
      </c>
      <c r="J158" t="str">
        <f>VLOOKUP($A158,Raw!$B$2:$DG$512,46,0)</f>
        <v>0</v>
      </c>
      <c r="K158" t="str">
        <f>VLOOKUP($A158,Raw!$B$2:$DG$512,47,0)</f>
        <v>0</v>
      </c>
      <c r="L158" t="str">
        <f>VLOOKUP($A158,Raw!$B$2:$DG$512,48,0)</f>
        <v>0</v>
      </c>
      <c r="M158" t="str">
        <f>VLOOKUP($A158,Raw!$B$2:$DG$512,49,0)</f>
        <v>0</v>
      </c>
    </row>
    <row r="159" spans="1:13" x14ac:dyDescent="0.3">
      <c r="A159" s="1" t="s">
        <v>2910</v>
      </c>
      <c r="B159" t="str">
        <f>VLOOKUP($A159,Raw!$B$2:$DG$512,38,0)</f>
        <v>0</v>
      </c>
      <c r="C159" t="str">
        <f>VLOOKUP($A159,Raw!$B$2:$DG$512,39,0)</f>
        <v>0</v>
      </c>
      <c r="D159" t="str">
        <f>VLOOKUP($A159,Raw!$B$2:$DG$512,40,0)</f>
        <v>0</v>
      </c>
      <c r="E159" t="str">
        <f>VLOOKUP($A159,Raw!$B$2:$DG$512,41,0)</f>
        <v>0</v>
      </c>
      <c r="F159" t="str">
        <f>VLOOKUP($A159,Raw!$B$2:$DG$512,42,0)</f>
        <v>0</v>
      </c>
      <c r="G159" t="str">
        <f>VLOOKUP($A159,Raw!$B$2:$DG$512,43,0)</f>
        <v>0</v>
      </c>
      <c r="H159" t="str">
        <f>VLOOKUP($A159,Raw!$B$2:$DG$512,44,0)</f>
        <v>0</v>
      </c>
      <c r="I159" t="str">
        <f>VLOOKUP($A159,Raw!$B$2:$DG$512,45,0)</f>
        <v>0</v>
      </c>
      <c r="J159" t="str">
        <f>VLOOKUP($A159,Raw!$B$2:$DG$512,46,0)</f>
        <v>0</v>
      </c>
      <c r="K159" t="str">
        <f>VLOOKUP($A159,Raw!$B$2:$DG$512,47,0)</f>
        <v>0</v>
      </c>
      <c r="L159" t="str">
        <f>VLOOKUP($A159,Raw!$B$2:$DG$512,48,0)</f>
        <v>0</v>
      </c>
      <c r="M159" t="str">
        <f>VLOOKUP($A159,Raw!$B$2:$DG$512,49,0)</f>
        <v>0</v>
      </c>
    </row>
    <row r="160" spans="1:13" x14ac:dyDescent="0.3">
      <c r="A160" s="1" t="s">
        <v>2928</v>
      </c>
      <c r="B160" t="str">
        <f>VLOOKUP($A160,Raw!$B$2:$DG$512,38,0)</f>
        <v>0</v>
      </c>
      <c r="C160" t="str">
        <f>VLOOKUP($A160,Raw!$B$2:$DG$512,39,0)</f>
        <v>0</v>
      </c>
      <c r="D160" t="str">
        <f>VLOOKUP($A160,Raw!$B$2:$DG$512,40,0)</f>
        <v>0</v>
      </c>
      <c r="E160" t="str">
        <f>VLOOKUP($A160,Raw!$B$2:$DG$512,41,0)</f>
        <v>0</v>
      </c>
      <c r="F160" t="str">
        <f>VLOOKUP($A160,Raw!$B$2:$DG$512,42,0)</f>
        <v>0</v>
      </c>
      <c r="G160" t="str">
        <f>VLOOKUP($A160,Raw!$B$2:$DG$512,43,0)</f>
        <v>0</v>
      </c>
      <c r="H160" t="str">
        <f>VLOOKUP($A160,Raw!$B$2:$DG$512,44,0)</f>
        <v>0</v>
      </c>
      <c r="I160" t="str">
        <f>VLOOKUP($A160,Raw!$B$2:$DG$512,45,0)</f>
        <v>0</v>
      </c>
      <c r="J160" t="str">
        <f>VLOOKUP($A160,Raw!$B$2:$DG$512,46,0)</f>
        <v>0</v>
      </c>
      <c r="K160" t="str">
        <f>VLOOKUP($A160,Raw!$B$2:$DG$512,47,0)</f>
        <v>0</v>
      </c>
      <c r="L160" t="str">
        <f>VLOOKUP($A160,Raw!$B$2:$DG$512,48,0)</f>
        <v>0</v>
      </c>
      <c r="M160" t="str">
        <f>VLOOKUP($A160,Raw!$B$2:$DG$512,49,0)</f>
        <v>0</v>
      </c>
    </row>
    <row r="161" spans="1:13" x14ac:dyDescent="0.3">
      <c r="A161" s="1" t="s">
        <v>2945</v>
      </c>
      <c r="B161" t="str">
        <f>VLOOKUP($A161,Raw!$B$2:$DG$512,38,0)</f>
        <v>0</v>
      </c>
      <c r="C161" t="str">
        <f>VLOOKUP($A161,Raw!$B$2:$DG$512,39,0)</f>
        <v>0</v>
      </c>
      <c r="D161" t="str">
        <f>VLOOKUP($A161,Raw!$B$2:$DG$512,40,0)</f>
        <v>0</v>
      </c>
      <c r="E161" t="str">
        <f>VLOOKUP($A161,Raw!$B$2:$DG$512,41,0)</f>
        <v>0</v>
      </c>
      <c r="F161" t="str">
        <f>VLOOKUP($A161,Raw!$B$2:$DG$512,42,0)</f>
        <v>0</v>
      </c>
      <c r="G161" t="str">
        <f>VLOOKUP($A161,Raw!$B$2:$DG$512,43,0)</f>
        <v>0</v>
      </c>
      <c r="H161" t="str">
        <f>VLOOKUP($A161,Raw!$B$2:$DG$512,44,0)</f>
        <v>0</v>
      </c>
      <c r="I161" t="str">
        <f>VLOOKUP($A161,Raw!$B$2:$DG$512,45,0)</f>
        <v>0</v>
      </c>
      <c r="J161" t="str">
        <f>VLOOKUP($A161,Raw!$B$2:$DG$512,46,0)</f>
        <v>0</v>
      </c>
      <c r="K161" t="str">
        <f>VLOOKUP($A161,Raw!$B$2:$DG$512,47,0)</f>
        <v>0</v>
      </c>
      <c r="L161" t="str">
        <f>VLOOKUP($A161,Raw!$B$2:$DG$512,48,0)</f>
        <v>0</v>
      </c>
      <c r="M161" t="str">
        <f>VLOOKUP($A161,Raw!$B$2:$DG$512,49,0)</f>
        <v>0</v>
      </c>
    </row>
    <row r="162" spans="1:13" x14ac:dyDescent="0.3">
      <c r="A162" s="1" t="s">
        <v>2959</v>
      </c>
      <c r="B162" t="str">
        <f>VLOOKUP($A162,Raw!$B$2:$DG$512,38,0)</f>
        <v>0</v>
      </c>
      <c r="C162" t="str">
        <f>VLOOKUP($A162,Raw!$B$2:$DG$512,39,0)</f>
        <v>0</v>
      </c>
      <c r="D162" t="str">
        <f>VLOOKUP($A162,Raw!$B$2:$DG$512,40,0)</f>
        <v>0</v>
      </c>
      <c r="E162" t="str">
        <f>VLOOKUP($A162,Raw!$B$2:$DG$512,41,0)</f>
        <v>0</v>
      </c>
      <c r="F162" t="str">
        <f>VLOOKUP($A162,Raw!$B$2:$DG$512,42,0)</f>
        <v>0</v>
      </c>
      <c r="G162" t="str">
        <f>VLOOKUP($A162,Raw!$B$2:$DG$512,43,0)</f>
        <v>0</v>
      </c>
      <c r="H162" t="str">
        <f>VLOOKUP($A162,Raw!$B$2:$DG$512,44,0)</f>
        <v>0</v>
      </c>
      <c r="I162" t="str">
        <f>VLOOKUP($A162,Raw!$B$2:$DG$512,45,0)</f>
        <v>0</v>
      </c>
      <c r="J162" t="str">
        <f>VLOOKUP($A162,Raw!$B$2:$DG$512,46,0)</f>
        <v>0</v>
      </c>
      <c r="K162" t="str">
        <f>VLOOKUP($A162,Raw!$B$2:$DG$512,47,0)</f>
        <v>0</v>
      </c>
      <c r="L162" t="str">
        <f>VLOOKUP($A162,Raw!$B$2:$DG$512,48,0)</f>
        <v>0</v>
      </c>
      <c r="M162" t="str">
        <f>VLOOKUP($A162,Raw!$B$2:$DG$512,49,0)</f>
        <v>0</v>
      </c>
    </row>
    <row r="163" spans="1:13" x14ac:dyDescent="0.3">
      <c r="A163" s="1" t="s">
        <v>2975</v>
      </c>
      <c r="B163" t="str">
        <f>VLOOKUP($A163,Raw!$B$2:$DG$512,38,0)</f>
        <v>0</v>
      </c>
      <c r="C163" t="str">
        <f>VLOOKUP($A163,Raw!$B$2:$DG$512,39,0)</f>
        <v>0</v>
      </c>
      <c r="D163" t="str">
        <f>VLOOKUP($A163,Raw!$B$2:$DG$512,40,0)</f>
        <v>0</v>
      </c>
      <c r="E163" t="str">
        <f>VLOOKUP($A163,Raw!$B$2:$DG$512,41,0)</f>
        <v>0</v>
      </c>
      <c r="F163" t="str">
        <f>VLOOKUP($A163,Raw!$B$2:$DG$512,42,0)</f>
        <v>0</v>
      </c>
      <c r="G163" t="str">
        <f>VLOOKUP($A163,Raw!$B$2:$DG$512,43,0)</f>
        <v>0</v>
      </c>
      <c r="H163" t="str">
        <f>VLOOKUP($A163,Raw!$B$2:$DG$512,44,0)</f>
        <v>0</v>
      </c>
      <c r="I163" t="str">
        <f>VLOOKUP($A163,Raw!$B$2:$DG$512,45,0)</f>
        <v>0</v>
      </c>
      <c r="J163" t="str">
        <f>VLOOKUP($A163,Raw!$B$2:$DG$512,46,0)</f>
        <v>0</v>
      </c>
      <c r="K163" t="str">
        <f>VLOOKUP($A163,Raw!$B$2:$DG$512,47,0)</f>
        <v>0</v>
      </c>
      <c r="L163" t="str">
        <f>VLOOKUP($A163,Raw!$B$2:$DG$512,48,0)</f>
        <v>0</v>
      </c>
      <c r="M163" t="str">
        <f>VLOOKUP($A163,Raw!$B$2:$DG$512,49,0)</f>
        <v>0</v>
      </c>
    </row>
    <row r="164" spans="1:13" x14ac:dyDescent="0.3">
      <c r="A164" s="1" t="s">
        <v>3001</v>
      </c>
      <c r="B164" t="str">
        <f>VLOOKUP($A164,Raw!$B$2:$DG$512,38,0)</f>
        <v>812.17</v>
      </c>
      <c r="C164" t="str">
        <f>VLOOKUP($A164,Raw!$B$2:$DG$512,39,0)</f>
        <v>0</v>
      </c>
      <c r="D164" t="str">
        <f>VLOOKUP($A164,Raw!$B$2:$DG$512,40,0)</f>
        <v>32.61</v>
      </c>
      <c r="E164" t="str">
        <f>VLOOKUP($A164,Raw!$B$2:$DG$512,41,0)</f>
        <v>0</v>
      </c>
      <c r="F164" t="str">
        <f>VLOOKUP($A164,Raw!$B$2:$DG$512,42,0)</f>
        <v>0</v>
      </c>
      <c r="G164" t="str">
        <f>VLOOKUP($A164,Raw!$B$2:$DG$512,43,0)</f>
        <v>0</v>
      </c>
      <c r="H164" t="str">
        <f>VLOOKUP($A164,Raw!$B$2:$DG$512,44,0)</f>
        <v>0</v>
      </c>
      <c r="I164" t="str">
        <f>VLOOKUP($A164,Raw!$B$2:$DG$512,45,0)</f>
        <v>0</v>
      </c>
      <c r="J164" t="str">
        <f>VLOOKUP($A164,Raw!$B$2:$DG$512,46,0)</f>
        <v>0</v>
      </c>
      <c r="K164" t="str">
        <f>VLOOKUP($A164,Raw!$B$2:$DG$512,47,0)</f>
        <v>811.05</v>
      </c>
      <c r="L164" t="str">
        <f>VLOOKUP($A164,Raw!$B$2:$DG$512,48,0)</f>
        <v>17.23</v>
      </c>
      <c r="M164" t="str">
        <f>VLOOKUP($A164,Raw!$B$2:$DG$512,49,0)</f>
        <v>1673.07</v>
      </c>
    </row>
    <row r="165" spans="1:13" x14ac:dyDescent="0.3">
      <c r="A165" s="1" t="s">
        <v>3036</v>
      </c>
      <c r="B165" t="str">
        <f>VLOOKUP($A165,Raw!$B$2:$DG$512,38,0)</f>
        <v>0</v>
      </c>
      <c r="C165" t="str">
        <f>VLOOKUP($A165,Raw!$B$2:$DG$512,39,0)</f>
        <v>0</v>
      </c>
      <c r="D165" t="str">
        <f>VLOOKUP($A165,Raw!$B$2:$DG$512,40,0)</f>
        <v>0</v>
      </c>
      <c r="E165" t="str">
        <f>VLOOKUP($A165,Raw!$B$2:$DG$512,41,0)</f>
        <v>0</v>
      </c>
      <c r="F165" t="str">
        <f>VLOOKUP($A165,Raw!$B$2:$DG$512,42,0)</f>
        <v>0</v>
      </c>
      <c r="G165" t="str">
        <f>VLOOKUP($A165,Raw!$B$2:$DG$512,43,0)</f>
        <v>0</v>
      </c>
      <c r="H165" t="str">
        <f>VLOOKUP($A165,Raw!$B$2:$DG$512,44,0)</f>
        <v>0</v>
      </c>
      <c r="I165" t="str">
        <f>VLOOKUP($A165,Raw!$B$2:$DG$512,45,0)</f>
        <v>0</v>
      </c>
      <c r="J165" t="str">
        <f>VLOOKUP($A165,Raw!$B$2:$DG$512,46,0)</f>
        <v>0</v>
      </c>
      <c r="K165" t="str">
        <f>VLOOKUP($A165,Raw!$B$2:$DG$512,47,0)</f>
        <v>0</v>
      </c>
      <c r="L165" t="str">
        <f>VLOOKUP($A165,Raw!$B$2:$DG$512,48,0)</f>
        <v>0</v>
      </c>
      <c r="M165" t="str">
        <f>VLOOKUP($A165,Raw!$B$2:$DG$512,49,0)</f>
        <v>0</v>
      </c>
    </row>
    <row r="166" spans="1:13" x14ac:dyDescent="0.3">
      <c r="A166" s="1" t="s">
        <v>3040</v>
      </c>
      <c r="B166" t="str">
        <f>VLOOKUP($A166,Raw!$B$2:$DG$512,38,0)</f>
        <v>0</v>
      </c>
      <c r="C166" t="str">
        <f>VLOOKUP($A166,Raw!$B$2:$DG$512,39,0)</f>
        <v>0</v>
      </c>
      <c r="D166" t="str">
        <f>VLOOKUP($A166,Raw!$B$2:$DG$512,40,0)</f>
        <v>0</v>
      </c>
      <c r="E166" t="str">
        <f>VLOOKUP($A166,Raw!$B$2:$DG$512,41,0)</f>
        <v>0</v>
      </c>
      <c r="F166" t="str">
        <f>VLOOKUP($A166,Raw!$B$2:$DG$512,42,0)</f>
        <v>0</v>
      </c>
      <c r="G166" t="str">
        <f>VLOOKUP($A166,Raw!$B$2:$DG$512,43,0)</f>
        <v>0</v>
      </c>
      <c r="H166" t="str">
        <f>VLOOKUP($A166,Raw!$B$2:$DG$512,44,0)</f>
        <v>0</v>
      </c>
      <c r="I166" t="str">
        <f>VLOOKUP($A166,Raw!$B$2:$DG$512,45,0)</f>
        <v>0</v>
      </c>
      <c r="J166" t="str">
        <f>VLOOKUP($A166,Raw!$B$2:$DG$512,46,0)</f>
        <v>0</v>
      </c>
      <c r="K166" t="str">
        <f>VLOOKUP($A166,Raw!$B$2:$DG$512,47,0)</f>
        <v>0</v>
      </c>
      <c r="L166" t="str">
        <f>VLOOKUP($A166,Raw!$B$2:$DG$512,48,0)</f>
        <v>0</v>
      </c>
      <c r="M166" t="str">
        <f>VLOOKUP($A166,Raw!$B$2:$DG$512,49,0)</f>
        <v>0</v>
      </c>
    </row>
    <row r="167" spans="1:13" x14ac:dyDescent="0.3">
      <c r="A167" s="1" t="s">
        <v>3049</v>
      </c>
      <c r="B167" t="str">
        <f>VLOOKUP($A167,Raw!$B$2:$DG$512,38,0)</f>
        <v>0</v>
      </c>
      <c r="C167" t="str">
        <f>VLOOKUP($A167,Raw!$B$2:$DG$512,39,0)</f>
        <v>0</v>
      </c>
      <c r="D167" t="str">
        <f>VLOOKUP($A167,Raw!$B$2:$DG$512,40,0)</f>
        <v>0</v>
      </c>
      <c r="E167" t="str">
        <f>VLOOKUP($A167,Raw!$B$2:$DG$512,41,0)</f>
        <v>0</v>
      </c>
      <c r="F167" t="str">
        <f>VLOOKUP($A167,Raw!$B$2:$DG$512,42,0)</f>
        <v>0</v>
      </c>
      <c r="G167" t="str">
        <f>VLOOKUP($A167,Raw!$B$2:$DG$512,43,0)</f>
        <v>0</v>
      </c>
      <c r="H167" t="str">
        <f>VLOOKUP($A167,Raw!$B$2:$DG$512,44,0)</f>
        <v>0</v>
      </c>
      <c r="I167" t="str">
        <f>VLOOKUP($A167,Raw!$B$2:$DG$512,45,0)</f>
        <v>0</v>
      </c>
      <c r="J167" t="str">
        <f>VLOOKUP($A167,Raw!$B$2:$DG$512,46,0)</f>
        <v>0</v>
      </c>
      <c r="K167" t="str">
        <f>VLOOKUP($A167,Raw!$B$2:$DG$512,47,0)</f>
        <v>0</v>
      </c>
      <c r="L167" t="str">
        <f>VLOOKUP($A167,Raw!$B$2:$DG$512,48,0)</f>
        <v>0</v>
      </c>
      <c r="M167" t="str">
        <f>VLOOKUP($A167,Raw!$B$2:$DG$512,49,0)</f>
        <v>0</v>
      </c>
    </row>
    <row r="168" spans="1:13" x14ac:dyDescent="0.3">
      <c r="A168" s="1" t="s">
        <v>3065</v>
      </c>
      <c r="B168" t="str">
        <f>VLOOKUP($A168,Raw!$B$2:$DG$512,38,0)</f>
        <v>0</v>
      </c>
      <c r="C168" t="str">
        <f>VLOOKUP($A168,Raw!$B$2:$DG$512,39,0)</f>
        <v>0</v>
      </c>
      <c r="D168" t="str">
        <f>VLOOKUP($A168,Raw!$B$2:$DG$512,40,0)</f>
        <v>0</v>
      </c>
      <c r="E168" t="str">
        <f>VLOOKUP($A168,Raw!$B$2:$DG$512,41,0)</f>
        <v>0</v>
      </c>
      <c r="F168" t="str">
        <f>VLOOKUP($A168,Raw!$B$2:$DG$512,42,0)</f>
        <v>0</v>
      </c>
      <c r="G168" t="str">
        <f>VLOOKUP($A168,Raw!$B$2:$DG$512,43,0)</f>
        <v>0</v>
      </c>
      <c r="H168" t="str">
        <f>VLOOKUP($A168,Raw!$B$2:$DG$512,44,0)</f>
        <v>0</v>
      </c>
      <c r="I168" t="str">
        <f>VLOOKUP($A168,Raw!$B$2:$DG$512,45,0)</f>
        <v>0</v>
      </c>
      <c r="J168" t="str">
        <f>VLOOKUP($A168,Raw!$B$2:$DG$512,46,0)</f>
        <v>0</v>
      </c>
      <c r="K168" t="str">
        <f>VLOOKUP($A168,Raw!$B$2:$DG$512,47,0)</f>
        <v>0</v>
      </c>
      <c r="L168" t="str">
        <f>VLOOKUP($A168,Raw!$B$2:$DG$512,48,0)</f>
        <v>0</v>
      </c>
      <c r="M168" t="str">
        <f>VLOOKUP($A168,Raw!$B$2:$DG$512,49,0)</f>
        <v>0</v>
      </c>
    </row>
    <row r="169" spans="1:13" x14ac:dyDescent="0.3">
      <c r="A169" s="1" t="s">
        <v>3080</v>
      </c>
      <c r="B169" t="str">
        <f>VLOOKUP($A169,Raw!$B$2:$DG$512,38,0)</f>
        <v>53.36</v>
      </c>
      <c r="C169" t="str">
        <f>VLOOKUP($A169,Raw!$B$2:$DG$512,39,0)</f>
        <v>0</v>
      </c>
      <c r="D169" t="str">
        <f>VLOOKUP($A169,Raw!$B$2:$DG$512,40,0)</f>
        <v>0</v>
      </c>
      <c r="E169" t="str">
        <f>VLOOKUP($A169,Raw!$B$2:$DG$512,41,0)</f>
        <v>0</v>
      </c>
      <c r="F169" t="str">
        <f>VLOOKUP($A169,Raw!$B$2:$DG$512,42,0)</f>
        <v>0</v>
      </c>
      <c r="G169" t="str">
        <f>VLOOKUP($A169,Raw!$B$2:$DG$512,43,0)</f>
        <v>0</v>
      </c>
      <c r="H169" t="str">
        <f>VLOOKUP($A169,Raw!$B$2:$DG$512,44,0)</f>
        <v>0</v>
      </c>
      <c r="I169" t="str">
        <f>VLOOKUP($A169,Raw!$B$2:$DG$512,45,0)</f>
        <v>0</v>
      </c>
      <c r="J169" t="str">
        <f>VLOOKUP($A169,Raw!$B$2:$DG$512,46,0)</f>
        <v>0</v>
      </c>
      <c r="K169" t="str">
        <f>VLOOKUP($A169,Raw!$B$2:$DG$512,47,0)</f>
        <v>0</v>
      </c>
      <c r="L169" t="str">
        <f>VLOOKUP($A169,Raw!$B$2:$DG$512,48,0)</f>
        <v>0.47</v>
      </c>
      <c r="M169" t="str">
        <f>VLOOKUP($A169,Raw!$B$2:$DG$512,49,0)</f>
        <v>53.83</v>
      </c>
    </row>
    <row r="170" spans="1:13" x14ac:dyDescent="0.3">
      <c r="A170" s="1" t="s">
        <v>3109</v>
      </c>
      <c r="B170" t="str">
        <f>VLOOKUP($A170,Raw!$B$2:$DG$512,38,0)</f>
        <v>131.28</v>
      </c>
      <c r="C170" t="str">
        <f>VLOOKUP($A170,Raw!$B$2:$DG$512,39,0)</f>
        <v>0</v>
      </c>
      <c r="D170" t="str">
        <f>VLOOKUP($A170,Raw!$B$2:$DG$512,40,0)</f>
        <v>10.41</v>
      </c>
      <c r="E170" t="str">
        <f>VLOOKUP($A170,Raw!$B$2:$DG$512,41,0)</f>
        <v>6.38</v>
      </c>
      <c r="F170" t="str">
        <f>VLOOKUP($A170,Raw!$B$2:$DG$512,42,0)</f>
        <v>17.05</v>
      </c>
      <c r="G170" t="str">
        <f>VLOOKUP($A170,Raw!$B$2:$DG$512,43,0)</f>
        <v>0</v>
      </c>
      <c r="H170" t="str">
        <f>VLOOKUP($A170,Raw!$B$2:$DG$512,44,0)</f>
        <v>0</v>
      </c>
      <c r="I170" t="str">
        <f>VLOOKUP($A170,Raw!$B$2:$DG$512,45,0)</f>
        <v>0</v>
      </c>
      <c r="J170" t="str">
        <f>VLOOKUP($A170,Raw!$B$2:$DG$512,46,0)</f>
        <v>0</v>
      </c>
      <c r="K170" t="str">
        <f>VLOOKUP($A170,Raw!$B$2:$DG$512,47,0)</f>
        <v>166.94</v>
      </c>
      <c r="L170" t="str">
        <f>VLOOKUP($A170,Raw!$B$2:$DG$512,48,0)</f>
        <v>16.48</v>
      </c>
      <c r="M170" t="str">
        <f>VLOOKUP($A170,Raw!$B$2:$DG$512,49,0)</f>
        <v>348.54</v>
      </c>
    </row>
    <row r="171" spans="1:13" x14ac:dyDescent="0.3">
      <c r="A171" s="1" t="s">
        <v>3139</v>
      </c>
      <c r="B171" t="str">
        <f>VLOOKUP($A171,Raw!$B$2:$DG$512,38,0)</f>
        <v>0</v>
      </c>
      <c r="C171" t="str">
        <f>VLOOKUP($A171,Raw!$B$2:$DG$512,39,0)</f>
        <v>0</v>
      </c>
      <c r="D171" t="str">
        <f>VLOOKUP($A171,Raw!$B$2:$DG$512,40,0)</f>
        <v>0</v>
      </c>
      <c r="E171" t="str">
        <f>VLOOKUP($A171,Raw!$B$2:$DG$512,41,0)</f>
        <v>0</v>
      </c>
      <c r="F171" t="str">
        <f>VLOOKUP($A171,Raw!$B$2:$DG$512,42,0)</f>
        <v>0</v>
      </c>
      <c r="G171" t="str">
        <f>VLOOKUP($A171,Raw!$B$2:$DG$512,43,0)</f>
        <v>0</v>
      </c>
      <c r="H171" t="str">
        <f>VLOOKUP($A171,Raw!$B$2:$DG$512,44,0)</f>
        <v>0</v>
      </c>
      <c r="I171" t="str">
        <f>VLOOKUP($A171,Raw!$B$2:$DG$512,45,0)</f>
        <v>0</v>
      </c>
      <c r="J171" t="str">
        <f>VLOOKUP($A171,Raw!$B$2:$DG$512,46,0)</f>
        <v>0</v>
      </c>
      <c r="K171" t="str">
        <f>VLOOKUP($A171,Raw!$B$2:$DG$512,47,0)</f>
        <v>0</v>
      </c>
      <c r="L171" t="str">
        <f>VLOOKUP($A171,Raw!$B$2:$DG$512,48,0)</f>
        <v>0</v>
      </c>
      <c r="M171" t="str">
        <f>VLOOKUP($A171,Raw!$B$2:$DG$512,49,0)</f>
        <v>0</v>
      </c>
    </row>
    <row r="172" spans="1:13" x14ac:dyDescent="0.3">
      <c r="A172" s="1" t="s">
        <v>3145</v>
      </c>
      <c r="B172" t="str">
        <f>VLOOKUP($A172,Raw!$B$2:$DG$512,38,0)</f>
        <v>0</v>
      </c>
      <c r="C172" t="str">
        <f>VLOOKUP($A172,Raw!$B$2:$DG$512,39,0)</f>
        <v>0</v>
      </c>
      <c r="D172" t="str">
        <f>VLOOKUP($A172,Raw!$B$2:$DG$512,40,0)</f>
        <v>0</v>
      </c>
      <c r="E172" t="str">
        <f>VLOOKUP($A172,Raw!$B$2:$DG$512,41,0)</f>
        <v>0</v>
      </c>
      <c r="F172" t="str">
        <f>VLOOKUP($A172,Raw!$B$2:$DG$512,42,0)</f>
        <v>0</v>
      </c>
      <c r="G172" t="str">
        <f>VLOOKUP($A172,Raw!$B$2:$DG$512,43,0)</f>
        <v>0</v>
      </c>
      <c r="H172" t="str">
        <f>VLOOKUP($A172,Raw!$B$2:$DG$512,44,0)</f>
        <v>0</v>
      </c>
      <c r="I172" t="str">
        <f>VLOOKUP($A172,Raw!$B$2:$DG$512,45,0)</f>
        <v>0</v>
      </c>
      <c r="J172" t="str">
        <f>VLOOKUP($A172,Raw!$B$2:$DG$512,46,0)</f>
        <v>0</v>
      </c>
      <c r="K172" t="str">
        <f>VLOOKUP($A172,Raw!$B$2:$DG$512,47,0)</f>
        <v>0</v>
      </c>
      <c r="L172" t="str">
        <f>VLOOKUP($A172,Raw!$B$2:$DG$512,48,0)</f>
        <v>0</v>
      </c>
      <c r="M172" t="str">
        <f>VLOOKUP($A172,Raw!$B$2:$DG$512,49,0)</f>
        <v>0</v>
      </c>
    </row>
    <row r="173" spans="1:13" x14ac:dyDescent="0.3">
      <c r="A173" s="1" t="s">
        <v>3163</v>
      </c>
      <c r="B173" t="str">
        <f>VLOOKUP($A173,Raw!$B$2:$DG$512,38,0)</f>
        <v>0</v>
      </c>
      <c r="C173" t="str">
        <f>VLOOKUP($A173,Raw!$B$2:$DG$512,39,0)</f>
        <v>0</v>
      </c>
      <c r="D173" t="str">
        <f>VLOOKUP($A173,Raw!$B$2:$DG$512,40,0)</f>
        <v>0</v>
      </c>
      <c r="E173" t="str">
        <f>VLOOKUP($A173,Raw!$B$2:$DG$512,41,0)</f>
        <v>0</v>
      </c>
      <c r="F173" t="str">
        <f>VLOOKUP($A173,Raw!$B$2:$DG$512,42,0)</f>
        <v>0</v>
      </c>
      <c r="G173" t="str">
        <f>VLOOKUP($A173,Raw!$B$2:$DG$512,43,0)</f>
        <v>0</v>
      </c>
      <c r="H173" t="str">
        <f>VLOOKUP($A173,Raw!$B$2:$DG$512,44,0)</f>
        <v>0</v>
      </c>
      <c r="I173" t="str">
        <f>VLOOKUP($A173,Raw!$B$2:$DG$512,45,0)</f>
        <v>0</v>
      </c>
      <c r="J173" t="str">
        <f>VLOOKUP($A173,Raw!$B$2:$DG$512,46,0)</f>
        <v>0</v>
      </c>
      <c r="K173" t="str">
        <f>VLOOKUP($A173,Raw!$B$2:$DG$512,47,0)</f>
        <v>0</v>
      </c>
      <c r="L173" t="str">
        <f>VLOOKUP($A173,Raw!$B$2:$DG$512,48,0)</f>
        <v>0</v>
      </c>
      <c r="M173" t="str">
        <f>VLOOKUP($A173,Raw!$B$2:$DG$512,49,0)</f>
        <v>0</v>
      </c>
    </row>
    <row r="174" spans="1:13" x14ac:dyDescent="0.3">
      <c r="A174" s="1" t="s">
        <v>3172</v>
      </c>
      <c r="B174" t="str">
        <f>VLOOKUP($A174,Raw!$B$2:$DG$512,38,0)</f>
        <v>0</v>
      </c>
      <c r="C174" t="str">
        <f>VLOOKUP($A174,Raw!$B$2:$DG$512,39,0)</f>
        <v>0</v>
      </c>
      <c r="D174" t="str">
        <f>VLOOKUP($A174,Raw!$B$2:$DG$512,40,0)</f>
        <v>0</v>
      </c>
      <c r="E174" t="str">
        <f>VLOOKUP($A174,Raw!$B$2:$DG$512,41,0)</f>
        <v>0</v>
      </c>
      <c r="F174" t="str">
        <f>VLOOKUP($A174,Raw!$B$2:$DG$512,42,0)</f>
        <v>0</v>
      </c>
      <c r="G174" t="str">
        <f>VLOOKUP($A174,Raw!$B$2:$DG$512,43,0)</f>
        <v>0</v>
      </c>
      <c r="H174" t="str">
        <f>VLOOKUP($A174,Raw!$B$2:$DG$512,44,0)</f>
        <v>0</v>
      </c>
      <c r="I174" t="str">
        <f>VLOOKUP($A174,Raw!$B$2:$DG$512,45,0)</f>
        <v>0</v>
      </c>
      <c r="J174" t="str">
        <f>VLOOKUP($A174,Raw!$B$2:$DG$512,46,0)</f>
        <v>0</v>
      </c>
      <c r="K174" t="str">
        <f>VLOOKUP($A174,Raw!$B$2:$DG$512,47,0)</f>
        <v>0</v>
      </c>
      <c r="L174" t="str">
        <f>VLOOKUP($A174,Raw!$B$2:$DG$512,48,0)</f>
        <v>0</v>
      </c>
      <c r="M174" t="str">
        <f>VLOOKUP($A174,Raw!$B$2:$DG$512,49,0)</f>
        <v>0</v>
      </c>
    </row>
    <row r="175" spans="1:13" x14ac:dyDescent="0.3">
      <c r="A175" s="1" t="s">
        <v>3179</v>
      </c>
      <c r="B175" t="str">
        <f>VLOOKUP($A175,Raw!$B$2:$DG$512,38,0)</f>
        <v>0</v>
      </c>
      <c r="C175" t="str">
        <f>VLOOKUP($A175,Raw!$B$2:$DG$512,39,0)</f>
        <v>0</v>
      </c>
      <c r="D175" t="str">
        <f>VLOOKUP($A175,Raw!$B$2:$DG$512,40,0)</f>
        <v>0</v>
      </c>
      <c r="E175" t="str">
        <f>VLOOKUP($A175,Raw!$B$2:$DG$512,41,0)</f>
        <v>0</v>
      </c>
      <c r="F175" t="str">
        <f>VLOOKUP($A175,Raw!$B$2:$DG$512,42,0)</f>
        <v>0</v>
      </c>
      <c r="G175" t="str">
        <f>VLOOKUP($A175,Raw!$B$2:$DG$512,43,0)</f>
        <v>0</v>
      </c>
      <c r="H175" t="str">
        <f>VLOOKUP($A175,Raw!$B$2:$DG$512,44,0)</f>
        <v>0</v>
      </c>
      <c r="I175" t="str">
        <f>VLOOKUP($A175,Raw!$B$2:$DG$512,45,0)</f>
        <v>0</v>
      </c>
      <c r="J175" t="str">
        <f>VLOOKUP($A175,Raw!$B$2:$DG$512,46,0)</f>
        <v>0</v>
      </c>
      <c r="K175" t="str">
        <f>VLOOKUP($A175,Raw!$B$2:$DG$512,47,0)</f>
        <v>0</v>
      </c>
      <c r="L175" t="str">
        <f>VLOOKUP($A175,Raw!$B$2:$DG$512,48,0)</f>
        <v>0</v>
      </c>
      <c r="M175" t="str">
        <f>VLOOKUP($A175,Raw!$B$2:$DG$512,49,0)</f>
        <v>0</v>
      </c>
    </row>
    <row r="176" spans="1:13" x14ac:dyDescent="0.3">
      <c r="A176" s="1" t="s">
        <v>3200</v>
      </c>
      <c r="B176" t="str">
        <f>VLOOKUP($A176,Raw!$B$2:$DG$512,38,0)</f>
        <v>0</v>
      </c>
      <c r="C176" t="str">
        <f>VLOOKUP($A176,Raw!$B$2:$DG$512,39,0)</f>
        <v>0</v>
      </c>
      <c r="D176" t="str">
        <f>VLOOKUP($A176,Raw!$B$2:$DG$512,40,0)</f>
        <v>0</v>
      </c>
      <c r="E176" t="str">
        <f>VLOOKUP($A176,Raw!$B$2:$DG$512,41,0)</f>
        <v>0</v>
      </c>
      <c r="F176" t="str">
        <f>VLOOKUP($A176,Raw!$B$2:$DG$512,42,0)</f>
        <v>0</v>
      </c>
      <c r="G176" t="str">
        <f>VLOOKUP($A176,Raw!$B$2:$DG$512,43,0)</f>
        <v>0</v>
      </c>
      <c r="H176" t="str">
        <f>VLOOKUP($A176,Raw!$B$2:$DG$512,44,0)</f>
        <v>0</v>
      </c>
      <c r="I176" t="str">
        <f>VLOOKUP($A176,Raw!$B$2:$DG$512,45,0)</f>
        <v>0</v>
      </c>
      <c r="J176" t="str">
        <f>VLOOKUP($A176,Raw!$B$2:$DG$512,46,0)</f>
        <v>0</v>
      </c>
      <c r="K176" t="str">
        <f>VLOOKUP($A176,Raw!$B$2:$DG$512,47,0)</f>
        <v>0</v>
      </c>
      <c r="L176" t="str">
        <f>VLOOKUP($A176,Raw!$B$2:$DG$512,48,0)</f>
        <v>0</v>
      </c>
      <c r="M176" t="str">
        <f>VLOOKUP($A176,Raw!$B$2:$DG$512,49,0)</f>
        <v>0</v>
      </c>
    </row>
    <row r="177" spans="1:13" x14ac:dyDescent="0.3">
      <c r="A177" s="1" t="s">
        <v>3217</v>
      </c>
      <c r="B177" t="str">
        <f>VLOOKUP($A177,Raw!$B$2:$DG$512,38,0)</f>
        <v>0</v>
      </c>
      <c r="C177" t="str">
        <f>VLOOKUP($A177,Raw!$B$2:$DG$512,39,0)</f>
        <v>0</v>
      </c>
      <c r="D177" t="str">
        <f>VLOOKUP($A177,Raw!$B$2:$DG$512,40,0)</f>
        <v>0</v>
      </c>
      <c r="E177" t="str">
        <f>VLOOKUP($A177,Raw!$B$2:$DG$512,41,0)</f>
        <v>0</v>
      </c>
      <c r="F177" t="str">
        <f>VLOOKUP($A177,Raw!$B$2:$DG$512,42,0)</f>
        <v>0</v>
      </c>
      <c r="G177" t="str">
        <f>VLOOKUP($A177,Raw!$B$2:$DG$512,43,0)</f>
        <v>0</v>
      </c>
      <c r="H177" t="str">
        <f>VLOOKUP($A177,Raw!$B$2:$DG$512,44,0)</f>
        <v>0</v>
      </c>
      <c r="I177" t="str">
        <f>VLOOKUP($A177,Raw!$B$2:$DG$512,45,0)</f>
        <v>0</v>
      </c>
      <c r="J177" t="str">
        <f>VLOOKUP($A177,Raw!$B$2:$DG$512,46,0)</f>
        <v>0</v>
      </c>
      <c r="K177" t="str">
        <f>VLOOKUP($A177,Raw!$B$2:$DG$512,47,0)</f>
        <v>0</v>
      </c>
      <c r="L177" t="str">
        <f>VLOOKUP($A177,Raw!$B$2:$DG$512,48,0)</f>
        <v>0</v>
      </c>
      <c r="M177" t="str">
        <f>VLOOKUP($A177,Raw!$B$2:$DG$512,49,0)</f>
        <v>0</v>
      </c>
    </row>
    <row r="178" spans="1:13" x14ac:dyDescent="0.3">
      <c r="A178" s="1" t="s">
        <v>3225</v>
      </c>
      <c r="B178" t="str">
        <f>VLOOKUP($A178,Raw!$B$2:$DG$512,38,0)</f>
        <v>0</v>
      </c>
      <c r="C178" t="str">
        <f>VLOOKUP($A178,Raw!$B$2:$DG$512,39,0)</f>
        <v>0</v>
      </c>
      <c r="D178" t="str">
        <f>VLOOKUP($A178,Raw!$B$2:$DG$512,40,0)</f>
        <v>0</v>
      </c>
      <c r="E178" t="str">
        <f>VLOOKUP($A178,Raw!$B$2:$DG$512,41,0)</f>
        <v>0</v>
      </c>
      <c r="F178" t="str">
        <f>VLOOKUP($A178,Raw!$B$2:$DG$512,42,0)</f>
        <v>0</v>
      </c>
      <c r="G178" t="str">
        <f>VLOOKUP($A178,Raw!$B$2:$DG$512,43,0)</f>
        <v>0</v>
      </c>
      <c r="H178" t="str">
        <f>VLOOKUP($A178,Raw!$B$2:$DG$512,44,0)</f>
        <v>0</v>
      </c>
      <c r="I178" t="str">
        <f>VLOOKUP($A178,Raw!$B$2:$DG$512,45,0)</f>
        <v>0</v>
      </c>
      <c r="J178" t="str">
        <f>VLOOKUP($A178,Raw!$B$2:$DG$512,46,0)</f>
        <v>0</v>
      </c>
      <c r="K178" t="str">
        <f>VLOOKUP($A178,Raw!$B$2:$DG$512,47,0)</f>
        <v>0</v>
      </c>
      <c r="L178" t="str">
        <f>VLOOKUP($A178,Raw!$B$2:$DG$512,48,0)</f>
        <v>0</v>
      </c>
      <c r="M178" t="str">
        <f>VLOOKUP($A178,Raw!$B$2:$DG$512,49,0)</f>
        <v>0</v>
      </c>
    </row>
    <row r="179" spans="1:13" x14ac:dyDescent="0.3">
      <c r="A179" s="1" t="s">
        <v>3234</v>
      </c>
      <c r="B179" t="str">
        <f>VLOOKUP($A179,Raw!$B$2:$DG$512,38,0)</f>
        <v>0</v>
      </c>
      <c r="C179" t="str">
        <f>VLOOKUP($A179,Raw!$B$2:$DG$512,39,0)</f>
        <v>0</v>
      </c>
      <c r="D179" t="str">
        <f>VLOOKUP($A179,Raw!$B$2:$DG$512,40,0)</f>
        <v>0</v>
      </c>
      <c r="E179" t="str">
        <f>VLOOKUP($A179,Raw!$B$2:$DG$512,41,0)</f>
        <v>0</v>
      </c>
      <c r="F179" t="str">
        <f>VLOOKUP($A179,Raw!$B$2:$DG$512,42,0)</f>
        <v>0</v>
      </c>
      <c r="G179" t="str">
        <f>VLOOKUP($A179,Raw!$B$2:$DG$512,43,0)</f>
        <v>0</v>
      </c>
      <c r="H179" t="str">
        <f>VLOOKUP($A179,Raw!$B$2:$DG$512,44,0)</f>
        <v>0</v>
      </c>
      <c r="I179" t="str">
        <f>VLOOKUP($A179,Raw!$B$2:$DG$512,45,0)</f>
        <v>0</v>
      </c>
      <c r="J179" t="str">
        <f>VLOOKUP($A179,Raw!$B$2:$DG$512,46,0)</f>
        <v>0</v>
      </c>
      <c r="K179" t="str">
        <f>VLOOKUP($A179,Raw!$B$2:$DG$512,47,0)</f>
        <v>0</v>
      </c>
      <c r="L179" t="str">
        <f>VLOOKUP($A179,Raw!$B$2:$DG$512,48,0)</f>
        <v>0</v>
      </c>
      <c r="M179" t="str">
        <f>VLOOKUP($A179,Raw!$B$2:$DG$512,49,0)</f>
        <v>0</v>
      </c>
    </row>
    <row r="180" spans="1:13" x14ac:dyDescent="0.3">
      <c r="A180" s="1" t="s">
        <v>3246</v>
      </c>
      <c r="B180" t="str">
        <f>VLOOKUP($A180,Raw!$B$2:$DG$512,38,0)</f>
        <v>0</v>
      </c>
      <c r="C180" t="str">
        <f>VLOOKUP($A180,Raw!$B$2:$DG$512,39,0)</f>
        <v>0</v>
      </c>
      <c r="D180" t="str">
        <f>VLOOKUP($A180,Raw!$B$2:$DG$512,40,0)</f>
        <v>0</v>
      </c>
      <c r="E180" t="str">
        <f>VLOOKUP($A180,Raw!$B$2:$DG$512,41,0)</f>
        <v>0</v>
      </c>
      <c r="F180" t="str">
        <f>VLOOKUP($A180,Raw!$B$2:$DG$512,42,0)</f>
        <v>0</v>
      </c>
      <c r="G180" t="str">
        <f>VLOOKUP($A180,Raw!$B$2:$DG$512,43,0)</f>
        <v>0</v>
      </c>
      <c r="H180" t="str">
        <f>VLOOKUP($A180,Raw!$B$2:$DG$512,44,0)</f>
        <v>0</v>
      </c>
      <c r="I180" t="str">
        <f>VLOOKUP($A180,Raw!$B$2:$DG$512,45,0)</f>
        <v>0</v>
      </c>
      <c r="J180" t="str">
        <f>VLOOKUP($A180,Raw!$B$2:$DG$512,46,0)</f>
        <v>0</v>
      </c>
      <c r="K180" t="str">
        <f>VLOOKUP($A180,Raw!$B$2:$DG$512,47,0)</f>
        <v>0</v>
      </c>
      <c r="L180" t="str">
        <f>VLOOKUP($A180,Raw!$B$2:$DG$512,48,0)</f>
        <v>0</v>
      </c>
      <c r="M180" t="str">
        <f>VLOOKUP($A180,Raw!$B$2:$DG$512,49,0)</f>
        <v>0</v>
      </c>
    </row>
    <row r="181" spans="1:13" x14ac:dyDescent="0.3">
      <c r="A181" s="1" t="s">
        <v>3264</v>
      </c>
      <c r="B181" t="str">
        <f>VLOOKUP($A181,Raw!$B$2:$DG$512,38,0)</f>
        <v>0</v>
      </c>
      <c r="C181" t="str">
        <f>VLOOKUP($A181,Raw!$B$2:$DG$512,39,0)</f>
        <v>0</v>
      </c>
      <c r="D181" t="str">
        <f>VLOOKUP($A181,Raw!$B$2:$DG$512,40,0)</f>
        <v>0</v>
      </c>
      <c r="E181" t="str">
        <f>VLOOKUP($A181,Raw!$B$2:$DG$512,41,0)</f>
        <v>0</v>
      </c>
      <c r="F181" t="str">
        <f>VLOOKUP($A181,Raw!$B$2:$DG$512,42,0)</f>
        <v>0</v>
      </c>
      <c r="G181" t="str">
        <f>VLOOKUP($A181,Raw!$B$2:$DG$512,43,0)</f>
        <v>0</v>
      </c>
      <c r="H181" t="str">
        <f>VLOOKUP($A181,Raw!$B$2:$DG$512,44,0)</f>
        <v>0</v>
      </c>
      <c r="I181" t="str">
        <f>VLOOKUP($A181,Raw!$B$2:$DG$512,45,0)</f>
        <v>0</v>
      </c>
      <c r="J181" t="str">
        <f>VLOOKUP($A181,Raw!$B$2:$DG$512,46,0)</f>
        <v>0</v>
      </c>
      <c r="K181" t="str">
        <f>VLOOKUP($A181,Raw!$B$2:$DG$512,47,0)</f>
        <v>0</v>
      </c>
      <c r="L181" t="str">
        <f>VLOOKUP($A181,Raw!$B$2:$DG$512,48,0)</f>
        <v>0</v>
      </c>
      <c r="M181" t="str">
        <f>VLOOKUP($A181,Raw!$B$2:$DG$512,49,0)</f>
        <v>0</v>
      </c>
    </row>
    <row r="182" spans="1:13" x14ac:dyDescent="0.3">
      <c r="A182" s="1" t="s">
        <v>3277</v>
      </c>
      <c r="B182" t="str">
        <f>VLOOKUP($A182,Raw!$B$2:$DG$512,38,0)</f>
        <v>0</v>
      </c>
      <c r="C182" t="str">
        <f>VLOOKUP($A182,Raw!$B$2:$DG$512,39,0)</f>
        <v>0</v>
      </c>
      <c r="D182" t="str">
        <f>VLOOKUP($A182,Raw!$B$2:$DG$512,40,0)</f>
        <v>0</v>
      </c>
      <c r="E182" t="str">
        <f>VLOOKUP($A182,Raw!$B$2:$DG$512,41,0)</f>
        <v>0</v>
      </c>
      <c r="F182" t="str">
        <f>VLOOKUP($A182,Raw!$B$2:$DG$512,42,0)</f>
        <v>0</v>
      </c>
      <c r="G182" t="str">
        <f>VLOOKUP($A182,Raw!$B$2:$DG$512,43,0)</f>
        <v>0</v>
      </c>
      <c r="H182" t="str">
        <f>VLOOKUP($A182,Raw!$B$2:$DG$512,44,0)</f>
        <v>0</v>
      </c>
      <c r="I182" t="str">
        <f>VLOOKUP($A182,Raw!$B$2:$DG$512,45,0)</f>
        <v>0</v>
      </c>
      <c r="J182" t="str">
        <f>VLOOKUP($A182,Raw!$B$2:$DG$512,46,0)</f>
        <v>0</v>
      </c>
      <c r="K182" t="str">
        <f>VLOOKUP($A182,Raw!$B$2:$DG$512,47,0)</f>
        <v>0</v>
      </c>
      <c r="L182" t="str">
        <f>VLOOKUP($A182,Raw!$B$2:$DG$512,48,0)</f>
        <v>0</v>
      </c>
      <c r="M182" t="str">
        <f>VLOOKUP($A182,Raw!$B$2:$DG$512,49,0)</f>
        <v>0</v>
      </c>
    </row>
    <row r="183" spans="1:13" x14ac:dyDescent="0.3">
      <c r="A183" s="1" t="s">
        <v>3288</v>
      </c>
      <c r="B183" t="str">
        <f>VLOOKUP($A183,Raw!$B$2:$DG$512,38,0)</f>
        <v>0</v>
      </c>
      <c r="C183" t="str">
        <f>VLOOKUP($A183,Raw!$B$2:$DG$512,39,0)</f>
        <v>0</v>
      </c>
      <c r="D183" t="str">
        <f>VLOOKUP($A183,Raw!$B$2:$DG$512,40,0)</f>
        <v>0</v>
      </c>
      <c r="E183" t="str">
        <f>VLOOKUP($A183,Raw!$B$2:$DG$512,41,0)</f>
        <v>0</v>
      </c>
      <c r="F183" t="str">
        <f>VLOOKUP($A183,Raw!$B$2:$DG$512,42,0)</f>
        <v>0</v>
      </c>
      <c r="G183" t="str">
        <f>VLOOKUP($A183,Raw!$B$2:$DG$512,43,0)</f>
        <v>0</v>
      </c>
      <c r="H183" t="str">
        <f>VLOOKUP($A183,Raw!$B$2:$DG$512,44,0)</f>
        <v>0</v>
      </c>
      <c r="I183" t="str">
        <f>VLOOKUP($A183,Raw!$B$2:$DG$512,45,0)</f>
        <v>0</v>
      </c>
      <c r="J183" t="str">
        <f>VLOOKUP($A183,Raw!$B$2:$DG$512,46,0)</f>
        <v>0</v>
      </c>
      <c r="K183" t="str">
        <f>VLOOKUP($A183,Raw!$B$2:$DG$512,47,0)</f>
        <v>0</v>
      </c>
      <c r="L183" t="str">
        <f>VLOOKUP($A183,Raw!$B$2:$DG$512,48,0)</f>
        <v>0</v>
      </c>
      <c r="M183" t="str">
        <f>VLOOKUP($A183,Raw!$B$2:$DG$512,49,0)</f>
        <v>0</v>
      </c>
    </row>
    <row r="184" spans="1:13" x14ac:dyDescent="0.3">
      <c r="A184" s="1" t="s">
        <v>3306</v>
      </c>
      <c r="B184" t="str">
        <f>VLOOKUP($A184,Raw!$B$2:$DG$512,38,0)</f>
        <v>0</v>
      </c>
      <c r="C184" t="str">
        <f>VLOOKUP($A184,Raw!$B$2:$DG$512,39,0)</f>
        <v>0</v>
      </c>
      <c r="D184" t="str">
        <f>VLOOKUP($A184,Raw!$B$2:$DG$512,40,0)</f>
        <v>0</v>
      </c>
      <c r="E184" t="str">
        <f>VLOOKUP($A184,Raw!$B$2:$DG$512,41,0)</f>
        <v>0</v>
      </c>
      <c r="F184" t="str">
        <f>VLOOKUP($A184,Raw!$B$2:$DG$512,42,0)</f>
        <v>0</v>
      </c>
      <c r="G184" t="str">
        <f>VLOOKUP($A184,Raw!$B$2:$DG$512,43,0)</f>
        <v>0</v>
      </c>
      <c r="H184" t="str">
        <f>VLOOKUP($A184,Raw!$B$2:$DG$512,44,0)</f>
        <v>0</v>
      </c>
      <c r="I184" t="str">
        <f>VLOOKUP($A184,Raw!$B$2:$DG$512,45,0)</f>
        <v>0</v>
      </c>
      <c r="J184" t="str">
        <f>VLOOKUP($A184,Raw!$B$2:$DG$512,46,0)</f>
        <v>0</v>
      </c>
      <c r="K184" t="str">
        <f>VLOOKUP($A184,Raw!$B$2:$DG$512,47,0)</f>
        <v>0</v>
      </c>
      <c r="L184" t="str">
        <f>VLOOKUP($A184,Raw!$B$2:$DG$512,48,0)</f>
        <v>0</v>
      </c>
      <c r="M184" t="str">
        <f>VLOOKUP($A184,Raw!$B$2:$DG$512,49,0)</f>
        <v>0</v>
      </c>
    </row>
    <row r="185" spans="1:13" x14ac:dyDescent="0.3">
      <c r="A185" s="1" t="s">
        <v>3316</v>
      </c>
      <c r="B185" t="str">
        <f>VLOOKUP($A185,Raw!$B$2:$DG$512,38,0)</f>
        <v>0</v>
      </c>
      <c r="C185" t="str">
        <f>VLOOKUP($A185,Raw!$B$2:$DG$512,39,0)</f>
        <v>0</v>
      </c>
      <c r="D185" t="str">
        <f>VLOOKUP($A185,Raw!$B$2:$DG$512,40,0)</f>
        <v>0</v>
      </c>
      <c r="E185" t="str">
        <f>VLOOKUP($A185,Raw!$B$2:$DG$512,41,0)</f>
        <v>0</v>
      </c>
      <c r="F185" t="str">
        <f>VLOOKUP($A185,Raw!$B$2:$DG$512,42,0)</f>
        <v>0</v>
      </c>
      <c r="G185" t="str">
        <f>VLOOKUP($A185,Raw!$B$2:$DG$512,43,0)</f>
        <v>0</v>
      </c>
      <c r="H185" t="str">
        <f>VLOOKUP($A185,Raw!$B$2:$DG$512,44,0)</f>
        <v>0</v>
      </c>
      <c r="I185" t="str">
        <f>VLOOKUP($A185,Raw!$B$2:$DG$512,45,0)</f>
        <v>0</v>
      </c>
      <c r="J185" t="str">
        <f>VLOOKUP($A185,Raw!$B$2:$DG$512,46,0)</f>
        <v>0</v>
      </c>
      <c r="K185" t="str">
        <f>VLOOKUP($A185,Raw!$B$2:$DG$512,47,0)</f>
        <v>0</v>
      </c>
      <c r="L185" t="str">
        <f>VLOOKUP($A185,Raw!$B$2:$DG$512,48,0)</f>
        <v>0</v>
      </c>
      <c r="M185" t="str">
        <f>VLOOKUP($A185,Raw!$B$2:$DG$512,49,0)</f>
        <v>0</v>
      </c>
    </row>
    <row r="186" spans="1:13" x14ac:dyDescent="0.3">
      <c r="A186" s="1" t="s">
        <v>3338</v>
      </c>
      <c r="B186" t="str">
        <f>VLOOKUP($A186,Raw!$B$2:$DG$512,38,0)</f>
        <v>0</v>
      </c>
      <c r="C186" t="str">
        <f>VLOOKUP($A186,Raw!$B$2:$DG$512,39,0)</f>
        <v>0</v>
      </c>
      <c r="D186" t="str">
        <f>VLOOKUP($A186,Raw!$B$2:$DG$512,40,0)</f>
        <v>0</v>
      </c>
      <c r="E186" t="str">
        <f>VLOOKUP($A186,Raw!$B$2:$DG$512,41,0)</f>
        <v>0</v>
      </c>
      <c r="F186" t="str">
        <f>VLOOKUP($A186,Raw!$B$2:$DG$512,42,0)</f>
        <v>0</v>
      </c>
      <c r="G186" t="str">
        <f>VLOOKUP($A186,Raw!$B$2:$DG$512,43,0)</f>
        <v>0</v>
      </c>
      <c r="H186" t="str">
        <f>VLOOKUP($A186,Raw!$B$2:$DG$512,44,0)</f>
        <v>0</v>
      </c>
      <c r="I186" t="str">
        <f>VLOOKUP($A186,Raw!$B$2:$DG$512,45,0)</f>
        <v>0</v>
      </c>
      <c r="J186" t="str">
        <f>VLOOKUP($A186,Raw!$B$2:$DG$512,46,0)</f>
        <v>0</v>
      </c>
      <c r="K186" t="str">
        <f>VLOOKUP($A186,Raw!$B$2:$DG$512,47,0)</f>
        <v>0</v>
      </c>
      <c r="L186" t="str">
        <f>VLOOKUP($A186,Raw!$B$2:$DG$512,48,0)</f>
        <v>0</v>
      </c>
      <c r="M186" t="str">
        <f>VLOOKUP($A186,Raw!$B$2:$DG$512,49,0)</f>
        <v>0</v>
      </c>
    </row>
    <row r="187" spans="1:13" x14ac:dyDescent="0.3">
      <c r="A187" s="1" t="s">
        <v>3357</v>
      </c>
      <c r="B187" t="str">
        <f>VLOOKUP($A187,Raw!$B$2:$DG$512,38,0)</f>
        <v>0</v>
      </c>
      <c r="C187" t="str">
        <f>VLOOKUP($A187,Raw!$B$2:$DG$512,39,0)</f>
        <v>0</v>
      </c>
      <c r="D187" t="str">
        <f>VLOOKUP($A187,Raw!$B$2:$DG$512,40,0)</f>
        <v>0</v>
      </c>
      <c r="E187" t="str">
        <f>VLOOKUP($A187,Raw!$B$2:$DG$512,41,0)</f>
        <v>0</v>
      </c>
      <c r="F187" t="str">
        <f>VLOOKUP($A187,Raw!$B$2:$DG$512,42,0)</f>
        <v>0</v>
      </c>
      <c r="G187" t="str">
        <f>VLOOKUP($A187,Raw!$B$2:$DG$512,43,0)</f>
        <v>0</v>
      </c>
      <c r="H187" t="str">
        <f>VLOOKUP($A187,Raw!$B$2:$DG$512,44,0)</f>
        <v>0</v>
      </c>
      <c r="I187" t="str">
        <f>VLOOKUP($A187,Raw!$B$2:$DG$512,45,0)</f>
        <v>0</v>
      </c>
      <c r="J187" t="str">
        <f>VLOOKUP($A187,Raw!$B$2:$DG$512,46,0)</f>
        <v>0</v>
      </c>
      <c r="K187" t="str">
        <f>VLOOKUP($A187,Raw!$B$2:$DG$512,47,0)</f>
        <v>0</v>
      </c>
      <c r="L187" t="str">
        <f>VLOOKUP($A187,Raw!$B$2:$DG$512,48,0)</f>
        <v>0</v>
      </c>
      <c r="M187" t="str">
        <f>VLOOKUP($A187,Raw!$B$2:$DG$512,49,0)</f>
        <v>0</v>
      </c>
    </row>
    <row r="188" spans="1:13" x14ac:dyDescent="0.3">
      <c r="A188" s="1" t="s">
        <v>3370</v>
      </c>
      <c r="B188" t="str">
        <f>VLOOKUP($A188,Raw!$B$2:$DG$512,38,0)</f>
        <v>4.73</v>
      </c>
      <c r="C188" t="str">
        <f>VLOOKUP($A188,Raw!$B$2:$DG$512,39,0)</f>
        <v>0</v>
      </c>
      <c r="D188" t="str">
        <f>VLOOKUP($A188,Raw!$B$2:$DG$512,40,0)</f>
        <v>0</v>
      </c>
      <c r="E188" t="str">
        <f>VLOOKUP($A188,Raw!$B$2:$DG$512,41,0)</f>
        <v>0</v>
      </c>
      <c r="F188" t="str">
        <f>VLOOKUP($A188,Raw!$B$2:$DG$512,42,0)</f>
        <v>0</v>
      </c>
      <c r="G188" t="str">
        <f>VLOOKUP($A188,Raw!$B$2:$DG$512,43,0)</f>
        <v>0</v>
      </c>
      <c r="H188" t="str">
        <f>VLOOKUP($A188,Raw!$B$2:$DG$512,44,0)</f>
        <v>0</v>
      </c>
      <c r="I188" t="str">
        <f>VLOOKUP($A188,Raw!$B$2:$DG$512,45,0)</f>
        <v>0</v>
      </c>
      <c r="J188" t="str">
        <f>VLOOKUP($A188,Raw!$B$2:$DG$512,46,0)</f>
        <v>0</v>
      </c>
      <c r="K188" t="str">
        <f>VLOOKUP($A188,Raw!$B$2:$DG$512,47,0)</f>
        <v>1.42</v>
      </c>
      <c r="L188" t="str">
        <f>VLOOKUP($A188,Raw!$B$2:$DG$512,48,0)</f>
        <v>0.06</v>
      </c>
      <c r="M188" t="str">
        <f>VLOOKUP($A188,Raw!$B$2:$DG$512,49,0)</f>
        <v>6.21</v>
      </c>
    </row>
    <row r="189" spans="1:13" x14ac:dyDescent="0.3">
      <c r="A189" s="1" t="s">
        <v>3388</v>
      </c>
      <c r="B189" t="str">
        <f>VLOOKUP($A189,Raw!$B$2:$DG$512,38,0)</f>
        <v>0</v>
      </c>
      <c r="C189" t="str">
        <f>VLOOKUP($A189,Raw!$B$2:$DG$512,39,0)</f>
        <v>0</v>
      </c>
      <c r="D189" t="str">
        <f>VLOOKUP($A189,Raw!$B$2:$DG$512,40,0)</f>
        <v>0</v>
      </c>
      <c r="E189" t="str">
        <f>VLOOKUP($A189,Raw!$B$2:$DG$512,41,0)</f>
        <v>0</v>
      </c>
      <c r="F189" t="str">
        <f>VLOOKUP($A189,Raw!$B$2:$DG$512,42,0)</f>
        <v>0</v>
      </c>
      <c r="G189" t="str">
        <f>VLOOKUP($A189,Raw!$B$2:$DG$512,43,0)</f>
        <v>0</v>
      </c>
      <c r="H189" t="str">
        <f>VLOOKUP($A189,Raw!$B$2:$DG$512,44,0)</f>
        <v>0</v>
      </c>
      <c r="I189" t="str">
        <f>VLOOKUP($A189,Raw!$B$2:$DG$512,45,0)</f>
        <v>0</v>
      </c>
      <c r="J189" t="str">
        <f>VLOOKUP($A189,Raw!$B$2:$DG$512,46,0)</f>
        <v>0</v>
      </c>
      <c r="K189" t="str">
        <f>VLOOKUP($A189,Raw!$B$2:$DG$512,47,0)</f>
        <v>0</v>
      </c>
      <c r="L189" t="str">
        <f>VLOOKUP($A189,Raw!$B$2:$DG$512,48,0)</f>
        <v>0</v>
      </c>
      <c r="M189" t="str">
        <f>VLOOKUP($A189,Raw!$B$2:$DG$512,49,0)</f>
        <v>0</v>
      </c>
    </row>
    <row r="190" spans="1:13" x14ac:dyDescent="0.3">
      <c r="A190" s="1" t="s">
        <v>3403</v>
      </c>
      <c r="B190" t="str">
        <f>VLOOKUP($A190,Raw!$B$2:$DG$512,38,0)</f>
        <v>0</v>
      </c>
      <c r="C190" t="str">
        <f>VLOOKUP($A190,Raw!$B$2:$DG$512,39,0)</f>
        <v>0</v>
      </c>
      <c r="D190" t="str">
        <f>VLOOKUP($A190,Raw!$B$2:$DG$512,40,0)</f>
        <v>0</v>
      </c>
      <c r="E190" t="str">
        <f>VLOOKUP($A190,Raw!$B$2:$DG$512,41,0)</f>
        <v>0</v>
      </c>
      <c r="F190" t="str">
        <f>VLOOKUP($A190,Raw!$B$2:$DG$512,42,0)</f>
        <v>0</v>
      </c>
      <c r="G190" t="str">
        <f>VLOOKUP($A190,Raw!$B$2:$DG$512,43,0)</f>
        <v>0</v>
      </c>
      <c r="H190" t="str">
        <f>VLOOKUP($A190,Raw!$B$2:$DG$512,44,0)</f>
        <v>0</v>
      </c>
      <c r="I190" t="str">
        <f>VLOOKUP($A190,Raw!$B$2:$DG$512,45,0)</f>
        <v>0</v>
      </c>
      <c r="J190" t="str">
        <f>VLOOKUP($A190,Raw!$B$2:$DG$512,46,0)</f>
        <v>0</v>
      </c>
      <c r="K190" t="str">
        <f>VLOOKUP($A190,Raw!$B$2:$DG$512,47,0)</f>
        <v>0</v>
      </c>
      <c r="L190" t="str">
        <f>VLOOKUP($A190,Raw!$B$2:$DG$512,48,0)</f>
        <v>0</v>
      </c>
      <c r="M190" t="str">
        <f>VLOOKUP($A190,Raw!$B$2:$DG$512,49,0)</f>
        <v>0</v>
      </c>
    </row>
    <row r="191" spans="1:13" x14ac:dyDescent="0.3">
      <c r="A191" s="1" t="s">
        <v>3410</v>
      </c>
      <c r="B191" t="str">
        <f>VLOOKUP($A191,Raw!$B$2:$DG$512,38,0)</f>
        <v>0</v>
      </c>
      <c r="C191" t="str">
        <f>VLOOKUP($A191,Raw!$B$2:$DG$512,39,0)</f>
        <v>0</v>
      </c>
      <c r="D191" t="str">
        <f>VLOOKUP($A191,Raw!$B$2:$DG$512,40,0)</f>
        <v>0</v>
      </c>
      <c r="E191" t="str">
        <f>VLOOKUP($A191,Raw!$B$2:$DG$512,41,0)</f>
        <v>0</v>
      </c>
      <c r="F191" t="str">
        <f>VLOOKUP($A191,Raw!$B$2:$DG$512,42,0)</f>
        <v>0</v>
      </c>
      <c r="G191" t="str">
        <f>VLOOKUP($A191,Raw!$B$2:$DG$512,43,0)</f>
        <v>0</v>
      </c>
      <c r="H191" t="str">
        <f>VLOOKUP($A191,Raw!$B$2:$DG$512,44,0)</f>
        <v>0</v>
      </c>
      <c r="I191" t="str">
        <f>VLOOKUP($A191,Raw!$B$2:$DG$512,45,0)</f>
        <v>0</v>
      </c>
      <c r="J191" t="str">
        <f>VLOOKUP($A191,Raw!$B$2:$DG$512,46,0)</f>
        <v>0</v>
      </c>
      <c r="K191" t="str">
        <f>VLOOKUP($A191,Raw!$B$2:$DG$512,47,0)</f>
        <v>0</v>
      </c>
      <c r="L191" t="str">
        <f>VLOOKUP($A191,Raw!$B$2:$DG$512,48,0)</f>
        <v>0</v>
      </c>
      <c r="M191" t="str">
        <f>VLOOKUP($A191,Raw!$B$2:$DG$512,49,0)</f>
        <v>0</v>
      </c>
    </row>
    <row r="192" spans="1:13" x14ac:dyDescent="0.3">
      <c r="A192" s="1" t="s">
        <v>3432</v>
      </c>
      <c r="B192" t="str">
        <f>VLOOKUP($A192,Raw!$B$2:$DG$512,38,0)</f>
        <v>596.47</v>
      </c>
      <c r="C192" t="str">
        <f>VLOOKUP($A192,Raw!$B$2:$DG$512,39,0)</f>
        <v>0</v>
      </c>
      <c r="D192" t="str">
        <f>VLOOKUP($A192,Raw!$B$2:$DG$512,40,0)</f>
        <v>0</v>
      </c>
      <c r="E192" t="str">
        <f>VLOOKUP($A192,Raw!$B$2:$DG$512,41,0)</f>
        <v>0</v>
      </c>
      <c r="F192" t="str">
        <f>VLOOKUP($A192,Raw!$B$2:$DG$512,42,0)</f>
        <v>0</v>
      </c>
      <c r="G192" t="str">
        <f>VLOOKUP($A192,Raw!$B$2:$DG$512,43,0)</f>
        <v>0</v>
      </c>
      <c r="H192" t="str">
        <f>VLOOKUP($A192,Raw!$B$2:$DG$512,44,0)</f>
        <v>0</v>
      </c>
      <c r="I192" t="str">
        <f>VLOOKUP($A192,Raw!$B$2:$DG$512,45,0)</f>
        <v>0</v>
      </c>
      <c r="J192" t="str">
        <f>VLOOKUP($A192,Raw!$B$2:$DG$512,46,0)</f>
        <v>0</v>
      </c>
      <c r="K192" t="str">
        <f>VLOOKUP($A192,Raw!$B$2:$DG$512,47,0)</f>
        <v>10.77</v>
      </c>
      <c r="L192" t="str">
        <f>VLOOKUP($A192,Raw!$B$2:$DG$512,48,0)</f>
        <v>12.43</v>
      </c>
      <c r="M192" t="str">
        <f>VLOOKUP($A192,Raw!$B$2:$DG$512,49,0)</f>
        <v>619.67</v>
      </c>
    </row>
    <row r="193" spans="1:13" x14ac:dyDescent="0.3">
      <c r="A193" s="1" t="s">
        <v>3468</v>
      </c>
      <c r="B193" t="str">
        <f>VLOOKUP($A193,Raw!$B$2:$DG$512,38,0)</f>
        <v>0</v>
      </c>
      <c r="C193" t="str">
        <f>VLOOKUP($A193,Raw!$B$2:$DG$512,39,0)</f>
        <v>0</v>
      </c>
      <c r="D193" t="str">
        <f>VLOOKUP($A193,Raw!$B$2:$DG$512,40,0)</f>
        <v>0</v>
      </c>
      <c r="E193" t="str">
        <f>VLOOKUP($A193,Raw!$B$2:$DG$512,41,0)</f>
        <v>0</v>
      </c>
      <c r="F193" t="str">
        <f>VLOOKUP($A193,Raw!$B$2:$DG$512,42,0)</f>
        <v>0</v>
      </c>
      <c r="G193" t="str">
        <f>VLOOKUP($A193,Raw!$B$2:$DG$512,43,0)</f>
        <v>0</v>
      </c>
      <c r="H193" t="str">
        <f>VLOOKUP($A193,Raw!$B$2:$DG$512,44,0)</f>
        <v>0</v>
      </c>
      <c r="I193" t="str">
        <f>VLOOKUP($A193,Raw!$B$2:$DG$512,45,0)</f>
        <v>0</v>
      </c>
      <c r="J193" t="str">
        <f>VLOOKUP($A193,Raw!$B$2:$DG$512,46,0)</f>
        <v>0</v>
      </c>
      <c r="K193" t="str">
        <f>VLOOKUP($A193,Raw!$B$2:$DG$512,47,0)</f>
        <v>0</v>
      </c>
      <c r="L193" t="str">
        <f>VLOOKUP($A193,Raw!$B$2:$DG$512,48,0)</f>
        <v>0</v>
      </c>
      <c r="M193" t="str">
        <f>VLOOKUP($A193,Raw!$B$2:$DG$512,49,0)</f>
        <v>0</v>
      </c>
    </row>
    <row r="194" spans="1:13" x14ac:dyDescent="0.3">
      <c r="A194" s="1" t="s">
        <v>3473</v>
      </c>
      <c r="B194" t="str">
        <f>VLOOKUP($A194,Raw!$B$2:$DG$512,38,0)</f>
        <v>0</v>
      </c>
      <c r="C194" t="str">
        <f>VLOOKUP($A194,Raw!$B$2:$DG$512,39,0)</f>
        <v>0</v>
      </c>
      <c r="D194" t="str">
        <f>VLOOKUP($A194,Raw!$B$2:$DG$512,40,0)</f>
        <v>0</v>
      </c>
      <c r="E194" t="str">
        <f>VLOOKUP($A194,Raw!$B$2:$DG$512,41,0)</f>
        <v>0</v>
      </c>
      <c r="F194" t="str">
        <f>VLOOKUP($A194,Raw!$B$2:$DG$512,42,0)</f>
        <v>0</v>
      </c>
      <c r="G194" t="str">
        <f>VLOOKUP($A194,Raw!$B$2:$DG$512,43,0)</f>
        <v>0</v>
      </c>
      <c r="H194" t="str">
        <f>VLOOKUP($A194,Raw!$B$2:$DG$512,44,0)</f>
        <v>0</v>
      </c>
      <c r="I194" t="str">
        <f>VLOOKUP($A194,Raw!$B$2:$DG$512,45,0)</f>
        <v>0</v>
      </c>
      <c r="J194" t="str">
        <f>VLOOKUP($A194,Raw!$B$2:$DG$512,46,0)</f>
        <v>0</v>
      </c>
      <c r="K194" t="str">
        <f>VLOOKUP($A194,Raw!$B$2:$DG$512,47,0)</f>
        <v>0</v>
      </c>
      <c r="L194" t="str">
        <f>VLOOKUP($A194,Raw!$B$2:$DG$512,48,0)</f>
        <v>0</v>
      </c>
      <c r="M194" t="str">
        <f>VLOOKUP($A194,Raw!$B$2:$DG$512,49,0)</f>
        <v>0</v>
      </c>
    </row>
    <row r="195" spans="1:13" x14ac:dyDescent="0.3">
      <c r="A195" s="1" t="s">
        <v>3491</v>
      </c>
      <c r="B195" t="str">
        <f>VLOOKUP($A195,Raw!$B$2:$DG$512,38,0)</f>
        <v>722.06</v>
      </c>
      <c r="C195" t="str">
        <f>VLOOKUP($A195,Raw!$B$2:$DG$512,39,0)</f>
        <v>0.99</v>
      </c>
      <c r="D195" t="str">
        <f>VLOOKUP($A195,Raw!$B$2:$DG$512,40,0)</f>
        <v>67</v>
      </c>
      <c r="E195" t="str">
        <f>VLOOKUP($A195,Raw!$B$2:$DG$512,41,0)</f>
        <v>0.31</v>
      </c>
      <c r="F195" t="str">
        <f>VLOOKUP($A195,Raw!$B$2:$DG$512,42,0)</f>
        <v>41.25</v>
      </c>
      <c r="G195" t="str">
        <f>VLOOKUP($A195,Raw!$B$2:$DG$512,43,0)</f>
        <v>1.1</v>
      </c>
      <c r="H195" t="str">
        <f>VLOOKUP($A195,Raw!$B$2:$DG$512,44,0)</f>
        <v>0</v>
      </c>
      <c r="I195" t="str">
        <f>VLOOKUP($A195,Raw!$B$2:$DG$512,45,0)</f>
        <v>0</v>
      </c>
      <c r="J195" t="str">
        <f>VLOOKUP($A195,Raw!$B$2:$DG$512,46,0)</f>
        <v>0</v>
      </c>
      <c r="K195" t="str">
        <f>VLOOKUP($A195,Raw!$B$2:$DG$512,47,0)</f>
        <v>3182.69</v>
      </c>
      <c r="L195" t="str">
        <f>VLOOKUP($A195,Raw!$B$2:$DG$512,48,0)</f>
        <v>120.5</v>
      </c>
      <c r="M195" t="str">
        <f>VLOOKUP($A195,Raw!$B$2:$DG$512,49,0)</f>
        <v>4135.9</v>
      </c>
    </row>
    <row r="196" spans="1:13" x14ac:dyDescent="0.3">
      <c r="A196" s="1" t="s">
        <v>3532</v>
      </c>
      <c r="B196" t="str">
        <f>VLOOKUP($A196,Raw!$B$2:$DG$512,38,0)</f>
        <v>0</v>
      </c>
      <c r="C196" t="str">
        <f>VLOOKUP($A196,Raw!$B$2:$DG$512,39,0)</f>
        <v>0</v>
      </c>
      <c r="D196" t="str">
        <f>VLOOKUP($A196,Raw!$B$2:$DG$512,40,0)</f>
        <v>0</v>
      </c>
      <c r="E196" t="str">
        <f>VLOOKUP($A196,Raw!$B$2:$DG$512,41,0)</f>
        <v>0</v>
      </c>
      <c r="F196" t="str">
        <f>VLOOKUP($A196,Raw!$B$2:$DG$512,42,0)</f>
        <v>0</v>
      </c>
      <c r="G196" t="str">
        <f>VLOOKUP($A196,Raw!$B$2:$DG$512,43,0)</f>
        <v>0</v>
      </c>
      <c r="H196" t="str">
        <f>VLOOKUP($A196,Raw!$B$2:$DG$512,44,0)</f>
        <v>0</v>
      </c>
      <c r="I196" t="str">
        <f>VLOOKUP($A196,Raw!$B$2:$DG$512,45,0)</f>
        <v>0</v>
      </c>
      <c r="J196" t="str">
        <f>VLOOKUP($A196,Raw!$B$2:$DG$512,46,0)</f>
        <v>0</v>
      </c>
      <c r="K196" t="str">
        <f>VLOOKUP($A196,Raw!$B$2:$DG$512,47,0)</f>
        <v>0</v>
      </c>
      <c r="L196" t="str">
        <f>VLOOKUP($A196,Raw!$B$2:$DG$512,48,0)</f>
        <v>0</v>
      </c>
      <c r="M196" t="str">
        <f>VLOOKUP($A196,Raw!$B$2:$DG$512,49,0)</f>
        <v>0</v>
      </c>
    </row>
    <row r="197" spans="1:13" x14ac:dyDescent="0.3">
      <c r="A197" s="1" t="s">
        <v>3541</v>
      </c>
      <c r="B197" t="str">
        <f>VLOOKUP($A197,Raw!$B$2:$DG$512,38,0)</f>
        <v>0</v>
      </c>
      <c r="C197" t="str">
        <f>VLOOKUP($A197,Raw!$B$2:$DG$512,39,0)</f>
        <v>0</v>
      </c>
      <c r="D197" t="str">
        <f>VLOOKUP($A197,Raw!$B$2:$DG$512,40,0)</f>
        <v>0</v>
      </c>
      <c r="E197" t="str">
        <f>VLOOKUP($A197,Raw!$B$2:$DG$512,41,0)</f>
        <v>0</v>
      </c>
      <c r="F197" t="str">
        <f>VLOOKUP($A197,Raw!$B$2:$DG$512,42,0)</f>
        <v>0</v>
      </c>
      <c r="G197" t="str">
        <f>VLOOKUP($A197,Raw!$B$2:$DG$512,43,0)</f>
        <v>0</v>
      </c>
      <c r="H197" t="str">
        <f>VLOOKUP($A197,Raw!$B$2:$DG$512,44,0)</f>
        <v>0</v>
      </c>
      <c r="I197" t="str">
        <f>VLOOKUP($A197,Raw!$B$2:$DG$512,45,0)</f>
        <v>0</v>
      </c>
      <c r="J197" t="str">
        <f>VLOOKUP($A197,Raw!$B$2:$DG$512,46,0)</f>
        <v>0</v>
      </c>
      <c r="K197" t="str">
        <f>VLOOKUP($A197,Raw!$B$2:$DG$512,47,0)</f>
        <v>0</v>
      </c>
      <c r="L197" t="str">
        <f>VLOOKUP($A197,Raw!$B$2:$DG$512,48,0)</f>
        <v>0</v>
      </c>
      <c r="M197" t="str">
        <f>VLOOKUP($A197,Raw!$B$2:$DG$512,49,0)</f>
        <v>0</v>
      </c>
    </row>
    <row r="198" spans="1:13" x14ac:dyDescent="0.3">
      <c r="A198" s="1" t="s">
        <v>3553</v>
      </c>
      <c r="B198" t="str">
        <f>VLOOKUP($A198,Raw!$B$2:$DG$512,38,0)</f>
        <v>0</v>
      </c>
      <c r="C198" t="str">
        <f>VLOOKUP($A198,Raw!$B$2:$DG$512,39,0)</f>
        <v>0</v>
      </c>
      <c r="D198" t="str">
        <f>VLOOKUP($A198,Raw!$B$2:$DG$512,40,0)</f>
        <v>0</v>
      </c>
      <c r="E198" t="str">
        <f>VLOOKUP($A198,Raw!$B$2:$DG$512,41,0)</f>
        <v>0</v>
      </c>
      <c r="F198" t="str">
        <f>VLOOKUP($A198,Raw!$B$2:$DG$512,42,0)</f>
        <v>0</v>
      </c>
      <c r="G198" t="str">
        <f>VLOOKUP($A198,Raw!$B$2:$DG$512,43,0)</f>
        <v>0</v>
      </c>
      <c r="H198" t="str">
        <f>VLOOKUP($A198,Raw!$B$2:$DG$512,44,0)</f>
        <v>0</v>
      </c>
      <c r="I198" t="str">
        <f>VLOOKUP($A198,Raw!$B$2:$DG$512,45,0)</f>
        <v>0</v>
      </c>
      <c r="J198" t="str">
        <f>VLOOKUP($A198,Raw!$B$2:$DG$512,46,0)</f>
        <v>0</v>
      </c>
      <c r="K198" t="str">
        <f>VLOOKUP($A198,Raw!$B$2:$DG$512,47,0)</f>
        <v>0</v>
      </c>
      <c r="L198" t="str">
        <f>VLOOKUP($A198,Raw!$B$2:$DG$512,48,0)</f>
        <v>0</v>
      </c>
      <c r="M198" t="str">
        <f>VLOOKUP($A198,Raw!$B$2:$DG$512,49,0)</f>
        <v>0</v>
      </c>
    </row>
    <row r="199" spans="1:13" x14ac:dyDescent="0.3">
      <c r="A199" s="1" t="s">
        <v>3572</v>
      </c>
      <c r="B199" t="str">
        <f>VLOOKUP($A199,Raw!$B$2:$DG$512,38,0)</f>
        <v>0</v>
      </c>
      <c r="C199" t="str">
        <f>VLOOKUP($A199,Raw!$B$2:$DG$512,39,0)</f>
        <v>0</v>
      </c>
      <c r="D199" t="str">
        <f>VLOOKUP($A199,Raw!$B$2:$DG$512,40,0)</f>
        <v>0</v>
      </c>
      <c r="E199" t="str">
        <f>VLOOKUP($A199,Raw!$B$2:$DG$512,41,0)</f>
        <v>0</v>
      </c>
      <c r="F199" t="str">
        <f>VLOOKUP($A199,Raw!$B$2:$DG$512,42,0)</f>
        <v>0</v>
      </c>
      <c r="G199" t="str">
        <f>VLOOKUP($A199,Raw!$B$2:$DG$512,43,0)</f>
        <v>0</v>
      </c>
      <c r="H199" t="str">
        <f>VLOOKUP($A199,Raw!$B$2:$DG$512,44,0)</f>
        <v>0</v>
      </c>
      <c r="I199" t="str">
        <f>VLOOKUP($A199,Raw!$B$2:$DG$512,45,0)</f>
        <v>0</v>
      </c>
      <c r="J199" t="str">
        <f>VLOOKUP($A199,Raw!$B$2:$DG$512,46,0)</f>
        <v>0</v>
      </c>
      <c r="K199" t="str">
        <f>VLOOKUP($A199,Raw!$B$2:$DG$512,47,0)</f>
        <v>0</v>
      </c>
      <c r="L199" t="str">
        <f>VLOOKUP($A199,Raw!$B$2:$DG$512,48,0)</f>
        <v>0</v>
      </c>
      <c r="M199" t="str">
        <f>VLOOKUP($A199,Raw!$B$2:$DG$512,49,0)</f>
        <v>0</v>
      </c>
    </row>
    <row r="200" spans="1:13" x14ac:dyDescent="0.3">
      <c r="A200" s="1" t="s">
        <v>3585</v>
      </c>
      <c r="B200" t="str">
        <f>VLOOKUP($A200,Raw!$B$2:$DG$512,38,0)</f>
        <v>0</v>
      </c>
      <c r="C200" t="str">
        <f>VLOOKUP($A200,Raw!$B$2:$DG$512,39,0)</f>
        <v>0</v>
      </c>
      <c r="D200" t="str">
        <f>VLOOKUP($A200,Raw!$B$2:$DG$512,40,0)</f>
        <v>0</v>
      </c>
      <c r="E200" t="str">
        <f>VLOOKUP($A200,Raw!$B$2:$DG$512,41,0)</f>
        <v>0</v>
      </c>
      <c r="F200" t="str">
        <f>VLOOKUP($A200,Raw!$B$2:$DG$512,42,0)</f>
        <v>0</v>
      </c>
      <c r="G200" t="str">
        <f>VLOOKUP($A200,Raw!$B$2:$DG$512,43,0)</f>
        <v>0</v>
      </c>
      <c r="H200" t="str">
        <f>VLOOKUP($A200,Raw!$B$2:$DG$512,44,0)</f>
        <v>0</v>
      </c>
      <c r="I200" t="str">
        <f>VLOOKUP($A200,Raw!$B$2:$DG$512,45,0)</f>
        <v>0</v>
      </c>
      <c r="J200" t="str">
        <f>VLOOKUP($A200,Raw!$B$2:$DG$512,46,0)</f>
        <v>0</v>
      </c>
      <c r="K200" t="str">
        <f>VLOOKUP($A200,Raw!$B$2:$DG$512,47,0)</f>
        <v>0</v>
      </c>
      <c r="L200" t="str">
        <f>VLOOKUP($A200,Raw!$B$2:$DG$512,48,0)</f>
        <v>0</v>
      </c>
      <c r="M200" t="str">
        <f>VLOOKUP($A200,Raw!$B$2:$DG$512,49,0)</f>
        <v>0</v>
      </c>
    </row>
    <row r="201" spans="1:13" x14ac:dyDescent="0.3">
      <c r="A201" s="1" t="s">
        <v>3602</v>
      </c>
      <c r="B201" t="str">
        <f>VLOOKUP($A201,Raw!$B$2:$DG$512,38,0)</f>
        <v>0</v>
      </c>
      <c r="C201" t="str">
        <f>VLOOKUP($A201,Raw!$B$2:$DG$512,39,0)</f>
        <v>0</v>
      </c>
      <c r="D201" t="str">
        <f>VLOOKUP($A201,Raw!$B$2:$DG$512,40,0)</f>
        <v>0</v>
      </c>
      <c r="E201" t="str">
        <f>VLOOKUP($A201,Raw!$B$2:$DG$512,41,0)</f>
        <v>0</v>
      </c>
      <c r="F201" t="str">
        <f>VLOOKUP($A201,Raw!$B$2:$DG$512,42,0)</f>
        <v>0</v>
      </c>
      <c r="G201" t="str">
        <f>VLOOKUP($A201,Raw!$B$2:$DG$512,43,0)</f>
        <v>0</v>
      </c>
      <c r="H201" t="str">
        <f>VLOOKUP($A201,Raw!$B$2:$DG$512,44,0)</f>
        <v>0</v>
      </c>
      <c r="I201" t="str">
        <f>VLOOKUP($A201,Raw!$B$2:$DG$512,45,0)</f>
        <v>0</v>
      </c>
      <c r="J201" t="str">
        <f>VLOOKUP($A201,Raw!$B$2:$DG$512,46,0)</f>
        <v>0</v>
      </c>
      <c r="K201" t="str">
        <f>VLOOKUP($A201,Raw!$B$2:$DG$512,47,0)</f>
        <v>0</v>
      </c>
      <c r="L201" t="str">
        <f>VLOOKUP($A201,Raw!$B$2:$DG$512,48,0)</f>
        <v>0</v>
      </c>
      <c r="M201" t="str">
        <f>VLOOKUP($A201,Raw!$B$2:$DG$512,49,0)</f>
        <v>0</v>
      </c>
    </row>
    <row r="202" spans="1:13" x14ac:dyDescent="0.3">
      <c r="A202" s="1" t="s">
        <v>3616</v>
      </c>
      <c r="B202" t="str">
        <f>VLOOKUP($A202,Raw!$B$2:$DG$512,38,0)</f>
        <v>279</v>
      </c>
      <c r="C202" t="str">
        <f>VLOOKUP($A202,Raw!$B$2:$DG$512,39,0)</f>
        <v>0.02</v>
      </c>
      <c r="D202" t="str">
        <f>VLOOKUP($A202,Raw!$B$2:$DG$512,40,0)</f>
        <v>10.99</v>
      </c>
      <c r="E202" t="str">
        <f>VLOOKUP($A202,Raw!$B$2:$DG$512,41,0)</f>
        <v>0</v>
      </c>
      <c r="F202" t="str">
        <f>VLOOKUP($A202,Raw!$B$2:$DG$512,42,0)</f>
        <v>0</v>
      </c>
      <c r="G202" t="str">
        <f>VLOOKUP($A202,Raw!$B$2:$DG$512,43,0)</f>
        <v>0</v>
      </c>
      <c r="H202" t="str">
        <f>VLOOKUP($A202,Raw!$B$2:$DG$512,44,0)</f>
        <v>0</v>
      </c>
      <c r="I202" t="str">
        <f>VLOOKUP($A202,Raw!$B$2:$DG$512,45,0)</f>
        <v>0</v>
      </c>
      <c r="J202" t="str">
        <f>VLOOKUP($A202,Raw!$B$2:$DG$512,46,0)</f>
        <v>0</v>
      </c>
      <c r="K202" t="str">
        <f>VLOOKUP($A202,Raw!$B$2:$DG$512,47,0)</f>
        <v>194.97</v>
      </c>
      <c r="L202" t="str">
        <f>VLOOKUP($A202,Raw!$B$2:$DG$512,48,0)</f>
        <v>13.42</v>
      </c>
      <c r="M202" t="str">
        <f>VLOOKUP($A202,Raw!$B$2:$DG$512,49,0)</f>
        <v>498.4</v>
      </c>
    </row>
    <row r="203" spans="1:13" x14ac:dyDescent="0.3">
      <c r="A203" s="1" t="s">
        <v>3646</v>
      </c>
      <c r="B203" t="str">
        <f>VLOOKUP($A203,Raw!$B$2:$DG$512,38,0)</f>
        <v>0</v>
      </c>
      <c r="C203" t="str">
        <f>VLOOKUP($A203,Raw!$B$2:$DG$512,39,0)</f>
        <v>0</v>
      </c>
      <c r="D203" t="str">
        <f>VLOOKUP($A203,Raw!$B$2:$DG$512,40,0)</f>
        <v>0</v>
      </c>
      <c r="E203" t="str">
        <f>VLOOKUP($A203,Raw!$B$2:$DG$512,41,0)</f>
        <v>0</v>
      </c>
      <c r="F203" t="str">
        <f>VLOOKUP($A203,Raw!$B$2:$DG$512,42,0)</f>
        <v>0</v>
      </c>
      <c r="G203" t="str">
        <f>VLOOKUP($A203,Raw!$B$2:$DG$512,43,0)</f>
        <v>0</v>
      </c>
      <c r="H203" t="str">
        <f>VLOOKUP($A203,Raw!$B$2:$DG$512,44,0)</f>
        <v>0</v>
      </c>
      <c r="I203" t="str">
        <f>VLOOKUP($A203,Raw!$B$2:$DG$512,45,0)</f>
        <v>0</v>
      </c>
      <c r="J203" t="str">
        <f>VLOOKUP($A203,Raw!$B$2:$DG$512,46,0)</f>
        <v>0</v>
      </c>
      <c r="K203" t="str">
        <f>VLOOKUP($A203,Raw!$B$2:$DG$512,47,0)</f>
        <v>0</v>
      </c>
      <c r="L203" t="str">
        <f>VLOOKUP($A203,Raw!$B$2:$DG$512,48,0)</f>
        <v>0</v>
      </c>
      <c r="M203" t="str">
        <f>VLOOKUP($A203,Raw!$B$2:$DG$512,49,0)</f>
        <v>0</v>
      </c>
    </row>
    <row r="204" spans="1:13" x14ac:dyDescent="0.3">
      <c r="A204" s="1" t="s">
        <v>3652</v>
      </c>
      <c r="B204" t="str">
        <f>VLOOKUP($A204,Raw!$B$2:$DG$512,38,0)</f>
        <v>2006.33</v>
      </c>
      <c r="C204" t="str">
        <f>VLOOKUP($A204,Raw!$B$2:$DG$512,39,0)</f>
        <v>0</v>
      </c>
      <c r="D204" t="str">
        <f>VLOOKUP($A204,Raw!$B$2:$DG$512,40,0)</f>
        <v>1.19</v>
      </c>
      <c r="E204" t="str">
        <f>VLOOKUP($A204,Raw!$B$2:$DG$512,41,0)</f>
        <v>0</v>
      </c>
      <c r="F204" t="str">
        <f>VLOOKUP($A204,Raw!$B$2:$DG$512,42,0)</f>
        <v>0</v>
      </c>
      <c r="G204" t="str">
        <f>VLOOKUP($A204,Raw!$B$2:$DG$512,43,0)</f>
        <v>0</v>
      </c>
      <c r="H204" t="str">
        <f>VLOOKUP($A204,Raw!$B$2:$DG$512,44,0)</f>
        <v>0</v>
      </c>
      <c r="I204" t="str">
        <f>VLOOKUP($A204,Raw!$B$2:$DG$512,45,0)</f>
        <v>0</v>
      </c>
      <c r="J204" t="str">
        <f>VLOOKUP($A204,Raw!$B$2:$DG$512,46,0)</f>
        <v>0</v>
      </c>
      <c r="K204" t="str">
        <f>VLOOKUP($A204,Raw!$B$2:$DG$512,47,0)</f>
        <v>52.38</v>
      </c>
      <c r="L204" t="str">
        <f>VLOOKUP($A204,Raw!$B$2:$DG$512,48,0)</f>
        <v>42.87</v>
      </c>
      <c r="M204" t="str">
        <f>VLOOKUP($A204,Raw!$B$2:$DG$512,49,0)</f>
        <v>2102.77</v>
      </c>
    </row>
    <row r="205" spans="1:13" x14ac:dyDescent="0.3">
      <c r="A205" s="1" t="s">
        <v>3689</v>
      </c>
      <c r="B205" t="str">
        <f>VLOOKUP($A205,Raw!$B$2:$DG$512,38,0)</f>
        <v>0</v>
      </c>
      <c r="C205" t="str">
        <f>VLOOKUP($A205,Raw!$B$2:$DG$512,39,0)</f>
        <v>0</v>
      </c>
      <c r="D205" t="str">
        <f>VLOOKUP($A205,Raw!$B$2:$DG$512,40,0)</f>
        <v>0</v>
      </c>
      <c r="E205" t="str">
        <f>VLOOKUP($A205,Raw!$B$2:$DG$512,41,0)</f>
        <v>0</v>
      </c>
      <c r="F205" t="str">
        <f>VLOOKUP($A205,Raw!$B$2:$DG$512,42,0)</f>
        <v>0</v>
      </c>
      <c r="G205" t="str">
        <f>VLOOKUP($A205,Raw!$B$2:$DG$512,43,0)</f>
        <v>0</v>
      </c>
      <c r="H205" t="str">
        <f>VLOOKUP($A205,Raw!$B$2:$DG$512,44,0)</f>
        <v>0</v>
      </c>
      <c r="I205" t="str">
        <f>VLOOKUP($A205,Raw!$B$2:$DG$512,45,0)</f>
        <v>0</v>
      </c>
      <c r="J205" t="str">
        <f>VLOOKUP($A205,Raw!$B$2:$DG$512,46,0)</f>
        <v>0</v>
      </c>
      <c r="K205" t="str">
        <f>VLOOKUP($A205,Raw!$B$2:$DG$512,47,0)</f>
        <v>0</v>
      </c>
      <c r="L205" t="str">
        <f>VLOOKUP($A205,Raw!$B$2:$DG$512,48,0)</f>
        <v>0</v>
      </c>
      <c r="M205" t="str">
        <f>VLOOKUP($A205,Raw!$B$2:$DG$512,49,0)</f>
        <v>0</v>
      </c>
    </row>
    <row r="206" spans="1:13" x14ac:dyDescent="0.3">
      <c r="A206" s="1" t="s">
        <v>3696</v>
      </c>
      <c r="B206" t="str">
        <f>VLOOKUP($A206,Raw!$B$2:$DG$512,38,0)</f>
        <v>0</v>
      </c>
      <c r="C206" t="str">
        <f>VLOOKUP($A206,Raw!$B$2:$DG$512,39,0)</f>
        <v>0</v>
      </c>
      <c r="D206" t="str">
        <f>VLOOKUP($A206,Raw!$B$2:$DG$512,40,0)</f>
        <v>0</v>
      </c>
      <c r="E206" t="str">
        <f>VLOOKUP($A206,Raw!$B$2:$DG$512,41,0)</f>
        <v>0</v>
      </c>
      <c r="F206" t="str">
        <f>VLOOKUP($A206,Raw!$B$2:$DG$512,42,0)</f>
        <v>0</v>
      </c>
      <c r="G206" t="str">
        <f>VLOOKUP($A206,Raw!$B$2:$DG$512,43,0)</f>
        <v>0</v>
      </c>
      <c r="H206" t="str">
        <f>VLOOKUP($A206,Raw!$B$2:$DG$512,44,0)</f>
        <v>0</v>
      </c>
      <c r="I206" t="str">
        <f>VLOOKUP($A206,Raw!$B$2:$DG$512,45,0)</f>
        <v>0</v>
      </c>
      <c r="J206" t="str">
        <f>VLOOKUP($A206,Raw!$B$2:$DG$512,46,0)</f>
        <v>0</v>
      </c>
      <c r="K206" t="str">
        <f>VLOOKUP($A206,Raw!$B$2:$DG$512,47,0)</f>
        <v>0</v>
      </c>
      <c r="L206" t="str">
        <f>VLOOKUP($A206,Raw!$B$2:$DG$512,48,0)</f>
        <v>0</v>
      </c>
      <c r="M206" t="str">
        <f>VLOOKUP($A206,Raw!$B$2:$DG$512,49,0)</f>
        <v>0</v>
      </c>
    </row>
    <row r="207" spans="1:13" x14ac:dyDescent="0.3">
      <c r="A207" s="1" t="s">
        <v>3713</v>
      </c>
      <c r="B207" t="str">
        <f>VLOOKUP($A207,Raw!$B$2:$DG$512,38,0)</f>
        <v>0</v>
      </c>
      <c r="C207" t="str">
        <f>VLOOKUP($A207,Raw!$B$2:$DG$512,39,0)</f>
        <v>0</v>
      </c>
      <c r="D207" t="str">
        <f>VLOOKUP($A207,Raw!$B$2:$DG$512,40,0)</f>
        <v>0</v>
      </c>
      <c r="E207" t="str">
        <f>VLOOKUP($A207,Raw!$B$2:$DG$512,41,0)</f>
        <v>0</v>
      </c>
      <c r="F207" t="str">
        <f>VLOOKUP($A207,Raw!$B$2:$DG$512,42,0)</f>
        <v>0</v>
      </c>
      <c r="G207" t="str">
        <f>VLOOKUP($A207,Raw!$B$2:$DG$512,43,0)</f>
        <v>0</v>
      </c>
      <c r="H207" t="str">
        <f>VLOOKUP($A207,Raw!$B$2:$DG$512,44,0)</f>
        <v>0</v>
      </c>
      <c r="I207" t="str">
        <f>VLOOKUP($A207,Raw!$B$2:$DG$512,45,0)</f>
        <v>0</v>
      </c>
      <c r="J207" t="str">
        <f>VLOOKUP($A207,Raw!$B$2:$DG$512,46,0)</f>
        <v>0</v>
      </c>
      <c r="K207" t="str">
        <f>VLOOKUP($A207,Raw!$B$2:$DG$512,47,0)</f>
        <v>0</v>
      </c>
      <c r="L207" t="str">
        <f>VLOOKUP($A207,Raw!$B$2:$DG$512,48,0)</f>
        <v>0</v>
      </c>
      <c r="M207" t="str">
        <f>VLOOKUP($A207,Raw!$B$2:$DG$512,49,0)</f>
        <v>0</v>
      </c>
    </row>
    <row r="208" spans="1:13" x14ac:dyDescent="0.3">
      <c r="A208" s="1" t="s">
        <v>3727</v>
      </c>
      <c r="B208" t="str">
        <f>VLOOKUP($A208,Raw!$B$2:$DG$512,38,0)</f>
        <v>0</v>
      </c>
      <c r="C208" t="str">
        <f>VLOOKUP($A208,Raw!$B$2:$DG$512,39,0)</f>
        <v>0</v>
      </c>
      <c r="D208" t="str">
        <f>VLOOKUP($A208,Raw!$B$2:$DG$512,40,0)</f>
        <v>0</v>
      </c>
      <c r="E208" t="str">
        <f>VLOOKUP($A208,Raw!$B$2:$DG$512,41,0)</f>
        <v>0</v>
      </c>
      <c r="F208" t="str">
        <f>VLOOKUP($A208,Raw!$B$2:$DG$512,42,0)</f>
        <v>0</v>
      </c>
      <c r="G208" t="str">
        <f>VLOOKUP($A208,Raw!$B$2:$DG$512,43,0)</f>
        <v>0</v>
      </c>
      <c r="H208" t="str">
        <f>VLOOKUP($A208,Raw!$B$2:$DG$512,44,0)</f>
        <v>0</v>
      </c>
      <c r="I208" t="str">
        <f>VLOOKUP($A208,Raw!$B$2:$DG$512,45,0)</f>
        <v>0</v>
      </c>
      <c r="J208" t="str">
        <f>VLOOKUP($A208,Raw!$B$2:$DG$512,46,0)</f>
        <v>0</v>
      </c>
      <c r="K208" t="str">
        <f>VLOOKUP($A208,Raw!$B$2:$DG$512,47,0)</f>
        <v>0</v>
      </c>
      <c r="L208" t="str">
        <f>VLOOKUP($A208,Raw!$B$2:$DG$512,48,0)</f>
        <v>0</v>
      </c>
      <c r="M208" t="str">
        <f>VLOOKUP($A208,Raw!$B$2:$DG$512,49,0)</f>
        <v>0</v>
      </c>
    </row>
    <row r="209" spans="1:13" x14ac:dyDescent="0.3">
      <c r="A209" s="1" t="s">
        <v>3738</v>
      </c>
      <c r="B209" t="str">
        <f>VLOOKUP($A209,Raw!$B$2:$DG$512,38,0)</f>
        <v>0</v>
      </c>
      <c r="C209" t="str">
        <f>VLOOKUP($A209,Raw!$B$2:$DG$512,39,0)</f>
        <v>0</v>
      </c>
      <c r="D209" t="str">
        <f>VLOOKUP($A209,Raw!$B$2:$DG$512,40,0)</f>
        <v>0</v>
      </c>
      <c r="E209" t="str">
        <f>VLOOKUP($A209,Raw!$B$2:$DG$512,41,0)</f>
        <v>0</v>
      </c>
      <c r="F209" t="str">
        <f>VLOOKUP($A209,Raw!$B$2:$DG$512,42,0)</f>
        <v>0</v>
      </c>
      <c r="G209" t="str">
        <f>VLOOKUP($A209,Raw!$B$2:$DG$512,43,0)</f>
        <v>0</v>
      </c>
      <c r="H209" t="str">
        <f>VLOOKUP($A209,Raw!$B$2:$DG$512,44,0)</f>
        <v>0</v>
      </c>
      <c r="I209" t="str">
        <f>VLOOKUP($A209,Raw!$B$2:$DG$512,45,0)</f>
        <v>0</v>
      </c>
      <c r="J209" t="str">
        <f>VLOOKUP($A209,Raw!$B$2:$DG$512,46,0)</f>
        <v>0</v>
      </c>
      <c r="K209" t="str">
        <f>VLOOKUP($A209,Raw!$B$2:$DG$512,47,0)</f>
        <v>0</v>
      </c>
      <c r="L209" t="str">
        <f>VLOOKUP($A209,Raw!$B$2:$DG$512,48,0)</f>
        <v>0</v>
      </c>
      <c r="M209" t="str">
        <f>VLOOKUP($A209,Raw!$B$2:$DG$512,49,0)</f>
        <v>0</v>
      </c>
    </row>
    <row r="210" spans="1:13" x14ac:dyDescent="0.3">
      <c r="A210" s="1" t="s">
        <v>3752</v>
      </c>
      <c r="B210" t="str">
        <f>VLOOKUP($A210,Raw!$B$2:$DG$512,38,0)</f>
        <v>0</v>
      </c>
      <c r="C210" t="str">
        <f>VLOOKUP($A210,Raw!$B$2:$DG$512,39,0)</f>
        <v>0</v>
      </c>
      <c r="D210" t="str">
        <f>VLOOKUP($A210,Raw!$B$2:$DG$512,40,0)</f>
        <v>0</v>
      </c>
      <c r="E210" t="str">
        <f>VLOOKUP($A210,Raw!$B$2:$DG$512,41,0)</f>
        <v>0</v>
      </c>
      <c r="F210" t="str">
        <f>VLOOKUP($A210,Raw!$B$2:$DG$512,42,0)</f>
        <v>0</v>
      </c>
      <c r="G210" t="str">
        <f>VLOOKUP($A210,Raw!$B$2:$DG$512,43,0)</f>
        <v>0</v>
      </c>
      <c r="H210" t="str">
        <f>VLOOKUP($A210,Raw!$B$2:$DG$512,44,0)</f>
        <v>0</v>
      </c>
      <c r="I210" t="str">
        <f>VLOOKUP($A210,Raw!$B$2:$DG$512,45,0)</f>
        <v>0</v>
      </c>
      <c r="J210" t="str">
        <f>VLOOKUP($A210,Raw!$B$2:$DG$512,46,0)</f>
        <v>0</v>
      </c>
      <c r="K210" t="str">
        <f>VLOOKUP($A210,Raw!$B$2:$DG$512,47,0)</f>
        <v>0</v>
      </c>
      <c r="L210" t="str">
        <f>VLOOKUP($A210,Raw!$B$2:$DG$512,48,0)</f>
        <v>0</v>
      </c>
      <c r="M210" t="str">
        <f>VLOOKUP($A210,Raw!$B$2:$DG$512,49,0)</f>
        <v>0</v>
      </c>
    </row>
    <row r="211" spans="1:13" x14ac:dyDescent="0.3">
      <c r="A211" s="1" t="s">
        <v>3768</v>
      </c>
      <c r="B211" t="str">
        <f>VLOOKUP($A211,Raw!$B$2:$DG$512,38,0)</f>
        <v>0</v>
      </c>
      <c r="C211" t="str">
        <f>VLOOKUP($A211,Raw!$B$2:$DG$512,39,0)</f>
        <v>0</v>
      </c>
      <c r="D211" t="str">
        <f>VLOOKUP($A211,Raw!$B$2:$DG$512,40,0)</f>
        <v>0</v>
      </c>
      <c r="E211" t="str">
        <f>VLOOKUP($A211,Raw!$B$2:$DG$512,41,0)</f>
        <v>0</v>
      </c>
      <c r="F211" t="str">
        <f>VLOOKUP($A211,Raw!$B$2:$DG$512,42,0)</f>
        <v>0</v>
      </c>
      <c r="G211" t="str">
        <f>VLOOKUP($A211,Raw!$B$2:$DG$512,43,0)</f>
        <v>0</v>
      </c>
      <c r="H211" t="str">
        <f>VLOOKUP($A211,Raw!$B$2:$DG$512,44,0)</f>
        <v>0</v>
      </c>
      <c r="I211" t="str">
        <f>VLOOKUP($A211,Raw!$B$2:$DG$512,45,0)</f>
        <v>0</v>
      </c>
      <c r="J211" t="str">
        <f>VLOOKUP($A211,Raw!$B$2:$DG$512,46,0)</f>
        <v>0</v>
      </c>
      <c r="K211" t="str">
        <f>VLOOKUP($A211,Raw!$B$2:$DG$512,47,0)</f>
        <v>0</v>
      </c>
      <c r="L211" t="str">
        <f>VLOOKUP($A211,Raw!$B$2:$DG$512,48,0)</f>
        <v>0</v>
      </c>
      <c r="M211" t="str">
        <f>VLOOKUP($A211,Raw!$B$2:$DG$512,49,0)</f>
        <v>0</v>
      </c>
    </row>
    <row r="212" spans="1:13" x14ac:dyDescent="0.3">
      <c r="A212" s="1" t="s">
        <v>3783</v>
      </c>
      <c r="B212" t="str">
        <f>VLOOKUP($A212,Raw!$B$2:$DG$512,38,0)</f>
        <v>0</v>
      </c>
      <c r="C212" t="str">
        <f>VLOOKUP($A212,Raw!$B$2:$DG$512,39,0)</f>
        <v>0</v>
      </c>
      <c r="D212" t="str">
        <f>VLOOKUP($A212,Raw!$B$2:$DG$512,40,0)</f>
        <v>0</v>
      </c>
      <c r="E212" t="str">
        <f>VLOOKUP($A212,Raw!$B$2:$DG$512,41,0)</f>
        <v>0</v>
      </c>
      <c r="F212" t="str">
        <f>VLOOKUP($A212,Raw!$B$2:$DG$512,42,0)</f>
        <v>0</v>
      </c>
      <c r="G212" t="str">
        <f>VLOOKUP($A212,Raw!$B$2:$DG$512,43,0)</f>
        <v>0</v>
      </c>
      <c r="H212" t="str">
        <f>VLOOKUP($A212,Raw!$B$2:$DG$512,44,0)</f>
        <v>0</v>
      </c>
      <c r="I212" t="str">
        <f>VLOOKUP($A212,Raw!$B$2:$DG$512,45,0)</f>
        <v>0</v>
      </c>
      <c r="J212" t="str">
        <f>VLOOKUP($A212,Raw!$B$2:$DG$512,46,0)</f>
        <v>0</v>
      </c>
      <c r="K212" t="str">
        <f>VLOOKUP($A212,Raw!$B$2:$DG$512,47,0)</f>
        <v>0</v>
      </c>
      <c r="L212" t="str">
        <f>VLOOKUP($A212,Raw!$B$2:$DG$512,48,0)</f>
        <v>0</v>
      </c>
      <c r="M212" t="str">
        <f>VLOOKUP($A212,Raw!$B$2:$DG$512,49,0)</f>
        <v>0</v>
      </c>
    </row>
    <row r="213" spans="1:13" x14ac:dyDescent="0.3">
      <c r="A213" s="1" t="s">
        <v>3798</v>
      </c>
      <c r="B213" t="str">
        <f>VLOOKUP($A213,Raw!$B$2:$DG$512,38,0)</f>
        <v>0</v>
      </c>
      <c r="C213" t="str">
        <f>VLOOKUP($A213,Raw!$B$2:$DG$512,39,0)</f>
        <v>0</v>
      </c>
      <c r="D213" t="str">
        <f>VLOOKUP($A213,Raw!$B$2:$DG$512,40,0)</f>
        <v>0</v>
      </c>
      <c r="E213" t="str">
        <f>VLOOKUP($A213,Raw!$B$2:$DG$512,41,0)</f>
        <v>0</v>
      </c>
      <c r="F213" t="str">
        <f>VLOOKUP($A213,Raw!$B$2:$DG$512,42,0)</f>
        <v>0</v>
      </c>
      <c r="G213" t="str">
        <f>VLOOKUP($A213,Raw!$B$2:$DG$512,43,0)</f>
        <v>0</v>
      </c>
      <c r="H213" t="str">
        <f>VLOOKUP($A213,Raw!$B$2:$DG$512,44,0)</f>
        <v>0</v>
      </c>
      <c r="I213" t="str">
        <f>VLOOKUP($A213,Raw!$B$2:$DG$512,45,0)</f>
        <v>0</v>
      </c>
      <c r="J213" t="str">
        <f>VLOOKUP($A213,Raw!$B$2:$DG$512,46,0)</f>
        <v>0</v>
      </c>
      <c r="K213" t="str">
        <f>VLOOKUP($A213,Raw!$B$2:$DG$512,47,0)</f>
        <v>0</v>
      </c>
      <c r="L213" t="str">
        <f>VLOOKUP($A213,Raw!$B$2:$DG$512,48,0)</f>
        <v>0</v>
      </c>
      <c r="M213" t="str">
        <f>VLOOKUP($A213,Raw!$B$2:$DG$512,49,0)</f>
        <v>0</v>
      </c>
    </row>
    <row r="214" spans="1:13" x14ac:dyDescent="0.3">
      <c r="A214" s="1" t="s">
        <v>3806</v>
      </c>
      <c r="B214" t="str">
        <f>VLOOKUP($A214,Raw!$B$2:$DG$512,38,0)</f>
        <v>0</v>
      </c>
      <c r="C214" t="str">
        <f>VLOOKUP($A214,Raw!$B$2:$DG$512,39,0)</f>
        <v>0</v>
      </c>
      <c r="D214" t="str">
        <f>VLOOKUP($A214,Raw!$B$2:$DG$512,40,0)</f>
        <v>0</v>
      </c>
      <c r="E214" t="str">
        <f>VLOOKUP($A214,Raw!$B$2:$DG$512,41,0)</f>
        <v>0</v>
      </c>
      <c r="F214" t="str">
        <f>VLOOKUP($A214,Raw!$B$2:$DG$512,42,0)</f>
        <v>0</v>
      </c>
      <c r="G214" t="str">
        <f>VLOOKUP($A214,Raw!$B$2:$DG$512,43,0)</f>
        <v>0</v>
      </c>
      <c r="H214" t="str">
        <f>VLOOKUP($A214,Raw!$B$2:$DG$512,44,0)</f>
        <v>0</v>
      </c>
      <c r="I214" t="str">
        <f>VLOOKUP($A214,Raw!$B$2:$DG$512,45,0)</f>
        <v>0</v>
      </c>
      <c r="J214" t="str">
        <f>VLOOKUP($A214,Raw!$B$2:$DG$512,46,0)</f>
        <v>0</v>
      </c>
      <c r="K214" t="str">
        <f>VLOOKUP($A214,Raw!$B$2:$DG$512,47,0)</f>
        <v>0</v>
      </c>
      <c r="L214" t="str">
        <f>VLOOKUP($A214,Raw!$B$2:$DG$512,48,0)</f>
        <v>0</v>
      </c>
      <c r="M214" t="str">
        <f>VLOOKUP($A214,Raw!$B$2:$DG$512,49,0)</f>
        <v>0</v>
      </c>
    </row>
    <row r="215" spans="1:13" x14ac:dyDescent="0.3">
      <c r="A215" s="1" t="s">
        <v>3820</v>
      </c>
      <c r="B215" t="str">
        <f>VLOOKUP($A215,Raw!$B$2:$DG$512,38,0)</f>
        <v>0</v>
      </c>
      <c r="C215" t="str">
        <f>VLOOKUP($A215,Raw!$B$2:$DG$512,39,0)</f>
        <v>0</v>
      </c>
      <c r="D215" t="str">
        <f>VLOOKUP($A215,Raw!$B$2:$DG$512,40,0)</f>
        <v>0</v>
      </c>
      <c r="E215" t="str">
        <f>VLOOKUP($A215,Raw!$B$2:$DG$512,41,0)</f>
        <v>0</v>
      </c>
      <c r="F215" t="str">
        <f>VLOOKUP($A215,Raw!$B$2:$DG$512,42,0)</f>
        <v>0</v>
      </c>
      <c r="G215" t="str">
        <f>VLOOKUP($A215,Raw!$B$2:$DG$512,43,0)</f>
        <v>0</v>
      </c>
      <c r="H215" t="str">
        <f>VLOOKUP($A215,Raw!$B$2:$DG$512,44,0)</f>
        <v>0</v>
      </c>
      <c r="I215" t="str">
        <f>VLOOKUP($A215,Raw!$B$2:$DG$512,45,0)</f>
        <v>0</v>
      </c>
      <c r="J215" t="str">
        <f>VLOOKUP($A215,Raw!$B$2:$DG$512,46,0)</f>
        <v>0</v>
      </c>
      <c r="K215" t="str">
        <f>VLOOKUP($A215,Raw!$B$2:$DG$512,47,0)</f>
        <v>0</v>
      </c>
      <c r="L215" t="str">
        <f>VLOOKUP($A215,Raw!$B$2:$DG$512,48,0)</f>
        <v>0</v>
      </c>
      <c r="M215" t="str">
        <f>VLOOKUP($A215,Raw!$B$2:$DG$512,49,0)</f>
        <v>0</v>
      </c>
    </row>
    <row r="216" spans="1:13" x14ac:dyDescent="0.3">
      <c r="A216" s="1" t="s">
        <v>3831</v>
      </c>
      <c r="B216" t="str">
        <f>VLOOKUP($A216,Raw!$B$2:$DG$512,38,0)</f>
        <v>0</v>
      </c>
      <c r="C216" t="str">
        <f>VLOOKUP($A216,Raw!$B$2:$DG$512,39,0)</f>
        <v>0</v>
      </c>
      <c r="D216" t="str">
        <f>VLOOKUP($A216,Raw!$B$2:$DG$512,40,0)</f>
        <v>0</v>
      </c>
      <c r="E216" t="str">
        <f>VLOOKUP($A216,Raw!$B$2:$DG$512,41,0)</f>
        <v>0</v>
      </c>
      <c r="F216" t="str">
        <f>VLOOKUP($A216,Raw!$B$2:$DG$512,42,0)</f>
        <v>0</v>
      </c>
      <c r="G216" t="str">
        <f>VLOOKUP($A216,Raw!$B$2:$DG$512,43,0)</f>
        <v>0</v>
      </c>
      <c r="H216" t="str">
        <f>VLOOKUP($A216,Raw!$B$2:$DG$512,44,0)</f>
        <v>0</v>
      </c>
      <c r="I216" t="str">
        <f>VLOOKUP($A216,Raw!$B$2:$DG$512,45,0)</f>
        <v>0</v>
      </c>
      <c r="J216" t="str">
        <f>VLOOKUP($A216,Raw!$B$2:$DG$512,46,0)</f>
        <v>0</v>
      </c>
      <c r="K216" t="str">
        <f>VLOOKUP($A216,Raw!$B$2:$DG$512,47,0)</f>
        <v>0</v>
      </c>
      <c r="L216" t="str">
        <f>VLOOKUP($A216,Raw!$B$2:$DG$512,48,0)</f>
        <v>0</v>
      </c>
      <c r="M216" t="str">
        <f>VLOOKUP($A216,Raw!$B$2:$DG$512,49,0)</f>
        <v>0</v>
      </c>
    </row>
    <row r="217" spans="1:13" x14ac:dyDescent="0.3">
      <c r="A217" s="1" t="s">
        <v>3837</v>
      </c>
      <c r="B217" t="str">
        <f>VLOOKUP($A217,Raw!$B$2:$DG$512,38,0)</f>
        <v>8.71</v>
      </c>
      <c r="C217" t="str">
        <f>VLOOKUP($A217,Raw!$B$2:$DG$512,39,0)</f>
        <v>0</v>
      </c>
      <c r="D217" t="str">
        <f>VLOOKUP($A217,Raw!$B$2:$DG$512,40,0)</f>
        <v>28.57</v>
      </c>
      <c r="E217" t="str">
        <f>VLOOKUP($A217,Raw!$B$2:$DG$512,41,0)</f>
        <v>0</v>
      </c>
      <c r="F217" t="str">
        <f>VLOOKUP($A217,Raw!$B$2:$DG$512,42,0)</f>
        <v>0</v>
      </c>
      <c r="G217" t="str">
        <f>VLOOKUP($A217,Raw!$B$2:$DG$512,43,0)</f>
        <v>0</v>
      </c>
      <c r="H217" t="str">
        <f>VLOOKUP($A217,Raw!$B$2:$DG$512,44,0)</f>
        <v>0</v>
      </c>
      <c r="I217" t="str">
        <f>VLOOKUP($A217,Raw!$B$2:$DG$512,45,0)</f>
        <v>0</v>
      </c>
      <c r="J217" t="str">
        <f>VLOOKUP($A217,Raw!$B$2:$DG$512,46,0)</f>
        <v>0</v>
      </c>
      <c r="K217" t="str">
        <f>VLOOKUP($A217,Raw!$B$2:$DG$512,47,0)</f>
        <v>453.87</v>
      </c>
      <c r="L217" t="str">
        <f>VLOOKUP($A217,Raw!$B$2:$DG$512,48,0)</f>
        <v>5.36</v>
      </c>
      <c r="M217" t="str">
        <f>VLOOKUP($A217,Raw!$B$2:$DG$512,49,0)</f>
        <v>496.51</v>
      </c>
    </row>
    <row r="218" spans="1:13" x14ac:dyDescent="0.3">
      <c r="A218" s="1" t="s">
        <v>3871</v>
      </c>
      <c r="B218" t="str">
        <f>VLOOKUP($A218,Raw!$B$2:$DG$512,38,0)</f>
        <v>0</v>
      </c>
      <c r="C218" t="str">
        <f>VLOOKUP($A218,Raw!$B$2:$DG$512,39,0)</f>
        <v>0</v>
      </c>
      <c r="D218" t="str">
        <f>VLOOKUP($A218,Raw!$B$2:$DG$512,40,0)</f>
        <v>0</v>
      </c>
      <c r="E218" t="str">
        <f>VLOOKUP($A218,Raw!$B$2:$DG$512,41,0)</f>
        <v>0</v>
      </c>
      <c r="F218" t="str">
        <f>VLOOKUP($A218,Raw!$B$2:$DG$512,42,0)</f>
        <v>0</v>
      </c>
      <c r="G218" t="str">
        <f>VLOOKUP($A218,Raw!$B$2:$DG$512,43,0)</f>
        <v>0</v>
      </c>
      <c r="H218" t="str">
        <f>VLOOKUP($A218,Raw!$B$2:$DG$512,44,0)</f>
        <v>0</v>
      </c>
      <c r="I218" t="str">
        <f>VLOOKUP($A218,Raw!$B$2:$DG$512,45,0)</f>
        <v>0</v>
      </c>
      <c r="J218" t="str">
        <f>VLOOKUP($A218,Raw!$B$2:$DG$512,46,0)</f>
        <v>0</v>
      </c>
      <c r="K218" t="str">
        <f>VLOOKUP($A218,Raw!$B$2:$DG$512,47,0)</f>
        <v>0</v>
      </c>
      <c r="L218" t="str">
        <f>VLOOKUP($A218,Raw!$B$2:$DG$512,48,0)</f>
        <v>0</v>
      </c>
      <c r="M218" t="str">
        <f>VLOOKUP($A218,Raw!$B$2:$DG$512,49,0)</f>
        <v>0</v>
      </c>
    </row>
    <row r="219" spans="1:13" x14ac:dyDescent="0.3">
      <c r="A219" s="1" t="s">
        <v>3880</v>
      </c>
      <c r="B219" t="str">
        <f>VLOOKUP($A219,Raw!$B$2:$DG$512,38,0)</f>
        <v>0</v>
      </c>
      <c r="C219" t="str">
        <f>VLOOKUP($A219,Raw!$B$2:$DG$512,39,0)</f>
        <v>0</v>
      </c>
      <c r="D219" t="str">
        <f>VLOOKUP($A219,Raw!$B$2:$DG$512,40,0)</f>
        <v>0</v>
      </c>
      <c r="E219" t="str">
        <f>VLOOKUP($A219,Raw!$B$2:$DG$512,41,0)</f>
        <v>0</v>
      </c>
      <c r="F219" t="str">
        <f>VLOOKUP($A219,Raw!$B$2:$DG$512,42,0)</f>
        <v>0</v>
      </c>
      <c r="G219" t="str">
        <f>VLOOKUP($A219,Raw!$B$2:$DG$512,43,0)</f>
        <v>0</v>
      </c>
      <c r="H219" t="str">
        <f>VLOOKUP($A219,Raw!$B$2:$DG$512,44,0)</f>
        <v>0</v>
      </c>
      <c r="I219" t="str">
        <f>VLOOKUP($A219,Raw!$B$2:$DG$512,45,0)</f>
        <v>0</v>
      </c>
      <c r="J219" t="str">
        <f>VLOOKUP($A219,Raw!$B$2:$DG$512,46,0)</f>
        <v>0</v>
      </c>
      <c r="K219" t="str">
        <f>VLOOKUP($A219,Raw!$B$2:$DG$512,47,0)</f>
        <v>0</v>
      </c>
      <c r="L219" t="str">
        <f>VLOOKUP($A219,Raw!$B$2:$DG$512,48,0)</f>
        <v>0</v>
      </c>
      <c r="M219" t="str">
        <f>VLOOKUP($A219,Raw!$B$2:$DG$512,49,0)</f>
        <v>0</v>
      </c>
    </row>
    <row r="220" spans="1:13" x14ac:dyDescent="0.3">
      <c r="A220" s="1" t="s">
        <v>3890</v>
      </c>
      <c r="B220" t="str">
        <f>VLOOKUP($A220,Raw!$B$2:$DG$512,38,0)</f>
        <v>0</v>
      </c>
      <c r="C220" t="str">
        <f>VLOOKUP($A220,Raw!$B$2:$DG$512,39,0)</f>
        <v>0</v>
      </c>
      <c r="D220" t="str">
        <f>VLOOKUP($A220,Raw!$B$2:$DG$512,40,0)</f>
        <v>0</v>
      </c>
      <c r="E220" t="str">
        <f>VLOOKUP($A220,Raw!$B$2:$DG$512,41,0)</f>
        <v>0</v>
      </c>
      <c r="F220" t="str">
        <f>VLOOKUP($A220,Raw!$B$2:$DG$512,42,0)</f>
        <v>0</v>
      </c>
      <c r="G220" t="str">
        <f>VLOOKUP($A220,Raw!$B$2:$DG$512,43,0)</f>
        <v>0</v>
      </c>
      <c r="H220" t="str">
        <f>VLOOKUP($A220,Raw!$B$2:$DG$512,44,0)</f>
        <v>0</v>
      </c>
      <c r="I220" t="str">
        <f>VLOOKUP($A220,Raw!$B$2:$DG$512,45,0)</f>
        <v>0</v>
      </c>
      <c r="J220" t="str">
        <f>VLOOKUP($A220,Raw!$B$2:$DG$512,46,0)</f>
        <v>0</v>
      </c>
      <c r="K220" t="str">
        <f>VLOOKUP($A220,Raw!$B$2:$DG$512,47,0)</f>
        <v>0</v>
      </c>
      <c r="L220" t="str">
        <f>VLOOKUP($A220,Raw!$B$2:$DG$512,48,0)</f>
        <v>0</v>
      </c>
      <c r="M220" t="str">
        <f>VLOOKUP($A220,Raw!$B$2:$DG$512,49,0)</f>
        <v>0</v>
      </c>
    </row>
    <row r="221" spans="1:13" x14ac:dyDescent="0.3">
      <c r="A221" s="1" t="s">
        <v>3894</v>
      </c>
      <c r="B221" t="str">
        <f>VLOOKUP($A221,Raw!$B$2:$DG$512,38,0)</f>
        <v>0</v>
      </c>
      <c r="C221" t="str">
        <f>VLOOKUP($A221,Raw!$B$2:$DG$512,39,0)</f>
        <v>0</v>
      </c>
      <c r="D221" t="str">
        <f>VLOOKUP($A221,Raw!$B$2:$DG$512,40,0)</f>
        <v>0</v>
      </c>
      <c r="E221" t="str">
        <f>VLOOKUP($A221,Raw!$B$2:$DG$512,41,0)</f>
        <v>0</v>
      </c>
      <c r="F221" t="str">
        <f>VLOOKUP($A221,Raw!$B$2:$DG$512,42,0)</f>
        <v>0</v>
      </c>
      <c r="G221" t="str">
        <f>VLOOKUP($A221,Raw!$B$2:$DG$512,43,0)</f>
        <v>0</v>
      </c>
      <c r="H221" t="str">
        <f>VLOOKUP($A221,Raw!$B$2:$DG$512,44,0)</f>
        <v>0</v>
      </c>
      <c r="I221" t="str">
        <f>VLOOKUP($A221,Raw!$B$2:$DG$512,45,0)</f>
        <v>0</v>
      </c>
      <c r="J221" t="str">
        <f>VLOOKUP($A221,Raw!$B$2:$DG$512,46,0)</f>
        <v>0</v>
      </c>
      <c r="K221" t="str">
        <f>VLOOKUP($A221,Raw!$B$2:$DG$512,47,0)</f>
        <v>0</v>
      </c>
      <c r="L221" t="str">
        <f>VLOOKUP($A221,Raw!$B$2:$DG$512,48,0)</f>
        <v>0</v>
      </c>
      <c r="M221" t="str">
        <f>VLOOKUP($A221,Raw!$B$2:$DG$512,49,0)</f>
        <v>0</v>
      </c>
    </row>
    <row r="222" spans="1:13" x14ac:dyDescent="0.3">
      <c r="A222" s="1" t="s">
        <v>3903</v>
      </c>
      <c r="B222" t="str">
        <f>VLOOKUP($A222,Raw!$B$2:$DG$512,38,0)</f>
        <v>0</v>
      </c>
      <c r="C222" t="str">
        <f>VLOOKUP($A222,Raw!$B$2:$DG$512,39,0)</f>
        <v>0</v>
      </c>
      <c r="D222" t="str">
        <f>VLOOKUP($A222,Raw!$B$2:$DG$512,40,0)</f>
        <v>0</v>
      </c>
      <c r="E222" t="str">
        <f>VLOOKUP($A222,Raw!$B$2:$DG$512,41,0)</f>
        <v>0</v>
      </c>
      <c r="F222" t="str">
        <f>VLOOKUP($A222,Raw!$B$2:$DG$512,42,0)</f>
        <v>0</v>
      </c>
      <c r="G222" t="str">
        <f>VLOOKUP($A222,Raw!$B$2:$DG$512,43,0)</f>
        <v>0</v>
      </c>
      <c r="H222" t="str">
        <f>VLOOKUP($A222,Raw!$B$2:$DG$512,44,0)</f>
        <v>0</v>
      </c>
      <c r="I222" t="str">
        <f>VLOOKUP($A222,Raw!$B$2:$DG$512,45,0)</f>
        <v>0</v>
      </c>
      <c r="J222" t="str">
        <f>VLOOKUP($A222,Raw!$B$2:$DG$512,46,0)</f>
        <v>0</v>
      </c>
      <c r="K222" t="str">
        <f>VLOOKUP($A222,Raw!$B$2:$DG$512,47,0)</f>
        <v>0</v>
      </c>
      <c r="L222" t="str">
        <f>VLOOKUP($A222,Raw!$B$2:$DG$512,48,0)</f>
        <v>0</v>
      </c>
      <c r="M222" t="str">
        <f>VLOOKUP($A222,Raw!$B$2:$DG$512,49,0)</f>
        <v>0</v>
      </c>
    </row>
    <row r="223" spans="1:13" x14ac:dyDescent="0.3">
      <c r="A223" s="1" t="s">
        <v>3919</v>
      </c>
      <c r="B223" t="str">
        <f>VLOOKUP($A223,Raw!$B$2:$DG$512,38,0)</f>
        <v>0</v>
      </c>
      <c r="C223" t="str">
        <f>VLOOKUP($A223,Raw!$B$2:$DG$512,39,0)</f>
        <v>0</v>
      </c>
      <c r="D223" t="str">
        <f>VLOOKUP($A223,Raw!$B$2:$DG$512,40,0)</f>
        <v>0</v>
      </c>
      <c r="E223" t="str">
        <f>VLOOKUP($A223,Raw!$B$2:$DG$512,41,0)</f>
        <v>0</v>
      </c>
      <c r="F223" t="str">
        <f>VLOOKUP($A223,Raw!$B$2:$DG$512,42,0)</f>
        <v>0</v>
      </c>
      <c r="G223" t="str">
        <f>VLOOKUP($A223,Raw!$B$2:$DG$512,43,0)</f>
        <v>0</v>
      </c>
      <c r="H223" t="str">
        <f>VLOOKUP($A223,Raw!$B$2:$DG$512,44,0)</f>
        <v>0</v>
      </c>
      <c r="I223" t="str">
        <f>VLOOKUP($A223,Raw!$B$2:$DG$512,45,0)</f>
        <v>0</v>
      </c>
      <c r="J223" t="str">
        <f>VLOOKUP($A223,Raw!$B$2:$DG$512,46,0)</f>
        <v>0</v>
      </c>
      <c r="K223" t="str">
        <f>VLOOKUP($A223,Raw!$B$2:$DG$512,47,0)</f>
        <v>0</v>
      </c>
      <c r="L223" t="str">
        <f>VLOOKUP($A223,Raw!$B$2:$DG$512,48,0)</f>
        <v>0</v>
      </c>
      <c r="M223" t="str">
        <f>VLOOKUP($A223,Raw!$B$2:$DG$512,49,0)</f>
        <v>0</v>
      </c>
    </row>
    <row r="224" spans="1:13" x14ac:dyDescent="0.3">
      <c r="A224" s="1" t="s">
        <v>3931</v>
      </c>
      <c r="B224" t="str">
        <f>VLOOKUP($A224,Raw!$B$2:$DG$512,38,0)</f>
        <v>0</v>
      </c>
      <c r="C224" t="str">
        <f>VLOOKUP($A224,Raw!$B$2:$DG$512,39,0)</f>
        <v>0</v>
      </c>
      <c r="D224" t="str">
        <f>VLOOKUP($A224,Raw!$B$2:$DG$512,40,0)</f>
        <v>0</v>
      </c>
      <c r="E224" t="str">
        <f>VLOOKUP($A224,Raw!$B$2:$DG$512,41,0)</f>
        <v>0</v>
      </c>
      <c r="F224" t="str">
        <f>VLOOKUP($A224,Raw!$B$2:$DG$512,42,0)</f>
        <v>0</v>
      </c>
      <c r="G224" t="str">
        <f>VLOOKUP($A224,Raw!$B$2:$DG$512,43,0)</f>
        <v>0</v>
      </c>
      <c r="H224" t="str">
        <f>VLOOKUP($A224,Raw!$B$2:$DG$512,44,0)</f>
        <v>0</v>
      </c>
      <c r="I224" t="str">
        <f>VLOOKUP($A224,Raw!$B$2:$DG$512,45,0)</f>
        <v>0</v>
      </c>
      <c r="J224" t="str">
        <f>VLOOKUP($A224,Raw!$B$2:$DG$512,46,0)</f>
        <v>0</v>
      </c>
      <c r="K224" t="str">
        <f>VLOOKUP($A224,Raw!$B$2:$DG$512,47,0)</f>
        <v>0</v>
      </c>
      <c r="L224" t="str">
        <f>VLOOKUP($A224,Raw!$B$2:$DG$512,48,0)</f>
        <v>0</v>
      </c>
      <c r="M224" t="str">
        <f>VLOOKUP($A224,Raw!$B$2:$DG$512,49,0)</f>
        <v>0</v>
      </c>
    </row>
    <row r="225" spans="1:13" x14ac:dyDescent="0.3">
      <c r="A225" s="1" t="s">
        <v>3952</v>
      </c>
      <c r="B225" t="str">
        <f>VLOOKUP($A225,Raw!$B$2:$DG$512,38,0)</f>
        <v>77.03</v>
      </c>
      <c r="C225" t="str">
        <f>VLOOKUP($A225,Raw!$B$2:$DG$512,39,0)</f>
        <v>0</v>
      </c>
      <c r="D225" t="str">
        <f>VLOOKUP($A225,Raw!$B$2:$DG$512,40,0)</f>
        <v>0</v>
      </c>
      <c r="E225" t="str">
        <f>VLOOKUP($A225,Raw!$B$2:$DG$512,41,0)</f>
        <v>0</v>
      </c>
      <c r="F225" t="str">
        <f>VLOOKUP($A225,Raw!$B$2:$DG$512,42,0)</f>
        <v>0</v>
      </c>
      <c r="G225" t="str">
        <f>VLOOKUP($A225,Raw!$B$2:$DG$512,43,0)</f>
        <v>0</v>
      </c>
      <c r="H225" t="str">
        <f>VLOOKUP($A225,Raw!$B$2:$DG$512,44,0)</f>
        <v>0</v>
      </c>
      <c r="I225" t="str">
        <f>VLOOKUP($A225,Raw!$B$2:$DG$512,45,0)</f>
        <v>0</v>
      </c>
      <c r="J225" t="str">
        <f>VLOOKUP($A225,Raw!$B$2:$DG$512,46,0)</f>
        <v>0</v>
      </c>
      <c r="K225" t="str">
        <f>VLOOKUP($A225,Raw!$B$2:$DG$512,47,0)</f>
        <v>0</v>
      </c>
      <c r="L225" t="str">
        <f>VLOOKUP($A225,Raw!$B$2:$DG$512,48,0)</f>
        <v>1.18</v>
      </c>
      <c r="M225" t="str">
        <f>VLOOKUP($A225,Raw!$B$2:$DG$512,49,0)</f>
        <v>78.21</v>
      </c>
    </row>
    <row r="226" spans="1:13" x14ac:dyDescent="0.3">
      <c r="A226" s="1" t="s">
        <v>3986</v>
      </c>
      <c r="B226" t="str">
        <f>VLOOKUP($A226,Raw!$B$2:$DG$512,38,0)</f>
        <v>0</v>
      </c>
      <c r="C226" t="str">
        <f>VLOOKUP($A226,Raw!$B$2:$DG$512,39,0)</f>
        <v>0</v>
      </c>
      <c r="D226" t="str">
        <f>VLOOKUP($A226,Raw!$B$2:$DG$512,40,0)</f>
        <v>0</v>
      </c>
      <c r="E226" t="str">
        <f>VLOOKUP($A226,Raw!$B$2:$DG$512,41,0)</f>
        <v>0</v>
      </c>
      <c r="F226" t="str">
        <f>VLOOKUP($A226,Raw!$B$2:$DG$512,42,0)</f>
        <v>0</v>
      </c>
      <c r="G226" t="str">
        <f>VLOOKUP($A226,Raw!$B$2:$DG$512,43,0)</f>
        <v>0</v>
      </c>
      <c r="H226" t="str">
        <f>VLOOKUP($A226,Raw!$B$2:$DG$512,44,0)</f>
        <v>0</v>
      </c>
      <c r="I226" t="str">
        <f>VLOOKUP($A226,Raw!$B$2:$DG$512,45,0)</f>
        <v>0</v>
      </c>
      <c r="J226" t="str">
        <f>VLOOKUP($A226,Raw!$B$2:$DG$512,46,0)</f>
        <v>0</v>
      </c>
      <c r="K226" t="str">
        <f>VLOOKUP($A226,Raw!$B$2:$DG$512,47,0)</f>
        <v>0</v>
      </c>
      <c r="L226" t="str">
        <f>VLOOKUP($A226,Raw!$B$2:$DG$512,48,0)</f>
        <v>0</v>
      </c>
      <c r="M226" t="str">
        <f>VLOOKUP($A226,Raw!$B$2:$DG$512,49,0)</f>
        <v>0</v>
      </c>
    </row>
    <row r="227" spans="1:13" x14ac:dyDescent="0.3">
      <c r="A227" s="1" t="s">
        <v>3995</v>
      </c>
      <c r="B227" t="str">
        <f>VLOOKUP($A227,Raw!$B$2:$DG$512,38,0)</f>
        <v>0</v>
      </c>
      <c r="C227" t="str">
        <f>VLOOKUP($A227,Raw!$B$2:$DG$512,39,0)</f>
        <v>0</v>
      </c>
      <c r="D227" t="str">
        <f>VLOOKUP($A227,Raw!$B$2:$DG$512,40,0)</f>
        <v>0</v>
      </c>
      <c r="E227" t="str">
        <f>VLOOKUP($A227,Raw!$B$2:$DG$512,41,0)</f>
        <v>0</v>
      </c>
      <c r="F227" t="str">
        <f>VLOOKUP($A227,Raw!$B$2:$DG$512,42,0)</f>
        <v>0</v>
      </c>
      <c r="G227" t="str">
        <f>VLOOKUP($A227,Raw!$B$2:$DG$512,43,0)</f>
        <v>0</v>
      </c>
      <c r="H227" t="str">
        <f>VLOOKUP($A227,Raw!$B$2:$DG$512,44,0)</f>
        <v>0</v>
      </c>
      <c r="I227" t="str">
        <f>VLOOKUP($A227,Raw!$B$2:$DG$512,45,0)</f>
        <v>0</v>
      </c>
      <c r="J227" t="str">
        <f>VLOOKUP($A227,Raw!$B$2:$DG$512,46,0)</f>
        <v>0</v>
      </c>
      <c r="K227" t="str">
        <f>VLOOKUP($A227,Raw!$B$2:$DG$512,47,0)</f>
        <v>0</v>
      </c>
      <c r="L227" t="str">
        <f>VLOOKUP($A227,Raw!$B$2:$DG$512,48,0)</f>
        <v>0</v>
      </c>
      <c r="M227" t="str">
        <f>VLOOKUP($A227,Raw!$B$2:$DG$512,49,0)</f>
        <v>0</v>
      </c>
    </row>
    <row r="228" spans="1:13" x14ac:dyDescent="0.3">
      <c r="A228" s="1" t="s">
        <v>4011</v>
      </c>
      <c r="B228" t="str">
        <f>VLOOKUP($A228,Raw!$B$2:$DG$512,38,0)</f>
        <v>0</v>
      </c>
      <c r="C228" t="str">
        <f>VLOOKUP($A228,Raw!$B$2:$DG$512,39,0)</f>
        <v>0</v>
      </c>
      <c r="D228" t="str">
        <f>VLOOKUP($A228,Raw!$B$2:$DG$512,40,0)</f>
        <v>0</v>
      </c>
      <c r="E228" t="str">
        <f>VLOOKUP($A228,Raw!$B$2:$DG$512,41,0)</f>
        <v>0</v>
      </c>
      <c r="F228" t="str">
        <f>VLOOKUP($A228,Raw!$B$2:$DG$512,42,0)</f>
        <v>0</v>
      </c>
      <c r="G228" t="str">
        <f>VLOOKUP($A228,Raw!$B$2:$DG$512,43,0)</f>
        <v>0</v>
      </c>
      <c r="H228" t="str">
        <f>VLOOKUP($A228,Raw!$B$2:$DG$512,44,0)</f>
        <v>0</v>
      </c>
      <c r="I228" t="str">
        <f>VLOOKUP($A228,Raw!$B$2:$DG$512,45,0)</f>
        <v>0</v>
      </c>
      <c r="J228" t="str">
        <f>VLOOKUP($A228,Raw!$B$2:$DG$512,46,0)</f>
        <v>0</v>
      </c>
      <c r="K228" t="str">
        <f>VLOOKUP($A228,Raw!$B$2:$DG$512,47,0)</f>
        <v>0</v>
      </c>
      <c r="L228" t="str">
        <f>VLOOKUP($A228,Raw!$B$2:$DG$512,48,0)</f>
        <v>0</v>
      </c>
      <c r="M228" t="str">
        <f>VLOOKUP($A228,Raw!$B$2:$DG$512,49,0)</f>
        <v>0</v>
      </c>
    </row>
    <row r="229" spans="1:13" x14ac:dyDescent="0.3">
      <c r="A229" s="1" t="s">
        <v>4034</v>
      </c>
      <c r="B229" t="str">
        <f>VLOOKUP($A229,Raw!$B$2:$DG$512,38,0)</f>
        <v>0</v>
      </c>
      <c r="C229" t="str">
        <f>VLOOKUP($A229,Raw!$B$2:$DG$512,39,0)</f>
        <v>0</v>
      </c>
      <c r="D229" t="str">
        <f>VLOOKUP($A229,Raw!$B$2:$DG$512,40,0)</f>
        <v>0</v>
      </c>
      <c r="E229" t="str">
        <f>VLOOKUP($A229,Raw!$B$2:$DG$512,41,0)</f>
        <v>0</v>
      </c>
      <c r="F229" t="str">
        <f>VLOOKUP($A229,Raw!$B$2:$DG$512,42,0)</f>
        <v>0</v>
      </c>
      <c r="G229" t="str">
        <f>VLOOKUP($A229,Raw!$B$2:$DG$512,43,0)</f>
        <v>0</v>
      </c>
      <c r="H229" t="str">
        <f>VLOOKUP($A229,Raw!$B$2:$DG$512,44,0)</f>
        <v>0</v>
      </c>
      <c r="I229" t="str">
        <f>VLOOKUP($A229,Raw!$B$2:$DG$512,45,0)</f>
        <v>0</v>
      </c>
      <c r="J229" t="str">
        <f>VLOOKUP($A229,Raw!$B$2:$DG$512,46,0)</f>
        <v>0</v>
      </c>
      <c r="K229" t="str">
        <f>VLOOKUP($A229,Raw!$B$2:$DG$512,47,0)</f>
        <v>0</v>
      </c>
      <c r="L229" t="str">
        <f>VLOOKUP($A229,Raw!$B$2:$DG$512,48,0)</f>
        <v>0</v>
      </c>
      <c r="M229" t="str">
        <f>VLOOKUP($A229,Raw!$B$2:$DG$512,49,0)</f>
        <v>0</v>
      </c>
    </row>
    <row r="230" spans="1:13" x14ac:dyDescent="0.3">
      <c r="A230" s="1" t="s">
        <v>4050</v>
      </c>
      <c r="B230" t="str">
        <f>VLOOKUP($A230,Raw!$B$2:$DG$512,38,0)</f>
        <v>0</v>
      </c>
      <c r="C230" t="str">
        <f>VLOOKUP($A230,Raw!$B$2:$DG$512,39,0)</f>
        <v>0</v>
      </c>
      <c r="D230" t="str">
        <f>VLOOKUP($A230,Raw!$B$2:$DG$512,40,0)</f>
        <v>0</v>
      </c>
      <c r="E230" t="str">
        <f>VLOOKUP($A230,Raw!$B$2:$DG$512,41,0)</f>
        <v>0</v>
      </c>
      <c r="F230" t="str">
        <f>VLOOKUP($A230,Raw!$B$2:$DG$512,42,0)</f>
        <v>0</v>
      </c>
      <c r="G230" t="str">
        <f>VLOOKUP($A230,Raw!$B$2:$DG$512,43,0)</f>
        <v>0</v>
      </c>
      <c r="H230" t="str">
        <f>VLOOKUP($A230,Raw!$B$2:$DG$512,44,0)</f>
        <v>0</v>
      </c>
      <c r="I230" t="str">
        <f>VLOOKUP($A230,Raw!$B$2:$DG$512,45,0)</f>
        <v>0</v>
      </c>
      <c r="J230" t="str">
        <f>VLOOKUP($A230,Raw!$B$2:$DG$512,46,0)</f>
        <v>0</v>
      </c>
      <c r="K230" t="str">
        <f>VLOOKUP($A230,Raw!$B$2:$DG$512,47,0)</f>
        <v>0</v>
      </c>
      <c r="L230" t="str">
        <f>VLOOKUP($A230,Raw!$B$2:$DG$512,48,0)</f>
        <v>0</v>
      </c>
      <c r="M230" t="str">
        <f>VLOOKUP($A230,Raw!$B$2:$DG$512,49,0)</f>
        <v>0</v>
      </c>
    </row>
    <row r="231" spans="1:13" x14ac:dyDescent="0.3">
      <c r="A231" s="1" t="s">
        <v>4062</v>
      </c>
      <c r="B231" t="str">
        <f>VLOOKUP($A231,Raw!$B$2:$DG$512,38,0)</f>
        <v>0</v>
      </c>
      <c r="C231" t="str">
        <f>VLOOKUP($A231,Raw!$B$2:$DG$512,39,0)</f>
        <v>0</v>
      </c>
      <c r="D231" t="str">
        <f>VLOOKUP($A231,Raw!$B$2:$DG$512,40,0)</f>
        <v>0</v>
      </c>
      <c r="E231" t="str">
        <f>VLOOKUP($A231,Raw!$B$2:$DG$512,41,0)</f>
        <v>0</v>
      </c>
      <c r="F231" t="str">
        <f>VLOOKUP($A231,Raw!$B$2:$DG$512,42,0)</f>
        <v>0</v>
      </c>
      <c r="G231" t="str">
        <f>VLOOKUP($A231,Raw!$B$2:$DG$512,43,0)</f>
        <v>0</v>
      </c>
      <c r="H231" t="str">
        <f>VLOOKUP($A231,Raw!$B$2:$DG$512,44,0)</f>
        <v>0</v>
      </c>
      <c r="I231" t="str">
        <f>VLOOKUP($A231,Raw!$B$2:$DG$512,45,0)</f>
        <v>0</v>
      </c>
      <c r="J231" t="str">
        <f>VLOOKUP($A231,Raw!$B$2:$DG$512,46,0)</f>
        <v>0</v>
      </c>
      <c r="K231" t="str">
        <f>VLOOKUP($A231,Raw!$B$2:$DG$512,47,0)</f>
        <v>0</v>
      </c>
      <c r="L231" t="str">
        <f>VLOOKUP($A231,Raw!$B$2:$DG$512,48,0)</f>
        <v>0</v>
      </c>
      <c r="M231" t="str">
        <f>VLOOKUP($A231,Raw!$B$2:$DG$512,49,0)</f>
        <v>0</v>
      </c>
    </row>
    <row r="232" spans="1:13" x14ac:dyDescent="0.3">
      <c r="A232" s="1" t="s">
        <v>4075</v>
      </c>
      <c r="B232" t="str">
        <f>VLOOKUP($A232,Raw!$B$2:$DG$512,38,0)</f>
        <v>0</v>
      </c>
      <c r="C232" t="str">
        <f>VLOOKUP($A232,Raw!$B$2:$DG$512,39,0)</f>
        <v>0</v>
      </c>
      <c r="D232" t="str">
        <f>VLOOKUP($A232,Raw!$B$2:$DG$512,40,0)</f>
        <v>0</v>
      </c>
      <c r="E232" t="str">
        <f>VLOOKUP($A232,Raw!$B$2:$DG$512,41,0)</f>
        <v>0</v>
      </c>
      <c r="F232" t="str">
        <f>VLOOKUP($A232,Raw!$B$2:$DG$512,42,0)</f>
        <v>0</v>
      </c>
      <c r="G232" t="str">
        <f>VLOOKUP($A232,Raw!$B$2:$DG$512,43,0)</f>
        <v>0</v>
      </c>
      <c r="H232" t="str">
        <f>VLOOKUP($A232,Raw!$B$2:$DG$512,44,0)</f>
        <v>0</v>
      </c>
      <c r="I232" t="str">
        <f>VLOOKUP($A232,Raw!$B$2:$DG$512,45,0)</f>
        <v>0</v>
      </c>
      <c r="J232" t="str">
        <f>VLOOKUP($A232,Raw!$B$2:$DG$512,46,0)</f>
        <v>0</v>
      </c>
      <c r="K232" t="str">
        <f>VLOOKUP($A232,Raw!$B$2:$DG$512,47,0)</f>
        <v>0</v>
      </c>
      <c r="L232" t="str">
        <f>VLOOKUP($A232,Raw!$B$2:$DG$512,48,0)</f>
        <v>0</v>
      </c>
      <c r="M232" t="str">
        <f>VLOOKUP($A232,Raw!$B$2:$DG$512,49,0)</f>
        <v>0</v>
      </c>
    </row>
    <row r="233" spans="1:13" x14ac:dyDescent="0.3">
      <c r="A233" s="1" t="s">
        <v>4083</v>
      </c>
      <c r="B233" t="str">
        <f>VLOOKUP($A233,Raw!$B$2:$DG$512,38,0)</f>
        <v>0</v>
      </c>
      <c r="C233" t="str">
        <f>VLOOKUP($A233,Raw!$B$2:$DG$512,39,0)</f>
        <v>0</v>
      </c>
      <c r="D233" t="str">
        <f>VLOOKUP($A233,Raw!$B$2:$DG$512,40,0)</f>
        <v>0</v>
      </c>
      <c r="E233" t="str">
        <f>VLOOKUP($A233,Raw!$B$2:$DG$512,41,0)</f>
        <v>0</v>
      </c>
      <c r="F233" t="str">
        <f>VLOOKUP($A233,Raw!$B$2:$DG$512,42,0)</f>
        <v>0</v>
      </c>
      <c r="G233" t="str">
        <f>VLOOKUP($A233,Raw!$B$2:$DG$512,43,0)</f>
        <v>0</v>
      </c>
      <c r="H233" t="str">
        <f>VLOOKUP($A233,Raw!$B$2:$DG$512,44,0)</f>
        <v>0</v>
      </c>
      <c r="I233" t="str">
        <f>VLOOKUP($A233,Raw!$B$2:$DG$512,45,0)</f>
        <v>0</v>
      </c>
      <c r="J233" t="str">
        <f>VLOOKUP($A233,Raw!$B$2:$DG$512,46,0)</f>
        <v>0</v>
      </c>
      <c r="K233" t="str">
        <f>VLOOKUP($A233,Raw!$B$2:$DG$512,47,0)</f>
        <v>0</v>
      </c>
      <c r="L233" t="str">
        <f>VLOOKUP($A233,Raw!$B$2:$DG$512,48,0)</f>
        <v>0</v>
      </c>
      <c r="M233" t="str">
        <f>VLOOKUP($A233,Raw!$B$2:$DG$512,49,0)</f>
        <v>0</v>
      </c>
    </row>
    <row r="234" spans="1:13" x14ac:dyDescent="0.3">
      <c r="A234" s="1" t="s">
        <v>4088</v>
      </c>
      <c r="B234" t="str">
        <f>VLOOKUP($A234,Raw!$B$2:$DG$512,38,0)</f>
        <v>0</v>
      </c>
      <c r="C234" t="str">
        <f>VLOOKUP($A234,Raw!$B$2:$DG$512,39,0)</f>
        <v>0</v>
      </c>
      <c r="D234" t="str">
        <f>VLOOKUP($A234,Raw!$B$2:$DG$512,40,0)</f>
        <v>0</v>
      </c>
      <c r="E234" t="str">
        <f>VLOOKUP($A234,Raw!$B$2:$DG$512,41,0)</f>
        <v>0</v>
      </c>
      <c r="F234" t="str">
        <f>VLOOKUP($A234,Raw!$B$2:$DG$512,42,0)</f>
        <v>0</v>
      </c>
      <c r="G234" t="str">
        <f>VLOOKUP($A234,Raw!$B$2:$DG$512,43,0)</f>
        <v>0</v>
      </c>
      <c r="H234" t="str">
        <f>VLOOKUP($A234,Raw!$B$2:$DG$512,44,0)</f>
        <v>0</v>
      </c>
      <c r="I234" t="str">
        <f>VLOOKUP($A234,Raw!$B$2:$DG$512,45,0)</f>
        <v>0</v>
      </c>
      <c r="J234" t="str">
        <f>VLOOKUP($A234,Raw!$B$2:$DG$512,46,0)</f>
        <v>0</v>
      </c>
      <c r="K234" t="str">
        <f>VLOOKUP($A234,Raw!$B$2:$DG$512,47,0)</f>
        <v>0</v>
      </c>
      <c r="L234" t="str">
        <f>VLOOKUP($A234,Raw!$B$2:$DG$512,48,0)</f>
        <v>0</v>
      </c>
      <c r="M234" t="str">
        <f>VLOOKUP($A234,Raw!$B$2:$DG$512,49,0)</f>
        <v>0</v>
      </c>
    </row>
    <row r="235" spans="1:13" x14ac:dyDescent="0.3">
      <c r="A235" s="1" t="s">
        <v>4102</v>
      </c>
      <c r="B235" t="str">
        <f>VLOOKUP($A235,Raw!$B$2:$DG$512,38,0)</f>
        <v>0</v>
      </c>
      <c r="C235" t="str">
        <f>VLOOKUP($A235,Raw!$B$2:$DG$512,39,0)</f>
        <v>0</v>
      </c>
      <c r="D235" t="str">
        <f>VLOOKUP($A235,Raw!$B$2:$DG$512,40,0)</f>
        <v>0</v>
      </c>
      <c r="E235" t="str">
        <f>VLOOKUP($A235,Raw!$B$2:$DG$512,41,0)</f>
        <v>0</v>
      </c>
      <c r="F235" t="str">
        <f>VLOOKUP($A235,Raw!$B$2:$DG$512,42,0)</f>
        <v>0</v>
      </c>
      <c r="G235" t="str">
        <f>VLOOKUP($A235,Raw!$B$2:$DG$512,43,0)</f>
        <v>0</v>
      </c>
      <c r="H235" t="str">
        <f>VLOOKUP($A235,Raw!$B$2:$DG$512,44,0)</f>
        <v>0</v>
      </c>
      <c r="I235" t="str">
        <f>VLOOKUP($A235,Raw!$B$2:$DG$512,45,0)</f>
        <v>0</v>
      </c>
      <c r="J235" t="str">
        <f>VLOOKUP($A235,Raw!$B$2:$DG$512,46,0)</f>
        <v>0</v>
      </c>
      <c r="K235" t="str">
        <f>VLOOKUP($A235,Raw!$B$2:$DG$512,47,0)</f>
        <v>0</v>
      </c>
      <c r="L235" t="str">
        <f>VLOOKUP($A235,Raw!$B$2:$DG$512,48,0)</f>
        <v>0</v>
      </c>
      <c r="M235" t="str">
        <f>VLOOKUP($A235,Raw!$B$2:$DG$512,49,0)</f>
        <v>0</v>
      </c>
    </row>
    <row r="236" spans="1:13" x14ac:dyDescent="0.3">
      <c r="A236" s="1" t="s">
        <v>4112</v>
      </c>
      <c r="B236" t="str">
        <f>VLOOKUP($A236,Raw!$B$2:$DG$512,38,0)</f>
        <v>0</v>
      </c>
      <c r="C236" t="str">
        <f>VLOOKUP($A236,Raw!$B$2:$DG$512,39,0)</f>
        <v>0</v>
      </c>
      <c r="D236" t="str">
        <f>VLOOKUP($A236,Raw!$B$2:$DG$512,40,0)</f>
        <v>0</v>
      </c>
      <c r="E236" t="str">
        <f>VLOOKUP($A236,Raw!$B$2:$DG$512,41,0)</f>
        <v>0</v>
      </c>
      <c r="F236" t="str">
        <f>VLOOKUP($A236,Raw!$B$2:$DG$512,42,0)</f>
        <v>0</v>
      </c>
      <c r="G236" t="str">
        <f>VLOOKUP($A236,Raw!$B$2:$DG$512,43,0)</f>
        <v>0</v>
      </c>
      <c r="H236" t="str">
        <f>VLOOKUP($A236,Raw!$B$2:$DG$512,44,0)</f>
        <v>0</v>
      </c>
      <c r="I236" t="str">
        <f>VLOOKUP($A236,Raw!$B$2:$DG$512,45,0)</f>
        <v>0</v>
      </c>
      <c r="J236" t="str">
        <f>VLOOKUP($A236,Raw!$B$2:$DG$512,46,0)</f>
        <v>0</v>
      </c>
      <c r="K236" t="str">
        <f>VLOOKUP($A236,Raw!$B$2:$DG$512,47,0)</f>
        <v>0</v>
      </c>
      <c r="L236" t="str">
        <f>VLOOKUP($A236,Raw!$B$2:$DG$512,48,0)</f>
        <v>0</v>
      </c>
      <c r="M236" t="str">
        <f>VLOOKUP($A236,Raw!$B$2:$DG$512,49,0)</f>
        <v>0</v>
      </c>
    </row>
    <row r="237" spans="1:13" x14ac:dyDescent="0.3">
      <c r="A237" s="1" t="s">
        <v>4126</v>
      </c>
      <c r="B237" t="str">
        <f>VLOOKUP($A237,Raw!$B$2:$DG$512,38,0)</f>
        <v>3.65</v>
      </c>
      <c r="C237" t="str">
        <f>VLOOKUP($A237,Raw!$B$2:$DG$512,39,0)</f>
        <v>0</v>
      </c>
      <c r="D237" t="str">
        <f>VLOOKUP($A237,Raw!$B$2:$DG$512,40,0)</f>
        <v>0</v>
      </c>
      <c r="E237" t="str">
        <f>VLOOKUP($A237,Raw!$B$2:$DG$512,41,0)</f>
        <v>0</v>
      </c>
      <c r="F237" t="str">
        <f>VLOOKUP($A237,Raw!$B$2:$DG$512,42,0)</f>
        <v>0</v>
      </c>
      <c r="G237" t="str">
        <f>VLOOKUP($A237,Raw!$B$2:$DG$512,43,0)</f>
        <v>0</v>
      </c>
      <c r="H237" t="str">
        <f>VLOOKUP($A237,Raw!$B$2:$DG$512,44,0)</f>
        <v>0</v>
      </c>
      <c r="I237" t="str">
        <f>VLOOKUP($A237,Raw!$B$2:$DG$512,45,0)</f>
        <v>0</v>
      </c>
      <c r="J237" t="str">
        <f>VLOOKUP($A237,Raw!$B$2:$DG$512,46,0)</f>
        <v>0</v>
      </c>
      <c r="K237" t="str">
        <f>VLOOKUP($A237,Raw!$B$2:$DG$512,47,0)</f>
        <v>0.14</v>
      </c>
      <c r="L237" t="str">
        <f>VLOOKUP($A237,Raw!$B$2:$DG$512,48,0)</f>
        <v>0.02</v>
      </c>
      <c r="M237" t="str">
        <f>VLOOKUP($A237,Raw!$B$2:$DG$512,49,0)</f>
        <v>3.81</v>
      </c>
    </row>
    <row r="238" spans="1:13" x14ac:dyDescent="0.3">
      <c r="A238" s="1" t="s">
        <v>4145</v>
      </c>
      <c r="B238" t="str">
        <f>VLOOKUP($A238,Raw!$B$2:$DG$512,38,0)</f>
        <v>0</v>
      </c>
      <c r="C238" t="str">
        <f>VLOOKUP($A238,Raw!$B$2:$DG$512,39,0)</f>
        <v>0</v>
      </c>
      <c r="D238" t="str">
        <f>VLOOKUP($A238,Raw!$B$2:$DG$512,40,0)</f>
        <v>0</v>
      </c>
      <c r="E238" t="str">
        <f>VLOOKUP($A238,Raw!$B$2:$DG$512,41,0)</f>
        <v>0</v>
      </c>
      <c r="F238" t="str">
        <f>VLOOKUP($A238,Raw!$B$2:$DG$512,42,0)</f>
        <v>0</v>
      </c>
      <c r="G238" t="str">
        <f>VLOOKUP($A238,Raw!$B$2:$DG$512,43,0)</f>
        <v>0</v>
      </c>
      <c r="H238" t="str">
        <f>VLOOKUP($A238,Raw!$B$2:$DG$512,44,0)</f>
        <v>0</v>
      </c>
      <c r="I238" t="str">
        <f>VLOOKUP($A238,Raw!$B$2:$DG$512,45,0)</f>
        <v>0</v>
      </c>
      <c r="J238" t="str">
        <f>VLOOKUP($A238,Raw!$B$2:$DG$512,46,0)</f>
        <v>0</v>
      </c>
      <c r="K238" t="str">
        <f>VLOOKUP($A238,Raw!$B$2:$DG$512,47,0)</f>
        <v>0</v>
      </c>
      <c r="L238" t="str">
        <f>VLOOKUP($A238,Raw!$B$2:$DG$512,48,0)</f>
        <v>0</v>
      </c>
      <c r="M238" t="str">
        <f>VLOOKUP($A238,Raw!$B$2:$DG$512,49,0)</f>
        <v>0</v>
      </c>
    </row>
    <row r="239" spans="1:13" x14ac:dyDescent="0.3">
      <c r="A239" s="1" t="s">
        <v>4163</v>
      </c>
      <c r="B239" t="str">
        <f>VLOOKUP($A239,Raw!$B$2:$DG$512,38,0)</f>
        <v>0</v>
      </c>
      <c r="C239" t="str">
        <f>VLOOKUP($A239,Raw!$B$2:$DG$512,39,0)</f>
        <v>0</v>
      </c>
      <c r="D239" t="str">
        <f>VLOOKUP($A239,Raw!$B$2:$DG$512,40,0)</f>
        <v>0</v>
      </c>
      <c r="E239" t="str">
        <f>VLOOKUP($A239,Raw!$B$2:$DG$512,41,0)</f>
        <v>0</v>
      </c>
      <c r="F239" t="str">
        <f>VLOOKUP($A239,Raw!$B$2:$DG$512,42,0)</f>
        <v>0</v>
      </c>
      <c r="G239" t="str">
        <f>VLOOKUP($A239,Raw!$B$2:$DG$512,43,0)</f>
        <v>0</v>
      </c>
      <c r="H239" t="str">
        <f>VLOOKUP($A239,Raw!$B$2:$DG$512,44,0)</f>
        <v>0</v>
      </c>
      <c r="I239" t="str">
        <f>VLOOKUP($A239,Raw!$B$2:$DG$512,45,0)</f>
        <v>0</v>
      </c>
      <c r="J239" t="str">
        <f>VLOOKUP($A239,Raw!$B$2:$DG$512,46,0)</f>
        <v>0</v>
      </c>
      <c r="K239" t="str">
        <f>VLOOKUP($A239,Raw!$B$2:$DG$512,47,0)</f>
        <v>0</v>
      </c>
      <c r="L239" t="str">
        <f>VLOOKUP($A239,Raw!$B$2:$DG$512,48,0)</f>
        <v>0</v>
      </c>
      <c r="M239" t="str">
        <f>VLOOKUP($A239,Raw!$B$2:$DG$512,49,0)</f>
        <v>0</v>
      </c>
    </row>
    <row r="240" spans="1:13" x14ac:dyDescent="0.3">
      <c r="A240" s="1" t="s">
        <v>4172</v>
      </c>
      <c r="B240" t="str">
        <f>VLOOKUP($A240,Raw!$B$2:$DG$512,38,0)</f>
        <v>0</v>
      </c>
      <c r="C240" t="str">
        <f>VLOOKUP($A240,Raw!$B$2:$DG$512,39,0)</f>
        <v>0</v>
      </c>
      <c r="D240" t="str">
        <f>VLOOKUP($A240,Raw!$B$2:$DG$512,40,0)</f>
        <v>0</v>
      </c>
      <c r="E240" t="str">
        <f>VLOOKUP($A240,Raw!$B$2:$DG$512,41,0)</f>
        <v>0</v>
      </c>
      <c r="F240" t="str">
        <f>VLOOKUP($A240,Raw!$B$2:$DG$512,42,0)</f>
        <v>0</v>
      </c>
      <c r="G240" t="str">
        <f>VLOOKUP($A240,Raw!$B$2:$DG$512,43,0)</f>
        <v>0</v>
      </c>
      <c r="H240" t="str">
        <f>VLOOKUP($A240,Raw!$B$2:$DG$512,44,0)</f>
        <v>0</v>
      </c>
      <c r="I240" t="str">
        <f>VLOOKUP($A240,Raw!$B$2:$DG$512,45,0)</f>
        <v>0</v>
      </c>
      <c r="J240" t="str">
        <f>VLOOKUP($A240,Raw!$B$2:$DG$512,46,0)</f>
        <v>0</v>
      </c>
      <c r="K240" t="str">
        <f>VLOOKUP($A240,Raw!$B$2:$DG$512,47,0)</f>
        <v>0</v>
      </c>
      <c r="L240" t="str">
        <f>VLOOKUP($A240,Raw!$B$2:$DG$512,48,0)</f>
        <v>0</v>
      </c>
      <c r="M240" t="str">
        <f>VLOOKUP($A240,Raw!$B$2:$DG$512,49,0)</f>
        <v>0</v>
      </c>
    </row>
    <row r="241" spans="1:13" x14ac:dyDescent="0.3">
      <c r="A241" s="1" t="s">
        <v>4187</v>
      </c>
      <c r="B241" t="str">
        <f>VLOOKUP($A241,Raw!$B$2:$DG$512,38,0)</f>
        <v>0</v>
      </c>
      <c r="C241" t="str">
        <f>VLOOKUP($A241,Raw!$B$2:$DG$512,39,0)</f>
        <v>0</v>
      </c>
      <c r="D241" t="str">
        <f>VLOOKUP($A241,Raw!$B$2:$DG$512,40,0)</f>
        <v>0</v>
      </c>
      <c r="E241" t="str">
        <f>VLOOKUP($A241,Raw!$B$2:$DG$512,41,0)</f>
        <v>0</v>
      </c>
      <c r="F241" t="str">
        <f>VLOOKUP($A241,Raw!$B$2:$DG$512,42,0)</f>
        <v>0</v>
      </c>
      <c r="G241" t="str">
        <f>VLOOKUP($A241,Raw!$B$2:$DG$512,43,0)</f>
        <v>0</v>
      </c>
      <c r="H241" t="str">
        <f>VLOOKUP($A241,Raw!$B$2:$DG$512,44,0)</f>
        <v>0</v>
      </c>
      <c r="I241" t="str">
        <f>VLOOKUP($A241,Raw!$B$2:$DG$512,45,0)</f>
        <v>0</v>
      </c>
      <c r="J241" t="str">
        <f>VLOOKUP($A241,Raw!$B$2:$DG$512,46,0)</f>
        <v>0</v>
      </c>
      <c r="K241" t="str">
        <f>VLOOKUP($A241,Raw!$B$2:$DG$512,47,0)</f>
        <v>0</v>
      </c>
      <c r="L241" t="str">
        <f>VLOOKUP($A241,Raw!$B$2:$DG$512,48,0)</f>
        <v>0</v>
      </c>
      <c r="M241" t="str">
        <f>VLOOKUP($A241,Raw!$B$2:$DG$512,49,0)</f>
        <v>0</v>
      </c>
    </row>
    <row r="242" spans="1:13" x14ac:dyDescent="0.3">
      <c r="A242" s="1" t="s">
        <v>4198</v>
      </c>
      <c r="B242" t="str">
        <f>VLOOKUP($A242,Raw!$B$2:$DG$512,38,0)</f>
        <v>12.07</v>
      </c>
      <c r="C242" t="str">
        <f>VLOOKUP($A242,Raw!$B$2:$DG$512,39,0)</f>
        <v>0</v>
      </c>
      <c r="D242" t="str">
        <f>VLOOKUP($A242,Raw!$B$2:$DG$512,40,0)</f>
        <v>1.01</v>
      </c>
      <c r="E242" t="str">
        <f>VLOOKUP($A242,Raw!$B$2:$DG$512,41,0)</f>
        <v>0</v>
      </c>
      <c r="F242" t="str">
        <f>VLOOKUP($A242,Raw!$B$2:$DG$512,42,0)</f>
        <v>0</v>
      </c>
      <c r="G242" t="str">
        <f>VLOOKUP($A242,Raw!$B$2:$DG$512,43,0)</f>
        <v>0</v>
      </c>
      <c r="H242" t="str">
        <f>VLOOKUP($A242,Raw!$B$2:$DG$512,44,0)</f>
        <v>0</v>
      </c>
      <c r="I242" t="str">
        <f>VLOOKUP($A242,Raw!$B$2:$DG$512,45,0)</f>
        <v>0</v>
      </c>
      <c r="J242" t="str">
        <f>VLOOKUP($A242,Raw!$B$2:$DG$512,46,0)</f>
        <v>0</v>
      </c>
      <c r="K242" t="str">
        <f>VLOOKUP($A242,Raw!$B$2:$DG$512,47,0)</f>
        <v>2604.11</v>
      </c>
      <c r="L242" t="str">
        <f>VLOOKUP($A242,Raw!$B$2:$DG$512,48,0)</f>
        <v>51.2</v>
      </c>
      <c r="M242" t="str">
        <f>VLOOKUP($A242,Raw!$B$2:$DG$512,49,0)</f>
        <v>2668.4</v>
      </c>
    </row>
    <row r="243" spans="1:13" x14ac:dyDescent="0.3">
      <c r="A243" s="1" t="s">
        <v>4232</v>
      </c>
      <c r="B243" t="str">
        <f>VLOOKUP($A243,Raw!$B$2:$DG$512,38,0)</f>
        <v>0</v>
      </c>
      <c r="C243" t="str">
        <f>VLOOKUP($A243,Raw!$B$2:$DG$512,39,0)</f>
        <v>0</v>
      </c>
      <c r="D243" t="str">
        <f>VLOOKUP($A243,Raw!$B$2:$DG$512,40,0)</f>
        <v>0</v>
      </c>
      <c r="E243" t="str">
        <f>VLOOKUP($A243,Raw!$B$2:$DG$512,41,0)</f>
        <v>0</v>
      </c>
      <c r="F243" t="str">
        <f>VLOOKUP($A243,Raw!$B$2:$DG$512,42,0)</f>
        <v>0</v>
      </c>
      <c r="G243" t="str">
        <f>VLOOKUP($A243,Raw!$B$2:$DG$512,43,0)</f>
        <v>0</v>
      </c>
      <c r="H243" t="str">
        <f>VLOOKUP($A243,Raw!$B$2:$DG$512,44,0)</f>
        <v>0</v>
      </c>
      <c r="I243" t="str">
        <f>VLOOKUP($A243,Raw!$B$2:$DG$512,45,0)</f>
        <v>0</v>
      </c>
      <c r="J243" t="str">
        <f>VLOOKUP($A243,Raw!$B$2:$DG$512,46,0)</f>
        <v>0</v>
      </c>
      <c r="K243" t="str">
        <f>VLOOKUP($A243,Raw!$B$2:$DG$512,47,0)</f>
        <v>0</v>
      </c>
      <c r="L243" t="str">
        <f>VLOOKUP($A243,Raw!$B$2:$DG$512,48,0)</f>
        <v>0</v>
      </c>
      <c r="M243" t="str">
        <f>VLOOKUP($A243,Raw!$B$2:$DG$512,49,0)</f>
        <v>0</v>
      </c>
    </row>
    <row r="244" spans="1:13" x14ac:dyDescent="0.3">
      <c r="A244" s="1" t="s">
        <v>4252</v>
      </c>
      <c r="B244" t="str">
        <f>VLOOKUP($A244,Raw!$B$2:$DG$512,38,0)</f>
        <v>25.32</v>
      </c>
      <c r="C244" t="str">
        <f>VLOOKUP($A244,Raw!$B$2:$DG$512,39,0)</f>
        <v>0</v>
      </c>
      <c r="D244" t="str">
        <f>VLOOKUP($A244,Raw!$B$2:$DG$512,40,0)</f>
        <v>0</v>
      </c>
      <c r="E244" t="str">
        <f>VLOOKUP($A244,Raw!$B$2:$DG$512,41,0)</f>
        <v>0</v>
      </c>
      <c r="F244" t="str">
        <f>VLOOKUP($A244,Raw!$B$2:$DG$512,42,0)</f>
        <v>0</v>
      </c>
      <c r="G244" t="str">
        <f>VLOOKUP($A244,Raw!$B$2:$DG$512,43,0)</f>
        <v>0</v>
      </c>
      <c r="H244" t="str">
        <f>VLOOKUP($A244,Raw!$B$2:$DG$512,44,0)</f>
        <v>0</v>
      </c>
      <c r="I244" t="str">
        <f>VLOOKUP($A244,Raw!$B$2:$DG$512,45,0)</f>
        <v>0</v>
      </c>
      <c r="J244" t="str">
        <f>VLOOKUP($A244,Raw!$B$2:$DG$512,46,0)</f>
        <v>0</v>
      </c>
      <c r="K244" t="str">
        <f>VLOOKUP($A244,Raw!$B$2:$DG$512,47,0)</f>
        <v>5</v>
      </c>
      <c r="L244" t="str">
        <f>VLOOKUP($A244,Raw!$B$2:$DG$512,48,0)</f>
        <v>1.49</v>
      </c>
      <c r="M244" t="str">
        <f>VLOOKUP($A244,Raw!$B$2:$DG$512,49,0)</f>
        <v>31.81</v>
      </c>
    </row>
    <row r="245" spans="1:13" x14ac:dyDescent="0.3">
      <c r="A245" s="1" t="s">
        <v>4280</v>
      </c>
      <c r="B245" t="str">
        <f>VLOOKUP($A245,Raw!$B$2:$DG$512,38,0)</f>
        <v>0</v>
      </c>
      <c r="C245" t="str">
        <f>VLOOKUP($A245,Raw!$B$2:$DG$512,39,0)</f>
        <v>0</v>
      </c>
      <c r="D245" t="str">
        <f>VLOOKUP($A245,Raw!$B$2:$DG$512,40,0)</f>
        <v>0</v>
      </c>
      <c r="E245" t="str">
        <f>VLOOKUP($A245,Raw!$B$2:$DG$512,41,0)</f>
        <v>0</v>
      </c>
      <c r="F245" t="str">
        <f>VLOOKUP($A245,Raw!$B$2:$DG$512,42,0)</f>
        <v>0</v>
      </c>
      <c r="G245" t="str">
        <f>VLOOKUP($A245,Raw!$B$2:$DG$512,43,0)</f>
        <v>0</v>
      </c>
      <c r="H245" t="str">
        <f>VLOOKUP($A245,Raw!$B$2:$DG$512,44,0)</f>
        <v>0</v>
      </c>
      <c r="I245" t="str">
        <f>VLOOKUP($A245,Raw!$B$2:$DG$512,45,0)</f>
        <v>0</v>
      </c>
      <c r="J245" t="str">
        <f>VLOOKUP($A245,Raw!$B$2:$DG$512,46,0)</f>
        <v>0</v>
      </c>
      <c r="K245" t="str">
        <f>VLOOKUP($A245,Raw!$B$2:$DG$512,47,0)</f>
        <v>0</v>
      </c>
      <c r="L245" t="str">
        <f>VLOOKUP($A245,Raw!$B$2:$DG$512,48,0)</f>
        <v>0</v>
      </c>
      <c r="M245" t="str">
        <f>VLOOKUP($A245,Raw!$B$2:$DG$512,49,0)</f>
        <v>0</v>
      </c>
    </row>
    <row r="246" spans="1:13" x14ac:dyDescent="0.3">
      <c r="A246" s="1" t="s">
        <v>4291</v>
      </c>
      <c r="B246" t="str">
        <f>VLOOKUP($A246,Raw!$B$2:$DG$512,38,0)</f>
        <v>0</v>
      </c>
      <c r="C246" t="str">
        <f>VLOOKUP($A246,Raw!$B$2:$DG$512,39,0)</f>
        <v>0</v>
      </c>
      <c r="D246" t="str">
        <f>VLOOKUP($A246,Raw!$B$2:$DG$512,40,0)</f>
        <v>0</v>
      </c>
      <c r="E246" t="str">
        <f>VLOOKUP($A246,Raw!$B$2:$DG$512,41,0)</f>
        <v>0</v>
      </c>
      <c r="F246" t="str">
        <f>VLOOKUP($A246,Raw!$B$2:$DG$512,42,0)</f>
        <v>0</v>
      </c>
      <c r="G246" t="str">
        <f>VLOOKUP($A246,Raw!$B$2:$DG$512,43,0)</f>
        <v>0</v>
      </c>
      <c r="H246" t="str">
        <f>VLOOKUP($A246,Raw!$B$2:$DG$512,44,0)</f>
        <v>0</v>
      </c>
      <c r="I246" t="str">
        <f>VLOOKUP($A246,Raw!$B$2:$DG$512,45,0)</f>
        <v>0</v>
      </c>
      <c r="J246" t="str">
        <f>VLOOKUP($A246,Raw!$B$2:$DG$512,46,0)</f>
        <v>0</v>
      </c>
      <c r="K246" t="str">
        <f>VLOOKUP($A246,Raw!$B$2:$DG$512,47,0)</f>
        <v>0</v>
      </c>
      <c r="L246" t="str">
        <f>VLOOKUP($A246,Raw!$B$2:$DG$512,48,0)</f>
        <v>0</v>
      </c>
      <c r="M246" t="str">
        <f>VLOOKUP($A246,Raw!$B$2:$DG$512,49,0)</f>
        <v>0</v>
      </c>
    </row>
    <row r="247" spans="1:13" x14ac:dyDescent="0.3">
      <c r="A247" s="1" t="s">
        <v>4296</v>
      </c>
      <c r="B247" t="str">
        <f>VLOOKUP($A247,Raw!$B$2:$DG$512,38,0)</f>
        <v>0</v>
      </c>
      <c r="C247" t="str">
        <f>VLOOKUP($A247,Raw!$B$2:$DG$512,39,0)</f>
        <v>0</v>
      </c>
      <c r="D247" t="str">
        <f>VLOOKUP($A247,Raw!$B$2:$DG$512,40,0)</f>
        <v>0</v>
      </c>
      <c r="E247" t="str">
        <f>VLOOKUP($A247,Raw!$B$2:$DG$512,41,0)</f>
        <v>0</v>
      </c>
      <c r="F247" t="str">
        <f>VLOOKUP($A247,Raw!$B$2:$DG$512,42,0)</f>
        <v>0</v>
      </c>
      <c r="G247" t="str">
        <f>VLOOKUP($A247,Raw!$B$2:$DG$512,43,0)</f>
        <v>0</v>
      </c>
      <c r="H247" t="str">
        <f>VLOOKUP($A247,Raw!$B$2:$DG$512,44,0)</f>
        <v>0</v>
      </c>
      <c r="I247" t="str">
        <f>VLOOKUP($A247,Raw!$B$2:$DG$512,45,0)</f>
        <v>0</v>
      </c>
      <c r="J247" t="str">
        <f>VLOOKUP($A247,Raw!$B$2:$DG$512,46,0)</f>
        <v>0</v>
      </c>
      <c r="K247" t="str">
        <f>VLOOKUP($A247,Raw!$B$2:$DG$512,47,0)</f>
        <v>0</v>
      </c>
      <c r="L247" t="str">
        <f>VLOOKUP($A247,Raw!$B$2:$DG$512,48,0)</f>
        <v>0</v>
      </c>
      <c r="M247" t="str">
        <f>VLOOKUP($A247,Raw!$B$2:$DG$512,49,0)</f>
        <v>0</v>
      </c>
    </row>
    <row r="248" spans="1:13" x14ac:dyDescent="0.3">
      <c r="A248" s="1" t="s">
        <v>4319</v>
      </c>
      <c r="B248" t="str">
        <f>VLOOKUP($A248,Raw!$B$2:$DG$512,38,0)</f>
        <v>0</v>
      </c>
      <c r="C248" t="str">
        <f>VLOOKUP($A248,Raw!$B$2:$DG$512,39,0)</f>
        <v>0</v>
      </c>
      <c r="D248" t="str">
        <f>VLOOKUP($A248,Raw!$B$2:$DG$512,40,0)</f>
        <v>0</v>
      </c>
      <c r="E248" t="str">
        <f>VLOOKUP($A248,Raw!$B$2:$DG$512,41,0)</f>
        <v>0</v>
      </c>
      <c r="F248" t="str">
        <f>VLOOKUP($A248,Raw!$B$2:$DG$512,42,0)</f>
        <v>0</v>
      </c>
      <c r="G248" t="str">
        <f>VLOOKUP($A248,Raw!$B$2:$DG$512,43,0)</f>
        <v>0</v>
      </c>
      <c r="H248" t="str">
        <f>VLOOKUP($A248,Raw!$B$2:$DG$512,44,0)</f>
        <v>0</v>
      </c>
      <c r="I248" t="str">
        <f>VLOOKUP($A248,Raw!$B$2:$DG$512,45,0)</f>
        <v>0</v>
      </c>
      <c r="J248" t="str">
        <f>VLOOKUP($A248,Raw!$B$2:$DG$512,46,0)</f>
        <v>0</v>
      </c>
      <c r="K248" t="str">
        <f>VLOOKUP($A248,Raw!$B$2:$DG$512,47,0)</f>
        <v>0</v>
      </c>
      <c r="L248" t="str">
        <f>VLOOKUP($A248,Raw!$B$2:$DG$512,48,0)</f>
        <v>0</v>
      </c>
      <c r="M248" t="str">
        <f>VLOOKUP($A248,Raw!$B$2:$DG$512,49,0)</f>
        <v>0</v>
      </c>
    </row>
    <row r="249" spans="1:13" x14ac:dyDescent="0.3">
      <c r="A249" s="1" t="s">
        <v>4345</v>
      </c>
      <c r="B249" t="str">
        <f>VLOOKUP($A249,Raw!$B$2:$DG$512,38,0)</f>
        <v>0</v>
      </c>
      <c r="C249" t="str">
        <f>VLOOKUP($A249,Raw!$B$2:$DG$512,39,0)</f>
        <v>0</v>
      </c>
      <c r="D249" t="str">
        <f>VLOOKUP($A249,Raw!$B$2:$DG$512,40,0)</f>
        <v>0</v>
      </c>
      <c r="E249" t="str">
        <f>VLOOKUP($A249,Raw!$B$2:$DG$512,41,0)</f>
        <v>0</v>
      </c>
      <c r="F249" t="str">
        <f>VLOOKUP($A249,Raw!$B$2:$DG$512,42,0)</f>
        <v>0</v>
      </c>
      <c r="G249" t="str">
        <f>VLOOKUP($A249,Raw!$B$2:$DG$512,43,0)</f>
        <v>0</v>
      </c>
      <c r="H249" t="str">
        <f>VLOOKUP($A249,Raw!$B$2:$DG$512,44,0)</f>
        <v>0</v>
      </c>
      <c r="I249" t="str">
        <f>VLOOKUP($A249,Raw!$B$2:$DG$512,45,0)</f>
        <v>0</v>
      </c>
      <c r="J249" t="str">
        <f>VLOOKUP($A249,Raw!$B$2:$DG$512,46,0)</f>
        <v>0</v>
      </c>
      <c r="K249" t="str">
        <f>VLOOKUP($A249,Raw!$B$2:$DG$512,47,0)</f>
        <v>0</v>
      </c>
      <c r="L249" t="str">
        <f>VLOOKUP($A249,Raw!$B$2:$DG$512,48,0)</f>
        <v>0</v>
      </c>
      <c r="M249" t="str">
        <f>VLOOKUP($A249,Raw!$B$2:$DG$512,49,0)</f>
        <v>0</v>
      </c>
    </row>
    <row r="250" spans="1:13" x14ac:dyDescent="0.3">
      <c r="A250" s="1" t="s">
        <v>4359</v>
      </c>
      <c r="B250" t="str">
        <f>VLOOKUP($A250,Raw!$B$2:$DG$512,38,0)</f>
        <v>191.52</v>
      </c>
      <c r="C250" t="str">
        <f>VLOOKUP($A250,Raw!$B$2:$DG$512,39,0)</f>
        <v>5.29</v>
      </c>
      <c r="D250" t="str">
        <f>VLOOKUP($A250,Raw!$B$2:$DG$512,40,0)</f>
        <v>83.29</v>
      </c>
      <c r="E250" t="str">
        <f>VLOOKUP($A250,Raw!$B$2:$DG$512,41,0)</f>
        <v>32.08</v>
      </c>
      <c r="F250" t="str">
        <f>VLOOKUP($A250,Raw!$B$2:$DG$512,42,0)</f>
        <v>0</v>
      </c>
      <c r="G250" t="str">
        <f>VLOOKUP($A250,Raw!$B$2:$DG$512,43,0)</f>
        <v>0</v>
      </c>
      <c r="H250" t="str">
        <f>VLOOKUP($A250,Raw!$B$2:$DG$512,44,0)</f>
        <v>0</v>
      </c>
      <c r="I250" t="str">
        <f>VLOOKUP($A250,Raw!$B$2:$DG$512,45,0)</f>
        <v>0</v>
      </c>
      <c r="J250" t="str">
        <f>VLOOKUP($A250,Raw!$B$2:$DG$512,46,0)</f>
        <v>0</v>
      </c>
      <c r="K250" t="str">
        <f>VLOOKUP($A250,Raw!$B$2:$DG$512,47,0)</f>
        <v>271.68</v>
      </c>
      <c r="L250" t="str">
        <f>VLOOKUP($A250,Raw!$B$2:$DG$512,48,0)</f>
        <v>49.65</v>
      </c>
      <c r="M250" t="str">
        <f>VLOOKUP($A250,Raw!$B$2:$DG$512,49,0)</f>
        <v>633.51</v>
      </c>
    </row>
    <row r="251" spans="1:13" x14ac:dyDescent="0.3">
      <c r="A251" s="1" t="s">
        <v>4395</v>
      </c>
      <c r="B251" t="str">
        <f>VLOOKUP($A251,Raw!$B$2:$DG$512,38,0)</f>
        <v>0</v>
      </c>
      <c r="C251" t="str">
        <f>VLOOKUP($A251,Raw!$B$2:$DG$512,39,0)</f>
        <v>0</v>
      </c>
      <c r="D251" t="str">
        <f>VLOOKUP($A251,Raw!$B$2:$DG$512,40,0)</f>
        <v>0</v>
      </c>
      <c r="E251" t="str">
        <f>VLOOKUP($A251,Raw!$B$2:$DG$512,41,0)</f>
        <v>0</v>
      </c>
      <c r="F251" t="str">
        <f>VLOOKUP($A251,Raw!$B$2:$DG$512,42,0)</f>
        <v>0</v>
      </c>
      <c r="G251" t="str">
        <f>VLOOKUP($A251,Raw!$B$2:$DG$512,43,0)</f>
        <v>0</v>
      </c>
      <c r="H251" t="str">
        <f>VLOOKUP($A251,Raw!$B$2:$DG$512,44,0)</f>
        <v>0</v>
      </c>
      <c r="I251" t="str">
        <f>VLOOKUP($A251,Raw!$B$2:$DG$512,45,0)</f>
        <v>0</v>
      </c>
      <c r="J251" t="str">
        <f>VLOOKUP($A251,Raw!$B$2:$DG$512,46,0)</f>
        <v>0</v>
      </c>
      <c r="K251" t="str">
        <f>VLOOKUP($A251,Raw!$B$2:$DG$512,47,0)</f>
        <v>0</v>
      </c>
      <c r="L251" t="str">
        <f>VLOOKUP($A251,Raw!$B$2:$DG$512,48,0)</f>
        <v>0</v>
      </c>
      <c r="M251" t="str">
        <f>VLOOKUP($A251,Raw!$B$2:$DG$512,49,0)</f>
        <v>0</v>
      </c>
    </row>
    <row r="252" spans="1:13" x14ac:dyDescent="0.3">
      <c r="A252" s="1" t="s">
        <v>4404</v>
      </c>
      <c r="B252" t="str">
        <f>VLOOKUP($A252,Raw!$B$2:$DG$512,38,0)</f>
        <v>0</v>
      </c>
      <c r="C252" t="str">
        <f>VLOOKUP($A252,Raw!$B$2:$DG$512,39,0)</f>
        <v>0</v>
      </c>
      <c r="D252" t="str">
        <f>VLOOKUP($A252,Raw!$B$2:$DG$512,40,0)</f>
        <v>0</v>
      </c>
      <c r="E252" t="str">
        <f>VLOOKUP($A252,Raw!$B$2:$DG$512,41,0)</f>
        <v>0</v>
      </c>
      <c r="F252" t="str">
        <f>VLOOKUP($A252,Raw!$B$2:$DG$512,42,0)</f>
        <v>0</v>
      </c>
      <c r="G252" t="str">
        <f>VLOOKUP($A252,Raw!$B$2:$DG$512,43,0)</f>
        <v>0</v>
      </c>
      <c r="H252" t="str">
        <f>VLOOKUP($A252,Raw!$B$2:$DG$512,44,0)</f>
        <v>0</v>
      </c>
      <c r="I252" t="str">
        <f>VLOOKUP($A252,Raw!$B$2:$DG$512,45,0)</f>
        <v>0</v>
      </c>
      <c r="J252" t="str">
        <f>VLOOKUP($A252,Raw!$B$2:$DG$512,46,0)</f>
        <v>0</v>
      </c>
      <c r="K252" t="str">
        <f>VLOOKUP($A252,Raw!$B$2:$DG$512,47,0)</f>
        <v>0</v>
      </c>
      <c r="L252" t="str">
        <f>VLOOKUP($A252,Raw!$B$2:$DG$512,48,0)</f>
        <v>0</v>
      </c>
      <c r="M252" t="str">
        <f>VLOOKUP($A252,Raw!$B$2:$DG$512,49,0)</f>
        <v>0</v>
      </c>
    </row>
    <row r="253" spans="1:13" x14ac:dyDescent="0.3">
      <c r="A253" s="1" t="s">
        <v>4411</v>
      </c>
      <c r="B253" t="str">
        <f>VLOOKUP($A253,Raw!$B$2:$DG$512,38,0)</f>
        <v>0</v>
      </c>
      <c r="C253" t="str">
        <f>VLOOKUP($A253,Raw!$B$2:$DG$512,39,0)</f>
        <v>0</v>
      </c>
      <c r="D253" t="str">
        <f>VLOOKUP($A253,Raw!$B$2:$DG$512,40,0)</f>
        <v>0</v>
      </c>
      <c r="E253" t="str">
        <f>VLOOKUP($A253,Raw!$B$2:$DG$512,41,0)</f>
        <v>0</v>
      </c>
      <c r="F253" t="str">
        <f>VLOOKUP($A253,Raw!$B$2:$DG$512,42,0)</f>
        <v>0</v>
      </c>
      <c r="G253" t="str">
        <f>VLOOKUP($A253,Raw!$B$2:$DG$512,43,0)</f>
        <v>0</v>
      </c>
      <c r="H253" t="str">
        <f>VLOOKUP($A253,Raw!$B$2:$DG$512,44,0)</f>
        <v>0</v>
      </c>
      <c r="I253" t="str">
        <f>VLOOKUP($A253,Raw!$B$2:$DG$512,45,0)</f>
        <v>0</v>
      </c>
      <c r="J253" t="str">
        <f>VLOOKUP($A253,Raw!$B$2:$DG$512,46,0)</f>
        <v>0</v>
      </c>
      <c r="K253" t="str">
        <f>VLOOKUP($A253,Raw!$B$2:$DG$512,47,0)</f>
        <v>0</v>
      </c>
      <c r="L253" t="str">
        <f>VLOOKUP($A253,Raw!$B$2:$DG$512,48,0)</f>
        <v>0</v>
      </c>
      <c r="M253" t="str">
        <f>VLOOKUP($A253,Raw!$B$2:$DG$512,49,0)</f>
        <v>0</v>
      </c>
    </row>
    <row r="254" spans="1:13" x14ac:dyDescent="0.3">
      <c r="A254" s="1" t="s">
        <v>4420</v>
      </c>
      <c r="B254" t="str">
        <f>VLOOKUP($A254,Raw!$B$2:$DG$512,38,0)</f>
        <v>0</v>
      </c>
      <c r="C254" t="str">
        <f>VLOOKUP($A254,Raw!$B$2:$DG$512,39,0)</f>
        <v>0</v>
      </c>
      <c r="D254" t="str">
        <f>VLOOKUP($A254,Raw!$B$2:$DG$512,40,0)</f>
        <v>0</v>
      </c>
      <c r="E254" t="str">
        <f>VLOOKUP($A254,Raw!$B$2:$DG$512,41,0)</f>
        <v>0</v>
      </c>
      <c r="F254" t="str">
        <f>VLOOKUP($A254,Raw!$B$2:$DG$512,42,0)</f>
        <v>0</v>
      </c>
      <c r="G254" t="str">
        <f>VLOOKUP($A254,Raw!$B$2:$DG$512,43,0)</f>
        <v>0</v>
      </c>
      <c r="H254" t="str">
        <f>VLOOKUP($A254,Raw!$B$2:$DG$512,44,0)</f>
        <v>0</v>
      </c>
      <c r="I254" t="str">
        <f>VLOOKUP($A254,Raw!$B$2:$DG$512,45,0)</f>
        <v>0</v>
      </c>
      <c r="J254" t="str">
        <f>VLOOKUP($A254,Raw!$B$2:$DG$512,46,0)</f>
        <v>0</v>
      </c>
      <c r="K254" t="str">
        <f>VLOOKUP($A254,Raw!$B$2:$DG$512,47,0)</f>
        <v>0</v>
      </c>
      <c r="L254" t="str">
        <f>VLOOKUP($A254,Raw!$B$2:$DG$512,48,0)</f>
        <v>0</v>
      </c>
      <c r="M254" t="str">
        <f>VLOOKUP($A254,Raw!$B$2:$DG$512,49,0)</f>
        <v>0</v>
      </c>
    </row>
    <row r="255" spans="1:13" x14ac:dyDescent="0.3">
      <c r="A255" s="1" t="s">
        <v>4428</v>
      </c>
      <c r="B255" t="str">
        <f>VLOOKUP($A255,Raw!$B$2:$DG$512,38,0)</f>
        <v>0</v>
      </c>
      <c r="C255" t="str">
        <f>VLOOKUP($A255,Raw!$B$2:$DG$512,39,0)</f>
        <v>0</v>
      </c>
      <c r="D255" t="str">
        <f>VLOOKUP($A255,Raw!$B$2:$DG$512,40,0)</f>
        <v>0</v>
      </c>
      <c r="E255" t="str">
        <f>VLOOKUP($A255,Raw!$B$2:$DG$512,41,0)</f>
        <v>0</v>
      </c>
      <c r="F255" t="str">
        <f>VLOOKUP($A255,Raw!$B$2:$DG$512,42,0)</f>
        <v>0</v>
      </c>
      <c r="G255" t="str">
        <f>VLOOKUP($A255,Raw!$B$2:$DG$512,43,0)</f>
        <v>0</v>
      </c>
      <c r="H255" t="str">
        <f>VLOOKUP($A255,Raw!$B$2:$DG$512,44,0)</f>
        <v>0</v>
      </c>
      <c r="I255" t="str">
        <f>VLOOKUP($A255,Raw!$B$2:$DG$512,45,0)</f>
        <v>0</v>
      </c>
      <c r="J255" t="str">
        <f>VLOOKUP($A255,Raw!$B$2:$DG$512,46,0)</f>
        <v>0</v>
      </c>
      <c r="K255" t="str">
        <f>VLOOKUP($A255,Raw!$B$2:$DG$512,47,0)</f>
        <v>0</v>
      </c>
      <c r="L255" t="str">
        <f>VLOOKUP($A255,Raw!$B$2:$DG$512,48,0)</f>
        <v>0</v>
      </c>
      <c r="M255" t="str">
        <f>VLOOKUP($A255,Raw!$B$2:$DG$512,49,0)</f>
        <v>0</v>
      </c>
    </row>
    <row r="256" spans="1:13" x14ac:dyDescent="0.3">
      <c r="A256" s="1" t="s">
        <v>4444</v>
      </c>
      <c r="B256" t="str">
        <f>VLOOKUP($A256,Raw!$B$2:$DG$512,38,0)</f>
        <v>0</v>
      </c>
      <c r="C256" t="str">
        <f>VLOOKUP($A256,Raw!$B$2:$DG$512,39,0)</f>
        <v>0</v>
      </c>
      <c r="D256" t="str">
        <f>VLOOKUP($A256,Raw!$B$2:$DG$512,40,0)</f>
        <v>0</v>
      </c>
      <c r="E256" t="str">
        <f>VLOOKUP($A256,Raw!$B$2:$DG$512,41,0)</f>
        <v>0</v>
      </c>
      <c r="F256" t="str">
        <f>VLOOKUP($A256,Raw!$B$2:$DG$512,42,0)</f>
        <v>0</v>
      </c>
      <c r="G256" t="str">
        <f>VLOOKUP($A256,Raw!$B$2:$DG$512,43,0)</f>
        <v>0</v>
      </c>
      <c r="H256" t="str">
        <f>VLOOKUP($A256,Raw!$B$2:$DG$512,44,0)</f>
        <v>0</v>
      </c>
      <c r="I256" t="str">
        <f>VLOOKUP($A256,Raw!$B$2:$DG$512,45,0)</f>
        <v>0</v>
      </c>
      <c r="J256" t="str">
        <f>VLOOKUP($A256,Raw!$B$2:$DG$512,46,0)</f>
        <v>0</v>
      </c>
      <c r="K256" t="str">
        <f>VLOOKUP($A256,Raw!$B$2:$DG$512,47,0)</f>
        <v>0</v>
      </c>
      <c r="L256" t="str">
        <f>VLOOKUP($A256,Raw!$B$2:$DG$512,48,0)</f>
        <v>0</v>
      </c>
      <c r="M256" t="str">
        <f>VLOOKUP($A256,Raw!$B$2:$DG$512,49,0)</f>
        <v>0</v>
      </c>
    </row>
    <row r="257" spans="1:13" x14ac:dyDescent="0.3">
      <c r="A257" s="1" t="s">
        <v>4453</v>
      </c>
      <c r="B257" t="str">
        <f>VLOOKUP($A257,Raw!$B$2:$DG$512,38,0)</f>
        <v>11645.59</v>
      </c>
      <c r="C257" t="str">
        <f>VLOOKUP($A257,Raw!$B$2:$DG$512,39,0)</f>
        <v>0</v>
      </c>
      <c r="D257" t="str">
        <f>VLOOKUP($A257,Raw!$B$2:$DG$512,40,0)</f>
        <v>61305.41</v>
      </c>
      <c r="E257" t="str">
        <f>VLOOKUP($A257,Raw!$B$2:$DG$512,41,0)</f>
        <v>0</v>
      </c>
      <c r="F257" t="str">
        <f>VLOOKUP($A257,Raw!$B$2:$DG$512,42,0)</f>
        <v>0</v>
      </c>
      <c r="G257" t="str">
        <f>VLOOKUP($A257,Raw!$B$2:$DG$512,43,0)</f>
        <v>0</v>
      </c>
      <c r="H257" t="str">
        <f>VLOOKUP($A257,Raw!$B$2:$DG$512,44,0)</f>
        <v>0</v>
      </c>
      <c r="I257" t="str">
        <f>VLOOKUP($A257,Raw!$B$2:$DG$512,45,0)</f>
        <v>0</v>
      </c>
      <c r="J257" t="str">
        <f>VLOOKUP($A257,Raw!$B$2:$DG$512,46,0)</f>
        <v>0</v>
      </c>
      <c r="K257" t="str">
        <f>VLOOKUP($A257,Raw!$B$2:$DG$512,47,0)</f>
        <v>0</v>
      </c>
      <c r="L257" t="str">
        <f>VLOOKUP($A257,Raw!$B$2:$DG$512,48,0)</f>
        <v>1350.71</v>
      </c>
      <c r="M257" t="str">
        <f>VLOOKUP($A257,Raw!$B$2:$DG$512,49,0)</f>
        <v>74301.71</v>
      </c>
    </row>
    <row r="258" spans="1:13" x14ac:dyDescent="0.3">
      <c r="A258" s="1" t="s">
        <v>4480</v>
      </c>
      <c r="B258" t="str">
        <f>VLOOKUP($A258,Raw!$B$2:$DG$512,38,0)</f>
        <v>0</v>
      </c>
      <c r="C258" t="str">
        <f>VLOOKUP($A258,Raw!$B$2:$DG$512,39,0)</f>
        <v>0</v>
      </c>
      <c r="D258" t="str">
        <f>VLOOKUP($A258,Raw!$B$2:$DG$512,40,0)</f>
        <v>0</v>
      </c>
      <c r="E258" t="str">
        <f>VLOOKUP($A258,Raw!$B$2:$DG$512,41,0)</f>
        <v>0</v>
      </c>
      <c r="F258" t="str">
        <f>VLOOKUP($A258,Raw!$B$2:$DG$512,42,0)</f>
        <v>0</v>
      </c>
      <c r="G258" t="str">
        <f>VLOOKUP($A258,Raw!$B$2:$DG$512,43,0)</f>
        <v>0</v>
      </c>
      <c r="H258" t="str">
        <f>VLOOKUP($A258,Raw!$B$2:$DG$512,44,0)</f>
        <v>0</v>
      </c>
      <c r="I258" t="str">
        <f>VLOOKUP($A258,Raw!$B$2:$DG$512,45,0)</f>
        <v>0</v>
      </c>
      <c r="J258" t="str">
        <f>VLOOKUP($A258,Raw!$B$2:$DG$512,46,0)</f>
        <v>0</v>
      </c>
      <c r="K258" t="str">
        <f>VLOOKUP($A258,Raw!$B$2:$DG$512,47,0)</f>
        <v>0</v>
      </c>
      <c r="L258" t="str">
        <f>VLOOKUP($A258,Raw!$B$2:$DG$512,48,0)</f>
        <v>0</v>
      </c>
      <c r="M258" t="str">
        <f>VLOOKUP($A258,Raw!$B$2:$DG$512,49,0)</f>
        <v>0</v>
      </c>
    </row>
    <row r="259" spans="1:13" x14ac:dyDescent="0.3">
      <c r="A259" s="1" t="s">
        <v>4493</v>
      </c>
      <c r="B259" t="str">
        <f>VLOOKUP($A259,Raw!$B$2:$DG$512,38,0)</f>
        <v>0</v>
      </c>
      <c r="C259" t="str">
        <f>VLOOKUP($A259,Raw!$B$2:$DG$512,39,0)</f>
        <v>0</v>
      </c>
      <c r="D259" t="str">
        <f>VLOOKUP($A259,Raw!$B$2:$DG$512,40,0)</f>
        <v>0</v>
      </c>
      <c r="E259" t="str">
        <f>VLOOKUP($A259,Raw!$B$2:$DG$512,41,0)</f>
        <v>0</v>
      </c>
      <c r="F259" t="str">
        <f>VLOOKUP($A259,Raw!$B$2:$DG$512,42,0)</f>
        <v>0</v>
      </c>
      <c r="G259" t="str">
        <f>VLOOKUP($A259,Raw!$B$2:$DG$512,43,0)</f>
        <v>0</v>
      </c>
      <c r="H259" t="str">
        <f>VLOOKUP($A259,Raw!$B$2:$DG$512,44,0)</f>
        <v>0</v>
      </c>
      <c r="I259" t="str">
        <f>VLOOKUP($A259,Raw!$B$2:$DG$512,45,0)</f>
        <v>0</v>
      </c>
      <c r="J259" t="str">
        <f>VLOOKUP($A259,Raw!$B$2:$DG$512,46,0)</f>
        <v>0</v>
      </c>
      <c r="K259" t="str">
        <f>VLOOKUP($A259,Raw!$B$2:$DG$512,47,0)</f>
        <v>32.033</v>
      </c>
      <c r="L259" t="str">
        <f>VLOOKUP($A259,Raw!$B$2:$DG$512,48,0)</f>
        <v>0</v>
      </c>
      <c r="M259" t="str">
        <f>VLOOKUP($A259,Raw!$B$2:$DG$512,49,0)</f>
        <v>32.033</v>
      </c>
    </row>
    <row r="260" spans="1:13" x14ac:dyDescent="0.3">
      <c r="A260" s="1" t="s">
        <v>4518</v>
      </c>
      <c r="B260" t="str">
        <f>VLOOKUP($A260,Raw!$B$2:$DG$512,38,0)</f>
        <v>0</v>
      </c>
      <c r="C260" t="str">
        <f>VLOOKUP($A260,Raw!$B$2:$DG$512,39,0)</f>
        <v>0</v>
      </c>
      <c r="D260" t="str">
        <f>VLOOKUP($A260,Raw!$B$2:$DG$512,40,0)</f>
        <v>0</v>
      </c>
      <c r="E260" t="str">
        <f>VLOOKUP($A260,Raw!$B$2:$DG$512,41,0)</f>
        <v>0</v>
      </c>
      <c r="F260" t="str">
        <f>VLOOKUP($A260,Raw!$B$2:$DG$512,42,0)</f>
        <v>0</v>
      </c>
      <c r="G260" t="str">
        <f>VLOOKUP($A260,Raw!$B$2:$DG$512,43,0)</f>
        <v>0</v>
      </c>
      <c r="H260" t="str">
        <f>VLOOKUP($A260,Raw!$B$2:$DG$512,44,0)</f>
        <v>0</v>
      </c>
      <c r="I260" t="str">
        <f>VLOOKUP($A260,Raw!$B$2:$DG$512,45,0)</f>
        <v>0</v>
      </c>
      <c r="J260" t="str">
        <f>VLOOKUP($A260,Raw!$B$2:$DG$512,46,0)</f>
        <v>0</v>
      </c>
      <c r="K260" t="str">
        <f>VLOOKUP($A260,Raw!$B$2:$DG$512,47,0)</f>
        <v>0</v>
      </c>
      <c r="L260" t="str">
        <f>VLOOKUP($A260,Raw!$B$2:$DG$512,48,0)</f>
        <v>0</v>
      </c>
      <c r="M260" t="str">
        <f>VLOOKUP($A260,Raw!$B$2:$DG$512,49,0)</f>
        <v>0</v>
      </c>
    </row>
    <row r="261" spans="1:13" x14ac:dyDescent="0.3">
      <c r="A261" s="1" t="s">
        <v>4529</v>
      </c>
      <c r="B261" t="str">
        <f>VLOOKUP($A261,Raw!$B$2:$DG$512,38,0)</f>
        <v>0</v>
      </c>
      <c r="C261" t="str">
        <f>VLOOKUP($A261,Raw!$B$2:$DG$512,39,0)</f>
        <v>0</v>
      </c>
      <c r="D261" t="str">
        <f>VLOOKUP($A261,Raw!$B$2:$DG$512,40,0)</f>
        <v>42.73938</v>
      </c>
      <c r="E261" t="str">
        <f>VLOOKUP($A261,Raw!$B$2:$DG$512,41,0)</f>
        <v>0.00073</v>
      </c>
      <c r="F261" t="str">
        <f>VLOOKUP($A261,Raw!$B$2:$DG$512,42,0)</f>
        <v>0</v>
      </c>
      <c r="G261" t="str">
        <f>VLOOKUP($A261,Raw!$B$2:$DG$512,43,0)</f>
        <v>0</v>
      </c>
      <c r="H261" t="str">
        <f>VLOOKUP($A261,Raw!$B$2:$DG$512,44,0)</f>
        <v>0</v>
      </c>
      <c r="I261" t="str">
        <f>VLOOKUP($A261,Raw!$B$2:$DG$512,45,0)</f>
        <v>0</v>
      </c>
      <c r="J261" t="str">
        <f>VLOOKUP($A261,Raw!$B$2:$DG$512,46,0)</f>
        <v>0</v>
      </c>
      <c r="K261" t="str">
        <f>VLOOKUP($A261,Raw!$B$2:$DG$512,47,0)</f>
        <v>0.12421</v>
      </c>
      <c r="L261" t="str">
        <f>VLOOKUP($A261,Raw!$B$2:$DG$512,48,0)</f>
        <v>-0.03129</v>
      </c>
      <c r="M261" t="str">
        <f>VLOOKUP($A261,Raw!$B$2:$DG$512,49,0)</f>
        <v>42.83303</v>
      </c>
    </row>
    <row r="262" spans="1:13" x14ac:dyDescent="0.3">
      <c r="A262" s="1" t="s">
        <v>4555</v>
      </c>
      <c r="B262" t="str">
        <f>VLOOKUP($A262,Raw!$B$2:$DG$512,38,0)</f>
        <v>301.47</v>
      </c>
      <c r="C262" t="str">
        <f>VLOOKUP($A262,Raw!$B$2:$DG$512,39,0)</f>
        <v>0</v>
      </c>
      <c r="D262" t="str">
        <f>VLOOKUP($A262,Raw!$B$2:$DG$512,40,0)</f>
        <v>104.48</v>
      </c>
      <c r="E262" t="str">
        <f>VLOOKUP($A262,Raw!$B$2:$DG$512,41,0)</f>
        <v>10.65</v>
      </c>
      <c r="F262" t="str">
        <f>VLOOKUP($A262,Raw!$B$2:$DG$512,42,0)</f>
        <v>34.24</v>
      </c>
      <c r="G262" t="str">
        <f>VLOOKUP($A262,Raw!$B$2:$DG$512,43,0)</f>
        <v>0</v>
      </c>
      <c r="H262" t="str">
        <f>VLOOKUP($A262,Raw!$B$2:$DG$512,44,0)</f>
        <v>0</v>
      </c>
      <c r="I262" t="str">
        <f>VLOOKUP($A262,Raw!$B$2:$DG$512,45,0)</f>
        <v>0</v>
      </c>
      <c r="J262" t="str">
        <f>VLOOKUP($A262,Raw!$B$2:$DG$512,46,0)</f>
        <v>0</v>
      </c>
      <c r="K262" t="str">
        <f>VLOOKUP($A262,Raw!$B$2:$DG$512,47,0)</f>
        <v>2633.24</v>
      </c>
      <c r="L262" t="str">
        <f>VLOOKUP($A262,Raw!$B$2:$DG$512,48,0)</f>
        <v>18.43</v>
      </c>
      <c r="M262" t="str">
        <f>VLOOKUP($A262,Raw!$B$2:$DG$512,49,0)</f>
        <v>3102.5</v>
      </c>
    </row>
    <row r="263" spans="1:13" x14ac:dyDescent="0.3">
      <c r="A263" s="1" t="s">
        <v>4596</v>
      </c>
      <c r="B263" t="str">
        <f>VLOOKUP($A263,Raw!$B$2:$DG$512,38,0)</f>
        <v>0</v>
      </c>
      <c r="C263" t="str">
        <f>VLOOKUP($A263,Raw!$B$2:$DG$512,39,0)</f>
        <v>0</v>
      </c>
      <c r="D263" t="str">
        <f>VLOOKUP($A263,Raw!$B$2:$DG$512,40,0)</f>
        <v>0</v>
      </c>
      <c r="E263" t="str">
        <f>VLOOKUP($A263,Raw!$B$2:$DG$512,41,0)</f>
        <v>0</v>
      </c>
      <c r="F263" t="str">
        <f>VLOOKUP($A263,Raw!$B$2:$DG$512,42,0)</f>
        <v>0</v>
      </c>
      <c r="G263" t="str">
        <f>VLOOKUP($A263,Raw!$B$2:$DG$512,43,0)</f>
        <v>0</v>
      </c>
      <c r="H263" t="str">
        <f>VLOOKUP($A263,Raw!$B$2:$DG$512,44,0)</f>
        <v>0</v>
      </c>
      <c r="I263" t="str">
        <f>VLOOKUP($A263,Raw!$B$2:$DG$512,45,0)</f>
        <v>0</v>
      </c>
      <c r="J263" t="str">
        <f>VLOOKUP($A263,Raw!$B$2:$DG$512,46,0)</f>
        <v>0</v>
      </c>
      <c r="K263" t="str">
        <f>VLOOKUP($A263,Raw!$B$2:$DG$512,47,0)</f>
        <v>0</v>
      </c>
      <c r="L263" t="str">
        <f>VLOOKUP($A263,Raw!$B$2:$DG$512,48,0)</f>
        <v>0</v>
      </c>
      <c r="M263" t="str">
        <f>VLOOKUP($A263,Raw!$B$2:$DG$512,49,0)</f>
        <v>0</v>
      </c>
    </row>
    <row r="264" spans="1:13" x14ac:dyDescent="0.3">
      <c r="A264" s="1" t="s">
        <v>4603</v>
      </c>
      <c r="B264" t="str">
        <f>VLOOKUP($A264,Raw!$B$2:$DG$512,38,0)</f>
        <v>1143.22</v>
      </c>
      <c r="C264" t="str">
        <f>VLOOKUP($A264,Raw!$B$2:$DG$512,39,0)</f>
        <v>0</v>
      </c>
      <c r="D264" t="str">
        <f>VLOOKUP($A264,Raw!$B$2:$DG$512,40,0)</f>
        <v>0</v>
      </c>
      <c r="E264" t="str">
        <f>VLOOKUP($A264,Raw!$B$2:$DG$512,41,0)</f>
        <v>16.29</v>
      </c>
      <c r="F264" t="str">
        <f>VLOOKUP($A264,Raw!$B$2:$DG$512,42,0)</f>
        <v>0</v>
      </c>
      <c r="G264" t="str">
        <f>VLOOKUP($A264,Raw!$B$2:$DG$512,43,0)</f>
        <v>0</v>
      </c>
      <c r="H264" t="str">
        <f>VLOOKUP($A264,Raw!$B$2:$DG$512,44,0)</f>
        <v>0</v>
      </c>
      <c r="I264" t="str">
        <f>VLOOKUP($A264,Raw!$B$2:$DG$512,45,0)</f>
        <v>0</v>
      </c>
      <c r="J264" t="str">
        <f>VLOOKUP($A264,Raw!$B$2:$DG$512,46,0)</f>
        <v>0</v>
      </c>
      <c r="K264" t="str">
        <f>VLOOKUP($A264,Raw!$B$2:$DG$512,47,0)</f>
        <v>1265.11</v>
      </c>
      <c r="L264" t="str">
        <f>VLOOKUP($A264,Raw!$B$2:$DG$512,48,0)</f>
        <v>6.16</v>
      </c>
      <c r="M264" t="str">
        <f>VLOOKUP($A264,Raw!$B$2:$DG$512,49,0)</f>
        <v>2430.78</v>
      </c>
    </row>
    <row r="265" spans="1:13" x14ac:dyDescent="0.3">
      <c r="A265" s="1" t="s">
        <v>4638</v>
      </c>
      <c r="B265" t="str">
        <f>VLOOKUP($A265,Raw!$B$2:$DG$512,38,0)</f>
        <v>0</v>
      </c>
      <c r="C265" t="str">
        <f>VLOOKUP($A265,Raw!$B$2:$DG$512,39,0)</f>
        <v>0</v>
      </c>
      <c r="D265" t="str">
        <f>VLOOKUP($A265,Raw!$B$2:$DG$512,40,0)</f>
        <v>0</v>
      </c>
      <c r="E265" t="str">
        <f>VLOOKUP($A265,Raw!$B$2:$DG$512,41,0)</f>
        <v>0</v>
      </c>
      <c r="F265" t="str">
        <f>VLOOKUP($A265,Raw!$B$2:$DG$512,42,0)</f>
        <v>0</v>
      </c>
      <c r="G265" t="str">
        <f>VLOOKUP($A265,Raw!$B$2:$DG$512,43,0)</f>
        <v>0</v>
      </c>
      <c r="H265" t="str">
        <f>VLOOKUP($A265,Raw!$B$2:$DG$512,44,0)</f>
        <v>0</v>
      </c>
      <c r="I265" t="str">
        <f>VLOOKUP($A265,Raw!$B$2:$DG$512,45,0)</f>
        <v>0</v>
      </c>
      <c r="J265" t="str">
        <f>VLOOKUP($A265,Raw!$B$2:$DG$512,46,0)</f>
        <v>0</v>
      </c>
      <c r="K265" t="str">
        <f>VLOOKUP($A265,Raw!$B$2:$DG$512,47,0)</f>
        <v>0</v>
      </c>
      <c r="L265" t="str">
        <f>VLOOKUP($A265,Raw!$B$2:$DG$512,48,0)</f>
        <v>0</v>
      </c>
      <c r="M265" t="str">
        <f>VLOOKUP($A265,Raw!$B$2:$DG$512,49,0)</f>
        <v>0</v>
      </c>
    </row>
    <row r="266" spans="1:13" x14ac:dyDescent="0.3">
      <c r="A266" s="1" t="s">
        <v>4663</v>
      </c>
      <c r="B266" t="str">
        <f>VLOOKUP($A266,Raw!$B$2:$DG$512,38,0)</f>
        <v>0</v>
      </c>
      <c r="C266" t="str">
        <f>VLOOKUP($A266,Raw!$B$2:$DG$512,39,0)</f>
        <v>0</v>
      </c>
      <c r="D266" t="str">
        <f>VLOOKUP($A266,Raw!$B$2:$DG$512,40,0)</f>
        <v>0</v>
      </c>
      <c r="E266" t="str">
        <f>VLOOKUP($A266,Raw!$B$2:$DG$512,41,0)</f>
        <v>0</v>
      </c>
      <c r="F266" t="str">
        <f>VLOOKUP($A266,Raw!$B$2:$DG$512,42,0)</f>
        <v>0</v>
      </c>
      <c r="G266" t="str">
        <f>VLOOKUP($A266,Raw!$B$2:$DG$512,43,0)</f>
        <v>0</v>
      </c>
      <c r="H266" t="str">
        <f>VLOOKUP($A266,Raw!$B$2:$DG$512,44,0)</f>
        <v>0</v>
      </c>
      <c r="I266" t="str">
        <f>VLOOKUP($A266,Raw!$B$2:$DG$512,45,0)</f>
        <v>0</v>
      </c>
      <c r="J266" t="str">
        <f>VLOOKUP($A266,Raw!$B$2:$DG$512,46,0)</f>
        <v>0</v>
      </c>
      <c r="K266" t="str">
        <f>VLOOKUP($A266,Raw!$B$2:$DG$512,47,0)</f>
        <v>0</v>
      </c>
      <c r="L266" t="str">
        <f>VLOOKUP($A266,Raw!$B$2:$DG$512,48,0)</f>
        <v>0</v>
      </c>
      <c r="M266" t="str">
        <f>VLOOKUP($A266,Raw!$B$2:$DG$512,49,0)</f>
        <v>0</v>
      </c>
    </row>
    <row r="267" spans="1:13" x14ac:dyDescent="0.3">
      <c r="A267" s="1" t="s">
        <v>4685</v>
      </c>
      <c r="B267" t="str">
        <f>VLOOKUP($A267,Raw!$B$2:$DG$512,38,0)</f>
        <v>0</v>
      </c>
      <c r="C267" t="str">
        <f>VLOOKUP($A267,Raw!$B$2:$DG$512,39,0)</f>
        <v>0</v>
      </c>
      <c r="D267" t="str">
        <f>VLOOKUP($A267,Raw!$B$2:$DG$512,40,0)</f>
        <v>0</v>
      </c>
      <c r="E267" t="str">
        <f>VLOOKUP($A267,Raw!$B$2:$DG$512,41,0)</f>
        <v>0</v>
      </c>
      <c r="F267" t="str">
        <f>VLOOKUP($A267,Raw!$B$2:$DG$512,42,0)</f>
        <v>0</v>
      </c>
      <c r="G267" t="str">
        <f>VLOOKUP($A267,Raw!$B$2:$DG$512,43,0)</f>
        <v>0</v>
      </c>
      <c r="H267" t="str">
        <f>VLOOKUP($A267,Raw!$B$2:$DG$512,44,0)</f>
        <v>0</v>
      </c>
      <c r="I267" t="str">
        <f>VLOOKUP($A267,Raw!$B$2:$DG$512,45,0)</f>
        <v>0</v>
      </c>
      <c r="J267" t="str">
        <f>VLOOKUP($A267,Raw!$B$2:$DG$512,46,0)</f>
        <v>0</v>
      </c>
      <c r="K267" t="str">
        <f>VLOOKUP($A267,Raw!$B$2:$DG$512,47,0)</f>
        <v>0</v>
      </c>
      <c r="L267" t="str">
        <f>VLOOKUP($A267,Raw!$B$2:$DG$512,48,0)</f>
        <v>0</v>
      </c>
      <c r="M267" t="str">
        <f>VLOOKUP($A267,Raw!$B$2:$DG$512,49,0)</f>
        <v>0</v>
      </c>
    </row>
    <row r="268" spans="1:13" x14ac:dyDescent="0.3">
      <c r="A268" s="1" t="s">
        <v>4705</v>
      </c>
      <c r="B268" t="str">
        <f>VLOOKUP($A268,Raw!$B$2:$DG$512,38,0)</f>
        <v>0</v>
      </c>
      <c r="C268" t="str">
        <f>VLOOKUP($A268,Raw!$B$2:$DG$512,39,0)</f>
        <v>0</v>
      </c>
      <c r="D268" t="str">
        <f>VLOOKUP($A268,Raw!$B$2:$DG$512,40,0)</f>
        <v>0</v>
      </c>
      <c r="E268" t="str">
        <f>VLOOKUP($A268,Raw!$B$2:$DG$512,41,0)</f>
        <v>0</v>
      </c>
      <c r="F268" t="str">
        <f>VLOOKUP($A268,Raw!$B$2:$DG$512,42,0)</f>
        <v>0</v>
      </c>
      <c r="G268" t="str">
        <f>VLOOKUP($A268,Raw!$B$2:$DG$512,43,0)</f>
        <v>0</v>
      </c>
      <c r="H268" t="str">
        <f>VLOOKUP($A268,Raw!$B$2:$DG$512,44,0)</f>
        <v>0</v>
      </c>
      <c r="I268" t="str">
        <f>VLOOKUP($A268,Raw!$B$2:$DG$512,45,0)</f>
        <v>0</v>
      </c>
      <c r="J268" t="str">
        <f>VLOOKUP($A268,Raw!$B$2:$DG$512,46,0)</f>
        <v>0</v>
      </c>
      <c r="K268" t="str">
        <f>VLOOKUP($A268,Raw!$B$2:$DG$512,47,0)</f>
        <v>0</v>
      </c>
      <c r="L268" t="str">
        <f>VLOOKUP($A268,Raw!$B$2:$DG$512,48,0)</f>
        <v>0</v>
      </c>
      <c r="M268" t="str">
        <f>VLOOKUP($A268,Raw!$B$2:$DG$512,49,0)</f>
        <v>0</v>
      </c>
    </row>
    <row r="269" spans="1:13" x14ac:dyDescent="0.3">
      <c r="A269" s="1" t="s">
        <v>4714</v>
      </c>
      <c r="B269" t="str">
        <f>VLOOKUP($A269,Raw!$B$2:$DG$512,38,0)</f>
        <v>0</v>
      </c>
      <c r="C269" t="str">
        <f>VLOOKUP($A269,Raw!$B$2:$DG$512,39,0)</f>
        <v>0</v>
      </c>
      <c r="D269" t="str">
        <f>VLOOKUP($A269,Raw!$B$2:$DG$512,40,0)</f>
        <v>0</v>
      </c>
      <c r="E269" t="str">
        <f>VLOOKUP($A269,Raw!$B$2:$DG$512,41,0)</f>
        <v>0</v>
      </c>
      <c r="F269" t="str">
        <f>VLOOKUP($A269,Raw!$B$2:$DG$512,42,0)</f>
        <v>0</v>
      </c>
      <c r="G269" t="str">
        <f>VLOOKUP($A269,Raw!$B$2:$DG$512,43,0)</f>
        <v>0</v>
      </c>
      <c r="H269" t="str">
        <f>VLOOKUP($A269,Raw!$B$2:$DG$512,44,0)</f>
        <v>0</v>
      </c>
      <c r="I269" t="str">
        <f>VLOOKUP($A269,Raw!$B$2:$DG$512,45,0)</f>
        <v>0</v>
      </c>
      <c r="J269" t="str">
        <f>VLOOKUP($A269,Raw!$B$2:$DG$512,46,0)</f>
        <v>0</v>
      </c>
      <c r="K269" t="str">
        <f>VLOOKUP($A269,Raw!$B$2:$DG$512,47,0)</f>
        <v>0</v>
      </c>
      <c r="L269" t="str">
        <f>VLOOKUP($A269,Raw!$B$2:$DG$512,48,0)</f>
        <v>0</v>
      </c>
      <c r="M269" t="str">
        <f>VLOOKUP($A269,Raw!$B$2:$DG$512,49,0)</f>
        <v>0</v>
      </c>
    </row>
    <row r="270" spans="1:13" x14ac:dyDescent="0.3">
      <c r="A270" s="1" t="s">
        <v>4731</v>
      </c>
      <c r="B270" t="str">
        <f>VLOOKUP($A270,Raw!$B$2:$DG$512,38,0)</f>
        <v>0</v>
      </c>
      <c r="C270" t="str">
        <f>VLOOKUP($A270,Raw!$B$2:$DG$512,39,0)</f>
        <v>0</v>
      </c>
      <c r="D270" t="str">
        <f>VLOOKUP($A270,Raw!$B$2:$DG$512,40,0)</f>
        <v>0</v>
      </c>
      <c r="E270" t="str">
        <f>VLOOKUP($A270,Raw!$B$2:$DG$512,41,0)</f>
        <v>0</v>
      </c>
      <c r="F270" t="str">
        <f>VLOOKUP($A270,Raw!$B$2:$DG$512,42,0)</f>
        <v>0</v>
      </c>
      <c r="G270" t="str">
        <f>VLOOKUP($A270,Raw!$B$2:$DG$512,43,0)</f>
        <v>0</v>
      </c>
      <c r="H270" t="str">
        <f>VLOOKUP($A270,Raw!$B$2:$DG$512,44,0)</f>
        <v>0</v>
      </c>
      <c r="I270" t="str">
        <f>VLOOKUP($A270,Raw!$B$2:$DG$512,45,0)</f>
        <v>0</v>
      </c>
      <c r="J270" t="str">
        <f>VLOOKUP($A270,Raw!$B$2:$DG$512,46,0)</f>
        <v>0</v>
      </c>
      <c r="K270" t="str">
        <f>VLOOKUP($A270,Raw!$B$2:$DG$512,47,0)</f>
        <v>0</v>
      </c>
      <c r="L270" t="str">
        <f>VLOOKUP($A270,Raw!$B$2:$DG$512,48,0)</f>
        <v>0</v>
      </c>
      <c r="M270" t="str">
        <f>VLOOKUP($A270,Raw!$B$2:$DG$512,49,0)</f>
        <v>0</v>
      </c>
    </row>
    <row r="271" spans="1:13" x14ac:dyDescent="0.3">
      <c r="A271" s="1" t="s">
        <v>4741</v>
      </c>
      <c r="B271" t="str">
        <f>VLOOKUP($A271,Raw!$B$2:$DG$512,38,0)</f>
        <v>0</v>
      </c>
      <c r="C271" t="str">
        <f>VLOOKUP($A271,Raw!$B$2:$DG$512,39,0)</f>
        <v>0</v>
      </c>
      <c r="D271" t="str">
        <f>VLOOKUP($A271,Raw!$B$2:$DG$512,40,0)</f>
        <v>0</v>
      </c>
      <c r="E271" t="str">
        <f>VLOOKUP($A271,Raw!$B$2:$DG$512,41,0)</f>
        <v>0</v>
      </c>
      <c r="F271" t="str">
        <f>VLOOKUP($A271,Raw!$B$2:$DG$512,42,0)</f>
        <v>0</v>
      </c>
      <c r="G271" t="str">
        <f>VLOOKUP($A271,Raw!$B$2:$DG$512,43,0)</f>
        <v>0</v>
      </c>
      <c r="H271" t="str">
        <f>VLOOKUP($A271,Raw!$B$2:$DG$512,44,0)</f>
        <v>0</v>
      </c>
      <c r="I271" t="str">
        <f>VLOOKUP($A271,Raw!$B$2:$DG$512,45,0)</f>
        <v>0</v>
      </c>
      <c r="J271" t="str">
        <f>VLOOKUP($A271,Raw!$B$2:$DG$512,46,0)</f>
        <v>0</v>
      </c>
      <c r="K271" t="str">
        <f>VLOOKUP($A271,Raw!$B$2:$DG$512,47,0)</f>
        <v>0</v>
      </c>
      <c r="L271" t="str">
        <f>VLOOKUP($A271,Raw!$B$2:$DG$512,48,0)</f>
        <v>0</v>
      </c>
      <c r="M271" t="str">
        <f>VLOOKUP($A271,Raw!$B$2:$DG$512,49,0)</f>
        <v>0</v>
      </c>
    </row>
    <row r="272" spans="1:13" x14ac:dyDescent="0.3">
      <c r="A272" s="1" t="s">
        <v>4758</v>
      </c>
      <c r="B272" t="str">
        <f>VLOOKUP($A272,Raw!$B$2:$DG$512,38,0)</f>
        <v>2.82</v>
      </c>
      <c r="C272" t="str">
        <f>VLOOKUP($A272,Raw!$B$2:$DG$512,39,0)</f>
        <v>0</v>
      </c>
      <c r="D272" t="str">
        <f>VLOOKUP($A272,Raw!$B$2:$DG$512,40,0)</f>
        <v>0</v>
      </c>
      <c r="E272" t="str">
        <f>VLOOKUP($A272,Raw!$B$2:$DG$512,41,0)</f>
        <v>0</v>
      </c>
      <c r="F272" t="str">
        <f>VLOOKUP($A272,Raw!$B$2:$DG$512,42,0)</f>
        <v>0</v>
      </c>
      <c r="G272" t="str">
        <f>VLOOKUP($A272,Raw!$B$2:$DG$512,43,0)</f>
        <v>0</v>
      </c>
      <c r="H272" t="str">
        <f>VLOOKUP($A272,Raw!$B$2:$DG$512,44,0)</f>
        <v>0</v>
      </c>
      <c r="I272" t="str">
        <f>VLOOKUP($A272,Raw!$B$2:$DG$512,45,0)</f>
        <v>0</v>
      </c>
      <c r="J272" t="str">
        <f>VLOOKUP($A272,Raw!$B$2:$DG$512,46,0)</f>
        <v>0</v>
      </c>
      <c r="K272" t="str">
        <f>VLOOKUP($A272,Raw!$B$2:$DG$512,47,0)</f>
        <v>29.08</v>
      </c>
      <c r="L272" t="str">
        <f>VLOOKUP($A272,Raw!$B$2:$DG$512,48,0)</f>
        <v>0.04</v>
      </c>
      <c r="M272" t="str">
        <f>VLOOKUP($A272,Raw!$B$2:$DG$512,49,0)</f>
        <v>31.94</v>
      </c>
    </row>
    <row r="273" spans="1:13" x14ac:dyDescent="0.3">
      <c r="A273" s="1" t="s">
        <v>4775</v>
      </c>
      <c r="B273" t="str">
        <f>VLOOKUP($A273,Raw!$B$2:$DG$512,38,0)</f>
        <v>0</v>
      </c>
      <c r="C273" t="str">
        <f>VLOOKUP($A273,Raw!$B$2:$DG$512,39,0)</f>
        <v>0</v>
      </c>
      <c r="D273" t="str">
        <f>VLOOKUP($A273,Raw!$B$2:$DG$512,40,0)</f>
        <v>0</v>
      </c>
      <c r="E273" t="str">
        <f>VLOOKUP($A273,Raw!$B$2:$DG$512,41,0)</f>
        <v>0</v>
      </c>
      <c r="F273" t="str">
        <f>VLOOKUP($A273,Raw!$B$2:$DG$512,42,0)</f>
        <v>0</v>
      </c>
      <c r="G273" t="str">
        <f>VLOOKUP($A273,Raw!$B$2:$DG$512,43,0)</f>
        <v>0</v>
      </c>
      <c r="H273" t="str">
        <f>VLOOKUP($A273,Raw!$B$2:$DG$512,44,0)</f>
        <v>0</v>
      </c>
      <c r="I273" t="str">
        <f>VLOOKUP($A273,Raw!$B$2:$DG$512,45,0)</f>
        <v>0</v>
      </c>
      <c r="J273" t="str">
        <f>VLOOKUP($A273,Raw!$B$2:$DG$512,46,0)</f>
        <v>0</v>
      </c>
      <c r="K273" t="str">
        <f>VLOOKUP($A273,Raw!$B$2:$DG$512,47,0)</f>
        <v>0</v>
      </c>
      <c r="L273" t="str">
        <f>VLOOKUP($A273,Raw!$B$2:$DG$512,48,0)</f>
        <v>0</v>
      </c>
      <c r="M273" t="str">
        <f>VLOOKUP($A273,Raw!$B$2:$DG$512,49,0)</f>
        <v>0</v>
      </c>
    </row>
    <row r="274" spans="1:13" x14ac:dyDescent="0.3">
      <c r="A274" s="1" t="s">
        <v>4783</v>
      </c>
      <c r="B274" t="str">
        <f>VLOOKUP($A274,Raw!$B$2:$DG$512,38,0)</f>
        <v>0</v>
      </c>
      <c r="C274" t="str">
        <f>VLOOKUP($A274,Raw!$B$2:$DG$512,39,0)</f>
        <v>0</v>
      </c>
      <c r="D274" t="str">
        <f>VLOOKUP($A274,Raw!$B$2:$DG$512,40,0)</f>
        <v>0</v>
      </c>
      <c r="E274" t="str">
        <f>VLOOKUP($A274,Raw!$B$2:$DG$512,41,0)</f>
        <v>0</v>
      </c>
      <c r="F274" t="str">
        <f>VLOOKUP($A274,Raw!$B$2:$DG$512,42,0)</f>
        <v>0</v>
      </c>
      <c r="G274" t="str">
        <f>VLOOKUP($A274,Raw!$B$2:$DG$512,43,0)</f>
        <v>0</v>
      </c>
      <c r="H274" t="str">
        <f>VLOOKUP($A274,Raw!$B$2:$DG$512,44,0)</f>
        <v>0</v>
      </c>
      <c r="I274" t="str">
        <f>VLOOKUP($A274,Raw!$B$2:$DG$512,45,0)</f>
        <v>0</v>
      </c>
      <c r="J274" t="str">
        <f>VLOOKUP($A274,Raw!$B$2:$DG$512,46,0)</f>
        <v>0</v>
      </c>
      <c r="K274" t="str">
        <f>VLOOKUP($A274,Raw!$B$2:$DG$512,47,0)</f>
        <v>0</v>
      </c>
      <c r="L274" t="str">
        <f>VLOOKUP($A274,Raw!$B$2:$DG$512,48,0)</f>
        <v>0</v>
      </c>
      <c r="M274" t="str">
        <f>VLOOKUP($A274,Raw!$B$2:$DG$512,49,0)</f>
        <v>0</v>
      </c>
    </row>
    <row r="275" spans="1:13" x14ac:dyDescent="0.3">
      <c r="A275" s="1" t="s">
        <v>4792</v>
      </c>
      <c r="B275" t="str">
        <f>VLOOKUP($A275,Raw!$B$2:$DG$512,38,0)</f>
        <v>0.63</v>
      </c>
      <c r="C275" t="str">
        <f>VLOOKUP($A275,Raw!$B$2:$DG$512,39,0)</f>
        <v>0</v>
      </c>
      <c r="D275" t="str">
        <f>VLOOKUP($A275,Raw!$B$2:$DG$512,40,0)</f>
        <v>0</v>
      </c>
      <c r="E275" t="str">
        <f>VLOOKUP($A275,Raw!$B$2:$DG$512,41,0)</f>
        <v>0</v>
      </c>
      <c r="F275" t="str">
        <f>VLOOKUP($A275,Raw!$B$2:$DG$512,42,0)</f>
        <v>0</v>
      </c>
      <c r="G275" t="str">
        <f>VLOOKUP($A275,Raw!$B$2:$DG$512,43,0)</f>
        <v>0</v>
      </c>
      <c r="H275" t="str">
        <f>VLOOKUP($A275,Raw!$B$2:$DG$512,44,0)</f>
        <v>0</v>
      </c>
      <c r="I275" t="str">
        <f>VLOOKUP($A275,Raw!$B$2:$DG$512,45,0)</f>
        <v>0</v>
      </c>
      <c r="J275" t="str">
        <f>VLOOKUP($A275,Raw!$B$2:$DG$512,46,0)</f>
        <v>0</v>
      </c>
      <c r="K275" t="str">
        <f>VLOOKUP($A275,Raw!$B$2:$DG$512,47,0)</f>
        <v>0</v>
      </c>
      <c r="L275" t="str">
        <f>VLOOKUP($A275,Raw!$B$2:$DG$512,48,0)</f>
        <v>0.01</v>
      </c>
      <c r="M275" t="str">
        <f>VLOOKUP($A275,Raw!$B$2:$DG$512,49,0)</f>
        <v>0.64</v>
      </c>
    </row>
    <row r="276" spans="1:13" x14ac:dyDescent="0.3">
      <c r="A276" s="1" t="s">
        <v>4810</v>
      </c>
      <c r="B276" t="str">
        <f>VLOOKUP($A276,Raw!$B$2:$DG$512,38,0)</f>
        <v>0</v>
      </c>
      <c r="C276" t="str">
        <f>VLOOKUP($A276,Raw!$B$2:$DG$512,39,0)</f>
        <v>0</v>
      </c>
      <c r="D276" t="str">
        <f>VLOOKUP($A276,Raw!$B$2:$DG$512,40,0)</f>
        <v>0</v>
      </c>
      <c r="E276" t="str">
        <f>VLOOKUP($A276,Raw!$B$2:$DG$512,41,0)</f>
        <v>0</v>
      </c>
      <c r="F276" t="str">
        <f>VLOOKUP($A276,Raw!$B$2:$DG$512,42,0)</f>
        <v>0</v>
      </c>
      <c r="G276" t="str">
        <f>VLOOKUP($A276,Raw!$B$2:$DG$512,43,0)</f>
        <v>0</v>
      </c>
      <c r="H276" t="str">
        <f>VLOOKUP($A276,Raw!$B$2:$DG$512,44,0)</f>
        <v>0</v>
      </c>
      <c r="I276" t="str">
        <f>VLOOKUP($A276,Raw!$B$2:$DG$512,45,0)</f>
        <v>0</v>
      </c>
      <c r="J276" t="str">
        <f>VLOOKUP($A276,Raw!$B$2:$DG$512,46,0)</f>
        <v>0</v>
      </c>
      <c r="K276" t="str">
        <f>VLOOKUP($A276,Raw!$B$2:$DG$512,47,0)</f>
        <v>0</v>
      </c>
      <c r="L276" t="str">
        <f>VLOOKUP($A276,Raw!$B$2:$DG$512,48,0)</f>
        <v>0</v>
      </c>
      <c r="M276" t="str">
        <f>VLOOKUP($A276,Raw!$B$2:$DG$512,49,0)</f>
        <v>0</v>
      </c>
    </row>
    <row r="277" spans="1:13" x14ac:dyDescent="0.3">
      <c r="A277" s="1" t="s">
        <v>4827</v>
      </c>
      <c r="B277" t="str">
        <f>VLOOKUP($A277,Raw!$B$2:$DG$512,38,0)</f>
        <v>0</v>
      </c>
      <c r="C277" t="str">
        <f>VLOOKUP($A277,Raw!$B$2:$DG$512,39,0)</f>
        <v>0</v>
      </c>
      <c r="D277" t="str">
        <f>VLOOKUP($A277,Raw!$B$2:$DG$512,40,0)</f>
        <v>0</v>
      </c>
      <c r="E277" t="str">
        <f>VLOOKUP($A277,Raw!$B$2:$DG$512,41,0)</f>
        <v>0</v>
      </c>
      <c r="F277" t="str">
        <f>VLOOKUP($A277,Raw!$B$2:$DG$512,42,0)</f>
        <v>0</v>
      </c>
      <c r="G277" t="str">
        <f>VLOOKUP($A277,Raw!$B$2:$DG$512,43,0)</f>
        <v>0</v>
      </c>
      <c r="H277" t="str">
        <f>VLOOKUP($A277,Raw!$B$2:$DG$512,44,0)</f>
        <v>0</v>
      </c>
      <c r="I277" t="str">
        <f>VLOOKUP($A277,Raw!$B$2:$DG$512,45,0)</f>
        <v>0</v>
      </c>
      <c r="J277" t="str">
        <f>VLOOKUP($A277,Raw!$B$2:$DG$512,46,0)</f>
        <v>0</v>
      </c>
      <c r="K277" t="str">
        <f>VLOOKUP($A277,Raw!$B$2:$DG$512,47,0)</f>
        <v>0</v>
      </c>
      <c r="L277" t="str">
        <f>VLOOKUP($A277,Raw!$B$2:$DG$512,48,0)</f>
        <v>0</v>
      </c>
      <c r="M277" t="str">
        <f>VLOOKUP($A277,Raw!$B$2:$DG$512,49,0)</f>
        <v>0</v>
      </c>
    </row>
    <row r="278" spans="1:13" x14ac:dyDescent="0.3">
      <c r="A278" s="1" t="s">
        <v>4843</v>
      </c>
      <c r="B278" t="str">
        <f>VLOOKUP($A278,Raw!$B$2:$DG$512,38,0)</f>
        <v>0</v>
      </c>
      <c r="C278" t="str">
        <f>VLOOKUP($A278,Raw!$B$2:$DG$512,39,0)</f>
        <v>0</v>
      </c>
      <c r="D278" t="str">
        <f>VLOOKUP($A278,Raw!$B$2:$DG$512,40,0)</f>
        <v>0</v>
      </c>
      <c r="E278" t="str">
        <f>VLOOKUP($A278,Raw!$B$2:$DG$512,41,0)</f>
        <v>0</v>
      </c>
      <c r="F278" t="str">
        <f>VLOOKUP($A278,Raw!$B$2:$DG$512,42,0)</f>
        <v>0</v>
      </c>
      <c r="G278" t="str">
        <f>VLOOKUP($A278,Raw!$B$2:$DG$512,43,0)</f>
        <v>0</v>
      </c>
      <c r="H278" t="str">
        <f>VLOOKUP($A278,Raw!$B$2:$DG$512,44,0)</f>
        <v>0</v>
      </c>
      <c r="I278" t="str">
        <f>VLOOKUP($A278,Raw!$B$2:$DG$512,45,0)</f>
        <v>0</v>
      </c>
      <c r="J278" t="str">
        <f>VLOOKUP($A278,Raw!$B$2:$DG$512,46,0)</f>
        <v>0</v>
      </c>
      <c r="K278" t="str">
        <f>VLOOKUP($A278,Raw!$B$2:$DG$512,47,0)</f>
        <v>934.44</v>
      </c>
      <c r="L278" t="str">
        <f>VLOOKUP($A278,Raw!$B$2:$DG$512,48,0)</f>
        <v>101.79</v>
      </c>
      <c r="M278" t="str">
        <f>VLOOKUP($A278,Raw!$B$2:$DG$512,49,0)</f>
        <v>1036.23</v>
      </c>
    </row>
    <row r="279" spans="1:13" x14ac:dyDescent="0.3">
      <c r="A279" s="1" t="s">
        <v>4872</v>
      </c>
      <c r="B279" t="str">
        <f>VLOOKUP($A279,Raw!$B$2:$DG$512,38,0)</f>
        <v>0</v>
      </c>
      <c r="C279" t="str">
        <f>VLOOKUP($A279,Raw!$B$2:$DG$512,39,0)</f>
        <v>0</v>
      </c>
      <c r="D279" t="str">
        <f>VLOOKUP($A279,Raw!$B$2:$DG$512,40,0)</f>
        <v>0</v>
      </c>
      <c r="E279" t="str">
        <f>VLOOKUP($A279,Raw!$B$2:$DG$512,41,0)</f>
        <v>0</v>
      </c>
      <c r="F279" t="str">
        <f>VLOOKUP($A279,Raw!$B$2:$DG$512,42,0)</f>
        <v>0</v>
      </c>
      <c r="G279" t="str">
        <f>VLOOKUP($A279,Raw!$B$2:$DG$512,43,0)</f>
        <v>0</v>
      </c>
      <c r="H279" t="str">
        <f>VLOOKUP($A279,Raw!$B$2:$DG$512,44,0)</f>
        <v>0</v>
      </c>
      <c r="I279" t="str">
        <f>VLOOKUP($A279,Raw!$B$2:$DG$512,45,0)</f>
        <v>0</v>
      </c>
      <c r="J279" t="str">
        <f>VLOOKUP($A279,Raw!$B$2:$DG$512,46,0)</f>
        <v>0</v>
      </c>
      <c r="K279" t="str">
        <f>VLOOKUP($A279,Raw!$B$2:$DG$512,47,0)</f>
        <v>0</v>
      </c>
      <c r="L279" t="str">
        <f>VLOOKUP($A279,Raw!$B$2:$DG$512,48,0)</f>
        <v>0</v>
      </c>
      <c r="M279" t="str">
        <f>VLOOKUP($A279,Raw!$B$2:$DG$512,49,0)</f>
        <v>0</v>
      </c>
    </row>
    <row r="280" spans="1:13" x14ac:dyDescent="0.3">
      <c r="A280" s="1" t="s">
        <v>4885</v>
      </c>
      <c r="B280" t="str">
        <f>VLOOKUP($A280,Raw!$B$2:$DG$512,38,0)</f>
        <v>0</v>
      </c>
      <c r="C280" t="str">
        <f>VLOOKUP($A280,Raw!$B$2:$DG$512,39,0)</f>
        <v>0</v>
      </c>
      <c r="D280" t="str">
        <f>VLOOKUP($A280,Raw!$B$2:$DG$512,40,0)</f>
        <v>0</v>
      </c>
      <c r="E280" t="str">
        <f>VLOOKUP($A280,Raw!$B$2:$DG$512,41,0)</f>
        <v>0</v>
      </c>
      <c r="F280" t="str">
        <f>VLOOKUP($A280,Raw!$B$2:$DG$512,42,0)</f>
        <v>0</v>
      </c>
      <c r="G280" t="str">
        <f>VLOOKUP($A280,Raw!$B$2:$DG$512,43,0)</f>
        <v>0</v>
      </c>
      <c r="H280" t="str">
        <f>VLOOKUP($A280,Raw!$B$2:$DG$512,44,0)</f>
        <v>0</v>
      </c>
      <c r="I280" t="str">
        <f>VLOOKUP($A280,Raw!$B$2:$DG$512,45,0)</f>
        <v>0</v>
      </c>
      <c r="J280" t="str">
        <f>VLOOKUP($A280,Raw!$B$2:$DG$512,46,0)</f>
        <v>0</v>
      </c>
      <c r="K280" t="str">
        <f>VLOOKUP($A280,Raw!$B$2:$DG$512,47,0)</f>
        <v>0</v>
      </c>
      <c r="L280" t="str">
        <f>VLOOKUP($A280,Raw!$B$2:$DG$512,48,0)</f>
        <v>0</v>
      </c>
      <c r="M280" t="str">
        <f>VLOOKUP($A280,Raw!$B$2:$DG$512,49,0)</f>
        <v>0</v>
      </c>
    </row>
    <row r="281" spans="1:13" x14ac:dyDescent="0.3">
      <c r="A281" s="1" t="s">
        <v>4911</v>
      </c>
      <c r="B281" t="str">
        <f>VLOOKUP($A281,Raw!$B$2:$DG$512,38,0)</f>
        <v>0</v>
      </c>
      <c r="C281" t="str">
        <f>VLOOKUP($A281,Raw!$B$2:$DG$512,39,0)</f>
        <v>0</v>
      </c>
      <c r="D281" t="str">
        <f>VLOOKUP($A281,Raw!$B$2:$DG$512,40,0)</f>
        <v>0</v>
      </c>
      <c r="E281" t="str">
        <f>VLOOKUP($A281,Raw!$B$2:$DG$512,41,0)</f>
        <v>0</v>
      </c>
      <c r="F281" t="str">
        <f>VLOOKUP($A281,Raw!$B$2:$DG$512,42,0)</f>
        <v>0</v>
      </c>
      <c r="G281" t="str">
        <f>VLOOKUP($A281,Raw!$B$2:$DG$512,43,0)</f>
        <v>0</v>
      </c>
      <c r="H281" t="str">
        <f>VLOOKUP($A281,Raw!$B$2:$DG$512,44,0)</f>
        <v>0</v>
      </c>
      <c r="I281" t="str">
        <f>VLOOKUP($A281,Raw!$B$2:$DG$512,45,0)</f>
        <v>0</v>
      </c>
      <c r="J281" t="str">
        <f>VLOOKUP($A281,Raw!$B$2:$DG$512,46,0)</f>
        <v>0</v>
      </c>
      <c r="K281" t="str">
        <f>VLOOKUP($A281,Raw!$B$2:$DG$512,47,0)</f>
        <v>0</v>
      </c>
      <c r="L281" t="str">
        <f>VLOOKUP($A281,Raw!$B$2:$DG$512,48,0)</f>
        <v>0</v>
      </c>
      <c r="M281" t="str">
        <f>VLOOKUP($A281,Raw!$B$2:$DG$512,49,0)</f>
        <v>0</v>
      </c>
    </row>
    <row r="282" spans="1:13" x14ac:dyDescent="0.3">
      <c r="A282" s="1" t="s">
        <v>4919</v>
      </c>
      <c r="B282" t="str">
        <f>VLOOKUP($A282,Raw!$B$2:$DG$512,38,0)</f>
        <v>0.76551</v>
      </c>
      <c r="C282" t="str">
        <f>VLOOKUP($A282,Raw!$B$2:$DG$512,39,0)</f>
        <v>0</v>
      </c>
      <c r="D282" t="str">
        <f>VLOOKUP($A282,Raw!$B$2:$DG$512,40,0)</f>
        <v>0</v>
      </c>
      <c r="E282" t="str">
        <f>VLOOKUP($A282,Raw!$B$2:$DG$512,41,0)</f>
        <v>0</v>
      </c>
      <c r="F282" t="str">
        <f>VLOOKUP($A282,Raw!$B$2:$DG$512,42,0)</f>
        <v>0</v>
      </c>
      <c r="G282" t="str">
        <f>VLOOKUP($A282,Raw!$B$2:$DG$512,43,0)</f>
        <v>0</v>
      </c>
      <c r="H282" t="str">
        <f>VLOOKUP($A282,Raw!$B$2:$DG$512,44,0)</f>
        <v>0</v>
      </c>
      <c r="I282" t="str">
        <f>VLOOKUP($A282,Raw!$B$2:$DG$512,45,0)</f>
        <v>0</v>
      </c>
      <c r="J282" t="str">
        <f>VLOOKUP($A282,Raw!$B$2:$DG$512,46,0)</f>
        <v>0</v>
      </c>
      <c r="K282" t="str">
        <f>VLOOKUP($A282,Raw!$B$2:$DG$512,47,0)</f>
        <v>0</v>
      </c>
      <c r="L282" t="str">
        <f>VLOOKUP($A282,Raw!$B$2:$DG$512,48,0)</f>
        <v>0.54878</v>
      </c>
      <c r="M282" t="str">
        <f>VLOOKUP($A282,Raw!$B$2:$DG$512,49,0)</f>
        <v>1.31429</v>
      </c>
    </row>
    <row r="283" spans="1:13" x14ac:dyDescent="0.3">
      <c r="A283" s="1" t="s">
        <v>4944</v>
      </c>
      <c r="B283" t="str">
        <f>VLOOKUP($A283,Raw!$B$2:$DG$512,38,0)</f>
        <v>0</v>
      </c>
      <c r="C283" t="str">
        <f>VLOOKUP($A283,Raw!$B$2:$DG$512,39,0)</f>
        <v>0</v>
      </c>
      <c r="D283" t="str">
        <f>VLOOKUP($A283,Raw!$B$2:$DG$512,40,0)</f>
        <v>0</v>
      </c>
      <c r="E283" t="str">
        <f>VLOOKUP($A283,Raw!$B$2:$DG$512,41,0)</f>
        <v>0</v>
      </c>
      <c r="F283" t="str">
        <f>VLOOKUP($A283,Raw!$B$2:$DG$512,42,0)</f>
        <v>0</v>
      </c>
      <c r="G283" t="str">
        <f>VLOOKUP($A283,Raw!$B$2:$DG$512,43,0)</f>
        <v>0</v>
      </c>
      <c r="H283" t="str">
        <f>VLOOKUP($A283,Raw!$B$2:$DG$512,44,0)</f>
        <v>0</v>
      </c>
      <c r="I283" t="str">
        <f>VLOOKUP($A283,Raw!$B$2:$DG$512,45,0)</f>
        <v>0</v>
      </c>
      <c r="J283" t="str">
        <f>VLOOKUP($A283,Raw!$B$2:$DG$512,46,0)</f>
        <v>0</v>
      </c>
      <c r="K283" t="str">
        <f>VLOOKUP($A283,Raw!$B$2:$DG$512,47,0)</f>
        <v>0</v>
      </c>
      <c r="L283" t="str">
        <f>VLOOKUP($A283,Raw!$B$2:$DG$512,48,0)</f>
        <v>0</v>
      </c>
      <c r="M283" t="str">
        <f>VLOOKUP($A283,Raw!$B$2:$DG$512,49,0)</f>
        <v>0</v>
      </c>
    </row>
    <row r="284" spans="1:13" x14ac:dyDescent="0.3">
      <c r="A284" s="1" t="s">
        <v>4944</v>
      </c>
      <c r="B284" t="str">
        <f>VLOOKUP($A284,Raw!$B$2:$DG$512,38,0)</f>
        <v>0</v>
      </c>
      <c r="C284" t="str">
        <f>VLOOKUP($A284,Raw!$B$2:$DG$512,39,0)</f>
        <v>0</v>
      </c>
      <c r="D284" t="str">
        <f>VLOOKUP($A284,Raw!$B$2:$DG$512,40,0)</f>
        <v>0</v>
      </c>
      <c r="E284" t="str">
        <f>VLOOKUP($A284,Raw!$B$2:$DG$512,41,0)</f>
        <v>0</v>
      </c>
      <c r="F284" t="str">
        <f>VLOOKUP($A284,Raw!$B$2:$DG$512,42,0)</f>
        <v>0</v>
      </c>
      <c r="G284" t="str">
        <f>VLOOKUP($A284,Raw!$B$2:$DG$512,43,0)</f>
        <v>0</v>
      </c>
      <c r="H284" t="str">
        <f>VLOOKUP($A284,Raw!$B$2:$DG$512,44,0)</f>
        <v>0</v>
      </c>
      <c r="I284" t="str">
        <f>VLOOKUP($A284,Raw!$B$2:$DG$512,45,0)</f>
        <v>0</v>
      </c>
      <c r="J284" t="str">
        <f>VLOOKUP($A284,Raw!$B$2:$DG$512,46,0)</f>
        <v>0</v>
      </c>
      <c r="K284" t="str">
        <f>VLOOKUP($A284,Raw!$B$2:$DG$512,47,0)</f>
        <v>0</v>
      </c>
      <c r="L284" t="str">
        <f>VLOOKUP($A284,Raw!$B$2:$DG$512,48,0)</f>
        <v>0</v>
      </c>
      <c r="M284" t="str">
        <f>VLOOKUP($A284,Raw!$B$2:$DG$512,49,0)</f>
        <v>0</v>
      </c>
    </row>
    <row r="285" spans="1:13" x14ac:dyDescent="0.3">
      <c r="A285" s="1" t="s">
        <v>4944</v>
      </c>
      <c r="B285" t="str">
        <f>VLOOKUP($A285,Raw!$B$2:$DG$512,38,0)</f>
        <v>0</v>
      </c>
      <c r="C285" t="str">
        <f>VLOOKUP($A285,Raw!$B$2:$DG$512,39,0)</f>
        <v>0</v>
      </c>
      <c r="D285" t="str">
        <f>VLOOKUP($A285,Raw!$B$2:$DG$512,40,0)</f>
        <v>0</v>
      </c>
      <c r="E285" t="str">
        <f>VLOOKUP($A285,Raw!$B$2:$DG$512,41,0)</f>
        <v>0</v>
      </c>
      <c r="F285" t="str">
        <f>VLOOKUP($A285,Raw!$B$2:$DG$512,42,0)</f>
        <v>0</v>
      </c>
      <c r="G285" t="str">
        <f>VLOOKUP($A285,Raw!$B$2:$DG$512,43,0)</f>
        <v>0</v>
      </c>
      <c r="H285" t="str">
        <f>VLOOKUP($A285,Raw!$B$2:$DG$512,44,0)</f>
        <v>0</v>
      </c>
      <c r="I285" t="str">
        <f>VLOOKUP($A285,Raw!$B$2:$DG$512,45,0)</f>
        <v>0</v>
      </c>
      <c r="J285" t="str">
        <f>VLOOKUP($A285,Raw!$B$2:$DG$512,46,0)</f>
        <v>0</v>
      </c>
      <c r="K285" t="str">
        <f>VLOOKUP($A285,Raw!$B$2:$DG$512,47,0)</f>
        <v>0</v>
      </c>
      <c r="L285" t="str">
        <f>VLOOKUP($A285,Raw!$B$2:$DG$512,48,0)</f>
        <v>0</v>
      </c>
      <c r="M285" t="str">
        <f>VLOOKUP($A285,Raw!$B$2:$DG$512,49,0)</f>
        <v>0</v>
      </c>
    </row>
    <row r="286" spans="1:13" x14ac:dyDescent="0.3">
      <c r="A286" s="1" t="s">
        <v>4944</v>
      </c>
      <c r="B286" t="str">
        <f>VLOOKUP($A286,Raw!$B$2:$DG$512,38,0)</f>
        <v>0</v>
      </c>
      <c r="C286" t="str">
        <f>VLOOKUP($A286,Raw!$B$2:$DG$512,39,0)</f>
        <v>0</v>
      </c>
      <c r="D286" t="str">
        <f>VLOOKUP($A286,Raw!$B$2:$DG$512,40,0)</f>
        <v>0</v>
      </c>
      <c r="E286" t="str">
        <f>VLOOKUP($A286,Raw!$B$2:$DG$512,41,0)</f>
        <v>0</v>
      </c>
      <c r="F286" t="str">
        <f>VLOOKUP($A286,Raw!$B$2:$DG$512,42,0)</f>
        <v>0</v>
      </c>
      <c r="G286" t="str">
        <f>VLOOKUP($A286,Raw!$B$2:$DG$512,43,0)</f>
        <v>0</v>
      </c>
      <c r="H286" t="str">
        <f>VLOOKUP($A286,Raw!$B$2:$DG$512,44,0)</f>
        <v>0</v>
      </c>
      <c r="I286" t="str">
        <f>VLOOKUP($A286,Raw!$B$2:$DG$512,45,0)</f>
        <v>0</v>
      </c>
      <c r="J286" t="str">
        <f>VLOOKUP($A286,Raw!$B$2:$DG$512,46,0)</f>
        <v>0</v>
      </c>
      <c r="K286" t="str">
        <f>VLOOKUP($A286,Raw!$B$2:$DG$512,47,0)</f>
        <v>0</v>
      </c>
      <c r="L286" t="str">
        <f>VLOOKUP($A286,Raw!$B$2:$DG$512,48,0)</f>
        <v>0</v>
      </c>
      <c r="M286" t="str">
        <f>VLOOKUP($A286,Raw!$B$2:$DG$512,49,0)</f>
        <v>0</v>
      </c>
    </row>
    <row r="287" spans="1:13" x14ac:dyDescent="0.3">
      <c r="A287" s="1" t="s">
        <v>4944</v>
      </c>
      <c r="B287" t="str">
        <f>VLOOKUP($A287,Raw!$B$2:$DG$512,38,0)</f>
        <v>0</v>
      </c>
      <c r="C287" t="str">
        <f>VLOOKUP($A287,Raw!$B$2:$DG$512,39,0)</f>
        <v>0</v>
      </c>
      <c r="D287" t="str">
        <f>VLOOKUP($A287,Raw!$B$2:$DG$512,40,0)</f>
        <v>0</v>
      </c>
      <c r="E287" t="str">
        <f>VLOOKUP($A287,Raw!$B$2:$DG$512,41,0)</f>
        <v>0</v>
      </c>
      <c r="F287" t="str">
        <f>VLOOKUP($A287,Raw!$B$2:$DG$512,42,0)</f>
        <v>0</v>
      </c>
      <c r="G287" t="str">
        <f>VLOOKUP($A287,Raw!$B$2:$DG$512,43,0)</f>
        <v>0</v>
      </c>
      <c r="H287" t="str">
        <f>VLOOKUP($A287,Raw!$B$2:$DG$512,44,0)</f>
        <v>0</v>
      </c>
      <c r="I287" t="str">
        <f>VLOOKUP($A287,Raw!$B$2:$DG$512,45,0)</f>
        <v>0</v>
      </c>
      <c r="J287" t="str">
        <f>VLOOKUP($A287,Raw!$B$2:$DG$512,46,0)</f>
        <v>0</v>
      </c>
      <c r="K287" t="str">
        <f>VLOOKUP($A287,Raw!$B$2:$DG$512,47,0)</f>
        <v>0</v>
      </c>
      <c r="L287" t="str">
        <f>VLOOKUP($A287,Raw!$B$2:$DG$512,48,0)</f>
        <v>0</v>
      </c>
      <c r="M287" t="str">
        <f>VLOOKUP($A287,Raw!$B$2:$DG$512,49,0)</f>
        <v>0</v>
      </c>
    </row>
    <row r="288" spans="1:13" x14ac:dyDescent="0.3">
      <c r="A288" s="1" t="s">
        <v>4968</v>
      </c>
      <c r="B288" t="str">
        <f>VLOOKUP($A288,Raw!$B$2:$DG$512,38,0)</f>
        <v>0</v>
      </c>
      <c r="C288" t="str">
        <f>VLOOKUP($A288,Raw!$B$2:$DG$512,39,0)</f>
        <v>0</v>
      </c>
      <c r="D288" t="str">
        <f>VLOOKUP($A288,Raw!$B$2:$DG$512,40,0)</f>
        <v>0</v>
      </c>
      <c r="E288" t="str">
        <f>VLOOKUP($A288,Raw!$B$2:$DG$512,41,0)</f>
        <v>0</v>
      </c>
      <c r="F288" t="str">
        <f>VLOOKUP($A288,Raw!$B$2:$DG$512,42,0)</f>
        <v>0</v>
      </c>
      <c r="G288" t="str">
        <f>VLOOKUP($A288,Raw!$B$2:$DG$512,43,0)</f>
        <v>0</v>
      </c>
      <c r="H288" t="str">
        <f>VLOOKUP($A288,Raw!$B$2:$DG$512,44,0)</f>
        <v>0</v>
      </c>
      <c r="I288" t="str">
        <f>VLOOKUP($A288,Raw!$B$2:$DG$512,45,0)</f>
        <v>0</v>
      </c>
      <c r="J288" t="str">
        <f>VLOOKUP($A288,Raw!$B$2:$DG$512,46,0)</f>
        <v>0</v>
      </c>
      <c r="K288" t="str">
        <f>VLOOKUP($A288,Raw!$B$2:$DG$512,47,0)</f>
        <v>0</v>
      </c>
      <c r="L288" t="str">
        <f>VLOOKUP($A288,Raw!$B$2:$DG$512,48,0)</f>
        <v>0</v>
      </c>
      <c r="M288" t="str">
        <f>VLOOKUP($A288,Raw!$B$2:$DG$512,49,0)</f>
        <v>0</v>
      </c>
    </row>
    <row r="289" spans="1:13" x14ac:dyDescent="0.3">
      <c r="A289" s="1" t="s">
        <v>4976</v>
      </c>
      <c r="B289" t="str">
        <f>VLOOKUP($A289,Raw!$B$2:$DG$512,38,0)</f>
        <v>0</v>
      </c>
      <c r="C289" t="str">
        <f>VLOOKUP($A289,Raw!$B$2:$DG$512,39,0)</f>
        <v>0</v>
      </c>
      <c r="D289" t="str">
        <f>VLOOKUP($A289,Raw!$B$2:$DG$512,40,0)</f>
        <v>0</v>
      </c>
      <c r="E289" t="str">
        <f>VLOOKUP($A289,Raw!$B$2:$DG$512,41,0)</f>
        <v>0</v>
      </c>
      <c r="F289" t="str">
        <f>VLOOKUP($A289,Raw!$B$2:$DG$512,42,0)</f>
        <v>0</v>
      </c>
      <c r="G289" t="str">
        <f>VLOOKUP($A289,Raw!$B$2:$DG$512,43,0)</f>
        <v>0</v>
      </c>
      <c r="H289" t="str">
        <f>VLOOKUP($A289,Raw!$B$2:$DG$512,44,0)</f>
        <v>0</v>
      </c>
      <c r="I289" t="str">
        <f>VLOOKUP($A289,Raw!$B$2:$DG$512,45,0)</f>
        <v>0</v>
      </c>
      <c r="J289" t="str">
        <f>VLOOKUP($A289,Raw!$B$2:$DG$512,46,0)</f>
        <v>0</v>
      </c>
      <c r="K289" t="str">
        <f>VLOOKUP($A289,Raw!$B$2:$DG$512,47,0)</f>
        <v>0</v>
      </c>
      <c r="L289" t="str">
        <f>VLOOKUP($A289,Raw!$B$2:$DG$512,48,0)</f>
        <v>0</v>
      </c>
      <c r="M289" t="str">
        <f>VLOOKUP($A289,Raw!$B$2:$DG$512,49,0)</f>
        <v>0</v>
      </c>
    </row>
    <row r="290" spans="1:13" x14ac:dyDescent="0.3">
      <c r="A290" s="1" t="s">
        <v>4987</v>
      </c>
      <c r="B290" t="str">
        <f>VLOOKUP($A290,Raw!$B$2:$DG$512,38,0)</f>
        <v>0</v>
      </c>
      <c r="C290" t="str">
        <f>VLOOKUP($A290,Raw!$B$2:$DG$512,39,0)</f>
        <v>0</v>
      </c>
      <c r="D290" t="str">
        <f>VLOOKUP($A290,Raw!$B$2:$DG$512,40,0)</f>
        <v>0</v>
      </c>
      <c r="E290" t="str">
        <f>VLOOKUP($A290,Raw!$B$2:$DG$512,41,0)</f>
        <v>0</v>
      </c>
      <c r="F290" t="str">
        <f>VLOOKUP($A290,Raw!$B$2:$DG$512,42,0)</f>
        <v>0</v>
      </c>
      <c r="G290" t="str">
        <f>VLOOKUP($A290,Raw!$B$2:$DG$512,43,0)</f>
        <v>0</v>
      </c>
      <c r="H290" t="str">
        <f>VLOOKUP($A290,Raw!$B$2:$DG$512,44,0)</f>
        <v>0</v>
      </c>
      <c r="I290" t="str">
        <f>VLOOKUP($A290,Raw!$B$2:$DG$512,45,0)</f>
        <v>0</v>
      </c>
      <c r="J290" t="str">
        <f>VLOOKUP($A290,Raw!$B$2:$DG$512,46,0)</f>
        <v>0</v>
      </c>
      <c r="K290" t="str">
        <f>VLOOKUP($A290,Raw!$B$2:$DG$512,47,0)</f>
        <v>0</v>
      </c>
      <c r="L290" t="str">
        <f>VLOOKUP($A290,Raw!$B$2:$DG$512,48,0)</f>
        <v>0</v>
      </c>
      <c r="M290" t="str">
        <f>VLOOKUP($A290,Raw!$B$2:$DG$512,49,0)</f>
        <v>0</v>
      </c>
    </row>
    <row r="291" spans="1:13" x14ac:dyDescent="0.3">
      <c r="A291" s="1" t="s">
        <v>5006</v>
      </c>
      <c r="B291" t="str">
        <f>VLOOKUP($A291,Raw!$B$2:$DG$512,38,0)</f>
        <v>0</v>
      </c>
      <c r="C291" t="str">
        <f>VLOOKUP($A291,Raw!$B$2:$DG$512,39,0)</f>
        <v>0</v>
      </c>
      <c r="D291" t="str">
        <f>VLOOKUP($A291,Raw!$B$2:$DG$512,40,0)</f>
        <v>0</v>
      </c>
      <c r="E291" t="str">
        <f>VLOOKUP($A291,Raw!$B$2:$DG$512,41,0)</f>
        <v>0</v>
      </c>
      <c r="F291" t="str">
        <f>VLOOKUP($A291,Raw!$B$2:$DG$512,42,0)</f>
        <v>0</v>
      </c>
      <c r="G291" t="str">
        <f>VLOOKUP($A291,Raw!$B$2:$DG$512,43,0)</f>
        <v>0</v>
      </c>
      <c r="H291" t="str">
        <f>VLOOKUP($A291,Raw!$B$2:$DG$512,44,0)</f>
        <v>0</v>
      </c>
      <c r="I291" t="str">
        <f>VLOOKUP($A291,Raw!$B$2:$DG$512,45,0)</f>
        <v>0</v>
      </c>
      <c r="J291" t="str">
        <f>VLOOKUP($A291,Raw!$B$2:$DG$512,46,0)</f>
        <v>0</v>
      </c>
      <c r="K291" t="str">
        <f>VLOOKUP($A291,Raw!$B$2:$DG$512,47,0)</f>
        <v>0</v>
      </c>
      <c r="L291" t="str">
        <f>VLOOKUP($A291,Raw!$B$2:$DG$512,48,0)</f>
        <v>0</v>
      </c>
      <c r="M291" t="str">
        <f>VLOOKUP($A291,Raw!$B$2:$DG$512,49,0)</f>
        <v>0</v>
      </c>
    </row>
    <row r="292" spans="1:13" x14ac:dyDescent="0.3">
      <c r="A292" s="1" t="s">
        <v>5022</v>
      </c>
      <c r="B292" t="str">
        <f>VLOOKUP($A292,Raw!$B$2:$DG$512,38,0)</f>
        <v>0</v>
      </c>
      <c r="C292" t="str">
        <f>VLOOKUP($A292,Raw!$B$2:$DG$512,39,0)</f>
        <v>18.23</v>
      </c>
      <c r="D292" t="str">
        <f>VLOOKUP($A292,Raw!$B$2:$DG$512,40,0)</f>
        <v>0</v>
      </c>
      <c r="E292" t="str">
        <f>VLOOKUP($A292,Raw!$B$2:$DG$512,41,0)</f>
        <v>0</v>
      </c>
      <c r="F292" t="str">
        <f>VLOOKUP($A292,Raw!$B$2:$DG$512,42,0)</f>
        <v>0</v>
      </c>
      <c r="G292" t="str">
        <f>VLOOKUP($A292,Raw!$B$2:$DG$512,43,0)</f>
        <v>0</v>
      </c>
      <c r="H292" t="str">
        <f>VLOOKUP($A292,Raw!$B$2:$DG$512,44,0)</f>
        <v>0</v>
      </c>
      <c r="I292" t="str">
        <f>VLOOKUP($A292,Raw!$B$2:$DG$512,45,0)</f>
        <v>0</v>
      </c>
      <c r="J292" t="str">
        <f>VLOOKUP($A292,Raw!$B$2:$DG$512,46,0)</f>
        <v>0</v>
      </c>
      <c r="K292" t="str">
        <f>VLOOKUP($A292,Raw!$B$2:$DG$512,47,0)</f>
        <v>0</v>
      </c>
      <c r="L292" t="str">
        <f>VLOOKUP($A292,Raw!$B$2:$DG$512,48,0)</f>
        <v>164.11</v>
      </c>
      <c r="M292" t="str">
        <f>VLOOKUP($A292,Raw!$B$2:$DG$512,49,0)</f>
        <v>182.34</v>
      </c>
    </row>
    <row r="293" spans="1:13" x14ac:dyDescent="0.3">
      <c r="A293" s="1" t="s">
        <v>5040</v>
      </c>
      <c r="B293" t="str">
        <f>VLOOKUP($A293,Raw!$B$2:$DG$512,38,0)</f>
        <v>0</v>
      </c>
      <c r="C293" t="str">
        <f>VLOOKUP($A293,Raw!$B$2:$DG$512,39,0)</f>
        <v>0</v>
      </c>
      <c r="D293" t="str">
        <f>VLOOKUP($A293,Raw!$B$2:$DG$512,40,0)</f>
        <v>0</v>
      </c>
      <c r="E293" t="str">
        <f>VLOOKUP($A293,Raw!$B$2:$DG$512,41,0)</f>
        <v>0</v>
      </c>
      <c r="F293" t="str">
        <f>VLOOKUP($A293,Raw!$B$2:$DG$512,42,0)</f>
        <v>0</v>
      </c>
      <c r="G293" t="str">
        <f>VLOOKUP($A293,Raw!$B$2:$DG$512,43,0)</f>
        <v>0</v>
      </c>
      <c r="H293" t="str">
        <f>VLOOKUP($A293,Raw!$B$2:$DG$512,44,0)</f>
        <v>0</v>
      </c>
      <c r="I293" t="str">
        <f>VLOOKUP($A293,Raw!$B$2:$DG$512,45,0)</f>
        <v>0</v>
      </c>
      <c r="J293" t="str">
        <f>VLOOKUP($A293,Raw!$B$2:$DG$512,46,0)</f>
        <v>0</v>
      </c>
      <c r="K293" t="str">
        <f>VLOOKUP($A293,Raw!$B$2:$DG$512,47,0)</f>
        <v>0</v>
      </c>
      <c r="L293" t="str">
        <f>VLOOKUP($A293,Raw!$B$2:$DG$512,48,0)</f>
        <v>0</v>
      </c>
      <c r="M293" t="str">
        <f>VLOOKUP($A293,Raw!$B$2:$DG$512,49,0)</f>
        <v>0</v>
      </c>
    </row>
    <row r="294" spans="1:13" x14ac:dyDescent="0.3">
      <c r="A294" s="1" t="s">
        <v>5055</v>
      </c>
      <c r="B294" t="str">
        <f>VLOOKUP($A294,Raw!$B$2:$DG$512,38,0)</f>
        <v>0</v>
      </c>
      <c r="C294" t="str">
        <f>VLOOKUP($A294,Raw!$B$2:$DG$512,39,0)</f>
        <v>0</v>
      </c>
      <c r="D294" t="str">
        <f>VLOOKUP($A294,Raw!$B$2:$DG$512,40,0)</f>
        <v>0</v>
      </c>
      <c r="E294" t="str">
        <f>VLOOKUP($A294,Raw!$B$2:$DG$512,41,0)</f>
        <v>0</v>
      </c>
      <c r="F294" t="str">
        <f>VLOOKUP($A294,Raw!$B$2:$DG$512,42,0)</f>
        <v>0</v>
      </c>
      <c r="G294" t="str">
        <f>VLOOKUP($A294,Raw!$B$2:$DG$512,43,0)</f>
        <v>0</v>
      </c>
      <c r="H294" t="str">
        <f>VLOOKUP($A294,Raw!$B$2:$DG$512,44,0)</f>
        <v>0</v>
      </c>
      <c r="I294" t="str">
        <f>VLOOKUP($A294,Raw!$B$2:$DG$512,45,0)</f>
        <v>0</v>
      </c>
      <c r="J294" t="str">
        <f>VLOOKUP($A294,Raw!$B$2:$DG$512,46,0)</f>
        <v>0</v>
      </c>
      <c r="K294" t="str">
        <f>VLOOKUP($A294,Raw!$B$2:$DG$512,47,0)</f>
        <v>0</v>
      </c>
      <c r="L294" t="str">
        <f>VLOOKUP($A294,Raw!$B$2:$DG$512,48,0)</f>
        <v>0</v>
      </c>
      <c r="M294" t="str">
        <f>VLOOKUP($A294,Raw!$B$2:$DG$512,49,0)</f>
        <v>0</v>
      </c>
    </row>
    <row r="295" spans="1:13" x14ac:dyDescent="0.3">
      <c r="A295" s="1" t="s">
        <v>5063</v>
      </c>
      <c r="B295" t="str">
        <f>VLOOKUP($A295,Raw!$B$2:$DG$512,38,0)</f>
        <v>0</v>
      </c>
      <c r="C295" t="str">
        <f>VLOOKUP($A295,Raw!$B$2:$DG$512,39,0)</f>
        <v>0</v>
      </c>
      <c r="D295" t="str">
        <f>VLOOKUP($A295,Raw!$B$2:$DG$512,40,0)</f>
        <v>0</v>
      </c>
      <c r="E295" t="str">
        <f>VLOOKUP($A295,Raw!$B$2:$DG$512,41,0)</f>
        <v>0</v>
      </c>
      <c r="F295" t="str">
        <f>VLOOKUP($A295,Raw!$B$2:$DG$512,42,0)</f>
        <v>0</v>
      </c>
      <c r="G295" t="str">
        <f>VLOOKUP($A295,Raw!$B$2:$DG$512,43,0)</f>
        <v>0</v>
      </c>
      <c r="H295" t="str">
        <f>VLOOKUP($A295,Raw!$B$2:$DG$512,44,0)</f>
        <v>0</v>
      </c>
      <c r="I295" t="str">
        <f>VLOOKUP($A295,Raw!$B$2:$DG$512,45,0)</f>
        <v>0</v>
      </c>
      <c r="J295" t="str">
        <f>VLOOKUP($A295,Raw!$B$2:$DG$512,46,0)</f>
        <v>0</v>
      </c>
      <c r="K295" t="str">
        <f>VLOOKUP($A295,Raw!$B$2:$DG$512,47,0)</f>
        <v>0</v>
      </c>
      <c r="L295" t="str">
        <f>VLOOKUP($A295,Raw!$B$2:$DG$512,48,0)</f>
        <v>0</v>
      </c>
      <c r="M295" t="str">
        <f>VLOOKUP($A295,Raw!$B$2:$DG$512,49,0)</f>
        <v>0</v>
      </c>
    </row>
    <row r="296" spans="1:13" x14ac:dyDescent="0.3">
      <c r="A296" s="1" t="s">
        <v>5076</v>
      </c>
      <c r="B296" t="str">
        <f>VLOOKUP($A296,Raw!$B$2:$DG$512,38,0)</f>
        <v>0</v>
      </c>
      <c r="C296" t="str">
        <f>VLOOKUP($A296,Raw!$B$2:$DG$512,39,0)</f>
        <v>0</v>
      </c>
      <c r="D296" t="str">
        <f>VLOOKUP($A296,Raw!$B$2:$DG$512,40,0)</f>
        <v>0</v>
      </c>
      <c r="E296" t="str">
        <f>VLOOKUP($A296,Raw!$B$2:$DG$512,41,0)</f>
        <v>0</v>
      </c>
      <c r="F296" t="str">
        <f>VLOOKUP($A296,Raw!$B$2:$DG$512,42,0)</f>
        <v>0</v>
      </c>
      <c r="G296" t="str">
        <f>VLOOKUP($A296,Raw!$B$2:$DG$512,43,0)</f>
        <v>0</v>
      </c>
      <c r="H296" t="str">
        <f>VLOOKUP($A296,Raw!$B$2:$DG$512,44,0)</f>
        <v>0</v>
      </c>
      <c r="I296" t="str">
        <f>VLOOKUP($A296,Raw!$B$2:$DG$512,45,0)</f>
        <v>0</v>
      </c>
      <c r="J296" t="str">
        <f>VLOOKUP($A296,Raw!$B$2:$DG$512,46,0)</f>
        <v>0</v>
      </c>
      <c r="K296" t="str">
        <f>VLOOKUP($A296,Raw!$B$2:$DG$512,47,0)</f>
        <v>0</v>
      </c>
      <c r="L296" t="str">
        <f>VLOOKUP($A296,Raw!$B$2:$DG$512,48,0)</f>
        <v>0</v>
      </c>
      <c r="M296" t="str">
        <f>VLOOKUP($A296,Raw!$B$2:$DG$512,49,0)</f>
        <v>0</v>
      </c>
    </row>
    <row r="297" spans="1:13" x14ac:dyDescent="0.3">
      <c r="A297" s="1" t="s">
        <v>5085</v>
      </c>
      <c r="B297" t="str">
        <f>VLOOKUP($A297,Raw!$B$2:$DG$512,38,0)</f>
        <v>277.01592</v>
      </c>
      <c r="C297" t="str">
        <f>VLOOKUP($A297,Raw!$B$2:$DG$512,39,0)</f>
        <v>0</v>
      </c>
      <c r="D297" t="str">
        <f>VLOOKUP($A297,Raw!$B$2:$DG$512,40,0)</f>
        <v>0.81036</v>
      </c>
      <c r="E297" t="str">
        <f>VLOOKUP($A297,Raw!$B$2:$DG$512,41,0)</f>
        <v>0</v>
      </c>
      <c r="F297" t="str">
        <f>VLOOKUP($A297,Raw!$B$2:$DG$512,42,0)</f>
        <v>0.68085</v>
      </c>
      <c r="G297" t="str">
        <f>VLOOKUP($A297,Raw!$B$2:$DG$512,43,0)</f>
        <v>0</v>
      </c>
      <c r="H297" t="str">
        <f>VLOOKUP($A297,Raw!$B$2:$DG$512,44,0)</f>
        <v>0</v>
      </c>
      <c r="I297" t="str">
        <f>VLOOKUP($A297,Raw!$B$2:$DG$512,45,0)</f>
        <v>0</v>
      </c>
      <c r="J297" t="str">
        <f>VLOOKUP($A297,Raw!$B$2:$DG$512,46,0)</f>
        <v>0</v>
      </c>
      <c r="K297" t="str">
        <f>VLOOKUP($A297,Raw!$B$2:$DG$512,47,0)</f>
        <v>0.71316</v>
      </c>
      <c r="L297" t="str">
        <f>VLOOKUP($A297,Raw!$B$2:$DG$512,48,0)</f>
        <v>6.93027</v>
      </c>
      <c r="M297" t="str">
        <f>VLOOKUP($A297,Raw!$B$2:$DG$512,49,0)</f>
        <v>286.15055</v>
      </c>
    </row>
    <row r="298" spans="1:13" x14ac:dyDescent="0.3">
      <c r="A298" s="1" t="s">
        <v>5118</v>
      </c>
      <c r="B298" t="str">
        <f>VLOOKUP($A298,Raw!$B$2:$DG$512,38,0)</f>
        <v>0</v>
      </c>
      <c r="C298" t="str">
        <f>VLOOKUP($A298,Raw!$B$2:$DG$512,39,0)</f>
        <v>0</v>
      </c>
      <c r="D298" t="str">
        <f>VLOOKUP($A298,Raw!$B$2:$DG$512,40,0)</f>
        <v>0</v>
      </c>
      <c r="E298" t="str">
        <f>VLOOKUP($A298,Raw!$B$2:$DG$512,41,0)</f>
        <v>0</v>
      </c>
      <c r="F298" t="str">
        <f>VLOOKUP($A298,Raw!$B$2:$DG$512,42,0)</f>
        <v>0</v>
      </c>
      <c r="G298" t="str">
        <f>VLOOKUP($A298,Raw!$B$2:$DG$512,43,0)</f>
        <v>0</v>
      </c>
      <c r="H298" t="str">
        <f>VLOOKUP($A298,Raw!$B$2:$DG$512,44,0)</f>
        <v>0</v>
      </c>
      <c r="I298" t="str">
        <f>VLOOKUP($A298,Raw!$B$2:$DG$512,45,0)</f>
        <v>0</v>
      </c>
      <c r="J298" t="str">
        <f>VLOOKUP($A298,Raw!$B$2:$DG$512,46,0)</f>
        <v>0</v>
      </c>
      <c r="K298" t="str">
        <f>VLOOKUP($A298,Raw!$B$2:$DG$512,47,0)</f>
        <v>0</v>
      </c>
      <c r="L298" t="str">
        <f>VLOOKUP($A298,Raw!$B$2:$DG$512,48,0)</f>
        <v>0</v>
      </c>
      <c r="M298" t="str">
        <f>VLOOKUP($A298,Raw!$B$2:$DG$512,49,0)</f>
        <v>0</v>
      </c>
    </row>
    <row r="299" spans="1:13" x14ac:dyDescent="0.3">
      <c r="A299" s="1" t="s">
        <v>5137</v>
      </c>
      <c r="B299" t="str">
        <f>VLOOKUP($A299,Raw!$B$2:$DG$512,38,0)</f>
        <v>0</v>
      </c>
      <c r="C299" t="str">
        <f>VLOOKUP($A299,Raw!$B$2:$DG$512,39,0)</f>
        <v>0</v>
      </c>
      <c r="D299" t="str">
        <f>VLOOKUP($A299,Raw!$B$2:$DG$512,40,0)</f>
        <v>0</v>
      </c>
      <c r="E299" t="str">
        <f>VLOOKUP($A299,Raw!$B$2:$DG$512,41,0)</f>
        <v>0</v>
      </c>
      <c r="F299" t="str">
        <f>VLOOKUP($A299,Raw!$B$2:$DG$512,42,0)</f>
        <v>0</v>
      </c>
      <c r="G299" t="str">
        <f>VLOOKUP($A299,Raw!$B$2:$DG$512,43,0)</f>
        <v>0</v>
      </c>
      <c r="H299" t="str">
        <f>VLOOKUP($A299,Raw!$B$2:$DG$512,44,0)</f>
        <v>0</v>
      </c>
      <c r="I299" t="str">
        <f>VLOOKUP($A299,Raw!$B$2:$DG$512,45,0)</f>
        <v>0</v>
      </c>
      <c r="J299" t="str">
        <f>VLOOKUP($A299,Raw!$B$2:$DG$512,46,0)</f>
        <v>0</v>
      </c>
      <c r="K299" t="str">
        <f>VLOOKUP($A299,Raw!$B$2:$DG$512,47,0)</f>
        <v>0</v>
      </c>
      <c r="L299" t="str">
        <f>VLOOKUP($A299,Raw!$B$2:$DG$512,48,0)</f>
        <v>0</v>
      </c>
      <c r="M299" t="str">
        <f>VLOOKUP($A299,Raw!$B$2:$DG$512,49,0)</f>
        <v>0</v>
      </c>
    </row>
    <row r="300" spans="1:13" x14ac:dyDescent="0.3">
      <c r="A300" s="1" t="s">
        <v>5148</v>
      </c>
      <c r="B300" t="str">
        <f>VLOOKUP($A300,Raw!$B$2:$DG$512,38,0)</f>
        <v>0</v>
      </c>
      <c r="C300" t="str">
        <f>VLOOKUP($A300,Raw!$B$2:$DG$512,39,0)</f>
        <v>0</v>
      </c>
      <c r="D300" t="str">
        <f>VLOOKUP($A300,Raw!$B$2:$DG$512,40,0)</f>
        <v>0</v>
      </c>
      <c r="E300" t="str">
        <f>VLOOKUP($A300,Raw!$B$2:$DG$512,41,0)</f>
        <v>0</v>
      </c>
      <c r="F300" t="str">
        <f>VLOOKUP($A300,Raw!$B$2:$DG$512,42,0)</f>
        <v>0</v>
      </c>
      <c r="G300" t="str">
        <f>VLOOKUP($A300,Raw!$B$2:$DG$512,43,0)</f>
        <v>0</v>
      </c>
      <c r="H300" t="str">
        <f>VLOOKUP($A300,Raw!$B$2:$DG$512,44,0)</f>
        <v>0</v>
      </c>
      <c r="I300" t="str">
        <f>VLOOKUP($A300,Raw!$B$2:$DG$512,45,0)</f>
        <v>0</v>
      </c>
      <c r="J300" t="str">
        <f>VLOOKUP($A300,Raw!$B$2:$DG$512,46,0)</f>
        <v>0</v>
      </c>
      <c r="K300" t="str">
        <f>VLOOKUP($A300,Raw!$B$2:$DG$512,47,0)</f>
        <v>0</v>
      </c>
      <c r="L300" t="str">
        <f>VLOOKUP($A300,Raw!$B$2:$DG$512,48,0)</f>
        <v>0</v>
      </c>
      <c r="M300" t="str">
        <f>VLOOKUP($A300,Raw!$B$2:$DG$512,49,0)</f>
        <v>0</v>
      </c>
    </row>
    <row r="301" spans="1:13" x14ac:dyDescent="0.3">
      <c r="A301" s="1" t="s">
        <v>5168</v>
      </c>
      <c r="B301" t="str">
        <f>VLOOKUP($A301,Raw!$B$2:$DG$512,38,0)</f>
        <v>0</v>
      </c>
      <c r="C301" t="str">
        <f>VLOOKUP($A301,Raw!$B$2:$DG$512,39,0)</f>
        <v>0</v>
      </c>
      <c r="D301" t="str">
        <f>VLOOKUP($A301,Raw!$B$2:$DG$512,40,0)</f>
        <v>0</v>
      </c>
      <c r="E301" t="str">
        <f>VLOOKUP($A301,Raw!$B$2:$DG$512,41,0)</f>
        <v>0</v>
      </c>
      <c r="F301" t="str">
        <f>VLOOKUP($A301,Raw!$B$2:$DG$512,42,0)</f>
        <v>0</v>
      </c>
      <c r="G301" t="str">
        <f>VLOOKUP($A301,Raw!$B$2:$DG$512,43,0)</f>
        <v>0</v>
      </c>
      <c r="H301" t="str">
        <f>VLOOKUP($A301,Raw!$B$2:$DG$512,44,0)</f>
        <v>0</v>
      </c>
      <c r="I301" t="str">
        <f>VLOOKUP($A301,Raw!$B$2:$DG$512,45,0)</f>
        <v>0</v>
      </c>
      <c r="J301" t="str">
        <f>VLOOKUP($A301,Raw!$B$2:$DG$512,46,0)</f>
        <v>0</v>
      </c>
      <c r="K301" t="str">
        <f>VLOOKUP($A301,Raw!$B$2:$DG$512,47,0)</f>
        <v>0</v>
      </c>
      <c r="L301" t="str">
        <f>VLOOKUP($A301,Raw!$B$2:$DG$512,48,0)</f>
        <v>0</v>
      </c>
      <c r="M301" t="str">
        <f>VLOOKUP($A301,Raw!$B$2:$DG$512,49,0)</f>
        <v>0</v>
      </c>
    </row>
    <row r="302" spans="1:13" x14ac:dyDescent="0.3">
      <c r="A302" s="1" t="s">
        <v>5175</v>
      </c>
      <c r="B302" t="str">
        <f>VLOOKUP($A302,Raw!$B$2:$DG$512,38,0)</f>
        <v>0</v>
      </c>
      <c r="C302" t="str">
        <f>VLOOKUP($A302,Raw!$B$2:$DG$512,39,0)</f>
        <v>0</v>
      </c>
      <c r="D302" t="str">
        <f>VLOOKUP($A302,Raw!$B$2:$DG$512,40,0)</f>
        <v>0</v>
      </c>
      <c r="E302" t="str">
        <f>VLOOKUP($A302,Raw!$B$2:$DG$512,41,0)</f>
        <v>0</v>
      </c>
      <c r="F302" t="str">
        <f>VLOOKUP($A302,Raw!$B$2:$DG$512,42,0)</f>
        <v>0</v>
      </c>
      <c r="G302" t="str">
        <f>VLOOKUP($A302,Raw!$B$2:$DG$512,43,0)</f>
        <v>0</v>
      </c>
      <c r="H302" t="str">
        <f>VLOOKUP($A302,Raw!$B$2:$DG$512,44,0)</f>
        <v>0</v>
      </c>
      <c r="I302" t="str">
        <f>VLOOKUP($A302,Raw!$B$2:$DG$512,45,0)</f>
        <v>0</v>
      </c>
      <c r="J302" t="str">
        <f>VLOOKUP($A302,Raw!$B$2:$DG$512,46,0)</f>
        <v>0</v>
      </c>
      <c r="K302" t="str">
        <f>VLOOKUP($A302,Raw!$B$2:$DG$512,47,0)</f>
        <v>0</v>
      </c>
      <c r="L302" t="str">
        <f>VLOOKUP($A302,Raw!$B$2:$DG$512,48,0)</f>
        <v>0</v>
      </c>
      <c r="M302" t="str">
        <f>VLOOKUP($A302,Raw!$B$2:$DG$512,49,0)</f>
        <v>0</v>
      </c>
    </row>
    <row r="303" spans="1:13" x14ac:dyDescent="0.3">
      <c r="A303" s="1" t="s">
        <v>5193</v>
      </c>
      <c r="B303" t="str">
        <f>VLOOKUP($A303,Raw!$B$2:$DG$512,38,0)</f>
        <v>0</v>
      </c>
      <c r="C303" t="str">
        <f>VLOOKUP($A303,Raw!$B$2:$DG$512,39,0)</f>
        <v>0</v>
      </c>
      <c r="D303" t="str">
        <f>VLOOKUP($A303,Raw!$B$2:$DG$512,40,0)</f>
        <v>0</v>
      </c>
      <c r="E303" t="str">
        <f>VLOOKUP($A303,Raw!$B$2:$DG$512,41,0)</f>
        <v>0</v>
      </c>
      <c r="F303" t="str">
        <f>VLOOKUP($A303,Raw!$B$2:$DG$512,42,0)</f>
        <v>0</v>
      </c>
      <c r="G303" t="str">
        <f>VLOOKUP($A303,Raw!$B$2:$DG$512,43,0)</f>
        <v>0</v>
      </c>
      <c r="H303" t="str">
        <f>VLOOKUP($A303,Raw!$B$2:$DG$512,44,0)</f>
        <v>0</v>
      </c>
      <c r="I303" t="str">
        <f>VLOOKUP($A303,Raw!$B$2:$DG$512,45,0)</f>
        <v>0</v>
      </c>
      <c r="J303" t="str">
        <f>VLOOKUP($A303,Raw!$B$2:$DG$512,46,0)</f>
        <v>0</v>
      </c>
      <c r="K303" t="str">
        <f>VLOOKUP($A303,Raw!$B$2:$DG$512,47,0)</f>
        <v>0</v>
      </c>
      <c r="L303" t="str">
        <f>VLOOKUP($A303,Raw!$B$2:$DG$512,48,0)</f>
        <v>0</v>
      </c>
      <c r="M303" t="str">
        <f>VLOOKUP($A303,Raw!$B$2:$DG$512,49,0)</f>
        <v>0</v>
      </c>
    </row>
    <row r="304" spans="1:13" x14ac:dyDescent="0.3">
      <c r="A304" s="1" t="s">
        <v>5206</v>
      </c>
      <c r="B304" t="str">
        <f>VLOOKUP($A304,Raw!$B$2:$DG$512,38,0)</f>
        <v>0</v>
      </c>
      <c r="C304" t="str">
        <f>VLOOKUP($A304,Raw!$B$2:$DG$512,39,0)</f>
        <v>0</v>
      </c>
      <c r="D304" t="str">
        <f>VLOOKUP($A304,Raw!$B$2:$DG$512,40,0)</f>
        <v>0</v>
      </c>
      <c r="E304" t="str">
        <f>VLOOKUP($A304,Raw!$B$2:$DG$512,41,0)</f>
        <v>0</v>
      </c>
      <c r="F304" t="str">
        <f>VLOOKUP($A304,Raw!$B$2:$DG$512,42,0)</f>
        <v>0</v>
      </c>
      <c r="G304" t="str">
        <f>VLOOKUP($A304,Raw!$B$2:$DG$512,43,0)</f>
        <v>0</v>
      </c>
      <c r="H304" t="str">
        <f>VLOOKUP($A304,Raw!$B$2:$DG$512,44,0)</f>
        <v>0</v>
      </c>
      <c r="I304" t="str">
        <f>VLOOKUP($A304,Raw!$B$2:$DG$512,45,0)</f>
        <v>0</v>
      </c>
      <c r="J304" t="str">
        <f>VLOOKUP($A304,Raw!$B$2:$DG$512,46,0)</f>
        <v>0</v>
      </c>
      <c r="K304" t="str">
        <f>VLOOKUP($A304,Raw!$B$2:$DG$512,47,0)</f>
        <v>0</v>
      </c>
      <c r="L304" t="str">
        <f>VLOOKUP($A304,Raw!$B$2:$DG$512,48,0)</f>
        <v>0</v>
      </c>
      <c r="M304" t="str">
        <f>VLOOKUP($A304,Raw!$B$2:$DG$512,49,0)</f>
        <v>0</v>
      </c>
    </row>
    <row r="305" spans="1:13" x14ac:dyDescent="0.3">
      <c r="A305" s="1" t="s">
        <v>5216</v>
      </c>
      <c r="B305" t="str">
        <f>VLOOKUP($A305,Raw!$B$2:$DG$512,38,0)</f>
        <v>0</v>
      </c>
      <c r="C305" t="str">
        <f>VLOOKUP($A305,Raw!$B$2:$DG$512,39,0)</f>
        <v>0</v>
      </c>
      <c r="D305" t="str">
        <f>VLOOKUP($A305,Raw!$B$2:$DG$512,40,0)</f>
        <v>0</v>
      </c>
      <c r="E305" t="str">
        <f>VLOOKUP($A305,Raw!$B$2:$DG$512,41,0)</f>
        <v>0</v>
      </c>
      <c r="F305" t="str">
        <f>VLOOKUP($A305,Raw!$B$2:$DG$512,42,0)</f>
        <v>0</v>
      </c>
      <c r="G305" t="str">
        <f>VLOOKUP($A305,Raw!$B$2:$DG$512,43,0)</f>
        <v>0</v>
      </c>
      <c r="H305" t="str">
        <f>VLOOKUP($A305,Raw!$B$2:$DG$512,44,0)</f>
        <v>0</v>
      </c>
      <c r="I305" t="str">
        <f>VLOOKUP($A305,Raw!$B$2:$DG$512,45,0)</f>
        <v>0</v>
      </c>
      <c r="J305" t="str">
        <f>VLOOKUP($A305,Raw!$B$2:$DG$512,46,0)</f>
        <v>0</v>
      </c>
      <c r="K305" t="str">
        <f>VLOOKUP($A305,Raw!$B$2:$DG$512,47,0)</f>
        <v>0</v>
      </c>
      <c r="L305" t="str">
        <f>VLOOKUP($A305,Raw!$B$2:$DG$512,48,0)</f>
        <v>0</v>
      </c>
      <c r="M305" t="str">
        <f>VLOOKUP($A305,Raw!$B$2:$DG$512,49,0)</f>
        <v>0</v>
      </c>
    </row>
    <row r="306" spans="1:13" x14ac:dyDescent="0.3">
      <c r="A306" s="1" t="s">
        <v>5227</v>
      </c>
      <c r="B306" t="str">
        <f>VLOOKUP($A306,Raw!$B$2:$DG$512,38,0)</f>
        <v>0</v>
      </c>
      <c r="C306" t="str">
        <f>VLOOKUP($A306,Raw!$B$2:$DG$512,39,0)</f>
        <v>0</v>
      </c>
      <c r="D306" t="str">
        <f>VLOOKUP($A306,Raw!$B$2:$DG$512,40,0)</f>
        <v>0</v>
      </c>
      <c r="E306" t="str">
        <f>VLOOKUP($A306,Raw!$B$2:$DG$512,41,0)</f>
        <v>0</v>
      </c>
      <c r="F306" t="str">
        <f>VLOOKUP($A306,Raw!$B$2:$DG$512,42,0)</f>
        <v>0</v>
      </c>
      <c r="G306" t="str">
        <f>VLOOKUP($A306,Raw!$B$2:$DG$512,43,0)</f>
        <v>0</v>
      </c>
      <c r="H306" t="str">
        <f>VLOOKUP($A306,Raw!$B$2:$DG$512,44,0)</f>
        <v>0</v>
      </c>
      <c r="I306" t="str">
        <f>VLOOKUP($A306,Raw!$B$2:$DG$512,45,0)</f>
        <v>0</v>
      </c>
      <c r="J306" t="str">
        <f>VLOOKUP($A306,Raw!$B$2:$DG$512,46,0)</f>
        <v>0</v>
      </c>
      <c r="K306" t="str">
        <f>VLOOKUP($A306,Raw!$B$2:$DG$512,47,0)</f>
        <v>0</v>
      </c>
      <c r="L306" t="str">
        <f>VLOOKUP($A306,Raw!$B$2:$DG$512,48,0)</f>
        <v>0</v>
      </c>
      <c r="M306" t="str">
        <f>VLOOKUP($A306,Raw!$B$2:$DG$512,49,0)</f>
        <v>0</v>
      </c>
    </row>
    <row r="307" spans="1:13" x14ac:dyDescent="0.3">
      <c r="A307" s="1" t="s">
        <v>5245</v>
      </c>
      <c r="B307" t="str">
        <f>VLOOKUP($A307,Raw!$B$2:$DG$512,38,0)</f>
        <v>0</v>
      </c>
      <c r="C307" t="str">
        <f>VLOOKUP($A307,Raw!$B$2:$DG$512,39,0)</f>
        <v>0</v>
      </c>
      <c r="D307" t="str">
        <f>VLOOKUP($A307,Raw!$B$2:$DG$512,40,0)</f>
        <v>0</v>
      </c>
      <c r="E307" t="str">
        <f>VLOOKUP($A307,Raw!$B$2:$DG$512,41,0)</f>
        <v>0</v>
      </c>
      <c r="F307" t="str">
        <f>VLOOKUP($A307,Raw!$B$2:$DG$512,42,0)</f>
        <v>0</v>
      </c>
      <c r="G307" t="str">
        <f>VLOOKUP($A307,Raw!$B$2:$DG$512,43,0)</f>
        <v>0</v>
      </c>
      <c r="H307" t="str">
        <f>VLOOKUP($A307,Raw!$B$2:$DG$512,44,0)</f>
        <v>0</v>
      </c>
      <c r="I307" t="str">
        <f>VLOOKUP($A307,Raw!$B$2:$DG$512,45,0)</f>
        <v>0</v>
      </c>
      <c r="J307" t="str">
        <f>VLOOKUP($A307,Raw!$B$2:$DG$512,46,0)</f>
        <v>0</v>
      </c>
      <c r="K307" t="str">
        <f>VLOOKUP($A307,Raw!$B$2:$DG$512,47,0)</f>
        <v>0</v>
      </c>
      <c r="L307" t="str">
        <f>VLOOKUP($A307,Raw!$B$2:$DG$512,48,0)</f>
        <v>0</v>
      </c>
      <c r="M307" t="str">
        <f>VLOOKUP($A307,Raw!$B$2:$DG$512,49,0)</f>
        <v>0</v>
      </c>
    </row>
    <row r="308" spans="1:13" x14ac:dyDescent="0.3">
      <c r="A308" s="1" t="s">
        <v>5257</v>
      </c>
      <c r="B308" t="str">
        <f>VLOOKUP($A308,Raw!$B$2:$DG$512,38,0)</f>
        <v>0</v>
      </c>
      <c r="C308" t="str">
        <f>VLOOKUP($A308,Raw!$B$2:$DG$512,39,0)</f>
        <v>0</v>
      </c>
      <c r="D308" t="str">
        <f>VLOOKUP($A308,Raw!$B$2:$DG$512,40,0)</f>
        <v>0</v>
      </c>
      <c r="E308" t="str">
        <f>VLOOKUP($A308,Raw!$B$2:$DG$512,41,0)</f>
        <v>0</v>
      </c>
      <c r="F308" t="str">
        <f>VLOOKUP($A308,Raw!$B$2:$DG$512,42,0)</f>
        <v>0</v>
      </c>
      <c r="G308" t="str">
        <f>VLOOKUP($A308,Raw!$B$2:$DG$512,43,0)</f>
        <v>0</v>
      </c>
      <c r="H308" t="str">
        <f>VLOOKUP($A308,Raw!$B$2:$DG$512,44,0)</f>
        <v>0</v>
      </c>
      <c r="I308" t="str">
        <f>VLOOKUP($A308,Raw!$B$2:$DG$512,45,0)</f>
        <v>0</v>
      </c>
      <c r="J308" t="str">
        <f>VLOOKUP($A308,Raw!$B$2:$DG$512,46,0)</f>
        <v>0</v>
      </c>
      <c r="K308" t="str">
        <f>VLOOKUP($A308,Raw!$B$2:$DG$512,47,0)</f>
        <v>0</v>
      </c>
      <c r="L308" t="str">
        <f>VLOOKUP($A308,Raw!$B$2:$DG$512,48,0)</f>
        <v>0</v>
      </c>
      <c r="M308" t="str">
        <f>VLOOKUP($A308,Raw!$B$2:$DG$512,49,0)</f>
        <v>0</v>
      </c>
    </row>
    <row r="309" spans="1:13" x14ac:dyDescent="0.3">
      <c r="A309" s="1" t="s">
        <v>5283</v>
      </c>
      <c r="B309" t="str">
        <f>VLOOKUP($A309,Raw!$B$2:$DG$512,38,0)</f>
        <v>0</v>
      </c>
      <c r="C309" t="str">
        <f>VLOOKUP($A309,Raw!$B$2:$DG$512,39,0)</f>
        <v>0</v>
      </c>
      <c r="D309" t="str">
        <f>VLOOKUP($A309,Raw!$B$2:$DG$512,40,0)</f>
        <v>0</v>
      </c>
      <c r="E309" t="str">
        <f>VLOOKUP($A309,Raw!$B$2:$DG$512,41,0)</f>
        <v>0</v>
      </c>
      <c r="F309" t="str">
        <f>VLOOKUP($A309,Raw!$B$2:$DG$512,42,0)</f>
        <v>0</v>
      </c>
      <c r="G309" t="str">
        <f>VLOOKUP($A309,Raw!$B$2:$DG$512,43,0)</f>
        <v>0</v>
      </c>
      <c r="H309" t="str">
        <f>VLOOKUP($A309,Raw!$B$2:$DG$512,44,0)</f>
        <v>0</v>
      </c>
      <c r="I309" t="str">
        <f>VLOOKUP($A309,Raw!$B$2:$DG$512,45,0)</f>
        <v>0</v>
      </c>
      <c r="J309" t="str">
        <f>VLOOKUP($A309,Raw!$B$2:$DG$512,46,0)</f>
        <v>0</v>
      </c>
      <c r="K309" t="str">
        <f>VLOOKUP($A309,Raw!$B$2:$DG$512,47,0)</f>
        <v>0</v>
      </c>
      <c r="L309" t="str">
        <f>VLOOKUP($A309,Raw!$B$2:$DG$512,48,0)</f>
        <v>0</v>
      </c>
      <c r="M309" t="str">
        <f>VLOOKUP($A309,Raw!$B$2:$DG$512,49,0)</f>
        <v>0</v>
      </c>
    </row>
    <row r="310" spans="1:13" x14ac:dyDescent="0.3">
      <c r="A310" s="1" t="s">
        <v>5292</v>
      </c>
      <c r="B310" t="str">
        <f>VLOOKUP($A310,Raw!$B$2:$DG$512,38,0)</f>
        <v>0</v>
      </c>
      <c r="C310" t="str">
        <f>VLOOKUP($A310,Raw!$B$2:$DG$512,39,0)</f>
        <v>0</v>
      </c>
      <c r="D310" t="str">
        <f>VLOOKUP($A310,Raw!$B$2:$DG$512,40,0)</f>
        <v>0</v>
      </c>
      <c r="E310" t="str">
        <f>VLOOKUP($A310,Raw!$B$2:$DG$512,41,0)</f>
        <v>0</v>
      </c>
      <c r="F310" t="str">
        <f>VLOOKUP($A310,Raw!$B$2:$DG$512,42,0)</f>
        <v>0</v>
      </c>
      <c r="G310" t="str">
        <f>VLOOKUP($A310,Raw!$B$2:$DG$512,43,0)</f>
        <v>0</v>
      </c>
      <c r="H310" t="str">
        <f>VLOOKUP($A310,Raw!$B$2:$DG$512,44,0)</f>
        <v>0</v>
      </c>
      <c r="I310" t="str">
        <f>VLOOKUP($A310,Raw!$B$2:$DG$512,45,0)</f>
        <v>0</v>
      </c>
      <c r="J310" t="str">
        <f>VLOOKUP($A310,Raw!$B$2:$DG$512,46,0)</f>
        <v>0</v>
      </c>
      <c r="K310" t="str">
        <f>VLOOKUP($A310,Raw!$B$2:$DG$512,47,0)</f>
        <v>0</v>
      </c>
      <c r="L310" t="str">
        <f>VLOOKUP($A310,Raw!$B$2:$DG$512,48,0)</f>
        <v>0</v>
      </c>
      <c r="M310" t="str">
        <f>VLOOKUP($A310,Raw!$B$2:$DG$512,49,0)</f>
        <v>0</v>
      </c>
    </row>
    <row r="311" spans="1:13" x14ac:dyDescent="0.3">
      <c r="A311" s="1" t="s">
        <v>5307</v>
      </c>
      <c r="B311" t="str">
        <f>VLOOKUP($A311,Raw!$B$2:$DG$512,38,0)</f>
        <v>0</v>
      </c>
      <c r="C311" t="str">
        <f>VLOOKUP($A311,Raw!$B$2:$DG$512,39,0)</f>
        <v>0</v>
      </c>
      <c r="D311" t="str">
        <f>VLOOKUP($A311,Raw!$B$2:$DG$512,40,0)</f>
        <v>0</v>
      </c>
      <c r="E311" t="str">
        <f>VLOOKUP($A311,Raw!$B$2:$DG$512,41,0)</f>
        <v>0</v>
      </c>
      <c r="F311" t="str">
        <f>VLOOKUP($A311,Raw!$B$2:$DG$512,42,0)</f>
        <v>0</v>
      </c>
      <c r="G311" t="str">
        <f>VLOOKUP($A311,Raw!$B$2:$DG$512,43,0)</f>
        <v>0</v>
      </c>
      <c r="H311" t="str">
        <f>VLOOKUP($A311,Raw!$B$2:$DG$512,44,0)</f>
        <v>0</v>
      </c>
      <c r="I311" t="str">
        <f>VLOOKUP($A311,Raw!$B$2:$DG$512,45,0)</f>
        <v>0</v>
      </c>
      <c r="J311" t="str">
        <f>VLOOKUP($A311,Raw!$B$2:$DG$512,46,0)</f>
        <v>0</v>
      </c>
      <c r="K311" t="str">
        <f>VLOOKUP($A311,Raw!$B$2:$DG$512,47,0)</f>
        <v>0</v>
      </c>
      <c r="L311" t="str">
        <f>VLOOKUP($A311,Raw!$B$2:$DG$512,48,0)</f>
        <v>0</v>
      </c>
      <c r="M311" t="str">
        <f>VLOOKUP($A311,Raw!$B$2:$DG$512,49,0)</f>
        <v>0</v>
      </c>
    </row>
    <row r="312" spans="1:13" x14ac:dyDescent="0.3">
      <c r="A312" s="1" t="s">
        <v>5315</v>
      </c>
      <c r="B312" t="str">
        <f>VLOOKUP($A312,Raw!$B$2:$DG$512,38,0)</f>
        <v>0</v>
      </c>
      <c r="C312" t="str">
        <f>VLOOKUP($A312,Raw!$B$2:$DG$512,39,0)</f>
        <v>0</v>
      </c>
      <c r="D312" t="str">
        <f>VLOOKUP($A312,Raw!$B$2:$DG$512,40,0)</f>
        <v>0</v>
      </c>
      <c r="E312" t="str">
        <f>VLOOKUP($A312,Raw!$B$2:$DG$512,41,0)</f>
        <v>0</v>
      </c>
      <c r="F312" t="str">
        <f>VLOOKUP($A312,Raw!$B$2:$DG$512,42,0)</f>
        <v>0</v>
      </c>
      <c r="G312" t="str">
        <f>VLOOKUP($A312,Raw!$B$2:$DG$512,43,0)</f>
        <v>0</v>
      </c>
      <c r="H312" t="str">
        <f>VLOOKUP($A312,Raw!$B$2:$DG$512,44,0)</f>
        <v>0</v>
      </c>
      <c r="I312" t="str">
        <f>VLOOKUP($A312,Raw!$B$2:$DG$512,45,0)</f>
        <v>0</v>
      </c>
      <c r="J312" t="str">
        <f>VLOOKUP($A312,Raw!$B$2:$DG$512,46,0)</f>
        <v>0</v>
      </c>
      <c r="K312" t="str">
        <f>VLOOKUP($A312,Raw!$B$2:$DG$512,47,0)</f>
        <v>0</v>
      </c>
      <c r="L312" t="str">
        <f>VLOOKUP($A312,Raw!$B$2:$DG$512,48,0)</f>
        <v>0</v>
      </c>
      <c r="M312" t="str">
        <f>VLOOKUP($A312,Raw!$B$2:$DG$512,49,0)</f>
        <v>0</v>
      </c>
    </row>
    <row r="313" spans="1:13" x14ac:dyDescent="0.3">
      <c r="A313" s="1" t="s">
        <v>5338</v>
      </c>
      <c r="B313" t="str">
        <f>VLOOKUP($A313,Raw!$B$2:$DG$512,38,0)</f>
        <v>0</v>
      </c>
      <c r="C313" t="str">
        <f>VLOOKUP($A313,Raw!$B$2:$DG$512,39,0)</f>
        <v>0</v>
      </c>
      <c r="D313" t="str">
        <f>VLOOKUP($A313,Raw!$B$2:$DG$512,40,0)</f>
        <v>0</v>
      </c>
      <c r="E313" t="str">
        <f>VLOOKUP($A313,Raw!$B$2:$DG$512,41,0)</f>
        <v>0</v>
      </c>
      <c r="F313" t="str">
        <f>VLOOKUP($A313,Raw!$B$2:$DG$512,42,0)</f>
        <v>0</v>
      </c>
      <c r="G313" t="str">
        <f>VLOOKUP($A313,Raw!$B$2:$DG$512,43,0)</f>
        <v>0</v>
      </c>
      <c r="H313" t="str">
        <f>VLOOKUP($A313,Raw!$B$2:$DG$512,44,0)</f>
        <v>0</v>
      </c>
      <c r="I313" t="str">
        <f>VLOOKUP($A313,Raw!$B$2:$DG$512,45,0)</f>
        <v>0</v>
      </c>
      <c r="J313" t="str">
        <f>VLOOKUP($A313,Raw!$B$2:$DG$512,46,0)</f>
        <v>0</v>
      </c>
      <c r="K313" t="str">
        <f>VLOOKUP($A313,Raw!$B$2:$DG$512,47,0)</f>
        <v>0</v>
      </c>
      <c r="L313" t="str">
        <f>VLOOKUP($A313,Raw!$B$2:$DG$512,48,0)</f>
        <v>0</v>
      </c>
      <c r="M313" t="str">
        <f>VLOOKUP($A313,Raw!$B$2:$DG$512,49,0)</f>
        <v>0</v>
      </c>
    </row>
    <row r="314" spans="1:13" x14ac:dyDescent="0.3">
      <c r="A314" s="1" t="s">
        <v>5352</v>
      </c>
      <c r="B314" t="str">
        <f>VLOOKUP($A314,Raw!$B$2:$DG$512,38,0)</f>
        <v>0</v>
      </c>
      <c r="C314" t="str">
        <f>VLOOKUP($A314,Raw!$B$2:$DG$512,39,0)</f>
        <v>0</v>
      </c>
      <c r="D314" t="str">
        <f>VLOOKUP($A314,Raw!$B$2:$DG$512,40,0)</f>
        <v>0</v>
      </c>
      <c r="E314" t="str">
        <f>VLOOKUP($A314,Raw!$B$2:$DG$512,41,0)</f>
        <v>0</v>
      </c>
      <c r="F314" t="str">
        <f>VLOOKUP($A314,Raw!$B$2:$DG$512,42,0)</f>
        <v>0</v>
      </c>
      <c r="G314" t="str">
        <f>VLOOKUP($A314,Raw!$B$2:$DG$512,43,0)</f>
        <v>0</v>
      </c>
      <c r="H314" t="str">
        <f>VLOOKUP($A314,Raw!$B$2:$DG$512,44,0)</f>
        <v>0</v>
      </c>
      <c r="I314" t="str">
        <f>VLOOKUP($A314,Raw!$B$2:$DG$512,45,0)</f>
        <v>0</v>
      </c>
      <c r="J314" t="str">
        <f>VLOOKUP($A314,Raw!$B$2:$DG$512,46,0)</f>
        <v>0</v>
      </c>
      <c r="K314" t="str">
        <f>VLOOKUP($A314,Raw!$B$2:$DG$512,47,0)</f>
        <v>0</v>
      </c>
      <c r="L314" t="str">
        <f>VLOOKUP($A314,Raw!$B$2:$DG$512,48,0)</f>
        <v>0</v>
      </c>
      <c r="M314" t="str">
        <f>VLOOKUP($A314,Raw!$B$2:$DG$512,49,0)</f>
        <v>0</v>
      </c>
    </row>
    <row r="315" spans="1:13" x14ac:dyDescent="0.3">
      <c r="A315" s="1" t="s">
        <v>5370</v>
      </c>
      <c r="B315" t="str">
        <f>VLOOKUP($A315,Raw!$B$2:$DG$512,38,0)</f>
        <v>79.32</v>
      </c>
      <c r="C315" t="str">
        <f>VLOOKUP($A315,Raw!$B$2:$DG$512,39,0)</f>
        <v>0</v>
      </c>
      <c r="D315" t="str">
        <f>VLOOKUP($A315,Raw!$B$2:$DG$512,40,0)</f>
        <v>0</v>
      </c>
      <c r="E315" t="str">
        <f>VLOOKUP($A315,Raw!$B$2:$DG$512,41,0)</f>
        <v>5.33</v>
      </c>
      <c r="F315" t="str">
        <f>VLOOKUP($A315,Raw!$B$2:$DG$512,42,0)</f>
        <v>0</v>
      </c>
      <c r="G315" t="str">
        <f>VLOOKUP($A315,Raw!$B$2:$DG$512,43,0)</f>
        <v>0</v>
      </c>
      <c r="H315" t="str">
        <f>VLOOKUP($A315,Raw!$B$2:$DG$512,44,0)</f>
        <v>0</v>
      </c>
      <c r="I315" t="str">
        <f>VLOOKUP($A315,Raw!$B$2:$DG$512,45,0)</f>
        <v>0</v>
      </c>
      <c r="J315" t="str">
        <f>VLOOKUP($A315,Raw!$B$2:$DG$512,46,0)</f>
        <v>0</v>
      </c>
      <c r="K315" t="str">
        <f>VLOOKUP($A315,Raw!$B$2:$DG$512,47,0)</f>
        <v>0</v>
      </c>
      <c r="L315" t="str">
        <f>VLOOKUP($A315,Raw!$B$2:$DG$512,48,0)</f>
        <v>0.15</v>
      </c>
      <c r="M315" t="str">
        <f>VLOOKUP($A315,Raw!$B$2:$DG$512,49,0)</f>
        <v>84.8</v>
      </c>
    </row>
    <row r="316" spans="1:13" x14ac:dyDescent="0.3">
      <c r="A316" s="1" t="s">
        <v>5396</v>
      </c>
      <c r="B316" t="str">
        <f>VLOOKUP($A316,Raw!$B$2:$DG$512,38,0)</f>
        <v>41.71</v>
      </c>
      <c r="C316" t="str">
        <f>VLOOKUP($A316,Raw!$B$2:$DG$512,39,0)</f>
        <v>0</v>
      </c>
      <c r="D316" t="str">
        <f>VLOOKUP($A316,Raw!$B$2:$DG$512,40,0)</f>
        <v>0</v>
      </c>
      <c r="E316" t="str">
        <f>VLOOKUP($A316,Raw!$B$2:$DG$512,41,0)</f>
        <v>0</v>
      </c>
      <c r="F316" t="str">
        <f>VLOOKUP($A316,Raw!$B$2:$DG$512,42,0)</f>
        <v>0</v>
      </c>
      <c r="G316" t="str">
        <f>VLOOKUP($A316,Raw!$B$2:$DG$512,43,0)</f>
        <v>0</v>
      </c>
      <c r="H316" t="str">
        <f>VLOOKUP($A316,Raw!$B$2:$DG$512,44,0)</f>
        <v>0</v>
      </c>
      <c r="I316" t="str">
        <f>VLOOKUP($A316,Raw!$B$2:$DG$512,45,0)</f>
        <v>0</v>
      </c>
      <c r="J316" t="str">
        <f>VLOOKUP($A316,Raw!$B$2:$DG$512,46,0)</f>
        <v>0</v>
      </c>
      <c r="K316" t="str">
        <f>VLOOKUP($A316,Raw!$B$2:$DG$512,47,0)</f>
        <v>0.11</v>
      </c>
      <c r="L316" t="str">
        <f>VLOOKUP($A316,Raw!$B$2:$DG$512,48,0)</f>
        <v>0.83</v>
      </c>
      <c r="M316" t="str">
        <f>VLOOKUP($A316,Raw!$B$2:$DG$512,49,0)</f>
        <v>42.65</v>
      </c>
    </row>
    <row r="317" spans="1:13" x14ac:dyDescent="0.3">
      <c r="A317" s="1" t="s">
        <v>5423</v>
      </c>
      <c r="B317" t="str">
        <f>VLOOKUP($A317,Raw!$B$2:$DG$512,38,0)</f>
        <v>0</v>
      </c>
      <c r="C317" t="str">
        <f>VLOOKUP($A317,Raw!$B$2:$DG$512,39,0)</f>
        <v>0</v>
      </c>
      <c r="D317" t="str">
        <f>VLOOKUP($A317,Raw!$B$2:$DG$512,40,0)</f>
        <v>0</v>
      </c>
      <c r="E317" t="str">
        <f>VLOOKUP($A317,Raw!$B$2:$DG$512,41,0)</f>
        <v>0</v>
      </c>
      <c r="F317" t="str">
        <f>VLOOKUP($A317,Raw!$B$2:$DG$512,42,0)</f>
        <v>0</v>
      </c>
      <c r="G317" t="str">
        <f>VLOOKUP($A317,Raw!$B$2:$DG$512,43,0)</f>
        <v>0</v>
      </c>
      <c r="H317" t="str">
        <f>VLOOKUP($A317,Raw!$B$2:$DG$512,44,0)</f>
        <v>0</v>
      </c>
      <c r="I317" t="str">
        <f>VLOOKUP($A317,Raw!$B$2:$DG$512,45,0)</f>
        <v>0</v>
      </c>
      <c r="J317" t="str">
        <f>VLOOKUP($A317,Raw!$B$2:$DG$512,46,0)</f>
        <v>0</v>
      </c>
      <c r="K317" t="str">
        <f>VLOOKUP($A317,Raw!$B$2:$DG$512,47,0)</f>
        <v>0</v>
      </c>
      <c r="L317" t="str">
        <f>VLOOKUP($A317,Raw!$B$2:$DG$512,48,0)</f>
        <v>0</v>
      </c>
      <c r="M317" t="str">
        <f>VLOOKUP($A317,Raw!$B$2:$DG$512,49,0)</f>
        <v>0</v>
      </c>
    </row>
    <row r="318" spans="1:13" x14ac:dyDescent="0.3">
      <c r="A318" s="1" t="s">
        <v>5434</v>
      </c>
      <c r="B318" t="str">
        <f>VLOOKUP($A318,Raw!$B$2:$DG$512,38,0)</f>
        <v>0.005</v>
      </c>
      <c r="C318" t="str">
        <f>VLOOKUP($A318,Raw!$B$2:$DG$512,39,0)</f>
        <v>0</v>
      </c>
      <c r="D318" t="str">
        <f>VLOOKUP($A318,Raw!$B$2:$DG$512,40,0)</f>
        <v>57653.7178</v>
      </c>
      <c r="E318" t="str">
        <f>VLOOKUP($A318,Raw!$B$2:$DG$512,41,0)</f>
        <v>0</v>
      </c>
      <c r="F318" t="str">
        <f>VLOOKUP($A318,Raw!$B$2:$DG$512,42,0)</f>
        <v>0</v>
      </c>
      <c r="G318" t="str">
        <f>VLOOKUP($A318,Raw!$B$2:$DG$512,43,0)</f>
        <v>0</v>
      </c>
      <c r="H318" t="str">
        <f>VLOOKUP($A318,Raw!$B$2:$DG$512,44,0)</f>
        <v>0</v>
      </c>
      <c r="I318" t="str">
        <f>VLOOKUP($A318,Raw!$B$2:$DG$512,45,0)</f>
        <v>0</v>
      </c>
      <c r="J318" t="str">
        <f>VLOOKUP($A318,Raw!$B$2:$DG$512,46,0)</f>
        <v>0</v>
      </c>
      <c r="K318" t="str">
        <f>VLOOKUP($A318,Raw!$B$2:$DG$512,47,0)</f>
        <v>1319.9194</v>
      </c>
      <c r="L318" t="str">
        <f>VLOOKUP($A318,Raw!$B$2:$DG$512,48,0)</f>
        <v>14.3059</v>
      </c>
      <c r="M318" t="str">
        <f>VLOOKUP($A318,Raw!$B$2:$DG$512,49,0)</f>
        <v>58987.9481</v>
      </c>
    </row>
    <row r="319" spans="1:13" x14ac:dyDescent="0.3">
      <c r="A319" s="1" t="s">
        <v>5473</v>
      </c>
      <c r="B319" t="str">
        <f>VLOOKUP($A319,Raw!$B$2:$DG$512,38,0)</f>
        <v>0</v>
      </c>
      <c r="C319" t="str">
        <f>VLOOKUP($A319,Raw!$B$2:$DG$512,39,0)</f>
        <v>0</v>
      </c>
      <c r="D319" t="str">
        <f>VLOOKUP($A319,Raw!$B$2:$DG$512,40,0)</f>
        <v>0</v>
      </c>
      <c r="E319" t="str">
        <f>VLOOKUP($A319,Raw!$B$2:$DG$512,41,0)</f>
        <v>0</v>
      </c>
      <c r="F319" t="str">
        <f>VLOOKUP($A319,Raw!$B$2:$DG$512,42,0)</f>
        <v>0</v>
      </c>
      <c r="G319" t="str">
        <f>VLOOKUP($A319,Raw!$B$2:$DG$512,43,0)</f>
        <v>0</v>
      </c>
      <c r="H319" t="str">
        <f>VLOOKUP($A319,Raw!$B$2:$DG$512,44,0)</f>
        <v>0</v>
      </c>
      <c r="I319" t="str">
        <f>VLOOKUP($A319,Raw!$B$2:$DG$512,45,0)</f>
        <v>0</v>
      </c>
      <c r="J319" t="str">
        <f>VLOOKUP($A319,Raw!$B$2:$DG$512,46,0)</f>
        <v>0</v>
      </c>
      <c r="K319" t="str">
        <f>VLOOKUP($A319,Raw!$B$2:$DG$512,47,0)</f>
        <v>0</v>
      </c>
      <c r="L319" t="str">
        <f>VLOOKUP($A319,Raw!$B$2:$DG$512,48,0)</f>
        <v>0</v>
      </c>
      <c r="M319" t="str">
        <f>VLOOKUP($A319,Raw!$B$2:$DG$512,49,0)</f>
        <v>0</v>
      </c>
    </row>
    <row r="320" spans="1:13" x14ac:dyDescent="0.3">
      <c r="A320" s="1" t="s">
        <v>5488</v>
      </c>
      <c r="B320" t="str">
        <f>VLOOKUP($A320,Raw!$B$2:$DG$512,38,0)</f>
        <v>0</v>
      </c>
      <c r="C320" t="str">
        <f>VLOOKUP($A320,Raw!$B$2:$DG$512,39,0)</f>
        <v>0</v>
      </c>
      <c r="D320" t="str">
        <f>VLOOKUP($A320,Raw!$B$2:$DG$512,40,0)</f>
        <v>0</v>
      </c>
      <c r="E320" t="str">
        <f>VLOOKUP($A320,Raw!$B$2:$DG$512,41,0)</f>
        <v>0</v>
      </c>
      <c r="F320" t="str">
        <f>VLOOKUP($A320,Raw!$B$2:$DG$512,42,0)</f>
        <v>0</v>
      </c>
      <c r="G320" t="str">
        <f>VLOOKUP($A320,Raw!$B$2:$DG$512,43,0)</f>
        <v>0</v>
      </c>
      <c r="H320" t="str">
        <f>VLOOKUP($A320,Raw!$B$2:$DG$512,44,0)</f>
        <v>0</v>
      </c>
      <c r="I320" t="str">
        <f>VLOOKUP($A320,Raw!$B$2:$DG$512,45,0)</f>
        <v>0</v>
      </c>
      <c r="J320" t="str">
        <f>VLOOKUP($A320,Raw!$B$2:$DG$512,46,0)</f>
        <v>0</v>
      </c>
      <c r="K320" t="str">
        <f>VLOOKUP($A320,Raw!$B$2:$DG$512,47,0)</f>
        <v>0</v>
      </c>
      <c r="L320" t="str">
        <f>VLOOKUP($A320,Raw!$B$2:$DG$512,48,0)</f>
        <v>0</v>
      </c>
      <c r="M320" t="str">
        <f>VLOOKUP($A320,Raw!$B$2:$DG$512,49,0)</f>
        <v>0</v>
      </c>
    </row>
    <row r="321" spans="1:13" x14ac:dyDescent="0.3">
      <c r="A321" s="1" t="s">
        <v>5496</v>
      </c>
      <c r="B321" t="str">
        <f>VLOOKUP($A321,Raw!$B$2:$DG$512,38,0)</f>
        <v>0</v>
      </c>
      <c r="C321" t="str">
        <f>VLOOKUP($A321,Raw!$B$2:$DG$512,39,0)</f>
        <v>0</v>
      </c>
      <c r="D321" t="str">
        <f>VLOOKUP($A321,Raw!$B$2:$DG$512,40,0)</f>
        <v>0</v>
      </c>
      <c r="E321" t="str">
        <f>VLOOKUP($A321,Raw!$B$2:$DG$512,41,0)</f>
        <v>0</v>
      </c>
      <c r="F321" t="str">
        <f>VLOOKUP($A321,Raw!$B$2:$DG$512,42,0)</f>
        <v>0</v>
      </c>
      <c r="G321" t="str">
        <f>VLOOKUP($A321,Raw!$B$2:$DG$512,43,0)</f>
        <v>0</v>
      </c>
      <c r="H321" t="str">
        <f>VLOOKUP($A321,Raw!$B$2:$DG$512,44,0)</f>
        <v>0</v>
      </c>
      <c r="I321" t="str">
        <f>VLOOKUP($A321,Raw!$B$2:$DG$512,45,0)</f>
        <v>0</v>
      </c>
      <c r="J321" t="str">
        <f>VLOOKUP($A321,Raw!$B$2:$DG$512,46,0)</f>
        <v>0</v>
      </c>
      <c r="K321" t="str">
        <f>VLOOKUP($A321,Raw!$B$2:$DG$512,47,0)</f>
        <v>0</v>
      </c>
      <c r="L321" t="str">
        <f>VLOOKUP($A321,Raw!$B$2:$DG$512,48,0)</f>
        <v>0</v>
      </c>
      <c r="M321" t="str">
        <f>VLOOKUP($A321,Raw!$B$2:$DG$512,49,0)</f>
        <v>0</v>
      </c>
    </row>
    <row r="322" spans="1:13" x14ac:dyDescent="0.3">
      <c r="A322" s="1" t="s">
        <v>5509</v>
      </c>
      <c r="B322" t="str">
        <f>VLOOKUP($A322,Raw!$B$2:$DG$512,38,0)</f>
        <v>0</v>
      </c>
      <c r="C322" t="str">
        <f>VLOOKUP($A322,Raw!$B$2:$DG$512,39,0)</f>
        <v>0</v>
      </c>
      <c r="D322" t="str">
        <f>VLOOKUP($A322,Raw!$B$2:$DG$512,40,0)</f>
        <v>0</v>
      </c>
      <c r="E322" t="str">
        <f>VLOOKUP($A322,Raw!$B$2:$DG$512,41,0)</f>
        <v>0</v>
      </c>
      <c r="F322" t="str">
        <f>VLOOKUP($A322,Raw!$B$2:$DG$512,42,0)</f>
        <v>0</v>
      </c>
      <c r="G322" t="str">
        <f>VLOOKUP($A322,Raw!$B$2:$DG$512,43,0)</f>
        <v>0</v>
      </c>
      <c r="H322" t="str">
        <f>VLOOKUP($A322,Raw!$B$2:$DG$512,44,0)</f>
        <v>0</v>
      </c>
      <c r="I322" t="str">
        <f>VLOOKUP($A322,Raw!$B$2:$DG$512,45,0)</f>
        <v>0</v>
      </c>
      <c r="J322" t="str">
        <f>VLOOKUP($A322,Raw!$B$2:$DG$512,46,0)</f>
        <v>0</v>
      </c>
      <c r="K322" t="str">
        <f>VLOOKUP($A322,Raw!$B$2:$DG$512,47,0)</f>
        <v>0</v>
      </c>
      <c r="L322" t="str">
        <f>VLOOKUP($A322,Raw!$B$2:$DG$512,48,0)</f>
        <v>0</v>
      </c>
      <c r="M322" t="str">
        <f>VLOOKUP($A322,Raw!$B$2:$DG$512,49,0)</f>
        <v>0</v>
      </c>
    </row>
    <row r="323" spans="1:13" x14ac:dyDescent="0.3">
      <c r="A323" s="1" t="s">
        <v>5517</v>
      </c>
      <c r="B323" t="str">
        <f>VLOOKUP($A323,Raw!$B$2:$DG$512,38,0)</f>
        <v>0</v>
      </c>
      <c r="C323" t="str">
        <f>VLOOKUP($A323,Raw!$B$2:$DG$512,39,0)</f>
        <v>0</v>
      </c>
      <c r="D323" t="str">
        <f>VLOOKUP($A323,Raw!$B$2:$DG$512,40,0)</f>
        <v>0</v>
      </c>
      <c r="E323" t="str">
        <f>VLOOKUP($A323,Raw!$B$2:$DG$512,41,0)</f>
        <v>0</v>
      </c>
      <c r="F323" t="str">
        <f>VLOOKUP($A323,Raw!$B$2:$DG$512,42,0)</f>
        <v>0</v>
      </c>
      <c r="G323" t="str">
        <f>VLOOKUP($A323,Raw!$B$2:$DG$512,43,0)</f>
        <v>0</v>
      </c>
      <c r="H323" t="str">
        <f>VLOOKUP($A323,Raw!$B$2:$DG$512,44,0)</f>
        <v>0</v>
      </c>
      <c r="I323" t="str">
        <f>VLOOKUP($A323,Raw!$B$2:$DG$512,45,0)</f>
        <v>0</v>
      </c>
      <c r="J323" t="str">
        <f>VLOOKUP($A323,Raw!$B$2:$DG$512,46,0)</f>
        <v>0</v>
      </c>
      <c r="K323" t="str">
        <f>VLOOKUP($A323,Raw!$B$2:$DG$512,47,0)</f>
        <v>0</v>
      </c>
      <c r="L323" t="str">
        <f>VLOOKUP($A323,Raw!$B$2:$DG$512,48,0)</f>
        <v>0</v>
      </c>
      <c r="M323" t="str">
        <f>VLOOKUP($A323,Raw!$B$2:$DG$512,49,0)</f>
        <v>0</v>
      </c>
    </row>
    <row r="324" spans="1:13" x14ac:dyDescent="0.3">
      <c r="A324" s="1" t="s">
        <v>5529</v>
      </c>
      <c r="B324" t="str">
        <f>VLOOKUP($A324,Raw!$B$2:$DG$512,38,0)</f>
        <v>0</v>
      </c>
      <c r="C324" t="str">
        <f>VLOOKUP($A324,Raw!$B$2:$DG$512,39,0)</f>
        <v>0</v>
      </c>
      <c r="D324" t="str">
        <f>VLOOKUP($A324,Raw!$B$2:$DG$512,40,0)</f>
        <v>0</v>
      </c>
      <c r="E324" t="str">
        <f>VLOOKUP($A324,Raw!$B$2:$DG$512,41,0)</f>
        <v>0</v>
      </c>
      <c r="F324" t="str">
        <f>VLOOKUP($A324,Raw!$B$2:$DG$512,42,0)</f>
        <v>0</v>
      </c>
      <c r="G324" t="str">
        <f>VLOOKUP($A324,Raw!$B$2:$DG$512,43,0)</f>
        <v>0</v>
      </c>
      <c r="H324" t="str">
        <f>VLOOKUP($A324,Raw!$B$2:$DG$512,44,0)</f>
        <v>0</v>
      </c>
      <c r="I324" t="str">
        <f>VLOOKUP($A324,Raw!$B$2:$DG$512,45,0)</f>
        <v>0</v>
      </c>
      <c r="J324" t="str">
        <f>VLOOKUP($A324,Raw!$B$2:$DG$512,46,0)</f>
        <v>0</v>
      </c>
      <c r="K324" t="str">
        <f>VLOOKUP($A324,Raw!$B$2:$DG$512,47,0)</f>
        <v>0</v>
      </c>
      <c r="L324" t="str">
        <f>VLOOKUP($A324,Raw!$B$2:$DG$512,48,0)</f>
        <v>0</v>
      </c>
      <c r="M324" t="str">
        <f>VLOOKUP($A324,Raw!$B$2:$DG$512,49,0)</f>
        <v>0</v>
      </c>
    </row>
    <row r="325" spans="1:13" x14ac:dyDescent="0.3">
      <c r="A325" s="1" t="s">
        <v>5539</v>
      </c>
      <c r="B325" t="str">
        <f>VLOOKUP($A325,Raw!$B$2:$DG$512,38,0)</f>
        <v>0.55</v>
      </c>
      <c r="C325" t="str">
        <f>VLOOKUP($A325,Raw!$B$2:$DG$512,39,0)</f>
        <v>0</v>
      </c>
      <c r="D325" t="str">
        <f>VLOOKUP($A325,Raw!$B$2:$DG$512,40,0)</f>
        <v>0</v>
      </c>
      <c r="E325" t="str">
        <f>VLOOKUP($A325,Raw!$B$2:$DG$512,41,0)</f>
        <v>0</v>
      </c>
      <c r="F325" t="str">
        <f>VLOOKUP($A325,Raw!$B$2:$DG$512,42,0)</f>
        <v>0</v>
      </c>
      <c r="G325" t="str">
        <f>VLOOKUP($A325,Raw!$B$2:$DG$512,43,0)</f>
        <v>0</v>
      </c>
      <c r="H325" t="str">
        <f>VLOOKUP($A325,Raw!$B$2:$DG$512,44,0)</f>
        <v>0</v>
      </c>
      <c r="I325" t="str">
        <f>VLOOKUP($A325,Raw!$B$2:$DG$512,45,0)</f>
        <v>0</v>
      </c>
      <c r="J325" t="str">
        <f>VLOOKUP($A325,Raw!$B$2:$DG$512,46,0)</f>
        <v>0</v>
      </c>
      <c r="K325" t="str">
        <f>VLOOKUP($A325,Raw!$B$2:$DG$512,47,0)</f>
        <v>0.14</v>
      </c>
      <c r="L325" t="str">
        <f>VLOOKUP($A325,Raw!$B$2:$DG$512,48,0)</f>
        <v>0.01</v>
      </c>
      <c r="M325" t="str">
        <f>VLOOKUP($A325,Raw!$B$2:$DG$512,49,0)</f>
        <v>0.7</v>
      </c>
    </row>
    <row r="326" spans="1:13" x14ac:dyDescent="0.3">
      <c r="A326" s="1" t="s">
        <v>5558</v>
      </c>
      <c r="B326" t="str">
        <f>VLOOKUP($A326,Raw!$B$2:$DG$512,38,0)</f>
        <v>0</v>
      </c>
      <c r="C326" t="str">
        <f>VLOOKUP($A326,Raw!$B$2:$DG$512,39,0)</f>
        <v>0</v>
      </c>
      <c r="D326" t="str">
        <f>VLOOKUP($A326,Raw!$B$2:$DG$512,40,0)</f>
        <v>0</v>
      </c>
      <c r="E326" t="str">
        <f>VLOOKUP($A326,Raw!$B$2:$DG$512,41,0)</f>
        <v>0</v>
      </c>
      <c r="F326" t="str">
        <f>VLOOKUP($A326,Raw!$B$2:$DG$512,42,0)</f>
        <v>0</v>
      </c>
      <c r="G326" t="str">
        <f>VLOOKUP($A326,Raw!$B$2:$DG$512,43,0)</f>
        <v>0</v>
      </c>
      <c r="H326" t="str">
        <f>VLOOKUP($A326,Raw!$B$2:$DG$512,44,0)</f>
        <v>0</v>
      </c>
      <c r="I326" t="str">
        <f>VLOOKUP($A326,Raw!$B$2:$DG$512,45,0)</f>
        <v>0</v>
      </c>
      <c r="J326" t="str">
        <f>VLOOKUP($A326,Raw!$B$2:$DG$512,46,0)</f>
        <v>0</v>
      </c>
      <c r="K326" t="str">
        <f>VLOOKUP($A326,Raw!$B$2:$DG$512,47,0)</f>
        <v>0</v>
      </c>
      <c r="L326" t="str">
        <f>VLOOKUP($A326,Raw!$B$2:$DG$512,48,0)</f>
        <v>0</v>
      </c>
      <c r="M326" t="str">
        <f>VLOOKUP($A326,Raw!$B$2:$DG$512,49,0)</f>
        <v>0</v>
      </c>
    </row>
    <row r="327" spans="1:13" x14ac:dyDescent="0.3">
      <c r="A327" s="1" t="s">
        <v>5565</v>
      </c>
      <c r="B327" t="str">
        <f>VLOOKUP($A327,Raw!$B$2:$DG$512,38,0)</f>
        <v>0</v>
      </c>
      <c r="C327" t="str">
        <f>VLOOKUP($A327,Raw!$B$2:$DG$512,39,0)</f>
        <v>0</v>
      </c>
      <c r="D327" t="str">
        <f>VLOOKUP($A327,Raw!$B$2:$DG$512,40,0)</f>
        <v>0</v>
      </c>
      <c r="E327" t="str">
        <f>VLOOKUP($A327,Raw!$B$2:$DG$512,41,0)</f>
        <v>0</v>
      </c>
      <c r="F327" t="str">
        <f>VLOOKUP($A327,Raw!$B$2:$DG$512,42,0)</f>
        <v>0</v>
      </c>
      <c r="G327" t="str">
        <f>VLOOKUP($A327,Raw!$B$2:$DG$512,43,0)</f>
        <v>0</v>
      </c>
      <c r="H327" t="str">
        <f>VLOOKUP($A327,Raw!$B$2:$DG$512,44,0)</f>
        <v>0</v>
      </c>
      <c r="I327" t="str">
        <f>VLOOKUP($A327,Raw!$B$2:$DG$512,45,0)</f>
        <v>0</v>
      </c>
      <c r="J327" t="str">
        <f>VLOOKUP($A327,Raw!$B$2:$DG$512,46,0)</f>
        <v>0</v>
      </c>
      <c r="K327" t="str">
        <f>VLOOKUP($A327,Raw!$B$2:$DG$512,47,0)</f>
        <v>0</v>
      </c>
      <c r="L327" t="str">
        <f>VLOOKUP($A327,Raw!$B$2:$DG$512,48,0)</f>
        <v>0</v>
      </c>
      <c r="M327" t="str">
        <f>VLOOKUP($A327,Raw!$B$2:$DG$512,49,0)</f>
        <v>0</v>
      </c>
    </row>
    <row r="328" spans="1:13" x14ac:dyDescent="0.3">
      <c r="A328" s="1" t="s">
        <v>5577</v>
      </c>
      <c r="B328" t="str">
        <f>VLOOKUP($A328,Raw!$B$2:$DG$512,38,0)</f>
        <v>0</v>
      </c>
      <c r="C328" t="str">
        <f>VLOOKUP($A328,Raw!$B$2:$DG$512,39,0)</f>
        <v>0</v>
      </c>
      <c r="D328" t="str">
        <f>VLOOKUP($A328,Raw!$B$2:$DG$512,40,0)</f>
        <v>0</v>
      </c>
      <c r="E328" t="str">
        <f>VLOOKUP($A328,Raw!$B$2:$DG$512,41,0)</f>
        <v>0</v>
      </c>
      <c r="F328" t="str">
        <f>VLOOKUP($A328,Raw!$B$2:$DG$512,42,0)</f>
        <v>0</v>
      </c>
      <c r="G328" t="str">
        <f>VLOOKUP($A328,Raw!$B$2:$DG$512,43,0)</f>
        <v>0</v>
      </c>
      <c r="H328" t="str">
        <f>VLOOKUP($A328,Raw!$B$2:$DG$512,44,0)</f>
        <v>0</v>
      </c>
      <c r="I328" t="str">
        <f>VLOOKUP($A328,Raw!$B$2:$DG$512,45,0)</f>
        <v>0</v>
      </c>
      <c r="J328" t="str">
        <f>VLOOKUP($A328,Raw!$B$2:$DG$512,46,0)</f>
        <v>0</v>
      </c>
      <c r="K328" t="str">
        <f>VLOOKUP($A328,Raw!$B$2:$DG$512,47,0)</f>
        <v>0</v>
      </c>
      <c r="L328" t="str">
        <f>VLOOKUP($A328,Raw!$B$2:$DG$512,48,0)</f>
        <v>0</v>
      </c>
      <c r="M328" t="str">
        <f>VLOOKUP($A328,Raw!$B$2:$DG$512,49,0)</f>
        <v>0</v>
      </c>
    </row>
    <row r="329" spans="1:13" x14ac:dyDescent="0.3">
      <c r="A329" s="1" t="s">
        <v>5577</v>
      </c>
      <c r="B329" t="str">
        <f>VLOOKUP($A329,Raw!$B$2:$DG$512,38,0)</f>
        <v>0</v>
      </c>
      <c r="C329" t="str">
        <f>VLOOKUP($A329,Raw!$B$2:$DG$512,39,0)</f>
        <v>0</v>
      </c>
      <c r="D329" t="str">
        <f>VLOOKUP($A329,Raw!$B$2:$DG$512,40,0)</f>
        <v>0</v>
      </c>
      <c r="E329" t="str">
        <f>VLOOKUP($A329,Raw!$B$2:$DG$512,41,0)</f>
        <v>0</v>
      </c>
      <c r="F329" t="str">
        <f>VLOOKUP($A329,Raw!$B$2:$DG$512,42,0)</f>
        <v>0</v>
      </c>
      <c r="G329" t="str">
        <f>VLOOKUP($A329,Raw!$B$2:$DG$512,43,0)</f>
        <v>0</v>
      </c>
      <c r="H329" t="str">
        <f>VLOOKUP($A329,Raw!$B$2:$DG$512,44,0)</f>
        <v>0</v>
      </c>
      <c r="I329" t="str">
        <f>VLOOKUP($A329,Raw!$B$2:$DG$512,45,0)</f>
        <v>0</v>
      </c>
      <c r="J329" t="str">
        <f>VLOOKUP($A329,Raw!$B$2:$DG$512,46,0)</f>
        <v>0</v>
      </c>
      <c r="K329" t="str">
        <f>VLOOKUP($A329,Raw!$B$2:$DG$512,47,0)</f>
        <v>0</v>
      </c>
      <c r="L329" t="str">
        <f>VLOOKUP($A329,Raw!$B$2:$DG$512,48,0)</f>
        <v>0</v>
      </c>
      <c r="M329" t="str">
        <f>VLOOKUP($A329,Raw!$B$2:$DG$512,49,0)</f>
        <v>0</v>
      </c>
    </row>
    <row r="330" spans="1:13" x14ac:dyDescent="0.3">
      <c r="A330" s="1" t="s">
        <v>5577</v>
      </c>
      <c r="B330" t="str">
        <f>VLOOKUP($A330,Raw!$B$2:$DG$512,38,0)</f>
        <v>0</v>
      </c>
      <c r="C330" t="str">
        <f>VLOOKUP($A330,Raw!$B$2:$DG$512,39,0)</f>
        <v>0</v>
      </c>
      <c r="D330" t="str">
        <f>VLOOKUP($A330,Raw!$B$2:$DG$512,40,0)</f>
        <v>0</v>
      </c>
      <c r="E330" t="str">
        <f>VLOOKUP($A330,Raw!$B$2:$DG$512,41,0)</f>
        <v>0</v>
      </c>
      <c r="F330" t="str">
        <f>VLOOKUP($A330,Raw!$B$2:$DG$512,42,0)</f>
        <v>0</v>
      </c>
      <c r="G330" t="str">
        <f>VLOOKUP($A330,Raw!$B$2:$DG$512,43,0)</f>
        <v>0</v>
      </c>
      <c r="H330" t="str">
        <f>VLOOKUP($A330,Raw!$B$2:$DG$512,44,0)</f>
        <v>0</v>
      </c>
      <c r="I330" t="str">
        <f>VLOOKUP($A330,Raw!$B$2:$DG$512,45,0)</f>
        <v>0</v>
      </c>
      <c r="J330" t="str">
        <f>VLOOKUP($A330,Raw!$B$2:$DG$512,46,0)</f>
        <v>0</v>
      </c>
      <c r="K330" t="str">
        <f>VLOOKUP($A330,Raw!$B$2:$DG$512,47,0)</f>
        <v>0</v>
      </c>
      <c r="L330" t="str">
        <f>VLOOKUP($A330,Raw!$B$2:$DG$512,48,0)</f>
        <v>0</v>
      </c>
      <c r="M330" t="str">
        <f>VLOOKUP($A330,Raw!$B$2:$DG$512,49,0)</f>
        <v>0</v>
      </c>
    </row>
    <row r="331" spans="1:13" x14ac:dyDescent="0.3">
      <c r="A331" s="1" t="s">
        <v>5577</v>
      </c>
      <c r="B331" t="str">
        <f>VLOOKUP($A331,Raw!$B$2:$DG$512,38,0)</f>
        <v>0</v>
      </c>
      <c r="C331" t="str">
        <f>VLOOKUP($A331,Raw!$B$2:$DG$512,39,0)</f>
        <v>0</v>
      </c>
      <c r="D331" t="str">
        <f>VLOOKUP($A331,Raw!$B$2:$DG$512,40,0)</f>
        <v>0</v>
      </c>
      <c r="E331" t="str">
        <f>VLOOKUP($A331,Raw!$B$2:$DG$512,41,0)</f>
        <v>0</v>
      </c>
      <c r="F331" t="str">
        <f>VLOOKUP($A331,Raw!$B$2:$DG$512,42,0)</f>
        <v>0</v>
      </c>
      <c r="G331" t="str">
        <f>VLOOKUP($A331,Raw!$B$2:$DG$512,43,0)</f>
        <v>0</v>
      </c>
      <c r="H331" t="str">
        <f>VLOOKUP($A331,Raw!$B$2:$DG$512,44,0)</f>
        <v>0</v>
      </c>
      <c r="I331" t="str">
        <f>VLOOKUP($A331,Raw!$B$2:$DG$512,45,0)</f>
        <v>0</v>
      </c>
      <c r="J331" t="str">
        <f>VLOOKUP($A331,Raw!$B$2:$DG$512,46,0)</f>
        <v>0</v>
      </c>
      <c r="K331" t="str">
        <f>VLOOKUP($A331,Raw!$B$2:$DG$512,47,0)</f>
        <v>0</v>
      </c>
      <c r="L331" t="str">
        <f>VLOOKUP($A331,Raw!$B$2:$DG$512,48,0)</f>
        <v>0</v>
      </c>
      <c r="M331" t="str">
        <f>VLOOKUP($A331,Raw!$B$2:$DG$512,49,0)</f>
        <v>0</v>
      </c>
    </row>
    <row r="332" spans="1:13" x14ac:dyDescent="0.3">
      <c r="A332" s="1" t="s">
        <v>5577</v>
      </c>
      <c r="B332" t="str">
        <f>VLOOKUP($A332,Raw!$B$2:$DG$512,38,0)</f>
        <v>0</v>
      </c>
      <c r="C332" t="str">
        <f>VLOOKUP($A332,Raw!$B$2:$DG$512,39,0)</f>
        <v>0</v>
      </c>
      <c r="D332" t="str">
        <f>VLOOKUP($A332,Raw!$B$2:$DG$512,40,0)</f>
        <v>0</v>
      </c>
      <c r="E332" t="str">
        <f>VLOOKUP($A332,Raw!$B$2:$DG$512,41,0)</f>
        <v>0</v>
      </c>
      <c r="F332" t="str">
        <f>VLOOKUP($A332,Raw!$B$2:$DG$512,42,0)</f>
        <v>0</v>
      </c>
      <c r="G332" t="str">
        <f>VLOOKUP($A332,Raw!$B$2:$DG$512,43,0)</f>
        <v>0</v>
      </c>
      <c r="H332" t="str">
        <f>VLOOKUP($A332,Raw!$B$2:$DG$512,44,0)</f>
        <v>0</v>
      </c>
      <c r="I332" t="str">
        <f>VLOOKUP($A332,Raw!$B$2:$DG$512,45,0)</f>
        <v>0</v>
      </c>
      <c r="J332" t="str">
        <f>VLOOKUP($A332,Raw!$B$2:$DG$512,46,0)</f>
        <v>0</v>
      </c>
      <c r="K332" t="str">
        <f>VLOOKUP($A332,Raw!$B$2:$DG$512,47,0)</f>
        <v>0</v>
      </c>
      <c r="L332" t="str">
        <f>VLOOKUP($A332,Raw!$B$2:$DG$512,48,0)</f>
        <v>0</v>
      </c>
      <c r="M332" t="str">
        <f>VLOOKUP($A332,Raw!$B$2:$DG$512,49,0)</f>
        <v>0</v>
      </c>
    </row>
    <row r="333" spans="1:13" x14ac:dyDescent="0.3">
      <c r="A333" s="1" t="s">
        <v>5587</v>
      </c>
      <c r="B333" t="str">
        <f>VLOOKUP($A333,Raw!$B$2:$DG$512,38,0)</f>
        <v>0</v>
      </c>
      <c r="C333" t="str">
        <f>VLOOKUP($A333,Raw!$B$2:$DG$512,39,0)</f>
        <v>0</v>
      </c>
      <c r="D333" t="str">
        <f>VLOOKUP($A333,Raw!$B$2:$DG$512,40,0)</f>
        <v>0</v>
      </c>
      <c r="E333" t="str">
        <f>VLOOKUP($A333,Raw!$B$2:$DG$512,41,0)</f>
        <v>0</v>
      </c>
      <c r="F333" t="str">
        <f>VLOOKUP($A333,Raw!$B$2:$DG$512,42,0)</f>
        <v>0</v>
      </c>
      <c r="G333" t="str">
        <f>VLOOKUP($A333,Raw!$B$2:$DG$512,43,0)</f>
        <v>0</v>
      </c>
      <c r="H333" t="str">
        <f>VLOOKUP($A333,Raw!$B$2:$DG$512,44,0)</f>
        <v>0</v>
      </c>
      <c r="I333" t="str">
        <f>VLOOKUP($A333,Raw!$B$2:$DG$512,45,0)</f>
        <v>0</v>
      </c>
      <c r="J333" t="str">
        <f>VLOOKUP($A333,Raw!$B$2:$DG$512,46,0)</f>
        <v>0</v>
      </c>
      <c r="K333" t="str">
        <f>VLOOKUP($A333,Raw!$B$2:$DG$512,47,0)</f>
        <v>0</v>
      </c>
      <c r="L333" t="str">
        <f>VLOOKUP($A333,Raw!$B$2:$DG$512,48,0)</f>
        <v>0</v>
      </c>
      <c r="M333" t="str">
        <f>VLOOKUP($A333,Raw!$B$2:$DG$512,49,0)</f>
        <v>0</v>
      </c>
    </row>
    <row r="334" spans="1:13" x14ac:dyDescent="0.3">
      <c r="A334" s="1" t="s">
        <v>5594</v>
      </c>
      <c r="B334" t="str">
        <f>VLOOKUP($A334,Raw!$B$2:$DG$512,38,0)</f>
        <v>11.48</v>
      </c>
      <c r="C334" t="str">
        <f>VLOOKUP($A334,Raw!$B$2:$DG$512,39,0)</f>
        <v>0</v>
      </c>
      <c r="D334" t="str">
        <f>VLOOKUP($A334,Raw!$B$2:$DG$512,40,0)</f>
        <v>0</v>
      </c>
      <c r="E334" t="str">
        <f>VLOOKUP($A334,Raw!$B$2:$DG$512,41,0)</f>
        <v>0</v>
      </c>
      <c r="F334" t="str">
        <f>VLOOKUP($A334,Raw!$B$2:$DG$512,42,0)</f>
        <v>0</v>
      </c>
      <c r="G334" t="str">
        <f>VLOOKUP($A334,Raw!$B$2:$DG$512,43,0)</f>
        <v>0</v>
      </c>
      <c r="H334" t="str">
        <f>VLOOKUP($A334,Raw!$B$2:$DG$512,44,0)</f>
        <v>0</v>
      </c>
      <c r="I334" t="str">
        <f>VLOOKUP($A334,Raw!$B$2:$DG$512,45,0)</f>
        <v>0</v>
      </c>
      <c r="J334" t="str">
        <f>VLOOKUP($A334,Raw!$B$2:$DG$512,46,0)</f>
        <v>0</v>
      </c>
      <c r="K334" t="str">
        <f>VLOOKUP($A334,Raw!$B$2:$DG$512,47,0)</f>
        <v>0</v>
      </c>
      <c r="L334" t="str">
        <f>VLOOKUP($A334,Raw!$B$2:$DG$512,48,0)</f>
        <v>-0.42</v>
      </c>
      <c r="M334" t="str">
        <f>VLOOKUP($A334,Raw!$B$2:$DG$512,49,0)</f>
        <v>11.06</v>
      </c>
    </row>
    <row r="335" spans="1:13" x14ac:dyDescent="0.3">
      <c r="A335" s="1" t="s">
        <v>5607</v>
      </c>
      <c r="B335" t="str">
        <f>VLOOKUP($A335,Raw!$B$2:$DG$512,38,0)</f>
        <v>0</v>
      </c>
      <c r="C335" t="str">
        <f>VLOOKUP($A335,Raw!$B$2:$DG$512,39,0)</f>
        <v>0</v>
      </c>
      <c r="D335" t="str">
        <f>VLOOKUP($A335,Raw!$B$2:$DG$512,40,0)</f>
        <v>0</v>
      </c>
      <c r="E335" t="str">
        <f>VLOOKUP($A335,Raw!$B$2:$DG$512,41,0)</f>
        <v>0</v>
      </c>
      <c r="F335" t="str">
        <f>VLOOKUP($A335,Raw!$B$2:$DG$512,42,0)</f>
        <v>0</v>
      </c>
      <c r="G335" t="str">
        <f>VLOOKUP($A335,Raw!$B$2:$DG$512,43,0)</f>
        <v>0</v>
      </c>
      <c r="H335" t="str">
        <f>VLOOKUP($A335,Raw!$B$2:$DG$512,44,0)</f>
        <v>0</v>
      </c>
      <c r="I335" t="str">
        <f>VLOOKUP($A335,Raw!$B$2:$DG$512,45,0)</f>
        <v>0</v>
      </c>
      <c r="J335" t="str">
        <f>VLOOKUP($A335,Raw!$B$2:$DG$512,46,0)</f>
        <v>0</v>
      </c>
      <c r="K335" t="str">
        <f>VLOOKUP($A335,Raw!$B$2:$DG$512,47,0)</f>
        <v>0</v>
      </c>
      <c r="L335" t="str">
        <f>VLOOKUP($A335,Raw!$B$2:$DG$512,48,0)</f>
        <v>0</v>
      </c>
      <c r="M335" t="str">
        <f>VLOOKUP($A335,Raw!$B$2:$DG$512,49,0)</f>
        <v>0</v>
      </c>
    </row>
    <row r="336" spans="1:13" x14ac:dyDescent="0.3">
      <c r="A336" s="1" t="s">
        <v>5615</v>
      </c>
      <c r="B336" t="str">
        <f>VLOOKUP($A336,Raw!$B$2:$DG$512,38,0)</f>
        <v>0</v>
      </c>
      <c r="C336" t="str">
        <f>VLOOKUP($A336,Raw!$B$2:$DG$512,39,0)</f>
        <v>0</v>
      </c>
      <c r="D336" t="str">
        <f>VLOOKUP($A336,Raw!$B$2:$DG$512,40,0)</f>
        <v>0</v>
      </c>
      <c r="E336" t="str">
        <f>VLOOKUP($A336,Raw!$B$2:$DG$512,41,0)</f>
        <v>0</v>
      </c>
      <c r="F336" t="str">
        <f>VLOOKUP($A336,Raw!$B$2:$DG$512,42,0)</f>
        <v>0</v>
      </c>
      <c r="G336" t="str">
        <f>VLOOKUP($A336,Raw!$B$2:$DG$512,43,0)</f>
        <v>0</v>
      </c>
      <c r="H336" t="str">
        <f>VLOOKUP($A336,Raw!$B$2:$DG$512,44,0)</f>
        <v>0</v>
      </c>
      <c r="I336" t="str">
        <f>VLOOKUP($A336,Raw!$B$2:$DG$512,45,0)</f>
        <v>0</v>
      </c>
      <c r="J336" t="str">
        <f>VLOOKUP($A336,Raw!$B$2:$DG$512,46,0)</f>
        <v>0</v>
      </c>
      <c r="K336" t="str">
        <f>VLOOKUP($A336,Raw!$B$2:$DG$512,47,0)</f>
        <v>0</v>
      </c>
      <c r="L336" t="str">
        <f>VLOOKUP($A336,Raw!$B$2:$DG$512,48,0)</f>
        <v>0</v>
      </c>
      <c r="M336" t="str">
        <f>VLOOKUP($A336,Raw!$B$2:$DG$512,49,0)</f>
        <v>0</v>
      </c>
    </row>
    <row r="337" spans="1:13" x14ac:dyDescent="0.3">
      <c r="A337" s="1" t="s">
        <v>5623</v>
      </c>
      <c r="B337" t="str">
        <f>VLOOKUP($A337,Raw!$B$2:$DG$512,38,0)</f>
        <v>0</v>
      </c>
      <c r="C337" t="str">
        <f>VLOOKUP($A337,Raw!$B$2:$DG$512,39,0)</f>
        <v>0</v>
      </c>
      <c r="D337" t="str">
        <f>VLOOKUP($A337,Raw!$B$2:$DG$512,40,0)</f>
        <v>0</v>
      </c>
      <c r="E337" t="str">
        <f>VLOOKUP($A337,Raw!$B$2:$DG$512,41,0)</f>
        <v>0</v>
      </c>
      <c r="F337" t="str">
        <f>VLOOKUP($A337,Raw!$B$2:$DG$512,42,0)</f>
        <v>0</v>
      </c>
      <c r="G337" t="str">
        <f>VLOOKUP($A337,Raw!$B$2:$DG$512,43,0)</f>
        <v>0</v>
      </c>
      <c r="H337" t="str">
        <f>VLOOKUP($A337,Raw!$B$2:$DG$512,44,0)</f>
        <v>0</v>
      </c>
      <c r="I337" t="str">
        <f>VLOOKUP($A337,Raw!$B$2:$DG$512,45,0)</f>
        <v>0</v>
      </c>
      <c r="J337" t="str">
        <f>VLOOKUP($A337,Raw!$B$2:$DG$512,46,0)</f>
        <v>0</v>
      </c>
      <c r="K337" t="str">
        <f>VLOOKUP($A337,Raw!$B$2:$DG$512,47,0)</f>
        <v>0</v>
      </c>
      <c r="L337" t="str">
        <f>VLOOKUP($A337,Raw!$B$2:$DG$512,48,0)</f>
        <v>0</v>
      </c>
      <c r="M337" t="str">
        <f>VLOOKUP($A337,Raw!$B$2:$DG$512,49,0)</f>
        <v>0</v>
      </c>
    </row>
    <row r="338" spans="1:13" x14ac:dyDescent="0.3">
      <c r="A338" s="1" t="s">
        <v>5636</v>
      </c>
      <c r="B338" t="str">
        <f>VLOOKUP($A338,Raw!$B$2:$DG$512,38,0)</f>
        <v>0</v>
      </c>
      <c r="C338" t="str">
        <f>VLOOKUP($A338,Raw!$B$2:$DG$512,39,0)</f>
        <v>0</v>
      </c>
      <c r="D338" t="str">
        <f>VLOOKUP($A338,Raw!$B$2:$DG$512,40,0)</f>
        <v>0</v>
      </c>
      <c r="E338" t="str">
        <f>VLOOKUP($A338,Raw!$B$2:$DG$512,41,0)</f>
        <v>0</v>
      </c>
      <c r="F338" t="str">
        <f>VLOOKUP($A338,Raw!$B$2:$DG$512,42,0)</f>
        <v>0</v>
      </c>
      <c r="G338" t="str">
        <f>VLOOKUP($A338,Raw!$B$2:$DG$512,43,0)</f>
        <v>0</v>
      </c>
      <c r="H338" t="str">
        <f>VLOOKUP($A338,Raw!$B$2:$DG$512,44,0)</f>
        <v>0</v>
      </c>
      <c r="I338" t="str">
        <f>VLOOKUP($A338,Raw!$B$2:$DG$512,45,0)</f>
        <v>0</v>
      </c>
      <c r="J338" t="str">
        <f>VLOOKUP($A338,Raw!$B$2:$DG$512,46,0)</f>
        <v>0</v>
      </c>
      <c r="K338" t="str">
        <f>VLOOKUP($A338,Raw!$B$2:$DG$512,47,0)</f>
        <v>0</v>
      </c>
      <c r="L338" t="str">
        <f>VLOOKUP($A338,Raw!$B$2:$DG$512,48,0)</f>
        <v>0</v>
      </c>
      <c r="M338" t="str">
        <f>VLOOKUP($A338,Raw!$B$2:$DG$512,49,0)</f>
        <v>0</v>
      </c>
    </row>
    <row r="339" spans="1:13" x14ac:dyDescent="0.3">
      <c r="A339" s="1" t="s">
        <v>5652</v>
      </c>
      <c r="B339" t="str">
        <f>VLOOKUP($A339,Raw!$B$2:$DG$512,38,0)</f>
        <v>0</v>
      </c>
      <c r="C339" t="str">
        <f>VLOOKUP($A339,Raw!$B$2:$DG$512,39,0)</f>
        <v>0</v>
      </c>
      <c r="D339" t="str">
        <f>VLOOKUP($A339,Raw!$B$2:$DG$512,40,0)</f>
        <v>0</v>
      </c>
      <c r="E339" t="str">
        <f>VLOOKUP($A339,Raw!$B$2:$DG$512,41,0)</f>
        <v>0</v>
      </c>
      <c r="F339" t="str">
        <f>VLOOKUP($A339,Raw!$B$2:$DG$512,42,0)</f>
        <v>0</v>
      </c>
      <c r="G339" t="str">
        <f>VLOOKUP($A339,Raw!$B$2:$DG$512,43,0)</f>
        <v>0</v>
      </c>
      <c r="H339" t="str">
        <f>VLOOKUP($A339,Raw!$B$2:$DG$512,44,0)</f>
        <v>0</v>
      </c>
      <c r="I339" t="str">
        <f>VLOOKUP($A339,Raw!$B$2:$DG$512,45,0)</f>
        <v>0</v>
      </c>
      <c r="J339" t="str">
        <f>VLOOKUP($A339,Raw!$B$2:$DG$512,46,0)</f>
        <v>0</v>
      </c>
      <c r="K339" t="str">
        <f>VLOOKUP($A339,Raw!$B$2:$DG$512,47,0)</f>
        <v>0</v>
      </c>
      <c r="L339" t="str">
        <f>VLOOKUP($A339,Raw!$B$2:$DG$512,48,0)</f>
        <v>0</v>
      </c>
      <c r="M339" t="str">
        <f>VLOOKUP($A339,Raw!$B$2:$DG$512,49,0)</f>
        <v>0</v>
      </c>
    </row>
    <row r="340" spans="1:13" x14ac:dyDescent="0.3">
      <c r="A340" s="1" t="s">
        <v>5664</v>
      </c>
      <c r="B340" t="str">
        <f>VLOOKUP($A340,Raw!$B$2:$DG$512,38,0)</f>
        <v>0</v>
      </c>
      <c r="C340" t="str">
        <f>VLOOKUP($A340,Raw!$B$2:$DG$512,39,0)</f>
        <v>0</v>
      </c>
      <c r="D340" t="str">
        <f>VLOOKUP($A340,Raw!$B$2:$DG$512,40,0)</f>
        <v>0</v>
      </c>
      <c r="E340" t="str">
        <f>VLOOKUP($A340,Raw!$B$2:$DG$512,41,0)</f>
        <v>0</v>
      </c>
      <c r="F340" t="str">
        <f>VLOOKUP($A340,Raw!$B$2:$DG$512,42,0)</f>
        <v>0</v>
      </c>
      <c r="G340" t="str">
        <f>VLOOKUP($A340,Raw!$B$2:$DG$512,43,0)</f>
        <v>0</v>
      </c>
      <c r="H340" t="str">
        <f>VLOOKUP($A340,Raw!$B$2:$DG$512,44,0)</f>
        <v>0</v>
      </c>
      <c r="I340" t="str">
        <f>VLOOKUP($A340,Raw!$B$2:$DG$512,45,0)</f>
        <v>0</v>
      </c>
      <c r="J340" t="str">
        <f>VLOOKUP($A340,Raw!$B$2:$DG$512,46,0)</f>
        <v>0</v>
      </c>
      <c r="K340" t="str">
        <f>VLOOKUP($A340,Raw!$B$2:$DG$512,47,0)</f>
        <v>0</v>
      </c>
      <c r="L340" t="str">
        <f>VLOOKUP($A340,Raw!$B$2:$DG$512,48,0)</f>
        <v>0</v>
      </c>
      <c r="M340" t="str">
        <f>VLOOKUP($A340,Raw!$B$2:$DG$512,49,0)</f>
        <v>0</v>
      </c>
    </row>
    <row r="341" spans="1:13" x14ac:dyDescent="0.3">
      <c r="A341" s="1" t="s">
        <v>5672</v>
      </c>
      <c r="B341" t="str">
        <f>VLOOKUP($A341,Raw!$B$2:$DG$512,38,0)</f>
        <v>0</v>
      </c>
      <c r="C341" t="str">
        <f>VLOOKUP($A341,Raw!$B$2:$DG$512,39,0)</f>
        <v>0</v>
      </c>
      <c r="D341" t="str">
        <f>VLOOKUP($A341,Raw!$B$2:$DG$512,40,0)</f>
        <v>0</v>
      </c>
      <c r="E341" t="str">
        <f>VLOOKUP($A341,Raw!$B$2:$DG$512,41,0)</f>
        <v>0</v>
      </c>
      <c r="F341" t="str">
        <f>VLOOKUP($A341,Raw!$B$2:$DG$512,42,0)</f>
        <v>0</v>
      </c>
      <c r="G341" t="str">
        <f>VLOOKUP($A341,Raw!$B$2:$DG$512,43,0)</f>
        <v>0</v>
      </c>
      <c r="H341" t="str">
        <f>VLOOKUP($A341,Raw!$B$2:$DG$512,44,0)</f>
        <v>0</v>
      </c>
      <c r="I341" t="str">
        <f>VLOOKUP($A341,Raw!$B$2:$DG$512,45,0)</f>
        <v>0</v>
      </c>
      <c r="J341" t="str">
        <f>VLOOKUP($A341,Raw!$B$2:$DG$512,46,0)</f>
        <v>0</v>
      </c>
      <c r="K341" t="str">
        <f>VLOOKUP($A341,Raw!$B$2:$DG$512,47,0)</f>
        <v>0</v>
      </c>
      <c r="L341" t="str">
        <f>VLOOKUP($A341,Raw!$B$2:$DG$512,48,0)</f>
        <v>0</v>
      </c>
      <c r="M341" t="str">
        <f>VLOOKUP($A341,Raw!$B$2:$DG$512,49,0)</f>
        <v>0</v>
      </c>
    </row>
    <row r="342" spans="1:13" x14ac:dyDescent="0.3">
      <c r="A342" s="1" t="s">
        <v>5687</v>
      </c>
      <c r="B342" t="str">
        <f>VLOOKUP($A342,Raw!$B$2:$DG$512,38,0)</f>
        <v>0</v>
      </c>
      <c r="C342" t="str">
        <f>VLOOKUP($A342,Raw!$B$2:$DG$512,39,0)</f>
        <v>0</v>
      </c>
      <c r="D342" t="str">
        <f>VLOOKUP($A342,Raw!$B$2:$DG$512,40,0)</f>
        <v>0</v>
      </c>
      <c r="E342" t="str">
        <f>VLOOKUP($A342,Raw!$B$2:$DG$512,41,0)</f>
        <v>0</v>
      </c>
      <c r="F342" t="str">
        <f>VLOOKUP($A342,Raw!$B$2:$DG$512,42,0)</f>
        <v>0</v>
      </c>
      <c r="G342" t="str">
        <f>VLOOKUP($A342,Raw!$B$2:$DG$512,43,0)</f>
        <v>0</v>
      </c>
      <c r="H342" t="str">
        <f>VLOOKUP($A342,Raw!$B$2:$DG$512,44,0)</f>
        <v>0</v>
      </c>
      <c r="I342" t="str">
        <f>VLOOKUP($A342,Raw!$B$2:$DG$512,45,0)</f>
        <v>0</v>
      </c>
      <c r="J342" t="str">
        <f>VLOOKUP($A342,Raw!$B$2:$DG$512,46,0)</f>
        <v>0</v>
      </c>
      <c r="K342" t="str">
        <f>VLOOKUP($A342,Raw!$B$2:$DG$512,47,0)</f>
        <v>0</v>
      </c>
      <c r="L342" t="str">
        <f>VLOOKUP($A342,Raw!$B$2:$DG$512,48,0)</f>
        <v>0</v>
      </c>
      <c r="M342" t="str">
        <f>VLOOKUP($A342,Raw!$B$2:$DG$512,49,0)</f>
        <v>0</v>
      </c>
    </row>
    <row r="343" spans="1:13" x14ac:dyDescent="0.3">
      <c r="A343" s="1" t="s">
        <v>5701</v>
      </c>
      <c r="B343" t="str">
        <f>VLOOKUP($A343,Raw!$B$2:$DG$512,38,0)</f>
        <v>0</v>
      </c>
      <c r="C343" t="str">
        <f>VLOOKUP($A343,Raw!$B$2:$DG$512,39,0)</f>
        <v>0</v>
      </c>
      <c r="D343" t="str">
        <f>VLOOKUP($A343,Raw!$B$2:$DG$512,40,0)</f>
        <v>0</v>
      </c>
      <c r="E343" t="str">
        <f>VLOOKUP($A343,Raw!$B$2:$DG$512,41,0)</f>
        <v>0</v>
      </c>
      <c r="F343" t="str">
        <f>VLOOKUP($A343,Raw!$B$2:$DG$512,42,0)</f>
        <v>0</v>
      </c>
      <c r="G343" t="str">
        <f>VLOOKUP($A343,Raw!$B$2:$DG$512,43,0)</f>
        <v>0</v>
      </c>
      <c r="H343" t="str">
        <f>VLOOKUP($A343,Raw!$B$2:$DG$512,44,0)</f>
        <v>0</v>
      </c>
      <c r="I343" t="str">
        <f>VLOOKUP($A343,Raw!$B$2:$DG$512,45,0)</f>
        <v>0</v>
      </c>
      <c r="J343" t="str">
        <f>VLOOKUP($A343,Raw!$B$2:$DG$512,46,0)</f>
        <v>0</v>
      </c>
      <c r="K343" t="str">
        <f>VLOOKUP($A343,Raw!$B$2:$DG$512,47,0)</f>
        <v>0</v>
      </c>
      <c r="L343" t="str">
        <f>VLOOKUP($A343,Raw!$B$2:$DG$512,48,0)</f>
        <v>0</v>
      </c>
      <c r="M343" t="str">
        <f>VLOOKUP($A343,Raw!$B$2:$DG$512,49,0)</f>
        <v>0</v>
      </c>
    </row>
    <row r="344" spans="1:13" x14ac:dyDescent="0.3">
      <c r="A344" s="1" t="s">
        <v>5718</v>
      </c>
      <c r="B344" t="str">
        <f>VLOOKUP($A344,Raw!$B$2:$DG$512,38,0)</f>
        <v>1011.99</v>
      </c>
      <c r="C344" t="str">
        <f>VLOOKUP($A344,Raw!$B$2:$DG$512,39,0)</f>
        <v>0.53</v>
      </c>
      <c r="D344" t="str">
        <f>VLOOKUP($A344,Raw!$B$2:$DG$512,40,0)</f>
        <v>2.42</v>
      </c>
      <c r="E344" t="str">
        <f>VLOOKUP($A344,Raw!$B$2:$DG$512,41,0)</f>
        <v>0.36</v>
      </c>
      <c r="F344" t="str">
        <f>VLOOKUP($A344,Raw!$B$2:$DG$512,42,0)</f>
        <v>0</v>
      </c>
      <c r="G344" t="str">
        <f>VLOOKUP($A344,Raw!$B$2:$DG$512,43,0)</f>
        <v>0</v>
      </c>
      <c r="H344" t="str">
        <f>VLOOKUP($A344,Raw!$B$2:$DG$512,44,0)</f>
        <v>0</v>
      </c>
      <c r="I344" t="str">
        <f>VLOOKUP($A344,Raw!$B$2:$DG$512,45,0)</f>
        <v>0</v>
      </c>
      <c r="J344" t="str">
        <f>VLOOKUP($A344,Raw!$B$2:$DG$512,46,0)</f>
        <v>0</v>
      </c>
      <c r="K344" t="str">
        <f>VLOOKUP($A344,Raw!$B$2:$DG$512,47,0)</f>
        <v>160.49</v>
      </c>
      <c r="L344" t="str">
        <f>VLOOKUP($A344,Raw!$B$2:$DG$512,48,0)</f>
        <v>81.21</v>
      </c>
      <c r="M344" t="str">
        <f>VLOOKUP($A344,Raw!$B$2:$DG$512,49,0)</f>
        <v>1257</v>
      </c>
    </row>
    <row r="345" spans="1:13" x14ac:dyDescent="0.3">
      <c r="A345" s="1" t="s">
        <v>5757</v>
      </c>
      <c r="B345" t="str">
        <f>VLOOKUP($A345,Raw!$B$2:$DG$512,38,0)</f>
        <v>0</v>
      </c>
      <c r="C345" t="str">
        <f>VLOOKUP($A345,Raw!$B$2:$DG$512,39,0)</f>
        <v>0</v>
      </c>
      <c r="D345" t="str">
        <f>VLOOKUP($A345,Raw!$B$2:$DG$512,40,0)</f>
        <v>0</v>
      </c>
      <c r="E345" t="str">
        <f>VLOOKUP($A345,Raw!$B$2:$DG$512,41,0)</f>
        <v>0</v>
      </c>
      <c r="F345" t="str">
        <f>VLOOKUP($A345,Raw!$B$2:$DG$512,42,0)</f>
        <v>0</v>
      </c>
      <c r="G345" t="str">
        <f>VLOOKUP($A345,Raw!$B$2:$DG$512,43,0)</f>
        <v>0</v>
      </c>
      <c r="H345" t="str">
        <f>VLOOKUP($A345,Raw!$B$2:$DG$512,44,0)</f>
        <v>0</v>
      </c>
      <c r="I345" t="str">
        <f>VLOOKUP($A345,Raw!$B$2:$DG$512,45,0)</f>
        <v>0</v>
      </c>
      <c r="J345" t="str">
        <f>VLOOKUP($A345,Raw!$B$2:$DG$512,46,0)</f>
        <v>0</v>
      </c>
      <c r="K345" t="str">
        <f>VLOOKUP($A345,Raw!$B$2:$DG$512,47,0)</f>
        <v>0</v>
      </c>
      <c r="L345" t="str">
        <f>VLOOKUP($A345,Raw!$B$2:$DG$512,48,0)</f>
        <v>0</v>
      </c>
      <c r="M345" t="str">
        <f>VLOOKUP($A345,Raw!$B$2:$DG$512,49,0)</f>
        <v>0</v>
      </c>
    </row>
    <row r="346" spans="1:13" x14ac:dyDescent="0.3">
      <c r="A346" s="1" t="s">
        <v>5764</v>
      </c>
      <c r="B346" t="str">
        <f>VLOOKUP($A346,Raw!$B$2:$DG$512,38,0)</f>
        <v>0</v>
      </c>
      <c r="C346" t="str">
        <f>VLOOKUP($A346,Raw!$B$2:$DG$512,39,0)</f>
        <v>0</v>
      </c>
      <c r="D346" t="str">
        <f>VLOOKUP($A346,Raw!$B$2:$DG$512,40,0)</f>
        <v>0</v>
      </c>
      <c r="E346" t="str">
        <f>VLOOKUP($A346,Raw!$B$2:$DG$512,41,0)</f>
        <v>0</v>
      </c>
      <c r="F346" t="str">
        <f>VLOOKUP($A346,Raw!$B$2:$DG$512,42,0)</f>
        <v>0</v>
      </c>
      <c r="G346" t="str">
        <f>VLOOKUP($A346,Raw!$B$2:$DG$512,43,0)</f>
        <v>0</v>
      </c>
      <c r="H346" t="str">
        <f>VLOOKUP($A346,Raw!$B$2:$DG$512,44,0)</f>
        <v>0</v>
      </c>
      <c r="I346" t="str">
        <f>VLOOKUP($A346,Raw!$B$2:$DG$512,45,0)</f>
        <v>0</v>
      </c>
      <c r="J346" t="str">
        <f>VLOOKUP($A346,Raw!$B$2:$DG$512,46,0)</f>
        <v>0</v>
      </c>
      <c r="K346" t="str">
        <f>VLOOKUP($A346,Raw!$B$2:$DG$512,47,0)</f>
        <v>0</v>
      </c>
      <c r="L346" t="str">
        <f>VLOOKUP($A346,Raw!$B$2:$DG$512,48,0)</f>
        <v>0</v>
      </c>
      <c r="M346" t="str">
        <f>VLOOKUP($A346,Raw!$B$2:$DG$512,49,0)</f>
        <v>0</v>
      </c>
    </row>
    <row r="347" spans="1:13" x14ac:dyDescent="0.3">
      <c r="A347" s="1" t="s">
        <v>5784</v>
      </c>
      <c r="B347" t="str">
        <f>VLOOKUP($A347,Raw!$B$2:$DG$512,38,0)</f>
        <v>0</v>
      </c>
      <c r="C347" t="str">
        <f>VLOOKUP($A347,Raw!$B$2:$DG$512,39,0)</f>
        <v>0</v>
      </c>
      <c r="D347" t="str">
        <f>VLOOKUP($A347,Raw!$B$2:$DG$512,40,0)</f>
        <v>0</v>
      </c>
      <c r="E347" t="str">
        <f>VLOOKUP($A347,Raw!$B$2:$DG$512,41,0)</f>
        <v>0</v>
      </c>
      <c r="F347" t="str">
        <f>VLOOKUP($A347,Raw!$B$2:$DG$512,42,0)</f>
        <v>0</v>
      </c>
      <c r="G347" t="str">
        <f>VLOOKUP($A347,Raw!$B$2:$DG$512,43,0)</f>
        <v>0</v>
      </c>
      <c r="H347" t="str">
        <f>VLOOKUP($A347,Raw!$B$2:$DG$512,44,0)</f>
        <v>0</v>
      </c>
      <c r="I347" t="str">
        <f>VLOOKUP($A347,Raw!$B$2:$DG$512,45,0)</f>
        <v>0</v>
      </c>
      <c r="J347" t="str">
        <f>VLOOKUP($A347,Raw!$B$2:$DG$512,46,0)</f>
        <v>0</v>
      </c>
      <c r="K347" t="str">
        <f>VLOOKUP($A347,Raw!$B$2:$DG$512,47,0)</f>
        <v>0</v>
      </c>
      <c r="L347" t="str">
        <f>VLOOKUP($A347,Raw!$B$2:$DG$512,48,0)</f>
        <v>0</v>
      </c>
      <c r="M347" t="str">
        <f>VLOOKUP($A347,Raw!$B$2:$DG$512,49,0)</f>
        <v>0</v>
      </c>
    </row>
    <row r="348" spans="1:13" x14ac:dyDescent="0.3">
      <c r="A348" s="1" t="s">
        <v>5797</v>
      </c>
      <c r="B348" t="str">
        <f>VLOOKUP($A348,Raw!$B$2:$DG$512,38,0)</f>
        <v>302.05678</v>
      </c>
      <c r="C348" t="str">
        <f>VLOOKUP($A348,Raw!$B$2:$DG$512,39,0)</f>
        <v>0</v>
      </c>
      <c r="D348" t="str">
        <f>VLOOKUP($A348,Raw!$B$2:$DG$512,40,0)</f>
        <v>0</v>
      </c>
      <c r="E348" t="str">
        <f>VLOOKUP($A348,Raw!$B$2:$DG$512,41,0)</f>
        <v>0</v>
      </c>
      <c r="F348" t="str">
        <f>VLOOKUP($A348,Raw!$B$2:$DG$512,42,0)</f>
        <v>0</v>
      </c>
      <c r="G348" t="str">
        <f>VLOOKUP($A348,Raw!$B$2:$DG$512,43,0)</f>
        <v>0</v>
      </c>
      <c r="H348" t="str">
        <f>VLOOKUP($A348,Raw!$B$2:$DG$512,44,0)</f>
        <v>0</v>
      </c>
      <c r="I348" t="str">
        <f>VLOOKUP($A348,Raw!$B$2:$DG$512,45,0)</f>
        <v>0</v>
      </c>
      <c r="J348" t="str">
        <f>VLOOKUP($A348,Raw!$B$2:$DG$512,46,0)</f>
        <v>0</v>
      </c>
      <c r="K348" t="str">
        <f>VLOOKUP($A348,Raw!$B$2:$DG$512,47,0)</f>
        <v>51.15407</v>
      </c>
      <c r="L348" t="str">
        <f>VLOOKUP($A348,Raw!$B$2:$DG$512,48,0)</f>
        <v>7.42671</v>
      </c>
      <c r="M348" t="str">
        <f>VLOOKUP($A348,Raw!$B$2:$DG$512,49,0)</f>
        <v>360.63756</v>
      </c>
    </row>
    <row r="349" spans="1:13" x14ac:dyDescent="0.3">
      <c r="A349" s="1" t="s">
        <v>5814</v>
      </c>
      <c r="B349" t="str">
        <f>VLOOKUP($A349,Raw!$B$2:$DG$512,38,0)</f>
        <v>0</v>
      </c>
      <c r="C349" t="str">
        <f>VLOOKUP($A349,Raw!$B$2:$DG$512,39,0)</f>
        <v>0</v>
      </c>
      <c r="D349" t="str">
        <f>VLOOKUP($A349,Raw!$B$2:$DG$512,40,0)</f>
        <v>0</v>
      </c>
      <c r="E349" t="str">
        <f>VLOOKUP($A349,Raw!$B$2:$DG$512,41,0)</f>
        <v>0</v>
      </c>
      <c r="F349" t="str">
        <f>VLOOKUP($A349,Raw!$B$2:$DG$512,42,0)</f>
        <v>0</v>
      </c>
      <c r="G349" t="str">
        <f>VLOOKUP($A349,Raw!$B$2:$DG$512,43,0)</f>
        <v>0</v>
      </c>
      <c r="H349" t="str">
        <f>VLOOKUP($A349,Raw!$B$2:$DG$512,44,0)</f>
        <v>0</v>
      </c>
      <c r="I349" t="str">
        <f>VLOOKUP($A349,Raw!$B$2:$DG$512,45,0)</f>
        <v>0</v>
      </c>
      <c r="J349" t="str">
        <f>VLOOKUP($A349,Raw!$B$2:$DG$512,46,0)</f>
        <v>0</v>
      </c>
      <c r="K349" t="str">
        <f>VLOOKUP($A349,Raw!$B$2:$DG$512,47,0)</f>
        <v>0</v>
      </c>
      <c r="L349" t="str">
        <f>VLOOKUP($A349,Raw!$B$2:$DG$512,48,0)</f>
        <v>0</v>
      </c>
      <c r="M349" t="str">
        <f>VLOOKUP($A349,Raw!$B$2:$DG$512,49,0)</f>
        <v>0</v>
      </c>
    </row>
    <row r="350" spans="1:13" x14ac:dyDescent="0.3">
      <c r="A350" s="1" t="s">
        <v>5823</v>
      </c>
      <c r="B350" t="str">
        <f>VLOOKUP($A350,Raw!$B$2:$DG$512,38,0)</f>
        <v>1.1521</v>
      </c>
      <c r="C350" t="str">
        <f>VLOOKUP($A350,Raw!$B$2:$DG$512,39,0)</f>
        <v>0</v>
      </c>
      <c r="D350" t="str">
        <f>VLOOKUP($A350,Raw!$B$2:$DG$512,40,0)</f>
        <v>0</v>
      </c>
      <c r="E350" t="str">
        <f>VLOOKUP($A350,Raw!$B$2:$DG$512,41,0)</f>
        <v>0</v>
      </c>
      <c r="F350" t="str">
        <f>VLOOKUP($A350,Raw!$B$2:$DG$512,42,0)</f>
        <v>0</v>
      </c>
      <c r="G350" t="str">
        <f>VLOOKUP($A350,Raw!$B$2:$DG$512,43,0)</f>
        <v>0</v>
      </c>
      <c r="H350" t="str">
        <f>VLOOKUP($A350,Raw!$B$2:$DG$512,44,0)</f>
        <v>0</v>
      </c>
      <c r="I350" t="str">
        <f>VLOOKUP($A350,Raw!$B$2:$DG$512,45,0)</f>
        <v>0</v>
      </c>
      <c r="J350" t="str">
        <f>VLOOKUP($A350,Raw!$B$2:$DG$512,46,0)</f>
        <v>0</v>
      </c>
      <c r="K350" t="str">
        <f>VLOOKUP($A350,Raw!$B$2:$DG$512,47,0)</f>
        <v>0</v>
      </c>
      <c r="L350" t="str">
        <f>VLOOKUP($A350,Raw!$B$2:$DG$512,48,0)</f>
        <v>-0.001</v>
      </c>
      <c r="M350" t="str">
        <f>VLOOKUP($A350,Raw!$B$2:$DG$512,49,0)</f>
        <v>1.1511</v>
      </c>
    </row>
    <row r="351" spans="1:13" x14ac:dyDescent="0.3">
      <c r="A351" s="1" t="s">
        <v>5843</v>
      </c>
      <c r="B351" t="str">
        <f>VLOOKUP($A351,Raw!$B$2:$DG$512,38,0)</f>
        <v>0</v>
      </c>
      <c r="C351" t="str">
        <f>VLOOKUP($A351,Raw!$B$2:$DG$512,39,0)</f>
        <v>0</v>
      </c>
      <c r="D351" t="str">
        <f>VLOOKUP($A351,Raw!$B$2:$DG$512,40,0)</f>
        <v>0</v>
      </c>
      <c r="E351" t="str">
        <f>VLOOKUP($A351,Raw!$B$2:$DG$512,41,0)</f>
        <v>0</v>
      </c>
      <c r="F351" t="str">
        <f>VLOOKUP($A351,Raw!$B$2:$DG$512,42,0)</f>
        <v>0</v>
      </c>
      <c r="G351" t="str">
        <f>VLOOKUP($A351,Raw!$B$2:$DG$512,43,0)</f>
        <v>0</v>
      </c>
      <c r="H351" t="str">
        <f>VLOOKUP($A351,Raw!$B$2:$DG$512,44,0)</f>
        <v>0</v>
      </c>
      <c r="I351" t="str">
        <f>VLOOKUP($A351,Raw!$B$2:$DG$512,45,0)</f>
        <v>0</v>
      </c>
      <c r="J351" t="str">
        <f>VLOOKUP($A351,Raw!$B$2:$DG$512,46,0)</f>
        <v>0</v>
      </c>
      <c r="K351" t="str">
        <f>VLOOKUP($A351,Raw!$B$2:$DG$512,47,0)</f>
        <v>0</v>
      </c>
      <c r="L351" t="str">
        <f>VLOOKUP($A351,Raw!$B$2:$DG$512,48,0)</f>
        <v>0</v>
      </c>
      <c r="M351" t="str">
        <f>VLOOKUP($A351,Raw!$B$2:$DG$512,49,0)</f>
        <v>0</v>
      </c>
    </row>
    <row r="352" spans="1:13" x14ac:dyDescent="0.3">
      <c r="A352" s="1" t="s">
        <v>5851</v>
      </c>
      <c r="B352" t="str">
        <f>VLOOKUP($A352,Raw!$B$2:$DG$512,38,0)</f>
        <v>0</v>
      </c>
      <c r="C352" t="str">
        <f>VLOOKUP($A352,Raw!$B$2:$DG$512,39,0)</f>
        <v>0</v>
      </c>
      <c r="D352" t="str">
        <f>VLOOKUP($A352,Raw!$B$2:$DG$512,40,0)</f>
        <v>0</v>
      </c>
      <c r="E352" t="str">
        <f>VLOOKUP($A352,Raw!$B$2:$DG$512,41,0)</f>
        <v>0</v>
      </c>
      <c r="F352" t="str">
        <f>VLOOKUP($A352,Raw!$B$2:$DG$512,42,0)</f>
        <v>0</v>
      </c>
      <c r="G352" t="str">
        <f>VLOOKUP($A352,Raw!$B$2:$DG$512,43,0)</f>
        <v>0</v>
      </c>
      <c r="H352" t="str">
        <f>VLOOKUP($A352,Raw!$B$2:$DG$512,44,0)</f>
        <v>0</v>
      </c>
      <c r="I352" t="str">
        <f>VLOOKUP($A352,Raw!$B$2:$DG$512,45,0)</f>
        <v>0</v>
      </c>
      <c r="J352" t="str">
        <f>VLOOKUP($A352,Raw!$B$2:$DG$512,46,0)</f>
        <v>0</v>
      </c>
      <c r="K352" t="str">
        <f>VLOOKUP($A352,Raw!$B$2:$DG$512,47,0)</f>
        <v>0</v>
      </c>
      <c r="L352" t="str">
        <f>VLOOKUP($A352,Raw!$B$2:$DG$512,48,0)</f>
        <v>0</v>
      </c>
      <c r="M352" t="str">
        <f>VLOOKUP($A352,Raw!$B$2:$DG$512,49,0)</f>
        <v>0</v>
      </c>
    </row>
    <row r="353" spans="1:13" x14ac:dyDescent="0.3">
      <c r="A353" s="1" t="s">
        <v>5874</v>
      </c>
      <c r="B353" t="str">
        <f>VLOOKUP($A353,Raw!$B$2:$DG$512,38,0)</f>
        <v>2.296</v>
      </c>
      <c r="C353" t="str">
        <f>VLOOKUP($A353,Raw!$B$2:$DG$512,39,0)</f>
        <v>0</v>
      </c>
      <c r="D353" t="str">
        <f>VLOOKUP($A353,Raw!$B$2:$DG$512,40,0)</f>
        <v>0</v>
      </c>
      <c r="E353" t="str">
        <f>VLOOKUP($A353,Raw!$B$2:$DG$512,41,0)</f>
        <v>0</v>
      </c>
      <c r="F353" t="str">
        <f>VLOOKUP($A353,Raw!$B$2:$DG$512,42,0)</f>
        <v>0</v>
      </c>
      <c r="G353" t="str">
        <f>VLOOKUP($A353,Raw!$B$2:$DG$512,43,0)</f>
        <v>0</v>
      </c>
      <c r="H353" t="str">
        <f>VLOOKUP($A353,Raw!$B$2:$DG$512,44,0)</f>
        <v>0</v>
      </c>
      <c r="I353" t="str">
        <f>VLOOKUP($A353,Raw!$B$2:$DG$512,45,0)</f>
        <v>0</v>
      </c>
      <c r="J353" t="str">
        <f>VLOOKUP($A353,Raw!$B$2:$DG$512,46,0)</f>
        <v>0</v>
      </c>
      <c r="K353" t="str">
        <f>VLOOKUP($A353,Raw!$B$2:$DG$512,47,0)</f>
        <v>0.058</v>
      </c>
      <c r="L353" t="str">
        <f>VLOOKUP($A353,Raw!$B$2:$DG$512,48,0)</f>
        <v>0.033</v>
      </c>
      <c r="M353" t="str">
        <f>VLOOKUP($A353,Raw!$B$2:$DG$512,49,0)</f>
        <v>2.387</v>
      </c>
    </row>
    <row r="354" spans="1:13" x14ac:dyDescent="0.3">
      <c r="A354" s="1" t="s">
        <v>5897</v>
      </c>
      <c r="B354" t="str">
        <f>VLOOKUP($A354,Raw!$B$2:$DG$512,38,0)</f>
        <v>0</v>
      </c>
      <c r="C354" t="str">
        <f>VLOOKUP($A354,Raw!$B$2:$DG$512,39,0)</f>
        <v>0</v>
      </c>
      <c r="D354" t="str">
        <f>VLOOKUP($A354,Raw!$B$2:$DG$512,40,0)</f>
        <v>0</v>
      </c>
      <c r="E354" t="str">
        <f>VLOOKUP($A354,Raw!$B$2:$DG$512,41,0)</f>
        <v>0</v>
      </c>
      <c r="F354" t="str">
        <f>VLOOKUP($A354,Raw!$B$2:$DG$512,42,0)</f>
        <v>0</v>
      </c>
      <c r="G354" t="str">
        <f>VLOOKUP($A354,Raw!$B$2:$DG$512,43,0)</f>
        <v>0</v>
      </c>
      <c r="H354" t="str">
        <f>VLOOKUP($A354,Raw!$B$2:$DG$512,44,0)</f>
        <v>0</v>
      </c>
      <c r="I354" t="str">
        <f>VLOOKUP($A354,Raw!$B$2:$DG$512,45,0)</f>
        <v>0</v>
      </c>
      <c r="J354" t="str">
        <f>VLOOKUP($A354,Raw!$B$2:$DG$512,46,0)</f>
        <v>0</v>
      </c>
      <c r="K354" t="str">
        <f>VLOOKUP($A354,Raw!$B$2:$DG$512,47,0)</f>
        <v>0</v>
      </c>
      <c r="L354" t="str">
        <f>VLOOKUP($A354,Raw!$B$2:$DG$512,48,0)</f>
        <v>0</v>
      </c>
      <c r="M354" t="str">
        <f>VLOOKUP($A354,Raw!$B$2:$DG$512,49,0)</f>
        <v>0</v>
      </c>
    </row>
    <row r="355" spans="1:13" x14ac:dyDescent="0.3">
      <c r="A355" s="1" t="s">
        <v>5917</v>
      </c>
      <c r="B355" t="str">
        <f>VLOOKUP($A355,Raw!$B$2:$DG$512,38,0)</f>
        <v>0</v>
      </c>
      <c r="C355" t="str">
        <f>VLOOKUP($A355,Raw!$B$2:$DG$512,39,0)</f>
        <v>0</v>
      </c>
      <c r="D355" t="str">
        <f>VLOOKUP($A355,Raw!$B$2:$DG$512,40,0)</f>
        <v>0</v>
      </c>
      <c r="E355" t="str">
        <f>VLOOKUP($A355,Raw!$B$2:$DG$512,41,0)</f>
        <v>0</v>
      </c>
      <c r="F355" t="str">
        <f>VLOOKUP($A355,Raw!$B$2:$DG$512,42,0)</f>
        <v>0</v>
      </c>
      <c r="G355" t="str">
        <f>VLOOKUP($A355,Raw!$B$2:$DG$512,43,0)</f>
        <v>0</v>
      </c>
      <c r="H355" t="str">
        <f>VLOOKUP($A355,Raw!$B$2:$DG$512,44,0)</f>
        <v>0</v>
      </c>
      <c r="I355" t="str">
        <f>VLOOKUP($A355,Raw!$B$2:$DG$512,45,0)</f>
        <v>0</v>
      </c>
      <c r="J355" t="str">
        <f>VLOOKUP($A355,Raw!$B$2:$DG$512,46,0)</f>
        <v>0</v>
      </c>
      <c r="K355" t="str">
        <f>VLOOKUP($A355,Raw!$B$2:$DG$512,47,0)</f>
        <v>0</v>
      </c>
      <c r="L355" t="str">
        <f>VLOOKUP($A355,Raw!$B$2:$DG$512,48,0)</f>
        <v>0</v>
      </c>
      <c r="M355" t="str">
        <f>VLOOKUP($A355,Raw!$B$2:$DG$512,49,0)</f>
        <v>0</v>
      </c>
    </row>
    <row r="356" spans="1:13" x14ac:dyDescent="0.3">
      <c r="A356" s="1" t="s">
        <v>5930</v>
      </c>
      <c r="B356" t="str">
        <f>VLOOKUP($A356,Raw!$B$2:$DG$512,38,0)</f>
        <v>0</v>
      </c>
      <c r="C356" t="str">
        <f>VLOOKUP($A356,Raw!$B$2:$DG$512,39,0)</f>
        <v>0</v>
      </c>
      <c r="D356" t="str">
        <f>VLOOKUP($A356,Raw!$B$2:$DG$512,40,0)</f>
        <v>0</v>
      </c>
      <c r="E356" t="str">
        <f>VLOOKUP($A356,Raw!$B$2:$DG$512,41,0)</f>
        <v>0</v>
      </c>
      <c r="F356" t="str">
        <f>VLOOKUP($A356,Raw!$B$2:$DG$512,42,0)</f>
        <v>0</v>
      </c>
      <c r="G356" t="str">
        <f>VLOOKUP($A356,Raw!$B$2:$DG$512,43,0)</f>
        <v>0</v>
      </c>
      <c r="H356" t="str">
        <f>VLOOKUP($A356,Raw!$B$2:$DG$512,44,0)</f>
        <v>0</v>
      </c>
      <c r="I356" t="str">
        <f>VLOOKUP($A356,Raw!$B$2:$DG$512,45,0)</f>
        <v>0</v>
      </c>
      <c r="J356" t="str">
        <f>VLOOKUP($A356,Raw!$B$2:$DG$512,46,0)</f>
        <v>0</v>
      </c>
      <c r="K356" t="str">
        <f>VLOOKUP($A356,Raw!$B$2:$DG$512,47,0)</f>
        <v>0</v>
      </c>
      <c r="L356" t="str">
        <f>VLOOKUP($A356,Raw!$B$2:$DG$512,48,0)</f>
        <v>0</v>
      </c>
      <c r="M356" t="str">
        <f>VLOOKUP($A356,Raw!$B$2:$DG$512,49,0)</f>
        <v>0</v>
      </c>
    </row>
    <row r="357" spans="1:13" x14ac:dyDescent="0.3">
      <c r="A357" s="1" t="s">
        <v>5939</v>
      </c>
      <c r="B357" t="str">
        <f>VLOOKUP($A357,Raw!$B$2:$DG$512,38,0)</f>
        <v>0</v>
      </c>
      <c r="C357" t="str">
        <f>VLOOKUP($A357,Raw!$B$2:$DG$512,39,0)</f>
        <v>0</v>
      </c>
      <c r="D357" t="str">
        <f>VLOOKUP($A357,Raw!$B$2:$DG$512,40,0)</f>
        <v>0</v>
      </c>
      <c r="E357" t="str">
        <f>VLOOKUP($A357,Raw!$B$2:$DG$512,41,0)</f>
        <v>0</v>
      </c>
      <c r="F357" t="str">
        <f>VLOOKUP($A357,Raw!$B$2:$DG$512,42,0)</f>
        <v>0</v>
      </c>
      <c r="G357" t="str">
        <f>VLOOKUP($A357,Raw!$B$2:$DG$512,43,0)</f>
        <v>0</v>
      </c>
      <c r="H357" t="str">
        <f>VLOOKUP($A357,Raw!$B$2:$DG$512,44,0)</f>
        <v>0</v>
      </c>
      <c r="I357" t="str">
        <f>VLOOKUP($A357,Raw!$B$2:$DG$512,45,0)</f>
        <v>0</v>
      </c>
      <c r="J357" t="str">
        <f>VLOOKUP($A357,Raw!$B$2:$DG$512,46,0)</f>
        <v>0</v>
      </c>
      <c r="K357" t="str">
        <f>VLOOKUP($A357,Raw!$B$2:$DG$512,47,0)</f>
        <v>0</v>
      </c>
      <c r="L357" t="str">
        <f>VLOOKUP($A357,Raw!$B$2:$DG$512,48,0)</f>
        <v>0</v>
      </c>
      <c r="M357" t="str">
        <f>VLOOKUP($A357,Raw!$B$2:$DG$512,49,0)</f>
        <v>0</v>
      </c>
    </row>
    <row r="358" spans="1:13" x14ac:dyDescent="0.3">
      <c r="A358" s="1" t="s">
        <v>5947</v>
      </c>
      <c r="B358" t="str">
        <f>VLOOKUP($A358,Raw!$B$2:$DG$512,38,0)</f>
        <v>0</v>
      </c>
      <c r="C358" t="str">
        <f>VLOOKUP($A358,Raw!$B$2:$DG$512,39,0)</f>
        <v>0</v>
      </c>
      <c r="D358" t="str">
        <f>VLOOKUP($A358,Raw!$B$2:$DG$512,40,0)</f>
        <v>0</v>
      </c>
      <c r="E358" t="str">
        <f>VLOOKUP($A358,Raw!$B$2:$DG$512,41,0)</f>
        <v>0</v>
      </c>
      <c r="F358" t="str">
        <f>VLOOKUP($A358,Raw!$B$2:$DG$512,42,0)</f>
        <v>0</v>
      </c>
      <c r="G358" t="str">
        <f>VLOOKUP($A358,Raw!$B$2:$DG$512,43,0)</f>
        <v>0</v>
      </c>
      <c r="H358" t="str">
        <f>VLOOKUP($A358,Raw!$B$2:$DG$512,44,0)</f>
        <v>0</v>
      </c>
      <c r="I358" t="str">
        <f>VLOOKUP($A358,Raw!$B$2:$DG$512,45,0)</f>
        <v>0</v>
      </c>
      <c r="J358" t="str">
        <f>VLOOKUP($A358,Raw!$B$2:$DG$512,46,0)</f>
        <v>0</v>
      </c>
      <c r="K358" t="str">
        <f>VLOOKUP($A358,Raw!$B$2:$DG$512,47,0)</f>
        <v>0</v>
      </c>
      <c r="L358" t="str">
        <f>VLOOKUP($A358,Raw!$B$2:$DG$512,48,0)</f>
        <v>0</v>
      </c>
      <c r="M358" t="str">
        <f>VLOOKUP($A358,Raw!$B$2:$DG$512,49,0)</f>
        <v>0</v>
      </c>
    </row>
    <row r="359" spans="1:13" x14ac:dyDescent="0.3">
      <c r="A359" s="1" t="s">
        <v>5964</v>
      </c>
      <c r="B359" t="str">
        <f>VLOOKUP($A359,Raw!$B$2:$DG$512,38,0)</f>
        <v>36.756</v>
      </c>
      <c r="C359" t="str">
        <f>VLOOKUP($A359,Raw!$B$2:$DG$512,39,0)</f>
        <v>0</v>
      </c>
      <c r="D359" t="str">
        <f>VLOOKUP($A359,Raw!$B$2:$DG$512,40,0)</f>
        <v>0</v>
      </c>
      <c r="E359" t="str">
        <f>VLOOKUP($A359,Raw!$B$2:$DG$512,41,0)</f>
        <v>0</v>
      </c>
      <c r="F359" t="str">
        <f>VLOOKUP($A359,Raw!$B$2:$DG$512,42,0)</f>
        <v>0</v>
      </c>
      <c r="G359" t="str">
        <f>VLOOKUP($A359,Raw!$B$2:$DG$512,43,0)</f>
        <v>0</v>
      </c>
      <c r="H359" t="str">
        <f>VLOOKUP($A359,Raw!$B$2:$DG$512,44,0)</f>
        <v>0</v>
      </c>
      <c r="I359" t="str">
        <f>VLOOKUP($A359,Raw!$B$2:$DG$512,45,0)</f>
        <v>0</v>
      </c>
      <c r="J359" t="str">
        <f>VLOOKUP($A359,Raw!$B$2:$DG$512,46,0)</f>
        <v>0</v>
      </c>
      <c r="K359" t="str">
        <f>VLOOKUP($A359,Raw!$B$2:$DG$512,47,0)</f>
        <v>0.012</v>
      </c>
      <c r="L359" t="str">
        <f>VLOOKUP($A359,Raw!$B$2:$DG$512,48,0)</f>
        <v>0.907</v>
      </c>
      <c r="M359" t="str">
        <f>VLOOKUP($A359,Raw!$B$2:$DG$512,49,0)</f>
        <v>37.675</v>
      </c>
    </row>
    <row r="360" spans="1:13" x14ac:dyDescent="0.3">
      <c r="A360" s="1" t="s">
        <v>5986</v>
      </c>
      <c r="B360" t="str">
        <f>VLOOKUP($A360,Raw!$B$2:$DG$512,38,0)</f>
        <v>0</v>
      </c>
      <c r="C360" t="str">
        <f>VLOOKUP($A360,Raw!$B$2:$DG$512,39,0)</f>
        <v>0</v>
      </c>
      <c r="D360" t="str">
        <f>VLOOKUP($A360,Raw!$B$2:$DG$512,40,0)</f>
        <v>0</v>
      </c>
      <c r="E360" t="str">
        <f>VLOOKUP($A360,Raw!$B$2:$DG$512,41,0)</f>
        <v>0</v>
      </c>
      <c r="F360" t="str">
        <f>VLOOKUP($A360,Raw!$B$2:$DG$512,42,0)</f>
        <v>0</v>
      </c>
      <c r="G360" t="str">
        <f>VLOOKUP($A360,Raw!$B$2:$DG$512,43,0)</f>
        <v>0</v>
      </c>
      <c r="H360" t="str">
        <f>VLOOKUP($A360,Raw!$B$2:$DG$512,44,0)</f>
        <v>0</v>
      </c>
      <c r="I360" t="str">
        <f>VLOOKUP($A360,Raw!$B$2:$DG$512,45,0)</f>
        <v>0</v>
      </c>
      <c r="J360" t="str">
        <f>VLOOKUP($A360,Raw!$B$2:$DG$512,46,0)</f>
        <v>0</v>
      </c>
      <c r="K360" t="str">
        <f>VLOOKUP($A360,Raw!$B$2:$DG$512,47,0)</f>
        <v>0</v>
      </c>
      <c r="L360" t="str">
        <f>VLOOKUP($A360,Raw!$B$2:$DG$512,48,0)</f>
        <v>0</v>
      </c>
      <c r="M360" t="str">
        <f>VLOOKUP($A360,Raw!$B$2:$DG$512,49,0)</f>
        <v>0</v>
      </c>
    </row>
    <row r="361" spans="1:13" x14ac:dyDescent="0.3">
      <c r="A361" s="1" t="s">
        <v>6005</v>
      </c>
      <c r="B361" t="str">
        <f>VLOOKUP($A361,Raw!$B$2:$DG$512,38,0)</f>
        <v>0</v>
      </c>
      <c r="C361" t="str">
        <f>VLOOKUP($A361,Raw!$B$2:$DG$512,39,0)</f>
        <v>0</v>
      </c>
      <c r="D361" t="str">
        <f>VLOOKUP($A361,Raw!$B$2:$DG$512,40,0)</f>
        <v>0</v>
      </c>
      <c r="E361" t="str">
        <f>VLOOKUP($A361,Raw!$B$2:$DG$512,41,0)</f>
        <v>0</v>
      </c>
      <c r="F361" t="str">
        <f>VLOOKUP($A361,Raw!$B$2:$DG$512,42,0)</f>
        <v>0</v>
      </c>
      <c r="G361" t="str">
        <f>VLOOKUP($A361,Raw!$B$2:$DG$512,43,0)</f>
        <v>0</v>
      </c>
      <c r="H361" t="str">
        <f>VLOOKUP($A361,Raw!$B$2:$DG$512,44,0)</f>
        <v>0</v>
      </c>
      <c r="I361" t="str">
        <f>VLOOKUP($A361,Raw!$B$2:$DG$512,45,0)</f>
        <v>0</v>
      </c>
      <c r="J361" t="str">
        <f>VLOOKUP($A361,Raw!$B$2:$DG$512,46,0)</f>
        <v>0</v>
      </c>
      <c r="K361" t="str">
        <f>VLOOKUP($A361,Raw!$B$2:$DG$512,47,0)</f>
        <v>0</v>
      </c>
      <c r="L361" t="str">
        <f>VLOOKUP($A361,Raw!$B$2:$DG$512,48,0)</f>
        <v>0</v>
      </c>
      <c r="M361" t="str">
        <f>VLOOKUP($A361,Raw!$B$2:$DG$512,49,0)</f>
        <v>0</v>
      </c>
    </row>
    <row r="362" spans="1:13" x14ac:dyDescent="0.3">
      <c r="A362" s="1" t="s">
        <v>6030</v>
      </c>
      <c r="B362" t="str">
        <f>VLOOKUP($A362,Raw!$B$2:$DG$512,38,0)</f>
        <v>0</v>
      </c>
      <c r="C362" t="str">
        <f>VLOOKUP($A362,Raw!$B$2:$DG$512,39,0)</f>
        <v>0</v>
      </c>
      <c r="D362" t="str">
        <f>VLOOKUP($A362,Raw!$B$2:$DG$512,40,0)</f>
        <v>0</v>
      </c>
      <c r="E362" t="str">
        <f>VLOOKUP($A362,Raw!$B$2:$DG$512,41,0)</f>
        <v>0</v>
      </c>
      <c r="F362" t="str">
        <f>VLOOKUP($A362,Raw!$B$2:$DG$512,42,0)</f>
        <v>0</v>
      </c>
      <c r="G362" t="str">
        <f>VLOOKUP($A362,Raw!$B$2:$DG$512,43,0)</f>
        <v>0</v>
      </c>
      <c r="H362" t="str">
        <f>VLOOKUP($A362,Raw!$B$2:$DG$512,44,0)</f>
        <v>0</v>
      </c>
      <c r="I362" t="str">
        <f>VLOOKUP($A362,Raw!$B$2:$DG$512,45,0)</f>
        <v>0</v>
      </c>
      <c r="J362" t="str">
        <f>VLOOKUP($A362,Raw!$B$2:$DG$512,46,0)</f>
        <v>0</v>
      </c>
      <c r="K362" t="str">
        <f>VLOOKUP($A362,Raw!$B$2:$DG$512,47,0)</f>
        <v>0</v>
      </c>
      <c r="L362" t="str">
        <f>VLOOKUP($A362,Raw!$B$2:$DG$512,48,0)</f>
        <v>0</v>
      </c>
      <c r="M362" t="str">
        <f>VLOOKUP($A362,Raw!$B$2:$DG$512,49,0)</f>
        <v>0</v>
      </c>
    </row>
    <row r="363" spans="1:13" x14ac:dyDescent="0.3">
      <c r="A363" s="1" t="s">
        <v>6036</v>
      </c>
      <c r="B363" t="str">
        <f>VLOOKUP($A363,Raw!$B$2:$DG$512,38,0)</f>
        <v>0</v>
      </c>
      <c r="C363" t="str">
        <f>VLOOKUP($A363,Raw!$B$2:$DG$512,39,0)</f>
        <v>0</v>
      </c>
      <c r="D363" t="str">
        <f>VLOOKUP($A363,Raw!$B$2:$DG$512,40,0)</f>
        <v>0</v>
      </c>
      <c r="E363" t="str">
        <f>VLOOKUP($A363,Raw!$B$2:$DG$512,41,0)</f>
        <v>0</v>
      </c>
      <c r="F363" t="str">
        <f>VLOOKUP($A363,Raw!$B$2:$DG$512,42,0)</f>
        <v>0</v>
      </c>
      <c r="G363" t="str">
        <f>VLOOKUP($A363,Raw!$B$2:$DG$512,43,0)</f>
        <v>0</v>
      </c>
      <c r="H363" t="str">
        <f>VLOOKUP($A363,Raw!$B$2:$DG$512,44,0)</f>
        <v>0</v>
      </c>
      <c r="I363" t="str">
        <f>VLOOKUP($A363,Raw!$B$2:$DG$512,45,0)</f>
        <v>0</v>
      </c>
      <c r="J363" t="str">
        <f>VLOOKUP($A363,Raw!$B$2:$DG$512,46,0)</f>
        <v>0</v>
      </c>
      <c r="K363" t="str">
        <f>VLOOKUP($A363,Raw!$B$2:$DG$512,47,0)</f>
        <v>0</v>
      </c>
      <c r="L363" t="str">
        <f>VLOOKUP($A363,Raw!$B$2:$DG$512,48,0)</f>
        <v>0</v>
      </c>
      <c r="M363" t="str">
        <f>VLOOKUP($A363,Raw!$B$2:$DG$512,49,0)</f>
        <v>0</v>
      </c>
    </row>
    <row r="364" spans="1:13" x14ac:dyDescent="0.3">
      <c r="A364" s="1" t="s">
        <v>6043</v>
      </c>
      <c r="B364" t="str">
        <f>VLOOKUP($A364,Raw!$B$2:$DG$512,38,0)</f>
        <v>0</v>
      </c>
      <c r="C364" t="str">
        <f>VLOOKUP($A364,Raw!$B$2:$DG$512,39,0)</f>
        <v>0</v>
      </c>
      <c r="D364" t="str">
        <f>VLOOKUP($A364,Raw!$B$2:$DG$512,40,0)</f>
        <v>0</v>
      </c>
      <c r="E364" t="str">
        <f>VLOOKUP($A364,Raw!$B$2:$DG$512,41,0)</f>
        <v>0</v>
      </c>
      <c r="F364" t="str">
        <f>VLOOKUP($A364,Raw!$B$2:$DG$512,42,0)</f>
        <v>0</v>
      </c>
      <c r="G364" t="str">
        <f>VLOOKUP($A364,Raw!$B$2:$DG$512,43,0)</f>
        <v>0</v>
      </c>
      <c r="H364" t="str">
        <f>VLOOKUP($A364,Raw!$B$2:$DG$512,44,0)</f>
        <v>0</v>
      </c>
      <c r="I364" t="str">
        <f>VLOOKUP($A364,Raw!$B$2:$DG$512,45,0)</f>
        <v>0</v>
      </c>
      <c r="J364" t="str">
        <f>VLOOKUP($A364,Raw!$B$2:$DG$512,46,0)</f>
        <v>0</v>
      </c>
      <c r="K364" t="str">
        <f>VLOOKUP($A364,Raw!$B$2:$DG$512,47,0)</f>
        <v>114.86</v>
      </c>
      <c r="L364" t="str">
        <f>VLOOKUP($A364,Raw!$B$2:$DG$512,48,0)</f>
        <v>0</v>
      </c>
      <c r="M364" t="str">
        <f>VLOOKUP($A364,Raw!$B$2:$DG$512,49,0)</f>
        <v>114.86</v>
      </c>
    </row>
    <row r="365" spans="1:13" x14ac:dyDescent="0.3">
      <c r="A365" s="1" t="s">
        <v>6055</v>
      </c>
      <c r="B365" t="str">
        <f>VLOOKUP($A365,Raw!$B$2:$DG$512,38,0)</f>
        <v>0</v>
      </c>
      <c r="C365" t="str">
        <f>VLOOKUP($A365,Raw!$B$2:$DG$512,39,0)</f>
        <v>0</v>
      </c>
      <c r="D365" t="str">
        <f>VLOOKUP($A365,Raw!$B$2:$DG$512,40,0)</f>
        <v>0</v>
      </c>
      <c r="E365" t="str">
        <f>VLOOKUP($A365,Raw!$B$2:$DG$512,41,0)</f>
        <v>0</v>
      </c>
      <c r="F365" t="str">
        <f>VLOOKUP($A365,Raw!$B$2:$DG$512,42,0)</f>
        <v>0</v>
      </c>
      <c r="G365" t="str">
        <f>VLOOKUP($A365,Raw!$B$2:$DG$512,43,0)</f>
        <v>0</v>
      </c>
      <c r="H365" t="str">
        <f>VLOOKUP($A365,Raw!$B$2:$DG$512,44,0)</f>
        <v>0</v>
      </c>
      <c r="I365" t="str">
        <f>VLOOKUP($A365,Raw!$B$2:$DG$512,45,0)</f>
        <v>0</v>
      </c>
      <c r="J365" t="str">
        <f>VLOOKUP($A365,Raw!$B$2:$DG$512,46,0)</f>
        <v>0</v>
      </c>
      <c r="K365" t="str">
        <f>VLOOKUP($A365,Raw!$B$2:$DG$512,47,0)</f>
        <v>0</v>
      </c>
      <c r="L365" t="str">
        <f>VLOOKUP($A365,Raw!$B$2:$DG$512,48,0)</f>
        <v>0</v>
      </c>
      <c r="M365" t="str">
        <f>VLOOKUP($A365,Raw!$B$2:$DG$512,49,0)</f>
        <v>0</v>
      </c>
    </row>
    <row r="366" spans="1:13" x14ac:dyDescent="0.3">
      <c r="A366" s="1" t="s">
        <v>6068</v>
      </c>
      <c r="B366" t="str">
        <f>VLOOKUP($A366,Raw!$B$2:$DG$512,38,0)</f>
        <v>0</v>
      </c>
      <c r="C366" t="str">
        <f>VLOOKUP($A366,Raw!$B$2:$DG$512,39,0)</f>
        <v>0</v>
      </c>
      <c r="D366" t="str">
        <f>VLOOKUP($A366,Raw!$B$2:$DG$512,40,0)</f>
        <v>0</v>
      </c>
      <c r="E366" t="str">
        <f>VLOOKUP($A366,Raw!$B$2:$DG$512,41,0)</f>
        <v>0</v>
      </c>
      <c r="F366" t="str">
        <f>VLOOKUP($A366,Raw!$B$2:$DG$512,42,0)</f>
        <v>0</v>
      </c>
      <c r="G366" t="str">
        <f>VLOOKUP($A366,Raw!$B$2:$DG$512,43,0)</f>
        <v>0</v>
      </c>
      <c r="H366" t="str">
        <f>VLOOKUP($A366,Raw!$B$2:$DG$512,44,0)</f>
        <v>0</v>
      </c>
      <c r="I366" t="str">
        <f>VLOOKUP($A366,Raw!$B$2:$DG$512,45,0)</f>
        <v>0</v>
      </c>
      <c r="J366" t="str">
        <f>VLOOKUP($A366,Raw!$B$2:$DG$512,46,0)</f>
        <v>0</v>
      </c>
      <c r="K366" t="str">
        <f>VLOOKUP($A366,Raw!$B$2:$DG$512,47,0)</f>
        <v>0</v>
      </c>
      <c r="L366" t="str">
        <f>VLOOKUP($A366,Raw!$B$2:$DG$512,48,0)</f>
        <v>0</v>
      </c>
      <c r="M366" t="str">
        <f>VLOOKUP($A366,Raw!$B$2:$DG$512,49,0)</f>
        <v>0</v>
      </c>
    </row>
    <row r="367" spans="1:13" x14ac:dyDescent="0.3">
      <c r="A367" s="1" t="s">
        <v>6074</v>
      </c>
      <c r="B367" t="str">
        <f>VLOOKUP($A367,Raw!$B$2:$DG$512,38,0)</f>
        <v>0</v>
      </c>
      <c r="C367" t="str">
        <f>VLOOKUP($A367,Raw!$B$2:$DG$512,39,0)</f>
        <v>0</v>
      </c>
      <c r="D367" t="str">
        <f>VLOOKUP($A367,Raw!$B$2:$DG$512,40,0)</f>
        <v>0</v>
      </c>
      <c r="E367" t="str">
        <f>VLOOKUP($A367,Raw!$B$2:$DG$512,41,0)</f>
        <v>0</v>
      </c>
      <c r="F367" t="str">
        <f>VLOOKUP($A367,Raw!$B$2:$DG$512,42,0)</f>
        <v>0</v>
      </c>
      <c r="G367" t="str">
        <f>VLOOKUP($A367,Raw!$B$2:$DG$512,43,0)</f>
        <v>0</v>
      </c>
      <c r="H367" t="str">
        <f>VLOOKUP($A367,Raw!$B$2:$DG$512,44,0)</f>
        <v>0</v>
      </c>
      <c r="I367" t="str">
        <f>VLOOKUP($A367,Raw!$B$2:$DG$512,45,0)</f>
        <v>0</v>
      </c>
      <c r="J367" t="str">
        <f>VLOOKUP($A367,Raw!$B$2:$DG$512,46,0)</f>
        <v>0</v>
      </c>
      <c r="K367" t="str">
        <f>VLOOKUP($A367,Raw!$B$2:$DG$512,47,0)</f>
        <v>0</v>
      </c>
      <c r="L367" t="str">
        <f>VLOOKUP($A367,Raw!$B$2:$DG$512,48,0)</f>
        <v>0</v>
      </c>
      <c r="M367" t="str">
        <f>VLOOKUP($A367,Raw!$B$2:$DG$512,49,0)</f>
        <v>0</v>
      </c>
    </row>
    <row r="368" spans="1:13" x14ac:dyDescent="0.3">
      <c r="A368" s="1" t="s">
        <v>6092</v>
      </c>
      <c r="B368" t="str">
        <f>VLOOKUP($A368,Raw!$B$2:$DG$512,38,0)</f>
        <v>0</v>
      </c>
      <c r="C368" t="str">
        <f>VLOOKUP($A368,Raw!$B$2:$DG$512,39,0)</f>
        <v>0</v>
      </c>
      <c r="D368" t="str">
        <f>VLOOKUP($A368,Raw!$B$2:$DG$512,40,0)</f>
        <v>0</v>
      </c>
      <c r="E368" t="str">
        <f>VLOOKUP($A368,Raw!$B$2:$DG$512,41,0)</f>
        <v>0</v>
      </c>
      <c r="F368" t="str">
        <f>VLOOKUP($A368,Raw!$B$2:$DG$512,42,0)</f>
        <v>0</v>
      </c>
      <c r="G368" t="str">
        <f>VLOOKUP($A368,Raw!$B$2:$DG$512,43,0)</f>
        <v>0</v>
      </c>
      <c r="H368" t="str">
        <f>VLOOKUP($A368,Raw!$B$2:$DG$512,44,0)</f>
        <v>0</v>
      </c>
      <c r="I368" t="str">
        <f>VLOOKUP($A368,Raw!$B$2:$DG$512,45,0)</f>
        <v>0</v>
      </c>
      <c r="J368" t="str">
        <f>VLOOKUP($A368,Raw!$B$2:$DG$512,46,0)</f>
        <v>0</v>
      </c>
      <c r="K368" t="str">
        <f>VLOOKUP($A368,Raw!$B$2:$DG$512,47,0)</f>
        <v>0</v>
      </c>
      <c r="L368" t="str">
        <f>VLOOKUP($A368,Raw!$B$2:$DG$512,48,0)</f>
        <v>0</v>
      </c>
      <c r="M368" t="str">
        <f>VLOOKUP($A368,Raw!$B$2:$DG$512,49,0)</f>
        <v>0</v>
      </c>
    </row>
    <row r="369" spans="1:13" x14ac:dyDescent="0.3">
      <c r="A369" s="1" t="s">
        <v>6097</v>
      </c>
      <c r="B369" t="str">
        <f>VLOOKUP($A369,Raw!$B$2:$DG$512,38,0)</f>
        <v>0</v>
      </c>
      <c r="C369" t="str">
        <f>VLOOKUP($A369,Raw!$B$2:$DG$512,39,0)</f>
        <v>0</v>
      </c>
      <c r="D369" t="str">
        <f>VLOOKUP($A369,Raw!$B$2:$DG$512,40,0)</f>
        <v>0</v>
      </c>
      <c r="E369" t="str">
        <f>VLOOKUP($A369,Raw!$B$2:$DG$512,41,0)</f>
        <v>0</v>
      </c>
      <c r="F369" t="str">
        <f>VLOOKUP($A369,Raw!$B$2:$DG$512,42,0)</f>
        <v>0</v>
      </c>
      <c r="G369" t="str">
        <f>VLOOKUP($A369,Raw!$B$2:$DG$512,43,0)</f>
        <v>0</v>
      </c>
      <c r="H369" t="str">
        <f>VLOOKUP($A369,Raw!$B$2:$DG$512,44,0)</f>
        <v>0</v>
      </c>
      <c r="I369" t="str">
        <f>VLOOKUP($A369,Raw!$B$2:$DG$512,45,0)</f>
        <v>0</v>
      </c>
      <c r="J369" t="str">
        <f>VLOOKUP($A369,Raw!$B$2:$DG$512,46,0)</f>
        <v>0</v>
      </c>
      <c r="K369" t="str">
        <f>VLOOKUP($A369,Raw!$B$2:$DG$512,47,0)</f>
        <v>2.76</v>
      </c>
      <c r="L369" t="str">
        <f>VLOOKUP($A369,Raw!$B$2:$DG$512,48,0)</f>
        <v>0</v>
      </c>
      <c r="M369" t="str">
        <f>VLOOKUP($A369,Raw!$B$2:$DG$512,49,0)</f>
        <v>2.76</v>
      </c>
    </row>
    <row r="370" spans="1:13" x14ac:dyDescent="0.3">
      <c r="A370" s="1" t="s">
        <v>6116</v>
      </c>
      <c r="B370" t="str">
        <f>VLOOKUP($A370,Raw!$B$2:$DG$512,38,0)</f>
        <v>0</v>
      </c>
      <c r="C370" t="str">
        <f>VLOOKUP($A370,Raw!$B$2:$DG$512,39,0)</f>
        <v>0</v>
      </c>
      <c r="D370" t="str">
        <f>VLOOKUP($A370,Raw!$B$2:$DG$512,40,0)</f>
        <v>0</v>
      </c>
      <c r="E370" t="str">
        <f>VLOOKUP($A370,Raw!$B$2:$DG$512,41,0)</f>
        <v>0</v>
      </c>
      <c r="F370" t="str">
        <f>VLOOKUP($A370,Raw!$B$2:$DG$512,42,0)</f>
        <v>0</v>
      </c>
      <c r="G370" t="str">
        <f>VLOOKUP($A370,Raw!$B$2:$DG$512,43,0)</f>
        <v>0</v>
      </c>
      <c r="H370" t="str">
        <f>VLOOKUP($A370,Raw!$B$2:$DG$512,44,0)</f>
        <v>0</v>
      </c>
      <c r="I370" t="str">
        <f>VLOOKUP($A370,Raw!$B$2:$DG$512,45,0)</f>
        <v>0</v>
      </c>
      <c r="J370" t="str">
        <f>VLOOKUP($A370,Raw!$B$2:$DG$512,46,0)</f>
        <v>0</v>
      </c>
      <c r="K370" t="str">
        <f>VLOOKUP($A370,Raw!$B$2:$DG$512,47,0)</f>
        <v>0</v>
      </c>
      <c r="L370" t="str">
        <f>VLOOKUP($A370,Raw!$B$2:$DG$512,48,0)</f>
        <v>0</v>
      </c>
      <c r="M370" t="str">
        <f>VLOOKUP($A370,Raw!$B$2:$DG$512,49,0)</f>
        <v>0</v>
      </c>
    </row>
    <row r="371" spans="1:13" x14ac:dyDescent="0.3">
      <c r="A371" s="1" t="s">
        <v>6133</v>
      </c>
      <c r="B371" t="str">
        <f>VLOOKUP($A371,Raw!$B$2:$DG$512,38,0)</f>
        <v>0</v>
      </c>
      <c r="C371" t="str">
        <f>VLOOKUP($A371,Raw!$B$2:$DG$512,39,0)</f>
        <v>0</v>
      </c>
      <c r="D371" t="str">
        <f>VLOOKUP($A371,Raw!$B$2:$DG$512,40,0)</f>
        <v>0</v>
      </c>
      <c r="E371" t="str">
        <f>VLOOKUP($A371,Raw!$B$2:$DG$512,41,0)</f>
        <v>0</v>
      </c>
      <c r="F371" t="str">
        <f>VLOOKUP($A371,Raw!$B$2:$DG$512,42,0)</f>
        <v>0</v>
      </c>
      <c r="G371" t="str">
        <f>VLOOKUP($A371,Raw!$B$2:$DG$512,43,0)</f>
        <v>0</v>
      </c>
      <c r="H371" t="str">
        <f>VLOOKUP($A371,Raw!$B$2:$DG$512,44,0)</f>
        <v>0</v>
      </c>
      <c r="I371" t="str">
        <f>VLOOKUP($A371,Raw!$B$2:$DG$512,45,0)</f>
        <v>0</v>
      </c>
      <c r="J371" t="str">
        <f>VLOOKUP($A371,Raw!$B$2:$DG$512,46,0)</f>
        <v>0</v>
      </c>
      <c r="K371" t="str">
        <f>VLOOKUP($A371,Raw!$B$2:$DG$512,47,0)</f>
        <v>0</v>
      </c>
      <c r="L371" t="str">
        <f>VLOOKUP($A371,Raw!$B$2:$DG$512,48,0)</f>
        <v>0</v>
      </c>
      <c r="M371" t="str">
        <f>VLOOKUP($A371,Raw!$B$2:$DG$512,49,0)</f>
        <v>0</v>
      </c>
    </row>
    <row r="372" spans="1:13" x14ac:dyDescent="0.3">
      <c r="A372" s="1" t="s">
        <v>6142</v>
      </c>
      <c r="B372" t="str">
        <f>VLOOKUP($A372,Raw!$B$2:$DG$512,38,0)</f>
        <v>0</v>
      </c>
      <c r="C372" t="str">
        <f>VLOOKUP($A372,Raw!$B$2:$DG$512,39,0)</f>
        <v>0</v>
      </c>
      <c r="D372" t="str">
        <f>VLOOKUP($A372,Raw!$B$2:$DG$512,40,0)</f>
        <v>0</v>
      </c>
      <c r="E372" t="str">
        <f>VLOOKUP($A372,Raw!$B$2:$DG$512,41,0)</f>
        <v>0</v>
      </c>
      <c r="F372" t="str">
        <f>VLOOKUP($A372,Raw!$B$2:$DG$512,42,0)</f>
        <v>0</v>
      </c>
      <c r="G372" t="str">
        <f>VLOOKUP($A372,Raw!$B$2:$DG$512,43,0)</f>
        <v>0</v>
      </c>
      <c r="H372" t="str">
        <f>VLOOKUP($A372,Raw!$B$2:$DG$512,44,0)</f>
        <v>0</v>
      </c>
      <c r="I372" t="str">
        <f>VLOOKUP($A372,Raw!$B$2:$DG$512,45,0)</f>
        <v>0</v>
      </c>
      <c r="J372" t="str">
        <f>VLOOKUP($A372,Raw!$B$2:$DG$512,46,0)</f>
        <v>0</v>
      </c>
      <c r="K372" t="str">
        <f>VLOOKUP($A372,Raw!$B$2:$DG$512,47,0)</f>
        <v>0</v>
      </c>
      <c r="L372" t="str">
        <f>VLOOKUP($A372,Raw!$B$2:$DG$512,48,0)</f>
        <v>0</v>
      </c>
      <c r="M372" t="str">
        <f>VLOOKUP($A372,Raw!$B$2:$DG$512,49,0)</f>
        <v>0</v>
      </c>
    </row>
    <row r="373" spans="1:13" x14ac:dyDescent="0.3">
      <c r="A373" s="1" t="s">
        <v>6147</v>
      </c>
      <c r="B373" t="str">
        <f>VLOOKUP($A373,Raw!$B$2:$DG$512,38,0)</f>
        <v>336.38</v>
      </c>
      <c r="C373" t="str">
        <f>VLOOKUP($A373,Raw!$B$2:$DG$512,39,0)</f>
        <v>0</v>
      </c>
      <c r="D373" t="str">
        <f>VLOOKUP($A373,Raw!$B$2:$DG$512,40,0)</f>
        <v>123.87</v>
      </c>
      <c r="E373" t="str">
        <f>VLOOKUP($A373,Raw!$B$2:$DG$512,41,0)</f>
        <v>0</v>
      </c>
      <c r="F373" t="str">
        <f>VLOOKUP($A373,Raw!$B$2:$DG$512,42,0)</f>
        <v>38.76</v>
      </c>
      <c r="G373" t="str">
        <f>VLOOKUP($A373,Raw!$B$2:$DG$512,43,0)</f>
        <v>0</v>
      </c>
      <c r="H373" t="str">
        <f>VLOOKUP($A373,Raw!$B$2:$DG$512,44,0)</f>
        <v>0</v>
      </c>
      <c r="I373" t="str">
        <f>VLOOKUP($A373,Raw!$B$2:$DG$512,45,0)</f>
        <v>0</v>
      </c>
      <c r="J373" t="str">
        <f>VLOOKUP($A373,Raw!$B$2:$DG$512,46,0)</f>
        <v>0</v>
      </c>
      <c r="K373" t="str">
        <f>VLOOKUP($A373,Raw!$B$2:$DG$512,47,0)</f>
        <v>2252.09</v>
      </c>
      <c r="L373" t="str">
        <f>VLOOKUP($A373,Raw!$B$2:$DG$512,48,0)</f>
        <v>29.19</v>
      </c>
      <c r="M373" t="str">
        <f>VLOOKUP($A373,Raw!$B$2:$DG$512,49,0)</f>
        <v>2780.29</v>
      </c>
    </row>
    <row r="374" spans="1:13" x14ac:dyDescent="0.3">
      <c r="A374" s="1" t="s">
        <v>6184</v>
      </c>
      <c r="B374" t="str">
        <f>VLOOKUP($A374,Raw!$B$2:$DG$512,38,0)</f>
        <v>0</v>
      </c>
      <c r="C374" t="str">
        <f>VLOOKUP($A374,Raw!$B$2:$DG$512,39,0)</f>
        <v>0</v>
      </c>
      <c r="D374" t="str">
        <f>VLOOKUP($A374,Raw!$B$2:$DG$512,40,0)</f>
        <v>0</v>
      </c>
      <c r="E374" t="str">
        <f>VLOOKUP($A374,Raw!$B$2:$DG$512,41,0)</f>
        <v>0</v>
      </c>
      <c r="F374" t="str">
        <f>VLOOKUP($A374,Raw!$B$2:$DG$512,42,0)</f>
        <v>0</v>
      </c>
      <c r="G374" t="str">
        <f>VLOOKUP($A374,Raw!$B$2:$DG$512,43,0)</f>
        <v>0</v>
      </c>
      <c r="H374" t="str">
        <f>VLOOKUP($A374,Raw!$B$2:$DG$512,44,0)</f>
        <v>0</v>
      </c>
      <c r="I374" t="str">
        <f>VLOOKUP($A374,Raw!$B$2:$DG$512,45,0)</f>
        <v>0</v>
      </c>
      <c r="J374" t="str">
        <f>VLOOKUP($A374,Raw!$B$2:$DG$512,46,0)</f>
        <v>0</v>
      </c>
      <c r="K374" t="str">
        <f>VLOOKUP($A374,Raw!$B$2:$DG$512,47,0)</f>
        <v>0</v>
      </c>
      <c r="L374" t="str">
        <f>VLOOKUP($A374,Raw!$B$2:$DG$512,48,0)</f>
        <v>0</v>
      </c>
      <c r="M374" t="str">
        <f>VLOOKUP($A374,Raw!$B$2:$DG$512,49,0)</f>
        <v>0</v>
      </c>
    </row>
    <row r="375" spans="1:13" x14ac:dyDescent="0.3">
      <c r="A375" s="1" t="s">
        <v>6197</v>
      </c>
      <c r="B375" t="str">
        <f>VLOOKUP($A375,Raw!$B$2:$DG$512,38,0)</f>
        <v>0</v>
      </c>
      <c r="C375" t="str">
        <f>VLOOKUP($A375,Raw!$B$2:$DG$512,39,0)</f>
        <v>0</v>
      </c>
      <c r="D375" t="str">
        <f>VLOOKUP($A375,Raw!$B$2:$DG$512,40,0)</f>
        <v>0</v>
      </c>
      <c r="E375" t="str">
        <f>VLOOKUP($A375,Raw!$B$2:$DG$512,41,0)</f>
        <v>0</v>
      </c>
      <c r="F375" t="str">
        <f>VLOOKUP($A375,Raw!$B$2:$DG$512,42,0)</f>
        <v>0</v>
      </c>
      <c r="G375" t="str">
        <f>VLOOKUP($A375,Raw!$B$2:$DG$512,43,0)</f>
        <v>0</v>
      </c>
      <c r="H375" t="str">
        <f>VLOOKUP($A375,Raw!$B$2:$DG$512,44,0)</f>
        <v>0</v>
      </c>
      <c r="I375" t="str">
        <f>VLOOKUP($A375,Raw!$B$2:$DG$512,45,0)</f>
        <v>0</v>
      </c>
      <c r="J375" t="str">
        <f>VLOOKUP($A375,Raw!$B$2:$DG$512,46,0)</f>
        <v>0</v>
      </c>
      <c r="K375" t="str">
        <f>VLOOKUP($A375,Raw!$B$2:$DG$512,47,0)</f>
        <v>0</v>
      </c>
      <c r="L375" t="str">
        <f>VLOOKUP($A375,Raw!$B$2:$DG$512,48,0)</f>
        <v>0</v>
      </c>
      <c r="M375" t="str">
        <f>VLOOKUP($A375,Raw!$B$2:$DG$512,49,0)</f>
        <v>0</v>
      </c>
    </row>
    <row r="376" spans="1:13" x14ac:dyDescent="0.3">
      <c r="A376" s="1" t="s">
        <v>6204</v>
      </c>
      <c r="B376" t="str">
        <f>VLOOKUP($A376,Raw!$B$2:$DG$512,38,0)</f>
        <v>0</v>
      </c>
      <c r="C376" t="str">
        <f>VLOOKUP($A376,Raw!$B$2:$DG$512,39,0)</f>
        <v>0</v>
      </c>
      <c r="D376" t="str">
        <f>VLOOKUP($A376,Raw!$B$2:$DG$512,40,0)</f>
        <v>0</v>
      </c>
      <c r="E376" t="str">
        <f>VLOOKUP($A376,Raw!$B$2:$DG$512,41,0)</f>
        <v>0</v>
      </c>
      <c r="F376" t="str">
        <f>VLOOKUP($A376,Raw!$B$2:$DG$512,42,0)</f>
        <v>0</v>
      </c>
      <c r="G376" t="str">
        <f>VLOOKUP($A376,Raw!$B$2:$DG$512,43,0)</f>
        <v>0</v>
      </c>
      <c r="H376" t="str">
        <f>VLOOKUP($A376,Raw!$B$2:$DG$512,44,0)</f>
        <v>0</v>
      </c>
      <c r="I376" t="str">
        <f>VLOOKUP($A376,Raw!$B$2:$DG$512,45,0)</f>
        <v>0</v>
      </c>
      <c r="J376" t="str">
        <f>VLOOKUP($A376,Raw!$B$2:$DG$512,46,0)</f>
        <v>0</v>
      </c>
      <c r="K376" t="str">
        <f>VLOOKUP($A376,Raw!$B$2:$DG$512,47,0)</f>
        <v>0</v>
      </c>
      <c r="L376" t="str">
        <f>VLOOKUP($A376,Raw!$B$2:$DG$512,48,0)</f>
        <v>0</v>
      </c>
      <c r="M376" t="str">
        <f>VLOOKUP($A376,Raw!$B$2:$DG$512,49,0)</f>
        <v>0</v>
      </c>
    </row>
    <row r="377" spans="1:13" x14ac:dyDescent="0.3">
      <c r="A377" s="1" t="s">
        <v>6219</v>
      </c>
      <c r="B377" t="str">
        <f>VLOOKUP($A377,Raw!$B$2:$DG$512,38,0)</f>
        <v>0</v>
      </c>
      <c r="C377" t="str">
        <f>VLOOKUP($A377,Raw!$B$2:$DG$512,39,0)</f>
        <v>0</v>
      </c>
      <c r="D377" t="str">
        <f>VLOOKUP($A377,Raw!$B$2:$DG$512,40,0)</f>
        <v>0</v>
      </c>
      <c r="E377" t="str">
        <f>VLOOKUP($A377,Raw!$B$2:$DG$512,41,0)</f>
        <v>0</v>
      </c>
      <c r="F377" t="str">
        <f>VLOOKUP($A377,Raw!$B$2:$DG$512,42,0)</f>
        <v>0</v>
      </c>
      <c r="G377" t="str">
        <f>VLOOKUP($A377,Raw!$B$2:$DG$512,43,0)</f>
        <v>0</v>
      </c>
      <c r="H377" t="str">
        <f>VLOOKUP($A377,Raw!$B$2:$DG$512,44,0)</f>
        <v>0</v>
      </c>
      <c r="I377" t="str">
        <f>VLOOKUP($A377,Raw!$B$2:$DG$512,45,0)</f>
        <v>0</v>
      </c>
      <c r="J377" t="str">
        <f>VLOOKUP($A377,Raw!$B$2:$DG$512,46,0)</f>
        <v>0</v>
      </c>
      <c r="K377" t="str">
        <f>VLOOKUP($A377,Raw!$B$2:$DG$512,47,0)</f>
        <v>0</v>
      </c>
      <c r="L377" t="str">
        <f>VLOOKUP($A377,Raw!$B$2:$DG$512,48,0)</f>
        <v>0</v>
      </c>
      <c r="M377" t="str">
        <f>VLOOKUP($A377,Raw!$B$2:$DG$512,49,0)</f>
        <v>0</v>
      </c>
    </row>
    <row r="378" spans="1:13" x14ac:dyDescent="0.3">
      <c r="A378" s="1" t="s">
        <v>6242</v>
      </c>
      <c r="B378" t="str">
        <f>VLOOKUP($A378,Raw!$B$2:$DG$512,38,0)</f>
        <v>0</v>
      </c>
      <c r="C378" t="str">
        <f>VLOOKUP($A378,Raw!$B$2:$DG$512,39,0)</f>
        <v>0</v>
      </c>
      <c r="D378" t="str">
        <f>VLOOKUP($A378,Raw!$B$2:$DG$512,40,0)</f>
        <v>0</v>
      </c>
      <c r="E378" t="str">
        <f>VLOOKUP($A378,Raw!$B$2:$DG$512,41,0)</f>
        <v>0</v>
      </c>
      <c r="F378" t="str">
        <f>VLOOKUP($A378,Raw!$B$2:$DG$512,42,0)</f>
        <v>0</v>
      </c>
      <c r="G378" t="str">
        <f>VLOOKUP($A378,Raw!$B$2:$DG$512,43,0)</f>
        <v>0</v>
      </c>
      <c r="H378" t="str">
        <f>VLOOKUP($A378,Raw!$B$2:$DG$512,44,0)</f>
        <v>0</v>
      </c>
      <c r="I378" t="str">
        <f>VLOOKUP($A378,Raw!$B$2:$DG$512,45,0)</f>
        <v>0</v>
      </c>
      <c r="J378" t="str">
        <f>VLOOKUP($A378,Raw!$B$2:$DG$512,46,0)</f>
        <v>0</v>
      </c>
      <c r="K378" t="str">
        <f>VLOOKUP($A378,Raw!$B$2:$DG$512,47,0)</f>
        <v>0</v>
      </c>
      <c r="L378" t="str">
        <f>VLOOKUP($A378,Raw!$B$2:$DG$512,48,0)</f>
        <v>0</v>
      </c>
      <c r="M378" t="str">
        <f>VLOOKUP($A378,Raw!$B$2:$DG$512,49,0)</f>
        <v>0</v>
      </c>
    </row>
    <row r="379" spans="1:13" x14ac:dyDescent="0.3">
      <c r="A379" s="1" t="s">
        <v>6247</v>
      </c>
      <c r="B379" t="str">
        <f>VLOOKUP($A379,Raw!$B$2:$DG$512,38,0)</f>
        <v>299.43</v>
      </c>
      <c r="C379" t="str">
        <f>VLOOKUP($A379,Raw!$B$2:$DG$512,39,0)</f>
        <v>0</v>
      </c>
      <c r="D379" t="str">
        <f>VLOOKUP($A379,Raw!$B$2:$DG$512,40,0)</f>
        <v>0</v>
      </c>
      <c r="E379" t="str">
        <f>VLOOKUP($A379,Raw!$B$2:$DG$512,41,0)</f>
        <v>0</v>
      </c>
      <c r="F379" t="str">
        <f>VLOOKUP($A379,Raw!$B$2:$DG$512,42,0)</f>
        <v>0</v>
      </c>
      <c r="G379" t="str">
        <f>VLOOKUP($A379,Raw!$B$2:$DG$512,43,0)</f>
        <v>0</v>
      </c>
      <c r="H379" t="str">
        <f>VLOOKUP($A379,Raw!$B$2:$DG$512,44,0)</f>
        <v>0</v>
      </c>
      <c r="I379" t="str">
        <f>VLOOKUP($A379,Raw!$B$2:$DG$512,45,0)</f>
        <v>0</v>
      </c>
      <c r="J379" t="str">
        <f>VLOOKUP($A379,Raw!$B$2:$DG$512,46,0)</f>
        <v>0</v>
      </c>
      <c r="K379" t="str">
        <f>VLOOKUP($A379,Raw!$B$2:$DG$512,47,0)</f>
        <v>0</v>
      </c>
      <c r="L379" t="str">
        <f>VLOOKUP($A379,Raw!$B$2:$DG$512,48,0)</f>
        <v>28.1</v>
      </c>
      <c r="M379" t="str">
        <f>VLOOKUP($A379,Raw!$B$2:$DG$512,49,0)</f>
        <v>327.53</v>
      </c>
    </row>
    <row r="380" spans="1:13" x14ac:dyDescent="0.3">
      <c r="A380" s="1" t="s">
        <v>6278</v>
      </c>
      <c r="B380" t="str">
        <f>VLOOKUP($A380,Raw!$B$2:$DG$512,38,0)</f>
        <v>0</v>
      </c>
      <c r="C380" t="str">
        <f>VLOOKUP($A380,Raw!$B$2:$DG$512,39,0)</f>
        <v>0</v>
      </c>
      <c r="D380" t="str">
        <f>VLOOKUP($A380,Raw!$B$2:$DG$512,40,0)</f>
        <v>0</v>
      </c>
      <c r="E380" t="str">
        <f>VLOOKUP($A380,Raw!$B$2:$DG$512,41,0)</f>
        <v>0</v>
      </c>
      <c r="F380" t="str">
        <f>VLOOKUP($A380,Raw!$B$2:$DG$512,42,0)</f>
        <v>0</v>
      </c>
      <c r="G380" t="str">
        <f>VLOOKUP($A380,Raw!$B$2:$DG$512,43,0)</f>
        <v>0</v>
      </c>
      <c r="H380" t="str">
        <f>VLOOKUP($A380,Raw!$B$2:$DG$512,44,0)</f>
        <v>0</v>
      </c>
      <c r="I380" t="str">
        <f>VLOOKUP($A380,Raw!$B$2:$DG$512,45,0)</f>
        <v>0</v>
      </c>
      <c r="J380" t="str">
        <f>VLOOKUP($A380,Raw!$B$2:$DG$512,46,0)</f>
        <v>0</v>
      </c>
      <c r="K380" t="str">
        <f>VLOOKUP($A380,Raw!$B$2:$DG$512,47,0)</f>
        <v>0</v>
      </c>
      <c r="L380" t="str">
        <f>VLOOKUP($A380,Raw!$B$2:$DG$512,48,0)</f>
        <v>0</v>
      </c>
      <c r="M380" t="str">
        <f>VLOOKUP($A380,Raw!$B$2:$DG$512,49,0)</f>
        <v>0</v>
      </c>
    </row>
    <row r="381" spans="1:13" x14ac:dyDescent="0.3">
      <c r="A381" s="1" t="s">
        <v>6301</v>
      </c>
      <c r="B381" t="str">
        <f>VLOOKUP($A381,Raw!$B$2:$DG$512,38,0)</f>
        <v>0</v>
      </c>
      <c r="C381" t="str">
        <f>VLOOKUP($A381,Raw!$B$2:$DG$512,39,0)</f>
        <v>0</v>
      </c>
      <c r="D381" t="str">
        <f>VLOOKUP($A381,Raw!$B$2:$DG$512,40,0)</f>
        <v>0</v>
      </c>
      <c r="E381" t="str">
        <f>VLOOKUP($A381,Raw!$B$2:$DG$512,41,0)</f>
        <v>0</v>
      </c>
      <c r="F381" t="str">
        <f>VLOOKUP($A381,Raw!$B$2:$DG$512,42,0)</f>
        <v>0</v>
      </c>
      <c r="G381" t="str">
        <f>VLOOKUP($A381,Raw!$B$2:$DG$512,43,0)</f>
        <v>0</v>
      </c>
      <c r="H381" t="str">
        <f>VLOOKUP($A381,Raw!$B$2:$DG$512,44,0)</f>
        <v>0</v>
      </c>
      <c r="I381" t="str">
        <f>VLOOKUP($A381,Raw!$B$2:$DG$512,45,0)</f>
        <v>0</v>
      </c>
      <c r="J381" t="str">
        <f>VLOOKUP($A381,Raw!$B$2:$DG$512,46,0)</f>
        <v>0</v>
      </c>
      <c r="K381" t="str">
        <f>VLOOKUP($A381,Raw!$B$2:$DG$512,47,0)</f>
        <v>0</v>
      </c>
      <c r="L381" t="str">
        <f>VLOOKUP($A381,Raw!$B$2:$DG$512,48,0)</f>
        <v>0</v>
      </c>
      <c r="M381" t="str">
        <f>VLOOKUP($A381,Raw!$B$2:$DG$512,49,0)</f>
        <v>0</v>
      </c>
    </row>
    <row r="382" spans="1:13" x14ac:dyDescent="0.3">
      <c r="A382" s="1" t="s">
        <v>6313</v>
      </c>
      <c r="B382" t="str">
        <f>VLOOKUP($A382,Raw!$B$2:$DG$512,38,0)</f>
        <v>11516.42</v>
      </c>
      <c r="C382" t="str">
        <f>VLOOKUP($A382,Raw!$B$2:$DG$512,39,0)</f>
        <v>0</v>
      </c>
      <c r="D382" t="str">
        <f>VLOOKUP($A382,Raw!$B$2:$DG$512,40,0)</f>
        <v>59292.45</v>
      </c>
      <c r="E382" t="str">
        <f>VLOOKUP($A382,Raw!$B$2:$DG$512,41,0)</f>
        <v>0</v>
      </c>
      <c r="F382" t="str">
        <f>VLOOKUP($A382,Raw!$B$2:$DG$512,42,0)</f>
        <v>0</v>
      </c>
      <c r="G382" t="str">
        <f>VLOOKUP($A382,Raw!$B$2:$DG$512,43,0)</f>
        <v>0</v>
      </c>
      <c r="H382" t="str">
        <f>VLOOKUP($A382,Raw!$B$2:$DG$512,44,0)</f>
        <v>0</v>
      </c>
      <c r="I382" t="str">
        <f>VLOOKUP($A382,Raw!$B$2:$DG$512,45,0)</f>
        <v>0</v>
      </c>
      <c r="J382" t="str">
        <f>VLOOKUP($A382,Raw!$B$2:$DG$512,46,0)</f>
        <v>0</v>
      </c>
      <c r="K382" t="str">
        <f>VLOOKUP($A382,Raw!$B$2:$DG$512,47,0)</f>
        <v>0</v>
      </c>
      <c r="L382" t="str">
        <f>VLOOKUP($A382,Raw!$B$2:$DG$512,48,0)</f>
        <v>1489.56</v>
      </c>
      <c r="M382" t="str">
        <f>VLOOKUP($A382,Raw!$B$2:$DG$512,49,0)</f>
        <v>72298.43</v>
      </c>
    </row>
    <row r="383" spans="1:13" x14ac:dyDescent="0.3">
      <c r="A383" s="1" t="s">
        <v>6336</v>
      </c>
      <c r="B383" t="str">
        <f>VLOOKUP($A383,Raw!$B$2:$DG$512,38,0)</f>
        <v>0</v>
      </c>
      <c r="C383" t="str">
        <f>VLOOKUP($A383,Raw!$B$2:$DG$512,39,0)</f>
        <v>0</v>
      </c>
      <c r="D383" t="str">
        <f>VLOOKUP($A383,Raw!$B$2:$DG$512,40,0)</f>
        <v>0</v>
      </c>
      <c r="E383" t="str">
        <f>VLOOKUP($A383,Raw!$B$2:$DG$512,41,0)</f>
        <v>0</v>
      </c>
      <c r="F383" t="str">
        <f>VLOOKUP($A383,Raw!$B$2:$DG$512,42,0)</f>
        <v>0</v>
      </c>
      <c r="G383" t="str">
        <f>VLOOKUP($A383,Raw!$B$2:$DG$512,43,0)</f>
        <v>0</v>
      </c>
      <c r="H383" t="str">
        <f>VLOOKUP($A383,Raw!$B$2:$DG$512,44,0)</f>
        <v>0</v>
      </c>
      <c r="I383" t="str">
        <f>VLOOKUP($A383,Raw!$B$2:$DG$512,45,0)</f>
        <v>0</v>
      </c>
      <c r="J383" t="str">
        <f>VLOOKUP($A383,Raw!$B$2:$DG$512,46,0)</f>
        <v>0</v>
      </c>
      <c r="K383" t="str">
        <f>VLOOKUP($A383,Raw!$B$2:$DG$512,47,0)</f>
        <v>0</v>
      </c>
      <c r="L383" t="str">
        <f>VLOOKUP($A383,Raw!$B$2:$DG$512,48,0)</f>
        <v>0</v>
      </c>
      <c r="M383" t="str">
        <f>VLOOKUP($A383,Raw!$B$2:$DG$512,49,0)</f>
        <v>0</v>
      </c>
    </row>
    <row r="384" spans="1:13" x14ac:dyDescent="0.3">
      <c r="A384" s="1" t="s">
        <v>6347</v>
      </c>
      <c r="B384" t="str">
        <f>VLOOKUP($A384,Raw!$B$2:$DG$512,38,0)</f>
        <v>0</v>
      </c>
      <c r="C384" t="str">
        <f>VLOOKUP($A384,Raw!$B$2:$DG$512,39,0)</f>
        <v>0</v>
      </c>
      <c r="D384" t="str">
        <f>VLOOKUP($A384,Raw!$B$2:$DG$512,40,0)</f>
        <v>0</v>
      </c>
      <c r="E384" t="str">
        <f>VLOOKUP($A384,Raw!$B$2:$DG$512,41,0)</f>
        <v>0</v>
      </c>
      <c r="F384" t="str">
        <f>VLOOKUP($A384,Raw!$B$2:$DG$512,42,0)</f>
        <v>0</v>
      </c>
      <c r="G384" t="str">
        <f>VLOOKUP($A384,Raw!$B$2:$DG$512,43,0)</f>
        <v>0</v>
      </c>
      <c r="H384" t="str">
        <f>VLOOKUP($A384,Raw!$B$2:$DG$512,44,0)</f>
        <v>0</v>
      </c>
      <c r="I384" t="str">
        <f>VLOOKUP($A384,Raw!$B$2:$DG$512,45,0)</f>
        <v>0</v>
      </c>
      <c r="J384" t="str">
        <f>VLOOKUP($A384,Raw!$B$2:$DG$512,46,0)</f>
        <v>0</v>
      </c>
      <c r="K384" t="str">
        <f>VLOOKUP($A384,Raw!$B$2:$DG$512,47,0)</f>
        <v>0</v>
      </c>
      <c r="L384" t="str">
        <f>VLOOKUP($A384,Raw!$B$2:$DG$512,48,0)</f>
        <v>0</v>
      </c>
      <c r="M384" t="str">
        <f>VLOOKUP($A384,Raw!$B$2:$DG$512,49,0)</f>
        <v>0</v>
      </c>
    </row>
    <row r="385" spans="1:13" x14ac:dyDescent="0.3">
      <c r="A385" s="1" t="s">
        <v>6355</v>
      </c>
      <c r="B385" t="str">
        <f>VLOOKUP($A385,Raw!$B$2:$DG$512,38,0)</f>
        <v>0</v>
      </c>
      <c r="C385" t="str">
        <f>VLOOKUP($A385,Raw!$B$2:$DG$512,39,0)</f>
        <v>0</v>
      </c>
      <c r="D385" t="str">
        <f>VLOOKUP($A385,Raw!$B$2:$DG$512,40,0)</f>
        <v>0</v>
      </c>
      <c r="E385" t="str">
        <f>VLOOKUP($A385,Raw!$B$2:$DG$512,41,0)</f>
        <v>0</v>
      </c>
      <c r="F385" t="str">
        <f>VLOOKUP($A385,Raw!$B$2:$DG$512,42,0)</f>
        <v>0</v>
      </c>
      <c r="G385" t="str">
        <f>VLOOKUP($A385,Raw!$B$2:$DG$512,43,0)</f>
        <v>0</v>
      </c>
      <c r="H385" t="str">
        <f>VLOOKUP($A385,Raw!$B$2:$DG$512,44,0)</f>
        <v>0</v>
      </c>
      <c r="I385" t="str">
        <f>VLOOKUP($A385,Raw!$B$2:$DG$512,45,0)</f>
        <v>0</v>
      </c>
      <c r="J385" t="str">
        <f>VLOOKUP($A385,Raw!$B$2:$DG$512,46,0)</f>
        <v>0</v>
      </c>
      <c r="K385" t="str">
        <f>VLOOKUP($A385,Raw!$B$2:$DG$512,47,0)</f>
        <v>0</v>
      </c>
      <c r="L385" t="str">
        <f>VLOOKUP($A385,Raw!$B$2:$DG$512,48,0)</f>
        <v>0</v>
      </c>
      <c r="M385" t="str">
        <f>VLOOKUP($A385,Raw!$B$2:$DG$512,49,0)</f>
        <v>0</v>
      </c>
    </row>
    <row r="386" spans="1:13" x14ac:dyDescent="0.3">
      <c r="A386" s="1" t="s">
        <v>6367</v>
      </c>
      <c r="B386" t="str">
        <f>VLOOKUP($A386,Raw!$B$2:$DG$512,38,0)</f>
        <v>1.3</v>
      </c>
      <c r="C386" t="str">
        <f>VLOOKUP($A386,Raw!$B$2:$DG$512,39,0)</f>
        <v>0</v>
      </c>
      <c r="D386" t="str">
        <f>VLOOKUP($A386,Raw!$B$2:$DG$512,40,0)</f>
        <v>0</v>
      </c>
      <c r="E386" t="str">
        <f>VLOOKUP($A386,Raw!$B$2:$DG$512,41,0)</f>
        <v>0</v>
      </c>
      <c r="F386" t="str">
        <f>VLOOKUP($A386,Raw!$B$2:$DG$512,42,0)</f>
        <v>0</v>
      </c>
      <c r="G386" t="str">
        <f>VLOOKUP($A386,Raw!$B$2:$DG$512,43,0)</f>
        <v>0</v>
      </c>
      <c r="H386" t="str">
        <f>VLOOKUP($A386,Raw!$B$2:$DG$512,44,0)</f>
        <v>0</v>
      </c>
      <c r="I386" t="str">
        <f>VLOOKUP($A386,Raw!$B$2:$DG$512,45,0)</f>
        <v>0</v>
      </c>
      <c r="J386" t="str">
        <f>VLOOKUP($A386,Raw!$B$2:$DG$512,46,0)</f>
        <v>0</v>
      </c>
      <c r="K386" t="str">
        <f>VLOOKUP($A386,Raw!$B$2:$DG$512,47,0)</f>
        <v>0</v>
      </c>
      <c r="L386" t="str">
        <f>VLOOKUP($A386,Raw!$B$2:$DG$512,48,0)</f>
        <v>0.02</v>
      </c>
      <c r="M386" t="str">
        <f>VLOOKUP($A386,Raw!$B$2:$DG$512,49,0)</f>
        <v>1.32</v>
      </c>
    </row>
    <row r="387" spans="1:13" x14ac:dyDescent="0.3">
      <c r="A387" s="1" t="s">
        <v>6387</v>
      </c>
      <c r="B387" t="str">
        <f>VLOOKUP($A387,Raw!$B$2:$DG$512,38,0)</f>
        <v>0</v>
      </c>
      <c r="C387" t="str">
        <f>VLOOKUP($A387,Raw!$B$2:$DG$512,39,0)</f>
        <v>0</v>
      </c>
      <c r="D387" t="str">
        <f>VLOOKUP($A387,Raw!$B$2:$DG$512,40,0)</f>
        <v>0</v>
      </c>
      <c r="E387" t="str">
        <f>VLOOKUP($A387,Raw!$B$2:$DG$512,41,0)</f>
        <v>0</v>
      </c>
      <c r="F387" t="str">
        <f>VLOOKUP($A387,Raw!$B$2:$DG$512,42,0)</f>
        <v>0</v>
      </c>
      <c r="G387" t="str">
        <f>VLOOKUP($A387,Raw!$B$2:$DG$512,43,0)</f>
        <v>0</v>
      </c>
      <c r="H387" t="str">
        <f>VLOOKUP($A387,Raw!$B$2:$DG$512,44,0)</f>
        <v>0</v>
      </c>
      <c r="I387" t="str">
        <f>VLOOKUP($A387,Raw!$B$2:$DG$512,45,0)</f>
        <v>0</v>
      </c>
      <c r="J387" t="str">
        <f>VLOOKUP($A387,Raw!$B$2:$DG$512,46,0)</f>
        <v>0</v>
      </c>
      <c r="K387" t="str">
        <f>VLOOKUP($A387,Raw!$B$2:$DG$512,47,0)</f>
        <v>0</v>
      </c>
      <c r="L387" t="str">
        <f>VLOOKUP($A387,Raw!$B$2:$DG$512,48,0)</f>
        <v>0</v>
      </c>
      <c r="M387" t="str">
        <f>VLOOKUP($A387,Raw!$B$2:$DG$512,49,0)</f>
        <v>0</v>
      </c>
    </row>
    <row r="388" spans="1:13" x14ac:dyDescent="0.3">
      <c r="A388" s="1" t="s">
        <v>6408</v>
      </c>
      <c r="B388" t="str">
        <f>VLOOKUP($A388,Raw!$B$2:$DG$512,38,0)</f>
        <v>0</v>
      </c>
      <c r="C388" t="str">
        <f>VLOOKUP($A388,Raw!$B$2:$DG$512,39,0)</f>
        <v>0</v>
      </c>
      <c r="D388" t="str">
        <f>VLOOKUP($A388,Raw!$B$2:$DG$512,40,0)</f>
        <v>0</v>
      </c>
      <c r="E388" t="str">
        <f>VLOOKUP($A388,Raw!$B$2:$DG$512,41,0)</f>
        <v>0</v>
      </c>
      <c r="F388" t="str">
        <f>VLOOKUP($A388,Raw!$B$2:$DG$512,42,0)</f>
        <v>0</v>
      </c>
      <c r="G388" t="str">
        <f>VLOOKUP($A388,Raw!$B$2:$DG$512,43,0)</f>
        <v>0</v>
      </c>
      <c r="H388" t="str">
        <f>VLOOKUP($A388,Raw!$B$2:$DG$512,44,0)</f>
        <v>0</v>
      </c>
      <c r="I388" t="str">
        <f>VLOOKUP($A388,Raw!$B$2:$DG$512,45,0)</f>
        <v>0</v>
      </c>
      <c r="J388" t="str">
        <f>VLOOKUP($A388,Raw!$B$2:$DG$512,46,0)</f>
        <v>0</v>
      </c>
      <c r="K388" t="str">
        <f>VLOOKUP($A388,Raw!$B$2:$DG$512,47,0)</f>
        <v>0</v>
      </c>
      <c r="L388" t="str">
        <f>VLOOKUP($A388,Raw!$B$2:$DG$512,48,0)</f>
        <v>0</v>
      </c>
      <c r="M388" t="str">
        <f>VLOOKUP($A388,Raw!$B$2:$DG$512,49,0)</f>
        <v>0</v>
      </c>
    </row>
    <row r="389" spans="1:13" x14ac:dyDescent="0.3">
      <c r="A389" s="1" t="s">
        <v>6426</v>
      </c>
      <c r="B389" t="str">
        <f>VLOOKUP($A389,Raw!$B$2:$DG$512,38,0)</f>
        <v>3.06</v>
      </c>
      <c r="C389" t="str">
        <f>VLOOKUP($A389,Raw!$B$2:$DG$512,39,0)</f>
        <v>0</v>
      </c>
      <c r="D389" t="str">
        <f>VLOOKUP($A389,Raw!$B$2:$DG$512,40,0)</f>
        <v>1.71</v>
      </c>
      <c r="E389" t="str">
        <f>VLOOKUP($A389,Raw!$B$2:$DG$512,41,0)</f>
        <v>0</v>
      </c>
      <c r="F389" t="str">
        <f>VLOOKUP($A389,Raw!$B$2:$DG$512,42,0)</f>
        <v>0</v>
      </c>
      <c r="G389" t="str">
        <f>VLOOKUP($A389,Raw!$B$2:$DG$512,43,0)</f>
        <v>0</v>
      </c>
      <c r="H389" t="str">
        <f>VLOOKUP($A389,Raw!$B$2:$DG$512,44,0)</f>
        <v>0</v>
      </c>
      <c r="I389" t="str">
        <f>VLOOKUP($A389,Raw!$B$2:$DG$512,45,0)</f>
        <v>0</v>
      </c>
      <c r="J389" t="str">
        <f>VLOOKUP($A389,Raw!$B$2:$DG$512,46,0)</f>
        <v>0</v>
      </c>
      <c r="K389" t="str">
        <f>VLOOKUP($A389,Raw!$B$2:$DG$512,47,0)</f>
        <v>0.67</v>
      </c>
      <c r="L389" t="str">
        <f>VLOOKUP($A389,Raw!$B$2:$DG$512,48,0)</f>
        <v>2.93</v>
      </c>
      <c r="M389" t="str">
        <f>VLOOKUP($A389,Raw!$B$2:$DG$512,49,0)</f>
        <v>8.37</v>
      </c>
    </row>
    <row r="390" spans="1:13" x14ac:dyDescent="0.3">
      <c r="A390" s="1" t="s">
        <v>6450</v>
      </c>
      <c r="B390" t="str">
        <f>VLOOKUP($A390,Raw!$B$2:$DG$512,38,0)</f>
        <v>0</v>
      </c>
      <c r="C390" t="str">
        <f>VLOOKUP($A390,Raw!$B$2:$DG$512,39,0)</f>
        <v>0</v>
      </c>
      <c r="D390" t="str">
        <f>VLOOKUP($A390,Raw!$B$2:$DG$512,40,0)</f>
        <v>0</v>
      </c>
      <c r="E390" t="str">
        <f>VLOOKUP($A390,Raw!$B$2:$DG$512,41,0)</f>
        <v>0</v>
      </c>
      <c r="F390" t="str">
        <f>VLOOKUP($A390,Raw!$B$2:$DG$512,42,0)</f>
        <v>0</v>
      </c>
      <c r="G390" t="str">
        <f>VLOOKUP($A390,Raw!$B$2:$DG$512,43,0)</f>
        <v>0</v>
      </c>
      <c r="H390" t="str">
        <f>VLOOKUP($A390,Raw!$B$2:$DG$512,44,0)</f>
        <v>0</v>
      </c>
      <c r="I390" t="str">
        <f>VLOOKUP($A390,Raw!$B$2:$DG$512,45,0)</f>
        <v>0</v>
      </c>
      <c r="J390" t="str">
        <f>VLOOKUP($A390,Raw!$B$2:$DG$512,46,0)</f>
        <v>0</v>
      </c>
      <c r="K390" t="str">
        <f>VLOOKUP($A390,Raw!$B$2:$DG$512,47,0)</f>
        <v>0</v>
      </c>
      <c r="L390" t="str">
        <f>VLOOKUP($A390,Raw!$B$2:$DG$512,48,0)</f>
        <v>0</v>
      </c>
      <c r="M390" t="str">
        <f>VLOOKUP($A390,Raw!$B$2:$DG$512,49,0)</f>
        <v>0</v>
      </c>
    </row>
    <row r="391" spans="1:13" x14ac:dyDescent="0.3">
      <c r="A391" s="1" t="s">
        <v>6464</v>
      </c>
      <c r="B391" t="str">
        <f>VLOOKUP($A391,Raw!$B$2:$DG$512,38,0)</f>
        <v>0</v>
      </c>
      <c r="C391" t="str">
        <f>VLOOKUP($A391,Raw!$B$2:$DG$512,39,0)</f>
        <v>0</v>
      </c>
      <c r="D391" t="str">
        <f>VLOOKUP($A391,Raw!$B$2:$DG$512,40,0)</f>
        <v>0</v>
      </c>
      <c r="E391" t="str">
        <f>VLOOKUP($A391,Raw!$B$2:$DG$512,41,0)</f>
        <v>0</v>
      </c>
      <c r="F391" t="str">
        <f>VLOOKUP($A391,Raw!$B$2:$DG$512,42,0)</f>
        <v>0</v>
      </c>
      <c r="G391" t="str">
        <f>VLOOKUP($A391,Raw!$B$2:$DG$512,43,0)</f>
        <v>0</v>
      </c>
      <c r="H391" t="str">
        <f>VLOOKUP($A391,Raw!$B$2:$DG$512,44,0)</f>
        <v>0</v>
      </c>
      <c r="I391" t="str">
        <f>VLOOKUP($A391,Raw!$B$2:$DG$512,45,0)</f>
        <v>0</v>
      </c>
      <c r="J391" t="str">
        <f>VLOOKUP($A391,Raw!$B$2:$DG$512,46,0)</f>
        <v>0</v>
      </c>
      <c r="K391" t="str">
        <f>VLOOKUP($A391,Raw!$B$2:$DG$512,47,0)</f>
        <v>0</v>
      </c>
      <c r="L391" t="str">
        <f>VLOOKUP($A391,Raw!$B$2:$DG$512,48,0)</f>
        <v>0</v>
      </c>
      <c r="M391" t="str">
        <f>VLOOKUP($A391,Raw!$B$2:$DG$512,49,0)</f>
        <v>0</v>
      </c>
    </row>
    <row r="392" spans="1:13" x14ac:dyDescent="0.3">
      <c r="A392" s="1" t="s">
        <v>6489</v>
      </c>
      <c r="B392" t="str">
        <f>VLOOKUP($A392,Raw!$B$2:$DG$512,38,0)</f>
        <v>0</v>
      </c>
      <c r="C392" t="str">
        <f>VLOOKUP($A392,Raw!$B$2:$DG$512,39,0)</f>
        <v>0</v>
      </c>
      <c r="D392" t="str">
        <f>VLOOKUP($A392,Raw!$B$2:$DG$512,40,0)</f>
        <v>0</v>
      </c>
      <c r="E392" t="str">
        <f>VLOOKUP($A392,Raw!$B$2:$DG$512,41,0)</f>
        <v>0</v>
      </c>
      <c r="F392" t="str">
        <f>VLOOKUP($A392,Raw!$B$2:$DG$512,42,0)</f>
        <v>0</v>
      </c>
      <c r="G392" t="str">
        <f>VLOOKUP($A392,Raw!$B$2:$DG$512,43,0)</f>
        <v>0</v>
      </c>
      <c r="H392" t="str">
        <f>VLOOKUP($A392,Raw!$B$2:$DG$512,44,0)</f>
        <v>0</v>
      </c>
      <c r="I392" t="str">
        <f>VLOOKUP($A392,Raw!$B$2:$DG$512,45,0)</f>
        <v>0</v>
      </c>
      <c r="J392" t="str">
        <f>VLOOKUP($A392,Raw!$B$2:$DG$512,46,0)</f>
        <v>0</v>
      </c>
      <c r="K392" t="str">
        <f>VLOOKUP($A392,Raw!$B$2:$DG$512,47,0)</f>
        <v>0</v>
      </c>
      <c r="L392" t="str">
        <f>VLOOKUP($A392,Raw!$B$2:$DG$512,48,0)</f>
        <v>0</v>
      </c>
      <c r="M392" t="str">
        <f>VLOOKUP($A392,Raw!$B$2:$DG$512,49,0)</f>
        <v>0</v>
      </c>
    </row>
    <row r="393" spans="1:13" x14ac:dyDescent="0.3">
      <c r="A393" s="1" t="s">
        <v>6500</v>
      </c>
      <c r="B393" t="str">
        <f>VLOOKUP($A393,Raw!$B$2:$DG$512,38,0)</f>
        <v>0</v>
      </c>
      <c r="C393" t="str">
        <f>VLOOKUP($A393,Raw!$B$2:$DG$512,39,0)</f>
        <v>0</v>
      </c>
      <c r="D393" t="str">
        <f>VLOOKUP($A393,Raw!$B$2:$DG$512,40,0)</f>
        <v>0</v>
      </c>
      <c r="E393" t="str">
        <f>VLOOKUP($A393,Raw!$B$2:$DG$512,41,0)</f>
        <v>0</v>
      </c>
      <c r="F393" t="str">
        <f>VLOOKUP($A393,Raw!$B$2:$DG$512,42,0)</f>
        <v>0</v>
      </c>
      <c r="G393" t="str">
        <f>VLOOKUP($A393,Raw!$B$2:$DG$512,43,0)</f>
        <v>0</v>
      </c>
      <c r="H393" t="str">
        <f>VLOOKUP($A393,Raw!$B$2:$DG$512,44,0)</f>
        <v>0</v>
      </c>
      <c r="I393" t="str">
        <f>VLOOKUP($A393,Raw!$B$2:$DG$512,45,0)</f>
        <v>0</v>
      </c>
      <c r="J393" t="str">
        <f>VLOOKUP($A393,Raw!$B$2:$DG$512,46,0)</f>
        <v>0</v>
      </c>
      <c r="K393" t="str">
        <f>VLOOKUP($A393,Raw!$B$2:$DG$512,47,0)</f>
        <v>0</v>
      </c>
      <c r="L393" t="str">
        <f>VLOOKUP($A393,Raw!$B$2:$DG$512,48,0)</f>
        <v>0</v>
      </c>
      <c r="M393" t="str">
        <f>VLOOKUP($A393,Raw!$B$2:$DG$512,49,0)</f>
        <v>0</v>
      </c>
    </row>
    <row r="394" spans="1:13" x14ac:dyDescent="0.3">
      <c r="A394" s="1" t="s">
        <v>6519</v>
      </c>
      <c r="B394" t="str">
        <f>VLOOKUP($A394,Raw!$B$2:$DG$512,38,0)</f>
        <v>0</v>
      </c>
      <c r="C394" t="str">
        <f>VLOOKUP($A394,Raw!$B$2:$DG$512,39,0)</f>
        <v>0</v>
      </c>
      <c r="D394" t="str">
        <f>VLOOKUP($A394,Raw!$B$2:$DG$512,40,0)</f>
        <v>0</v>
      </c>
      <c r="E394" t="str">
        <f>VLOOKUP($A394,Raw!$B$2:$DG$512,41,0)</f>
        <v>0</v>
      </c>
      <c r="F394" t="str">
        <f>VLOOKUP($A394,Raw!$B$2:$DG$512,42,0)</f>
        <v>0</v>
      </c>
      <c r="G394" t="str">
        <f>VLOOKUP($A394,Raw!$B$2:$DG$512,43,0)</f>
        <v>0</v>
      </c>
      <c r="H394" t="str">
        <f>VLOOKUP($A394,Raw!$B$2:$DG$512,44,0)</f>
        <v>0</v>
      </c>
      <c r="I394" t="str">
        <f>VLOOKUP($A394,Raw!$B$2:$DG$512,45,0)</f>
        <v>0</v>
      </c>
      <c r="J394" t="str">
        <f>VLOOKUP($A394,Raw!$B$2:$DG$512,46,0)</f>
        <v>0</v>
      </c>
      <c r="K394" t="str">
        <f>VLOOKUP($A394,Raw!$B$2:$DG$512,47,0)</f>
        <v>0</v>
      </c>
      <c r="L394" t="str">
        <f>VLOOKUP($A394,Raw!$B$2:$DG$512,48,0)</f>
        <v>0</v>
      </c>
      <c r="M394" t="str">
        <f>VLOOKUP($A394,Raw!$B$2:$DG$512,49,0)</f>
        <v>0</v>
      </c>
    </row>
    <row r="395" spans="1:13" x14ac:dyDescent="0.3">
      <c r="A395" s="1" t="s">
        <v>6527</v>
      </c>
      <c r="B395" t="str">
        <f>VLOOKUP($A395,Raw!$B$2:$DG$512,38,0)</f>
        <v>0</v>
      </c>
      <c r="C395" t="str">
        <f>VLOOKUP($A395,Raw!$B$2:$DG$512,39,0)</f>
        <v>0</v>
      </c>
      <c r="D395" t="str">
        <f>VLOOKUP($A395,Raw!$B$2:$DG$512,40,0)</f>
        <v>0</v>
      </c>
      <c r="E395" t="str">
        <f>VLOOKUP($A395,Raw!$B$2:$DG$512,41,0)</f>
        <v>0</v>
      </c>
      <c r="F395" t="str">
        <f>VLOOKUP($A395,Raw!$B$2:$DG$512,42,0)</f>
        <v>0</v>
      </c>
      <c r="G395" t="str">
        <f>VLOOKUP($A395,Raw!$B$2:$DG$512,43,0)</f>
        <v>0</v>
      </c>
      <c r="H395" t="str">
        <f>VLOOKUP($A395,Raw!$B$2:$DG$512,44,0)</f>
        <v>0</v>
      </c>
      <c r="I395" t="str">
        <f>VLOOKUP($A395,Raw!$B$2:$DG$512,45,0)</f>
        <v>0</v>
      </c>
      <c r="J395" t="str">
        <f>VLOOKUP($A395,Raw!$B$2:$DG$512,46,0)</f>
        <v>0</v>
      </c>
      <c r="K395" t="str">
        <f>VLOOKUP($A395,Raw!$B$2:$DG$512,47,0)</f>
        <v>0</v>
      </c>
      <c r="L395" t="str">
        <f>VLOOKUP($A395,Raw!$B$2:$DG$512,48,0)</f>
        <v>0</v>
      </c>
      <c r="M395" t="str">
        <f>VLOOKUP($A395,Raw!$B$2:$DG$512,49,0)</f>
        <v>0</v>
      </c>
    </row>
    <row r="396" spans="1:13" x14ac:dyDescent="0.3">
      <c r="A396" s="1" t="s">
        <v>6548</v>
      </c>
      <c r="B396" t="str">
        <f>VLOOKUP($A396,Raw!$B$2:$DG$512,38,0)</f>
        <v>0</v>
      </c>
      <c r="C396" t="str">
        <f>VLOOKUP($A396,Raw!$B$2:$DG$512,39,0)</f>
        <v>0</v>
      </c>
      <c r="D396" t="str">
        <f>VLOOKUP($A396,Raw!$B$2:$DG$512,40,0)</f>
        <v>0</v>
      </c>
      <c r="E396" t="str">
        <f>VLOOKUP($A396,Raw!$B$2:$DG$512,41,0)</f>
        <v>0</v>
      </c>
      <c r="F396" t="str">
        <f>VLOOKUP($A396,Raw!$B$2:$DG$512,42,0)</f>
        <v>0</v>
      </c>
      <c r="G396" t="str">
        <f>VLOOKUP($A396,Raw!$B$2:$DG$512,43,0)</f>
        <v>0</v>
      </c>
      <c r="H396" t="str">
        <f>VLOOKUP($A396,Raw!$B$2:$DG$512,44,0)</f>
        <v>0</v>
      </c>
      <c r="I396" t="str">
        <f>VLOOKUP($A396,Raw!$B$2:$DG$512,45,0)</f>
        <v>0</v>
      </c>
      <c r="J396" t="str">
        <f>VLOOKUP($A396,Raw!$B$2:$DG$512,46,0)</f>
        <v>0</v>
      </c>
      <c r="K396" t="str">
        <f>VLOOKUP($A396,Raw!$B$2:$DG$512,47,0)</f>
        <v>0</v>
      </c>
      <c r="L396" t="str">
        <f>VLOOKUP($A396,Raw!$B$2:$DG$512,48,0)</f>
        <v>0</v>
      </c>
      <c r="M396" t="str">
        <f>VLOOKUP($A396,Raw!$B$2:$DG$512,49,0)</f>
        <v>0</v>
      </c>
    </row>
    <row r="397" spans="1:13" x14ac:dyDescent="0.3">
      <c r="A397" s="1" t="s">
        <v>6565</v>
      </c>
      <c r="B397" t="str">
        <f>VLOOKUP($A397,Raw!$B$2:$DG$512,38,0)</f>
        <v>0</v>
      </c>
      <c r="C397" t="str">
        <f>VLOOKUP($A397,Raw!$B$2:$DG$512,39,0)</f>
        <v>0</v>
      </c>
      <c r="D397" t="str">
        <f>VLOOKUP($A397,Raw!$B$2:$DG$512,40,0)</f>
        <v>0</v>
      </c>
      <c r="E397" t="str">
        <f>VLOOKUP($A397,Raw!$B$2:$DG$512,41,0)</f>
        <v>0</v>
      </c>
      <c r="F397" t="str">
        <f>VLOOKUP($A397,Raw!$B$2:$DG$512,42,0)</f>
        <v>0</v>
      </c>
      <c r="G397" t="str">
        <f>VLOOKUP($A397,Raw!$B$2:$DG$512,43,0)</f>
        <v>0</v>
      </c>
      <c r="H397" t="str">
        <f>VLOOKUP($A397,Raw!$B$2:$DG$512,44,0)</f>
        <v>0</v>
      </c>
      <c r="I397" t="str">
        <f>VLOOKUP($A397,Raw!$B$2:$DG$512,45,0)</f>
        <v>0</v>
      </c>
      <c r="J397" t="str">
        <f>VLOOKUP($A397,Raw!$B$2:$DG$512,46,0)</f>
        <v>0</v>
      </c>
      <c r="K397" t="str">
        <f>VLOOKUP($A397,Raw!$B$2:$DG$512,47,0)</f>
        <v>0</v>
      </c>
      <c r="L397" t="str">
        <f>VLOOKUP($A397,Raw!$B$2:$DG$512,48,0)</f>
        <v>0</v>
      </c>
      <c r="M397" t="str">
        <f>VLOOKUP($A397,Raw!$B$2:$DG$512,49,0)</f>
        <v>0</v>
      </c>
    </row>
    <row r="398" spans="1:13" x14ac:dyDescent="0.3">
      <c r="A398" s="1" t="s">
        <v>6574</v>
      </c>
      <c r="B398" t="str">
        <f>VLOOKUP($A398,Raw!$B$2:$DG$512,38,0)</f>
        <v>0</v>
      </c>
      <c r="C398" t="str">
        <f>VLOOKUP($A398,Raw!$B$2:$DG$512,39,0)</f>
        <v>0</v>
      </c>
      <c r="D398" t="str">
        <f>VLOOKUP($A398,Raw!$B$2:$DG$512,40,0)</f>
        <v>0</v>
      </c>
      <c r="E398" t="str">
        <f>VLOOKUP($A398,Raw!$B$2:$DG$512,41,0)</f>
        <v>0</v>
      </c>
      <c r="F398" t="str">
        <f>VLOOKUP($A398,Raw!$B$2:$DG$512,42,0)</f>
        <v>0</v>
      </c>
      <c r="G398" t="str">
        <f>VLOOKUP($A398,Raw!$B$2:$DG$512,43,0)</f>
        <v>0</v>
      </c>
      <c r="H398" t="str">
        <f>VLOOKUP($A398,Raw!$B$2:$DG$512,44,0)</f>
        <v>0</v>
      </c>
      <c r="I398" t="str">
        <f>VLOOKUP($A398,Raw!$B$2:$DG$512,45,0)</f>
        <v>0</v>
      </c>
      <c r="J398" t="str">
        <f>VLOOKUP($A398,Raw!$B$2:$DG$512,46,0)</f>
        <v>0</v>
      </c>
      <c r="K398" t="str">
        <f>VLOOKUP($A398,Raw!$B$2:$DG$512,47,0)</f>
        <v>0</v>
      </c>
      <c r="L398" t="str">
        <f>VLOOKUP($A398,Raw!$B$2:$DG$512,48,0)</f>
        <v>0</v>
      </c>
      <c r="M398" t="str">
        <f>VLOOKUP($A398,Raw!$B$2:$DG$512,49,0)</f>
        <v>0</v>
      </c>
    </row>
    <row r="399" spans="1:13" x14ac:dyDescent="0.3">
      <c r="A399" s="1" t="s">
        <v>6582</v>
      </c>
      <c r="B399" t="str">
        <f>VLOOKUP($A399,Raw!$B$2:$DG$512,38,0)</f>
        <v>1.9684</v>
      </c>
      <c r="C399" t="str">
        <f>VLOOKUP($A399,Raw!$B$2:$DG$512,39,0)</f>
        <v>0</v>
      </c>
      <c r="D399" t="str">
        <f>VLOOKUP($A399,Raw!$B$2:$DG$512,40,0)</f>
        <v>0</v>
      </c>
      <c r="E399" t="str">
        <f>VLOOKUP($A399,Raw!$B$2:$DG$512,41,0)</f>
        <v>0</v>
      </c>
      <c r="F399" t="str">
        <f>VLOOKUP($A399,Raw!$B$2:$DG$512,42,0)</f>
        <v>0</v>
      </c>
      <c r="G399" t="str">
        <f>VLOOKUP($A399,Raw!$B$2:$DG$512,43,0)</f>
        <v>0</v>
      </c>
      <c r="H399" t="str">
        <f>VLOOKUP($A399,Raw!$B$2:$DG$512,44,0)</f>
        <v>0</v>
      </c>
      <c r="I399" t="str">
        <f>VLOOKUP($A399,Raw!$B$2:$DG$512,45,0)</f>
        <v>0</v>
      </c>
      <c r="J399" t="str">
        <f>VLOOKUP($A399,Raw!$B$2:$DG$512,46,0)</f>
        <v>0</v>
      </c>
      <c r="K399" t="str">
        <f>VLOOKUP($A399,Raw!$B$2:$DG$512,47,0)</f>
        <v>0</v>
      </c>
      <c r="L399" t="str">
        <f>VLOOKUP($A399,Raw!$B$2:$DG$512,48,0)</f>
        <v>0.0521</v>
      </c>
      <c r="M399" t="str">
        <f>VLOOKUP($A399,Raw!$B$2:$DG$512,49,0)</f>
        <v>2.0205</v>
      </c>
    </row>
    <row r="400" spans="1:13" x14ac:dyDescent="0.3">
      <c r="A400" s="1" t="s">
        <v>6603</v>
      </c>
      <c r="B400" t="str">
        <f>VLOOKUP($A400,Raw!$B$2:$DG$512,38,0)</f>
        <v>0</v>
      </c>
      <c r="C400" t="str">
        <f>VLOOKUP($A400,Raw!$B$2:$DG$512,39,0)</f>
        <v>0</v>
      </c>
      <c r="D400" t="str">
        <f>VLOOKUP($A400,Raw!$B$2:$DG$512,40,0)</f>
        <v>0</v>
      </c>
      <c r="E400" t="str">
        <f>VLOOKUP($A400,Raw!$B$2:$DG$512,41,0)</f>
        <v>0</v>
      </c>
      <c r="F400" t="str">
        <f>VLOOKUP($A400,Raw!$B$2:$DG$512,42,0)</f>
        <v>0</v>
      </c>
      <c r="G400" t="str">
        <f>VLOOKUP($A400,Raw!$B$2:$DG$512,43,0)</f>
        <v>0</v>
      </c>
      <c r="H400" t="str">
        <f>VLOOKUP($A400,Raw!$B$2:$DG$512,44,0)</f>
        <v>0</v>
      </c>
      <c r="I400" t="str">
        <f>VLOOKUP($A400,Raw!$B$2:$DG$512,45,0)</f>
        <v>0</v>
      </c>
      <c r="J400" t="str">
        <f>VLOOKUP($A400,Raw!$B$2:$DG$512,46,0)</f>
        <v>0</v>
      </c>
      <c r="K400" t="str">
        <f>VLOOKUP($A400,Raw!$B$2:$DG$512,47,0)</f>
        <v>0</v>
      </c>
      <c r="L400" t="str">
        <f>VLOOKUP($A400,Raw!$B$2:$DG$512,48,0)</f>
        <v>0</v>
      </c>
      <c r="M400" t="str">
        <f>VLOOKUP($A400,Raw!$B$2:$DG$512,49,0)</f>
        <v>0</v>
      </c>
    </row>
    <row r="401" spans="1:13" x14ac:dyDescent="0.3">
      <c r="A401" s="1" t="s">
        <v>6611</v>
      </c>
      <c r="B401" t="str">
        <f>VLOOKUP($A401,Raw!$B$2:$DG$512,38,0)</f>
        <v>94.90851</v>
      </c>
      <c r="C401" t="str">
        <f>VLOOKUP($A401,Raw!$B$2:$DG$512,39,0)</f>
        <v>1.89825</v>
      </c>
      <c r="D401" t="str">
        <f>VLOOKUP($A401,Raw!$B$2:$DG$512,40,0)</f>
        <v>0</v>
      </c>
      <c r="E401" t="str">
        <f>VLOOKUP($A401,Raw!$B$2:$DG$512,41,0)</f>
        <v>0</v>
      </c>
      <c r="F401" t="str">
        <f>VLOOKUP($A401,Raw!$B$2:$DG$512,42,0)</f>
        <v>0</v>
      </c>
      <c r="G401" t="str">
        <f>VLOOKUP($A401,Raw!$B$2:$DG$512,43,0)</f>
        <v>0</v>
      </c>
      <c r="H401" t="str">
        <f>VLOOKUP($A401,Raw!$B$2:$DG$512,44,0)</f>
        <v>0</v>
      </c>
      <c r="I401" t="str">
        <f>VLOOKUP($A401,Raw!$B$2:$DG$512,45,0)</f>
        <v>0</v>
      </c>
      <c r="J401" t="str">
        <f>VLOOKUP($A401,Raw!$B$2:$DG$512,46,0)</f>
        <v>0</v>
      </c>
      <c r="K401" t="str">
        <f>VLOOKUP($A401,Raw!$B$2:$DG$512,47,0)</f>
        <v>78.60425</v>
      </c>
      <c r="L401" t="str">
        <f>VLOOKUP($A401,Raw!$B$2:$DG$512,48,0)</f>
        <v>32.71909</v>
      </c>
      <c r="M401" t="str">
        <f>VLOOKUP($A401,Raw!$B$2:$DG$512,49,0)</f>
        <v>208.1301</v>
      </c>
    </row>
    <row r="402" spans="1:13" x14ac:dyDescent="0.3">
      <c r="A402" s="1" t="s">
        <v>6644</v>
      </c>
      <c r="B402" t="str">
        <f>VLOOKUP($A402,Raw!$B$2:$DG$512,38,0)</f>
        <v>0</v>
      </c>
      <c r="C402" t="str">
        <f>VLOOKUP($A402,Raw!$B$2:$DG$512,39,0)</f>
        <v>0</v>
      </c>
      <c r="D402" t="str">
        <f>VLOOKUP($A402,Raw!$B$2:$DG$512,40,0)</f>
        <v>0</v>
      </c>
      <c r="E402" t="str">
        <f>VLOOKUP($A402,Raw!$B$2:$DG$512,41,0)</f>
        <v>0</v>
      </c>
      <c r="F402" t="str">
        <f>VLOOKUP($A402,Raw!$B$2:$DG$512,42,0)</f>
        <v>0</v>
      </c>
      <c r="G402" t="str">
        <f>VLOOKUP($A402,Raw!$B$2:$DG$512,43,0)</f>
        <v>0</v>
      </c>
      <c r="H402" t="str">
        <f>VLOOKUP($A402,Raw!$B$2:$DG$512,44,0)</f>
        <v>0</v>
      </c>
      <c r="I402" t="str">
        <f>VLOOKUP($A402,Raw!$B$2:$DG$512,45,0)</f>
        <v>0</v>
      </c>
      <c r="J402" t="str">
        <f>VLOOKUP($A402,Raw!$B$2:$DG$512,46,0)</f>
        <v>0</v>
      </c>
      <c r="K402" t="str">
        <f>VLOOKUP($A402,Raw!$B$2:$DG$512,47,0)</f>
        <v>0</v>
      </c>
      <c r="L402" t="str">
        <f>VLOOKUP($A402,Raw!$B$2:$DG$512,48,0)</f>
        <v>0</v>
      </c>
      <c r="M402" t="str">
        <f>VLOOKUP($A402,Raw!$B$2:$DG$512,49,0)</f>
        <v>0</v>
      </c>
    </row>
    <row r="403" spans="1:13" x14ac:dyDescent="0.3">
      <c r="A403" s="1" t="s">
        <v>6652</v>
      </c>
      <c r="B403" t="str">
        <f>VLOOKUP($A403,Raw!$B$2:$DG$512,38,0)</f>
        <v>0</v>
      </c>
      <c r="C403" t="str">
        <f>VLOOKUP($A403,Raw!$B$2:$DG$512,39,0)</f>
        <v>0</v>
      </c>
      <c r="D403" t="str">
        <f>VLOOKUP($A403,Raw!$B$2:$DG$512,40,0)</f>
        <v>0</v>
      </c>
      <c r="E403" t="str">
        <f>VLOOKUP($A403,Raw!$B$2:$DG$512,41,0)</f>
        <v>0</v>
      </c>
      <c r="F403" t="str">
        <f>VLOOKUP($A403,Raw!$B$2:$DG$512,42,0)</f>
        <v>0</v>
      </c>
      <c r="G403" t="str">
        <f>VLOOKUP($A403,Raw!$B$2:$DG$512,43,0)</f>
        <v>0</v>
      </c>
      <c r="H403" t="str">
        <f>VLOOKUP($A403,Raw!$B$2:$DG$512,44,0)</f>
        <v>0</v>
      </c>
      <c r="I403" t="str">
        <f>VLOOKUP($A403,Raw!$B$2:$DG$512,45,0)</f>
        <v>0</v>
      </c>
      <c r="J403" t="str">
        <f>VLOOKUP($A403,Raw!$B$2:$DG$512,46,0)</f>
        <v>0</v>
      </c>
      <c r="K403" t="str">
        <f>VLOOKUP($A403,Raw!$B$2:$DG$512,47,0)</f>
        <v>0</v>
      </c>
      <c r="L403" t="str">
        <f>VLOOKUP($A403,Raw!$B$2:$DG$512,48,0)</f>
        <v>0</v>
      </c>
      <c r="M403" t="str">
        <f>VLOOKUP($A403,Raw!$B$2:$DG$512,49,0)</f>
        <v>0</v>
      </c>
    </row>
    <row r="404" spans="1:13" x14ac:dyDescent="0.3">
      <c r="A404" s="1" t="s">
        <v>6659</v>
      </c>
      <c r="B404" t="str">
        <f>VLOOKUP($A404,Raw!$B$2:$DG$512,38,0)</f>
        <v>0</v>
      </c>
      <c r="C404" t="str">
        <f>VLOOKUP($A404,Raw!$B$2:$DG$512,39,0)</f>
        <v>0</v>
      </c>
      <c r="D404" t="str">
        <f>VLOOKUP($A404,Raw!$B$2:$DG$512,40,0)</f>
        <v>0</v>
      </c>
      <c r="E404" t="str">
        <f>VLOOKUP($A404,Raw!$B$2:$DG$512,41,0)</f>
        <v>0</v>
      </c>
      <c r="F404" t="str">
        <f>VLOOKUP($A404,Raw!$B$2:$DG$512,42,0)</f>
        <v>0</v>
      </c>
      <c r="G404" t="str">
        <f>VLOOKUP($A404,Raw!$B$2:$DG$512,43,0)</f>
        <v>0</v>
      </c>
      <c r="H404" t="str">
        <f>VLOOKUP($A404,Raw!$B$2:$DG$512,44,0)</f>
        <v>0</v>
      </c>
      <c r="I404" t="str">
        <f>VLOOKUP($A404,Raw!$B$2:$DG$512,45,0)</f>
        <v>0</v>
      </c>
      <c r="J404" t="str">
        <f>VLOOKUP($A404,Raw!$B$2:$DG$512,46,0)</f>
        <v>0</v>
      </c>
      <c r="K404" t="str">
        <f>VLOOKUP($A404,Raw!$B$2:$DG$512,47,0)</f>
        <v>0</v>
      </c>
      <c r="L404" t="str">
        <f>VLOOKUP($A404,Raw!$B$2:$DG$512,48,0)</f>
        <v>0</v>
      </c>
      <c r="M404" t="str">
        <f>VLOOKUP($A404,Raw!$B$2:$DG$512,49,0)</f>
        <v>0</v>
      </c>
    </row>
    <row r="405" spans="1:13" x14ac:dyDescent="0.3">
      <c r="A405" s="1" t="s">
        <v>6674</v>
      </c>
      <c r="B405" t="str">
        <f>VLOOKUP($A405,Raw!$B$2:$DG$512,38,0)</f>
        <v>0</v>
      </c>
      <c r="C405" t="str">
        <f>VLOOKUP($A405,Raw!$B$2:$DG$512,39,0)</f>
        <v>0</v>
      </c>
      <c r="D405" t="str">
        <f>VLOOKUP($A405,Raw!$B$2:$DG$512,40,0)</f>
        <v>0</v>
      </c>
      <c r="E405" t="str">
        <f>VLOOKUP($A405,Raw!$B$2:$DG$512,41,0)</f>
        <v>0</v>
      </c>
      <c r="F405" t="str">
        <f>VLOOKUP($A405,Raw!$B$2:$DG$512,42,0)</f>
        <v>0</v>
      </c>
      <c r="G405" t="str">
        <f>VLOOKUP($A405,Raw!$B$2:$DG$512,43,0)</f>
        <v>0</v>
      </c>
      <c r="H405" t="str">
        <f>VLOOKUP($A405,Raw!$B$2:$DG$512,44,0)</f>
        <v>0</v>
      </c>
      <c r="I405" t="str">
        <f>VLOOKUP($A405,Raw!$B$2:$DG$512,45,0)</f>
        <v>0</v>
      </c>
      <c r="J405" t="str">
        <f>VLOOKUP($A405,Raw!$B$2:$DG$512,46,0)</f>
        <v>0</v>
      </c>
      <c r="K405" t="str">
        <f>VLOOKUP($A405,Raw!$B$2:$DG$512,47,0)</f>
        <v>0</v>
      </c>
      <c r="L405" t="str">
        <f>VLOOKUP($A405,Raw!$B$2:$DG$512,48,0)</f>
        <v>0</v>
      </c>
      <c r="M405" t="str">
        <f>VLOOKUP($A405,Raw!$B$2:$DG$512,49,0)</f>
        <v>0</v>
      </c>
    </row>
    <row r="406" spans="1:13" x14ac:dyDescent="0.3">
      <c r="A406" s="1" t="s">
        <v>6689</v>
      </c>
      <c r="B406" t="str">
        <f>VLOOKUP($A406,Raw!$B$2:$DG$512,38,0)</f>
        <v>0</v>
      </c>
      <c r="C406" t="str">
        <f>VLOOKUP($A406,Raw!$B$2:$DG$512,39,0)</f>
        <v>0</v>
      </c>
      <c r="D406" t="str">
        <f>VLOOKUP($A406,Raw!$B$2:$DG$512,40,0)</f>
        <v>0</v>
      </c>
      <c r="E406" t="str">
        <f>VLOOKUP($A406,Raw!$B$2:$DG$512,41,0)</f>
        <v>0</v>
      </c>
      <c r="F406" t="str">
        <f>VLOOKUP($A406,Raw!$B$2:$DG$512,42,0)</f>
        <v>0</v>
      </c>
      <c r="G406" t="str">
        <f>VLOOKUP($A406,Raw!$B$2:$DG$512,43,0)</f>
        <v>0</v>
      </c>
      <c r="H406" t="str">
        <f>VLOOKUP($A406,Raw!$B$2:$DG$512,44,0)</f>
        <v>0</v>
      </c>
      <c r="I406" t="str">
        <f>VLOOKUP($A406,Raw!$B$2:$DG$512,45,0)</f>
        <v>0</v>
      </c>
      <c r="J406" t="str">
        <f>VLOOKUP($A406,Raw!$B$2:$DG$512,46,0)</f>
        <v>0</v>
      </c>
      <c r="K406" t="str">
        <f>VLOOKUP($A406,Raw!$B$2:$DG$512,47,0)</f>
        <v>0</v>
      </c>
      <c r="L406" t="str">
        <f>VLOOKUP($A406,Raw!$B$2:$DG$512,48,0)</f>
        <v>0</v>
      </c>
      <c r="M406" t="str">
        <f>VLOOKUP($A406,Raw!$B$2:$DG$512,49,0)</f>
        <v>0</v>
      </c>
    </row>
    <row r="407" spans="1:13" x14ac:dyDescent="0.3">
      <c r="A407" s="1" t="s">
        <v>6708</v>
      </c>
      <c r="B407" t="str">
        <f>VLOOKUP($A407,Raw!$B$2:$DG$512,38,0)</f>
        <v>0</v>
      </c>
      <c r="C407" t="str">
        <f>VLOOKUP($A407,Raw!$B$2:$DG$512,39,0)</f>
        <v>0</v>
      </c>
      <c r="D407" t="str">
        <f>VLOOKUP($A407,Raw!$B$2:$DG$512,40,0)</f>
        <v>0</v>
      </c>
      <c r="E407" t="str">
        <f>VLOOKUP($A407,Raw!$B$2:$DG$512,41,0)</f>
        <v>0</v>
      </c>
      <c r="F407" t="str">
        <f>VLOOKUP($A407,Raw!$B$2:$DG$512,42,0)</f>
        <v>0</v>
      </c>
      <c r="G407" t="str">
        <f>VLOOKUP($A407,Raw!$B$2:$DG$512,43,0)</f>
        <v>0</v>
      </c>
      <c r="H407" t="str">
        <f>VLOOKUP($A407,Raw!$B$2:$DG$512,44,0)</f>
        <v>0</v>
      </c>
      <c r="I407" t="str">
        <f>VLOOKUP($A407,Raw!$B$2:$DG$512,45,0)</f>
        <v>0</v>
      </c>
      <c r="J407" t="str">
        <f>VLOOKUP($A407,Raw!$B$2:$DG$512,46,0)</f>
        <v>0</v>
      </c>
      <c r="K407" t="str">
        <f>VLOOKUP($A407,Raw!$B$2:$DG$512,47,0)</f>
        <v>0</v>
      </c>
      <c r="L407" t="str">
        <f>VLOOKUP($A407,Raw!$B$2:$DG$512,48,0)</f>
        <v>0</v>
      </c>
      <c r="M407" t="str">
        <f>VLOOKUP($A407,Raw!$B$2:$DG$512,49,0)</f>
        <v>0</v>
      </c>
    </row>
    <row r="408" spans="1:13" x14ac:dyDescent="0.3">
      <c r="A408" s="1" t="s">
        <v>6728</v>
      </c>
      <c r="B408" t="str">
        <f>VLOOKUP($A408,Raw!$B$2:$DG$512,38,0)</f>
        <v>0</v>
      </c>
      <c r="C408" t="str">
        <f>VLOOKUP($A408,Raw!$B$2:$DG$512,39,0)</f>
        <v>0</v>
      </c>
      <c r="D408" t="str">
        <f>VLOOKUP($A408,Raw!$B$2:$DG$512,40,0)</f>
        <v>0</v>
      </c>
      <c r="E408" t="str">
        <f>VLOOKUP($A408,Raw!$B$2:$DG$512,41,0)</f>
        <v>0</v>
      </c>
      <c r="F408" t="str">
        <f>VLOOKUP($A408,Raw!$B$2:$DG$512,42,0)</f>
        <v>0</v>
      </c>
      <c r="G408" t="str">
        <f>VLOOKUP($A408,Raw!$B$2:$DG$512,43,0)</f>
        <v>0</v>
      </c>
      <c r="H408" t="str">
        <f>VLOOKUP($A408,Raw!$B$2:$DG$512,44,0)</f>
        <v>0</v>
      </c>
      <c r="I408" t="str">
        <f>VLOOKUP($A408,Raw!$B$2:$DG$512,45,0)</f>
        <v>0</v>
      </c>
      <c r="J408" t="str">
        <f>VLOOKUP($A408,Raw!$B$2:$DG$512,46,0)</f>
        <v>0</v>
      </c>
      <c r="K408" t="str">
        <f>VLOOKUP($A408,Raw!$B$2:$DG$512,47,0)</f>
        <v>0</v>
      </c>
      <c r="L408" t="str">
        <f>VLOOKUP($A408,Raw!$B$2:$DG$512,48,0)</f>
        <v>0</v>
      </c>
      <c r="M408" t="str">
        <f>VLOOKUP($A408,Raw!$B$2:$DG$512,49,0)</f>
        <v>0</v>
      </c>
    </row>
    <row r="409" spans="1:13" x14ac:dyDescent="0.3">
      <c r="A409" s="1" t="s">
        <v>6745</v>
      </c>
      <c r="B409" t="str">
        <f>VLOOKUP($A409,Raw!$B$2:$DG$512,38,0)</f>
        <v>0</v>
      </c>
      <c r="C409" t="str">
        <f>VLOOKUP($A409,Raw!$B$2:$DG$512,39,0)</f>
        <v>0</v>
      </c>
      <c r="D409" t="str">
        <f>VLOOKUP($A409,Raw!$B$2:$DG$512,40,0)</f>
        <v>0</v>
      </c>
      <c r="E409" t="str">
        <f>VLOOKUP($A409,Raw!$B$2:$DG$512,41,0)</f>
        <v>0</v>
      </c>
      <c r="F409" t="str">
        <f>VLOOKUP($A409,Raw!$B$2:$DG$512,42,0)</f>
        <v>0</v>
      </c>
      <c r="G409" t="str">
        <f>VLOOKUP($A409,Raw!$B$2:$DG$512,43,0)</f>
        <v>0</v>
      </c>
      <c r="H409" t="str">
        <f>VLOOKUP($A409,Raw!$B$2:$DG$512,44,0)</f>
        <v>0</v>
      </c>
      <c r="I409" t="str">
        <f>VLOOKUP($A409,Raw!$B$2:$DG$512,45,0)</f>
        <v>0</v>
      </c>
      <c r="J409" t="str">
        <f>VLOOKUP($A409,Raw!$B$2:$DG$512,46,0)</f>
        <v>0</v>
      </c>
      <c r="K409" t="str">
        <f>VLOOKUP($A409,Raw!$B$2:$DG$512,47,0)</f>
        <v>0</v>
      </c>
      <c r="L409" t="str">
        <f>VLOOKUP($A409,Raw!$B$2:$DG$512,48,0)</f>
        <v>0</v>
      </c>
      <c r="M409" t="str">
        <f>VLOOKUP($A409,Raw!$B$2:$DG$512,49,0)</f>
        <v>0</v>
      </c>
    </row>
    <row r="410" spans="1:13" x14ac:dyDescent="0.3">
      <c r="A410" s="1" t="s">
        <v>6760</v>
      </c>
      <c r="B410" t="str">
        <f>VLOOKUP($A410,Raw!$B$2:$DG$512,38,0)</f>
        <v>0</v>
      </c>
      <c r="C410" t="str">
        <f>VLOOKUP($A410,Raw!$B$2:$DG$512,39,0)</f>
        <v>0</v>
      </c>
      <c r="D410" t="str">
        <f>VLOOKUP($A410,Raw!$B$2:$DG$512,40,0)</f>
        <v>0</v>
      </c>
      <c r="E410" t="str">
        <f>VLOOKUP($A410,Raw!$B$2:$DG$512,41,0)</f>
        <v>0</v>
      </c>
      <c r="F410" t="str">
        <f>VLOOKUP($A410,Raw!$B$2:$DG$512,42,0)</f>
        <v>0</v>
      </c>
      <c r="G410" t="str">
        <f>VLOOKUP($A410,Raw!$B$2:$DG$512,43,0)</f>
        <v>0</v>
      </c>
      <c r="H410" t="str">
        <f>VLOOKUP($A410,Raw!$B$2:$DG$512,44,0)</f>
        <v>0</v>
      </c>
      <c r="I410" t="str">
        <f>VLOOKUP($A410,Raw!$B$2:$DG$512,45,0)</f>
        <v>0</v>
      </c>
      <c r="J410" t="str">
        <f>VLOOKUP($A410,Raw!$B$2:$DG$512,46,0)</f>
        <v>0</v>
      </c>
      <c r="K410" t="str">
        <f>VLOOKUP($A410,Raw!$B$2:$DG$512,47,0)</f>
        <v>0</v>
      </c>
      <c r="L410" t="str">
        <f>VLOOKUP($A410,Raw!$B$2:$DG$512,48,0)</f>
        <v>0</v>
      </c>
      <c r="M410" t="str">
        <f>VLOOKUP($A410,Raw!$B$2:$DG$512,49,0)</f>
        <v>0</v>
      </c>
    </row>
    <row r="411" spans="1:13" x14ac:dyDescent="0.3">
      <c r="A411" s="1" t="s">
        <v>6770</v>
      </c>
      <c r="B411" t="str">
        <f>VLOOKUP($A411,Raw!$B$2:$DG$512,38,0)</f>
        <v>0</v>
      </c>
      <c r="C411" t="str">
        <f>VLOOKUP($A411,Raw!$B$2:$DG$512,39,0)</f>
        <v>0</v>
      </c>
      <c r="D411" t="str">
        <f>VLOOKUP($A411,Raw!$B$2:$DG$512,40,0)</f>
        <v>0</v>
      </c>
      <c r="E411" t="str">
        <f>VLOOKUP($A411,Raw!$B$2:$DG$512,41,0)</f>
        <v>0</v>
      </c>
      <c r="F411" t="str">
        <f>VLOOKUP($A411,Raw!$B$2:$DG$512,42,0)</f>
        <v>0</v>
      </c>
      <c r="G411" t="str">
        <f>VLOOKUP($A411,Raw!$B$2:$DG$512,43,0)</f>
        <v>0</v>
      </c>
      <c r="H411" t="str">
        <f>VLOOKUP($A411,Raw!$B$2:$DG$512,44,0)</f>
        <v>0</v>
      </c>
      <c r="I411" t="str">
        <f>VLOOKUP($A411,Raw!$B$2:$DG$512,45,0)</f>
        <v>0</v>
      </c>
      <c r="J411" t="str">
        <f>VLOOKUP($A411,Raw!$B$2:$DG$512,46,0)</f>
        <v>0</v>
      </c>
      <c r="K411" t="str">
        <f>VLOOKUP($A411,Raw!$B$2:$DG$512,47,0)</f>
        <v>0</v>
      </c>
      <c r="L411" t="str">
        <f>VLOOKUP($A411,Raw!$B$2:$DG$512,48,0)</f>
        <v>0</v>
      </c>
      <c r="M411" t="str">
        <f>VLOOKUP($A411,Raw!$B$2:$DG$512,49,0)</f>
        <v>0</v>
      </c>
    </row>
    <row r="412" spans="1:13" x14ac:dyDescent="0.3">
      <c r="A412" s="1" t="s">
        <v>6783</v>
      </c>
      <c r="B412" t="str">
        <f>VLOOKUP($A412,Raw!$B$2:$DG$512,38,0)</f>
        <v>0</v>
      </c>
      <c r="C412" t="str">
        <f>VLOOKUP($A412,Raw!$B$2:$DG$512,39,0)</f>
        <v>0</v>
      </c>
      <c r="D412" t="str">
        <f>VLOOKUP($A412,Raw!$B$2:$DG$512,40,0)</f>
        <v>0</v>
      </c>
      <c r="E412" t="str">
        <f>VLOOKUP($A412,Raw!$B$2:$DG$512,41,0)</f>
        <v>0</v>
      </c>
      <c r="F412" t="str">
        <f>VLOOKUP($A412,Raw!$B$2:$DG$512,42,0)</f>
        <v>0</v>
      </c>
      <c r="G412" t="str">
        <f>VLOOKUP($A412,Raw!$B$2:$DG$512,43,0)</f>
        <v>0</v>
      </c>
      <c r="H412" t="str">
        <f>VLOOKUP($A412,Raw!$B$2:$DG$512,44,0)</f>
        <v>0</v>
      </c>
      <c r="I412" t="str">
        <f>VLOOKUP($A412,Raw!$B$2:$DG$512,45,0)</f>
        <v>0</v>
      </c>
      <c r="J412" t="str">
        <f>VLOOKUP($A412,Raw!$B$2:$DG$512,46,0)</f>
        <v>0</v>
      </c>
      <c r="K412" t="str">
        <f>VLOOKUP($A412,Raw!$B$2:$DG$512,47,0)</f>
        <v>0</v>
      </c>
      <c r="L412" t="str">
        <f>VLOOKUP($A412,Raw!$B$2:$DG$512,48,0)</f>
        <v>0</v>
      </c>
      <c r="M412" t="str">
        <f>VLOOKUP($A412,Raw!$B$2:$DG$512,49,0)</f>
        <v>0</v>
      </c>
    </row>
    <row r="413" spans="1:13" x14ac:dyDescent="0.3">
      <c r="A413" s="1" t="s">
        <v>6796</v>
      </c>
      <c r="B413" t="str">
        <f>VLOOKUP($A413,Raw!$B$2:$DG$512,38,0)</f>
        <v>0</v>
      </c>
      <c r="C413" t="str">
        <f>VLOOKUP($A413,Raw!$B$2:$DG$512,39,0)</f>
        <v>0</v>
      </c>
      <c r="D413" t="str">
        <f>VLOOKUP($A413,Raw!$B$2:$DG$512,40,0)</f>
        <v>0</v>
      </c>
      <c r="E413" t="str">
        <f>VLOOKUP($A413,Raw!$B$2:$DG$512,41,0)</f>
        <v>0</v>
      </c>
      <c r="F413" t="str">
        <f>VLOOKUP($A413,Raw!$B$2:$DG$512,42,0)</f>
        <v>0</v>
      </c>
      <c r="G413" t="str">
        <f>VLOOKUP($A413,Raw!$B$2:$DG$512,43,0)</f>
        <v>0</v>
      </c>
      <c r="H413" t="str">
        <f>VLOOKUP($A413,Raw!$B$2:$DG$512,44,0)</f>
        <v>0</v>
      </c>
      <c r="I413" t="str">
        <f>VLOOKUP($A413,Raw!$B$2:$DG$512,45,0)</f>
        <v>0</v>
      </c>
      <c r="J413" t="str">
        <f>VLOOKUP($A413,Raw!$B$2:$DG$512,46,0)</f>
        <v>0</v>
      </c>
      <c r="K413" t="str">
        <f>VLOOKUP($A413,Raw!$B$2:$DG$512,47,0)</f>
        <v>0</v>
      </c>
      <c r="L413" t="str">
        <f>VLOOKUP($A413,Raw!$B$2:$DG$512,48,0)</f>
        <v>0</v>
      </c>
      <c r="M413" t="str">
        <f>VLOOKUP($A413,Raw!$B$2:$DG$512,49,0)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F9785-6DED-4CD8-A12D-2124B032545B}">
  <dimension ref="A1:B413"/>
  <sheetViews>
    <sheetView workbookViewId="0">
      <selection activeCell="B15" sqref="B15"/>
    </sheetView>
  </sheetViews>
  <sheetFormatPr defaultRowHeight="14.4" x14ac:dyDescent="0.3"/>
  <cols>
    <col min="1" max="1" width="56.6640625" customWidth="1"/>
    <col min="2" max="2" width="39.33203125" customWidth="1"/>
  </cols>
  <sheetData>
    <row r="1" spans="1:2" x14ac:dyDescent="0.3">
      <c r="A1" s="29" t="s">
        <v>0</v>
      </c>
      <c r="B1" s="31" t="s">
        <v>6821</v>
      </c>
    </row>
    <row r="2" spans="1:2" x14ac:dyDescent="0.3">
      <c r="A2" s="13" t="s">
        <v>110</v>
      </c>
      <c r="B2" s="13" t="str">
        <f>VLOOKUP($A2,Raw!$B$2:$DG$512,50,0)</f>
        <v>0</v>
      </c>
    </row>
    <row r="3" spans="1:2" x14ac:dyDescent="0.3">
      <c r="A3" s="13" t="s">
        <v>131</v>
      </c>
      <c r="B3" s="13" t="str">
        <f>VLOOKUP($A3,Raw!$B$2:$DG$512,50,0)</f>
        <v>0</v>
      </c>
    </row>
    <row r="4" spans="1:2" x14ac:dyDescent="0.3">
      <c r="A4" s="13" t="s">
        <v>150</v>
      </c>
      <c r="B4" s="13" t="str">
        <f>VLOOKUP($A4,Raw!$B$2:$DG$512,50,0)</f>
        <v>0</v>
      </c>
    </row>
    <row r="5" spans="1:2" x14ac:dyDescent="0.3">
      <c r="A5" s="13" t="s">
        <v>166</v>
      </c>
      <c r="B5" s="13" t="str">
        <f>VLOOKUP($A5,Raw!$B$2:$DG$512,50,0)</f>
        <v>5954</v>
      </c>
    </row>
    <row r="6" spans="1:2" x14ac:dyDescent="0.3">
      <c r="A6" s="13" t="s">
        <v>193</v>
      </c>
      <c r="B6" s="13" t="str">
        <f>VLOOKUP($A6,Raw!$B$2:$DG$512,50,0)</f>
        <v>0</v>
      </c>
    </row>
    <row r="7" spans="1:2" x14ac:dyDescent="0.3">
      <c r="A7" s="13" t="s">
        <v>242</v>
      </c>
      <c r="B7" s="13" t="str">
        <f>VLOOKUP($A7,Raw!$B$2:$DG$512,50,0)</f>
        <v>0</v>
      </c>
    </row>
    <row r="8" spans="1:2" x14ac:dyDescent="0.3">
      <c r="A8" s="13" t="s">
        <v>255</v>
      </c>
      <c r="B8" s="13" t="str">
        <f>VLOOKUP($A8,Raw!$B$2:$DG$512,50,0)</f>
        <v>0</v>
      </c>
    </row>
    <row r="9" spans="1:2" x14ac:dyDescent="0.3">
      <c r="A9" s="13" t="s">
        <v>271</v>
      </c>
      <c r="B9" s="13" t="str">
        <f>VLOOKUP($A9,Raw!$B$2:$DG$512,50,0)</f>
        <v>1.7</v>
      </c>
    </row>
    <row r="10" spans="1:2" x14ac:dyDescent="0.3">
      <c r="A10" s="13" t="s">
        <v>302</v>
      </c>
      <c r="B10" s="13" t="str">
        <f>VLOOKUP($A10,Raw!$B$2:$DG$512,50,0)</f>
        <v>0</v>
      </c>
    </row>
    <row r="11" spans="1:2" x14ac:dyDescent="0.3">
      <c r="A11" s="13" t="s">
        <v>312</v>
      </c>
      <c r="B11" s="13" t="str">
        <f>VLOOKUP($A11,Raw!$B$2:$DG$512,50,0)</f>
        <v>481.23</v>
      </c>
    </row>
    <row r="12" spans="1:2" x14ac:dyDescent="0.3">
      <c r="A12" s="13" t="s">
        <v>343</v>
      </c>
      <c r="B12" s="13" t="str">
        <f>VLOOKUP($A12,Raw!$B$2:$DG$512,50,0)</f>
        <v>0</v>
      </c>
    </row>
    <row r="13" spans="1:2" x14ac:dyDescent="0.3">
      <c r="A13" s="13" t="s">
        <v>364</v>
      </c>
      <c r="B13" s="13" t="str">
        <f>VLOOKUP($A13,Raw!$B$2:$DG$512,50,0)</f>
        <v>0</v>
      </c>
    </row>
    <row r="14" spans="1:2" x14ac:dyDescent="0.3">
      <c r="A14" s="13" t="s">
        <v>380</v>
      </c>
      <c r="B14" s="13" t="str">
        <f>VLOOKUP($A14,Raw!$B$2:$DG$512,50,0)</f>
        <v>8.22</v>
      </c>
    </row>
    <row r="15" spans="1:2" x14ac:dyDescent="0.3">
      <c r="A15" s="13" t="s">
        <v>403</v>
      </c>
      <c r="B15" s="13" t="str">
        <f>VLOOKUP($A15,Raw!$B$2:$DG$512,50,0)</f>
        <v>0</v>
      </c>
    </row>
    <row r="16" spans="1:2" x14ac:dyDescent="0.3">
      <c r="A16" s="13" t="s">
        <v>423</v>
      </c>
      <c r="B16" s="13" t="str">
        <f>VLOOKUP($A16,Raw!$B$2:$DG$512,50,0)</f>
        <v>0</v>
      </c>
    </row>
    <row r="17" spans="1:2" x14ac:dyDescent="0.3">
      <c r="A17" s="13" t="s">
        <v>439</v>
      </c>
      <c r="B17" s="13" t="str">
        <f>VLOOKUP($A17,Raw!$B$2:$DG$512,50,0)</f>
        <v>0</v>
      </c>
    </row>
    <row r="18" spans="1:2" x14ac:dyDescent="0.3">
      <c r="A18" s="13" t="s">
        <v>447</v>
      </c>
      <c r="B18" s="13" t="str">
        <f>VLOOKUP($A18,Raw!$B$2:$DG$512,50,0)</f>
        <v>0</v>
      </c>
    </row>
    <row r="19" spans="1:2" x14ac:dyDescent="0.3">
      <c r="A19" s="13" t="s">
        <v>468</v>
      </c>
      <c r="B19" s="13" t="str">
        <f>VLOOKUP($A19,Raw!$B$2:$DG$512,50,0)</f>
        <v>0</v>
      </c>
    </row>
    <row r="20" spans="1:2" x14ac:dyDescent="0.3">
      <c r="A20" s="13" t="s">
        <v>472</v>
      </c>
      <c r="B20" s="13" t="str">
        <f>VLOOKUP($A20,Raw!$B$2:$DG$512,50,0)</f>
        <v>65.92</v>
      </c>
    </row>
    <row r="21" spans="1:2" x14ac:dyDescent="0.3">
      <c r="A21" s="13" t="s">
        <v>491</v>
      </c>
      <c r="B21" s="13" t="str">
        <f>VLOOKUP($A21,Raw!$B$2:$DG$512,50,0)</f>
        <v>0</v>
      </c>
    </row>
    <row r="22" spans="1:2" x14ac:dyDescent="0.3">
      <c r="A22" s="13" t="s">
        <v>501</v>
      </c>
      <c r="B22" s="13" t="str">
        <f>VLOOKUP($A22,Raw!$B$2:$DG$512,50,0)</f>
        <v>4.87</v>
      </c>
    </row>
    <row r="23" spans="1:2" x14ac:dyDescent="0.3">
      <c r="A23" s="13" t="s">
        <v>533</v>
      </c>
      <c r="B23" s="13" t="str">
        <f>VLOOKUP($A23,Raw!$B$2:$DG$512,50,0)</f>
        <v>0</v>
      </c>
    </row>
    <row r="24" spans="1:2" x14ac:dyDescent="0.3">
      <c r="A24" s="13" t="s">
        <v>538</v>
      </c>
      <c r="B24" s="13" t="str">
        <f>VLOOKUP($A24,Raw!$B$2:$DG$512,50,0)</f>
        <v>1924.91</v>
      </c>
    </row>
    <row r="25" spans="1:2" x14ac:dyDescent="0.3">
      <c r="A25" s="13" t="s">
        <v>559</v>
      </c>
      <c r="B25" s="13" t="str">
        <f>VLOOKUP($A25,Raw!$B$2:$DG$512,50,0)</f>
        <v>218.23</v>
      </c>
    </row>
    <row r="26" spans="1:2" x14ac:dyDescent="0.3">
      <c r="A26" s="13" t="s">
        <v>584</v>
      </c>
      <c r="B26" s="13" t="str">
        <f>VLOOKUP($A26,Raw!$B$2:$DG$512,50,0)</f>
        <v>0</v>
      </c>
    </row>
    <row r="27" spans="1:2" x14ac:dyDescent="0.3">
      <c r="A27" s="13" t="s">
        <v>596</v>
      </c>
      <c r="B27" s="13" t="str">
        <f>VLOOKUP($A27,Raw!$B$2:$DG$512,50,0)</f>
        <v>0</v>
      </c>
    </row>
    <row r="28" spans="1:2" x14ac:dyDescent="0.3">
      <c r="A28" s="13" t="s">
        <v>605</v>
      </c>
      <c r="B28" s="13" t="str">
        <f>VLOOKUP($A28,Raw!$B$2:$DG$512,50,0)</f>
        <v>0</v>
      </c>
    </row>
    <row r="29" spans="1:2" x14ac:dyDescent="0.3">
      <c r="A29" s="13" t="s">
        <v>629</v>
      </c>
      <c r="B29" s="13" t="str">
        <f>VLOOKUP($A29,Raw!$B$2:$DG$512,50,0)</f>
        <v>0</v>
      </c>
    </row>
    <row r="30" spans="1:2" x14ac:dyDescent="0.3">
      <c r="A30" s="13" t="s">
        <v>645</v>
      </c>
      <c r="B30" s="13" t="str">
        <f>VLOOKUP($A30,Raw!$B$2:$DG$512,50,0)</f>
        <v>26.49</v>
      </c>
    </row>
    <row r="31" spans="1:2" x14ac:dyDescent="0.3">
      <c r="A31" s="13" t="s">
        <v>686</v>
      </c>
      <c r="B31" s="13" t="str">
        <f>VLOOKUP($A31,Raw!$B$2:$DG$512,50,0)</f>
        <v>153.35</v>
      </c>
    </row>
    <row r="32" spans="1:2" x14ac:dyDescent="0.3">
      <c r="A32" s="13" t="s">
        <v>721</v>
      </c>
      <c r="B32" s="13" t="str">
        <f>VLOOKUP($A32,Raw!$B$2:$DG$512,50,0)</f>
        <v>0</v>
      </c>
    </row>
    <row r="33" spans="1:2" x14ac:dyDescent="0.3">
      <c r="A33" s="13" t="s">
        <v>744</v>
      </c>
      <c r="B33" s="13" t="str">
        <f>VLOOKUP($A33,Raw!$B$2:$DG$512,50,0)</f>
        <v>0</v>
      </c>
    </row>
    <row r="34" spans="1:2" x14ac:dyDescent="0.3">
      <c r="A34" s="13" t="s">
        <v>751</v>
      </c>
      <c r="B34" s="13" t="str">
        <f>VLOOKUP($A34,Raw!$B$2:$DG$512,50,0)</f>
        <v>0</v>
      </c>
    </row>
    <row r="35" spans="1:2" x14ac:dyDescent="0.3">
      <c r="A35" s="13" t="s">
        <v>754</v>
      </c>
      <c r="B35" s="13" t="str">
        <f>VLOOKUP($A35,Raw!$B$2:$DG$512,50,0)</f>
        <v>0</v>
      </c>
    </row>
    <row r="36" spans="1:2" x14ac:dyDescent="0.3">
      <c r="A36" s="13" t="s">
        <v>763</v>
      </c>
      <c r="B36" s="13" t="str">
        <f>VLOOKUP($A36,Raw!$B$2:$DG$512,50,0)</f>
        <v>0</v>
      </c>
    </row>
    <row r="37" spans="1:2" x14ac:dyDescent="0.3">
      <c r="A37" s="13" t="s">
        <v>780</v>
      </c>
      <c r="B37" s="13" t="str">
        <f>VLOOKUP($A37,Raw!$B$2:$DG$512,50,0)</f>
        <v>54.27</v>
      </c>
    </row>
    <row r="38" spans="1:2" x14ac:dyDescent="0.3">
      <c r="A38" s="13" t="s">
        <v>804</v>
      </c>
      <c r="B38" s="13" t="str">
        <f>VLOOKUP($A38,Raw!$B$2:$DG$512,50,0)</f>
        <v>0</v>
      </c>
    </row>
    <row r="39" spans="1:2" x14ac:dyDescent="0.3">
      <c r="A39" s="13" t="s">
        <v>818</v>
      </c>
      <c r="B39" s="13" t="str">
        <f>VLOOKUP($A39,Raw!$B$2:$DG$512,50,0)</f>
        <v>0</v>
      </c>
    </row>
    <row r="40" spans="1:2" x14ac:dyDescent="0.3">
      <c r="A40" s="13" t="s">
        <v>855</v>
      </c>
      <c r="B40" s="13" t="str">
        <f>VLOOKUP($A40,Raw!$B$2:$DG$512,50,0)</f>
        <v>405.72</v>
      </c>
    </row>
    <row r="41" spans="1:2" x14ac:dyDescent="0.3">
      <c r="A41" s="13" t="s">
        <v>882</v>
      </c>
      <c r="B41" s="13" t="str">
        <f>VLOOKUP($A41,Raw!$B$2:$DG$512,50,0)</f>
        <v>60</v>
      </c>
    </row>
    <row r="42" spans="1:2" x14ac:dyDescent="0.3">
      <c r="A42" s="13" t="s">
        <v>893</v>
      </c>
      <c r="B42" s="13" t="str">
        <f>VLOOKUP($A42,Raw!$B$2:$DG$512,50,0)</f>
        <v>0</v>
      </c>
    </row>
    <row r="43" spans="1:2" x14ac:dyDescent="0.3">
      <c r="A43" s="13" t="s">
        <v>940</v>
      </c>
      <c r="B43" s="13" t="str">
        <f>VLOOKUP($A43,Raw!$B$2:$DG$512,50,0)</f>
        <v>0</v>
      </c>
    </row>
    <row r="44" spans="1:2" x14ac:dyDescent="0.3">
      <c r="A44" s="13" t="s">
        <v>953</v>
      </c>
      <c r="B44" s="13" t="str">
        <f>VLOOKUP($A44,Raw!$B$2:$DG$512,50,0)</f>
        <v>0</v>
      </c>
    </row>
    <row r="45" spans="1:2" x14ac:dyDescent="0.3">
      <c r="A45" s="13" t="s">
        <v>967</v>
      </c>
      <c r="B45" s="13" t="str">
        <f>VLOOKUP($A45,Raw!$B$2:$DG$512,50,0)</f>
        <v>0</v>
      </c>
    </row>
    <row r="46" spans="1:2" x14ac:dyDescent="0.3">
      <c r="A46" s="13" t="s">
        <v>976</v>
      </c>
      <c r="B46" s="13" t="str">
        <f>VLOOKUP($A46,Raw!$B$2:$DG$512,50,0)</f>
        <v>53.81</v>
      </c>
    </row>
    <row r="47" spans="1:2" x14ac:dyDescent="0.3">
      <c r="A47" s="13" t="s">
        <v>997</v>
      </c>
      <c r="B47" s="13" t="str">
        <f>VLOOKUP($A47,Raw!$B$2:$DG$512,50,0)</f>
        <v>0</v>
      </c>
    </row>
    <row r="48" spans="1:2" x14ac:dyDescent="0.3">
      <c r="A48" s="13" t="s">
        <v>1016</v>
      </c>
      <c r="B48" s="13" t="str">
        <f>VLOOKUP($A48,Raw!$B$2:$DG$512,50,0)</f>
        <v>0</v>
      </c>
    </row>
    <row r="49" spans="1:2" x14ac:dyDescent="0.3">
      <c r="A49" s="13" t="s">
        <v>1034</v>
      </c>
      <c r="B49" s="13" t="str">
        <f>VLOOKUP($A49,Raw!$B$2:$DG$512,50,0)</f>
        <v>0</v>
      </c>
    </row>
    <row r="50" spans="1:2" x14ac:dyDescent="0.3">
      <c r="A50" s="13" t="s">
        <v>1075</v>
      </c>
      <c r="B50" s="13" t="str">
        <f>VLOOKUP($A50,Raw!$B$2:$DG$512,50,0)</f>
        <v>0</v>
      </c>
    </row>
    <row r="51" spans="1:2" x14ac:dyDescent="0.3">
      <c r="A51" s="13" t="s">
        <v>1095</v>
      </c>
      <c r="B51" s="13" t="str">
        <f>VLOOKUP($A51,Raw!$B$2:$DG$512,50,0)</f>
        <v>0</v>
      </c>
    </row>
    <row r="52" spans="1:2" x14ac:dyDescent="0.3">
      <c r="A52" s="13" t="s">
        <v>1109</v>
      </c>
      <c r="B52" s="13" t="str">
        <f>VLOOKUP($A52,Raw!$B$2:$DG$512,50,0)</f>
        <v>0</v>
      </c>
    </row>
    <row r="53" spans="1:2" x14ac:dyDescent="0.3">
      <c r="A53" s="13" t="s">
        <v>1125</v>
      </c>
      <c r="B53" s="13" t="str">
        <f>VLOOKUP($A53,Raw!$B$2:$DG$512,50,0)</f>
        <v>417.92</v>
      </c>
    </row>
    <row r="54" spans="1:2" x14ac:dyDescent="0.3">
      <c r="A54" s="13" t="s">
        <v>1151</v>
      </c>
      <c r="B54" s="13" t="str">
        <f>VLOOKUP($A54,Raw!$B$2:$DG$512,50,0)</f>
        <v>0</v>
      </c>
    </row>
    <row r="55" spans="1:2" x14ac:dyDescent="0.3">
      <c r="A55" s="13" t="s">
        <v>1171</v>
      </c>
      <c r="B55" s="13" t="str">
        <f>VLOOKUP($A55,Raw!$B$2:$DG$512,50,0)</f>
        <v>0</v>
      </c>
    </row>
    <row r="56" spans="1:2" x14ac:dyDescent="0.3">
      <c r="A56" s="13" t="s">
        <v>1205</v>
      </c>
      <c r="B56" s="13" t="str">
        <f>VLOOKUP($A56,Raw!$B$2:$DG$512,50,0)</f>
        <v>0</v>
      </c>
    </row>
    <row r="57" spans="1:2" x14ac:dyDescent="0.3">
      <c r="A57" s="13" t="s">
        <v>1212</v>
      </c>
      <c r="B57" s="13" t="str">
        <f>VLOOKUP($A57,Raw!$B$2:$DG$512,50,0)</f>
        <v>1.86</v>
      </c>
    </row>
    <row r="58" spans="1:2" x14ac:dyDescent="0.3">
      <c r="A58" s="13" t="s">
        <v>1233</v>
      </c>
      <c r="B58" s="13" t="str">
        <f>VLOOKUP($A58,Raw!$B$2:$DG$512,50,0)</f>
        <v>0</v>
      </c>
    </row>
    <row r="59" spans="1:2" x14ac:dyDescent="0.3">
      <c r="A59" s="13" t="s">
        <v>1244</v>
      </c>
      <c r="B59" s="13" t="str">
        <f>VLOOKUP($A59,Raw!$B$2:$DG$512,50,0)</f>
        <v>0</v>
      </c>
    </row>
    <row r="60" spans="1:2" x14ac:dyDescent="0.3">
      <c r="A60" s="13" t="s">
        <v>1258</v>
      </c>
      <c r="B60" s="13" t="str">
        <f>VLOOKUP($A60,Raw!$B$2:$DG$512,50,0)</f>
        <v>12</v>
      </c>
    </row>
    <row r="61" spans="1:2" x14ac:dyDescent="0.3">
      <c r="A61" s="13" t="s">
        <v>1276</v>
      </c>
      <c r="B61" s="13" t="str">
        <f>VLOOKUP($A61,Raw!$B$2:$DG$512,50,0)</f>
        <v>0</v>
      </c>
    </row>
    <row r="62" spans="1:2" x14ac:dyDescent="0.3">
      <c r="A62" s="13" t="s">
        <v>1293</v>
      </c>
      <c r="B62" s="13" t="str">
        <f>VLOOKUP($A62,Raw!$B$2:$DG$512,50,0)</f>
        <v>0</v>
      </c>
    </row>
    <row r="63" spans="1:2" x14ac:dyDescent="0.3">
      <c r="A63" s="13" t="s">
        <v>1305</v>
      </c>
      <c r="B63" s="13" t="str">
        <f>VLOOKUP($A63,Raw!$B$2:$DG$512,50,0)</f>
        <v>0</v>
      </c>
    </row>
    <row r="64" spans="1:2" x14ac:dyDescent="0.3">
      <c r="A64" s="13" t="s">
        <v>1313</v>
      </c>
      <c r="B64" s="13" t="str">
        <f>VLOOKUP($A64,Raw!$B$2:$DG$512,50,0)</f>
        <v>0</v>
      </c>
    </row>
    <row r="65" spans="1:2" x14ac:dyDescent="0.3">
      <c r="A65" s="13" t="s">
        <v>1320</v>
      </c>
      <c r="B65" s="13" t="str">
        <f>VLOOKUP($A65,Raw!$B$2:$DG$512,50,0)</f>
        <v>0</v>
      </c>
    </row>
    <row r="66" spans="1:2" x14ac:dyDescent="0.3">
      <c r="A66" s="13" t="s">
        <v>1351</v>
      </c>
      <c r="B66" s="13" t="str">
        <f>VLOOKUP($A66,Raw!$B$2:$DG$512,50,0)</f>
        <v>0</v>
      </c>
    </row>
    <row r="67" spans="1:2" x14ac:dyDescent="0.3">
      <c r="A67" s="13" t="s">
        <v>1369</v>
      </c>
      <c r="B67" s="13" t="str">
        <f>VLOOKUP($A67,Raw!$B$2:$DG$512,50,0)</f>
        <v>126.5</v>
      </c>
    </row>
    <row r="68" spans="1:2" x14ac:dyDescent="0.3">
      <c r="A68" s="13" t="s">
        <v>1407</v>
      </c>
      <c r="B68" s="13" t="str">
        <f>VLOOKUP($A68,Raw!$B$2:$DG$512,50,0)</f>
        <v>0</v>
      </c>
    </row>
    <row r="69" spans="1:2" x14ac:dyDescent="0.3">
      <c r="A69" s="13" t="s">
        <v>1423</v>
      </c>
      <c r="B69" s="13" t="str">
        <f>VLOOKUP($A69,Raw!$B$2:$DG$512,50,0)</f>
        <v>0</v>
      </c>
    </row>
    <row r="70" spans="1:2" x14ac:dyDescent="0.3">
      <c r="A70" s="13" t="s">
        <v>1430</v>
      </c>
      <c r="B70" s="13" t="str">
        <f>VLOOKUP($A70,Raw!$B$2:$DG$512,50,0)</f>
        <v>0</v>
      </c>
    </row>
    <row r="71" spans="1:2" x14ac:dyDescent="0.3">
      <c r="A71" s="13" t="s">
        <v>1454</v>
      </c>
      <c r="B71" s="13" t="str">
        <f>VLOOKUP($A71,Raw!$B$2:$DG$512,50,0)</f>
        <v>0</v>
      </c>
    </row>
    <row r="72" spans="1:2" x14ac:dyDescent="0.3">
      <c r="A72" s="13" t="s">
        <v>1471</v>
      </c>
      <c r="B72" s="13" t="str">
        <f>VLOOKUP($A72,Raw!$B$2:$DG$512,50,0)</f>
        <v>2734.91</v>
      </c>
    </row>
    <row r="73" spans="1:2" x14ac:dyDescent="0.3">
      <c r="A73" s="13" t="s">
        <v>1496</v>
      </c>
      <c r="B73" s="13" t="str">
        <f>VLOOKUP($A73,Raw!$B$2:$DG$512,50,0)</f>
        <v>0</v>
      </c>
    </row>
    <row r="74" spans="1:2" x14ac:dyDescent="0.3">
      <c r="A74" s="13" t="s">
        <v>1509</v>
      </c>
      <c r="B74" s="13" t="str">
        <f>VLOOKUP($A74,Raw!$B$2:$DG$512,50,0)</f>
        <v>8.72</v>
      </c>
    </row>
    <row r="75" spans="1:2" x14ac:dyDescent="0.3">
      <c r="A75" s="13" t="s">
        <v>1542</v>
      </c>
      <c r="B75" s="13" t="str">
        <f>VLOOKUP($A75,Raw!$B$2:$DG$512,50,0)</f>
        <v>1384.35</v>
      </c>
    </row>
    <row r="76" spans="1:2" x14ac:dyDescent="0.3">
      <c r="A76" s="13" t="s">
        <v>1572</v>
      </c>
      <c r="B76" s="13" t="str">
        <f>VLOOKUP($A76,Raw!$B$2:$DG$512,50,0)</f>
        <v>0</v>
      </c>
    </row>
    <row r="77" spans="1:2" x14ac:dyDescent="0.3">
      <c r="A77" s="13" t="s">
        <v>1582</v>
      </c>
      <c r="B77" s="13" t="str">
        <f>VLOOKUP($A77,Raw!$B$2:$DG$512,50,0)</f>
        <v>0</v>
      </c>
    </row>
    <row r="78" spans="1:2" x14ac:dyDescent="0.3">
      <c r="A78" s="13" t="s">
        <v>1591</v>
      </c>
      <c r="B78" s="13" t="str">
        <f>VLOOKUP($A78,Raw!$B$2:$DG$512,50,0)</f>
        <v>0</v>
      </c>
    </row>
    <row r="79" spans="1:2" x14ac:dyDescent="0.3">
      <c r="A79" s="13" t="s">
        <v>1608</v>
      </c>
      <c r="B79" s="13" t="str">
        <f>VLOOKUP($A79,Raw!$B$2:$DG$512,50,0)</f>
        <v>0</v>
      </c>
    </row>
    <row r="80" spans="1:2" x14ac:dyDescent="0.3">
      <c r="A80" s="13" t="s">
        <v>1617</v>
      </c>
      <c r="B80" s="13" t="str">
        <f>VLOOKUP($A80,Raw!$B$2:$DG$512,50,0)</f>
        <v>0</v>
      </c>
    </row>
    <row r="81" spans="1:2" x14ac:dyDescent="0.3">
      <c r="A81" s="13" t="s">
        <v>1631</v>
      </c>
      <c r="B81" s="13" t="str">
        <f>VLOOKUP($A81,Raw!$B$2:$DG$512,50,0)</f>
        <v>0</v>
      </c>
    </row>
    <row r="82" spans="1:2" x14ac:dyDescent="0.3">
      <c r="A82" s="13" t="s">
        <v>1647</v>
      </c>
      <c r="B82" s="13" t="str">
        <f>VLOOKUP($A82,Raw!$B$2:$DG$512,50,0)</f>
        <v>88.12</v>
      </c>
    </row>
    <row r="83" spans="1:2" x14ac:dyDescent="0.3">
      <c r="A83" s="13" t="s">
        <v>1671</v>
      </c>
      <c r="B83" s="13" t="str">
        <f>VLOOKUP($A83,Raw!$B$2:$DG$512,50,0)</f>
        <v>60</v>
      </c>
    </row>
    <row r="84" spans="1:2" x14ac:dyDescent="0.3">
      <c r="A84" s="13" t="s">
        <v>1690</v>
      </c>
      <c r="B84" s="13" t="str">
        <f>VLOOKUP($A84,Raw!$B$2:$DG$512,50,0)</f>
        <v>13.55</v>
      </c>
    </row>
    <row r="85" spans="1:2" x14ac:dyDescent="0.3">
      <c r="A85" s="13" t="s">
        <v>1714</v>
      </c>
      <c r="B85" s="13" t="str">
        <f>VLOOKUP($A85,Raw!$B$2:$DG$512,50,0)</f>
        <v>0</v>
      </c>
    </row>
    <row r="86" spans="1:2" x14ac:dyDescent="0.3">
      <c r="A86" s="13" t="s">
        <v>1746</v>
      </c>
      <c r="B86" s="13" t="str">
        <f>VLOOKUP($A86,Raw!$B$2:$DG$512,50,0)</f>
        <v>58.59</v>
      </c>
    </row>
    <row r="87" spans="1:2" x14ac:dyDescent="0.3">
      <c r="A87" s="13" t="s">
        <v>1772</v>
      </c>
      <c r="B87" s="13" t="str">
        <f>VLOOKUP($A87,Raw!$B$2:$DG$512,50,0)</f>
        <v>0</v>
      </c>
    </row>
    <row r="88" spans="1:2" x14ac:dyDescent="0.3">
      <c r="A88" s="13" t="s">
        <v>1790</v>
      </c>
      <c r="B88" s="13" t="str">
        <f>VLOOKUP($A88,Raw!$B$2:$DG$512,50,0)</f>
        <v>19.48741</v>
      </c>
    </row>
    <row r="89" spans="1:2" x14ac:dyDescent="0.3">
      <c r="A89" s="13" t="s">
        <v>1811</v>
      </c>
      <c r="B89" s="13" t="str">
        <f>VLOOKUP($A89,Raw!$B$2:$DG$512,50,0)</f>
        <v>322.79</v>
      </c>
    </row>
    <row r="90" spans="1:2" x14ac:dyDescent="0.3">
      <c r="A90" s="13" t="s">
        <v>1835</v>
      </c>
      <c r="B90" s="13" t="str">
        <f>VLOOKUP($A90,Raw!$B$2:$DG$512,50,0)</f>
        <v>0</v>
      </c>
    </row>
    <row r="91" spans="1:2" x14ac:dyDescent="0.3">
      <c r="A91" s="13" t="s">
        <v>1844</v>
      </c>
      <c r="B91" s="13" t="str">
        <f>VLOOKUP($A91,Raw!$B$2:$DG$512,50,0)</f>
        <v>0</v>
      </c>
    </row>
    <row r="92" spans="1:2" x14ac:dyDescent="0.3">
      <c r="A92" s="13" t="s">
        <v>1854</v>
      </c>
      <c r="B92" s="13" t="str">
        <f>VLOOKUP($A92,Raw!$B$2:$DG$512,50,0)</f>
        <v>0</v>
      </c>
    </row>
    <row r="93" spans="1:2" x14ac:dyDescent="0.3">
      <c r="A93" s="13" t="s">
        <v>1872</v>
      </c>
      <c r="B93" s="13" t="str">
        <f>VLOOKUP($A93,Raw!$B$2:$DG$512,50,0)</f>
        <v>1.75</v>
      </c>
    </row>
    <row r="94" spans="1:2" x14ac:dyDescent="0.3">
      <c r="A94" s="13" t="s">
        <v>1887</v>
      </c>
      <c r="B94" s="13" t="str">
        <f>VLOOKUP($A94,Raw!$B$2:$DG$512,50,0)</f>
        <v>111.03</v>
      </c>
    </row>
    <row r="95" spans="1:2" x14ac:dyDescent="0.3">
      <c r="A95" s="13" t="s">
        <v>1910</v>
      </c>
      <c r="B95" s="13" t="str">
        <f>VLOOKUP($A95,Raw!$B$2:$DG$512,50,0)</f>
        <v>1477.52</v>
      </c>
    </row>
    <row r="96" spans="1:2" x14ac:dyDescent="0.3">
      <c r="A96" s="13" t="s">
        <v>1956</v>
      </c>
      <c r="B96" s="13" t="str">
        <f>VLOOKUP($A96,Raw!$B$2:$DG$512,50,0)</f>
        <v>0</v>
      </c>
    </row>
    <row r="97" spans="1:2" x14ac:dyDescent="0.3">
      <c r="A97" s="13" t="s">
        <v>1963</v>
      </c>
      <c r="B97" s="13" t="str">
        <f>VLOOKUP($A97,Raw!$B$2:$DG$512,50,0)</f>
        <v>0</v>
      </c>
    </row>
    <row r="98" spans="1:2" x14ac:dyDescent="0.3">
      <c r="A98" s="13" t="s">
        <v>1980</v>
      </c>
      <c r="B98" s="13" t="str">
        <f>VLOOKUP($A98,Raw!$B$2:$DG$512,50,0)</f>
        <v>130190.26469</v>
      </c>
    </row>
    <row r="99" spans="1:2" x14ac:dyDescent="0.3">
      <c r="A99" s="13" t="s">
        <v>2013</v>
      </c>
      <c r="B99" s="13" t="str">
        <f>VLOOKUP($A99,Raw!$B$2:$DG$512,50,0)</f>
        <v>0</v>
      </c>
    </row>
    <row r="100" spans="1:2" x14ac:dyDescent="0.3">
      <c r="A100" s="13" t="s">
        <v>2056</v>
      </c>
      <c r="B100" s="13" t="str">
        <f>VLOOKUP($A100,Raw!$B$2:$DG$512,50,0)</f>
        <v>0</v>
      </c>
    </row>
    <row r="101" spans="1:2" x14ac:dyDescent="0.3">
      <c r="A101" s="13" t="s">
        <v>2067</v>
      </c>
      <c r="B101" s="13" t="str">
        <f>VLOOKUP($A101,Raw!$B$2:$DG$512,50,0)</f>
        <v>0</v>
      </c>
    </row>
    <row r="102" spans="1:2" x14ac:dyDescent="0.3">
      <c r="A102" s="13" t="s">
        <v>2076</v>
      </c>
      <c r="B102" s="13" t="str">
        <f>VLOOKUP($A102,Raw!$B$2:$DG$512,50,0)</f>
        <v>0</v>
      </c>
    </row>
    <row r="103" spans="1:2" x14ac:dyDescent="0.3">
      <c r="A103" s="13" t="s">
        <v>2091</v>
      </c>
      <c r="B103" s="13" t="str">
        <f>VLOOKUP($A103,Raw!$B$2:$DG$512,50,0)</f>
        <v>349.722</v>
      </c>
    </row>
    <row r="104" spans="1:2" x14ac:dyDescent="0.3">
      <c r="A104" s="13" t="s">
        <v>2127</v>
      </c>
      <c r="B104" s="13" t="str">
        <f>VLOOKUP($A104,Raw!$B$2:$DG$512,50,0)</f>
        <v>0</v>
      </c>
    </row>
    <row r="105" spans="1:2" x14ac:dyDescent="0.3">
      <c r="A105" s="13" t="s">
        <v>2140</v>
      </c>
      <c r="B105" s="13" t="str">
        <f>VLOOKUP($A105,Raw!$B$2:$DG$512,50,0)</f>
        <v>0</v>
      </c>
    </row>
    <row r="106" spans="1:2" x14ac:dyDescent="0.3">
      <c r="A106" s="13" t="s">
        <v>2148</v>
      </c>
      <c r="B106" s="13" t="str">
        <f>VLOOKUP($A106,Raw!$B$2:$DG$512,50,0)</f>
        <v>0</v>
      </c>
    </row>
    <row r="107" spans="1:2" x14ac:dyDescent="0.3">
      <c r="A107" s="13" t="s">
        <v>2162</v>
      </c>
      <c r="B107" s="13" t="str">
        <f>VLOOKUP($A107,Raw!$B$2:$DG$512,50,0)</f>
        <v>0</v>
      </c>
    </row>
    <row r="108" spans="1:2" x14ac:dyDescent="0.3">
      <c r="A108" s="13" t="s">
        <v>2177</v>
      </c>
      <c r="B108" s="13" t="str">
        <f>VLOOKUP($A108,Raw!$B$2:$DG$512,50,0)</f>
        <v>0</v>
      </c>
    </row>
    <row r="109" spans="1:2" x14ac:dyDescent="0.3">
      <c r="A109" s="13" t="s">
        <v>2194</v>
      </c>
      <c r="B109" s="13" t="str">
        <f>VLOOKUP($A109,Raw!$B$2:$DG$512,50,0)</f>
        <v>0</v>
      </c>
    </row>
    <row r="110" spans="1:2" x14ac:dyDescent="0.3">
      <c r="A110" s="13" t="s">
        <v>2203</v>
      </c>
      <c r="B110" s="13" t="str">
        <f>VLOOKUP($A110,Raw!$B$2:$DG$512,50,0)</f>
        <v>0</v>
      </c>
    </row>
    <row r="111" spans="1:2" x14ac:dyDescent="0.3">
      <c r="A111" s="13" t="s">
        <v>2218</v>
      </c>
      <c r="B111" s="13" t="str">
        <f>VLOOKUP($A111,Raw!$B$2:$DG$512,50,0)</f>
        <v>0</v>
      </c>
    </row>
    <row r="112" spans="1:2" x14ac:dyDescent="0.3">
      <c r="A112" s="13" t="s">
        <v>2228</v>
      </c>
      <c r="B112" s="13" t="str">
        <f>VLOOKUP($A112,Raw!$B$2:$DG$512,50,0)</f>
        <v>44.25102</v>
      </c>
    </row>
    <row r="113" spans="1:2" x14ac:dyDescent="0.3">
      <c r="A113" s="13" t="s">
        <v>2254</v>
      </c>
      <c r="B113" s="13" t="str">
        <f>VLOOKUP($A113,Raw!$B$2:$DG$512,50,0)</f>
        <v>0</v>
      </c>
    </row>
    <row r="114" spans="1:2" x14ac:dyDescent="0.3">
      <c r="A114" s="13" t="s">
        <v>2267</v>
      </c>
      <c r="B114" s="13" t="str">
        <f>VLOOKUP($A114,Raw!$B$2:$DG$512,50,0)</f>
        <v>0</v>
      </c>
    </row>
    <row r="115" spans="1:2" x14ac:dyDescent="0.3">
      <c r="A115" s="13" t="s">
        <v>2274</v>
      </c>
      <c r="B115" s="13" t="str">
        <f>VLOOKUP($A115,Raw!$B$2:$DG$512,50,0)</f>
        <v>50.15774</v>
      </c>
    </row>
    <row r="116" spans="1:2" x14ac:dyDescent="0.3">
      <c r="A116" s="13" t="s">
        <v>2297</v>
      </c>
      <c r="B116" s="13" t="str">
        <f>VLOOKUP($A116,Raw!$B$2:$DG$512,50,0)</f>
        <v>4029.21071</v>
      </c>
    </row>
    <row r="117" spans="1:2" x14ac:dyDescent="0.3">
      <c r="A117" s="13" t="s">
        <v>2323</v>
      </c>
      <c r="B117" s="13" t="str">
        <f>VLOOKUP($A117,Raw!$B$2:$DG$512,50,0)</f>
        <v>0</v>
      </c>
    </row>
    <row r="118" spans="1:2" x14ac:dyDescent="0.3">
      <c r="A118" s="13" t="s">
        <v>2339</v>
      </c>
      <c r="B118" s="13" t="str">
        <f>VLOOKUP($A118,Raw!$B$2:$DG$512,50,0)</f>
        <v>1043.9</v>
      </c>
    </row>
    <row r="119" spans="1:2" x14ac:dyDescent="0.3">
      <c r="A119" s="13" t="s">
        <v>2363</v>
      </c>
      <c r="B119" s="13" t="str">
        <f>VLOOKUP($A119,Raw!$B$2:$DG$512,50,0)</f>
        <v>0</v>
      </c>
    </row>
    <row r="120" spans="1:2" x14ac:dyDescent="0.3">
      <c r="A120" s="13" t="s">
        <v>2371</v>
      </c>
      <c r="B120" s="13" t="str">
        <f>VLOOKUP($A120,Raw!$B$2:$DG$512,50,0)</f>
        <v>0</v>
      </c>
    </row>
    <row r="121" spans="1:2" x14ac:dyDescent="0.3">
      <c r="A121" s="13" t="s">
        <v>2378</v>
      </c>
      <c r="B121" s="13" t="str">
        <f>VLOOKUP($A121,Raw!$B$2:$DG$512,50,0)</f>
        <v>0</v>
      </c>
    </row>
    <row r="122" spans="1:2" x14ac:dyDescent="0.3">
      <c r="A122" s="13" t="s">
        <v>2386</v>
      </c>
      <c r="B122" s="13" t="str">
        <f>VLOOKUP($A122,Raw!$B$2:$DG$512,50,0)</f>
        <v>0</v>
      </c>
    </row>
    <row r="123" spans="1:2" x14ac:dyDescent="0.3">
      <c r="A123" s="13" t="s">
        <v>2405</v>
      </c>
      <c r="B123" s="13" t="str">
        <f>VLOOKUP($A123,Raw!$B$2:$DG$512,50,0)</f>
        <v>68</v>
      </c>
    </row>
    <row r="124" spans="1:2" x14ac:dyDescent="0.3">
      <c r="A124" s="13" t="s">
        <v>2425</v>
      </c>
      <c r="B124" s="13" t="str">
        <f>VLOOKUP($A124,Raw!$B$2:$DG$512,50,0)</f>
        <v>0</v>
      </c>
    </row>
    <row r="125" spans="1:2" x14ac:dyDescent="0.3">
      <c r="A125" s="13" t="s">
        <v>2439</v>
      </c>
      <c r="B125" s="13" t="str">
        <f>VLOOKUP($A125,Raw!$B$2:$DG$512,50,0)</f>
        <v>0</v>
      </c>
    </row>
    <row r="126" spans="1:2" x14ac:dyDescent="0.3">
      <c r="A126" s="13" t="s">
        <v>2444</v>
      </c>
      <c r="B126" s="13" t="str">
        <f>VLOOKUP($A126,Raw!$B$2:$DG$512,50,0)</f>
        <v>0</v>
      </c>
    </row>
    <row r="127" spans="1:2" x14ac:dyDescent="0.3">
      <c r="A127" s="13" t="s">
        <v>2463</v>
      </c>
      <c r="B127" s="13" t="str">
        <f>VLOOKUP($A127,Raw!$B$2:$DG$512,50,0)</f>
        <v>0</v>
      </c>
    </row>
    <row r="128" spans="1:2" x14ac:dyDescent="0.3">
      <c r="A128" s="13" t="s">
        <v>2476</v>
      </c>
      <c r="B128" s="13" t="str">
        <f>VLOOKUP($A128,Raw!$B$2:$DG$512,50,0)</f>
        <v>0</v>
      </c>
    </row>
    <row r="129" spans="1:2" x14ac:dyDescent="0.3">
      <c r="A129" s="13" t="s">
        <v>2488</v>
      </c>
      <c r="B129" s="13" t="str">
        <f>VLOOKUP($A129,Raw!$B$2:$DG$512,50,0)</f>
        <v>0</v>
      </c>
    </row>
    <row r="130" spans="1:2" x14ac:dyDescent="0.3">
      <c r="A130" s="13" t="s">
        <v>2497</v>
      </c>
      <c r="B130" s="13" t="str">
        <f>VLOOKUP($A130,Raw!$B$2:$DG$512,50,0)</f>
        <v>0</v>
      </c>
    </row>
    <row r="131" spans="1:2" x14ac:dyDescent="0.3">
      <c r="A131" s="13" t="s">
        <v>2504</v>
      </c>
      <c r="B131" s="13" t="str">
        <f>VLOOKUP($A131,Raw!$B$2:$DG$512,50,0)</f>
        <v>0</v>
      </c>
    </row>
    <row r="132" spans="1:2" x14ac:dyDescent="0.3">
      <c r="A132" s="13" t="s">
        <v>2511</v>
      </c>
      <c r="B132" s="13" t="str">
        <f>VLOOKUP($A132,Raw!$B$2:$DG$512,50,0)</f>
        <v>0</v>
      </c>
    </row>
    <row r="133" spans="1:2" x14ac:dyDescent="0.3">
      <c r="A133" s="13" t="s">
        <v>2518</v>
      </c>
      <c r="B133" s="13" t="str">
        <f>VLOOKUP($A133,Raw!$B$2:$DG$512,50,0)</f>
        <v>0</v>
      </c>
    </row>
    <row r="134" spans="1:2" x14ac:dyDescent="0.3">
      <c r="A134" s="13" t="s">
        <v>2534</v>
      </c>
      <c r="B134" s="13" t="str">
        <f>VLOOKUP($A134,Raw!$B$2:$DG$512,50,0)</f>
        <v>0</v>
      </c>
    </row>
    <row r="135" spans="1:2" x14ac:dyDescent="0.3">
      <c r="A135" s="13" t="s">
        <v>2541</v>
      </c>
      <c r="B135" s="13" t="str">
        <f>VLOOKUP($A135,Raw!$B$2:$DG$512,50,0)</f>
        <v>12.58313</v>
      </c>
    </row>
    <row r="136" spans="1:2" x14ac:dyDescent="0.3">
      <c r="A136" s="13" t="s">
        <v>2554</v>
      </c>
      <c r="B136" s="13" t="str">
        <f>VLOOKUP($A136,Raw!$B$2:$DG$512,50,0)</f>
        <v>0</v>
      </c>
    </row>
    <row r="137" spans="1:2" x14ac:dyDescent="0.3">
      <c r="A137" s="13" t="s">
        <v>2570</v>
      </c>
      <c r="B137" s="13" t="str">
        <f>VLOOKUP($A137,Raw!$B$2:$DG$512,50,0)</f>
        <v>0</v>
      </c>
    </row>
    <row r="138" spans="1:2" x14ac:dyDescent="0.3">
      <c r="A138" s="13" t="s">
        <v>2590</v>
      </c>
      <c r="B138" s="13" t="str">
        <f>VLOOKUP($A138,Raw!$B$2:$DG$512,50,0)</f>
        <v>0</v>
      </c>
    </row>
    <row r="139" spans="1:2" x14ac:dyDescent="0.3">
      <c r="A139" s="13" t="s">
        <v>2602</v>
      </c>
      <c r="B139" s="13" t="str">
        <f>VLOOKUP($A139,Raw!$B$2:$DG$512,50,0)</f>
        <v>0</v>
      </c>
    </row>
    <row r="140" spans="1:2" x14ac:dyDescent="0.3">
      <c r="A140" s="13" t="s">
        <v>2610</v>
      </c>
      <c r="B140" s="13" t="str">
        <f>VLOOKUP($A140,Raw!$B$2:$DG$512,50,0)</f>
        <v>0</v>
      </c>
    </row>
    <row r="141" spans="1:2" x14ac:dyDescent="0.3">
      <c r="A141" s="13" t="s">
        <v>2634</v>
      </c>
      <c r="B141" s="13" t="str">
        <f>VLOOKUP($A141,Raw!$B$2:$DG$512,50,0)</f>
        <v>31109.8</v>
      </c>
    </row>
    <row r="142" spans="1:2" x14ac:dyDescent="0.3">
      <c r="A142" s="13" t="s">
        <v>2642</v>
      </c>
      <c r="B142" s="13" t="str">
        <f>VLOOKUP($A142,Raw!$B$2:$DG$512,50,0)</f>
        <v>0</v>
      </c>
    </row>
    <row r="143" spans="1:2" x14ac:dyDescent="0.3">
      <c r="A143" s="13" t="s">
        <v>2651</v>
      </c>
      <c r="B143" s="13" t="str">
        <f>VLOOKUP($A143,Raw!$B$2:$DG$512,50,0)</f>
        <v>0</v>
      </c>
    </row>
    <row r="144" spans="1:2" x14ac:dyDescent="0.3">
      <c r="A144" s="13" t="s">
        <v>2658</v>
      </c>
      <c r="B144" s="13" t="str">
        <f>VLOOKUP($A144,Raw!$B$2:$DG$512,50,0)</f>
        <v>0</v>
      </c>
    </row>
    <row r="145" spans="1:2" x14ac:dyDescent="0.3">
      <c r="A145" s="13" t="s">
        <v>2665</v>
      </c>
      <c r="B145" s="13" t="str">
        <f>VLOOKUP($A145,Raw!$B$2:$DG$512,50,0)</f>
        <v>0</v>
      </c>
    </row>
    <row r="146" spans="1:2" x14ac:dyDescent="0.3">
      <c r="A146" s="13" t="s">
        <v>2681</v>
      </c>
      <c r="B146" s="13" t="str">
        <f>VLOOKUP($A146,Raw!$B$2:$DG$512,50,0)</f>
        <v>0</v>
      </c>
    </row>
    <row r="147" spans="1:2" x14ac:dyDescent="0.3">
      <c r="A147" s="13" t="s">
        <v>2703</v>
      </c>
      <c r="B147" s="13" t="str">
        <f>VLOOKUP($A147,Raw!$B$2:$DG$512,50,0)</f>
        <v>0</v>
      </c>
    </row>
    <row r="148" spans="1:2" x14ac:dyDescent="0.3">
      <c r="A148" s="13" t="s">
        <v>2711</v>
      </c>
      <c r="B148" s="13" t="str">
        <f>VLOOKUP($A148,Raw!$B$2:$DG$512,50,0)</f>
        <v>0</v>
      </c>
    </row>
    <row r="149" spans="1:2" x14ac:dyDescent="0.3">
      <c r="A149" s="13" t="s">
        <v>2728</v>
      </c>
      <c r="B149" s="13" t="str">
        <f>VLOOKUP($A149,Raw!$B$2:$DG$512,50,0)</f>
        <v>0</v>
      </c>
    </row>
    <row r="150" spans="1:2" x14ac:dyDescent="0.3">
      <c r="A150" s="13" t="s">
        <v>2736</v>
      </c>
      <c r="B150" s="13" t="str">
        <f>VLOOKUP($A150,Raw!$B$2:$DG$512,50,0)</f>
        <v>0</v>
      </c>
    </row>
    <row r="151" spans="1:2" x14ac:dyDescent="0.3">
      <c r="A151" s="13" t="s">
        <v>2754</v>
      </c>
      <c r="B151" s="13" t="str">
        <f>VLOOKUP($A151,Raw!$B$2:$DG$512,50,0)</f>
        <v>8.21</v>
      </c>
    </row>
    <row r="152" spans="1:2" x14ac:dyDescent="0.3">
      <c r="A152" s="13" t="s">
        <v>2785</v>
      </c>
      <c r="B152" s="13" t="str">
        <f>VLOOKUP($A152,Raw!$B$2:$DG$512,50,0)</f>
        <v>266.93</v>
      </c>
    </row>
    <row r="153" spans="1:2" x14ac:dyDescent="0.3">
      <c r="A153" s="13" t="s">
        <v>2797</v>
      </c>
      <c r="B153" s="13" t="str">
        <f>VLOOKUP($A153,Raw!$B$2:$DG$512,50,0)</f>
        <v>0</v>
      </c>
    </row>
    <row r="154" spans="1:2" x14ac:dyDescent="0.3">
      <c r="A154" s="13" t="s">
        <v>2812</v>
      </c>
      <c r="B154" s="13" t="str">
        <f>VLOOKUP($A154,Raw!$B$2:$DG$512,50,0)</f>
        <v>0</v>
      </c>
    </row>
    <row r="155" spans="1:2" x14ac:dyDescent="0.3">
      <c r="A155" s="13" t="s">
        <v>2824</v>
      </c>
      <c r="B155" s="13" t="str">
        <f>VLOOKUP($A155,Raw!$B$2:$DG$512,50,0)</f>
        <v>0</v>
      </c>
    </row>
    <row r="156" spans="1:2" x14ac:dyDescent="0.3">
      <c r="A156" s="13" t="s">
        <v>2841</v>
      </c>
      <c r="B156" s="13" t="str">
        <f>VLOOKUP($A156,Raw!$B$2:$DG$512,50,0)</f>
        <v>0</v>
      </c>
    </row>
    <row r="157" spans="1:2" x14ac:dyDescent="0.3">
      <c r="A157" s="13" t="s">
        <v>2874</v>
      </c>
      <c r="B157" s="13" t="str">
        <f>VLOOKUP($A157,Raw!$B$2:$DG$512,50,0)</f>
        <v>0</v>
      </c>
    </row>
    <row r="158" spans="1:2" x14ac:dyDescent="0.3">
      <c r="A158" s="13" t="s">
        <v>2884</v>
      </c>
      <c r="B158" s="13" t="str">
        <f>VLOOKUP($A158,Raw!$B$2:$DG$512,50,0)</f>
        <v>1887.66</v>
      </c>
    </row>
    <row r="159" spans="1:2" x14ac:dyDescent="0.3">
      <c r="A159" s="13" t="s">
        <v>2910</v>
      </c>
      <c r="B159" s="13" t="str">
        <f>VLOOKUP($A159,Raw!$B$2:$DG$512,50,0)</f>
        <v>0</v>
      </c>
    </row>
    <row r="160" spans="1:2" x14ac:dyDescent="0.3">
      <c r="A160" s="13" t="s">
        <v>2928</v>
      </c>
      <c r="B160" s="13" t="str">
        <f>VLOOKUP($A160,Raw!$B$2:$DG$512,50,0)</f>
        <v>0</v>
      </c>
    </row>
    <row r="161" spans="1:2" x14ac:dyDescent="0.3">
      <c r="A161" s="13" t="s">
        <v>2945</v>
      </c>
      <c r="B161" s="13" t="str">
        <f>VLOOKUP($A161,Raw!$B$2:$DG$512,50,0)</f>
        <v>0</v>
      </c>
    </row>
    <row r="162" spans="1:2" x14ac:dyDescent="0.3">
      <c r="A162" s="13" t="s">
        <v>2959</v>
      </c>
      <c r="B162" s="13" t="str">
        <f>VLOOKUP($A162,Raw!$B$2:$DG$512,50,0)</f>
        <v>0</v>
      </c>
    </row>
    <row r="163" spans="1:2" x14ac:dyDescent="0.3">
      <c r="A163" s="13" t="s">
        <v>2975</v>
      </c>
      <c r="B163" s="13" t="str">
        <f>VLOOKUP($A163,Raw!$B$2:$DG$512,50,0)</f>
        <v>81.92</v>
      </c>
    </row>
    <row r="164" spans="1:2" x14ac:dyDescent="0.3">
      <c r="A164" s="13" t="s">
        <v>3001</v>
      </c>
      <c r="B164" s="13" t="str">
        <f>VLOOKUP($A164,Raw!$B$2:$DG$512,50,0)</f>
        <v>507.9</v>
      </c>
    </row>
    <row r="165" spans="1:2" x14ac:dyDescent="0.3">
      <c r="A165" s="13" t="s">
        <v>3036</v>
      </c>
      <c r="B165" s="13" t="str">
        <f>VLOOKUP($A165,Raw!$B$2:$DG$512,50,0)</f>
        <v>0</v>
      </c>
    </row>
    <row r="166" spans="1:2" x14ac:dyDescent="0.3">
      <c r="A166" s="13" t="s">
        <v>3040</v>
      </c>
      <c r="B166" s="13" t="str">
        <f>VLOOKUP($A166,Raw!$B$2:$DG$512,50,0)</f>
        <v>0</v>
      </c>
    </row>
    <row r="167" spans="1:2" x14ac:dyDescent="0.3">
      <c r="A167" s="13" t="s">
        <v>3049</v>
      </c>
      <c r="B167" s="13" t="str">
        <f>VLOOKUP($A167,Raw!$B$2:$DG$512,50,0)</f>
        <v>6558.57</v>
      </c>
    </row>
    <row r="168" spans="1:2" x14ac:dyDescent="0.3">
      <c r="A168" s="13" t="s">
        <v>3065</v>
      </c>
      <c r="B168" s="13" t="str">
        <f>VLOOKUP($A168,Raw!$B$2:$DG$512,50,0)</f>
        <v>0</v>
      </c>
    </row>
    <row r="169" spans="1:2" x14ac:dyDescent="0.3">
      <c r="A169" s="13" t="s">
        <v>3080</v>
      </c>
      <c r="B169" s="13" t="str">
        <f>VLOOKUP($A169,Raw!$B$2:$DG$512,50,0)</f>
        <v>0</v>
      </c>
    </row>
    <row r="170" spans="1:2" x14ac:dyDescent="0.3">
      <c r="A170" s="13" t="s">
        <v>3109</v>
      </c>
      <c r="B170" s="13" t="str">
        <f>VLOOKUP($A170,Raw!$B$2:$DG$512,50,0)</f>
        <v>172.78</v>
      </c>
    </row>
    <row r="171" spans="1:2" x14ac:dyDescent="0.3">
      <c r="A171" s="13" t="s">
        <v>3139</v>
      </c>
      <c r="B171" s="13" t="str">
        <f>VLOOKUP($A171,Raw!$B$2:$DG$512,50,0)</f>
        <v>0</v>
      </c>
    </row>
    <row r="172" spans="1:2" x14ac:dyDescent="0.3">
      <c r="A172" s="13" t="s">
        <v>3145</v>
      </c>
      <c r="B172" s="13" t="str">
        <f>VLOOKUP($A172,Raw!$B$2:$DG$512,50,0)</f>
        <v>0</v>
      </c>
    </row>
    <row r="173" spans="1:2" x14ac:dyDescent="0.3">
      <c r="A173" s="13" t="s">
        <v>3163</v>
      </c>
      <c r="B173" s="13" t="str">
        <f>VLOOKUP($A173,Raw!$B$2:$DG$512,50,0)</f>
        <v>0</v>
      </c>
    </row>
    <row r="174" spans="1:2" x14ac:dyDescent="0.3">
      <c r="A174" s="13" t="s">
        <v>3172</v>
      </c>
      <c r="B174" s="13" t="str">
        <f>VLOOKUP($A174,Raw!$B$2:$DG$512,50,0)</f>
        <v>0</v>
      </c>
    </row>
    <row r="175" spans="1:2" x14ac:dyDescent="0.3">
      <c r="A175" s="13" t="s">
        <v>3179</v>
      </c>
      <c r="B175" s="13" t="str">
        <f>VLOOKUP($A175,Raw!$B$2:$DG$512,50,0)</f>
        <v>69.32</v>
      </c>
    </row>
    <row r="176" spans="1:2" x14ac:dyDescent="0.3">
      <c r="A176" s="13" t="s">
        <v>3200</v>
      </c>
      <c r="B176" s="13" t="str">
        <f>VLOOKUP($A176,Raw!$B$2:$DG$512,50,0)</f>
        <v>0</v>
      </c>
    </row>
    <row r="177" spans="1:2" x14ac:dyDescent="0.3">
      <c r="A177" s="13" t="s">
        <v>3217</v>
      </c>
      <c r="B177" s="13" t="str">
        <f>VLOOKUP($A177,Raw!$B$2:$DG$512,50,0)</f>
        <v>0</v>
      </c>
    </row>
    <row r="178" spans="1:2" x14ac:dyDescent="0.3">
      <c r="A178" s="13" t="s">
        <v>3225</v>
      </c>
      <c r="B178" s="13" t="str">
        <f>VLOOKUP($A178,Raw!$B$2:$DG$512,50,0)</f>
        <v>0</v>
      </c>
    </row>
    <row r="179" spans="1:2" x14ac:dyDescent="0.3">
      <c r="A179" s="13" t="s">
        <v>3234</v>
      </c>
      <c r="B179" s="13" t="str">
        <f>VLOOKUP($A179,Raw!$B$2:$DG$512,50,0)</f>
        <v>0</v>
      </c>
    </row>
    <row r="180" spans="1:2" x14ac:dyDescent="0.3">
      <c r="A180" s="13" t="s">
        <v>3246</v>
      </c>
      <c r="B180" s="13" t="str">
        <f>VLOOKUP($A180,Raw!$B$2:$DG$512,50,0)</f>
        <v>13146.06</v>
      </c>
    </row>
    <row r="181" spans="1:2" x14ac:dyDescent="0.3">
      <c r="A181" s="13" t="s">
        <v>3264</v>
      </c>
      <c r="B181" s="13" t="str">
        <f>VLOOKUP($A181,Raw!$B$2:$DG$512,50,0)</f>
        <v>0</v>
      </c>
    </row>
    <row r="182" spans="1:2" x14ac:dyDescent="0.3">
      <c r="A182" s="13" t="s">
        <v>3277</v>
      </c>
      <c r="B182" s="13" t="str">
        <f>VLOOKUP($A182,Raw!$B$2:$DG$512,50,0)</f>
        <v>0</v>
      </c>
    </row>
    <row r="183" spans="1:2" x14ac:dyDescent="0.3">
      <c r="A183" s="13" t="s">
        <v>3288</v>
      </c>
      <c r="B183" s="13" t="str">
        <f>VLOOKUP($A183,Raw!$B$2:$DG$512,50,0)</f>
        <v>0</v>
      </c>
    </row>
    <row r="184" spans="1:2" x14ac:dyDescent="0.3">
      <c r="A184" s="13" t="s">
        <v>3306</v>
      </c>
      <c r="B184" s="13" t="str">
        <f>VLOOKUP($A184,Raw!$B$2:$DG$512,50,0)</f>
        <v>0</v>
      </c>
    </row>
    <row r="185" spans="1:2" x14ac:dyDescent="0.3">
      <c r="A185" s="13" t="s">
        <v>3316</v>
      </c>
      <c r="B185" s="13" t="str">
        <f>VLOOKUP($A185,Raw!$B$2:$DG$512,50,0)</f>
        <v>333</v>
      </c>
    </row>
    <row r="186" spans="1:2" x14ac:dyDescent="0.3">
      <c r="A186" s="13" t="s">
        <v>3338</v>
      </c>
      <c r="B186" s="13" t="str">
        <f>VLOOKUP($A186,Raw!$B$2:$DG$512,50,0)</f>
        <v>0</v>
      </c>
    </row>
    <row r="187" spans="1:2" x14ac:dyDescent="0.3">
      <c r="A187" s="13" t="s">
        <v>3357</v>
      </c>
      <c r="B187" s="13" t="str">
        <f>VLOOKUP($A187,Raw!$B$2:$DG$512,50,0)</f>
        <v>0</v>
      </c>
    </row>
    <row r="188" spans="1:2" x14ac:dyDescent="0.3">
      <c r="A188" s="13" t="s">
        <v>3370</v>
      </c>
      <c r="B188" s="13" t="str">
        <f>VLOOKUP($A188,Raw!$B$2:$DG$512,50,0)</f>
        <v>0</v>
      </c>
    </row>
    <row r="189" spans="1:2" x14ac:dyDescent="0.3">
      <c r="A189" s="13" t="s">
        <v>3388</v>
      </c>
      <c r="B189" s="13" t="str">
        <f>VLOOKUP($A189,Raw!$B$2:$DG$512,50,0)</f>
        <v>0</v>
      </c>
    </row>
    <row r="190" spans="1:2" x14ac:dyDescent="0.3">
      <c r="A190" s="13" t="s">
        <v>3403</v>
      </c>
      <c r="B190" s="13" t="str">
        <f>VLOOKUP($A190,Raw!$B$2:$DG$512,50,0)</f>
        <v>0</v>
      </c>
    </row>
    <row r="191" spans="1:2" x14ac:dyDescent="0.3">
      <c r="A191" s="13" t="s">
        <v>3410</v>
      </c>
      <c r="B191" s="13" t="str">
        <f>VLOOKUP($A191,Raw!$B$2:$DG$512,50,0)</f>
        <v>484.54</v>
      </c>
    </row>
    <row r="192" spans="1:2" x14ac:dyDescent="0.3">
      <c r="A192" s="13" t="s">
        <v>3432</v>
      </c>
      <c r="B192" s="13" t="str">
        <f>VLOOKUP($A192,Raw!$B$2:$DG$512,50,0)</f>
        <v>722.15</v>
      </c>
    </row>
    <row r="193" spans="1:2" x14ac:dyDescent="0.3">
      <c r="A193" s="13" t="s">
        <v>3468</v>
      </c>
      <c r="B193" s="13" t="str">
        <f>VLOOKUP($A193,Raw!$B$2:$DG$512,50,0)</f>
        <v>0</v>
      </c>
    </row>
    <row r="194" spans="1:2" x14ac:dyDescent="0.3">
      <c r="A194" s="13" t="s">
        <v>3473</v>
      </c>
      <c r="B194" s="13" t="str">
        <f>VLOOKUP($A194,Raw!$B$2:$DG$512,50,0)</f>
        <v>1.75</v>
      </c>
    </row>
    <row r="195" spans="1:2" x14ac:dyDescent="0.3">
      <c r="A195" s="13" t="s">
        <v>3491</v>
      </c>
      <c r="B195" s="13" t="str">
        <f>VLOOKUP($A195,Raw!$B$2:$DG$512,50,0)</f>
        <v>2947.45</v>
      </c>
    </row>
    <row r="196" spans="1:2" x14ac:dyDescent="0.3">
      <c r="A196" s="13" t="s">
        <v>3532</v>
      </c>
      <c r="B196" s="13" t="str">
        <f>VLOOKUP($A196,Raw!$B$2:$DG$512,50,0)</f>
        <v>0</v>
      </c>
    </row>
    <row r="197" spans="1:2" x14ac:dyDescent="0.3">
      <c r="A197" s="13" t="s">
        <v>3541</v>
      </c>
      <c r="B197" s="13" t="str">
        <f>VLOOKUP($A197,Raw!$B$2:$DG$512,50,0)</f>
        <v>0</v>
      </c>
    </row>
    <row r="198" spans="1:2" x14ac:dyDescent="0.3">
      <c r="A198" s="13" t="s">
        <v>3553</v>
      </c>
      <c r="B198" s="13" t="str">
        <f>VLOOKUP($A198,Raw!$B$2:$DG$512,50,0)</f>
        <v>27.48118</v>
      </c>
    </row>
    <row r="199" spans="1:2" x14ac:dyDescent="0.3">
      <c r="A199" s="13" t="s">
        <v>3572</v>
      </c>
      <c r="B199" s="13" t="str">
        <f>VLOOKUP($A199,Raw!$B$2:$DG$512,50,0)</f>
        <v>0</v>
      </c>
    </row>
    <row r="200" spans="1:2" x14ac:dyDescent="0.3">
      <c r="A200" s="13" t="s">
        <v>3585</v>
      </c>
      <c r="B200" s="13" t="str">
        <f>VLOOKUP($A200,Raw!$B$2:$DG$512,50,0)</f>
        <v>0</v>
      </c>
    </row>
    <row r="201" spans="1:2" x14ac:dyDescent="0.3">
      <c r="A201" s="13" t="s">
        <v>3602</v>
      </c>
      <c r="B201" s="13" t="str">
        <f>VLOOKUP($A201,Raw!$B$2:$DG$512,50,0)</f>
        <v>0</v>
      </c>
    </row>
    <row r="202" spans="1:2" x14ac:dyDescent="0.3">
      <c r="A202" s="13" t="s">
        <v>3616</v>
      </c>
      <c r="B202" s="13" t="str">
        <f>VLOOKUP($A202,Raw!$B$2:$DG$512,50,0)</f>
        <v>9.8</v>
      </c>
    </row>
    <row r="203" spans="1:2" x14ac:dyDescent="0.3">
      <c r="A203" s="13" t="s">
        <v>3646</v>
      </c>
      <c r="B203" s="13" t="str">
        <f>VLOOKUP($A203,Raw!$B$2:$DG$512,50,0)</f>
        <v>0</v>
      </c>
    </row>
    <row r="204" spans="1:2" x14ac:dyDescent="0.3">
      <c r="A204" s="13" t="s">
        <v>3652</v>
      </c>
      <c r="B204" s="13" t="str">
        <f>VLOOKUP($A204,Raw!$B$2:$DG$512,50,0)</f>
        <v>0</v>
      </c>
    </row>
    <row r="205" spans="1:2" x14ac:dyDescent="0.3">
      <c r="A205" s="13" t="s">
        <v>3689</v>
      </c>
      <c r="B205" s="13" t="str">
        <f>VLOOKUP($A205,Raw!$B$2:$DG$512,50,0)</f>
        <v>0</v>
      </c>
    </row>
    <row r="206" spans="1:2" x14ac:dyDescent="0.3">
      <c r="A206" s="13" t="s">
        <v>3696</v>
      </c>
      <c r="B206" s="13" t="str">
        <f>VLOOKUP($A206,Raw!$B$2:$DG$512,50,0)</f>
        <v>0</v>
      </c>
    </row>
    <row r="207" spans="1:2" x14ac:dyDescent="0.3">
      <c r="A207" s="13" t="s">
        <v>3713</v>
      </c>
      <c r="B207" s="13" t="str">
        <f>VLOOKUP($A207,Raw!$B$2:$DG$512,50,0)</f>
        <v>0</v>
      </c>
    </row>
    <row r="208" spans="1:2" x14ac:dyDescent="0.3">
      <c r="A208" s="13" t="s">
        <v>3727</v>
      </c>
      <c r="B208" s="13" t="str">
        <f>VLOOKUP($A208,Raw!$B$2:$DG$512,50,0)</f>
        <v>0</v>
      </c>
    </row>
    <row r="209" spans="1:2" x14ac:dyDescent="0.3">
      <c r="A209" s="13" t="s">
        <v>3738</v>
      </c>
      <c r="B209" s="13" t="str">
        <f>VLOOKUP($A209,Raw!$B$2:$DG$512,50,0)</f>
        <v>0</v>
      </c>
    </row>
    <row r="210" spans="1:2" x14ac:dyDescent="0.3">
      <c r="A210" s="13" t="s">
        <v>3752</v>
      </c>
      <c r="B210" s="13" t="str">
        <f>VLOOKUP($A210,Raw!$B$2:$DG$512,50,0)</f>
        <v>0</v>
      </c>
    </row>
    <row r="211" spans="1:2" x14ac:dyDescent="0.3">
      <c r="A211" s="13" t="s">
        <v>3768</v>
      </c>
      <c r="B211" s="13" t="str">
        <f>VLOOKUP($A211,Raw!$B$2:$DG$512,50,0)</f>
        <v>0</v>
      </c>
    </row>
    <row r="212" spans="1:2" x14ac:dyDescent="0.3">
      <c r="A212" s="13" t="s">
        <v>3783</v>
      </c>
      <c r="B212" s="13" t="str">
        <f>VLOOKUP($A212,Raw!$B$2:$DG$512,50,0)</f>
        <v>0</v>
      </c>
    </row>
    <row r="213" spans="1:2" x14ac:dyDescent="0.3">
      <c r="A213" s="13" t="s">
        <v>3798</v>
      </c>
      <c r="B213" s="13" t="str">
        <f>VLOOKUP($A213,Raw!$B$2:$DG$512,50,0)</f>
        <v>0</v>
      </c>
    </row>
    <row r="214" spans="1:2" x14ac:dyDescent="0.3">
      <c r="A214" s="13" t="s">
        <v>3806</v>
      </c>
      <c r="B214" s="13" t="str">
        <f>VLOOKUP($A214,Raw!$B$2:$DG$512,50,0)</f>
        <v>0</v>
      </c>
    </row>
    <row r="215" spans="1:2" x14ac:dyDescent="0.3">
      <c r="A215" s="13" t="s">
        <v>3820</v>
      </c>
      <c r="B215" s="13" t="str">
        <f>VLOOKUP($A215,Raw!$B$2:$DG$512,50,0)</f>
        <v>10350000</v>
      </c>
    </row>
    <row r="216" spans="1:2" x14ac:dyDescent="0.3">
      <c r="A216" s="13" t="s">
        <v>3831</v>
      </c>
      <c r="B216" s="13" t="str">
        <f>VLOOKUP($A216,Raw!$B$2:$DG$512,50,0)</f>
        <v>0</v>
      </c>
    </row>
    <row r="217" spans="1:2" x14ac:dyDescent="0.3">
      <c r="A217" s="13" t="s">
        <v>3837</v>
      </c>
      <c r="B217" s="13" t="str">
        <f>VLOOKUP($A217,Raw!$B$2:$DG$512,50,0)</f>
        <v>368.05</v>
      </c>
    </row>
    <row r="218" spans="1:2" x14ac:dyDescent="0.3">
      <c r="A218" s="13" t="s">
        <v>3871</v>
      </c>
      <c r="B218" s="13" t="str">
        <f>VLOOKUP($A218,Raw!$B$2:$DG$512,50,0)</f>
        <v>0</v>
      </c>
    </row>
    <row r="219" spans="1:2" x14ac:dyDescent="0.3">
      <c r="A219" s="13" t="s">
        <v>3880</v>
      </c>
      <c r="B219" s="13" t="str">
        <f>VLOOKUP($A219,Raw!$B$2:$DG$512,50,0)</f>
        <v>0</v>
      </c>
    </row>
    <row r="220" spans="1:2" x14ac:dyDescent="0.3">
      <c r="A220" s="13" t="s">
        <v>3890</v>
      </c>
      <c r="B220" s="13" t="str">
        <f>VLOOKUP($A220,Raw!$B$2:$DG$512,50,0)</f>
        <v>0</v>
      </c>
    </row>
    <row r="221" spans="1:2" x14ac:dyDescent="0.3">
      <c r="A221" s="13" t="s">
        <v>3894</v>
      </c>
      <c r="B221" s="13" t="str">
        <f>VLOOKUP($A221,Raw!$B$2:$DG$512,50,0)</f>
        <v>0</v>
      </c>
    </row>
    <row r="222" spans="1:2" x14ac:dyDescent="0.3">
      <c r="A222" s="13" t="s">
        <v>3903</v>
      </c>
      <c r="B222" s="13" t="str">
        <f>VLOOKUP($A222,Raw!$B$2:$DG$512,50,0)</f>
        <v>0</v>
      </c>
    </row>
    <row r="223" spans="1:2" x14ac:dyDescent="0.3">
      <c r="A223" s="13" t="s">
        <v>3919</v>
      </c>
      <c r="B223" s="13" t="str">
        <f>VLOOKUP($A223,Raw!$B$2:$DG$512,50,0)</f>
        <v>0</v>
      </c>
    </row>
    <row r="224" spans="1:2" x14ac:dyDescent="0.3">
      <c r="A224" s="13" t="s">
        <v>3931</v>
      </c>
      <c r="B224" s="13" t="str">
        <f>VLOOKUP($A224,Raw!$B$2:$DG$512,50,0)</f>
        <v>7.98</v>
      </c>
    </row>
    <row r="225" spans="1:2" x14ac:dyDescent="0.3">
      <c r="A225" s="13" t="s">
        <v>3952</v>
      </c>
      <c r="B225" s="13" t="str">
        <f>VLOOKUP($A225,Raw!$B$2:$DG$512,50,0)</f>
        <v>806.31</v>
      </c>
    </row>
    <row r="226" spans="1:2" x14ac:dyDescent="0.3">
      <c r="A226" s="13" t="s">
        <v>3986</v>
      </c>
      <c r="B226" s="13" t="str">
        <f>VLOOKUP($A226,Raw!$B$2:$DG$512,50,0)</f>
        <v>0</v>
      </c>
    </row>
    <row r="227" spans="1:2" x14ac:dyDescent="0.3">
      <c r="A227" s="13" t="s">
        <v>3995</v>
      </c>
      <c r="B227" s="13" t="str">
        <f>VLOOKUP($A227,Raw!$B$2:$DG$512,50,0)</f>
        <v>0</v>
      </c>
    </row>
    <row r="228" spans="1:2" x14ac:dyDescent="0.3">
      <c r="A228" s="13" t="s">
        <v>4011</v>
      </c>
      <c r="B228" s="13" t="str">
        <f>VLOOKUP($A228,Raw!$B$2:$DG$512,50,0)</f>
        <v>8.3</v>
      </c>
    </row>
    <row r="229" spans="1:2" x14ac:dyDescent="0.3">
      <c r="A229" s="13" t="s">
        <v>4034</v>
      </c>
      <c r="B229" s="13" t="str">
        <f>VLOOKUP($A229,Raw!$B$2:$DG$512,50,0)</f>
        <v>0</v>
      </c>
    </row>
    <row r="230" spans="1:2" x14ac:dyDescent="0.3">
      <c r="A230" s="13" t="s">
        <v>4050</v>
      </c>
      <c r="B230" s="13" t="str">
        <f>VLOOKUP($A230,Raw!$B$2:$DG$512,50,0)</f>
        <v>0</v>
      </c>
    </row>
    <row r="231" spans="1:2" x14ac:dyDescent="0.3">
      <c r="A231" s="13" t="s">
        <v>4062</v>
      </c>
      <c r="B231" s="13" t="str">
        <f>VLOOKUP($A231,Raw!$B$2:$DG$512,50,0)</f>
        <v>0</v>
      </c>
    </row>
    <row r="232" spans="1:2" x14ac:dyDescent="0.3">
      <c r="A232" s="13" t="s">
        <v>4075</v>
      </c>
      <c r="B232" s="13" t="str">
        <f>VLOOKUP($A232,Raw!$B$2:$DG$512,50,0)</f>
        <v>0</v>
      </c>
    </row>
    <row r="233" spans="1:2" x14ac:dyDescent="0.3">
      <c r="A233" s="13" t="s">
        <v>4083</v>
      </c>
      <c r="B233" s="13" t="str">
        <f>VLOOKUP($A233,Raw!$B$2:$DG$512,50,0)</f>
        <v>0</v>
      </c>
    </row>
    <row r="234" spans="1:2" x14ac:dyDescent="0.3">
      <c r="A234" s="13" t="s">
        <v>4088</v>
      </c>
      <c r="B234" s="13" t="str">
        <f>VLOOKUP($A234,Raw!$B$2:$DG$512,50,0)</f>
        <v>0</v>
      </c>
    </row>
    <row r="235" spans="1:2" x14ac:dyDescent="0.3">
      <c r="A235" s="13" t="s">
        <v>4102</v>
      </c>
      <c r="B235" s="13" t="str">
        <f>VLOOKUP($A235,Raw!$B$2:$DG$512,50,0)</f>
        <v>0</v>
      </c>
    </row>
    <row r="236" spans="1:2" x14ac:dyDescent="0.3">
      <c r="A236" s="13" t="s">
        <v>4112</v>
      </c>
      <c r="B236" s="13" t="str">
        <f>VLOOKUP($A236,Raw!$B$2:$DG$512,50,0)</f>
        <v>0</v>
      </c>
    </row>
    <row r="237" spans="1:2" x14ac:dyDescent="0.3">
      <c r="A237" s="13" t="s">
        <v>4126</v>
      </c>
      <c r="B237" s="13" t="str">
        <f>VLOOKUP($A237,Raw!$B$2:$DG$512,50,0)</f>
        <v>0</v>
      </c>
    </row>
    <row r="238" spans="1:2" x14ac:dyDescent="0.3">
      <c r="A238" s="13" t="s">
        <v>4145</v>
      </c>
      <c r="B238" s="13" t="str">
        <f>VLOOKUP($A238,Raw!$B$2:$DG$512,50,0)</f>
        <v>0</v>
      </c>
    </row>
    <row r="239" spans="1:2" x14ac:dyDescent="0.3">
      <c r="A239" s="13" t="s">
        <v>4163</v>
      </c>
      <c r="B239" s="13" t="str">
        <f>VLOOKUP($A239,Raw!$B$2:$DG$512,50,0)</f>
        <v>0</v>
      </c>
    </row>
    <row r="240" spans="1:2" x14ac:dyDescent="0.3">
      <c r="A240" s="13" t="s">
        <v>4172</v>
      </c>
      <c r="B240" s="13" t="str">
        <f>VLOOKUP($A240,Raw!$B$2:$DG$512,50,0)</f>
        <v>0</v>
      </c>
    </row>
    <row r="241" spans="1:2" x14ac:dyDescent="0.3">
      <c r="A241" s="13" t="s">
        <v>4187</v>
      </c>
      <c r="B241" s="13" t="str">
        <f>VLOOKUP($A241,Raw!$B$2:$DG$512,50,0)</f>
        <v>2411242993</v>
      </c>
    </row>
    <row r="242" spans="1:2" x14ac:dyDescent="0.3">
      <c r="A242" s="13" t="s">
        <v>4198</v>
      </c>
      <c r="B242" s="13" t="str">
        <f>VLOOKUP($A242,Raw!$B$2:$DG$512,50,0)</f>
        <v>676.05</v>
      </c>
    </row>
    <row r="243" spans="1:2" x14ac:dyDescent="0.3">
      <c r="A243" s="13" t="s">
        <v>4232</v>
      </c>
      <c r="B243" s="13" t="str">
        <f>VLOOKUP($A243,Raw!$B$2:$DG$512,50,0)</f>
        <v>0.56</v>
      </c>
    </row>
    <row r="244" spans="1:2" x14ac:dyDescent="0.3">
      <c r="A244" s="13" t="s">
        <v>4252</v>
      </c>
      <c r="B244" s="13" t="str">
        <f>VLOOKUP($A244,Raw!$B$2:$DG$512,50,0)</f>
        <v>0</v>
      </c>
    </row>
    <row r="245" spans="1:2" x14ac:dyDescent="0.3">
      <c r="A245" s="13" t="s">
        <v>4280</v>
      </c>
      <c r="B245" s="13" t="str">
        <f>VLOOKUP($A245,Raw!$B$2:$DG$512,50,0)</f>
        <v>0</v>
      </c>
    </row>
    <row r="246" spans="1:2" x14ac:dyDescent="0.3">
      <c r="A246" s="13" t="s">
        <v>4291</v>
      </c>
      <c r="B246" s="13" t="str">
        <f>VLOOKUP($A246,Raw!$B$2:$DG$512,50,0)</f>
        <v>0</v>
      </c>
    </row>
    <row r="247" spans="1:2" x14ac:dyDescent="0.3">
      <c r="A247" s="13" t="s">
        <v>4296</v>
      </c>
      <c r="B247" s="13" t="str">
        <f>VLOOKUP($A247,Raw!$B$2:$DG$512,50,0)</f>
        <v>2.01</v>
      </c>
    </row>
    <row r="248" spans="1:2" x14ac:dyDescent="0.3">
      <c r="A248" s="13" t="s">
        <v>4319</v>
      </c>
      <c r="B248" s="13" t="str">
        <f>VLOOKUP($A248,Raw!$B$2:$DG$512,50,0)</f>
        <v>392.88</v>
      </c>
    </row>
    <row r="249" spans="1:2" x14ac:dyDescent="0.3">
      <c r="A249" s="13" t="s">
        <v>4345</v>
      </c>
      <c r="B249" s="13" t="str">
        <f>VLOOKUP($A249,Raw!$B$2:$DG$512,50,0)</f>
        <v>0</v>
      </c>
    </row>
    <row r="250" spans="1:2" x14ac:dyDescent="0.3">
      <c r="A250" s="13" t="s">
        <v>4359</v>
      </c>
      <c r="B250" s="13" t="str">
        <f>VLOOKUP($A250,Raw!$B$2:$DG$512,50,0)</f>
        <v>27.93</v>
      </c>
    </row>
    <row r="251" spans="1:2" x14ac:dyDescent="0.3">
      <c r="A251" s="13" t="s">
        <v>4395</v>
      </c>
      <c r="B251" s="13" t="str">
        <f>VLOOKUP($A251,Raw!$B$2:$DG$512,50,0)</f>
        <v>0</v>
      </c>
    </row>
    <row r="252" spans="1:2" x14ac:dyDescent="0.3">
      <c r="A252" s="13" t="s">
        <v>4404</v>
      </c>
      <c r="B252" s="13" t="str">
        <f>VLOOKUP($A252,Raw!$B$2:$DG$512,50,0)</f>
        <v>0</v>
      </c>
    </row>
    <row r="253" spans="1:2" x14ac:dyDescent="0.3">
      <c r="A253" s="13" t="s">
        <v>4411</v>
      </c>
      <c r="B253" s="13" t="str">
        <f>VLOOKUP($A253,Raw!$B$2:$DG$512,50,0)</f>
        <v>0</v>
      </c>
    </row>
    <row r="254" spans="1:2" x14ac:dyDescent="0.3">
      <c r="A254" s="13" t="s">
        <v>4420</v>
      </c>
      <c r="B254" s="13" t="str">
        <f>VLOOKUP($A254,Raw!$B$2:$DG$512,50,0)</f>
        <v>0</v>
      </c>
    </row>
    <row r="255" spans="1:2" x14ac:dyDescent="0.3">
      <c r="A255" s="13" t="s">
        <v>4428</v>
      </c>
      <c r="B255" s="13" t="str">
        <f>VLOOKUP($A255,Raw!$B$2:$DG$512,50,0)</f>
        <v>0</v>
      </c>
    </row>
    <row r="256" spans="1:2" x14ac:dyDescent="0.3">
      <c r="A256" s="13" t="s">
        <v>4444</v>
      </c>
      <c r="B256" s="13" t="str">
        <f>VLOOKUP($A256,Raw!$B$2:$DG$512,50,0)</f>
        <v>0</v>
      </c>
    </row>
    <row r="257" spans="1:2" x14ac:dyDescent="0.3">
      <c r="A257" s="13" t="s">
        <v>4453</v>
      </c>
      <c r="B257" s="13" t="str">
        <f>VLOOKUP($A257,Raw!$B$2:$DG$512,50,0)</f>
        <v>1.49</v>
      </c>
    </row>
    <row r="258" spans="1:2" x14ac:dyDescent="0.3">
      <c r="A258" s="13" t="s">
        <v>4480</v>
      </c>
      <c r="B258" s="13" t="str">
        <f>VLOOKUP($A258,Raw!$B$2:$DG$512,50,0)</f>
        <v>0</v>
      </c>
    </row>
    <row r="259" spans="1:2" x14ac:dyDescent="0.3">
      <c r="A259" s="13" t="s">
        <v>4493</v>
      </c>
      <c r="B259" s="13" t="str">
        <f>VLOOKUP($A259,Raw!$B$2:$DG$512,50,0)</f>
        <v>0</v>
      </c>
    </row>
    <row r="260" spans="1:2" x14ac:dyDescent="0.3">
      <c r="A260" s="13" t="s">
        <v>4518</v>
      </c>
      <c r="B260" s="13" t="str">
        <f>VLOOKUP($A260,Raw!$B$2:$DG$512,50,0)</f>
        <v>0</v>
      </c>
    </row>
    <row r="261" spans="1:2" x14ac:dyDescent="0.3">
      <c r="A261" s="13" t="s">
        <v>4529</v>
      </c>
      <c r="B261" s="13" t="str">
        <f>VLOOKUP($A261,Raw!$B$2:$DG$512,50,0)</f>
        <v>0</v>
      </c>
    </row>
    <row r="262" spans="1:2" x14ac:dyDescent="0.3">
      <c r="A262" s="13" t="s">
        <v>4555</v>
      </c>
      <c r="B262" s="13" t="str">
        <f>VLOOKUP($A262,Raw!$B$2:$DG$512,50,0)</f>
        <v>0.49</v>
      </c>
    </row>
    <row r="263" spans="1:2" x14ac:dyDescent="0.3">
      <c r="A263" s="13" t="s">
        <v>4596</v>
      </c>
      <c r="B263" s="13" t="str">
        <f>VLOOKUP($A263,Raw!$B$2:$DG$512,50,0)</f>
        <v>0</v>
      </c>
    </row>
    <row r="264" spans="1:2" x14ac:dyDescent="0.3">
      <c r="A264" s="13" t="s">
        <v>4603</v>
      </c>
      <c r="B264" s="13" t="str">
        <f>VLOOKUP($A264,Raw!$B$2:$DG$512,50,0)</f>
        <v>25.16</v>
      </c>
    </row>
    <row r="265" spans="1:2" x14ac:dyDescent="0.3">
      <c r="A265" s="13" t="s">
        <v>4638</v>
      </c>
      <c r="B265" s="13" t="str">
        <f>VLOOKUP($A265,Raw!$B$2:$DG$512,50,0)</f>
        <v>1613.72</v>
      </c>
    </row>
    <row r="266" spans="1:2" x14ac:dyDescent="0.3">
      <c r="A266" s="13" t="s">
        <v>4663</v>
      </c>
      <c r="B266" s="13" t="str">
        <f>VLOOKUP($A266,Raw!$B$2:$DG$512,50,0)</f>
        <v>0</v>
      </c>
    </row>
    <row r="267" spans="1:2" x14ac:dyDescent="0.3">
      <c r="A267" s="13" t="s">
        <v>4685</v>
      </c>
      <c r="B267" s="13" t="str">
        <f>VLOOKUP($A267,Raw!$B$2:$DG$512,50,0)</f>
        <v>325.03</v>
      </c>
    </row>
    <row r="268" spans="1:2" x14ac:dyDescent="0.3">
      <c r="A268" s="13" t="s">
        <v>4705</v>
      </c>
      <c r="B268" s="13" t="str">
        <f>VLOOKUP($A268,Raw!$B$2:$DG$512,50,0)</f>
        <v>0</v>
      </c>
    </row>
    <row r="269" spans="1:2" x14ac:dyDescent="0.3">
      <c r="A269" s="13" t="s">
        <v>4714</v>
      </c>
      <c r="B269" s="13" t="str">
        <f>VLOOKUP($A269,Raw!$B$2:$DG$512,50,0)</f>
        <v>8000.93</v>
      </c>
    </row>
    <row r="270" spans="1:2" x14ac:dyDescent="0.3">
      <c r="A270" s="13" t="s">
        <v>4731</v>
      </c>
      <c r="B270" s="13" t="str">
        <f>VLOOKUP($A270,Raw!$B$2:$DG$512,50,0)</f>
        <v>0</v>
      </c>
    </row>
    <row r="271" spans="1:2" x14ac:dyDescent="0.3">
      <c r="A271" s="13" t="s">
        <v>4741</v>
      </c>
      <c r="B271" s="13" t="str">
        <f>VLOOKUP($A271,Raw!$B$2:$DG$512,50,0)</f>
        <v>0</v>
      </c>
    </row>
    <row r="272" spans="1:2" x14ac:dyDescent="0.3">
      <c r="A272" s="13" t="s">
        <v>4758</v>
      </c>
      <c r="B272" s="13" t="str">
        <f>VLOOKUP($A272,Raw!$B$2:$DG$512,50,0)</f>
        <v>0</v>
      </c>
    </row>
    <row r="273" spans="1:2" x14ac:dyDescent="0.3">
      <c r="A273" s="13" t="s">
        <v>4775</v>
      </c>
      <c r="B273" s="13" t="str">
        <f>VLOOKUP($A273,Raw!$B$2:$DG$512,50,0)</f>
        <v>0</v>
      </c>
    </row>
    <row r="274" spans="1:2" x14ac:dyDescent="0.3">
      <c r="A274" s="13" t="s">
        <v>4783</v>
      </c>
      <c r="B274" s="13" t="str">
        <f>VLOOKUP($A274,Raw!$B$2:$DG$512,50,0)</f>
        <v>0</v>
      </c>
    </row>
    <row r="275" spans="1:2" x14ac:dyDescent="0.3">
      <c r="A275" s="13" t="s">
        <v>4792</v>
      </c>
      <c r="B275" s="13" t="str">
        <f>VLOOKUP($A275,Raw!$B$2:$DG$512,50,0)</f>
        <v>20.32</v>
      </c>
    </row>
    <row r="276" spans="1:2" x14ac:dyDescent="0.3">
      <c r="A276" s="13" t="s">
        <v>4810</v>
      </c>
      <c r="B276" s="13" t="str">
        <f>VLOOKUP($A276,Raw!$B$2:$DG$512,50,0)</f>
        <v>0</v>
      </c>
    </row>
    <row r="277" spans="1:2" x14ac:dyDescent="0.3">
      <c r="A277" s="13" t="s">
        <v>4827</v>
      </c>
      <c r="B277" s="13" t="str">
        <f>VLOOKUP($A277,Raw!$B$2:$DG$512,50,0)</f>
        <v>0</v>
      </c>
    </row>
    <row r="278" spans="1:2" x14ac:dyDescent="0.3">
      <c r="A278" s="13" t="s">
        <v>4843</v>
      </c>
      <c r="B278" s="13" t="str">
        <f>VLOOKUP($A278,Raw!$B$2:$DG$512,50,0)</f>
        <v>0</v>
      </c>
    </row>
    <row r="279" spans="1:2" x14ac:dyDescent="0.3">
      <c r="A279" s="13" t="s">
        <v>4872</v>
      </c>
      <c r="B279" s="13" t="str">
        <f>VLOOKUP($A279,Raw!$B$2:$DG$512,50,0)</f>
        <v>0</v>
      </c>
    </row>
    <row r="280" spans="1:2" x14ac:dyDescent="0.3">
      <c r="A280" s="13" t="s">
        <v>4885</v>
      </c>
      <c r="B280" s="13" t="str">
        <f>VLOOKUP($A280,Raw!$B$2:$DG$512,50,0)</f>
        <v>582.73</v>
      </c>
    </row>
    <row r="281" spans="1:2" x14ac:dyDescent="0.3">
      <c r="A281" s="13" t="s">
        <v>4911</v>
      </c>
      <c r="B281" s="13" t="str">
        <f>VLOOKUP($A281,Raw!$B$2:$DG$512,50,0)</f>
        <v>0</v>
      </c>
    </row>
    <row r="282" spans="1:2" x14ac:dyDescent="0.3">
      <c r="A282" s="13" t="s">
        <v>4919</v>
      </c>
      <c r="B282" s="13" t="str">
        <f>VLOOKUP($A282,Raw!$B$2:$DG$512,50,0)</f>
        <v>0</v>
      </c>
    </row>
    <row r="283" spans="1:2" x14ac:dyDescent="0.3">
      <c r="A283" s="13" t="s">
        <v>4944</v>
      </c>
      <c r="B283" s="13" t="str">
        <f>VLOOKUP($A283,Raw!$B$2:$DG$512,50,0)</f>
        <v>4.17</v>
      </c>
    </row>
    <row r="284" spans="1:2" x14ac:dyDescent="0.3">
      <c r="A284" s="13" t="s">
        <v>4944</v>
      </c>
      <c r="B284" s="13" t="str">
        <f>VLOOKUP($A284,Raw!$B$2:$DG$512,50,0)</f>
        <v>4.17</v>
      </c>
    </row>
    <row r="285" spans="1:2" x14ac:dyDescent="0.3">
      <c r="A285" s="13" t="s">
        <v>4944</v>
      </c>
      <c r="B285" s="13" t="str">
        <f>VLOOKUP($A285,Raw!$B$2:$DG$512,50,0)</f>
        <v>4.17</v>
      </c>
    </row>
    <row r="286" spans="1:2" x14ac:dyDescent="0.3">
      <c r="A286" s="13" t="s">
        <v>4944</v>
      </c>
      <c r="B286" s="13" t="str">
        <f>VLOOKUP($A286,Raw!$B$2:$DG$512,50,0)</f>
        <v>4.17</v>
      </c>
    </row>
    <row r="287" spans="1:2" x14ac:dyDescent="0.3">
      <c r="A287" s="13" t="s">
        <v>4944</v>
      </c>
      <c r="B287" s="13" t="str">
        <f>VLOOKUP($A287,Raw!$B$2:$DG$512,50,0)</f>
        <v>4.17</v>
      </c>
    </row>
    <row r="288" spans="1:2" x14ac:dyDescent="0.3">
      <c r="A288" s="13" t="s">
        <v>4968</v>
      </c>
      <c r="B288" s="13" t="str">
        <f>VLOOKUP($A288,Raw!$B$2:$DG$512,50,0)</f>
        <v>0</v>
      </c>
    </row>
    <row r="289" spans="1:2" x14ac:dyDescent="0.3">
      <c r="A289" s="13" t="s">
        <v>4976</v>
      </c>
      <c r="B289" s="13" t="str">
        <f>VLOOKUP($A289,Raw!$B$2:$DG$512,50,0)</f>
        <v>0</v>
      </c>
    </row>
    <row r="290" spans="1:2" x14ac:dyDescent="0.3">
      <c r="A290" s="13" t="s">
        <v>4987</v>
      </c>
      <c r="B290" s="13" t="str">
        <f>VLOOKUP($A290,Raw!$B$2:$DG$512,50,0)</f>
        <v>0</v>
      </c>
    </row>
    <row r="291" spans="1:2" x14ac:dyDescent="0.3">
      <c r="A291" s="13" t="s">
        <v>5006</v>
      </c>
      <c r="B291" s="13" t="str">
        <f>VLOOKUP($A291,Raw!$B$2:$DG$512,50,0)</f>
        <v>0</v>
      </c>
    </row>
    <row r="292" spans="1:2" x14ac:dyDescent="0.3">
      <c r="A292" s="13" t="s">
        <v>5022</v>
      </c>
      <c r="B292" s="13" t="str">
        <f>VLOOKUP($A292,Raw!$B$2:$DG$512,50,0)</f>
        <v>0</v>
      </c>
    </row>
    <row r="293" spans="1:2" x14ac:dyDescent="0.3">
      <c r="A293" s="13" t="s">
        <v>5040</v>
      </c>
      <c r="B293" s="13" t="str">
        <f>VLOOKUP($A293,Raw!$B$2:$DG$512,50,0)</f>
        <v>0</v>
      </c>
    </row>
    <row r="294" spans="1:2" x14ac:dyDescent="0.3">
      <c r="A294" s="13" t="s">
        <v>5055</v>
      </c>
      <c r="B294" s="13" t="str">
        <f>VLOOKUP($A294,Raw!$B$2:$DG$512,50,0)</f>
        <v>0</v>
      </c>
    </row>
    <row r="295" spans="1:2" x14ac:dyDescent="0.3">
      <c r="A295" s="13" t="s">
        <v>5063</v>
      </c>
      <c r="B295" s="13" t="str">
        <f>VLOOKUP($A295,Raw!$B$2:$DG$512,50,0)</f>
        <v>0</v>
      </c>
    </row>
    <row r="296" spans="1:2" x14ac:dyDescent="0.3">
      <c r="A296" s="13" t="s">
        <v>5076</v>
      </c>
      <c r="B296" s="13" t="str">
        <f>VLOOKUP($A296,Raw!$B$2:$DG$512,50,0)</f>
        <v>0</v>
      </c>
    </row>
    <row r="297" spans="1:2" x14ac:dyDescent="0.3">
      <c r="A297" s="13" t="s">
        <v>5085</v>
      </c>
      <c r="B297" s="13" t="str">
        <f>VLOOKUP($A297,Raw!$B$2:$DG$512,50,0)</f>
        <v>9.26552</v>
      </c>
    </row>
    <row r="298" spans="1:2" x14ac:dyDescent="0.3">
      <c r="A298" s="13" t="s">
        <v>5118</v>
      </c>
      <c r="B298" s="13" t="str">
        <f>VLOOKUP($A298,Raw!$B$2:$DG$512,50,0)</f>
        <v>0</v>
      </c>
    </row>
    <row r="299" spans="1:2" x14ac:dyDescent="0.3">
      <c r="A299" s="13" t="s">
        <v>5137</v>
      </c>
      <c r="B299" s="13" t="str">
        <f>VLOOKUP($A299,Raw!$B$2:$DG$512,50,0)</f>
        <v>0</v>
      </c>
    </row>
    <row r="300" spans="1:2" x14ac:dyDescent="0.3">
      <c r="A300" s="13" t="s">
        <v>5148</v>
      </c>
      <c r="B300" s="13" t="str">
        <f>VLOOKUP($A300,Raw!$B$2:$DG$512,50,0)</f>
        <v>7.88</v>
      </c>
    </row>
    <row r="301" spans="1:2" x14ac:dyDescent="0.3">
      <c r="A301" s="13" t="s">
        <v>5168</v>
      </c>
      <c r="B301" s="13" t="str">
        <f>VLOOKUP($A301,Raw!$B$2:$DG$512,50,0)</f>
        <v>0</v>
      </c>
    </row>
    <row r="302" spans="1:2" x14ac:dyDescent="0.3">
      <c r="A302" s="13" t="s">
        <v>5175</v>
      </c>
      <c r="B302" s="13" t="str">
        <f>VLOOKUP($A302,Raw!$B$2:$DG$512,50,0)</f>
        <v>241.12</v>
      </c>
    </row>
    <row r="303" spans="1:2" x14ac:dyDescent="0.3">
      <c r="A303" s="13" t="s">
        <v>5193</v>
      </c>
      <c r="B303" s="13" t="str">
        <f>VLOOKUP($A303,Raw!$B$2:$DG$512,50,0)</f>
        <v>13.69124</v>
      </c>
    </row>
    <row r="304" spans="1:2" x14ac:dyDescent="0.3">
      <c r="A304" s="13" t="s">
        <v>5206</v>
      </c>
      <c r="B304" s="13" t="str">
        <f>VLOOKUP($A304,Raw!$B$2:$DG$512,50,0)</f>
        <v>0</v>
      </c>
    </row>
    <row r="305" spans="1:2" x14ac:dyDescent="0.3">
      <c r="A305" s="13" t="s">
        <v>5216</v>
      </c>
      <c r="B305" s="13" t="str">
        <f>VLOOKUP($A305,Raw!$B$2:$DG$512,50,0)</f>
        <v>0</v>
      </c>
    </row>
    <row r="306" spans="1:2" x14ac:dyDescent="0.3">
      <c r="A306" s="13" t="s">
        <v>5227</v>
      </c>
      <c r="B306" s="13" t="str">
        <f>VLOOKUP($A306,Raw!$B$2:$DG$512,50,0)</f>
        <v>0</v>
      </c>
    </row>
    <row r="307" spans="1:2" x14ac:dyDescent="0.3">
      <c r="A307" s="13" t="s">
        <v>5245</v>
      </c>
      <c r="B307" s="13" t="str">
        <f>VLOOKUP($A307,Raw!$B$2:$DG$512,50,0)</f>
        <v>0</v>
      </c>
    </row>
    <row r="308" spans="1:2" x14ac:dyDescent="0.3">
      <c r="A308" s="13" t="s">
        <v>5257</v>
      </c>
      <c r="B308" s="13" t="str">
        <f>VLOOKUP($A308,Raw!$B$2:$DG$512,50,0)</f>
        <v>45.54764</v>
      </c>
    </row>
    <row r="309" spans="1:2" x14ac:dyDescent="0.3">
      <c r="A309" s="13" t="s">
        <v>5283</v>
      </c>
      <c r="B309" s="13" t="str">
        <f>VLOOKUP($A309,Raw!$B$2:$DG$512,50,0)</f>
        <v>0</v>
      </c>
    </row>
    <row r="310" spans="1:2" x14ac:dyDescent="0.3">
      <c r="A310" s="13" t="s">
        <v>5292</v>
      </c>
      <c r="B310" s="13" t="str">
        <f>VLOOKUP($A310,Raw!$B$2:$DG$512,50,0)</f>
        <v>0</v>
      </c>
    </row>
    <row r="311" spans="1:2" x14ac:dyDescent="0.3">
      <c r="A311" s="13" t="s">
        <v>5307</v>
      </c>
      <c r="B311" s="13" t="str">
        <f>VLOOKUP($A311,Raw!$B$2:$DG$512,50,0)</f>
        <v>0</v>
      </c>
    </row>
    <row r="312" spans="1:2" x14ac:dyDescent="0.3">
      <c r="A312" s="13" t="s">
        <v>5315</v>
      </c>
      <c r="B312" s="13" t="str">
        <f>VLOOKUP($A312,Raw!$B$2:$DG$512,50,0)</f>
        <v>140.26</v>
      </c>
    </row>
    <row r="313" spans="1:2" x14ac:dyDescent="0.3">
      <c r="A313" s="13" t="s">
        <v>5338</v>
      </c>
      <c r="B313" s="13" t="str">
        <f>VLOOKUP($A313,Raw!$B$2:$DG$512,50,0)</f>
        <v>0</v>
      </c>
    </row>
    <row r="314" spans="1:2" x14ac:dyDescent="0.3">
      <c r="A314" s="13" t="s">
        <v>5352</v>
      </c>
      <c r="B314" s="13" t="str">
        <f>VLOOKUP($A314,Raw!$B$2:$DG$512,50,0)</f>
        <v>0</v>
      </c>
    </row>
    <row r="315" spans="1:2" x14ac:dyDescent="0.3">
      <c r="A315" s="13" t="s">
        <v>5370</v>
      </c>
      <c r="B315" s="13" t="str">
        <f>VLOOKUP($A315,Raw!$B$2:$DG$512,50,0)</f>
        <v>271.16</v>
      </c>
    </row>
    <row r="316" spans="1:2" x14ac:dyDescent="0.3">
      <c r="A316" s="13" t="s">
        <v>5396</v>
      </c>
      <c r="B316" s="13" t="str">
        <f>VLOOKUP($A316,Raw!$B$2:$DG$512,50,0)</f>
        <v>0</v>
      </c>
    </row>
    <row r="317" spans="1:2" x14ac:dyDescent="0.3">
      <c r="A317" s="13" t="s">
        <v>5423</v>
      </c>
      <c r="B317" s="13" t="str">
        <f>VLOOKUP($A317,Raw!$B$2:$DG$512,50,0)</f>
        <v>0</v>
      </c>
    </row>
    <row r="318" spans="1:2" x14ac:dyDescent="0.3">
      <c r="A318" s="13" t="s">
        <v>5434</v>
      </c>
      <c r="B318" s="13" t="str">
        <f>VLOOKUP($A318,Raw!$B$2:$DG$512,50,0)</f>
        <v>28284.0266</v>
      </c>
    </row>
    <row r="319" spans="1:2" x14ac:dyDescent="0.3">
      <c r="A319" s="13" t="s">
        <v>5473</v>
      </c>
      <c r="B319" s="13" t="str">
        <f>VLOOKUP($A319,Raw!$B$2:$DG$512,50,0)</f>
        <v>0</v>
      </c>
    </row>
    <row r="320" spans="1:2" x14ac:dyDescent="0.3">
      <c r="A320" s="13" t="s">
        <v>5488</v>
      </c>
      <c r="B320" s="13" t="str">
        <f>VLOOKUP($A320,Raw!$B$2:$DG$512,50,0)</f>
        <v>0</v>
      </c>
    </row>
    <row r="321" spans="1:2" x14ac:dyDescent="0.3">
      <c r="A321" s="13" t="s">
        <v>5496</v>
      </c>
      <c r="B321" s="13" t="str">
        <f>VLOOKUP($A321,Raw!$B$2:$DG$512,50,0)</f>
        <v>0</v>
      </c>
    </row>
    <row r="322" spans="1:2" x14ac:dyDescent="0.3">
      <c r="A322" s="13" t="s">
        <v>5509</v>
      </c>
      <c r="B322" s="13" t="str">
        <f>VLOOKUP($A322,Raw!$B$2:$DG$512,50,0)</f>
        <v>0</v>
      </c>
    </row>
    <row r="323" spans="1:2" x14ac:dyDescent="0.3">
      <c r="A323" s="13" t="s">
        <v>5517</v>
      </c>
      <c r="B323" s="13" t="str">
        <f>VLOOKUP($A323,Raw!$B$2:$DG$512,50,0)</f>
        <v>0</v>
      </c>
    </row>
    <row r="324" spans="1:2" x14ac:dyDescent="0.3">
      <c r="A324" s="13" t="s">
        <v>5529</v>
      </c>
      <c r="B324" s="13" t="str">
        <f>VLOOKUP($A324,Raw!$B$2:$DG$512,50,0)</f>
        <v>0</v>
      </c>
    </row>
    <row r="325" spans="1:2" x14ac:dyDescent="0.3">
      <c r="A325" s="13" t="s">
        <v>5539</v>
      </c>
      <c r="B325" s="13" t="str">
        <f>VLOOKUP($A325,Raw!$B$2:$DG$512,50,0)</f>
        <v>0</v>
      </c>
    </row>
    <row r="326" spans="1:2" x14ac:dyDescent="0.3">
      <c r="A326" s="13" t="s">
        <v>5558</v>
      </c>
      <c r="B326" s="13" t="str">
        <f>VLOOKUP($A326,Raw!$B$2:$DG$512,50,0)</f>
        <v>0</v>
      </c>
    </row>
    <row r="327" spans="1:2" x14ac:dyDescent="0.3">
      <c r="A327" s="13" t="s">
        <v>5565</v>
      </c>
      <c r="B327" s="13" t="str">
        <f>VLOOKUP($A327,Raw!$B$2:$DG$512,50,0)</f>
        <v>0</v>
      </c>
    </row>
    <row r="328" spans="1:2" x14ac:dyDescent="0.3">
      <c r="A328" s="13" t="s">
        <v>5577</v>
      </c>
      <c r="B328" s="13" t="str">
        <f>VLOOKUP($A328,Raw!$B$2:$DG$512,50,0)</f>
        <v>0</v>
      </c>
    </row>
    <row r="329" spans="1:2" x14ac:dyDescent="0.3">
      <c r="A329" s="13" t="s">
        <v>5577</v>
      </c>
      <c r="B329" s="13" t="str">
        <f>VLOOKUP($A329,Raw!$B$2:$DG$512,50,0)</f>
        <v>0</v>
      </c>
    </row>
    <row r="330" spans="1:2" x14ac:dyDescent="0.3">
      <c r="A330" s="13" t="s">
        <v>5577</v>
      </c>
      <c r="B330" s="13" t="str">
        <f>VLOOKUP($A330,Raw!$B$2:$DG$512,50,0)</f>
        <v>0</v>
      </c>
    </row>
    <row r="331" spans="1:2" x14ac:dyDescent="0.3">
      <c r="A331" s="13" t="s">
        <v>5577</v>
      </c>
      <c r="B331" s="13" t="str">
        <f>VLOOKUP($A331,Raw!$B$2:$DG$512,50,0)</f>
        <v>0</v>
      </c>
    </row>
    <row r="332" spans="1:2" x14ac:dyDescent="0.3">
      <c r="A332" s="13" t="s">
        <v>5577</v>
      </c>
      <c r="B332" s="13" t="str">
        <f>VLOOKUP($A332,Raw!$B$2:$DG$512,50,0)</f>
        <v>0</v>
      </c>
    </row>
    <row r="333" spans="1:2" x14ac:dyDescent="0.3">
      <c r="A333" s="13" t="s">
        <v>5587</v>
      </c>
      <c r="B333" s="13" t="str">
        <f>VLOOKUP($A333,Raw!$B$2:$DG$512,50,0)</f>
        <v>0</v>
      </c>
    </row>
    <row r="334" spans="1:2" x14ac:dyDescent="0.3">
      <c r="A334" s="13" t="s">
        <v>5594</v>
      </c>
      <c r="B334" s="13" t="str">
        <f>VLOOKUP($A334,Raw!$B$2:$DG$512,50,0)</f>
        <v>0</v>
      </c>
    </row>
    <row r="335" spans="1:2" x14ac:dyDescent="0.3">
      <c r="A335" s="13" t="s">
        <v>5607</v>
      </c>
      <c r="B335" s="13" t="str">
        <f>VLOOKUP($A335,Raw!$B$2:$DG$512,50,0)</f>
        <v>0</v>
      </c>
    </row>
    <row r="336" spans="1:2" x14ac:dyDescent="0.3">
      <c r="A336" s="13" t="s">
        <v>5615</v>
      </c>
      <c r="B336" s="13" t="str">
        <f>VLOOKUP($A336,Raw!$B$2:$DG$512,50,0)</f>
        <v>0</v>
      </c>
    </row>
    <row r="337" spans="1:2" x14ac:dyDescent="0.3">
      <c r="A337" s="13" t="s">
        <v>5623</v>
      </c>
      <c r="B337" s="13" t="str">
        <f>VLOOKUP($A337,Raw!$B$2:$DG$512,50,0)</f>
        <v>0</v>
      </c>
    </row>
    <row r="338" spans="1:2" x14ac:dyDescent="0.3">
      <c r="A338" s="13" t="s">
        <v>5636</v>
      </c>
      <c r="B338" s="13" t="str">
        <f>VLOOKUP($A338,Raw!$B$2:$DG$512,50,0)</f>
        <v>0</v>
      </c>
    </row>
    <row r="339" spans="1:2" x14ac:dyDescent="0.3">
      <c r="A339" s="13" t="s">
        <v>5652</v>
      </c>
      <c r="B339" s="13" t="str">
        <f>VLOOKUP($A339,Raw!$B$2:$DG$512,50,0)</f>
        <v>0</v>
      </c>
    </row>
    <row r="340" spans="1:2" x14ac:dyDescent="0.3">
      <c r="A340" s="13" t="s">
        <v>5664</v>
      </c>
      <c r="B340" s="13" t="str">
        <f>VLOOKUP($A340,Raw!$B$2:$DG$512,50,0)</f>
        <v>0</v>
      </c>
    </row>
    <row r="341" spans="1:2" x14ac:dyDescent="0.3">
      <c r="A341" s="13" t="s">
        <v>5672</v>
      </c>
      <c r="B341" s="13" t="str">
        <f>VLOOKUP($A341,Raw!$B$2:$DG$512,50,0)</f>
        <v>0</v>
      </c>
    </row>
    <row r="342" spans="1:2" x14ac:dyDescent="0.3">
      <c r="A342" s="13" t="s">
        <v>5687</v>
      </c>
      <c r="B342" s="13" t="str">
        <f>VLOOKUP($A342,Raw!$B$2:$DG$512,50,0)</f>
        <v>0</v>
      </c>
    </row>
    <row r="343" spans="1:2" x14ac:dyDescent="0.3">
      <c r="A343" s="13" t="s">
        <v>5701</v>
      </c>
      <c r="B343" s="13" t="str">
        <f>VLOOKUP($A343,Raw!$B$2:$DG$512,50,0)</f>
        <v>0</v>
      </c>
    </row>
    <row r="344" spans="1:2" x14ac:dyDescent="0.3">
      <c r="A344" s="13" t="s">
        <v>5718</v>
      </c>
      <c r="B344" s="13" t="str">
        <f>VLOOKUP($A344,Raw!$B$2:$DG$512,50,0)</f>
        <v>658.3</v>
      </c>
    </row>
    <row r="345" spans="1:2" x14ac:dyDescent="0.3">
      <c r="A345" s="13" t="s">
        <v>5757</v>
      </c>
      <c r="B345" s="13" t="str">
        <f>VLOOKUP($A345,Raw!$B$2:$DG$512,50,0)</f>
        <v>0</v>
      </c>
    </row>
    <row r="346" spans="1:2" x14ac:dyDescent="0.3">
      <c r="A346" s="13" t="s">
        <v>5764</v>
      </c>
      <c r="B346" s="13" t="str">
        <f>VLOOKUP($A346,Raw!$B$2:$DG$512,50,0)</f>
        <v>0</v>
      </c>
    </row>
    <row r="347" spans="1:2" x14ac:dyDescent="0.3">
      <c r="A347" s="13" t="s">
        <v>5784</v>
      </c>
      <c r="B347" s="13" t="str">
        <f>VLOOKUP($A347,Raw!$B$2:$DG$512,50,0)</f>
        <v>0</v>
      </c>
    </row>
    <row r="348" spans="1:2" x14ac:dyDescent="0.3">
      <c r="A348" s="13" t="s">
        <v>5797</v>
      </c>
      <c r="B348" s="13" t="str">
        <f>VLOOKUP($A348,Raw!$B$2:$DG$512,50,0)</f>
        <v>0</v>
      </c>
    </row>
    <row r="349" spans="1:2" x14ac:dyDescent="0.3">
      <c r="A349" s="13" t="s">
        <v>5814</v>
      </c>
      <c r="B349" s="13" t="str">
        <f>VLOOKUP($A349,Raw!$B$2:$DG$512,50,0)</f>
        <v>0</v>
      </c>
    </row>
    <row r="350" spans="1:2" x14ac:dyDescent="0.3">
      <c r="A350" s="13" t="s">
        <v>5823</v>
      </c>
      <c r="B350" s="13" t="str">
        <f>VLOOKUP($A350,Raw!$B$2:$DG$512,50,0)</f>
        <v>0</v>
      </c>
    </row>
    <row r="351" spans="1:2" x14ac:dyDescent="0.3">
      <c r="A351" s="13" t="s">
        <v>5843</v>
      </c>
      <c r="B351" s="13" t="str">
        <f>VLOOKUP($A351,Raw!$B$2:$DG$512,50,0)</f>
        <v>0</v>
      </c>
    </row>
    <row r="352" spans="1:2" x14ac:dyDescent="0.3">
      <c r="A352" s="13" t="s">
        <v>5851</v>
      </c>
      <c r="B352" s="13" t="str">
        <f>VLOOKUP($A352,Raw!$B$2:$DG$512,50,0)</f>
        <v>457.16</v>
      </c>
    </row>
    <row r="353" spans="1:2" x14ac:dyDescent="0.3">
      <c r="A353" s="13" t="s">
        <v>5874</v>
      </c>
      <c r="B353" s="13" t="str">
        <f>VLOOKUP($A353,Raw!$B$2:$DG$512,50,0)</f>
        <v>17.417</v>
      </c>
    </row>
    <row r="354" spans="1:2" x14ac:dyDescent="0.3">
      <c r="A354" s="13" t="s">
        <v>5897</v>
      </c>
      <c r="B354" s="13" t="str">
        <f>VLOOKUP($A354,Raw!$B$2:$DG$512,50,0)</f>
        <v>563.15</v>
      </c>
    </row>
    <row r="355" spans="1:2" x14ac:dyDescent="0.3">
      <c r="A355" s="13" t="s">
        <v>5917</v>
      </c>
      <c r="B355" s="13" t="str">
        <f>VLOOKUP($A355,Raw!$B$2:$DG$512,50,0)</f>
        <v>0</v>
      </c>
    </row>
    <row r="356" spans="1:2" x14ac:dyDescent="0.3">
      <c r="A356" s="13" t="s">
        <v>5930</v>
      </c>
      <c r="B356" s="13" t="str">
        <f>VLOOKUP($A356,Raw!$B$2:$DG$512,50,0)</f>
        <v>0</v>
      </c>
    </row>
    <row r="357" spans="1:2" x14ac:dyDescent="0.3">
      <c r="A357" s="13" t="s">
        <v>5939</v>
      </c>
      <c r="B357" s="13" t="str">
        <f>VLOOKUP($A357,Raw!$B$2:$DG$512,50,0)</f>
        <v>0</v>
      </c>
    </row>
    <row r="358" spans="1:2" x14ac:dyDescent="0.3">
      <c r="A358" s="13" t="s">
        <v>5947</v>
      </c>
      <c r="B358" s="13" t="str">
        <f>VLOOKUP($A358,Raw!$B$2:$DG$512,50,0)</f>
        <v>0</v>
      </c>
    </row>
    <row r="359" spans="1:2" x14ac:dyDescent="0.3">
      <c r="A359" s="13" t="s">
        <v>5964</v>
      </c>
      <c r="B359" s="13" t="str">
        <f>VLOOKUP($A359,Raw!$B$2:$DG$512,50,0)</f>
        <v>0</v>
      </c>
    </row>
    <row r="360" spans="1:2" x14ac:dyDescent="0.3">
      <c r="A360" s="13" t="s">
        <v>5986</v>
      </c>
      <c r="B360" s="13" t="str">
        <f>VLOOKUP($A360,Raw!$B$2:$DG$512,50,0)</f>
        <v>0</v>
      </c>
    </row>
    <row r="361" spans="1:2" x14ac:dyDescent="0.3">
      <c r="A361" s="13" t="s">
        <v>6005</v>
      </c>
      <c r="B361" s="13" t="str">
        <f>VLOOKUP($A361,Raw!$B$2:$DG$512,50,0)</f>
        <v>44.15</v>
      </c>
    </row>
    <row r="362" spans="1:2" x14ac:dyDescent="0.3">
      <c r="A362" s="13" t="s">
        <v>6030</v>
      </c>
      <c r="B362" s="13" t="str">
        <f>VLOOKUP($A362,Raw!$B$2:$DG$512,50,0)</f>
        <v>0</v>
      </c>
    </row>
    <row r="363" spans="1:2" x14ac:dyDescent="0.3">
      <c r="A363" s="13" t="s">
        <v>6036</v>
      </c>
      <c r="B363" s="13" t="str">
        <f>VLOOKUP($A363,Raw!$B$2:$DG$512,50,0)</f>
        <v>0</v>
      </c>
    </row>
    <row r="364" spans="1:2" x14ac:dyDescent="0.3">
      <c r="A364" s="13" t="s">
        <v>6043</v>
      </c>
      <c r="B364" s="13" t="str">
        <f>VLOOKUP($A364,Raw!$B$2:$DG$512,50,0)</f>
        <v>0</v>
      </c>
    </row>
    <row r="365" spans="1:2" x14ac:dyDescent="0.3">
      <c r="A365" s="13" t="s">
        <v>6055</v>
      </c>
      <c r="B365" s="13" t="str">
        <f>VLOOKUP($A365,Raw!$B$2:$DG$512,50,0)</f>
        <v>6.38</v>
      </c>
    </row>
    <row r="366" spans="1:2" x14ac:dyDescent="0.3">
      <c r="A366" s="13" t="s">
        <v>6068</v>
      </c>
      <c r="B366" s="13" t="str">
        <f>VLOOKUP($A366,Raw!$B$2:$DG$512,50,0)</f>
        <v>0</v>
      </c>
    </row>
    <row r="367" spans="1:2" x14ac:dyDescent="0.3">
      <c r="A367" s="13" t="s">
        <v>6074</v>
      </c>
      <c r="B367" s="13" t="str">
        <f>VLOOKUP($A367,Raw!$B$2:$DG$512,50,0)</f>
        <v>71.66</v>
      </c>
    </row>
    <row r="368" spans="1:2" x14ac:dyDescent="0.3">
      <c r="A368" s="13" t="s">
        <v>6092</v>
      </c>
      <c r="B368" s="13" t="str">
        <f>VLOOKUP($A368,Raw!$B$2:$DG$512,50,0)</f>
        <v>0</v>
      </c>
    </row>
    <row r="369" spans="1:2" x14ac:dyDescent="0.3">
      <c r="A369" s="13" t="s">
        <v>6097</v>
      </c>
      <c r="B369" s="13" t="str">
        <f>VLOOKUP($A369,Raw!$B$2:$DG$512,50,0)</f>
        <v>280.19</v>
      </c>
    </row>
    <row r="370" spans="1:2" x14ac:dyDescent="0.3">
      <c r="A370" s="13" t="s">
        <v>6116</v>
      </c>
      <c r="B370" s="13" t="str">
        <f>VLOOKUP($A370,Raw!$B$2:$DG$512,50,0)</f>
        <v>0</v>
      </c>
    </row>
    <row r="371" spans="1:2" x14ac:dyDescent="0.3">
      <c r="A371" s="13" t="s">
        <v>6133</v>
      </c>
      <c r="B371" s="13" t="str">
        <f>VLOOKUP($A371,Raw!$B$2:$DG$512,50,0)</f>
        <v>0</v>
      </c>
    </row>
    <row r="372" spans="1:2" x14ac:dyDescent="0.3">
      <c r="A372" s="13" t="s">
        <v>6142</v>
      </c>
      <c r="B372" s="13" t="str">
        <f>VLOOKUP($A372,Raw!$B$2:$DG$512,50,0)</f>
        <v>0</v>
      </c>
    </row>
    <row r="373" spans="1:2" x14ac:dyDescent="0.3">
      <c r="A373" s="13" t="s">
        <v>6147</v>
      </c>
      <c r="B373" s="13" t="str">
        <f>VLOOKUP($A373,Raw!$B$2:$DG$512,50,0)</f>
        <v>10972.79</v>
      </c>
    </row>
    <row r="374" spans="1:2" x14ac:dyDescent="0.3">
      <c r="A374" s="13" t="s">
        <v>6184</v>
      </c>
      <c r="B374" s="13" t="str">
        <f>VLOOKUP($A374,Raw!$B$2:$DG$512,50,0)</f>
        <v>0</v>
      </c>
    </row>
    <row r="375" spans="1:2" x14ac:dyDescent="0.3">
      <c r="A375" s="13" t="s">
        <v>6197</v>
      </c>
      <c r="B375" s="13" t="str">
        <f>VLOOKUP($A375,Raw!$B$2:$DG$512,50,0)</f>
        <v>0</v>
      </c>
    </row>
    <row r="376" spans="1:2" x14ac:dyDescent="0.3">
      <c r="A376" s="13" t="s">
        <v>6204</v>
      </c>
      <c r="B376" s="13" t="str">
        <f>VLOOKUP($A376,Raw!$B$2:$DG$512,50,0)</f>
        <v>0</v>
      </c>
    </row>
    <row r="377" spans="1:2" x14ac:dyDescent="0.3">
      <c r="A377" s="13" t="s">
        <v>6219</v>
      </c>
      <c r="B377" s="13" t="str">
        <f>VLOOKUP($A377,Raw!$B$2:$DG$512,50,0)</f>
        <v>303.55</v>
      </c>
    </row>
    <row r="378" spans="1:2" x14ac:dyDescent="0.3">
      <c r="A378" s="13" t="s">
        <v>6242</v>
      </c>
      <c r="B378" s="13" t="str">
        <f>VLOOKUP($A378,Raw!$B$2:$DG$512,50,0)</f>
        <v>0</v>
      </c>
    </row>
    <row r="379" spans="1:2" x14ac:dyDescent="0.3">
      <c r="A379" s="13" t="s">
        <v>6247</v>
      </c>
      <c r="B379" s="13" t="str">
        <f>VLOOKUP($A379,Raw!$B$2:$DG$512,50,0)</f>
        <v>958.47</v>
      </c>
    </row>
    <row r="380" spans="1:2" x14ac:dyDescent="0.3">
      <c r="A380" s="13" t="s">
        <v>6278</v>
      </c>
      <c r="B380" s="13" t="str">
        <f>VLOOKUP($A380,Raw!$B$2:$DG$512,50,0)</f>
        <v>23.82918</v>
      </c>
    </row>
    <row r="381" spans="1:2" x14ac:dyDescent="0.3">
      <c r="A381" s="13" t="s">
        <v>6301</v>
      </c>
      <c r="B381" s="13" t="str">
        <f>VLOOKUP($A381,Raw!$B$2:$DG$512,50,0)</f>
        <v>0</v>
      </c>
    </row>
    <row r="382" spans="1:2" x14ac:dyDescent="0.3">
      <c r="A382" s="13" t="s">
        <v>6313</v>
      </c>
      <c r="B382" s="13" t="str">
        <f>VLOOKUP($A382,Raw!$B$2:$DG$512,50,0)</f>
        <v>15970.49</v>
      </c>
    </row>
    <row r="383" spans="1:2" x14ac:dyDescent="0.3">
      <c r="A383" s="13" t="s">
        <v>6336</v>
      </c>
      <c r="B383" s="13" t="str">
        <f>VLOOKUP($A383,Raw!$B$2:$DG$512,50,0)</f>
        <v>11.9</v>
      </c>
    </row>
    <row r="384" spans="1:2" x14ac:dyDescent="0.3">
      <c r="A384" s="13" t="s">
        <v>6347</v>
      </c>
      <c r="B384" s="13" t="str">
        <f>VLOOKUP($A384,Raw!$B$2:$DG$512,50,0)</f>
        <v>0</v>
      </c>
    </row>
    <row r="385" spans="1:2" x14ac:dyDescent="0.3">
      <c r="A385" s="13" t="s">
        <v>6355</v>
      </c>
      <c r="B385" s="13" t="str">
        <f>VLOOKUP($A385,Raw!$B$2:$DG$512,50,0)</f>
        <v>0</v>
      </c>
    </row>
    <row r="386" spans="1:2" x14ac:dyDescent="0.3">
      <c r="A386" s="13" t="s">
        <v>6367</v>
      </c>
      <c r="B386" s="13" t="str">
        <f>VLOOKUP($A386,Raw!$B$2:$DG$512,50,0)</f>
        <v>66.1</v>
      </c>
    </row>
    <row r="387" spans="1:2" x14ac:dyDescent="0.3">
      <c r="A387" s="13" t="s">
        <v>6387</v>
      </c>
      <c r="B387" s="13" t="str">
        <f>VLOOKUP($A387,Raw!$B$2:$DG$512,50,0)</f>
        <v>114.27</v>
      </c>
    </row>
    <row r="388" spans="1:2" x14ac:dyDescent="0.3">
      <c r="A388" s="13" t="s">
        <v>6408</v>
      </c>
      <c r="B388" s="13" t="str">
        <f>VLOOKUP($A388,Raw!$B$2:$DG$512,50,0)</f>
        <v>0</v>
      </c>
    </row>
    <row r="389" spans="1:2" x14ac:dyDescent="0.3">
      <c r="A389" s="13" t="s">
        <v>6426</v>
      </c>
      <c r="B389" s="13" t="str">
        <f>VLOOKUP($A389,Raw!$B$2:$DG$512,50,0)</f>
        <v>0</v>
      </c>
    </row>
    <row r="390" spans="1:2" x14ac:dyDescent="0.3">
      <c r="A390" s="13" t="s">
        <v>6450</v>
      </c>
      <c r="B390" s="13" t="str">
        <f>VLOOKUP($A390,Raw!$B$2:$DG$512,50,0)</f>
        <v>0</v>
      </c>
    </row>
    <row r="391" spans="1:2" x14ac:dyDescent="0.3">
      <c r="A391" s="13" t="s">
        <v>6464</v>
      </c>
      <c r="B391" s="13" t="str">
        <f>VLOOKUP($A391,Raw!$B$2:$DG$512,50,0)</f>
        <v>362.06</v>
      </c>
    </row>
    <row r="392" spans="1:2" x14ac:dyDescent="0.3">
      <c r="A392" s="13" t="s">
        <v>6489</v>
      </c>
      <c r="B392" s="13" t="str">
        <f>VLOOKUP($A392,Raw!$B$2:$DG$512,50,0)</f>
        <v>0</v>
      </c>
    </row>
    <row r="393" spans="1:2" x14ac:dyDescent="0.3">
      <c r="A393" s="13" t="s">
        <v>6500</v>
      </c>
      <c r="B393" s="13" t="str">
        <f>VLOOKUP($A393,Raw!$B$2:$DG$512,50,0)</f>
        <v>45.8</v>
      </c>
    </row>
    <row r="394" spans="1:2" x14ac:dyDescent="0.3">
      <c r="A394" s="13" t="s">
        <v>6519</v>
      </c>
      <c r="B394" s="13" t="str">
        <f>VLOOKUP($A394,Raw!$B$2:$DG$512,50,0)</f>
        <v>0</v>
      </c>
    </row>
    <row r="395" spans="1:2" x14ac:dyDescent="0.3">
      <c r="A395" s="13" t="s">
        <v>6527</v>
      </c>
      <c r="B395" s="13" t="str">
        <f>VLOOKUP($A395,Raw!$B$2:$DG$512,50,0)</f>
        <v>72.18</v>
      </c>
    </row>
    <row r="396" spans="1:2" x14ac:dyDescent="0.3">
      <c r="A396" s="13" t="s">
        <v>6548</v>
      </c>
      <c r="B396" s="13" t="str">
        <f>VLOOKUP($A396,Raw!$B$2:$DG$512,50,0)</f>
        <v>0</v>
      </c>
    </row>
    <row r="397" spans="1:2" x14ac:dyDescent="0.3">
      <c r="A397" s="13" t="s">
        <v>6565</v>
      </c>
      <c r="B397" s="13" t="str">
        <f>VLOOKUP($A397,Raw!$B$2:$DG$512,50,0)</f>
        <v>0</v>
      </c>
    </row>
    <row r="398" spans="1:2" x14ac:dyDescent="0.3">
      <c r="A398" s="13" t="s">
        <v>6574</v>
      </c>
      <c r="B398" s="13" t="str">
        <f>VLOOKUP($A398,Raw!$B$2:$DG$512,50,0)</f>
        <v>0</v>
      </c>
    </row>
    <row r="399" spans="1:2" x14ac:dyDescent="0.3">
      <c r="A399" s="13" t="s">
        <v>6582</v>
      </c>
      <c r="B399" s="13" t="str">
        <f>VLOOKUP($A399,Raw!$B$2:$DG$512,50,0)</f>
        <v>0</v>
      </c>
    </row>
    <row r="400" spans="1:2" x14ac:dyDescent="0.3">
      <c r="A400" s="13" t="s">
        <v>6603</v>
      </c>
      <c r="B400" s="13" t="str">
        <f>VLOOKUP($A400,Raw!$B$2:$DG$512,50,0)</f>
        <v>0</v>
      </c>
    </row>
    <row r="401" spans="1:2" x14ac:dyDescent="0.3">
      <c r="A401" s="13" t="s">
        <v>6611</v>
      </c>
      <c r="B401" s="13" t="str">
        <f>VLOOKUP($A401,Raw!$B$2:$DG$512,50,0)</f>
        <v>0</v>
      </c>
    </row>
    <row r="402" spans="1:2" x14ac:dyDescent="0.3">
      <c r="A402" s="13" t="s">
        <v>6644</v>
      </c>
      <c r="B402" s="13" t="str">
        <f>VLOOKUP($A402,Raw!$B$2:$DG$512,50,0)</f>
        <v>0</v>
      </c>
    </row>
    <row r="403" spans="1:2" x14ac:dyDescent="0.3">
      <c r="A403" s="13" t="s">
        <v>6652</v>
      </c>
      <c r="B403" s="13" t="str">
        <f>VLOOKUP($A403,Raw!$B$2:$DG$512,50,0)</f>
        <v>0</v>
      </c>
    </row>
    <row r="404" spans="1:2" x14ac:dyDescent="0.3">
      <c r="A404" s="13" t="s">
        <v>6659</v>
      </c>
      <c r="B404" s="13" t="str">
        <f>VLOOKUP($A404,Raw!$B$2:$DG$512,50,0)</f>
        <v>543.78</v>
      </c>
    </row>
    <row r="405" spans="1:2" x14ac:dyDescent="0.3">
      <c r="A405" s="13" t="s">
        <v>6674</v>
      </c>
      <c r="B405" s="13" t="str">
        <f>VLOOKUP($A405,Raw!$B$2:$DG$512,50,0)</f>
        <v>0</v>
      </c>
    </row>
    <row r="406" spans="1:2" x14ac:dyDescent="0.3">
      <c r="A406" s="13" t="s">
        <v>6689</v>
      </c>
      <c r="B406" s="13" t="str">
        <f>VLOOKUP($A406,Raw!$B$2:$DG$512,50,0)</f>
        <v>106.75</v>
      </c>
    </row>
    <row r="407" spans="1:2" x14ac:dyDescent="0.3">
      <c r="A407" s="13" t="s">
        <v>6708</v>
      </c>
      <c r="B407" s="13" t="str">
        <f>VLOOKUP($A407,Raw!$B$2:$DG$512,50,0)</f>
        <v>0</v>
      </c>
    </row>
    <row r="408" spans="1:2" x14ac:dyDescent="0.3">
      <c r="A408" s="13" t="s">
        <v>6728</v>
      </c>
      <c r="B408" s="13" t="str">
        <f>VLOOKUP($A408,Raw!$B$2:$DG$512,50,0)</f>
        <v>0</v>
      </c>
    </row>
    <row r="409" spans="1:2" x14ac:dyDescent="0.3">
      <c r="A409" s="13" t="s">
        <v>6745</v>
      </c>
      <c r="B409" s="13" t="str">
        <f>VLOOKUP($A409,Raw!$B$2:$DG$512,50,0)</f>
        <v>0</v>
      </c>
    </row>
    <row r="410" spans="1:2" x14ac:dyDescent="0.3">
      <c r="A410" s="13" t="s">
        <v>6760</v>
      </c>
      <c r="B410" s="13" t="str">
        <f>VLOOKUP($A410,Raw!$B$2:$DG$512,50,0)</f>
        <v>21</v>
      </c>
    </row>
    <row r="411" spans="1:2" x14ac:dyDescent="0.3">
      <c r="A411" s="13" t="s">
        <v>6770</v>
      </c>
      <c r="B411" s="13" t="str">
        <f>VLOOKUP($A411,Raw!$B$2:$DG$512,50,0)</f>
        <v>0</v>
      </c>
    </row>
    <row r="412" spans="1:2" x14ac:dyDescent="0.3">
      <c r="A412" s="13" t="s">
        <v>6783</v>
      </c>
      <c r="B412" s="13" t="str">
        <f>VLOOKUP($A412,Raw!$B$2:$DG$512,50,0)</f>
        <v>0</v>
      </c>
    </row>
    <row r="413" spans="1:2" x14ac:dyDescent="0.3">
      <c r="A413" s="13" t="s">
        <v>6796</v>
      </c>
      <c r="B413" s="13" t="str">
        <f>VLOOKUP($A413,Raw!$B$2:$DG$512,50,0)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49635-4F46-4835-B3DA-BF5B34986C1E}">
  <dimension ref="A1:AJ413"/>
  <sheetViews>
    <sheetView topLeftCell="AB1" workbookViewId="0">
      <selection activeCell="AE14" sqref="AE14"/>
    </sheetView>
  </sheetViews>
  <sheetFormatPr defaultRowHeight="14.4" x14ac:dyDescent="0.3"/>
  <cols>
    <col min="1" max="1" width="49" customWidth="1"/>
    <col min="2" max="2" width="24.33203125" bestFit="1" customWidth="1"/>
    <col min="3" max="3" width="19.44140625" bestFit="1" customWidth="1"/>
    <col min="4" max="4" width="26.5546875" bestFit="1" customWidth="1"/>
    <col min="5" max="5" width="19.44140625" bestFit="1" customWidth="1"/>
    <col min="6" max="6" width="31" bestFit="1" customWidth="1"/>
    <col min="7" max="7" width="19.44140625" bestFit="1" customWidth="1"/>
    <col min="8" max="8" width="30" bestFit="1" customWidth="1"/>
    <col min="9" max="11" width="19.44140625" bestFit="1" customWidth="1"/>
    <col min="12" max="12" width="22.77734375" bestFit="1" customWidth="1"/>
    <col min="13" max="13" width="19.44140625" bestFit="1" customWidth="1"/>
    <col min="14" max="14" width="21" bestFit="1" customWidth="1"/>
    <col min="16" max="16" width="16.109375" bestFit="1" customWidth="1"/>
    <col min="17" max="17" width="19.44140625" bestFit="1" customWidth="1"/>
    <col min="18" max="18" width="18.33203125" bestFit="1" customWidth="1"/>
    <col min="19" max="19" width="19.44140625" bestFit="1" customWidth="1"/>
    <col min="20" max="20" width="22.77734375" bestFit="1" customWidth="1"/>
    <col min="21" max="21" width="19.44140625" bestFit="1" customWidth="1"/>
    <col min="22" max="22" width="21.77734375" bestFit="1" customWidth="1"/>
    <col min="23" max="23" width="19.44140625" bestFit="1" customWidth="1"/>
    <col min="24" max="24" width="11.21875" bestFit="1" customWidth="1"/>
    <col min="25" max="25" width="19.44140625" bestFit="1" customWidth="1"/>
    <col min="26" max="26" width="14.5546875" bestFit="1" customWidth="1"/>
    <col min="27" max="27" width="19.44140625" bestFit="1" customWidth="1"/>
    <col min="28" max="28" width="12.77734375" bestFit="1" customWidth="1"/>
    <col min="30" max="30" width="19.88671875" bestFit="1" customWidth="1"/>
    <col min="31" max="31" width="24.109375" bestFit="1" customWidth="1"/>
    <col min="32" max="32" width="28.5546875" bestFit="1" customWidth="1"/>
    <col min="33" max="33" width="18.44140625" bestFit="1" customWidth="1"/>
    <col min="34" max="34" width="18" bestFit="1" customWidth="1"/>
    <col min="35" max="35" width="21.33203125" bestFit="1" customWidth="1"/>
    <col min="36" max="36" width="19.6640625" bestFit="1" customWidth="1"/>
  </cols>
  <sheetData>
    <row r="1" spans="1:36" x14ac:dyDescent="0.3">
      <c r="A1" s="3" t="s">
        <v>0</v>
      </c>
      <c r="B1" s="32" t="s">
        <v>50</v>
      </c>
      <c r="C1" s="19" t="s">
        <v>6803</v>
      </c>
      <c r="D1" s="32" t="s">
        <v>51</v>
      </c>
      <c r="E1" s="19" t="s">
        <v>6803</v>
      </c>
      <c r="F1" s="32" t="s">
        <v>52</v>
      </c>
      <c r="G1" s="19" t="s">
        <v>6803</v>
      </c>
      <c r="H1" s="32" t="s">
        <v>53</v>
      </c>
      <c r="I1" s="19" t="s">
        <v>6803</v>
      </c>
      <c r="J1" s="32" t="s">
        <v>54</v>
      </c>
      <c r="K1" s="19" t="s">
        <v>6803</v>
      </c>
      <c r="L1" s="32" t="s">
        <v>55</v>
      </c>
      <c r="M1" s="19" t="s">
        <v>6803</v>
      </c>
      <c r="N1" s="32" t="s">
        <v>56</v>
      </c>
      <c r="O1" s="33"/>
      <c r="P1" s="34" t="s">
        <v>57</v>
      </c>
      <c r="Q1" s="35" t="s">
        <v>6803</v>
      </c>
      <c r="R1" s="34" t="s">
        <v>58</v>
      </c>
      <c r="S1" s="35" t="s">
        <v>6803</v>
      </c>
      <c r="T1" s="34" t="s">
        <v>59</v>
      </c>
      <c r="U1" s="35" t="s">
        <v>6803</v>
      </c>
      <c r="V1" s="34" t="s">
        <v>60</v>
      </c>
      <c r="W1" s="35" t="s">
        <v>6803</v>
      </c>
      <c r="X1" s="34" t="s">
        <v>61</v>
      </c>
      <c r="Y1" s="35" t="s">
        <v>6803</v>
      </c>
      <c r="Z1" s="34" t="s">
        <v>62</v>
      </c>
      <c r="AA1" s="35" t="s">
        <v>6803</v>
      </c>
      <c r="AB1" s="34" t="s">
        <v>63</v>
      </c>
      <c r="AD1" s="26" t="s">
        <v>6804</v>
      </c>
      <c r="AE1" s="26" t="s">
        <v>6805</v>
      </c>
      <c r="AF1" s="26" t="s">
        <v>6806</v>
      </c>
      <c r="AG1" s="26" t="s">
        <v>6807</v>
      </c>
      <c r="AH1" s="26" t="s">
        <v>6808</v>
      </c>
      <c r="AI1" s="26" t="s">
        <v>6809</v>
      </c>
      <c r="AJ1" s="26" t="s">
        <v>6822</v>
      </c>
    </row>
    <row r="2" spans="1:36" x14ac:dyDescent="0.3">
      <c r="A2" s="1" t="s">
        <v>110</v>
      </c>
      <c r="B2" s="36" t="str">
        <f>VLOOKUP($A2,Raw!$B$2:$DG$512,MATCH(DPMS!B$1,Raw!$B$1:$DG$1,0),0)</f>
        <v>0</v>
      </c>
      <c r="C2" s="37">
        <f>B2/N2</f>
        <v>0</v>
      </c>
      <c r="D2" s="36" t="str">
        <f>VLOOKUP($A2,Raw!$B$2:$DG$512,MATCH(DPMS!D$1,Raw!$B$1:$DG$1,0),0)</f>
        <v>3</v>
      </c>
      <c r="E2" s="37">
        <f>D2/N2</f>
        <v>0.05</v>
      </c>
      <c r="F2" s="36" t="str">
        <f>VLOOKUP($A2,Raw!$B$2:$DG$512,MATCH(DPMS!F$1,Raw!$B$1:$DG$1,0),0)</f>
        <v>56</v>
      </c>
      <c r="G2" s="37">
        <f>F2/N2</f>
        <v>0.93333333333333335</v>
      </c>
      <c r="H2" s="36" t="str">
        <f>VLOOKUP($A2,Raw!$B$2:$DG$512,MATCH(DPMS!H$1,Raw!$B$1:$DG$1,0),0)</f>
        <v>1</v>
      </c>
      <c r="I2" s="37">
        <f>H2/N2</f>
        <v>1.6666666666666666E-2</v>
      </c>
      <c r="J2" s="36" t="str">
        <f>VLOOKUP($A2,Raw!$B$2:$DG$512,MATCH(DPMS!J$1,Raw!$B$1:$DG$1,0),0)</f>
        <v>0</v>
      </c>
      <c r="K2" s="37">
        <f>J2/N2</f>
        <v>0</v>
      </c>
      <c r="L2" s="36" t="str">
        <f>VLOOKUP($A2,Raw!$B$2:$DG$512,MATCH(DPMS!L$1,Raw!$B$1:$DG$1,0),0)</f>
        <v>0</v>
      </c>
      <c r="M2" s="37">
        <f>L2/N2</f>
        <v>0</v>
      </c>
      <c r="N2" s="36" t="str">
        <f>VLOOKUP($A2,Raw!$B$2:$DG$512,MATCH(DPMS!N$1,Raw!$B$1:$DG$1,0),0)</f>
        <v>60</v>
      </c>
      <c r="P2" s="38" t="str">
        <f>VLOOKUP($A2,Raw!$B$2:$DG$512,MATCH(DPMS!P$1,Raw!$B$1:$DG$1,0),0)</f>
        <v>0</v>
      </c>
      <c r="Q2" s="39">
        <f>P2/AB2</f>
        <v>0</v>
      </c>
      <c r="R2" s="38" t="str">
        <f>VLOOKUP($A2,Raw!$B$2:$DG$512,MATCH(DPMS!R$1,Raw!$B$1:$DG$1,0),0)</f>
        <v>8.33</v>
      </c>
      <c r="S2" s="39">
        <f>R2/AB2</f>
        <v>7.6781270163148688E-2</v>
      </c>
      <c r="T2" s="38" t="str">
        <f>VLOOKUP($A2,Raw!$B$2:$DG$512,MATCH(DPMS!T$1,Raw!$B$1:$DG$1,0),0)</f>
        <v>99.61</v>
      </c>
      <c r="U2" s="39">
        <f>T2/AB2</f>
        <v>0.91814913816941657</v>
      </c>
      <c r="V2" s="38" t="str">
        <f>VLOOKUP($A2,Raw!$B$2:$DG$512,MATCH(DPMS!V$1,Raw!$B$1:$DG$1,0),0)</f>
        <v>0.55</v>
      </c>
      <c r="W2" s="39">
        <f>V2/AB2</f>
        <v>5.0695916674347872E-3</v>
      </c>
      <c r="X2" s="38" t="str">
        <f>VLOOKUP($A2,Raw!$B$2:$DG$512,MATCH(DPMS!X$1,Raw!$B$1:$DG$1,0),0)</f>
        <v>0</v>
      </c>
      <c r="Y2" s="39">
        <f>X2/AB2</f>
        <v>0</v>
      </c>
      <c r="Z2" s="38" t="str">
        <f>VLOOKUP($A2,Raw!$B$2:$DG$512,MATCH(DPMS!Z$1,Raw!$B$1:$DG$1,0),0)</f>
        <v>0</v>
      </c>
      <c r="AA2" s="39">
        <f>Z2/AB2</f>
        <v>0</v>
      </c>
      <c r="AB2" s="38" t="str">
        <f>VLOOKUP($A2,Raw!$B$2:$DG$512,MATCH(DPMS!AB$1,Raw!$B$1:$DG$1,0),0)</f>
        <v>108.49</v>
      </c>
      <c r="AD2" s="25" t="e">
        <f>P2/B2</f>
        <v>#DIV/0!</v>
      </c>
      <c r="AE2" s="40">
        <f>R2/D2</f>
        <v>2.7766666666666668</v>
      </c>
      <c r="AF2" s="40">
        <f>T2/F2</f>
        <v>1.7787500000000001</v>
      </c>
      <c r="AG2" s="40">
        <f>V2/H2</f>
        <v>0.55000000000000004</v>
      </c>
      <c r="AH2" s="40">
        <f>X2/2</f>
        <v>0</v>
      </c>
      <c r="AI2" s="40" t="e">
        <f>Z2/L2</f>
        <v>#DIV/0!</v>
      </c>
      <c r="AJ2" s="40">
        <f>AB2/N2</f>
        <v>1.8081666666666665</v>
      </c>
    </row>
    <row r="3" spans="1:36" x14ac:dyDescent="0.3">
      <c r="A3" s="1" t="s">
        <v>131</v>
      </c>
      <c r="B3" s="36" t="str">
        <f>VLOOKUP($A3,Raw!$B$2:$DG$512,MATCH(DPMS!B$1,Raw!$B$1:$DG$1,0),0)</f>
        <v>0</v>
      </c>
      <c r="C3" s="37">
        <f t="shared" ref="C3:C66" si="0">B3/N3</f>
        <v>0</v>
      </c>
      <c r="D3" s="36" t="str">
        <f>VLOOKUP($A3,Raw!$B$2:$DG$512,MATCH(DPMS!D$1,Raw!$B$1:$DG$1,0),0)</f>
        <v>70</v>
      </c>
      <c r="E3" s="37">
        <f t="shared" ref="E3:E66" si="1">D3/N3</f>
        <v>9.6952908587257622E-2</v>
      </c>
      <c r="F3" s="36" t="str">
        <f>VLOOKUP($A3,Raw!$B$2:$DG$512,MATCH(DPMS!F$1,Raw!$B$1:$DG$1,0),0)</f>
        <v>602</v>
      </c>
      <c r="G3" s="37">
        <f t="shared" ref="G3:G66" si="2">F3/N3</f>
        <v>0.83379501385041555</v>
      </c>
      <c r="H3" s="36" t="str">
        <f>VLOOKUP($A3,Raw!$B$2:$DG$512,MATCH(DPMS!H$1,Raw!$B$1:$DG$1,0),0)</f>
        <v>50</v>
      </c>
      <c r="I3" s="37">
        <f t="shared" ref="I3:I66" si="3">H3/N3</f>
        <v>6.9252077562326875E-2</v>
      </c>
      <c r="J3" s="36" t="str">
        <f>VLOOKUP($A3,Raw!$B$2:$DG$512,MATCH(DPMS!J$1,Raw!$B$1:$DG$1,0),0)</f>
        <v>0</v>
      </c>
      <c r="K3" s="37">
        <f t="shared" ref="K3:K66" si="4">J3/N3</f>
        <v>0</v>
      </c>
      <c r="L3" s="36" t="str">
        <f>VLOOKUP($A3,Raw!$B$2:$DG$512,MATCH(DPMS!L$1,Raw!$B$1:$DG$1,0),0)</f>
        <v>0</v>
      </c>
      <c r="M3" s="37">
        <f t="shared" ref="M3:M66" si="5">L3/N3</f>
        <v>0</v>
      </c>
      <c r="N3" s="36" t="str">
        <f>VLOOKUP($A3,Raw!$B$2:$DG$512,MATCH(DPMS!N$1,Raw!$B$1:$DG$1,0),0)</f>
        <v>722</v>
      </c>
      <c r="P3" s="38" t="str">
        <f>VLOOKUP($A3,Raw!$B$2:$DG$512,MATCH(DPMS!P$1,Raw!$B$1:$DG$1,0),0)</f>
        <v>0</v>
      </c>
      <c r="Q3" s="39">
        <f t="shared" ref="Q3:Q66" si="6">P3/AB3</f>
        <v>0</v>
      </c>
      <c r="R3" s="38" t="str">
        <f>VLOOKUP($A3,Raw!$B$2:$DG$512,MATCH(DPMS!R$1,Raw!$B$1:$DG$1,0),0)</f>
        <v>271.8</v>
      </c>
      <c r="S3" s="39">
        <f t="shared" ref="S3:S66" si="7">R3/AB3</f>
        <v>0.19971196802257229</v>
      </c>
      <c r="T3" s="38" t="str">
        <f>VLOOKUP($A3,Raw!$B$2:$DG$512,MATCH(DPMS!T$1,Raw!$B$1:$DG$1,0),0)</f>
        <v>958.61</v>
      </c>
      <c r="U3" s="39">
        <f t="shared" ref="U3:U66" si="8">T3/AB3</f>
        <v>0.7043630966376675</v>
      </c>
      <c r="V3" s="38" t="str">
        <f>VLOOKUP($A3,Raw!$B$2:$DG$512,MATCH(DPMS!V$1,Raw!$B$1:$DG$1,0),0)</f>
        <v>130.55</v>
      </c>
      <c r="W3" s="39">
        <f t="shared" ref="W3:W66" si="9">V3/AB3</f>
        <v>9.5924935339760181E-2</v>
      </c>
      <c r="X3" s="38" t="str">
        <f>VLOOKUP($A3,Raw!$B$2:$DG$512,MATCH(DPMS!X$1,Raw!$B$1:$DG$1,0),0)</f>
        <v>0</v>
      </c>
      <c r="Y3" s="39">
        <f t="shared" ref="Y3:Y66" si="10">X3/AB3</f>
        <v>0</v>
      </c>
      <c r="Z3" s="38" t="str">
        <f>VLOOKUP($A3,Raw!$B$2:$DG$512,MATCH(DPMS!Z$1,Raw!$B$1:$DG$1,0),0)</f>
        <v>0</v>
      </c>
      <c r="AA3" s="39">
        <f t="shared" ref="AA3:AA66" si="11">Z3/AB3</f>
        <v>0</v>
      </c>
      <c r="AB3" s="38" t="str">
        <f>VLOOKUP($A3,Raw!$B$2:$DG$512,MATCH(DPMS!AB$1,Raw!$B$1:$DG$1,0),0)</f>
        <v>1360.96</v>
      </c>
      <c r="AD3" s="25" t="e">
        <f t="shared" ref="AD3:AD66" si="12">P3/B3</f>
        <v>#DIV/0!</v>
      </c>
      <c r="AE3" s="40">
        <f t="shared" ref="AE3:AE66" si="13">R3/D3</f>
        <v>3.882857142857143</v>
      </c>
      <c r="AF3" s="40">
        <f t="shared" ref="AF3:AF66" si="14">T3/F3</f>
        <v>1.5923754152823921</v>
      </c>
      <c r="AG3" s="40">
        <f t="shared" ref="AG3:AG66" si="15">V3/H3</f>
        <v>2.6110000000000002</v>
      </c>
      <c r="AH3" s="40">
        <f t="shared" ref="AH3:AH66" si="16">X3/2</f>
        <v>0</v>
      </c>
      <c r="AI3" s="40" t="e">
        <f t="shared" ref="AI3:AI66" si="17">Z3/L3</f>
        <v>#DIV/0!</v>
      </c>
      <c r="AJ3" s="40">
        <f t="shared" ref="AJ3:AJ66" si="18">AB3/N3</f>
        <v>1.8849861495844875</v>
      </c>
    </row>
    <row r="4" spans="1:36" x14ac:dyDescent="0.3">
      <c r="A4" s="1" t="s">
        <v>150</v>
      </c>
      <c r="B4" s="36" t="str">
        <f>VLOOKUP($A4,Raw!$B$2:$DG$512,MATCH(DPMS!B$1,Raw!$B$1:$DG$1,0),0)</f>
        <v>0</v>
      </c>
      <c r="C4" s="37" t="e">
        <f t="shared" si="0"/>
        <v>#DIV/0!</v>
      </c>
      <c r="D4" s="36" t="str">
        <f>VLOOKUP($A4,Raw!$B$2:$DG$512,MATCH(DPMS!D$1,Raw!$B$1:$DG$1,0),0)</f>
        <v>0</v>
      </c>
      <c r="E4" s="37" t="e">
        <f t="shared" si="1"/>
        <v>#DIV/0!</v>
      </c>
      <c r="F4" s="36" t="str">
        <f>VLOOKUP($A4,Raw!$B$2:$DG$512,MATCH(DPMS!F$1,Raw!$B$1:$DG$1,0),0)</f>
        <v>0</v>
      </c>
      <c r="G4" s="37" t="e">
        <f t="shared" si="2"/>
        <v>#DIV/0!</v>
      </c>
      <c r="H4" s="36" t="str">
        <f>VLOOKUP($A4,Raw!$B$2:$DG$512,MATCH(DPMS!H$1,Raw!$B$1:$DG$1,0),0)</f>
        <v>0</v>
      </c>
      <c r="I4" s="37" t="e">
        <f t="shared" si="3"/>
        <v>#DIV/0!</v>
      </c>
      <c r="J4" s="36" t="str">
        <f>VLOOKUP($A4,Raw!$B$2:$DG$512,MATCH(DPMS!J$1,Raw!$B$1:$DG$1,0),0)</f>
        <v>0</v>
      </c>
      <c r="K4" s="37" t="e">
        <f t="shared" si="4"/>
        <v>#DIV/0!</v>
      </c>
      <c r="L4" s="36" t="str">
        <f>VLOOKUP($A4,Raw!$B$2:$DG$512,MATCH(DPMS!L$1,Raw!$B$1:$DG$1,0),0)</f>
        <v>0</v>
      </c>
      <c r="M4" s="37" t="e">
        <f t="shared" si="5"/>
        <v>#DIV/0!</v>
      </c>
      <c r="N4" s="36" t="str">
        <f>VLOOKUP($A4,Raw!$B$2:$DG$512,MATCH(DPMS!N$1,Raw!$B$1:$DG$1,0),0)</f>
        <v>0</v>
      </c>
      <c r="P4" s="38" t="str">
        <f>VLOOKUP($A4,Raw!$B$2:$DG$512,MATCH(DPMS!P$1,Raw!$B$1:$DG$1,0),0)</f>
        <v>0</v>
      </c>
      <c r="Q4" s="39" t="e">
        <f t="shared" si="6"/>
        <v>#DIV/0!</v>
      </c>
      <c r="R4" s="38" t="str">
        <f>VLOOKUP($A4,Raw!$B$2:$DG$512,MATCH(DPMS!R$1,Raw!$B$1:$DG$1,0),0)</f>
        <v>0</v>
      </c>
      <c r="S4" s="39" t="e">
        <f t="shared" si="7"/>
        <v>#DIV/0!</v>
      </c>
      <c r="T4" s="38" t="str">
        <f>VLOOKUP($A4,Raw!$B$2:$DG$512,MATCH(DPMS!T$1,Raw!$B$1:$DG$1,0),0)</f>
        <v>0</v>
      </c>
      <c r="U4" s="39" t="e">
        <f t="shared" si="8"/>
        <v>#DIV/0!</v>
      </c>
      <c r="V4" s="38" t="str">
        <f>VLOOKUP($A4,Raw!$B$2:$DG$512,MATCH(DPMS!V$1,Raw!$B$1:$DG$1,0),0)</f>
        <v>0</v>
      </c>
      <c r="W4" s="39" t="e">
        <f t="shared" si="9"/>
        <v>#DIV/0!</v>
      </c>
      <c r="X4" s="38" t="str">
        <f>VLOOKUP($A4,Raw!$B$2:$DG$512,MATCH(DPMS!X$1,Raw!$B$1:$DG$1,0),0)</f>
        <v>0</v>
      </c>
      <c r="Y4" s="39" t="e">
        <f t="shared" si="10"/>
        <v>#DIV/0!</v>
      </c>
      <c r="Z4" s="38" t="str">
        <f>VLOOKUP($A4,Raw!$B$2:$DG$512,MATCH(DPMS!Z$1,Raw!$B$1:$DG$1,0),0)</f>
        <v>0</v>
      </c>
      <c r="AA4" s="39" t="e">
        <f t="shared" si="11"/>
        <v>#DIV/0!</v>
      </c>
      <c r="AB4" s="38" t="str">
        <f>VLOOKUP($A4,Raw!$B$2:$DG$512,MATCH(DPMS!AB$1,Raw!$B$1:$DG$1,0),0)</f>
        <v>0</v>
      </c>
      <c r="AD4" s="25" t="e">
        <f t="shared" si="12"/>
        <v>#DIV/0!</v>
      </c>
      <c r="AE4" s="40" t="e">
        <f t="shared" si="13"/>
        <v>#DIV/0!</v>
      </c>
      <c r="AF4" s="40" t="e">
        <f t="shared" si="14"/>
        <v>#DIV/0!</v>
      </c>
      <c r="AG4" s="40" t="e">
        <f t="shared" si="15"/>
        <v>#DIV/0!</v>
      </c>
      <c r="AH4" s="40">
        <f t="shared" si="16"/>
        <v>0</v>
      </c>
      <c r="AI4" s="40" t="e">
        <f t="shared" si="17"/>
        <v>#DIV/0!</v>
      </c>
      <c r="AJ4" s="40" t="e">
        <f t="shared" si="18"/>
        <v>#DIV/0!</v>
      </c>
    </row>
    <row r="5" spans="1:36" x14ac:dyDescent="0.3">
      <c r="A5" s="1" t="s">
        <v>166</v>
      </c>
      <c r="B5" s="36" t="str">
        <f>VLOOKUP($A5,Raw!$B$2:$DG$512,MATCH(DPMS!B$1,Raw!$B$1:$DG$1,0),0)</f>
        <v>0</v>
      </c>
      <c r="C5" s="37">
        <f t="shared" si="0"/>
        <v>0</v>
      </c>
      <c r="D5" s="36" t="str">
        <f>VLOOKUP($A5,Raw!$B$2:$DG$512,MATCH(DPMS!D$1,Raw!$B$1:$DG$1,0),0)</f>
        <v>414</v>
      </c>
      <c r="E5" s="37">
        <f t="shared" si="1"/>
        <v>6.1976047904191617E-2</v>
      </c>
      <c r="F5" s="36" t="str">
        <f>VLOOKUP($A5,Raw!$B$2:$DG$512,MATCH(DPMS!F$1,Raw!$B$1:$DG$1,0),0)</f>
        <v>5802</v>
      </c>
      <c r="G5" s="37">
        <f t="shared" si="2"/>
        <v>0.86856287425149703</v>
      </c>
      <c r="H5" s="36" t="str">
        <f>VLOOKUP($A5,Raw!$B$2:$DG$512,MATCH(DPMS!H$1,Raw!$B$1:$DG$1,0),0)</f>
        <v>459</v>
      </c>
      <c r="I5" s="37">
        <f t="shared" si="3"/>
        <v>6.8712574850299399E-2</v>
      </c>
      <c r="J5" s="36" t="str">
        <f>VLOOKUP($A5,Raw!$B$2:$DG$512,MATCH(DPMS!J$1,Raw!$B$1:$DG$1,0),0)</f>
        <v>5</v>
      </c>
      <c r="K5" s="37">
        <f t="shared" si="4"/>
        <v>7.4850299401197609E-4</v>
      </c>
      <c r="L5" s="36" t="str">
        <f>VLOOKUP($A5,Raw!$B$2:$DG$512,MATCH(DPMS!L$1,Raw!$B$1:$DG$1,0),0)</f>
        <v>0</v>
      </c>
      <c r="M5" s="37">
        <f t="shared" si="5"/>
        <v>0</v>
      </c>
      <c r="N5" s="36" t="str">
        <f>VLOOKUP($A5,Raw!$B$2:$DG$512,MATCH(DPMS!N$1,Raw!$B$1:$DG$1,0),0)</f>
        <v>6680</v>
      </c>
      <c r="P5" s="38" t="str">
        <f>VLOOKUP($A5,Raw!$B$2:$DG$512,MATCH(DPMS!P$1,Raw!$B$1:$DG$1,0),0)</f>
        <v>0</v>
      </c>
      <c r="Q5" s="39">
        <f t="shared" si="6"/>
        <v>0</v>
      </c>
      <c r="R5" s="38" t="str">
        <f>VLOOKUP($A5,Raw!$B$2:$DG$512,MATCH(DPMS!R$1,Raw!$B$1:$DG$1,0),0)</f>
        <v>1080.98</v>
      </c>
      <c r="S5" s="39">
        <f t="shared" si="7"/>
        <v>4.9592175944000637E-2</v>
      </c>
      <c r="T5" s="38" t="str">
        <f>VLOOKUP($A5,Raw!$B$2:$DG$512,MATCH(DPMS!T$1,Raw!$B$1:$DG$1,0),0)</f>
        <v>5084.42</v>
      </c>
      <c r="U5" s="39">
        <f t="shared" si="8"/>
        <v>0.23325820201409436</v>
      </c>
      <c r="V5" s="38" t="str">
        <f>VLOOKUP($A5,Raw!$B$2:$DG$512,MATCH(DPMS!V$1,Raw!$B$1:$DG$1,0),0)</f>
        <v>396.01</v>
      </c>
      <c r="W5" s="39">
        <f t="shared" si="9"/>
        <v>1.8167771462546663E-2</v>
      </c>
      <c r="X5" s="38" t="str">
        <f>VLOOKUP($A5,Raw!$B$2:$DG$512,MATCH(DPMS!X$1,Raw!$B$1:$DG$1,0),0)</f>
        <v>15235.98</v>
      </c>
      <c r="Y5" s="39">
        <f t="shared" si="10"/>
        <v>0.69898185057935835</v>
      </c>
      <c r="Z5" s="38" t="str">
        <f>VLOOKUP($A5,Raw!$B$2:$DG$512,MATCH(DPMS!Z$1,Raw!$B$1:$DG$1,0),0)</f>
        <v>0</v>
      </c>
      <c r="AA5" s="39">
        <f t="shared" si="11"/>
        <v>0</v>
      </c>
      <c r="AB5" s="38" t="str">
        <f>VLOOKUP($A5,Raw!$B$2:$DG$512,MATCH(DPMS!AB$1,Raw!$B$1:$DG$1,0),0)</f>
        <v>21797.39</v>
      </c>
      <c r="AD5" s="25" t="e">
        <f t="shared" si="12"/>
        <v>#DIV/0!</v>
      </c>
      <c r="AE5" s="40">
        <f t="shared" si="13"/>
        <v>2.6110628019323672</v>
      </c>
      <c r="AF5" s="40">
        <f t="shared" si="14"/>
        <v>0.87632195794553602</v>
      </c>
      <c r="AG5" s="40">
        <f t="shared" si="15"/>
        <v>0.86276688453159034</v>
      </c>
      <c r="AH5" s="40">
        <f t="shared" si="16"/>
        <v>7617.99</v>
      </c>
      <c r="AI5" s="40" t="e">
        <f t="shared" si="17"/>
        <v>#DIV/0!</v>
      </c>
      <c r="AJ5" s="40">
        <f t="shared" si="18"/>
        <v>3.2630823353293414</v>
      </c>
    </row>
    <row r="6" spans="1:36" x14ac:dyDescent="0.3">
      <c r="A6" s="1" t="s">
        <v>193</v>
      </c>
      <c r="B6" s="36" t="str">
        <f>VLOOKUP($A6,Raw!$B$2:$DG$512,MATCH(DPMS!B$1,Raw!$B$1:$DG$1,0),0)</f>
        <v>0</v>
      </c>
      <c r="C6" s="37">
        <f t="shared" si="0"/>
        <v>0</v>
      </c>
      <c r="D6" s="36" t="str">
        <f>VLOOKUP($A6,Raw!$B$2:$DG$512,MATCH(DPMS!D$1,Raw!$B$1:$DG$1,0),0)</f>
        <v>113</v>
      </c>
      <c r="E6" s="37">
        <f t="shared" si="1"/>
        <v>0.19152542372881357</v>
      </c>
      <c r="F6" s="36" t="str">
        <f>VLOOKUP($A6,Raw!$B$2:$DG$512,MATCH(DPMS!F$1,Raw!$B$1:$DG$1,0),0)</f>
        <v>453</v>
      </c>
      <c r="G6" s="37">
        <f t="shared" si="2"/>
        <v>0.76779661016949152</v>
      </c>
      <c r="H6" s="36" t="str">
        <f>VLOOKUP($A6,Raw!$B$2:$DG$512,MATCH(DPMS!H$1,Raw!$B$1:$DG$1,0),0)</f>
        <v>24</v>
      </c>
      <c r="I6" s="37">
        <f t="shared" si="3"/>
        <v>4.0677966101694912E-2</v>
      </c>
      <c r="J6" s="36" t="str">
        <f>VLOOKUP($A6,Raw!$B$2:$DG$512,MATCH(DPMS!J$1,Raw!$B$1:$DG$1,0),0)</f>
        <v>0</v>
      </c>
      <c r="K6" s="37">
        <f t="shared" si="4"/>
        <v>0</v>
      </c>
      <c r="L6" s="36" t="str">
        <f>VLOOKUP($A6,Raw!$B$2:$DG$512,MATCH(DPMS!L$1,Raw!$B$1:$DG$1,0),0)</f>
        <v>0</v>
      </c>
      <c r="M6" s="37">
        <f t="shared" si="5"/>
        <v>0</v>
      </c>
      <c r="N6" s="36" t="str">
        <f>VLOOKUP($A6,Raw!$B$2:$DG$512,MATCH(DPMS!N$1,Raw!$B$1:$DG$1,0),0)</f>
        <v>590</v>
      </c>
      <c r="P6" s="38" t="str">
        <f>VLOOKUP($A6,Raw!$B$2:$DG$512,MATCH(DPMS!P$1,Raw!$B$1:$DG$1,0),0)</f>
        <v>0</v>
      </c>
      <c r="Q6" s="39">
        <f t="shared" si="6"/>
        <v>0</v>
      </c>
      <c r="R6" s="38" t="str">
        <f>VLOOKUP($A6,Raw!$B$2:$DG$512,MATCH(DPMS!R$1,Raw!$B$1:$DG$1,0),0)</f>
        <v>4267.41</v>
      </c>
      <c r="S6" s="39">
        <f t="shared" si="7"/>
        <v>0.49132464147224342</v>
      </c>
      <c r="T6" s="38" t="str">
        <f>VLOOKUP($A6,Raw!$B$2:$DG$512,MATCH(DPMS!T$1,Raw!$B$1:$DG$1,0),0)</f>
        <v>4321.61</v>
      </c>
      <c r="U6" s="39">
        <f t="shared" si="8"/>
        <v>0.49756491263620362</v>
      </c>
      <c r="V6" s="38" t="str">
        <f>VLOOKUP($A6,Raw!$B$2:$DG$512,MATCH(DPMS!V$1,Raw!$B$1:$DG$1,0),0)</f>
        <v>96.5</v>
      </c>
      <c r="W6" s="39">
        <f t="shared" si="9"/>
        <v>1.1110445891552837E-2</v>
      </c>
      <c r="X6" s="38" t="str">
        <f>VLOOKUP($A6,Raw!$B$2:$DG$512,MATCH(DPMS!X$1,Raw!$B$1:$DG$1,0),0)</f>
        <v>0</v>
      </c>
      <c r="Y6" s="39">
        <f t="shared" si="10"/>
        <v>0</v>
      </c>
      <c r="Z6" s="38" t="str">
        <f>VLOOKUP($A6,Raw!$B$2:$DG$512,MATCH(DPMS!Z$1,Raw!$B$1:$DG$1,0),0)</f>
        <v>0</v>
      </c>
      <c r="AA6" s="39">
        <f t="shared" si="11"/>
        <v>0</v>
      </c>
      <c r="AB6" s="38" t="str">
        <f>VLOOKUP($A6,Raw!$B$2:$DG$512,MATCH(DPMS!AB$1,Raw!$B$1:$DG$1,0),0)</f>
        <v>8685.52</v>
      </c>
      <c r="AD6" s="25" t="e">
        <f t="shared" si="12"/>
        <v>#DIV/0!</v>
      </c>
      <c r="AE6" s="40">
        <f t="shared" si="13"/>
        <v>37.764690265486728</v>
      </c>
      <c r="AF6" s="40">
        <f t="shared" si="14"/>
        <v>9.5399779249448109</v>
      </c>
      <c r="AG6" s="40">
        <f t="shared" si="15"/>
        <v>4.020833333333333</v>
      </c>
      <c r="AH6" s="40">
        <f t="shared" si="16"/>
        <v>0</v>
      </c>
      <c r="AI6" s="40" t="e">
        <f t="shared" si="17"/>
        <v>#DIV/0!</v>
      </c>
      <c r="AJ6" s="40">
        <f t="shared" si="18"/>
        <v>14.721220338983052</v>
      </c>
    </row>
    <row r="7" spans="1:36" x14ac:dyDescent="0.3">
      <c r="A7" s="1" t="s">
        <v>242</v>
      </c>
      <c r="B7" s="36" t="str">
        <f>VLOOKUP($A7,Raw!$B$2:$DG$512,MATCH(DPMS!B$1,Raw!$B$1:$DG$1,0),0)</f>
        <v>0</v>
      </c>
      <c r="C7" s="37">
        <f t="shared" si="0"/>
        <v>0</v>
      </c>
      <c r="D7" s="36" t="str">
        <f>VLOOKUP($A7,Raw!$B$2:$DG$512,MATCH(DPMS!D$1,Raw!$B$1:$DG$1,0),0)</f>
        <v>0</v>
      </c>
      <c r="E7" s="37">
        <f t="shared" si="1"/>
        <v>0</v>
      </c>
      <c r="F7" s="36" t="str">
        <f>VLOOKUP($A7,Raw!$B$2:$DG$512,MATCH(DPMS!F$1,Raw!$B$1:$DG$1,0),0)</f>
        <v>26</v>
      </c>
      <c r="G7" s="37">
        <f t="shared" si="2"/>
        <v>0.9285714285714286</v>
      </c>
      <c r="H7" s="36" t="str">
        <f>VLOOKUP($A7,Raw!$B$2:$DG$512,MATCH(DPMS!H$1,Raw!$B$1:$DG$1,0),0)</f>
        <v>2</v>
      </c>
      <c r="I7" s="37">
        <f t="shared" si="3"/>
        <v>7.1428571428571425E-2</v>
      </c>
      <c r="J7" s="36" t="str">
        <f>VLOOKUP($A7,Raw!$B$2:$DG$512,MATCH(DPMS!J$1,Raw!$B$1:$DG$1,0),0)</f>
        <v>0</v>
      </c>
      <c r="K7" s="37">
        <f t="shared" si="4"/>
        <v>0</v>
      </c>
      <c r="L7" s="36" t="str">
        <f>VLOOKUP($A7,Raw!$B$2:$DG$512,MATCH(DPMS!L$1,Raw!$B$1:$DG$1,0),0)</f>
        <v>0</v>
      </c>
      <c r="M7" s="37">
        <f t="shared" si="5"/>
        <v>0</v>
      </c>
      <c r="N7" s="36" t="str">
        <f>VLOOKUP($A7,Raw!$B$2:$DG$512,MATCH(DPMS!N$1,Raw!$B$1:$DG$1,0),0)</f>
        <v>28</v>
      </c>
      <c r="P7" s="38" t="str">
        <f>VLOOKUP($A7,Raw!$B$2:$DG$512,MATCH(DPMS!P$1,Raw!$B$1:$DG$1,0),0)</f>
        <v>0</v>
      </c>
      <c r="Q7" s="39">
        <f t="shared" si="6"/>
        <v>0</v>
      </c>
      <c r="R7" s="38" t="str">
        <f>VLOOKUP($A7,Raw!$B$2:$DG$512,MATCH(DPMS!R$1,Raw!$B$1:$DG$1,0),0)</f>
        <v>0</v>
      </c>
      <c r="S7" s="39">
        <f t="shared" si="7"/>
        <v>0</v>
      </c>
      <c r="T7" s="38" t="str">
        <f>VLOOKUP($A7,Raw!$B$2:$DG$512,MATCH(DPMS!T$1,Raw!$B$1:$DG$1,0),0)</f>
        <v>31.96</v>
      </c>
      <c r="U7" s="39">
        <f t="shared" si="8"/>
        <v>0.70026292725679229</v>
      </c>
      <c r="V7" s="38" t="str">
        <f>VLOOKUP($A7,Raw!$B$2:$DG$512,MATCH(DPMS!V$1,Raw!$B$1:$DG$1,0),0)</f>
        <v>13.68</v>
      </c>
      <c r="W7" s="39">
        <f t="shared" si="9"/>
        <v>0.29973707274320771</v>
      </c>
      <c r="X7" s="38" t="str">
        <f>VLOOKUP($A7,Raw!$B$2:$DG$512,MATCH(DPMS!X$1,Raw!$B$1:$DG$1,0),0)</f>
        <v>0</v>
      </c>
      <c r="Y7" s="39">
        <f t="shared" si="10"/>
        <v>0</v>
      </c>
      <c r="Z7" s="38" t="str">
        <f>VLOOKUP($A7,Raw!$B$2:$DG$512,MATCH(DPMS!Z$1,Raw!$B$1:$DG$1,0),0)</f>
        <v>0</v>
      </c>
      <c r="AA7" s="39">
        <f t="shared" si="11"/>
        <v>0</v>
      </c>
      <c r="AB7" s="38" t="str">
        <f>VLOOKUP($A7,Raw!$B$2:$DG$512,MATCH(DPMS!AB$1,Raw!$B$1:$DG$1,0),0)</f>
        <v>45.64</v>
      </c>
      <c r="AD7" s="25" t="e">
        <f t="shared" si="12"/>
        <v>#DIV/0!</v>
      </c>
      <c r="AE7" s="40" t="e">
        <f t="shared" si="13"/>
        <v>#DIV/0!</v>
      </c>
      <c r="AF7" s="40">
        <f t="shared" si="14"/>
        <v>1.2292307692307693</v>
      </c>
      <c r="AG7" s="40">
        <f t="shared" si="15"/>
        <v>6.84</v>
      </c>
      <c r="AH7" s="40">
        <f t="shared" si="16"/>
        <v>0</v>
      </c>
      <c r="AI7" s="40" t="e">
        <f t="shared" si="17"/>
        <v>#DIV/0!</v>
      </c>
      <c r="AJ7" s="40">
        <f t="shared" si="18"/>
        <v>1.6300000000000001</v>
      </c>
    </row>
    <row r="8" spans="1:36" x14ac:dyDescent="0.3">
      <c r="A8" s="1" t="s">
        <v>255</v>
      </c>
      <c r="B8" s="36" t="str">
        <f>VLOOKUP($A8,Raw!$B$2:$DG$512,MATCH(DPMS!B$1,Raw!$B$1:$DG$1,0),0)</f>
        <v>0</v>
      </c>
      <c r="C8" s="37">
        <f t="shared" si="0"/>
        <v>0</v>
      </c>
      <c r="D8" s="36" t="str">
        <f>VLOOKUP($A8,Raw!$B$2:$DG$512,MATCH(DPMS!D$1,Raw!$B$1:$DG$1,0),0)</f>
        <v>4</v>
      </c>
      <c r="E8" s="37">
        <f t="shared" si="1"/>
        <v>0.08</v>
      </c>
      <c r="F8" s="36" t="str">
        <f>VLOOKUP($A8,Raw!$B$2:$DG$512,MATCH(DPMS!F$1,Raw!$B$1:$DG$1,0),0)</f>
        <v>46</v>
      </c>
      <c r="G8" s="37">
        <f t="shared" si="2"/>
        <v>0.92</v>
      </c>
      <c r="H8" s="36" t="str">
        <f>VLOOKUP($A8,Raw!$B$2:$DG$512,MATCH(DPMS!H$1,Raw!$B$1:$DG$1,0),0)</f>
        <v>0</v>
      </c>
      <c r="I8" s="37">
        <f t="shared" si="3"/>
        <v>0</v>
      </c>
      <c r="J8" s="36" t="str">
        <f>VLOOKUP($A8,Raw!$B$2:$DG$512,MATCH(DPMS!J$1,Raw!$B$1:$DG$1,0),0)</f>
        <v>0</v>
      </c>
      <c r="K8" s="37">
        <f t="shared" si="4"/>
        <v>0</v>
      </c>
      <c r="L8" s="36" t="str">
        <f>VLOOKUP($A8,Raw!$B$2:$DG$512,MATCH(DPMS!L$1,Raw!$B$1:$DG$1,0),0)</f>
        <v>0</v>
      </c>
      <c r="M8" s="37">
        <f t="shared" si="5"/>
        <v>0</v>
      </c>
      <c r="N8" s="36" t="str">
        <f>VLOOKUP($A8,Raw!$B$2:$DG$512,MATCH(DPMS!N$1,Raw!$B$1:$DG$1,0),0)</f>
        <v>50</v>
      </c>
      <c r="P8" s="38" t="str">
        <f>VLOOKUP($A8,Raw!$B$2:$DG$512,MATCH(DPMS!P$1,Raw!$B$1:$DG$1,0),0)</f>
        <v>0</v>
      </c>
      <c r="Q8" s="39">
        <f t="shared" si="6"/>
        <v>0</v>
      </c>
      <c r="R8" s="38" t="str">
        <f>VLOOKUP($A8,Raw!$B$2:$DG$512,MATCH(DPMS!R$1,Raw!$B$1:$DG$1,0),0)</f>
        <v>9.45</v>
      </c>
      <c r="S8" s="39">
        <f t="shared" si="7"/>
        <v>0.2008501594048884</v>
      </c>
      <c r="T8" s="38" t="str">
        <f>VLOOKUP($A8,Raw!$B$2:$DG$512,MATCH(DPMS!T$1,Raw!$B$1:$DG$1,0),0)</f>
        <v>37.6</v>
      </c>
      <c r="U8" s="39">
        <f t="shared" si="8"/>
        <v>0.79914984059511163</v>
      </c>
      <c r="V8" s="38" t="str">
        <f>VLOOKUP($A8,Raw!$B$2:$DG$512,MATCH(DPMS!V$1,Raw!$B$1:$DG$1,0),0)</f>
        <v>0</v>
      </c>
      <c r="W8" s="39">
        <f t="shared" si="9"/>
        <v>0</v>
      </c>
      <c r="X8" s="38" t="str">
        <f>VLOOKUP($A8,Raw!$B$2:$DG$512,MATCH(DPMS!X$1,Raw!$B$1:$DG$1,0),0)</f>
        <v>0</v>
      </c>
      <c r="Y8" s="39">
        <f t="shared" si="10"/>
        <v>0</v>
      </c>
      <c r="Z8" s="38" t="str">
        <f>VLOOKUP($A8,Raw!$B$2:$DG$512,MATCH(DPMS!Z$1,Raw!$B$1:$DG$1,0),0)</f>
        <v>0</v>
      </c>
      <c r="AA8" s="39">
        <f t="shared" si="11"/>
        <v>0</v>
      </c>
      <c r="AB8" s="38" t="str">
        <f>VLOOKUP($A8,Raw!$B$2:$DG$512,MATCH(DPMS!AB$1,Raw!$B$1:$DG$1,0),0)</f>
        <v>47.05</v>
      </c>
      <c r="AD8" s="25" t="e">
        <f t="shared" si="12"/>
        <v>#DIV/0!</v>
      </c>
      <c r="AE8" s="40">
        <f t="shared" si="13"/>
        <v>2.3624999999999998</v>
      </c>
      <c r="AF8" s="40">
        <f t="shared" si="14"/>
        <v>0.81739130434782614</v>
      </c>
      <c r="AG8" s="40" t="e">
        <f t="shared" si="15"/>
        <v>#DIV/0!</v>
      </c>
      <c r="AH8" s="40">
        <f t="shared" si="16"/>
        <v>0</v>
      </c>
      <c r="AI8" s="40" t="e">
        <f t="shared" si="17"/>
        <v>#DIV/0!</v>
      </c>
      <c r="AJ8" s="40">
        <f t="shared" si="18"/>
        <v>0.94099999999999995</v>
      </c>
    </row>
    <row r="9" spans="1:36" x14ac:dyDescent="0.3">
      <c r="A9" s="1" t="s">
        <v>271</v>
      </c>
      <c r="B9" s="36" t="str">
        <f>VLOOKUP($A9,Raw!$B$2:$DG$512,MATCH(DPMS!B$1,Raw!$B$1:$DG$1,0),0)</f>
        <v>0</v>
      </c>
      <c r="C9" s="37">
        <f t="shared" si="0"/>
        <v>0</v>
      </c>
      <c r="D9" s="36" t="str">
        <f>VLOOKUP($A9,Raw!$B$2:$DG$512,MATCH(DPMS!D$1,Raw!$B$1:$DG$1,0),0)</f>
        <v>3</v>
      </c>
      <c r="E9" s="37">
        <f t="shared" si="1"/>
        <v>3.3707865168539325E-2</v>
      </c>
      <c r="F9" s="36" t="str">
        <f>VLOOKUP($A9,Raw!$B$2:$DG$512,MATCH(DPMS!F$1,Raw!$B$1:$DG$1,0),0)</f>
        <v>76</v>
      </c>
      <c r="G9" s="37">
        <f t="shared" si="2"/>
        <v>0.8539325842696629</v>
      </c>
      <c r="H9" s="36" t="str">
        <f>VLOOKUP($A9,Raw!$B$2:$DG$512,MATCH(DPMS!H$1,Raw!$B$1:$DG$1,0),0)</f>
        <v>10</v>
      </c>
      <c r="I9" s="37">
        <f t="shared" si="3"/>
        <v>0.11235955056179775</v>
      </c>
      <c r="J9" s="36" t="str">
        <f>VLOOKUP($A9,Raw!$B$2:$DG$512,MATCH(DPMS!J$1,Raw!$B$1:$DG$1,0),0)</f>
        <v>0</v>
      </c>
      <c r="K9" s="37">
        <f t="shared" si="4"/>
        <v>0</v>
      </c>
      <c r="L9" s="36" t="str">
        <f>VLOOKUP($A9,Raw!$B$2:$DG$512,MATCH(DPMS!L$1,Raw!$B$1:$DG$1,0),0)</f>
        <v>0</v>
      </c>
      <c r="M9" s="37">
        <f t="shared" si="5"/>
        <v>0</v>
      </c>
      <c r="N9" s="36" t="str">
        <f>VLOOKUP($A9,Raw!$B$2:$DG$512,MATCH(DPMS!N$1,Raw!$B$1:$DG$1,0),0)</f>
        <v>89</v>
      </c>
      <c r="P9" s="38" t="str">
        <f>VLOOKUP($A9,Raw!$B$2:$DG$512,MATCH(DPMS!P$1,Raw!$B$1:$DG$1,0),0)</f>
        <v>0</v>
      </c>
      <c r="Q9" s="39">
        <f t="shared" si="6"/>
        <v>0</v>
      </c>
      <c r="R9" s="38" t="str">
        <f>VLOOKUP($A9,Raw!$B$2:$DG$512,MATCH(DPMS!R$1,Raw!$B$1:$DG$1,0),0)</f>
        <v>14.68</v>
      </c>
      <c r="S9" s="39">
        <f t="shared" si="7"/>
        <v>9.2583249243188698E-2</v>
      </c>
      <c r="T9" s="38" t="str">
        <f>VLOOKUP($A9,Raw!$B$2:$DG$512,MATCH(DPMS!T$1,Raw!$B$1:$DG$1,0),0)</f>
        <v>128.01</v>
      </c>
      <c r="U9" s="39">
        <f t="shared" si="8"/>
        <v>0.80732845610494441</v>
      </c>
      <c r="V9" s="38" t="str">
        <f>VLOOKUP($A9,Raw!$B$2:$DG$512,MATCH(DPMS!V$1,Raw!$B$1:$DG$1,0),0)</f>
        <v>15.87</v>
      </c>
      <c r="W9" s="39">
        <f t="shared" si="9"/>
        <v>0.10008829465186679</v>
      </c>
      <c r="X9" s="38" t="str">
        <f>VLOOKUP($A9,Raw!$B$2:$DG$512,MATCH(DPMS!X$1,Raw!$B$1:$DG$1,0),0)</f>
        <v>0</v>
      </c>
      <c r="Y9" s="39">
        <f t="shared" si="10"/>
        <v>0</v>
      </c>
      <c r="Z9" s="38" t="str">
        <f>VLOOKUP($A9,Raw!$B$2:$DG$512,MATCH(DPMS!Z$1,Raw!$B$1:$DG$1,0),0)</f>
        <v>0</v>
      </c>
      <c r="AA9" s="39">
        <f t="shared" si="11"/>
        <v>0</v>
      </c>
      <c r="AB9" s="38" t="str">
        <f>VLOOKUP($A9,Raw!$B$2:$DG$512,MATCH(DPMS!AB$1,Raw!$B$1:$DG$1,0),0)</f>
        <v>158.56</v>
      </c>
      <c r="AD9" s="25" t="e">
        <f t="shared" si="12"/>
        <v>#DIV/0!</v>
      </c>
      <c r="AE9" s="40">
        <f t="shared" si="13"/>
        <v>4.8933333333333335</v>
      </c>
      <c r="AF9" s="40">
        <f t="shared" si="14"/>
        <v>1.6843421052631578</v>
      </c>
      <c r="AG9" s="40">
        <f t="shared" si="15"/>
        <v>1.587</v>
      </c>
      <c r="AH9" s="40">
        <f t="shared" si="16"/>
        <v>0</v>
      </c>
      <c r="AI9" s="40" t="e">
        <f t="shared" si="17"/>
        <v>#DIV/0!</v>
      </c>
      <c r="AJ9" s="40">
        <f t="shared" si="18"/>
        <v>1.7815730337078652</v>
      </c>
    </row>
    <row r="10" spans="1:36" x14ac:dyDescent="0.3">
      <c r="A10" s="1" t="s">
        <v>302</v>
      </c>
      <c r="B10" s="36" t="str">
        <f>VLOOKUP($A10,Raw!$B$2:$DG$512,MATCH(DPMS!B$1,Raw!$B$1:$DG$1,0),0)</f>
        <v>0</v>
      </c>
      <c r="C10" s="37" t="e">
        <f t="shared" si="0"/>
        <v>#DIV/0!</v>
      </c>
      <c r="D10" s="36" t="str">
        <f>VLOOKUP($A10,Raw!$B$2:$DG$512,MATCH(DPMS!D$1,Raw!$B$1:$DG$1,0),0)</f>
        <v>0</v>
      </c>
      <c r="E10" s="37" t="e">
        <f t="shared" si="1"/>
        <v>#DIV/0!</v>
      </c>
      <c r="F10" s="36" t="str">
        <f>VLOOKUP($A10,Raw!$B$2:$DG$512,MATCH(DPMS!F$1,Raw!$B$1:$DG$1,0),0)</f>
        <v>0</v>
      </c>
      <c r="G10" s="37" t="e">
        <f t="shared" si="2"/>
        <v>#DIV/0!</v>
      </c>
      <c r="H10" s="36" t="str">
        <f>VLOOKUP($A10,Raw!$B$2:$DG$512,MATCH(DPMS!H$1,Raw!$B$1:$DG$1,0),0)</f>
        <v>0</v>
      </c>
      <c r="I10" s="37" t="e">
        <f t="shared" si="3"/>
        <v>#DIV/0!</v>
      </c>
      <c r="J10" s="36" t="str">
        <f>VLOOKUP($A10,Raw!$B$2:$DG$512,MATCH(DPMS!J$1,Raw!$B$1:$DG$1,0),0)</f>
        <v>0</v>
      </c>
      <c r="K10" s="37" t="e">
        <f t="shared" si="4"/>
        <v>#DIV/0!</v>
      </c>
      <c r="L10" s="36" t="str">
        <f>VLOOKUP($A10,Raw!$B$2:$DG$512,MATCH(DPMS!L$1,Raw!$B$1:$DG$1,0),0)</f>
        <v>0</v>
      </c>
      <c r="M10" s="37" t="e">
        <f t="shared" si="5"/>
        <v>#DIV/0!</v>
      </c>
      <c r="N10" s="36" t="str">
        <f>VLOOKUP($A10,Raw!$B$2:$DG$512,MATCH(DPMS!N$1,Raw!$B$1:$DG$1,0),0)</f>
        <v>0</v>
      </c>
      <c r="P10" s="38" t="str">
        <f>VLOOKUP($A10,Raw!$B$2:$DG$512,MATCH(DPMS!P$1,Raw!$B$1:$DG$1,0),0)</f>
        <v>0</v>
      </c>
      <c r="Q10" s="39" t="e">
        <f t="shared" si="6"/>
        <v>#DIV/0!</v>
      </c>
      <c r="R10" s="38" t="str">
        <f>VLOOKUP($A10,Raw!$B$2:$DG$512,MATCH(DPMS!R$1,Raw!$B$1:$DG$1,0),0)</f>
        <v>0</v>
      </c>
      <c r="S10" s="39" t="e">
        <f t="shared" si="7"/>
        <v>#DIV/0!</v>
      </c>
      <c r="T10" s="38" t="str">
        <f>VLOOKUP($A10,Raw!$B$2:$DG$512,MATCH(DPMS!T$1,Raw!$B$1:$DG$1,0),0)</f>
        <v>0</v>
      </c>
      <c r="U10" s="39" t="e">
        <f t="shared" si="8"/>
        <v>#DIV/0!</v>
      </c>
      <c r="V10" s="38" t="str">
        <f>VLOOKUP($A10,Raw!$B$2:$DG$512,MATCH(DPMS!V$1,Raw!$B$1:$DG$1,0),0)</f>
        <v>0</v>
      </c>
      <c r="W10" s="39" t="e">
        <f t="shared" si="9"/>
        <v>#DIV/0!</v>
      </c>
      <c r="X10" s="38" t="str">
        <f>VLOOKUP($A10,Raw!$B$2:$DG$512,MATCH(DPMS!X$1,Raw!$B$1:$DG$1,0),0)</f>
        <v>0</v>
      </c>
      <c r="Y10" s="39" t="e">
        <f t="shared" si="10"/>
        <v>#DIV/0!</v>
      </c>
      <c r="Z10" s="38" t="str">
        <f>VLOOKUP($A10,Raw!$B$2:$DG$512,MATCH(DPMS!Z$1,Raw!$B$1:$DG$1,0),0)</f>
        <v>0</v>
      </c>
      <c r="AA10" s="39" t="e">
        <f t="shared" si="11"/>
        <v>#DIV/0!</v>
      </c>
      <c r="AB10" s="38" t="str">
        <f>VLOOKUP($A10,Raw!$B$2:$DG$512,MATCH(DPMS!AB$1,Raw!$B$1:$DG$1,0),0)</f>
        <v>0</v>
      </c>
      <c r="AD10" s="25" t="e">
        <f t="shared" si="12"/>
        <v>#DIV/0!</v>
      </c>
      <c r="AE10" s="40" t="e">
        <f t="shared" si="13"/>
        <v>#DIV/0!</v>
      </c>
      <c r="AF10" s="40" t="e">
        <f t="shared" si="14"/>
        <v>#DIV/0!</v>
      </c>
      <c r="AG10" s="40" t="e">
        <f t="shared" si="15"/>
        <v>#DIV/0!</v>
      </c>
      <c r="AH10" s="40">
        <f t="shared" si="16"/>
        <v>0</v>
      </c>
      <c r="AI10" s="40" t="e">
        <f t="shared" si="17"/>
        <v>#DIV/0!</v>
      </c>
      <c r="AJ10" s="40" t="e">
        <f t="shared" si="18"/>
        <v>#DIV/0!</v>
      </c>
    </row>
    <row r="11" spans="1:36" x14ac:dyDescent="0.3">
      <c r="A11" s="1" t="s">
        <v>312</v>
      </c>
      <c r="B11" s="36" t="str">
        <f>VLOOKUP($A11,Raw!$B$2:$DG$512,MATCH(DPMS!B$1,Raw!$B$1:$DG$1,0),0)</f>
        <v>0</v>
      </c>
      <c r="C11" s="37">
        <f t="shared" si="0"/>
        <v>0</v>
      </c>
      <c r="D11" s="36" t="str">
        <f>VLOOKUP($A11,Raw!$B$2:$DG$512,MATCH(DPMS!D$1,Raw!$B$1:$DG$1,0),0)</f>
        <v>730</v>
      </c>
      <c r="E11" s="37">
        <f t="shared" si="1"/>
        <v>7.7461799660441422E-2</v>
      </c>
      <c r="F11" s="36" t="str">
        <f>VLOOKUP($A11,Raw!$B$2:$DG$512,MATCH(DPMS!F$1,Raw!$B$1:$DG$1,0),0)</f>
        <v>8271</v>
      </c>
      <c r="G11" s="37">
        <f t="shared" si="2"/>
        <v>0.87765280135823431</v>
      </c>
      <c r="H11" s="36" t="str">
        <f>VLOOKUP($A11,Raw!$B$2:$DG$512,MATCH(DPMS!H$1,Raw!$B$1:$DG$1,0),0)</f>
        <v>421</v>
      </c>
      <c r="I11" s="37">
        <f t="shared" si="3"/>
        <v>4.4673174872665533E-2</v>
      </c>
      <c r="J11" s="36" t="str">
        <f>VLOOKUP($A11,Raw!$B$2:$DG$512,MATCH(DPMS!J$1,Raw!$B$1:$DG$1,0),0)</f>
        <v>2</v>
      </c>
      <c r="K11" s="37">
        <f t="shared" si="4"/>
        <v>2.1222410865874363E-4</v>
      </c>
      <c r="L11" s="36" t="str">
        <f>VLOOKUP($A11,Raw!$B$2:$DG$512,MATCH(DPMS!L$1,Raw!$B$1:$DG$1,0),0)</f>
        <v>0</v>
      </c>
      <c r="M11" s="37">
        <f t="shared" si="5"/>
        <v>0</v>
      </c>
      <c r="N11" s="36" t="str">
        <f>VLOOKUP($A11,Raw!$B$2:$DG$512,MATCH(DPMS!N$1,Raw!$B$1:$DG$1,0),0)</f>
        <v>9424</v>
      </c>
      <c r="P11" s="38" t="str">
        <f>VLOOKUP($A11,Raw!$B$2:$DG$512,MATCH(DPMS!P$1,Raw!$B$1:$DG$1,0),0)</f>
        <v>0</v>
      </c>
      <c r="Q11" s="39">
        <f t="shared" si="6"/>
        <v>0</v>
      </c>
      <c r="R11" s="38" t="str">
        <f>VLOOKUP($A11,Raw!$B$2:$DG$512,MATCH(DPMS!R$1,Raw!$B$1:$DG$1,0),0)</f>
        <v>3030.3</v>
      </c>
      <c r="S11" s="39">
        <f t="shared" si="7"/>
        <v>0.17454669871556716</v>
      </c>
      <c r="T11" s="38" t="str">
        <f>VLOOKUP($A11,Raw!$B$2:$DG$512,MATCH(DPMS!T$1,Raw!$B$1:$DG$1,0),0)</f>
        <v>10246.44</v>
      </c>
      <c r="U11" s="39">
        <f t="shared" si="8"/>
        <v>0.59019974114349605</v>
      </c>
      <c r="V11" s="38" t="str">
        <f>VLOOKUP($A11,Raw!$B$2:$DG$512,MATCH(DPMS!V$1,Raw!$B$1:$DG$1,0),0)</f>
        <v>433.68</v>
      </c>
      <c r="W11" s="39">
        <f t="shared" si="9"/>
        <v>2.4980171038830202E-2</v>
      </c>
      <c r="X11" s="38" t="str">
        <f>VLOOKUP($A11,Raw!$B$2:$DG$512,MATCH(DPMS!X$1,Raw!$B$1:$DG$1,0),0)</f>
        <v>3650.55</v>
      </c>
      <c r="Y11" s="39">
        <f t="shared" si="10"/>
        <v>0.21027338910210661</v>
      </c>
      <c r="Z11" s="38" t="str">
        <f>VLOOKUP($A11,Raw!$B$2:$DG$512,MATCH(DPMS!Z$1,Raw!$B$1:$DG$1,0),0)</f>
        <v>0</v>
      </c>
      <c r="AA11" s="39">
        <f t="shared" si="11"/>
        <v>0</v>
      </c>
      <c r="AB11" s="38" t="str">
        <f>VLOOKUP($A11,Raw!$B$2:$DG$512,MATCH(DPMS!AB$1,Raw!$B$1:$DG$1,0),0)</f>
        <v>17360.97</v>
      </c>
      <c r="AD11" s="25" t="e">
        <f t="shared" si="12"/>
        <v>#DIV/0!</v>
      </c>
      <c r="AE11" s="40">
        <f t="shared" si="13"/>
        <v>4.1510958904109589</v>
      </c>
      <c r="AF11" s="40">
        <f t="shared" si="14"/>
        <v>1.2388393180993835</v>
      </c>
      <c r="AG11" s="40">
        <f t="shared" si="15"/>
        <v>1.0301187648456058</v>
      </c>
      <c r="AH11" s="40">
        <f t="shared" si="16"/>
        <v>1825.2750000000001</v>
      </c>
      <c r="AI11" s="40" t="e">
        <f t="shared" si="17"/>
        <v>#DIV/0!</v>
      </c>
      <c r="AJ11" s="40">
        <f t="shared" si="18"/>
        <v>1.8422081918505944</v>
      </c>
    </row>
    <row r="12" spans="1:36" x14ac:dyDescent="0.3">
      <c r="A12" s="1" t="s">
        <v>343</v>
      </c>
      <c r="B12" s="36" t="str">
        <f>VLOOKUP($A12,Raw!$B$2:$DG$512,MATCH(DPMS!B$1,Raw!$B$1:$DG$1,0),0)</f>
        <v>0</v>
      </c>
      <c r="C12" s="37">
        <f t="shared" si="0"/>
        <v>0</v>
      </c>
      <c r="D12" s="36" t="str">
        <f>VLOOKUP($A12,Raw!$B$2:$DG$512,MATCH(DPMS!D$1,Raw!$B$1:$DG$1,0),0)</f>
        <v>3</v>
      </c>
      <c r="E12" s="37">
        <f t="shared" si="1"/>
        <v>2.9126213592233011E-2</v>
      </c>
      <c r="F12" s="36" t="str">
        <f>VLOOKUP($A12,Raw!$B$2:$DG$512,MATCH(DPMS!F$1,Raw!$B$1:$DG$1,0),0)</f>
        <v>78</v>
      </c>
      <c r="G12" s="37">
        <f t="shared" si="2"/>
        <v>0.75728155339805825</v>
      </c>
      <c r="H12" s="36" t="str">
        <f>VLOOKUP($A12,Raw!$B$2:$DG$512,MATCH(DPMS!H$1,Raw!$B$1:$DG$1,0),0)</f>
        <v>21</v>
      </c>
      <c r="I12" s="37">
        <f t="shared" si="3"/>
        <v>0.20388349514563106</v>
      </c>
      <c r="J12" s="36" t="str">
        <f>VLOOKUP($A12,Raw!$B$2:$DG$512,MATCH(DPMS!J$1,Raw!$B$1:$DG$1,0),0)</f>
        <v>1</v>
      </c>
      <c r="K12" s="37">
        <f t="shared" si="4"/>
        <v>9.7087378640776691E-3</v>
      </c>
      <c r="L12" s="36" t="str">
        <f>VLOOKUP($A12,Raw!$B$2:$DG$512,MATCH(DPMS!L$1,Raw!$B$1:$DG$1,0),0)</f>
        <v>0</v>
      </c>
      <c r="M12" s="37">
        <f t="shared" si="5"/>
        <v>0</v>
      </c>
      <c r="N12" s="36" t="str">
        <f>VLOOKUP($A12,Raw!$B$2:$DG$512,MATCH(DPMS!N$1,Raw!$B$1:$DG$1,0),0)</f>
        <v>103</v>
      </c>
      <c r="P12" s="38" t="str">
        <f>VLOOKUP($A12,Raw!$B$2:$DG$512,MATCH(DPMS!P$1,Raw!$B$1:$DG$1,0),0)</f>
        <v>0</v>
      </c>
      <c r="Q12" s="39">
        <f t="shared" si="6"/>
        <v>0</v>
      </c>
      <c r="R12" s="38" t="str">
        <f>VLOOKUP($A12,Raw!$B$2:$DG$512,MATCH(DPMS!R$1,Raw!$B$1:$DG$1,0),0)</f>
        <v>4.40521</v>
      </c>
      <c r="S12" s="39">
        <f t="shared" si="7"/>
        <v>3.228477907160731E-2</v>
      </c>
      <c r="T12" s="38" t="str">
        <f>VLOOKUP($A12,Raw!$B$2:$DG$512,MATCH(DPMS!T$1,Raw!$B$1:$DG$1,0),0)</f>
        <v>85.95806</v>
      </c>
      <c r="U12" s="39">
        <f t="shared" si="8"/>
        <v>0.62996701099924068</v>
      </c>
      <c r="V12" s="38" t="str">
        <f>VLOOKUP($A12,Raw!$B$2:$DG$512,MATCH(DPMS!V$1,Raw!$B$1:$DG$1,0),0)</f>
        <v>24.62354</v>
      </c>
      <c r="W12" s="39">
        <f t="shared" si="9"/>
        <v>0.18046030696854073</v>
      </c>
      <c r="X12" s="38" t="str">
        <f>VLOOKUP($A12,Raw!$B$2:$DG$512,MATCH(DPMS!X$1,Raw!$B$1:$DG$1,0),0)</f>
        <v>21.4617</v>
      </c>
      <c r="Y12" s="39">
        <f t="shared" si="10"/>
        <v>0.15728790296061129</v>
      </c>
      <c r="Z12" s="38" t="str">
        <f>VLOOKUP($A12,Raw!$B$2:$DG$512,MATCH(DPMS!Z$1,Raw!$B$1:$DG$1,0),0)</f>
        <v>0</v>
      </c>
      <c r="AA12" s="39">
        <f t="shared" si="11"/>
        <v>0</v>
      </c>
      <c r="AB12" s="38" t="str">
        <f>VLOOKUP($A12,Raw!$B$2:$DG$512,MATCH(DPMS!AB$1,Raw!$B$1:$DG$1,0),0)</f>
        <v>136.44851</v>
      </c>
      <c r="AD12" s="25" t="e">
        <f t="shared" si="12"/>
        <v>#DIV/0!</v>
      </c>
      <c r="AE12" s="40">
        <f t="shared" si="13"/>
        <v>1.4684033333333335</v>
      </c>
      <c r="AF12" s="40">
        <f t="shared" si="14"/>
        <v>1.1020264102564103</v>
      </c>
      <c r="AG12" s="40">
        <f t="shared" si="15"/>
        <v>1.1725495238095238</v>
      </c>
      <c r="AH12" s="40">
        <f t="shared" si="16"/>
        <v>10.73085</v>
      </c>
      <c r="AI12" s="40" t="e">
        <f t="shared" si="17"/>
        <v>#DIV/0!</v>
      </c>
      <c r="AJ12" s="40">
        <f t="shared" si="18"/>
        <v>1.3247428155339807</v>
      </c>
    </row>
    <row r="13" spans="1:36" x14ac:dyDescent="0.3">
      <c r="A13" s="1" t="s">
        <v>364</v>
      </c>
      <c r="B13" s="36" t="str">
        <f>VLOOKUP($A13,Raw!$B$2:$DG$512,MATCH(DPMS!B$1,Raw!$B$1:$DG$1,0),0)</f>
        <v>0</v>
      </c>
      <c r="C13" s="37">
        <f t="shared" si="0"/>
        <v>0</v>
      </c>
      <c r="D13" s="36" t="str">
        <f>VLOOKUP($A13,Raw!$B$2:$DG$512,MATCH(DPMS!D$1,Raw!$B$1:$DG$1,0),0)</f>
        <v>4</v>
      </c>
      <c r="E13" s="37">
        <f t="shared" si="1"/>
        <v>6.5573770491803282E-2</v>
      </c>
      <c r="F13" s="36" t="str">
        <f>VLOOKUP($A13,Raw!$B$2:$DG$512,MATCH(DPMS!F$1,Raw!$B$1:$DG$1,0),0)</f>
        <v>52</v>
      </c>
      <c r="G13" s="37">
        <f t="shared" si="2"/>
        <v>0.85245901639344257</v>
      </c>
      <c r="H13" s="36" t="str">
        <f>VLOOKUP($A13,Raw!$B$2:$DG$512,MATCH(DPMS!H$1,Raw!$B$1:$DG$1,0),0)</f>
        <v>5</v>
      </c>
      <c r="I13" s="37">
        <f t="shared" si="3"/>
        <v>8.1967213114754092E-2</v>
      </c>
      <c r="J13" s="36" t="str">
        <f>VLOOKUP($A13,Raw!$B$2:$DG$512,MATCH(DPMS!J$1,Raw!$B$1:$DG$1,0),0)</f>
        <v>0</v>
      </c>
      <c r="K13" s="37">
        <f t="shared" si="4"/>
        <v>0</v>
      </c>
      <c r="L13" s="36" t="str">
        <f>VLOOKUP($A13,Raw!$B$2:$DG$512,MATCH(DPMS!L$1,Raw!$B$1:$DG$1,0),0)</f>
        <v>0</v>
      </c>
      <c r="M13" s="37">
        <f t="shared" si="5"/>
        <v>0</v>
      </c>
      <c r="N13" s="36" t="str">
        <f>VLOOKUP($A13,Raw!$B$2:$DG$512,MATCH(DPMS!N$1,Raw!$B$1:$DG$1,0),0)</f>
        <v>61</v>
      </c>
      <c r="P13" s="38" t="str">
        <f>VLOOKUP($A13,Raw!$B$2:$DG$512,MATCH(DPMS!P$1,Raw!$B$1:$DG$1,0),0)</f>
        <v>0</v>
      </c>
      <c r="Q13" s="39">
        <f t="shared" si="6"/>
        <v>0</v>
      </c>
      <c r="R13" s="38" t="str">
        <f>VLOOKUP($A13,Raw!$B$2:$DG$512,MATCH(DPMS!R$1,Raw!$B$1:$DG$1,0),0)</f>
        <v>15.21</v>
      </c>
      <c r="S13" s="39">
        <f t="shared" si="7"/>
        <v>6.2466631073144686E-2</v>
      </c>
      <c r="T13" s="38" t="str">
        <f>VLOOKUP($A13,Raw!$B$2:$DG$512,MATCH(DPMS!T$1,Raw!$B$1:$DG$1,0),0)</f>
        <v>205.7</v>
      </c>
      <c r="U13" s="39">
        <f t="shared" si="8"/>
        <v>0.84479855435541495</v>
      </c>
      <c r="V13" s="38" t="str">
        <f>VLOOKUP($A13,Raw!$B$2:$DG$512,MATCH(DPMS!V$1,Raw!$B$1:$DG$1,0),0)</f>
        <v>22.58</v>
      </c>
      <c r="W13" s="39">
        <f t="shared" si="9"/>
        <v>9.2734814571440297E-2</v>
      </c>
      <c r="X13" s="38" t="str">
        <f>VLOOKUP($A13,Raw!$B$2:$DG$512,MATCH(DPMS!X$1,Raw!$B$1:$DG$1,0),0)</f>
        <v>0</v>
      </c>
      <c r="Y13" s="39">
        <f t="shared" si="10"/>
        <v>0</v>
      </c>
      <c r="Z13" s="38" t="str">
        <f>VLOOKUP($A13,Raw!$B$2:$DG$512,MATCH(DPMS!Z$1,Raw!$B$1:$DG$1,0),0)</f>
        <v>0</v>
      </c>
      <c r="AA13" s="39">
        <f t="shared" si="11"/>
        <v>0</v>
      </c>
      <c r="AB13" s="38" t="str">
        <f>VLOOKUP($A13,Raw!$B$2:$DG$512,MATCH(DPMS!AB$1,Raw!$B$1:$DG$1,0),0)</f>
        <v>243.49</v>
      </c>
      <c r="AD13" s="25" t="e">
        <f t="shared" si="12"/>
        <v>#DIV/0!</v>
      </c>
      <c r="AE13" s="40">
        <f t="shared" si="13"/>
        <v>3.8025000000000002</v>
      </c>
      <c r="AF13" s="40">
        <f t="shared" si="14"/>
        <v>3.9557692307692305</v>
      </c>
      <c r="AG13" s="40">
        <f t="shared" si="15"/>
        <v>4.516</v>
      </c>
      <c r="AH13" s="40">
        <f t="shared" si="16"/>
        <v>0</v>
      </c>
      <c r="AI13" s="40" t="e">
        <f t="shared" si="17"/>
        <v>#DIV/0!</v>
      </c>
      <c r="AJ13" s="40">
        <f t="shared" si="18"/>
        <v>3.9916393442622953</v>
      </c>
    </row>
    <row r="14" spans="1:36" x14ac:dyDescent="0.3">
      <c r="A14" s="1" t="s">
        <v>380</v>
      </c>
      <c r="B14" s="36" t="str">
        <f>VLOOKUP($A14,Raw!$B$2:$DG$512,MATCH(DPMS!B$1,Raw!$B$1:$DG$1,0),0)</f>
        <v>0</v>
      </c>
      <c r="C14" s="37">
        <f t="shared" si="0"/>
        <v>0</v>
      </c>
      <c r="D14" s="36" t="str">
        <f>VLOOKUP($A14,Raw!$B$2:$DG$512,MATCH(DPMS!D$1,Raw!$B$1:$DG$1,0),0)</f>
        <v>23</v>
      </c>
      <c r="E14" s="37">
        <f t="shared" si="1"/>
        <v>6.8047337278106509E-2</v>
      </c>
      <c r="F14" s="36" t="str">
        <f>VLOOKUP($A14,Raw!$B$2:$DG$512,MATCH(DPMS!F$1,Raw!$B$1:$DG$1,0),0)</f>
        <v>303</v>
      </c>
      <c r="G14" s="37">
        <f t="shared" si="2"/>
        <v>0.89644970414201186</v>
      </c>
      <c r="H14" s="36" t="str">
        <f>VLOOKUP($A14,Raw!$B$2:$DG$512,MATCH(DPMS!H$1,Raw!$B$1:$DG$1,0),0)</f>
        <v>12</v>
      </c>
      <c r="I14" s="37">
        <f t="shared" si="3"/>
        <v>3.5502958579881658E-2</v>
      </c>
      <c r="J14" s="36" t="str">
        <f>VLOOKUP($A14,Raw!$B$2:$DG$512,MATCH(DPMS!J$1,Raw!$B$1:$DG$1,0),0)</f>
        <v>0</v>
      </c>
      <c r="K14" s="37">
        <f t="shared" si="4"/>
        <v>0</v>
      </c>
      <c r="L14" s="36" t="str">
        <f>VLOOKUP($A14,Raw!$B$2:$DG$512,MATCH(DPMS!L$1,Raw!$B$1:$DG$1,0),0)</f>
        <v>0</v>
      </c>
      <c r="M14" s="37">
        <f t="shared" si="5"/>
        <v>0</v>
      </c>
      <c r="N14" s="36" t="str">
        <f>VLOOKUP($A14,Raw!$B$2:$DG$512,MATCH(DPMS!N$1,Raw!$B$1:$DG$1,0),0)</f>
        <v>338</v>
      </c>
      <c r="P14" s="38" t="str">
        <f>VLOOKUP($A14,Raw!$B$2:$DG$512,MATCH(DPMS!P$1,Raw!$B$1:$DG$1,0),0)</f>
        <v>0</v>
      </c>
      <c r="Q14" s="39">
        <f t="shared" si="6"/>
        <v>0</v>
      </c>
      <c r="R14" s="38" t="str">
        <f>VLOOKUP($A14,Raw!$B$2:$DG$512,MATCH(DPMS!R$1,Raw!$B$1:$DG$1,0),0)</f>
        <v>91.98</v>
      </c>
      <c r="S14" s="39">
        <f t="shared" si="7"/>
        <v>8.8040201005025132E-2</v>
      </c>
      <c r="T14" s="38" t="str">
        <f>VLOOKUP($A14,Raw!$B$2:$DG$512,MATCH(DPMS!T$1,Raw!$B$1:$DG$1,0),0)</f>
        <v>907.74</v>
      </c>
      <c r="U14" s="39">
        <f t="shared" si="8"/>
        <v>0.8688585786073223</v>
      </c>
      <c r="V14" s="38" t="str">
        <f>VLOOKUP($A14,Raw!$B$2:$DG$512,MATCH(DPMS!V$1,Raw!$B$1:$DG$1,0),0)</f>
        <v>45.03</v>
      </c>
      <c r="W14" s="39">
        <f t="shared" si="9"/>
        <v>4.3101220387652552E-2</v>
      </c>
      <c r="X14" s="38" t="str">
        <f>VLOOKUP($A14,Raw!$B$2:$DG$512,MATCH(DPMS!X$1,Raw!$B$1:$DG$1,0),0)</f>
        <v>0</v>
      </c>
      <c r="Y14" s="39">
        <f t="shared" si="10"/>
        <v>0</v>
      </c>
      <c r="Z14" s="38" t="str">
        <f>VLOOKUP($A14,Raw!$B$2:$DG$512,MATCH(DPMS!Z$1,Raw!$B$1:$DG$1,0),0)</f>
        <v>0</v>
      </c>
      <c r="AA14" s="39">
        <f t="shared" si="11"/>
        <v>0</v>
      </c>
      <c r="AB14" s="38" t="str">
        <f>VLOOKUP($A14,Raw!$B$2:$DG$512,MATCH(DPMS!AB$1,Raw!$B$1:$DG$1,0),0)</f>
        <v>1044.75</v>
      </c>
      <c r="AD14" s="25" t="e">
        <f t="shared" si="12"/>
        <v>#DIV/0!</v>
      </c>
      <c r="AE14" s="40">
        <f t="shared" si="13"/>
        <v>3.9991304347826087</v>
      </c>
      <c r="AF14" s="40">
        <f t="shared" si="14"/>
        <v>2.9958415841584158</v>
      </c>
      <c r="AG14" s="40">
        <f t="shared" si="15"/>
        <v>3.7524999999999999</v>
      </c>
      <c r="AH14" s="40">
        <f t="shared" si="16"/>
        <v>0</v>
      </c>
      <c r="AI14" s="40" t="e">
        <f t="shared" si="17"/>
        <v>#DIV/0!</v>
      </c>
      <c r="AJ14" s="40">
        <f t="shared" si="18"/>
        <v>3.0909763313609466</v>
      </c>
    </row>
    <row r="15" spans="1:36" x14ac:dyDescent="0.3">
      <c r="A15" s="1" t="s">
        <v>403</v>
      </c>
      <c r="B15" s="36" t="str">
        <f>VLOOKUP($A15,Raw!$B$2:$DG$512,MATCH(DPMS!B$1,Raw!$B$1:$DG$1,0),0)</f>
        <v>0</v>
      </c>
      <c r="C15" s="37">
        <f t="shared" si="0"/>
        <v>0</v>
      </c>
      <c r="D15" s="36" t="str">
        <f>VLOOKUP($A15,Raw!$B$2:$DG$512,MATCH(DPMS!D$1,Raw!$B$1:$DG$1,0),0)</f>
        <v>36</v>
      </c>
      <c r="E15" s="37">
        <f t="shared" si="1"/>
        <v>0.20930232558139536</v>
      </c>
      <c r="F15" s="36" t="str">
        <f>VLOOKUP($A15,Raw!$B$2:$DG$512,MATCH(DPMS!F$1,Raw!$B$1:$DG$1,0),0)</f>
        <v>133</v>
      </c>
      <c r="G15" s="37">
        <f t="shared" si="2"/>
        <v>0.77325581395348841</v>
      </c>
      <c r="H15" s="36" t="str">
        <f>VLOOKUP($A15,Raw!$B$2:$DG$512,MATCH(DPMS!H$1,Raw!$B$1:$DG$1,0),0)</f>
        <v>3</v>
      </c>
      <c r="I15" s="37">
        <f t="shared" si="3"/>
        <v>1.7441860465116279E-2</v>
      </c>
      <c r="J15" s="36" t="str">
        <f>VLOOKUP($A15,Raw!$B$2:$DG$512,MATCH(DPMS!J$1,Raw!$B$1:$DG$1,0),0)</f>
        <v>0</v>
      </c>
      <c r="K15" s="37">
        <f t="shared" si="4"/>
        <v>0</v>
      </c>
      <c r="L15" s="36" t="str">
        <f>VLOOKUP($A15,Raw!$B$2:$DG$512,MATCH(DPMS!L$1,Raw!$B$1:$DG$1,0),0)</f>
        <v>0</v>
      </c>
      <c r="M15" s="37">
        <f t="shared" si="5"/>
        <v>0</v>
      </c>
      <c r="N15" s="36" t="str">
        <f>VLOOKUP($A15,Raw!$B$2:$DG$512,MATCH(DPMS!N$1,Raw!$B$1:$DG$1,0),0)</f>
        <v>172</v>
      </c>
      <c r="P15" s="38" t="str">
        <f>VLOOKUP($A15,Raw!$B$2:$DG$512,MATCH(DPMS!P$1,Raw!$B$1:$DG$1,0),0)</f>
        <v>0</v>
      </c>
      <c r="Q15" s="39">
        <f t="shared" si="6"/>
        <v>0</v>
      </c>
      <c r="R15" s="38" t="str">
        <f>VLOOKUP($A15,Raw!$B$2:$DG$512,MATCH(DPMS!R$1,Raw!$B$1:$DG$1,0),0)</f>
        <v>86.38</v>
      </c>
      <c r="S15" s="39">
        <f t="shared" si="7"/>
        <v>0.30773067331670823</v>
      </c>
      <c r="T15" s="38" t="str">
        <f>VLOOKUP($A15,Raw!$B$2:$DG$512,MATCH(DPMS!T$1,Raw!$B$1:$DG$1,0),0)</f>
        <v>165.41</v>
      </c>
      <c r="U15" s="39">
        <f t="shared" si="8"/>
        <v>0.58927680798004989</v>
      </c>
      <c r="V15" s="38" t="str">
        <f>VLOOKUP($A15,Raw!$B$2:$DG$512,MATCH(DPMS!V$1,Raw!$B$1:$DG$1,0),0)</f>
        <v>28.91</v>
      </c>
      <c r="W15" s="39">
        <f t="shared" si="9"/>
        <v>0.1029925187032419</v>
      </c>
      <c r="X15" s="38" t="str">
        <f>VLOOKUP($A15,Raw!$B$2:$DG$512,MATCH(DPMS!X$1,Raw!$B$1:$DG$1,0),0)</f>
        <v>0</v>
      </c>
      <c r="Y15" s="39">
        <f t="shared" si="10"/>
        <v>0</v>
      </c>
      <c r="Z15" s="38" t="str">
        <f>VLOOKUP($A15,Raw!$B$2:$DG$512,MATCH(DPMS!Z$1,Raw!$B$1:$DG$1,0),0)</f>
        <v>0</v>
      </c>
      <c r="AA15" s="39">
        <f t="shared" si="11"/>
        <v>0</v>
      </c>
      <c r="AB15" s="38" t="str">
        <f>VLOOKUP($A15,Raw!$B$2:$DG$512,MATCH(DPMS!AB$1,Raw!$B$1:$DG$1,0),0)</f>
        <v>280.7</v>
      </c>
      <c r="AD15" s="25" t="e">
        <f t="shared" si="12"/>
        <v>#DIV/0!</v>
      </c>
      <c r="AE15" s="40">
        <f t="shared" si="13"/>
        <v>2.3994444444444443</v>
      </c>
      <c r="AF15" s="40">
        <f t="shared" si="14"/>
        <v>1.2436842105263157</v>
      </c>
      <c r="AG15" s="40">
        <f t="shared" si="15"/>
        <v>9.6366666666666667</v>
      </c>
      <c r="AH15" s="40">
        <f t="shared" si="16"/>
        <v>0</v>
      </c>
      <c r="AI15" s="40" t="e">
        <f t="shared" si="17"/>
        <v>#DIV/0!</v>
      </c>
      <c r="AJ15" s="40">
        <f t="shared" si="18"/>
        <v>1.6319767441860464</v>
      </c>
    </row>
    <row r="16" spans="1:36" x14ac:dyDescent="0.3">
      <c r="A16" s="1" t="s">
        <v>423</v>
      </c>
      <c r="B16" s="36" t="str">
        <f>VLOOKUP($A16,Raw!$B$2:$DG$512,MATCH(DPMS!B$1,Raw!$B$1:$DG$1,0),0)</f>
        <v>0</v>
      </c>
      <c r="C16" s="37">
        <f t="shared" si="0"/>
        <v>0</v>
      </c>
      <c r="D16" s="36" t="str">
        <f>VLOOKUP($A16,Raw!$B$2:$DG$512,MATCH(DPMS!D$1,Raw!$B$1:$DG$1,0),0)</f>
        <v>2</v>
      </c>
      <c r="E16" s="37">
        <f t="shared" si="1"/>
        <v>3.2786885245901641E-2</v>
      </c>
      <c r="F16" s="36" t="str">
        <f>VLOOKUP($A16,Raw!$B$2:$DG$512,MATCH(DPMS!F$1,Raw!$B$1:$DG$1,0),0)</f>
        <v>57</v>
      </c>
      <c r="G16" s="37">
        <f t="shared" si="2"/>
        <v>0.93442622950819676</v>
      </c>
      <c r="H16" s="36" t="str">
        <f>VLOOKUP($A16,Raw!$B$2:$DG$512,MATCH(DPMS!H$1,Raw!$B$1:$DG$1,0),0)</f>
        <v>2</v>
      </c>
      <c r="I16" s="37">
        <f t="shared" si="3"/>
        <v>3.2786885245901641E-2</v>
      </c>
      <c r="J16" s="36" t="str">
        <f>VLOOKUP($A16,Raw!$B$2:$DG$512,MATCH(DPMS!J$1,Raw!$B$1:$DG$1,0),0)</f>
        <v>0</v>
      </c>
      <c r="K16" s="37">
        <f t="shared" si="4"/>
        <v>0</v>
      </c>
      <c r="L16" s="36" t="str">
        <f>VLOOKUP($A16,Raw!$B$2:$DG$512,MATCH(DPMS!L$1,Raw!$B$1:$DG$1,0),0)</f>
        <v>0</v>
      </c>
      <c r="M16" s="37">
        <f t="shared" si="5"/>
        <v>0</v>
      </c>
      <c r="N16" s="36" t="str">
        <f>VLOOKUP($A16,Raw!$B$2:$DG$512,MATCH(DPMS!N$1,Raw!$B$1:$DG$1,0),0)</f>
        <v>61</v>
      </c>
      <c r="P16" s="38" t="str">
        <f>VLOOKUP($A16,Raw!$B$2:$DG$512,MATCH(DPMS!P$1,Raw!$B$1:$DG$1,0),0)</f>
        <v>0</v>
      </c>
      <c r="Q16" s="39">
        <f t="shared" si="6"/>
        <v>0</v>
      </c>
      <c r="R16" s="38" t="str">
        <f>VLOOKUP($A16,Raw!$B$2:$DG$512,MATCH(DPMS!R$1,Raw!$B$1:$DG$1,0),0)</f>
        <v>1.33</v>
      </c>
      <c r="S16" s="39">
        <f t="shared" si="7"/>
        <v>1.5581068416119963E-2</v>
      </c>
      <c r="T16" s="38" t="str">
        <f>VLOOKUP($A16,Raw!$B$2:$DG$512,MATCH(DPMS!T$1,Raw!$B$1:$DG$1,0),0)</f>
        <v>83.11</v>
      </c>
      <c r="U16" s="39">
        <f t="shared" si="8"/>
        <v>0.97364104967197751</v>
      </c>
      <c r="V16" s="38" t="str">
        <f>VLOOKUP($A16,Raw!$B$2:$DG$512,MATCH(DPMS!V$1,Raw!$B$1:$DG$1,0),0)</f>
        <v>0.92</v>
      </c>
      <c r="W16" s="39">
        <f t="shared" si="9"/>
        <v>1.077788191190253E-2</v>
      </c>
      <c r="X16" s="38" t="str">
        <f>VLOOKUP($A16,Raw!$B$2:$DG$512,MATCH(DPMS!X$1,Raw!$B$1:$DG$1,0),0)</f>
        <v>0</v>
      </c>
      <c r="Y16" s="39">
        <f t="shared" si="10"/>
        <v>0</v>
      </c>
      <c r="Z16" s="38" t="str">
        <f>VLOOKUP($A16,Raw!$B$2:$DG$512,MATCH(DPMS!Z$1,Raw!$B$1:$DG$1,0),0)</f>
        <v>0</v>
      </c>
      <c r="AA16" s="39">
        <f t="shared" si="11"/>
        <v>0</v>
      </c>
      <c r="AB16" s="38" t="str">
        <f>VLOOKUP($A16,Raw!$B$2:$DG$512,MATCH(DPMS!AB$1,Raw!$B$1:$DG$1,0),0)</f>
        <v>85.36</v>
      </c>
      <c r="AD16" s="25" t="e">
        <f t="shared" si="12"/>
        <v>#DIV/0!</v>
      </c>
      <c r="AE16" s="40">
        <f t="shared" si="13"/>
        <v>0.66500000000000004</v>
      </c>
      <c r="AF16" s="40">
        <f t="shared" si="14"/>
        <v>1.4580701754385965</v>
      </c>
      <c r="AG16" s="40">
        <f t="shared" si="15"/>
        <v>0.46</v>
      </c>
      <c r="AH16" s="40">
        <f t="shared" si="16"/>
        <v>0</v>
      </c>
      <c r="AI16" s="40" t="e">
        <f t="shared" si="17"/>
        <v>#DIV/0!</v>
      </c>
      <c r="AJ16" s="40">
        <f t="shared" si="18"/>
        <v>1.399344262295082</v>
      </c>
    </row>
    <row r="17" spans="1:36" x14ac:dyDescent="0.3">
      <c r="A17" s="1" t="s">
        <v>439</v>
      </c>
      <c r="B17" s="36" t="str">
        <f>VLOOKUP($A17,Raw!$B$2:$DG$512,MATCH(DPMS!B$1,Raw!$B$1:$DG$1,0),0)</f>
        <v>0</v>
      </c>
      <c r="C17" s="37">
        <f t="shared" si="0"/>
        <v>0</v>
      </c>
      <c r="D17" s="36" t="str">
        <f>VLOOKUP($A17,Raw!$B$2:$DG$512,MATCH(DPMS!D$1,Raw!$B$1:$DG$1,0),0)</f>
        <v>0</v>
      </c>
      <c r="E17" s="37">
        <f t="shared" si="1"/>
        <v>0</v>
      </c>
      <c r="F17" s="36" t="str">
        <f>VLOOKUP($A17,Raw!$B$2:$DG$512,MATCH(DPMS!F$1,Raw!$B$1:$DG$1,0),0)</f>
        <v>1</v>
      </c>
      <c r="G17" s="37">
        <f t="shared" si="2"/>
        <v>1</v>
      </c>
      <c r="H17" s="36" t="str">
        <f>VLOOKUP($A17,Raw!$B$2:$DG$512,MATCH(DPMS!H$1,Raw!$B$1:$DG$1,0),0)</f>
        <v>0</v>
      </c>
      <c r="I17" s="37">
        <f t="shared" si="3"/>
        <v>0</v>
      </c>
      <c r="J17" s="36" t="str">
        <f>VLOOKUP($A17,Raw!$B$2:$DG$512,MATCH(DPMS!J$1,Raw!$B$1:$DG$1,0),0)</f>
        <v>0</v>
      </c>
      <c r="K17" s="37">
        <f t="shared" si="4"/>
        <v>0</v>
      </c>
      <c r="L17" s="36" t="str">
        <f>VLOOKUP($A17,Raw!$B$2:$DG$512,MATCH(DPMS!L$1,Raw!$B$1:$DG$1,0),0)</f>
        <v>0</v>
      </c>
      <c r="M17" s="37">
        <f t="shared" si="5"/>
        <v>0</v>
      </c>
      <c r="N17" s="36" t="str">
        <f>VLOOKUP($A17,Raw!$B$2:$DG$512,MATCH(DPMS!N$1,Raw!$B$1:$DG$1,0),0)</f>
        <v>1</v>
      </c>
      <c r="P17" s="38" t="str">
        <f>VLOOKUP($A17,Raw!$B$2:$DG$512,MATCH(DPMS!P$1,Raw!$B$1:$DG$1,0),0)</f>
        <v>0</v>
      </c>
      <c r="Q17" s="39" t="e">
        <f t="shared" si="6"/>
        <v>#DIV/0!</v>
      </c>
      <c r="R17" s="38" t="str">
        <f>VLOOKUP($A17,Raw!$B$2:$DG$512,MATCH(DPMS!R$1,Raw!$B$1:$DG$1,0),0)</f>
        <v>0</v>
      </c>
      <c r="S17" s="39" t="e">
        <f t="shared" si="7"/>
        <v>#DIV/0!</v>
      </c>
      <c r="T17" s="38" t="str">
        <f>VLOOKUP($A17,Raw!$B$2:$DG$512,MATCH(DPMS!T$1,Raw!$B$1:$DG$1,0),0)</f>
        <v>0</v>
      </c>
      <c r="U17" s="39" t="e">
        <f t="shared" si="8"/>
        <v>#DIV/0!</v>
      </c>
      <c r="V17" s="38" t="str">
        <f>VLOOKUP($A17,Raw!$B$2:$DG$512,MATCH(DPMS!V$1,Raw!$B$1:$DG$1,0),0)</f>
        <v>0</v>
      </c>
      <c r="W17" s="39" t="e">
        <f t="shared" si="9"/>
        <v>#DIV/0!</v>
      </c>
      <c r="X17" s="38" t="str">
        <f>VLOOKUP($A17,Raw!$B$2:$DG$512,MATCH(DPMS!X$1,Raw!$B$1:$DG$1,0),0)</f>
        <v>0</v>
      </c>
      <c r="Y17" s="39" t="e">
        <f t="shared" si="10"/>
        <v>#DIV/0!</v>
      </c>
      <c r="Z17" s="38" t="str">
        <f>VLOOKUP($A17,Raw!$B$2:$DG$512,MATCH(DPMS!Z$1,Raw!$B$1:$DG$1,0),0)</f>
        <v>0</v>
      </c>
      <c r="AA17" s="39" t="e">
        <f t="shared" si="11"/>
        <v>#DIV/0!</v>
      </c>
      <c r="AB17" s="38" t="str">
        <f>VLOOKUP($A17,Raw!$B$2:$DG$512,MATCH(DPMS!AB$1,Raw!$B$1:$DG$1,0),0)</f>
        <v>0</v>
      </c>
      <c r="AD17" s="25" t="e">
        <f t="shared" si="12"/>
        <v>#DIV/0!</v>
      </c>
      <c r="AE17" s="40" t="e">
        <f t="shared" si="13"/>
        <v>#DIV/0!</v>
      </c>
      <c r="AF17" s="40">
        <f t="shared" si="14"/>
        <v>0</v>
      </c>
      <c r="AG17" s="40" t="e">
        <f t="shared" si="15"/>
        <v>#DIV/0!</v>
      </c>
      <c r="AH17" s="40">
        <f t="shared" si="16"/>
        <v>0</v>
      </c>
      <c r="AI17" s="40" t="e">
        <f t="shared" si="17"/>
        <v>#DIV/0!</v>
      </c>
      <c r="AJ17" s="40">
        <f t="shared" si="18"/>
        <v>0</v>
      </c>
    </row>
    <row r="18" spans="1:36" x14ac:dyDescent="0.3">
      <c r="A18" s="1" t="s">
        <v>447</v>
      </c>
      <c r="B18" s="36" t="str">
        <f>VLOOKUP($A18,Raw!$B$2:$DG$512,MATCH(DPMS!B$1,Raw!$B$1:$DG$1,0),0)</f>
        <v>0</v>
      </c>
      <c r="C18" s="37">
        <f t="shared" si="0"/>
        <v>0</v>
      </c>
      <c r="D18" s="36" t="str">
        <f>VLOOKUP($A18,Raw!$B$2:$DG$512,MATCH(DPMS!D$1,Raw!$B$1:$DG$1,0),0)</f>
        <v>2</v>
      </c>
      <c r="E18" s="37">
        <f t="shared" si="1"/>
        <v>6.25E-2</v>
      </c>
      <c r="F18" s="36" t="str">
        <f>VLOOKUP($A18,Raw!$B$2:$DG$512,MATCH(DPMS!F$1,Raw!$B$1:$DG$1,0),0)</f>
        <v>28</v>
      </c>
      <c r="G18" s="37">
        <f t="shared" si="2"/>
        <v>0.875</v>
      </c>
      <c r="H18" s="36" t="str">
        <f>VLOOKUP($A18,Raw!$B$2:$DG$512,MATCH(DPMS!H$1,Raw!$B$1:$DG$1,0),0)</f>
        <v>2</v>
      </c>
      <c r="I18" s="37">
        <f t="shared" si="3"/>
        <v>6.25E-2</v>
      </c>
      <c r="J18" s="36" t="str">
        <f>VLOOKUP($A18,Raw!$B$2:$DG$512,MATCH(DPMS!J$1,Raw!$B$1:$DG$1,0),0)</f>
        <v>0</v>
      </c>
      <c r="K18" s="37">
        <f t="shared" si="4"/>
        <v>0</v>
      </c>
      <c r="L18" s="36" t="str">
        <f>VLOOKUP($A18,Raw!$B$2:$DG$512,MATCH(DPMS!L$1,Raw!$B$1:$DG$1,0),0)</f>
        <v>0</v>
      </c>
      <c r="M18" s="37">
        <f t="shared" si="5"/>
        <v>0</v>
      </c>
      <c r="N18" s="36" t="str">
        <f>VLOOKUP($A18,Raw!$B$2:$DG$512,MATCH(DPMS!N$1,Raw!$B$1:$DG$1,0),0)</f>
        <v>32</v>
      </c>
      <c r="P18" s="38" t="str">
        <f>VLOOKUP($A18,Raw!$B$2:$DG$512,MATCH(DPMS!P$1,Raw!$B$1:$DG$1,0),0)</f>
        <v>0</v>
      </c>
      <c r="Q18" s="39">
        <f t="shared" si="6"/>
        <v>0</v>
      </c>
      <c r="R18" s="38" t="str">
        <f>VLOOKUP($A18,Raw!$B$2:$DG$512,MATCH(DPMS!R$1,Raw!$B$1:$DG$1,0),0)</f>
        <v>3.72</v>
      </c>
      <c r="S18" s="39">
        <f t="shared" si="7"/>
        <v>0.16994061215166742</v>
      </c>
      <c r="T18" s="38" t="str">
        <f>VLOOKUP($A18,Raw!$B$2:$DG$512,MATCH(DPMS!T$1,Raw!$B$1:$DG$1,0),0)</f>
        <v>16.88</v>
      </c>
      <c r="U18" s="39">
        <f t="shared" si="8"/>
        <v>0.77112836911831883</v>
      </c>
      <c r="V18" s="38" t="str">
        <f>VLOOKUP($A18,Raw!$B$2:$DG$512,MATCH(DPMS!V$1,Raw!$B$1:$DG$1,0),0)</f>
        <v>1.29</v>
      </c>
      <c r="W18" s="39">
        <f t="shared" si="9"/>
        <v>5.8931018730013704E-2</v>
      </c>
      <c r="X18" s="38" t="str">
        <f>VLOOKUP($A18,Raw!$B$2:$DG$512,MATCH(DPMS!X$1,Raw!$B$1:$DG$1,0),0)</f>
        <v>0</v>
      </c>
      <c r="Y18" s="39">
        <f t="shared" si="10"/>
        <v>0</v>
      </c>
      <c r="Z18" s="38" t="str">
        <f>VLOOKUP($A18,Raw!$B$2:$DG$512,MATCH(DPMS!Z$1,Raw!$B$1:$DG$1,0),0)</f>
        <v>0</v>
      </c>
      <c r="AA18" s="39">
        <f t="shared" si="11"/>
        <v>0</v>
      </c>
      <c r="AB18" s="38" t="str">
        <f>VLOOKUP($A18,Raw!$B$2:$DG$512,MATCH(DPMS!AB$1,Raw!$B$1:$DG$1,0),0)</f>
        <v>21.89</v>
      </c>
      <c r="AD18" s="25" t="e">
        <f t="shared" si="12"/>
        <v>#DIV/0!</v>
      </c>
      <c r="AE18" s="40">
        <f t="shared" si="13"/>
        <v>1.86</v>
      </c>
      <c r="AF18" s="40">
        <f t="shared" si="14"/>
        <v>0.60285714285714287</v>
      </c>
      <c r="AG18" s="40">
        <f t="shared" si="15"/>
        <v>0.64500000000000002</v>
      </c>
      <c r="AH18" s="40">
        <f t="shared" si="16"/>
        <v>0</v>
      </c>
      <c r="AI18" s="40" t="e">
        <f t="shared" si="17"/>
        <v>#DIV/0!</v>
      </c>
      <c r="AJ18" s="40">
        <f t="shared" si="18"/>
        <v>0.68406250000000002</v>
      </c>
    </row>
    <row r="19" spans="1:36" x14ac:dyDescent="0.3">
      <c r="A19" s="1" t="s">
        <v>468</v>
      </c>
      <c r="B19" s="36" t="str">
        <f>VLOOKUP($A19,Raw!$B$2:$DG$512,MATCH(DPMS!B$1,Raw!$B$1:$DG$1,0),0)</f>
        <v>0</v>
      </c>
      <c r="C19" s="37" t="e">
        <f t="shared" si="0"/>
        <v>#DIV/0!</v>
      </c>
      <c r="D19" s="36" t="str">
        <f>VLOOKUP($A19,Raw!$B$2:$DG$512,MATCH(DPMS!D$1,Raw!$B$1:$DG$1,0),0)</f>
        <v>0</v>
      </c>
      <c r="E19" s="37" t="e">
        <f t="shared" si="1"/>
        <v>#DIV/0!</v>
      </c>
      <c r="F19" s="36" t="str">
        <f>VLOOKUP($A19,Raw!$B$2:$DG$512,MATCH(DPMS!F$1,Raw!$B$1:$DG$1,0),0)</f>
        <v>0</v>
      </c>
      <c r="G19" s="37" t="e">
        <f t="shared" si="2"/>
        <v>#DIV/0!</v>
      </c>
      <c r="H19" s="36" t="str">
        <f>VLOOKUP($A19,Raw!$B$2:$DG$512,MATCH(DPMS!H$1,Raw!$B$1:$DG$1,0),0)</f>
        <v>0</v>
      </c>
      <c r="I19" s="37" t="e">
        <f t="shared" si="3"/>
        <v>#DIV/0!</v>
      </c>
      <c r="J19" s="36" t="str">
        <f>VLOOKUP($A19,Raw!$B$2:$DG$512,MATCH(DPMS!J$1,Raw!$B$1:$DG$1,0),0)</f>
        <v>0</v>
      </c>
      <c r="K19" s="37" t="e">
        <f t="shared" si="4"/>
        <v>#DIV/0!</v>
      </c>
      <c r="L19" s="36" t="str">
        <f>VLOOKUP($A19,Raw!$B$2:$DG$512,MATCH(DPMS!L$1,Raw!$B$1:$DG$1,0),0)</f>
        <v>0</v>
      </c>
      <c r="M19" s="37" t="e">
        <f t="shared" si="5"/>
        <v>#DIV/0!</v>
      </c>
      <c r="N19" s="36" t="str">
        <f>VLOOKUP($A19,Raw!$B$2:$DG$512,MATCH(DPMS!N$1,Raw!$B$1:$DG$1,0),0)</f>
        <v>0</v>
      </c>
      <c r="P19" s="38" t="str">
        <f>VLOOKUP($A19,Raw!$B$2:$DG$512,MATCH(DPMS!P$1,Raw!$B$1:$DG$1,0),0)</f>
        <v>0</v>
      </c>
      <c r="Q19" s="39" t="e">
        <f t="shared" si="6"/>
        <v>#DIV/0!</v>
      </c>
      <c r="R19" s="38" t="str">
        <f>VLOOKUP($A19,Raw!$B$2:$DG$512,MATCH(DPMS!R$1,Raw!$B$1:$DG$1,0),0)</f>
        <v>0</v>
      </c>
      <c r="S19" s="39" t="e">
        <f t="shared" si="7"/>
        <v>#DIV/0!</v>
      </c>
      <c r="T19" s="38" t="str">
        <f>VLOOKUP($A19,Raw!$B$2:$DG$512,MATCH(DPMS!T$1,Raw!$B$1:$DG$1,0),0)</f>
        <v>0</v>
      </c>
      <c r="U19" s="39" t="e">
        <f t="shared" si="8"/>
        <v>#DIV/0!</v>
      </c>
      <c r="V19" s="38" t="str">
        <f>VLOOKUP($A19,Raw!$B$2:$DG$512,MATCH(DPMS!V$1,Raw!$B$1:$DG$1,0),0)</f>
        <v>0</v>
      </c>
      <c r="W19" s="39" t="e">
        <f t="shared" si="9"/>
        <v>#DIV/0!</v>
      </c>
      <c r="X19" s="38" t="str">
        <f>VLOOKUP($A19,Raw!$B$2:$DG$512,MATCH(DPMS!X$1,Raw!$B$1:$DG$1,0),0)</f>
        <v>0</v>
      </c>
      <c r="Y19" s="39" t="e">
        <f t="shared" si="10"/>
        <v>#DIV/0!</v>
      </c>
      <c r="Z19" s="38" t="str">
        <f>VLOOKUP($A19,Raw!$B$2:$DG$512,MATCH(DPMS!Z$1,Raw!$B$1:$DG$1,0),0)</f>
        <v>0</v>
      </c>
      <c r="AA19" s="39" t="e">
        <f t="shared" si="11"/>
        <v>#DIV/0!</v>
      </c>
      <c r="AB19" s="38" t="str">
        <f>VLOOKUP($A19,Raw!$B$2:$DG$512,MATCH(DPMS!AB$1,Raw!$B$1:$DG$1,0),0)</f>
        <v>0</v>
      </c>
      <c r="AD19" s="25" t="e">
        <f t="shared" si="12"/>
        <v>#DIV/0!</v>
      </c>
      <c r="AE19" s="40" t="e">
        <f t="shared" si="13"/>
        <v>#DIV/0!</v>
      </c>
      <c r="AF19" s="40" t="e">
        <f t="shared" si="14"/>
        <v>#DIV/0!</v>
      </c>
      <c r="AG19" s="40" t="e">
        <f t="shared" si="15"/>
        <v>#DIV/0!</v>
      </c>
      <c r="AH19" s="40">
        <f t="shared" si="16"/>
        <v>0</v>
      </c>
      <c r="AI19" s="40" t="e">
        <f t="shared" si="17"/>
        <v>#DIV/0!</v>
      </c>
      <c r="AJ19" s="40" t="e">
        <f t="shared" si="18"/>
        <v>#DIV/0!</v>
      </c>
    </row>
    <row r="20" spans="1:36" x14ac:dyDescent="0.3">
      <c r="A20" s="1" t="s">
        <v>472</v>
      </c>
      <c r="B20" s="36" t="str">
        <f>VLOOKUP($A20,Raw!$B$2:$DG$512,MATCH(DPMS!B$1,Raw!$B$1:$DG$1,0),0)</f>
        <v>0</v>
      </c>
      <c r="C20" s="37">
        <f t="shared" si="0"/>
        <v>0</v>
      </c>
      <c r="D20" s="36" t="str">
        <f>VLOOKUP($A20,Raw!$B$2:$DG$512,MATCH(DPMS!D$1,Raw!$B$1:$DG$1,0),0)</f>
        <v>27</v>
      </c>
      <c r="E20" s="37">
        <f t="shared" si="1"/>
        <v>0.2</v>
      </c>
      <c r="F20" s="36" t="str">
        <f>VLOOKUP($A20,Raw!$B$2:$DG$512,MATCH(DPMS!F$1,Raw!$B$1:$DG$1,0),0)</f>
        <v>101</v>
      </c>
      <c r="G20" s="37">
        <f t="shared" si="2"/>
        <v>0.74814814814814812</v>
      </c>
      <c r="H20" s="36" t="str">
        <f>VLOOKUP($A20,Raw!$B$2:$DG$512,MATCH(DPMS!H$1,Raw!$B$1:$DG$1,0),0)</f>
        <v>7</v>
      </c>
      <c r="I20" s="37">
        <f t="shared" si="3"/>
        <v>5.185185185185185E-2</v>
      </c>
      <c r="J20" s="36" t="str">
        <f>VLOOKUP($A20,Raw!$B$2:$DG$512,MATCH(DPMS!J$1,Raw!$B$1:$DG$1,0),0)</f>
        <v>0</v>
      </c>
      <c r="K20" s="37">
        <f t="shared" si="4"/>
        <v>0</v>
      </c>
      <c r="L20" s="36" t="str">
        <f>VLOOKUP($A20,Raw!$B$2:$DG$512,MATCH(DPMS!L$1,Raw!$B$1:$DG$1,0),0)</f>
        <v>0</v>
      </c>
      <c r="M20" s="37">
        <f t="shared" si="5"/>
        <v>0</v>
      </c>
      <c r="N20" s="36" t="str">
        <f>VLOOKUP($A20,Raw!$B$2:$DG$512,MATCH(DPMS!N$1,Raw!$B$1:$DG$1,0),0)</f>
        <v>135</v>
      </c>
      <c r="P20" s="38" t="str">
        <f>VLOOKUP($A20,Raw!$B$2:$DG$512,MATCH(DPMS!P$1,Raw!$B$1:$DG$1,0),0)</f>
        <v>0</v>
      </c>
      <c r="Q20" s="39">
        <f t="shared" si="6"/>
        <v>0</v>
      </c>
      <c r="R20" s="38" t="str">
        <f>VLOOKUP($A20,Raw!$B$2:$DG$512,MATCH(DPMS!R$1,Raw!$B$1:$DG$1,0),0)</f>
        <v>620.87</v>
      </c>
      <c r="S20" s="39">
        <f t="shared" si="7"/>
        <v>0.18742057107323007</v>
      </c>
      <c r="T20" s="38" t="str">
        <f>VLOOKUP($A20,Raw!$B$2:$DG$512,MATCH(DPMS!T$1,Raw!$B$1:$DG$1,0),0)</f>
        <v>2491.25</v>
      </c>
      <c r="U20" s="39">
        <f t="shared" si="8"/>
        <v>0.75202779597368918</v>
      </c>
      <c r="V20" s="38" t="str">
        <f>VLOOKUP($A20,Raw!$B$2:$DG$512,MATCH(DPMS!V$1,Raw!$B$1:$DG$1,0),0)</f>
        <v>200.6</v>
      </c>
      <c r="W20" s="39">
        <f t="shared" si="9"/>
        <v>6.0554651629632535E-2</v>
      </c>
      <c r="X20" s="38" t="str">
        <f>VLOOKUP($A20,Raw!$B$2:$DG$512,MATCH(DPMS!X$1,Raw!$B$1:$DG$1,0),0)</f>
        <v>0</v>
      </c>
      <c r="Y20" s="39">
        <f t="shared" si="10"/>
        <v>0</v>
      </c>
      <c r="Z20" s="38" t="str">
        <f>VLOOKUP($A20,Raw!$B$2:$DG$512,MATCH(DPMS!Z$1,Raw!$B$1:$DG$1,0),0)</f>
        <v>0</v>
      </c>
      <c r="AA20" s="39">
        <f t="shared" si="11"/>
        <v>0</v>
      </c>
      <c r="AB20" s="38" t="str">
        <f>VLOOKUP($A20,Raw!$B$2:$DG$512,MATCH(DPMS!AB$1,Raw!$B$1:$DG$1,0),0)</f>
        <v>3312.71</v>
      </c>
      <c r="AD20" s="25" t="e">
        <f t="shared" si="12"/>
        <v>#DIV/0!</v>
      </c>
      <c r="AE20" s="40">
        <f t="shared" si="13"/>
        <v>22.995185185185186</v>
      </c>
      <c r="AF20" s="40">
        <f t="shared" si="14"/>
        <v>24.665841584158414</v>
      </c>
      <c r="AG20" s="40">
        <f t="shared" si="15"/>
        <v>28.657142857142855</v>
      </c>
      <c r="AH20" s="40">
        <f t="shared" si="16"/>
        <v>0</v>
      </c>
      <c r="AI20" s="40" t="e">
        <f t="shared" si="17"/>
        <v>#DIV/0!</v>
      </c>
      <c r="AJ20" s="40">
        <f t="shared" si="18"/>
        <v>24.538592592592593</v>
      </c>
    </row>
    <row r="21" spans="1:36" x14ac:dyDescent="0.3">
      <c r="A21" s="1" t="s">
        <v>491</v>
      </c>
      <c r="B21" s="36" t="str">
        <f>VLOOKUP($A21,Raw!$B$2:$DG$512,MATCH(DPMS!B$1,Raw!$B$1:$DG$1,0),0)</f>
        <v>0</v>
      </c>
      <c r="C21" s="37" t="e">
        <f t="shared" si="0"/>
        <v>#DIV/0!</v>
      </c>
      <c r="D21" s="36" t="str">
        <f>VLOOKUP($A21,Raw!$B$2:$DG$512,MATCH(DPMS!D$1,Raw!$B$1:$DG$1,0),0)</f>
        <v>0</v>
      </c>
      <c r="E21" s="37" t="e">
        <f t="shared" si="1"/>
        <v>#DIV/0!</v>
      </c>
      <c r="F21" s="36" t="str">
        <f>VLOOKUP($A21,Raw!$B$2:$DG$512,MATCH(DPMS!F$1,Raw!$B$1:$DG$1,0),0)</f>
        <v>0</v>
      </c>
      <c r="G21" s="37" t="e">
        <f t="shared" si="2"/>
        <v>#DIV/0!</v>
      </c>
      <c r="H21" s="36" t="str">
        <f>VLOOKUP($A21,Raw!$B$2:$DG$512,MATCH(DPMS!H$1,Raw!$B$1:$DG$1,0),0)</f>
        <v>0</v>
      </c>
      <c r="I21" s="37" t="e">
        <f t="shared" si="3"/>
        <v>#DIV/0!</v>
      </c>
      <c r="J21" s="36" t="str">
        <f>VLOOKUP($A21,Raw!$B$2:$DG$512,MATCH(DPMS!J$1,Raw!$B$1:$DG$1,0),0)</f>
        <v>0</v>
      </c>
      <c r="K21" s="37" t="e">
        <f t="shared" si="4"/>
        <v>#DIV/0!</v>
      </c>
      <c r="L21" s="36" t="str">
        <f>VLOOKUP($A21,Raw!$B$2:$DG$512,MATCH(DPMS!L$1,Raw!$B$1:$DG$1,0),0)</f>
        <v>0</v>
      </c>
      <c r="M21" s="37" t="e">
        <f t="shared" si="5"/>
        <v>#DIV/0!</v>
      </c>
      <c r="N21" s="36" t="str">
        <f>VLOOKUP($A21,Raw!$B$2:$DG$512,MATCH(DPMS!N$1,Raw!$B$1:$DG$1,0),0)</f>
        <v>0</v>
      </c>
      <c r="P21" s="38" t="str">
        <f>VLOOKUP($A21,Raw!$B$2:$DG$512,MATCH(DPMS!P$1,Raw!$B$1:$DG$1,0),0)</f>
        <v>0</v>
      </c>
      <c r="Q21" s="39" t="e">
        <f t="shared" si="6"/>
        <v>#DIV/0!</v>
      </c>
      <c r="R21" s="38" t="str">
        <f>VLOOKUP($A21,Raw!$B$2:$DG$512,MATCH(DPMS!R$1,Raw!$B$1:$DG$1,0),0)</f>
        <v>0</v>
      </c>
      <c r="S21" s="39" t="e">
        <f t="shared" si="7"/>
        <v>#DIV/0!</v>
      </c>
      <c r="T21" s="38" t="str">
        <f>VLOOKUP($A21,Raw!$B$2:$DG$512,MATCH(DPMS!T$1,Raw!$B$1:$DG$1,0),0)</f>
        <v>0</v>
      </c>
      <c r="U21" s="39" t="e">
        <f t="shared" si="8"/>
        <v>#DIV/0!</v>
      </c>
      <c r="V21" s="38" t="str">
        <f>VLOOKUP($A21,Raw!$B$2:$DG$512,MATCH(DPMS!V$1,Raw!$B$1:$DG$1,0),0)</f>
        <v>0</v>
      </c>
      <c r="W21" s="39" t="e">
        <f t="shared" si="9"/>
        <v>#DIV/0!</v>
      </c>
      <c r="X21" s="38" t="str">
        <f>VLOOKUP($A21,Raw!$B$2:$DG$512,MATCH(DPMS!X$1,Raw!$B$1:$DG$1,0),0)</f>
        <v>0</v>
      </c>
      <c r="Y21" s="39" t="e">
        <f t="shared" si="10"/>
        <v>#DIV/0!</v>
      </c>
      <c r="Z21" s="38" t="str">
        <f>VLOOKUP($A21,Raw!$B$2:$DG$512,MATCH(DPMS!Z$1,Raw!$B$1:$DG$1,0),0)</f>
        <v>0</v>
      </c>
      <c r="AA21" s="39" t="e">
        <f t="shared" si="11"/>
        <v>#DIV/0!</v>
      </c>
      <c r="AB21" s="38" t="str">
        <f>VLOOKUP($A21,Raw!$B$2:$DG$512,MATCH(DPMS!AB$1,Raw!$B$1:$DG$1,0),0)</f>
        <v>0</v>
      </c>
      <c r="AD21" s="25" t="e">
        <f t="shared" si="12"/>
        <v>#DIV/0!</v>
      </c>
      <c r="AE21" s="40" t="e">
        <f t="shared" si="13"/>
        <v>#DIV/0!</v>
      </c>
      <c r="AF21" s="40" t="e">
        <f t="shared" si="14"/>
        <v>#DIV/0!</v>
      </c>
      <c r="AG21" s="40" t="e">
        <f t="shared" si="15"/>
        <v>#DIV/0!</v>
      </c>
      <c r="AH21" s="40">
        <f t="shared" si="16"/>
        <v>0</v>
      </c>
      <c r="AI21" s="40" t="e">
        <f t="shared" si="17"/>
        <v>#DIV/0!</v>
      </c>
      <c r="AJ21" s="40" t="e">
        <f t="shared" si="18"/>
        <v>#DIV/0!</v>
      </c>
    </row>
    <row r="22" spans="1:36" x14ac:dyDescent="0.3">
      <c r="A22" s="1" t="s">
        <v>501</v>
      </c>
      <c r="B22" s="36" t="str">
        <f>VLOOKUP($A22,Raw!$B$2:$DG$512,MATCH(DPMS!B$1,Raw!$B$1:$DG$1,0),0)</f>
        <v>0</v>
      </c>
      <c r="C22" s="37">
        <f t="shared" si="0"/>
        <v>0</v>
      </c>
      <c r="D22" s="36" t="str">
        <f>VLOOKUP($A22,Raw!$B$2:$DG$512,MATCH(DPMS!D$1,Raw!$B$1:$DG$1,0),0)</f>
        <v>21</v>
      </c>
      <c r="E22" s="37">
        <f t="shared" si="1"/>
        <v>5.8988764044943819E-2</v>
      </c>
      <c r="F22" s="36" t="str">
        <f>VLOOKUP($A22,Raw!$B$2:$DG$512,MATCH(DPMS!F$1,Raw!$B$1:$DG$1,0),0)</f>
        <v>317</v>
      </c>
      <c r="G22" s="37">
        <f t="shared" si="2"/>
        <v>0.8904494382022472</v>
      </c>
      <c r="H22" s="36" t="str">
        <f>VLOOKUP($A22,Raw!$B$2:$DG$512,MATCH(DPMS!H$1,Raw!$B$1:$DG$1,0),0)</f>
        <v>18</v>
      </c>
      <c r="I22" s="37">
        <f t="shared" si="3"/>
        <v>5.0561797752808987E-2</v>
      </c>
      <c r="J22" s="36" t="str">
        <f>VLOOKUP($A22,Raw!$B$2:$DG$512,MATCH(DPMS!J$1,Raw!$B$1:$DG$1,0),0)</f>
        <v>0</v>
      </c>
      <c r="K22" s="37">
        <f t="shared" si="4"/>
        <v>0</v>
      </c>
      <c r="L22" s="36" t="str">
        <f>VLOOKUP($A22,Raw!$B$2:$DG$512,MATCH(DPMS!L$1,Raw!$B$1:$DG$1,0),0)</f>
        <v>0</v>
      </c>
      <c r="M22" s="37">
        <f t="shared" si="5"/>
        <v>0</v>
      </c>
      <c r="N22" s="36" t="str">
        <f>VLOOKUP($A22,Raw!$B$2:$DG$512,MATCH(DPMS!N$1,Raw!$B$1:$DG$1,0),0)</f>
        <v>356</v>
      </c>
      <c r="P22" s="38" t="str">
        <f>VLOOKUP($A22,Raw!$B$2:$DG$512,MATCH(DPMS!P$1,Raw!$B$1:$DG$1,0),0)</f>
        <v>0</v>
      </c>
      <c r="Q22" s="39">
        <f t="shared" si="6"/>
        <v>0</v>
      </c>
      <c r="R22" s="38" t="str">
        <f>VLOOKUP($A22,Raw!$B$2:$DG$512,MATCH(DPMS!R$1,Raw!$B$1:$DG$1,0),0)</f>
        <v>142</v>
      </c>
      <c r="S22" s="39">
        <f t="shared" si="7"/>
        <v>0.14139201433834511</v>
      </c>
      <c r="T22" s="38" t="str">
        <f>VLOOKUP($A22,Raw!$B$2:$DG$512,MATCH(DPMS!T$1,Raw!$B$1:$DG$1,0),0)</f>
        <v>837.53</v>
      </c>
      <c r="U22" s="39">
        <f t="shared" si="8"/>
        <v>0.83394404062531113</v>
      </c>
      <c r="V22" s="38" t="str">
        <f>VLOOKUP($A22,Raw!$B$2:$DG$512,MATCH(DPMS!V$1,Raw!$B$1:$DG$1,0),0)</f>
        <v>24.77</v>
      </c>
      <c r="W22" s="39">
        <f t="shared" si="9"/>
        <v>2.4663945036343723E-2</v>
      </c>
      <c r="X22" s="38" t="str">
        <f>VLOOKUP($A22,Raw!$B$2:$DG$512,MATCH(DPMS!X$1,Raw!$B$1:$DG$1,0),0)</f>
        <v>0</v>
      </c>
      <c r="Y22" s="39">
        <f t="shared" si="10"/>
        <v>0</v>
      </c>
      <c r="Z22" s="38" t="str">
        <f>VLOOKUP($A22,Raw!$B$2:$DG$512,MATCH(DPMS!Z$1,Raw!$B$1:$DG$1,0),0)</f>
        <v>0</v>
      </c>
      <c r="AA22" s="39">
        <f t="shared" si="11"/>
        <v>0</v>
      </c>
      <c r="AB22" s="38" t="str">
        <f>VLOOKUP($A22,Raw!$B$2:$DG$512,MATCH(DPMS!AB$1,Raw!$B$1:$DG$1,0),0)</f>
        <v>1004.3</v>
      </c>
      <c r="AD22" s="25" t="e">
        <f t="shared" si="12"/>
        <v>#DIV/0!</v>
      </c>
      <c r="AE22" s="40">
        <f t="shared" si="13"/>
        <v>6.7619047619047619</v>
      </c>
      <c r="AF22" s="40">
        <f t="shared" si="14"/>
        <v>2.6420504731861199</v>
      </c>
      <c r="AG22" s="40">
        <f t="shared" si="15"/>
        <v>1.3761111111111111</v>
      </c>
      <c r="AH22" s="40">
        <f t="shared" si="16"/>
        <v>0</v>
      </c>
      <c r="AI22" s="40" t="e">
        <f t="shared" si="17"/>
        <v>#DIV/0!</v>
      </c>
      <c r="AJ22" s="40">
        <f t="shared" si="18"/>
        <v>2.821067415730337</v>
      </c>
    </row>
    <row r="23" spans="1:36" x14ac:dyDescent="0.3">
      <c r="A23" s="1" t="s">
        <v>533</v>
      </c>
      <c r="B23" s="36" t="str">
        <f>VLOOKUP($A23,Raw!$B$2:$DG$512,MATCH(DPMS!B$1,Raw!$B$1:$DG$1,0),0)</f>
        <v>0</v>
      </c>
      <c r="C23" s="37" t="e">
        <f t="shared" si="0"/>
        <v>#DIV/0!</v>
      </c>
      <c r="D23" s="36" t="str">
        <f>VLOOKUP($A23,Raw!$B$2:$DG$512,MATCH(DPMS!D$1,Raw!$B$1:$DG$1,0),0)</f>
        <v>0</v>
      </c>
      <c r="E23" s="37" t="e">
        <f t="shared" si="1"/>
        <v>#DIV/0!</v>
      </c>
      <c r="F23" s="36" t="str">
        <f>VLOOKUP($A23,Raw!$B$2:$DG$512,MATCH(DPMS!F$1,Raw!$B$1:$DG$1,0),0)</f>
        <v>0</v>
      </c>
      <c r="G23" s="37" t="e">
        <f t="shared" si="2"/>
        <v>#DIV/0!</v>
      </c>
      <c r="H23" s="36" t="str">
        <f>VLOOKUP($A23,Raw!$B$2:$DG$512,MATCH(DPMS!H$1,Raw!$B$1:$DG$1,0),0)</f>
        <v>0</v>
      </c>
      <c r="I23" s="37" t="e">
        <f t="shared" si="3"/>
        <v>#DIV/0!</v>
      </c>
      <c r="J23" s="36" t="str">
        <f>VLOOKUP($A23,Raw!$B$2:$DG$512,MATCH(DPMS!J$1,Raw!$B$1:$DG$1,0),0)</f>
        <v>0</v>
      </c>
      <c r="K23" s="37" t="e">
        <f t="shared" si="4"/>
        <v>#DIV/0!</v>
      </c>
      <c r="L23" s="36" t="str">
        <f>VLOOKUP($A23,Raw!$B$2:$DG$512,MATCH(DPMS!L$1,Raw!$B$1:$DG$1,0),0)</f>
        <v>0</v>
      </c>
      <c r="M23" s="37" t="e">
        <f t="shared" si="5"/>
        <v>#DIV/0!</v>
      </c>
      <c r="N23" s="36" t="str">
        <f>VLOOKUP($A23,Raw!$B$2:$DG$512,MATCH(DPMS!N$1,Raw!$B$1:$DG$1,0),0)</f>
        <v>0</v>
      </c>
      <c r="P23" s="38" t="str">
        <f>VLOOKUP($A23,Raw!$B$2:$DG$512,MATCH(DPMS!P$1,Raw!$B$1:$DG$1,0),0)</f>
        <v>0</v>
      </c>
      <c r="Q23" s="39" t="e">
        <f t="shared" si="6"/>
        <v>#DIV/0!</v>
      </c>
      <c r="R23" s="38" t="str">
        <f>VLOOKUP($A23,Raw!$B$2:$DG$512,MATCH(DPMS!R$1,Raw!$B$1:$DG$1,0),0)</f>
        <v>0</v>
      </c>
      <c r="S23" s="39" t="e">
        <f t="shared" si="7"/>
        <v>#DIV/0!</v>
      </c>
      <c r="T23" s="38" t="str">
        <f>VLOOKUP($A23,Raw!$B$2:$DG$512,MATCH(DPMS!T$1,Raw!$B$1:$DG$1,0),0)</f>
        <v>0</v>
      </c>
      <c r="U23" s="39" t="e">
        <f t="shared" si="8"/>
        <v>#DIV/0!</v>
      </c>
      <c r="V23" s="38" t="str">
        <f>VLOOKUP($A23,Raw!$B$2:$DG$512,MATCH(DPMS!V$1,Raw!$B$1:$DG$1,0),0)</f>
        <v>0</v>
      </c>
      <c r="W23" s="39" t="e">
        <f t="shared" si="9"/>
        <v>#DIV/0!</v>
      </c>
      <c r="X23" s="38" t="str">
        <f>VLOOKUP($A23,Raw!$B$2:$DG$512,MATCH(DPMS!X$1,Raw!$B$1:$DG$1,0),0)</f>
        <v>0</v>
      </c>
      <c r="Y23" s="39" t="e">
        <f t="shared" si="10"/>
        <v>#DIV/0!</v>
      </c>
      <c r="Z23" s="38" t="str">
        <f>VLOOKUP($A23,Raw!$B$2:$DG$512,MATCH(DPMS!Z$1,Raw!$B$1:$DG$1,0),0)</f>
        <v>0</v>
      </c>
      <c r="AA23" s="39" t="e">
        <f t="shared" si="11"/>
        <v>#DIV/0!</v>
      </c>
      <c r="AB23" s="38" t="str">
        <f>VLOOKUP($A23,Raw!$B$2:$DG$512,MATCH(DPMS!AB$1,Raw!$B$1:$DG$1,0),0)</f>
        <v>0</v>
      </c>
      <c r="AD23" s="25" t="e">
        <f t="shared" si="12"/>
        <v>#DIV/0!</v>
      </c>
      <c r="AE23" s="40" t="e">
        <f t="shared" si="13"/>
        <v>#DIV/0!</v>
      </c>
      <c r="AF23" s="40" t="e">
        <f t="shared" si="14"/>
        <v>#DIV/0!</v>
      </c>
      <c r="AG23" s="40" t="e">
        <f t="shared" si="15"/>
        <v>#DIV/0!</v>
      </c>
      <c r="AH23" s="40">
        <f t="shared" si="16"/>
        <v>0</v>
      </c>
      <c r="AI23" s="40" t="e">
        <f t="shared" si="17"/>
        <v>#DIV/0!</v>
      </c>
      <c r="AJ23" s="40" t="e">
        <f t="shared" si="18"/>
        <v>#DIV/0!</v>
      </c>
    </row>
    <row r="24" spans="1:36" x14ac:dyDescent="0.3">
      <c r="A24" s="1" t="s">
        <v>538</v>
      </c>
      <c r="B24" s="36" t="str">
        <f>VLOOKUP($A24,Raw!$B$2:$DG$512,MATCH(DPMS!B$1,Raw!$B$1:$DG$1,0),0)</f>
        <v>0</v>
      </c>
      <c r="C24" s="37">
        <f t="shared" si="0"/>
        <v>0</v>
      </c>
      <c r="D24" s="36" t="str">
        <f>VLOOKUP($A24,Raw!$B$2:$DG$512,MATCH(DPMS!D$1,Raw!$B$1:$DG$1,0),0)</f>
        <v>111</v>
      </c>
      <c r="E24" s="37">
        <f t="shared" si="1"/>
        <v>6.0457516339869281E-2</v>
      </c>
      <c r="F24" s="36" t="str">
        <f>VLOOKUP($A24,Raw!$B$2:$DG$512,MATCH(DPMS!F$1,Raw!$B$1:$DG$1,0),0)</f>
        <v>1538</v>
      </c>
      <c r="G24" s="37">
        <f t="shared" si="2"/>
        <v>0.83769063180827885</v>
      </c>
      <c r="H24" s="36" t="str">
        <f>VLOOKUP($A24,Raw!$B$2:$DG$512,MATCH(DPMS!H$1,Raw!$B$1:$DG$1,0),0)</f>
        <v>187</v>
      </c>
      <c r="I24" s="37">
        <f t="shared" si="3"/>
        <v>0.10185185185185185</v>
      </c>
      <c r="J24" s="36" t="str">
        <f>VLOOKUP($A24,Raw!$B$2:$DG$512,MATCH(DPMS!J$1,Raw!$B$1:$DG$1,0),0)</f>
        <v>0</v>
      </c>
      <c r="K24" s="37">
        <f t="shared" si="4"/>
        <v>0</v>
      </c>
      <c r="L24" s="36" t="str">
        <f>VLOOKUP($A24,Raw!$B$2:$DG$512,MATCH(DPMS!L$1,Raw!$B$1:$DG$1,0),0)</f>
        <v>0</v>
      </c>
      <c r="M24" s="37">
        <f t="shared" si="5"/>
        <v>0</v>
      </c>
      <c r="N24" s="36" t="str">
        <f>VLOOKUP($A24,Raw!$B$2:$DG$512,MATCH(DPMS!N$1,Raw!$B$1:$DG$1,0),0)</f>
        <v>1836</v>
      </c>
      <c r="P24" s="38" t="str">
        <f>VLOOKUP($A24,Raw!$B$2:$DG$512,MATCH(DPMS!P$1,Raw!$B$1:$DG$1,0),0)</f>
        <v>0</v>
      </c>
      <c r="Q24" s="39">
        <f t="shared" si="6"/>
        <v>0</v>
      </c>
      <c r="R24" s="38" t="str">
        <f>VLOOKUP($A24,Raw!$B$2:$DG$512,MATCH(DPMS!R$1,Raw!$B$1:$DG$1,0),0)</f>
        <v>1499.54</v>
      </c>
      <c r="S24" s="39">
        <f t="shared" si="7"/>
        <v>0.23131589704827502</v>
      </c>
      <c r="T24" s="38" t="str">
        <f>VLOOKUP($A24,Raw!$B$2:$DG$512,MATCH(DPMS!T$1,Raw!$B$1:$DG$1,0),0)</f>
        <v>4408.58</v>
      </c>
      <c r="U24" s="39">
        <f t="shared" si="8"/>
        <v>0.68005830948763235</v>
      </c>
      <c r="V24" s="38" t="str">
        <f>VLOOKUP($A24,Raw!$B$2:$DG$512,MATCH(DPMS!V$1,Raw!$B$1:$DG$1,0),0)</f>
        <v>574.53</v>
      </c>
      <c r="W24" s="39">
        <f t="shared" si="9"/>
        <v>8.862579346409262E-2</v>
      </c>
      <c r="X24" s="38" t="str">
        <f>VLOOKUP($A24,Raw!$B$2:$DG$512,MATCH(DPMS!X$1,Raw!$B$1:$DG$1,0),0)</f>
        <v>0</v>
      </c>
      <c r="Y24" s="39">
        <f t="shared" si="10"/>
        <v>0</v>
      </c>
      <c r="Z24" s="38" t="str">
        <f>VLOOKUP($A24,Raw!$B$2:$DG$512,MATCH(DPMS!Z$1,Raw!$B$1:$DG$1,0),0)</f>
        <v>0</v>
      </c>
      <c r="AA24" s="39">
        <f t="shared" si="11"/>
        <v>0</v>
      </c>
      <c r="AB24" s="38" t="str">
        <f>VLOOKUP($A24,Raw!$B$2:$DG$512,MATCH(DPMS!AB$1,Raw!$B$1:$DG$1,0),0)</f>
        <v>6482.65</v>
      </c>
      <c r="AD24" s="25" t="e">
        <f t="shared" si="12"/>
        <v>#DIV/0!</v>
      </c>
      <c r="AE24" s="40">
        <f t="shared" si="13"/>
        <v>13.509369369369368</v>
      </c>
      <c r="AF24" s="40">
        <f t="shared" si="14"/>
        <v>2.8664369310793236</v>
      </c>
      <c r="AG24" s="40">
        <f t="shared" si="15"/>
        <v>3.0723529411764705</v>
      </c>
      <c r="AH24" s="40">
        <f t="shared" si="16"/>
        <v>0</v>
      </c>
      <c r="AI24" s="40" t="e">
        <f t="shared" si="17"/>
        <v>#DIV/0!</v>
      </c>
      <c r="AJ24" s="40">
        <f t="shared" si="18"/>
        <v>3.5308551198257079</v>
      </c>
    </row>
    <row r="25" spans="1:36" x14ac:dyDescent="0.3">
      <c r="A25" s="1" t="s">
        <v>559</v>
      </c>
      <c r="B25" s="36" t="str">
        <f>VLOOKUP($A25,Raw!$B$2:$DG$512,MATCH(DPMS!B$1,Raw!$B$1:$DG$1,0),0)</f>
        <v>0</v>
      </c>
      <c r="C25" s="37">
        <f t="shared" si="0"/>
        <v>0</v>
      </c>
      <c r="D25" s="36" t="str">
        <f>VLOOKUP($A25,Raw!$B$2:$DG$512,MATCH(DPMS!D$1,Raw!$B$1:$DG$1,0),0)</f>
        <v>81</v>
      </c>
      <c r="E25" s="37">
        <f t="shared" si="1"/>
        <v>7.0190641247833627E-2</v>
      </c>
      <c r="F25" s="36" t="str">
        <f>VLOOKUP($A25,Raw!$B$2:$DG$512,MATCH(DPMS!F$1,Raw!$B$1:$DG$1,0),0)</f>
        <v>988</v>
      </c>
      <c r="G25" s="37">
        <f t="shared" si="2"/>
        <v>0.85615251299826689</v>
      </c>
      <c r="H25" s="36" t="str">
        <f>VLOOKUP($A25,Raw!$B$2:$DG$512,MATCH(DPMS!H$1,Raw!$B$1:$DG$1,0),0)</f>
        <v>85</v>
      </c>
      <c r="I25" s="37">
        <f t="shared" si="3"/>
        <v>7.3656845753899483E-2</v>
      </c>
      <c r="J25" s="36" t="str">
        <f>VLOOKUP($A25,Raw!$B$2:$DG$512,MATCH(DPMS!J$1,Raw!$B$1:$DG$1,0),0)</f>
        <v>0</v>
      </c>
      <c r="K25" s="37">
        <f t="shared" si="4"/>
        <v>0</v>
      </c>
      <c r="L25" s="36" t="str">
        <f>VLOOKUP($A25,Raw!$B$2:$DG$512,MATCH(DPMS!L$1,Raw!$B$1:$DG$1,0),0)</f>
        <v>0</v>
      </c>
      <c r="M25" s="37">
        <f t="shared" si="5"/>
        <v>0</v>
      </c>
      <c r="N25" s="36" t="str">
        <f>VLOOKUP($A25,Raw!$B$2:$DG$512,MATCH(DPMS!N$1,Raw!$B$1:$DG$1,0),0)</f>
        <v>1154</v>
      </c>
      <c r="P25" s="38" t="str">
        <f>VLOOKUP($A25,Raw!$B$2:$DG$512,MATCH(DPMS!P$1,Raw!$B$1:$DG$1,0),0)</f>
        <v>0</v>
      </c>
      <c r="Q25" s="39">
        <f t="shared" si="6"/>
        <v>0</v>
      </c>
      <c r="R25" s="38" t="str">
        <f>VLOOKUP($A25,Raw!$B$2:$DG$512,MATCH(DPMS!R$1,Raw!$B$1:$DG$1,0),0)</f>
        <v>330.81</v>
      </c>
      <c r="S25" s="39">
        <f t="shared" si="7"/>
        <v>0.13964768309208112</v>
      </c>
      <c r="T25" s="38" t="str">
        <f>VLOOKUP($A25,Raw!$B$2:$DG$512,MATCH(DPMS!T$1,Raw!$B$1:$DG$1,0),0)</f>
        <v>1880.23</v>
      </c>
      <c r="U25" s="39">
        <f t="shared" si="8"/>
        <v>0.79371773277779889</v>
      </c>
      <c r="V25" s="38" t="str">
        <f>VLOOKUP($A25,Raw!$B$2:$DG$512,MATCH(DPMS!V$1,Raw!$B$1:$DG$1,0),0)</f>
        <v>157.85</v>
      </c>
      <c r="W25" s="39">
        <f t="shared" si="9"/>
        <v>6.6634584130120009E-2</v>
      </c>
      <c r="X25" s="38" t="str">
        <f>VLOOKUP($A25,Raw!$B$2:$DG$512,MATCH(DPMS!X$1,Raw!$B$1:$DG$1,0),0)</f>
        <v>0</v>
      </c>
      <c r="Y25" s="39">
        <f t="shared" si="10"/>
        <v>0</v>
      </c>
      <c r="Z25" s="38" t="str">
        <f>VLOOKUP($A25,Raw!$B$2:$DG$512,MATCH(DPMS!Z$1,Raw!$B$1:$DG$1,0),0)</f>
        <v>0</v>
      </c>
      <c r="AA25" s="39">
        <f t="shared" si="11"/>
        <v>0</v>
      </c>
      <c r="AB25" s="38" t="str">
        <f>VLOOKUP($A25,Raw!$B$2:$DG$512,MATCH(DPMS!AB$1,Raw!$B$1:$DG$1,0),0)</f>
        <v>2368.89</v>
      </c>
      <c r="AD25" s="25" t="e">
        <f t="shared" si="12"/>
        <v>#DIV/0!</v>
      </c>
      <c r="AE25" s="40">
        <f t="shared" si="13"/>
        <v>4.0840740740740742</v>
      </c>
      <c r="AF25" s="40">
        <f t="shared" si="14"/>
        <v>1.9030668016194332</v>
      </c>
      <c r="AG25" s="40">
        <f t="shared" si="15"/>
        <v>1.8570588235294117</v>
      </c>
      <c r="AH25" s="40">
        <f t="shared" si="16"/>
        <v>0</v>
      </c>
      <c r="AI25" s="40" t="e">
        <f t="shared" si="17"/>
        <v>#DIV/0!</v>
      </c>
      <c r="AJ25" s="40">
        <f t="shared" si="18"/>
        <v>2.0527642980935874</v>
      </c>
    </row>
    <row r="26" spans="1:36" x14ac:dyDescent="0.3">
      <c r="A26" s="1" t="s">
        <v>584</v>
      </c>
      <c r="B26" s="36" t="str">
        <f>VLOOKUP($A26,Raw!$B$2:$DG$512,MATCH(DPMS!B$1,Raw!$B$1:$DG$1,0),0)</f>
        <v>0</v>
      </c>
      <c r="C26" s="37">
        <f t="shared" si="0"/>
        <v>0</v>
      </c>
      <c r="D26" s="36" t="str">
        <f>VLOOKUP($A26,Raw!$B$2:$DG$512,MATCH(DPMS!D$1,Raw!$B$1:$DG$1,0),0)</f>
        <v>0</v>
      </c>
      <c r="E26" s="37">
        <f t="shared" si="1"/>
        <v>0</v>
      </c>
      <c r="F26" s="36" t="str">
        <f>VLOOKUP($A26,Raw!$B$2:$DG$512,MATCH(DPMS!F$1,Raw!$B$1:$DG$1,0),0)</f>
        <v>32</v>
      </c>
      <c r="G26" s="37">
        <f t="shared" si="2"/>
        <v>1</v>
      </c>
      <c r="H26" s="36" t="str">
        <f>VLOOKUP($A26,Raw!$B$2:$DG$512,MATCH(DPMS!H$1,Raw!$B$1:$DG$1,0),0)</f>
        <v>0</v>
      </c>
      <c r="I26" s="37">
        <f t="shared" si="3"/>
        <v>0</v>
      </c>
      <c r="J26" s="36" t="str">
        <f>VLOOKUP($A26,Raw!$B$2:$DG$512,MATCH(DPMS!J$1,Raw!$B$1:$DG$1,0),0)</f>
        <v>0</v>
      </c>
      <c r="K26" s="37">
        <f t="shared" si="4"/>
        <v>0</v>
      </c>
      <c r="L26" s="36" t="str">
        <f>VLOOKUP($A26,Raw!$B$2:$DG$512,MATCH(DPMS!L$1,Raw!$B$1:$DG$1,0),0)</f>
        <v>0</v>
      </c>
      <c r="M26" s="37">
        <f t="shared" si="5"/>
        <v>0</v>
      </c>
      <c r="N26" s="36" t="str">
        <f>VLOOKUP($A26,Raw!$B$2:$DG$512,MATCH(DPMS!N$1,Raw!$B$1:$DG$1,0),0)</f>
        <v>32</v>
      </c>
      <c r="P26" s="38" t="str">
        <f>VLOOKUP($A26,Raw!$B$2:$DG$512,MATCH(DPMS!P$1,Raw!$B$1:$DG$1,0),0)</f>
        <v>0</v>
      </c>
      <c r="Q26" s="39">
        <f t="shared" si="6"/>
        <v>0</v>
      </c>
      <c r="R26" s="38" t="str">
        <f>VLOOKUP($A26,Raw!$B$2:$DG$512,MATCH(DPMS!R$1,Raw!$B$1:$DG$1,0),0)</f>
        <v>0</v>
      </c>
      <c r="S26" s="39">
        <f t="shared" si="7"/>
        <v>0</v>
      </c>
      <c r="T26" s="38" t="str">
        <f>VLOOKUP($A26,Raw!$B$2:$DG$512,MATCH(DPMS!T$1,Raw!$B$1:$DG$1,0),0)</f>
        <v>35.476</v>
      </c>
      <c r="U26" s="39">
        <f t="shared" si="8"/>
        <v>1</v>
      </c>
      <c r="V26" s="38" t="str">
        <f>VLOOKUP($A26,Raw!$B$2:$DG$512,MATCH(DPMS!V$1,Raw!$B$1:$DG$1,0),0)</f>
        <v>0</v>
      </c>
      <c r="W26" s="39">
        <f t="shared" si="9"/>
        <v>0</v>
      </c>
      <c r="X26" s="38" t="str">
        <f>VLOOKUP($A26,Raw!$B$2:$DG$512,MATCH(DPMS!X$1,Raw!$B$1:$DG$1,0),0)</f>
        <v>0</v>
      </c>
      <c r="Y26" s="39">
        <f t="shared" si="10"/>
        <v>0</v>
      </c>
      <c r="Z26" s="38" t="str">
        <f>VLOOKUP($A26,Raw!$B$2:$DG$512,MATCH(DPMS!Z$1,Raw!$B$1:$DG$1,0),0)</f>
        <v>0</v>
      </c>
      <c r="AA26" s="39">
        <f t="shared" si="11"/>
        <v>0</v>
      </c>
      <c r="AB26" s="38" t="str">
        <f>VLOOKUP($A26,Raw!$B$2:$DG$512,MATCH(DPMS!AB$1,Raw!$B$1:$DG$1,0),0)</f>
        <v>35.476</v>
      </c>
      <c r="AD26" s="25" t="e">
        <f t="shared" si="12"/>
        <v>#DIV/0!</v>
      </c>
      <c r="AE26" s="40" t="e">
        <f t="shared" si="13"/>
        <v>#DIV/0!</v>
      </c>
      <c r="AF26" s="40">
        <f t="shared" si="14"/>
        <v>1.108625</v>
      </c>
      <c r="AG26" s="40" t="e">
        <f t="shared" si="15"/>
        <v>#DIV/0!</v>
      </c>
      <c r="AH26" s="40">
        <f t="shared" si="16"/>
        <v>0</v>
      </c>
      <c r="AI26" s="40" t="e">
        <f t="shared" si="17"/>
        <v>#DIV/0!</v>
      </c>
      <c r="AJ26" s="40">
        <f t="shared" si="18"/>
        <v>1.108625</v>
      </c>
    </row>
    <row r="27" spans="1:36" x14ac:dyDescent="0.3">
      <c r="A27" s="1" t="s">
        <v>596</v>
      </c>
      <c r="B27" s="36" t="str">
        <f>VLOOKUP($A27,Raw!$B$2:$DG$512,MATCH(DPMS!B$1,Raw!$B$1:$DG$1,0),0)</f>
        <v>0</v>
      </c>
      <c r="C27" s="37" t="e">
        <f t="shared" si="0"/>
        <v>#DIV/0!</v>
      </c>
      <c r="D27" s="36" t="str">
        <f>VLOOKUP($A27,Raw!$B$2:$DG$512,MATCH(DPMS!D$1,Raw!$B$1:$DG$1,0),0)</f>
        <v>0</v>
      </c>
      <c r="E27" s="37" t="e">
        <f t="shared" si="1"/>
        <v>#DIV/0!</v>
      </c>
      <c r="F27" s="36" t="str">
        <f>VLOOKUP($A27,Raw!$B$2:$DG$512,MATCH(DPMS!F$1,Raw!$B$1:$DG$1,0),0)</f>
        <v>0</v>
      </c>
      <c r="G27" s="37" t="e">
        <f t="shared" si="2"/>
        <v>#DIV/0!</v>
      </c>
      <c r="H27" s="36" t="str">
        <f>VLOOKUP($A27,Raw!$B$2:$DG$512,MATCH(DPMS!H$1,Raw!$B$1:$DG$1,0),0)</f>
        <v>0</v>
      </c>
      <c r="I27" s="37" t="e">
        <f t="shared" si="3"/>
        <v>#DIV/0!</v>
      </c>
      <c r="J27" s="36" t="str">
        <f>VLOOKUP($A27,Raw!$B$2:$DG$512,MATCH(DPMS!J$1,Raw!$B$1:$DG$1,0),0)</f>
        <v>0</v>
      </c>
      <c r="K27" s="37" t="e">
        <f t="shared" si="4"/>
        <v>#DIV/0!</v>
      </c>
      <c r="L27" s="36" t="str">
        <f>VLOOKUP($A27,Raw!$B$2:$DG$512,MATCH(DPMS!L$1,Raw!$B$1:$DG$1,0),0)</f>
        <v>0</v>
      </c>
      <c r="M27" s="37" t="e">
        <f t="shared" si="5"/>
        <v>#DIV/0!</v>
      </c>
      <c r="N27" s="36" t="str">
        <f>VLOOKUP($A27,Raw!$B$2:$DG$512,MATCH(DPMS!N$1,Raw!$B$1:$DG$1,0),0)</f>
        <v>0</v>
      </c>
      <c r="P27" s="38" t="str">
        <f>VLOOKUP($A27,Raw!$B$2:$DG$512,MATCH(DPMS!P$1,Raw!$B$1:$DG$1,0),0)</f>
        <v>0</v>
      </c>
      <c r="Q27" s="39" t="e">
        <f t="shared" si="6"/>
        <v>#DIV/0!</v>
      </c>
      <c r="R27" s="38" t="str">
        <f>VLOOKUP($A27,Raw!$B$2:$DG$512,MATCH(DPMS!R$1,Raw!$B$1:$DG$1,0),0)</f>
        <v>0</v>
      </c>
      <c r="S27" s="39" t="e">
        <f t="shared" si="7"/>
        <v>#DIV/0!</v>
      </c>
      <c r="T27" s="38" t="str">
        <f>VLOOKUP($A27,Raw!$B$2:$DG$512,MATCH(DPMS!T$1,Raw!$B$1:$DG$1,0),0)</f>
        <v>0</v>
      </c>
      <c r="U27" s="39" t="e">
        <f t="shared" si="8"/>
        <v>#DIV/0!</v>
      </c>
      <c r="V27" s="38" t="str">
        <f>VLOOKUP($A27,Raw!$B$2:$DG$512,MATCH(DPMS!V$1,Raw!$B$1:$DG$1,0),0)</f>
        <v>0</v>
      </c>
      <c r="W27" s="39" t="e">
        <f t="shared" si="9"/>
        <v>#DIV/0!</v>
      </c>
      <c r="X27" s="38" t="str">
        <f>VLOOKUP($A27,Raw!$B$2:$DG$512,MATCH(DPMS!X$1,Raw!$B$1:$DG$1,0),0)</f>
        <v>0</v>
      </c>
      <c r="Y27" s="39" t="e">
        <f t="shared" si="10"/>
        <v>#DIV/0!</v>
      </c>
      <c r="Z27" s="38" t="str">
        <f>VLOOKUP($A27,Raw!$B$2:$DG$512,MATCH(DPMS!Z$1,Raw!$B$1:$DG$1,0),0)</f>
        <v>0</v>
      </c>
      <c r="AA27" s="39" t="e">
        <f t="shared" si="11"/>
        <v>#DIV/0!</v>
      </c>
      <c r="AB27" s="38" t="str">
        <f>VLOOKUP($A27,Raw!$B$2:$DG$512,MATCH(DPMS!AB$1,Raw!$B$1:$DG$1,0),0)</f>
        <v>0</v>
      </c>
      <c r="AD27" s="25" t="e">
        <f t="shared" si="12"/>
        <v>#DIV/0!</v>
      </c>
      <c r="AE27" s="40" t="e">
        <f t="shared" si="13"/>
        <v>#DIV/0!</v>
      </c>
      <c r="AF27" s="40" t="e">
        <f t="shared" si="14"/>
        <v>#DIV/0!</v>
      </c>
      <c r="AG27" s="40" t="e">
        <f t="shared" si="15"/>
        <v>#DIV/0!</v>
      </c>
      <c r="AH27" s="40">
        <f t="shared" si="16"/>
        <v>0</v>
      </c>
      <c r="AI27" s="40" t="e">
        <f t="shared" si="17"/>
        <v>#DIV/0!</v>
      </c>
      <c r="AJ27" s="40" t="e">
        <f t="shared" si="18"/>
        <v>#DIV/0!</v>
      </c>
    </row>
    <row r="28" spans="1:36" x14ac:dyDescent="0.3">
      <c r="A28" s="1" t="s">
        <v>605</v>
      </c>
      <c r="B28" s="36" t="str">
        <f>VLOOKUP($A28,Raw!$B$2:$DG$512,MATCH(DPMS!B$1,Raw!$B$1:$DG$1,0),0)</f>
        <v>0</v>
      </c>
      <c r="C28" s="37">
        <f t="shared" si="0"/>
        <v>0</v>
      </c>
      <c r="D28" s="36" t="str">
        <f>VLOOKUP($A28,Raw!$B$2:$DG$512,MATCH(DPMS!D$1,Raw!$B$1:$DG$1,0),0)</f>
        <v>8</v>
      </c>
      <c r="E28" s="37">
        <f t="shared" si="1"/>
        <v>0.42105263157894735</v>
      </c>
      <c r="F28" s="36" t="str">
        <f>VLOOKUP($A28,Raw!$B$2:$DG$512,MATCH(DPMS!F$1,Raw!$B$1:$DG$1,0),0)</f>
        <v>10</v>
      </c>
      <c r="G28" s="37">
        <f t="shared" si="2"/>
        <v>0.52631578947368418</v>
      </c>
      <c r="H28" s="36" t="str">
        <f>VLOOKUP($A28,Raw!$B$2:$DG$512,MATCH(DPMS!H$1,Raw!$B$1:$DG$1,0),0)</f>
        <v>1</v>
      </c>
      <c r="I28" s="37">
        <f t="shared" si="3"/>
        <v>5.2631578947368418E-2</v>
      </c>
      <c r="J28" s="36" t="str">
        <f>VLOOKUP($A28,Raw!$B$2:$DG$512,MATCH(DPMS!J$1,Raw!$B$1:$DG$1,0),0)</f>
        <v>0</v>
      </c>
      <c r="K28" s="37">
        <f t="shared" si="4"/>
        <v>0</v>
      </c>
      <c r="L28" s="36" t="str">
        <f>VLOOKUP($A28,Raw!$B$2:$DG$512,MATCH(DPMS!L$1,Raw!$B$1:$DG$1,0),0)</f>
        <v>0</v>
      </c>
      <c r="M28" s="37">
        <f t="shared" si="5"/>
        <v>0</v>
      </c>
      <c r="N28" s="36" t="str">
        <f>VLOOKUP($A28,Raw!$B$2:$DG$512,MATCH(DPMS!N$1,Raw!$B$1:$DG$1,0),0)</f>
        <v>19</v>
      </c>
      <c r="P28" s="38" t="str">
        <f>VLOOKUP($A28,Raw!$B$2:$DG$512,MATCH(DPMS!P$1,Raw!$B$1:$DG$1,0),0)</f>
        <v>0</v>
      </c>
      <c r="Q28" s="39">
        <f t="shared" si="6"/>
        <v>0</v>
      </c>
      <c r="R28" s="38" t="str">
        <f>VLOOKUP($A28,Raw!$B$2:$DG$512,MATCH(DPMS!R$1,Raw!$B$1:$DG$1,0),0)</f>
        <v>73.97</v>
      </c>
      <c r="S28" s="39">
        <f t="shared" si="7"/>
        <v>0.73317474477153333</v>
      </c>
      <c r="T28" s="38" t="str">
        <f>VLOOKUP($A28,Raw!$B$2:$DG$512,MATCH(DPMS!T$1,Raw!$B$1:$DG$1,0),0)</f>
        <v>23.82</v>
      </c>
      <c r="U28" s="39">
        <f t="shared" si="8"/>
        <v>0.23609872137972049</v>
      </c>
      <c r="V28" s="38" t="str">
        <f>VLOOKUP($A28,Raw!$B$2:$DG$512,MATCH(DPMS!V$1,Raw!$B$1:$DG$1,0),0)</f>
        <v>3.1</v>
      </c>
      <c r="W28" s="39">
        <f t="shared" si="9"/>
        <v>3.072653384874616E-2</v>
      </c>
      <c r="X28" s="38" t="str">
        <f>VLOOKUP($A28,Raw!$B$2:$DG$512,MATCH(DPMS!X$1,Raw!$B$1:$DG$1,0),0)</f>
        <v>0</v>
      </c>
      <c r="Y28" s="39">
        <f t="shared" si="10"/>
        <v>0</v>
      </c>
      <c r="Z28" s="38" t="str">
        <f>VLOOKUP($A28,Raw!$B$2:$DG$512,MATCH(DPMS!Z$1,Raw!$B$1:$DG$1,0),0)</f>
        <v>0</v>
      </c>
      <c r="AA28" s="39">
        <f t="shared" si="11"/>
        <v>0</v>
      </c>
      <c r="AB28" s="38" t="str">
        <f>VLOOKUP($A28,Raw!$B$2:$DG$512,MATCH(DPMS!AB$1,Raw!$B$1:$DG$1,0),0)</f>
        <v>100.89</v>
      </c>
      <c r="AD28" s="25" t="e">
        <f t="shared" si="12"/>
        <v>#DIV/0!</v>
      </c>
      <c r="AE28" s="40">
        <f t="shared" si="13"/>
        <v>9.2462499999999999</v>
      </c>
      <c r="AF28" s="40">
        <f t="shared" si="14"/>
        <v>2.3820000000000001</v>
      </c>
      <c r="AG28" s="40">
        <f t="shared" si="15"/>
        <v>3.1</v>
      </c>
      <c r="AH28" s="40">
        <f t="shared" si="16"/>
        <v>0</v>
      </c>
      <c r="AI28" s="40" t="e">
        <f t="shared" si="17"/>
        <v>#DIV/0!</v>
      </c>
      <c r="AJ28" s="40">
        <f t="shared" si="18"/>
        <v>5.31</v>
      </c>
    </row>
    <row r="29" spans="1:36" x14ac:dyDescent="0.3">
      <c r="A29" s="1" t="s">
        <v>629</v>
      </c>
      <c r="B29" s="36" t="str">
        <f>VLOOKUP($A29,Raw!$B$2:$DG$512,MATCH(DPMS!B$1,Raw!$B$1:$DG$1,0),0)</f>
        <v>0</v>
      </c>
      <c r="C29" s="37">
        <f t="shared" si="0"/>
        <v>0</v>
      </c>
      <c r="D29" s="36" t="str">
        <f>VLOOKUP($A29,Raw!$B$2:$DG$512,MATCH(DPMS!D$1,Raw!$B$1:$DG$1,0),0)</f>
        <v>1</v>
      </c>
      <c r="E29" s="37">
        <f t="shared" si="1"/>
        <v>0.2</v>
      </c>
      <c r="F29" s="36" t="str">
        <f>VLOOKUP($A29,Raw!$B$2:$DG$512,MATCH(DPMS!F$1,Raw!$B$1:$DG$1,0),0)</f>
        <v>4</v>
      </c>
      <c r="G29" s="37">
        <f t="shared" si="2"/>
        <v>0.8</v>
      </c>
      <c r="H29" s="36" t="str">
        <f>VLOOKUP($A29,Raw!$B$2:$DG$512,MATCH(DPMS!H$1,Raw!$B$1:$DG$1,0),0)</f>
        <v>0</v>
      </c>
      <c r="I29" s="37">
        <f t="shared" si="3"/>
        <v>0</v>
      </c>
      <c r="J29" s="36" t="str">
        <f>VLOOKUP($A29,Raw!$B$2:$DG$512,MATCH(DPMS!J$1,Raw!$B$1:$DG$1,0),0)</f>
        <v>0</v>
      </c>
      <c r="K29" s="37">
        <f t="shared" si="4"/>
        <v>0</v>
      </c>
      <c r="L29" s="36" t="str">
        <f>VLOOKUP($A29,Raw!$B$2:$DG$512,MATCH(DPMS!L$1,Raw!$B$1:$DG$1,0),0)</f>
        <v>0</v>
      </c>
      <c r="M29" s="37">
        <f t="shared" si="5"/>
        <v>0</v>
      </c>
      <c r="N29" s="36" t="str">
        <f>VLOOKUP($A29,Raw!$B$2:$DG$512,MATCH(DPMS!N$1,Raw!$B$1:$DG$1,0),0)</f>
        <v>5</v>
      </c>
      <c r="P29" s="38" t="str">
        <f>VLOOKUP($A29,Raw!$B$2:$DG$512,MATCH(DPMS!P$1,Raw!$B$1:$DG$1,0),0)</f>
        <v>0</v>
      </c>
      <c r="Q29" s="39">
        <f t="shared" si="6"/>
        <v>0</v>
      </c>
      <c r="R29" s="38" t="str">
        <f>VLOOKUP($A29,Raw!$B$2:$DG$512,MATCH(DPMS!R$1,Raw!$B$1:$DG$1,0),0)</f>
        <v>13.49</v>
      </c>
      <c r="S29" s="39">
        <f t="shared" si="7"/>
        <v>0.70739381227058207</v>
      </c>
      <c r="T29" s="38" t="str">
        <f>VLOOKUP($A29,Raw!$B$2:$DG$512,MATCH(DPMS!T$1,Raw!$B$1:$DG$1,0),0)</f>
        <v>5.58</v>
      </c>
      <c r="U29" s="39">
        <f t="shared" si="8"/>
        <v>0.29260618772941793</v>
      </c>
      <c r="V29" s="38" t="str">
        <f>VLOOKUP($A29,Raw!$B$2:$DG$512,MATCH(DPMS!V$1,Raw!$B$1:$DG$1,0),0)</f>
        <v>0</v>
      </c>
      <c r="W29" s="39">
        <f t="shared" si="9"/>
        <v>0</v>
      </c>
      <c r="X29" s="38" t="str">
        <f>VLOOKUP($A29,Raw!$B$2:$DG$512,MATCH(DPMS!X$1,Raw!$B$1:$DG$1,0),0)</f>
        <v>0</v>
      </c>
      <c r="Y29" s="39">
        <f t="shared" si="10"/>
        <v>0</v>
      </c>
      <c r="Z29" s="38" t="str">
        <f>VLOOKUP($A29,Raw!$B$2:$DG$512,MATCH(DPMS!Z$1,Raw!$B$1:$DG$1,0),0)</f>
        <v>0</v>
      </c>
      <c r="AA29" s="39">
        <f t="shared" si="11"/>
        <v>0</v>
      </c>
      <c r="AB29" s="38" t="str">
        <f>VLOOKUP($A29,Raw!$B$2:$DG$512,MATCH(DPMS!AB$1,Raw!$B$1:$DG$1,0),0)</f>
        <v>19.07</v>
      </c>
      <c r="AD29" s="25" t="e">
        <f t="shared" si="12"/>
        <v>#DIV/0!</v>
      </c>
      <c r="AE29" s="40">
        <f t="shared" si="13"/>
        <v>13.49</v>
      </c>
      <c r="AF29" s="40">
        <f t="shared" si="14"/>
        <v>1.395</v>
      </c>
      <c r="AG29" s="40" t="e">
        <f t="shared" si="15"/>
        <v>#DIV/0!</v>
      </c>
      <c r="AH29" s="40">
        <f t="shared" si="16"/>
        <v>0</v>
      </c>
      <c r="AI29" s="40" t="e">
        <f t="shared" si="17"/>
        <v>#DIV/0!</v>
      </c>
      <c r="AJ29" s="40">
        <f t="shared" si="18"/>
        <v>3.8140000000000001</v>
      </c>
    </row>
    <row r="30" spans="1:36" x14ac:dyDescent="0.3">
      <c r="A30" s="1" t="s">
        <v>645</v>
      </c>
      <c r="B30" s="36" t="str">
        <f>VLOOKUP($A30,Raw!$B$2:$DG$512,MATCH(DPMS!B$1,Raw!$B$1:$DG$1,0),0)</f>
        <v>0</v>
      </c>
      <c r="C30" s="37">
        <f t="shared" si="0"/>
        <v>0</v>
      </c>
      <c r="D30" s="36" t="str">
        <f>VLOOKUP($A30,Raw!$B$2:$DG$512,MATCH(DPMS!D$1,Raw!$B$1:$DG$1,0),0)</f>
        <v>107</v>
      </c>
      <c r="E30" s="37">
        <f t="shared" si="1"/>
        <v>7.2937968643490114E-2</v>
      </c>
      <c r="F30" s="36" t="str">
        <f>VLOOKUP($A30,Raw!$B$2:$DG$512,MATCH(DPMS!F$1,Raw!$B$1:$DG$1,0),0)</f>
        <v>1196</v>
      </c>
      <c r="G30" s="37">
        <f t="shared" si="2"/>
        <v>0.81526925698704844</v>
      </c>
      <c r="H30" s="36" t="str">
        <f>VLOOKUP($A30,Raw!$B$2:$DG$512,MATCH(DPMS!H$1,Raw!$B$1:$DG$1,0),0)</f>
        <v>164</v>
      </c>
      <c r="I30" s="37">
        <f t="shared" si="3"/>
        <v>0.11179277436946149</v>
      </c>
      <c r="J30" s="36" t="str">
        <f>VLOOKUP($A30,Raw!$B$2:$DG$512,MATCH(DPMS!J$1,Raw!$B$1:$DG$1,0),0)</f>
        <v>0</v>
      </c>
      <c r="K30" s="37">
        <f t="shared" si="4"/>
        <v>0</v>
      </c>
      <c r="L30" s="36" t="str">
        <f>VLOOKUP($A30,Raw!$B$2:$DG$512,MATCH(DPMS!L$1,Raw!$B$1:$DG$1,0),0)</f>
        <v>0</v>
      </c>
      <c r="M30" s="37">
        <f t="shared" si="5"/>
        <v>0</v>
      </c>
      <c r="N30" s="36" t="str">
        <f>VLOOKUP($A30,Raw!$B$2:$DG$512,MATCH(DPMS!N$1,Raw!$B$1:$DG$1,0),0)</f>
        <v>1467</v>
      </c>
      <c r="P30" s="38" t="str">
        <f>VLOOKUP($A30,Raw!$B$2:$DG$512,MATCH(DPMS!P$1,Raw!$B$1:$DG$1,0),0)</f>
        <v>0</v>
      </c>
      <c r="Q30" s="39">
        <f t="shared" si="6"/>
        <v>0</v>
      </c>
      <c r="R30" s="38" t="str">
        <f>VLOOKUP($A30,Raw!$B$2:$DG$512,MATCH(DPMS!R$1,Raw!$B$1:$DG$1,0),0)</f>
        <v>764.2</v>
      </c>
      <c r="S30" s="39">
        <f t="shared" si="7"/>
        <v>0.30950298081907729</v>
      </c>
      <c r="T30" s="38" t="str">
        <f>VLOOKUP($A30,Raw!$B$2:$DG$512,MATCH(DPMS!T$1,Raw!$B$1:$DG$1,0),0)</f>
        <v>1477.47</v>
      </c>
      <c r="U30" s="39">
        <f t="shared" si="8"/>
        <v>0.59837917962674969</v>
      </c>
      <c r="V30" s="38" t="str">
        <f>VLOOKUP($A30,Raw!$B$2:$DG$512,MATCH(DPMS!V$1,Raw!$B$1:$DG$1,0),0)</f>
        <v>227.45</v>
      </c>
      <c r="W30" s="39">
        <f t="shared" si="9"/>
        <v>9.2117839554173145E-2</v>
      </c>
      <c r="X30" s="38" t="str">
        <f>VLOOKUP($A30,Raw!$B$2:$DG$512,MATCH(DPMS!X$1,Raw!$B$1:$DG$1,0),0)</f>
        <v>0</v>
      </c>
      <c r="Y30" s="39">
        <f t="shared" si="10"/>
        <v>0</v>
      </c>
      <c r="Z30" s="38" t="str">
        <f>VLOOKUP($A30,Raw!$B$2:$DG$512,MATCH(DPMS!Z$1,Raw!$B$1:$DG$1,0),0)</f>
        <v>0</v>
      </c>
      <c r="AA30" s="39">
        <f t="shared" si="11"/>
        <v>0</v>
      </c>
      <c r="AB30" s="38" t="str">
        <f>VLOOKUP($A30,Raw!$B$2:$DG$512,MATCH(DPMS!AB$1,Raw!$B$1:$DG$1,0),0)</f>
        <v>2469.12</v>
      </c>
      <c r="AD30" s="25" t="e">
        <f t="shared" si="12"/>
        <v>#DIV/0!</v>
      </c>
      <c r="AE30" s="40">
        <f t="shared" si="13"/>
        <v>7.142056074766356</v>
      </c>
      <c r="AF30" s="40">
        <f t="shared" si="14"/>
        <v>1.2353428093645484</v>
      </c>
      <c r="AG30" s="40">
        <f t="shared" si="15"/>
        <v>1.3868902439024389</v>
      </c>
      <c r="AH30" s="40">
        <f t="shared" si="16"/>
        <v>0</v>
      </c>
      <c r="AI30" s="40" t="e">
        <f t="shared" si="17"/>
        <v>#DIV/0!</v>
      </c>
      <c r="AJ30" s="40">
        <f t="shared" si="18"/>
        <v>1.6831083844580776</v>
      </c>
    </row>
    <row r="31" spans="1:36" x14ac:dyDescent="0.3">
      <c r="A31" s="1" t="s">
        <v>686</v>
      </c>
      <c r="B31" s="36" t="str">
        <f>VLOOKUP($A31,Raw!$B$2:$DG$512,MATCH(DPMS!B$1,Raw!$B$1:$DG$1,0),0)</f>
        <v>0</v>
      </c>
      <c r="C31" s="37">
        <f t="shared" si="0"/>
        <v>0</v>
      </c>
      <c r="D31" s="36" t="str">
        <f>VLOOKUP($A31,Raw!$B$2:$DG$512,MATCH(DPMS!D$1,Raw!$B$1:$DG$1,0),0)</f>
        <v>50</v>
      </c>
      <c r="E31" s="37">
        <f t="shared" si="1"/>
        <v>0.1953125</v>
      </c>
      <c r="F31" s="36" t="str">
        <f>VLOOKUP($A31,Raw!$B$2:$DG$512,MATCH(DPMS!F$1,Raw!$B$1:$DG$1,0),0)</f>
        <v>186</v>
      </c>
      <c r="G31" s="37">
        <f t="shared" si="2"/>
        <v>0.7265625</v>
      </c>
      <c r="H31" s="36" t="str">
        <f>VLOOKUP($A31,Raw!$B$2:$DG$512,MATCH(DPMS!H$1,Raw!$B$1:$DG$1,0),0)</f>
        <v>20</v>
      </c>
      <c r="I31" s="37">
        <f t="shared" si="3"/>
        <v>7.8125E-2</v>
      </c>
      <c r="J31" s="36" t="str">
        <f>VLOOKUP($A31,Raw!$B$2:$DG$512,MATCH(DPMS!J$1,Raw!$B$1:$DG$1,0),0)</f>
        <v>0</v>
      </c>
      <c r="K31" s="37">
        <f t="shared" si="4"/>
        <v>0</v>
      </c>
      <c r="L31" s="36" t="str">
        <f>VLOOKUP($A31,Raw!$B$2:$DG$512,MATCH(DPMS!L$1,Raw!$B$1:$DG$1,0),0)</f>
        <v>0</v>
      </c>
      <c r="M31" s="37">
        <f t="shared" si="5"/>
        <v>0</v>
      </c>
      <c r="N31" s="36" t="str">
        <f>VLOOKUP($A31,Raw!$B$2:$DG$512,MATCH(DPMS!N$1,Raw!$B$1:$DG$1,0),0)</f>
        <v>256</v>
      </c>
      <c r="P31" s="38" t="str">
        <f>VLOOKUP($A31,Raw!$B$2:$DG$512,MATCH(DPMS!P$1,Raw!$B$1:$DG$1,0),0)</f>
        <v>0</v>
      </c>
      <c r="Q31" s="39">
        <f t="shared" si="6"/>
        <v>0</v>
      </c>
      <c r="R31" s="38" t="str">
        <f>VLOOKUP($A31,Raw!$B$2:$DG$512,MATCH(DPMS!R$1,Raw!$B$1:$DG$1,0),0)</f>
        <v>295.84</v>
      </c>
      <c r="S31" s="39">
        <f t="shared" si="7"/>
        <v>0.42892146202137066</v>
      </c>
      <c r="T31" s="38" t="str">
        <f>VLOOKUP($A31,Raw!$B$2:$DG$512,MATCH(DPMS!T$1,Raw!$B$1:$DG$1,0),0)</f>
        <v>334.73</v>
      </c>
      <c r="U31" s="39">
        <f t="shared" si="8"/>
        <v>0.48530584431589174</v>
      </c>
      <c r="V31" s="38" t="str">
        <f>VLOOKUP($A31,Raw!$B$2:$DG$512,MATCH(DPMS!V$1,Raw!$B$1:$DG$1,0),0)</f>
        <v>59.16</v>
      </c>
      <c r="W31" s="39">
        <f t="shared" si="9"/>
        <v>8.5772693662737584E-2</v>
      </c>
      <c r="X31" s="38" t="str">
        <f>VLOOKUP($A31,Raw!$B$2:$DG$512,MATCH(DPMS!X$1,Raw!$B$1:$DG$1,0),0)</f>
        <v>0</v>
      </c>
      <c r="Y31" s="39">
        <f t="shared" si="10"/>
        <v>0</v>
      </c>
      <c r="Z31" s="38" t="str">
        <f>VLOOKUP($A31,Raw!$B$2:$DG$512,MATCH(DPMS!Z$1,Raw!$B$1:$DG$1,0),0)</f>
        <v>0</v>
      </c>
      <c r="AA31" s="39">
        <f t="shared" si="11"/>
        <v>0</v>
      </c>
      <c r="AB31" s="38" t="str">
        <f>VLOOKUP($A31,Raw!$B$2:$DG$512,MATCH(DPMS!AB$1,Raw!$B$1:$DG$1,0),0)</f>
        <v>689.73</v>
      </c>
      <c r="AD31" s="25" t="e">
        <f t="shared" si="12"/>
        <v>#DIV/0!</v>
      </c>
      <c r="AE31" s="40">
        <f t="shared" si="13"/>
        <v>5.9167999999999994</v>
      </c>
      <c r="AF31" s="40">
        <f t="shared" si="14"/>
        <v>1.7996236559139787</v>
      </c>
      <c r="AG31" s="40">
        <f t="shared" si="15"/>
        <v>2.9579999999999997</v>
      </c>
      <c r="AH31" s="40">
        <f t="shared" si="16"/>
        <v>0</v>
      </c>
      <c r="AI31" s="40" t="e">
        <f t="shared" si="17"/>
        <v>#DIV/0!</v>
      </c>
      <c r="AJ31" s="40">
        <f t="shared" si="18"/>
        <v>2.6942578125000001</v>
      </c>
    </row>
    <row r="32" spans="1:36" x14ac:dyDescent="0.3">
      <c r="A32" s="1" t="s">
        <v>721</v>
      </c>
      <c r="B32" s="36" t="str">
        <f>VLOOKUP($A32,Raw!$B$2:$DG$512,MATCH(DPMS!B$1,Raw!$B$1:$DG$1,0),0)</f>
        <v>0</v>
      </c>
      <c r="C32" s="37">
        <f t="shared" si="0"/>
        <v>0</v>
      </c>
      <c r="D32" s="36" t="str">
        <f>VLOOKUP($A32,Raw!$B$2:$DG$512,MATCH(DPMS!D$1,Raw!$B$1:$DG$1,0),0)</f>
        <v>53</v>
      </c>
      <c r="E32" s="37">
        <f t="shared" si="1"/>
        <v>6.3321385902031069E-2</v>
      </c>
      <c r="F32" s="36" t="str">
        <f>VLOOKUP($A32,Raw!$B$2:$DG$512,MATCH(DPMS!F$1,Raw!$B$1:$DG$1,0),0)</f>
        <v>701</v>
      </c>
      <c r="G32" s="37">
        <f t="shared" si="2"/>
        <v>0.83751493428912782</v>
      </c>
      <c r="H32" s="36" t="str">
        <f>VLOOKUP($A32,Raw!$B$2:$DG$512,MATCH(DPMS!H$1,Raw!$B$1:$DG$1,0),0)</f>
        <v>83</v>
      </c>
      <c r="I32" s="37">
        <f t="shared" si="3"/>
        <v>9.9163679808841096E-2</v>
      </c>
      <c r="J32" s="36" t="str">
        <f>VLOOKUP($A32,Raw!$B$2:$DG$512,MATCH(DPMS!J$1,Raw!$B$1:$DG$1,0),0)</f>
        <v>0</v>
      </c>
      <c r="K32" s="37">
        <f t="shared" si="4"/>
        <v>0</v>
      </c>
      <c r="L32" s="36" t="str">
        <f>VLOOKUP($A32,Raw!$B$2:$DG$512,MATCH(DPMS!L$1,Raw!$B$1:$DG$1,0),0)</f>
        <v>0</v>
      </c>
      <c r="M32" s="37">
        <f t="shared" si="5"/>
        <v>0</v>
      </c>
      <c r="N32" s="36" t="str">
        <f>VLOOKUP($A32,Raw!$B$2:$DG$512,MATCH(DPMS!N$1,Raw!$B$1:$DG$1,0),0)</f>
        <v>837</v>
      </c>
      <c r="P32" s="38" t="str">
        <f>VLOOKUP($A32,Raw!$B$2:$DG$512,MATCH(DPMS!P$1,Raw!$B$1:$DG$1,0),0)</f>
        <v>0</v>
      </c>
      <c r="Q32" s="39">
        <f t="shared" si="6"/>
        <v>0</v>
      </c>
      <c r="R32" s="38" t="str">
        <f>VLOOKUP($A32,Raw!$B$2:$DG$512,MATCH(DPMS!R$1,Raw!$B$1:$DG$1,0),0)</f>
        <v>70.27</v>
      </c>
      <c r="S32" s="39">
        <f t="shared" si="7"/>
        <v>8.8171449364467913E-2</v>
      </c>
      <c r="T32" s="38" t="str">
        <f>VLOOKUP($A32,Raw!$B$2:$DG$512,MATCH(DPMS!T$1,Raw!$B$1:$DG$1,0),0)</f>
        <v>646.39</v>
      </c>
      <c r="U32" s="39">
        <f t="shared" si="8"/>
        <v>0.8110593874298907</v>
      </c>
      <c r="V32" s="38" t="str">
        <f>VLOOKUP($A32,Raw!$B$2:$DG$512,MATCH(DPMS!V$1,Raw!$B$1:$DG$1,0),0)</f>
        <v>80.31</v>
      </c>
      <c r="W32" s="39">
        <f t="shared" si="9"/>
        <v>0.10076916320564136</v>
      </c>
      <c r="X32" s="38" t="str">
        <f>VLOOKUP($A32,Raw!$B$2:$DG$512,MATCH(DPMS!X$1,Raw!$B$1:$DG$1,0),0)</f>
        <v>0</v>
      </c>
      <c r="Y32" s="39">
        <f t="shared" si="10"/>
        <v>0</v>
      </c>
      <c r="Z32" s="38" t="str">
        <f>VLOOKUP($A32,Raw!$B$2:$DG$512,MATCH(DPMS!Z$1,Raw!$B$1:$DG$1,0),0)</f>
        <v>0</v>
      </c>
      <c r="AA32" s="39">
        <f t="shared" si="11"/>
        <v>0</v>
      </c>
      <c r="AB32" s="38" t="str">
        <f>VLOOKUP($A32,Raw!$B$2:$DG$512,MATCH(DPMS!AB$1,Raw!$B$1:$DG$1,0),0)</f>
        <v>796.97</v>
      </c>
      <c r="AD32" s="25" t="e">
        <f t="shared" si="12"/>
        <v>#DIV/0!</v>
      </c>
      <c r="AE32" s="40">
        <f t="shared" si="13"/>
        <v>1.3258490566037735</v>
      </c>
      <c r="AF32" s="40">
        <f t="shared" si="14"/>
        <v>0.92209700427960051</v>
      </c>
      <c r="AG32" s="40">
        <f t="shared" si="15"/>
        <v>0.96759036144578314</v>
      </c>
      <c r="AH32" s="40">
        <f t="shared" si="16"/>
        <v>0</v>
      </c>
      <c r="AI32" s="40" t="e">
        <f t="shared" si="17"/>
        <v>#DIV/0!</v>
      </c>
      <c r="AJ32" s="40">
        <f t="shared" si="18"/>
        <v>0.95217443249701317</v>
      </c>
    </row>
    <row r="33" spans="1:36" x14ac:dyDescent="0.3">
      <c r="A33" s="1" t="s">
        <v>744</v>
      </c>
      <c r="B33" s="36" t="str">
        <f>VLOOKUP($A33,Raw!$B$2:$DG$512,MATCH(DPMS!B$1,Raw!$B$1:$DG$1,0),0)</f>
        <v>0</v>
      </c>
      <c r="C33" s="37" t="e">
        <f t="shared" si="0"/>
        <v>#DIV/0!</v>
      </c>
      <c r="D33" s="36" t="str">
        <f>VLOOKUP($A33,Raw!$B$2:$DG$512,MATCH(DPMS!D$1,Raw!$B$1:$DG$1,0),0)</f>
        <v>0</v>
      </c>
      <c r="E33" s="37" t="e">
        <f t="shared" si="1"/>
        <v>#DIV/0!</v>
      </c>
      <c r="F33" s="36" t="str">
        <f>VLOOKUP($A33,Raw!$B$2:$DG$512,MATCH(DPMS!F$1,Raw!$B$1:$DG$1,0),0)</f>
        <v>0</v>
      </c>
      <c r="G33" s="37" t="e">
        <f t="shared" si="2"/>
        <v>#DIV/0!</v>
      </c>
      <c r="H33" s="36" t="str">
        <f>VLOOKUP($A33,Raw!$B$2:$DG$512,MATCH(DPMS!H$1,Raw!$B$1:$DG$1,0),0)</f>
        <v>0</v>
      </c>
      <c r="I33" s="37" t="e">
        <f t="shared" si="3"/>
        <v>#DIV/0!</v>
      </c>
      <c r="J33" s="36" t="str">
        <f>VLOOKUP($A33,Raw!$B$2:$DG$512,MATCH(DPMS!J$1,Raw!$B$1:$DG$1,0),0)</f>
        <v>0</v>
      </c>
      <c r="K33" s="37" t="e">
        <f t="shared" si="4"/>
        <v>#DIV/0!</v>
      </c>
      <c r="L33" s="36" t="str">
        <f>VLOOKUP($A33,Raw!$B$2:$DG$512,MATCH(DPMS!L$1,Raw!$B$1:$DG$1,0),0)</f>
        <v>0</v>
      </c>
      <c r="M33" s="37" t="e">
        <f t="shared" si="5"/>
        <v>#DIV/0!</v>
      </c>
      <c r="N33" s="36" t="str">
        <f>VLOOKUP($A33,Raw!$B$2:$DG$512,MATCH(DPMS!N$1,Raw!$B$1:$DG$1,0),0)</f>
        <v>0</v>
      </c>
      <c r="P33" s="38" t="str">
        <f>VLOOKUP($A33,Raw!$B$2:$DG$512,MATCH(DPMS!P$1,Raw!$B$1:$DG$1,0),0)</f>
        <v>0</v>
      </c>
      <c r="Q33" s="39" t="e">
        <f t="shared" si="6"/>
        <v>#DIV/0!</v>
      </c>
      <c r="R33" s="38" t="str">
        <f>VLOOKUP($A33,Raw!$B$2:$DG$512,MATCH(DPMS!R$1,Raw!$B$1:$DG$1,0),0)</f>
        <v>0</v>
      </c>
      <c r="S33" s="39" t="e">
        <f t="shared" si="7"/>
        <v>#DIV/0!</v>
      </c>
      <c r="T33" s="38" t="str">
        <f>VLOOKUP($A33,Raw!$B$2:$DG$512,MATCH(DPMS!T$1,Raw!$B$1:$DG$1,0),0)</f>
        <v>0</v>
      </c>
      <c r="U33" s="39" t="e">
        <f t="shared" si="8"/>
        <v>#DIV/0!</v>
      </c>
      <c r="V33" s="38" t="str">
        <f>VLOOKUP($A33,Raw!$B$2:$DG$512,MATCH(DPMS!V$1,Raw!$B$1:$DG$1,0),0)</f>
        <v>0</v>
      </c>
      <c r="W33" s="39" t="e">
        <f t="shared" si="9"/>
        <v>#DIV/0!</v>
      </c>
      <c r="X33" s="38" t="str">
        <f>VLOOKUP($A33,Raw!$B$2:$DG$512,MATCH(DPMS!X$1,Raw!$B$1:$DG$1,0),0)</f>
        <v>0</v>
      </c>
      <c r="Y33" s="39" t="e">
        <f t="shared" si="10"/>
        <v>#DIV/0!</v>
      </c>
      <c r="Z33" s="38" t="str">
        <f>VLOOKUP($A33,Raw!$B$2:$DG$512,MATCH(DPMS!Z$1,Raw!$B$1:$DG$1,0),0)</f>
        <v>0</v>
      </c>
      <c r="AA33" s="39" t="e">
        <f t="shared" si="11"/>
        <v>#DIV/0!</v>
      </c>
      <c r="AB33" s="38" t="str">
        <f>VLOOKUP($A33,Raw!$B$2:$DG$512,MATCH(DPMS!AB$1,Raw!$B$1:$DG$1,0),0)</f>
        <v>0</v>
      </c>
      <c r="AD33" s="25" t="e">
        <f t="shared" si="12"/>
        <v>#DIV/0!</v>
      </c>
      <c r="AE33" s="40" t="e">
        <f t="shared" si="13"/>
        <v>#DIV/0!</v>
      </c>
      <c r="AF33" s="40" t="e">
        <f t="shared" si="14"/>
        <v>#DIV/0!</v>
      </c>
      <c r="AG33" s="40" t="e">
        <f t="shared" si="15"/>
        <v>#DIV/0!</v>
      </c>
      <c r="AH33" s="40">
        <f t="shared" si="16"/>
        <v>0</v>
      </c>
      <c r="AI33" s="40" t="e">
        <f t="shared" si="17"/>
        <v>#DIV/0!</v>
      </c>
      <c r="AJ33" s="40" t="e">
        <f t="shared" si="18"/>
        <v>#DIV/0!</v>
      </c>
    </row>
    <row r="34" spans="1:36" x14ac:dyDescent="0.3">
      <c r="A34" s="1" t="s">
        <v>751</v>
      </c>
      <c r="B34" s="36" t="str">
        <f>VLOOKUP($A34,Raw!$B$2:$DG$512,MATCH(DPMS!B$1,Raw!$B$1:$DG$1,0),0)</f>
        <v>0</v>
      </c>
      <c r="C34" s="37" t="e">
        <f t="shared" si="0"/>
        <v>#DIV/0!</v>
      </c>
      <c r="D34" s="36" t="str">
        <f>VLOOKUP($A34,Raw!$B$2:$DG$512,MATCH(DPMS!D$1,Raw!$B$1:$DG$1,0),0)</f>
        <v>0</v>
      </c>
      <c r="E34" s="37" t="e">
        <f t="shared" si="1"/>
        <v>#DIV/0!</v>
      </c>
      <c r="F34" s="36" t="str">
        <f>VLOOKUP($A34,Raw!$B$2:$DG$512,MATCH(DPMS!F$1,Raw!$B$1:$DG$1,0),0)</f>
        <v>0</v>
      </c>
      <c r="G34" s="37" t="e">
        <f t="shared" si="2"/>
        <v>#DIV/0!</v>
      </c>
      <c r="H34" s="36" t="str">
        <f>VLOOKUP($A34,Raw!$B$2:$DG$512,MATCH(DPMS!H$1,Raw!$B$1:$DG$1,0),0)</f>
        <v>0</v>
      </c>
      <c r="I34" s="37" t="e">
        <f t="shared" si="3"/>
        <v>#DIV/0!</v>
      </c>
      <c r="J34" s="36" t="str">
        <f>VLOOKUP($A34,Raw!$B$2:$DG$512,MATCH(DPMS!J$1,Raw!$B$1:$DG$1,0),0)</f>
        <v>0</v>
      </c>
      <c r="K34" s="37" t="e">
        <f t="shared" si="4"/>
        <v>#DIV/0!</v>
      </c>
      <c r="L34" s="36" t="str">
        <f>VLOOKUP($A34,Raw!$B$2:$DG$512,MATCH(DPMS!L$1,Raw!$B$1:$DG$1,0),0)</f>
        <v>0</v>
      </c>
      <c r="M34" s="37" t="e">
        <f t="shared" si="5"/>
        <v>#DIV/0!</v>
      </c>
      <c r="N34" s="36" t="str">
        <f>VLOOKUP($A34,Raw!$B$2:$DG$512,MATCH(DPMS!N$1,Raw!$B$1:$DG$1,0),0)</f>
        <v>0</v>
      </c>
      <c r="P34" s="38" t="str">
        <f>VLOOKUP($A34,Raw!$B$2:$DG$512,MATCH(DPMS!P$1,Raw!$B$1:$DG$1,0),0)</f>
        <v>0</v>
      </c>
      <c r="Q34" s="39" t="e">
        <f t="shared" si="6"/>
        <v>#DIV/0!</v>
      </c>
      <c r="R34" s="38" t="str">
        <f>VLOOKUP($A34,Raw!$B$2:$DG$512,MATCH(DPMS!R$1,Raw!$B$1:$DG$1,0),0)</f>
        <v>0</v>
      </c>
      <c r="S34" s="39" t="e">
        <f t="shared" si="7"/>
        <v>#DIV/0!</v>
      </c>
      <c r="T34" s="38" t="str">
        <f>VLOOKUP($A34,Raw!$B$2:$DG$512,MATCH(DPMS!T$1,Raw!$B$1:$DG$1,0),0)</f>
        <v>0</v>
      </c>
      <c r="U34" s="39" t="e">
        <f t="shared" si="8"/>
        <v>#DIV/0!</v>
      </c>
      <c r="V34" s="38" t="str">
        <f>VLOOKUP($A34,Raw!$B$2:$DG$512,MATCH(DPMS!V$1,Raw!$B$1:$DG$1,0),0)</f>
        <v>0</v>
      </c>
      <c r="W34" s="39" t="e">
        <f t="shared" si="9"/>
        <v>#DIV/0!</v>
      </c>
      <c r="X34" s="38" t="str">
        <f>VLOOKUP($A34,Raw!$B$2:$DG$512,MATCH(DPMS!X$1,Raw!$B$1:$DG$1,0),0)</f>
        <v>0</v>
      </c>
      <c r="Y34" s="39" t="e">
        <f t="shared" si="10"/>
        <v>#DIV/0!</v>
      </c>
      <c r="Z34" s="38" t="str">
        <f>VLOOKUP($A34,Raw!$B$2:$DG$512,MATCH(DPMS!Z$1,Raw!$B$1:$DG$1,0),0)</f>
        <v>0</v>
      </c>
      <c r="AA34" s="39" t="e">
        <f t="shared" si="11"/>
        <v>#DIV/0!</v>
      </c>
      <c r="AB34" s="38" t="str">
        <f>VLOOKUP($A34,Raw!$B$2:$DG$512,MATCH(DPMS!AB$1,Raw!$B$1:$DG$1,0),0)</f>
        <v>0</v>
      </c>
      <c r="AD34" s="25" t="e">
        <f t="shared" si="12"/>
        <v>#DIV/0!</v>
      </c>
      <c r="AE34" s="40" t="e">
        <f t="shared" si="13"/>
        <v>#DIV/0!</v>
      </c>
      <c r="AF34" s="40" t="e">
        <f t="shared" si="14"/>
        <v>#DIV/0!</v>
      </c>
      <c r="AG34" s="40" t="e">
        <f t="shared" si="15"/>
        <v>#DIV/0!</v>
      </c>
      <c r="AH34" s="40">
        <f t="shared" si="16"/>
        <v>0</v>
      </c>
      <c r="AI34" s="40" t="e">
        <f t="shared" si="17"/>
        <v>#DIV/0!</v>
      </c>
      <c r="AJ34" s="40" t="e">
        <f t="shared" si="18"/>
        <v>#DIV/0!</v>
      </c>
    </row>
    <row r="35" spans="1:36" x14ac:dyDescent="0.3">
      <c r="A35" s="1" t="s">
        <v>754</v>
      </c>
      <c r="B35" s="36" t="str">
        <f>VLOOKUP($A35,Raw!$B$2:$DG$512,MATCH(DPMS!B$1,Raw!$B$1:$DG$1,0),0)</f>
        <v>0</v>
      </c>
      <c r="C35" s="37" t="e">
        <f t="shared" si="0"/>
        <v>#DIV/0!</v>
      </c>
      <c r="D35" s="36" t="str">
        <f>VLOOKUP($A35,Raw!$B$2:$DG$512,MATCH(DPMS!D$1,Raw!$B$1:$DG$1,0),0)</f>
        <v>0</v>
      </c>
      <c r="E35" s="37" t="e">
        <f t="shared" si="1"/>
        <v>#DIV/0!</v>
      </c>
      <c r="F35" s="36" t="str">
        <f>VLOOKUP($A35,Raw!$B$2:$DG$512,MATCH(DPMS!F$1,Raw!$B$1:$DG$1,0),0)</f>
        <v>0</v>
      </c>
      <c r="G35" s="37" t="e">
        <f t="shared" si="2"/>
        <v>#DIV/0!</v>
      </c>
      <c r="H35" s="36" t="str">
        <f>VLOOKUP($A35,Raw!$B$2:$DG$512,MATCH(DPMS!H$1,Raw!$B$1:$DG$1,0),0)</f>
        <v>0</v>
      </c>
      <c r="I35" s="37" t="e">
        <f t="shared" si="3"/>
        <v>#DIV/0!</v>
      </c>
      <c r="J35" s="36" t="str">
        <f>VLOOKUP($A35,Raw!$B$2:$DG$512,MATCH(DPMS!J$1,Raw!$B$1:$DG$1,0),0)</f>
        <v>0</v>
      </c>
      <c r="K35" s="37" t="e">
        <f t="shared" si="4"/>
        <v>#DIV/0!</v>
      </c>
      <c r="L35" s="36" t="str">
        <f>VLOOKUP($A35,Raw!$B$2:$DG$512,MATCH(DPMS!L$1,Raw!$B$1:$DG$1,0),0)</f>
        <v>0</v>
      </c>
      <c r="M35" s="37" t="e">
        <f t="shared" si="5"/>
        <v>#DIV/0!</v>
      </c>
      <c r="N35" s="36" t="str">
        <f>VLOOKUP($A35,Raw!$B$2:$DG$512,MATCH(DPMS!N$1,Raw!$B$1:$DG$1,0),0)</f>
        <v>0</v>
      </c>
      <c r="P35" s="38" t="str">
        <f>VLOOKUP($A35,Raw!$B$2:$DG$512,MATCH(DPMS!P$1,Raw!$B$1:$DG$1,0),0)</f>
        <v>0</v>
      </c>
      <c r="Q35" s="39" t="e">
        <f t="shared" si="6"/>
        <v>#DIV/0!</v>
      </c>
      <c r="R35" s="38" t="str">
        <f>VLOOKUP($A35,Raw!$B$2:$DG$512,MATCH(DPMS!R$1,Raw!$B$1:$DG$1,0),0)</f>
        <v>0</v>
      </c>
      <c r="S35" s="39" t="e">
        <f t="shared" si="7"/>
        <v>#DIV/0!</v>
      </c>
      <c r="T35" s="38" t="str">
        <f>VLOOKUP($A35,Raw!$B$2:$DG$512,MATCH(DPMS!T$1,Raw!$B$1:$DG$1,0),0)</f>
        <v>0</v>
      </c>
      <c r="U35" s="39" t="e">
        <f t="shared" si="8"/>
        <v>#DIV/0!</v>
      </c>
      <c r="V35" s="38" t="str">
        <f>VLOOKUP($A35,Raw!$B$2:$DG$512,MATCH(DPMS!V$1,Raw!$B$1:$DG$1,0),0)</f>
        <v>0</v>
      </c>
      <c r="W35" s="39" t="e">
        <f t="shared" si="9"/>
        <v>#DIV/0!</v>
      </c>
      <c r="X35" s="38" t="str">
        <f>VLOOKUP($A35,Raw!$B$2:$DG$512,MATCH(DPMS!X$1,Raw!$B$1:$DG$1,0),0)</f>
        <v>0</v>
      </c>
      <c r="Y35" s="39" t="e">
        <f t="shared" si="10"/>
        <v>#DIV/0!</v>
      </c>
      <c r="Z35" s="38" t="str">
        <f>VLOOKUP($A35,Raw!$B$2:$DG$512,MATCH(DPMS!Z$1,Raw!$B$1:$DG$1,0),0)</f>
        <v>0</v>
      </c>
      <c r="AA35" s="39" t="e">
        <f t="shared" si="11"/>
        <v>#DIV/0!</v>
      </c>
      <c r="AB35" s="38" t="str">
        <f>VLOOKUP($A35,Raw!$B$2:$DG$512,MATCH(DPMS!AB$1,Raw!$B$1:$DG$1,0),0)</f>
        <v>0</v>
      </c>
      <c r="AD35" s="25" t="e">
        <f t="shared" si="12"/>
        <v>#DIV/0!</v>
      </c>
      <c r="AE35" s="40" t="e">
        <f t="shared" si="13"/>
        <v>#DIV/0!</v>
      </c>
      <c r="AF35" s="40" t="e">
        <f t="shared" si="14"/>
        <v>#DIV/0!</v>
      </c>
      <c r="AG35" s="40" t="e">
        <f t="shared" si="15"/>
        <v>#DIV/0!</v>
      </c>
      <c r="AH35" s="40">
        <f t="shared" si="16"/>
        <v>0</v>
      </c>
      <c r="AI35" s="40" t="e">
        <f t="shared" si="17"/>
        <v>#DIV/0!</v>
      </c>
      <c r="AJ35" s="40" t="e">
        <f t="shared" si="18"/>
        <v>#DIV/0!</v>
      </c>
    </row>
    <row r="36" spans="1:36" x14ac:dyDescent="0.3">
      <c r="A36" s="1" t="s">
        <v>763</v>
      </c>
      <c r="B36" s="36" t="str">
        <f>VLOOKUP($A36,Raw!$B$2:$DG$512,MATCH(DPMS!B$1,Raw!$B$1:$DG$1,0),0)</f>
        <v>0</v>
      </c>
      <c r="C36" s="37">
        <f t="shared" si="0"/>
        <v>0</v>
      </c>
      <c r="D36" s="36" t="str">
        <f>VLOOKUP($A36,Raw!$B$2:$DG$512,MATCH(DPMS!D$1,Raw!$B$1:$DG$1,0),0)</f>
        <v>1</v>
      </c>
      <c r="E36" s="37">
        <f t="shared" si="1"/>
        <v>5.2631578947368418E-2</v>
      </c>
      <c r="F36" s="36" t="str">
        <f>VLOOKUP($A36,Raw!$B$2:$DG$512,MATCH(DPMS!F$1,Raw!$B$1:$DG$1,0),0)</f>
        <v>17</v>
      </c>
      <c r="G36" s="37">
        <f t="shared" si="2"/>
        <v>0.89473684210526316</v>
      </c>
      <c r="H36" s="36" t="str">
        <f>VLOOKUP($A36,Raw!$B$2:$DG$512,MATCH(DPMS!H$1,Raw!$B$1:$DG$1,0),0)</f>
        <v>1</v>
      </c>
      <c r="I36" s="37">
        <f t="shared" si="3"/>
        <v>5.2631578947368418E-2</v>
      </c>
      <c r="J36" s="36" t="str">
        <f>VLOOKUP($A36,Raw!$B$2:$DG$512,MATCH(DPMS!J$1,Raw!$B$1:$DG$1,0),0)</f>
        <v>0</v>
      </c>
      <c r="K36" s="37">
        <f t="shared" si="4"/>
        <v>0</v>
      </c>
      <c r="L36" s="36" t="str">
        <f>VLOOKUP($A36,Raw!$B$2:$DG$512,MATCH(DPMS!L$1,Raw!$B$1:$DG$1,0),0)</f>
        <v>0</v>
      </c>
      <c r="M36" s="37">
        <f t="shared" si="5"/>
        <v>0</v>
      </c>
      <c r="N36" s="36" t="str">
        <f>VLOOKUP($A36,Raw!$B$2:$DG$512,MATCH(DPMS!N$1,Raw!$B$1:$DG$1,0),0)</f>
        <v>19</v>
      </c>
      <c r="P36" s="38" t="str">
        <f>VLOOKUP($A36,Raw!$B$2:$DG$512,MATCH(DPMS!P$1,Raw!$B$1:$DG$1,0),0)</f>
        <v>0</v>
      </c>
      <c r="Q36" s="39">
        <f t="shared" si="6"/>
        <v>0</v>
      </c>
      <c r="R36" s="38" t="str">
        <f>VLOOKUP($A36,Raw!$B$2:$DG$512,MATCH(DPMS!R$1,Raw!$B$1:$DG$1,0),0)</f>
        <v>6.98</v>
      </c>
      <c r="S36" s="39">
        <f t="shared" si="7"/>
        <v>0.23994499828119631</v>
      </c>
      <c r="T36" s="38" t="str">
        <f>VLOOKUP($A36,Raw!$B$2:$DG$512,MATCH(DPMS!T$1,Raw!$B$1:$DG$1,0),0)</f>
        <v>20.06</v>
      </c>
      <c r="U36" s="39">
        <f t="shared" si="8"/>
        <v>0.68958404950154684</v>
      </c>
      <c r="V36" s="38" t="str">
        <f>VLOOKUP($A36,Raw!$B$2:$DG$512,MATCH(DPMS!V$1,Raw!$B$1:$DG$1,0),0)</f>
        <v>2.05</v>
      </c>
      <c r="W36" s="39">
        <f t="shared" si="9"/>
        <v>7.0470952217256785E-2</v>
      </c>
      <c r="X36" s="38" t="str">
        <f>VLOOKUP($A36,Raw!$B$2:$DG$512,MATCH(DPMS!X$1,Raw!$B$1:$DG$1,0),0)</f>
        <v>0</v>
      </c>
      <c r="Y36" s="39">
        <f t="shared" si="10"/>
        <v>0</v>
      </c>
      <c r="Z36" s="38" t="str">
        <f>VLOOKUP($A36,Raw!$B$2:$DG$512,MATCH(DPMS!Z$1,Raw!$B$1:$DG$1,0),0)</f>
        <v>0</v>
      </c>
      <c r="AA36" s="39">
        <f t="shared" si="11"/>
        <v>0</v>
      </c>
      <c r="AB36" s="38" t="str">
        <f>VLOOKUP($A36,Raw!$B$2:$DG$512,MATCH(DPMS!AB$1,Raw!$B$1:$DG$1,0),0)</f>
        <v>29.09</v>
      </c>
      <c r="AD36" s="25" t="e">
        <f t="shared" si="12"/>
        <v>#DIV/0!</v>
      </c>
      <c r="AE36" s="40">
        <f t="shared" si="13"/>
        <v>6.98</v>
      </c>
      <c r="AF36" s="40">
        <f t="shared" si="14"/>
        <v>1.18</v>
      </c>
      <c r="AG36" s="40">
        <f t="shared" si="15"/>
        <v>2.0499999999999998</v>
      </c>
      <c r="AH36" s="40">
        <f t="shared" si="16"/>
        <v>0</v>
      </c>
      <c r="AI36" s="40" t="e">
        <f t="shared" si="17"/>
        <v>#DIV/0!</v>
      </c>
      <c r="AJ36" s="40">
        <f t="shared" si="18"/>
        <v>1.5310526315789474</v>
      </c>
    </row>
    <row r="37" spans="1:36" x14ac:dyDescent="0.3">
      <c r="A37" s="1" t="s">
        <v>780</v>
      </c>
      <c r="B37" s="36" t="str">
        <f>VLOOKUP($A37,Raw!$B$2:$DG$512,MATCH(DPMS!B$1,Raw!$B$1:$DG$1,0),0)</f>
        <v>0</v>
      </c>
      <c r="C37" s="37">
        <f t="shared" si="0"/>
        <v>0</v>
      </c>
      <c r="D37" s="36" t="str">
        <f>VLOOKUP($A37,Raw!$B$2:$DG$512,MATCH(DPMS!D$1,Raw!$B$1:$DG$1,0),0)</f>
        <v>5</v>
      </c>
      <c r="E37" s="37">
        <f t="shared" si="1"/>
        <v>9.4339622641509441E-2</v>
      </c>
      <c r="F37" s="36" t="str">
        <f>VLOOKUP($A37,Raw!$B$2:$DG$512,MATCH(DPMS!F$1,Raw!$B$1:$DG$1,0),0)</f>
        <v>44</v>
      </c>
      <c r="G37" s="37">
        <f t="shared" si="2"/>
        <v>0.83018867924528306</v>
      </c>
      <c r="H37" s="36" t="str">
        <f>VLOOKUP($A37,Raw!$B$2:$DG$512,MATCH(DPMS!H$1,Raw!$B$1:$DG$1,0),0)</f>
        <v>4</v>
      </c>
      <c r="I37" s="37">
        <f t="shared" si="3"/>
        <v>7.5471698113207544E-2</v>
      </c>
      <c r="J37" s="36" t="str">
        <f>VLOOKUP($A37,Raw!$B$2:$DG$512,MATCH(DPMS!J$1,Raw!$B$1:$DG$1,0),0)</f>
        <v>0</v>
      </c>
      <c r="K37" s="37">
        <f t="shared" si="4"/>
        <v>0</v>
      </c>
      <c r="L37" s="36" t="str">
        <f>VLOOKUP($A37,Raw!$B$2:$DG$512,MATCH(DPMS!L$1,Raw!$B$1:$DG$1,0),0)</f>
        <v>0</v>
      </c>
      <c r="M37" s="37">
        <f t="shared" si="5"/>
        <v>0</v>
      </c>
      <c r="N37" s="36" t="str">
        <f>VLOOKUP($A37,Raw!$B$2:$DG$512,MATCH(DPMS!N$1,Raw!$B$1:$DG$1,0),0)</f>
        <v>53</v>
      </c>
      <c r="P37" s="38" t="str">
        <f>VLOOKUP($A37,Raw!$B$2:$DG$512,MATCH(DPMS!P$1,Raw!$B$1:$DG$1,0),0)</f>
        <v>0</v>
      </c>
      <c r="Q37" s="39">
        <f t="shared" si="6"/>
        <v>0</v>
      </c>
      <c r="R37" s="38" t="str">
        <f>VLOOKUP($A37,Raw!$B$2:$DG$512,MATCH(DPMS!R$1,Raw!$B$1:$DG$1,0),0)</f>
        <v>12.71</v>
      </c>
      <c r="S37" s="39">
        <f t="shared" si="7"/>
        <v>0.19742155949052503</v>
      </c>
      <c r="T37" s="38" t="str">
        <f>VLOOKUP($A37,Raw!$B$2:$DG$512,MATCH(DPMS!T$1,Raw!$B$1:$DG$1,0),0)</f>
        <v>48</v>
      </c>
      <c r="U37" s="39">
        <f t="shared" si="8"/>
        <v>0.74557315936626289</v>
      </c>
      <c r="V37" s="38" t="str">
        <f>VLOOKUP($A37,Raw!$B$2:$DG$512,MATCH(DPMS!V$1,Raw!$B$1:$DG$1,0),0)</f>
        <v>3.67</v>
      </c>
      <c r="W37" s="39">
        <f t="shared" si="9"/>
        <v>5.7005281143212183E-2</v>
      </c>
      <c r="X37" s="38" t="str">
        <f>VLOOKUP($A37,Raw!$B$2:$DG$512,MATCH(DPMS!X$1,Raw!$B$1:$DG$1,0),0)</f>
        <v>0</v>
      </c>
      <c r="Y37" s="39">
        <f t="shared" si="10"/>
        <v>0</v>
      </c>
      <c r="Z37" s="38" t="str">
        <f>VLOOKUP($A37,Raw!$B$2:$DG$512,MATCH(DPMS!Z$1,Raw!$B$1:$DG$1,0),0)</f>
        <v>0</v>
      </c>
      <c r="AA37" s="39">
        <f t="shared" si="11"/>
        <v>0</v>
      </c>
      <c r="AB37" s="38" t="str">
        <f>VLOOKUP($A37,Raw!$B$2:$DG$512,MATCH(DPMS!AB$1,Raw!$B$1:$DG$1,0),0)</f>
        <v>64.38</v>
      </c>
      <c r="AD37" s="25" t="e">
        <f t="shared" si="12"/>
        <v>#DIV/0!</v>
      </c>
      <c r="AE37" s="40">
        <f t="shared" si="13"/>
        <v>2.5420000000000003</v>
      </c>
      <c r="AF37" s="40">
        <f t="shared" si="14"/>
        <v>1.0909090909090908</v>
      </c>
      <c r="AG37" s="40">
        <f t="shared" si="15"/>
        <v>0.91749999999999998</v>
      </c>
      <c r="AH37" s="40">
        <f t="shared" si="16"/>
        <v>0</v>
      </c>
      <c r="AI37" s="40" t="e">
        <f t="shared" si="17"/>
        <v>#DIV/0!</v>
      </c>
      <c r="AJ37" s="40">
        <f t="shared" si="18"/>
        <v>1.2147169811320755</v>
      </c>
    </row>
    <row r="38" spans="1:36" x14ac:dyDescent="0.3">
      <c r="A38" s="1" t="s">
        <v>804</v>
      </c>
      <c r="B38" s="36" t="str">
        <f>VLOOKUP($A38,Raw!$B$2:$DG$512,MATCH(DPMS!B$1,Raw!$B$1:$DG$1,0),0)</f>
        <v>0</v>
      </c>
      <c r="C38" s="37">
        <f t="shared" si="0"/>
        <v>0</v>
      </c>
      <c r="D38" s="36" t="str">
        <f>VLOOKUP($A38,Raw!$B$2:$DG$512,MATCH(DPMS!D$1,Raw!$B$1:$DG$1,0),0)</f>
        <v>2</v>
      </c>
      <c r="E38" s="37">
        <f t="shared" si="1"/>
        <v>7.6923076923076927E-2</v>
      </c>
      <c r="F38" s="36" t="str">
        <f>VLOOKUP($A38,Raw!$B$2:$DG$512,MATCH(DPMS!F$1,Raw!$B$1:$DG$1,0),0)</f>
        <v>23</v>
      </c>
      <c r="G38" s="37">
        <f t="shared" si="2"/>
        <v>0.88461538461538458</v>
      </c>
      <c r="H38" s="36" t="str">
        <f>VLOOKUP($A38,Raw!$B$2:$DG$512,MATCH(DPMS!H$1,Raw!$B$1:$DG$1,0),0)</f>
        <v>1</v>
      </c>
      <c r="I38" s="37">
        <f t="shared" si="3"/>
        <v>3.8461538461538464E-2</v>
      </c>
      <c r="J38" s="36" t="str">
        <f>VLOOKUP($A38,Raw!$B$2:$DG$512,MATCH(DPMS!J$1,Raw!$B$1:$DG$1,0),0)</f>
        <v>0</v>
      </c>
      <c r="K38" s="37">
        <f t="shared" si="4"/>
        <v>0</v>
      </c>
      <c r="L38" s="36" t="str">
        <f>VLOOKUP($A38,Raw!$B$2:$DG$512,MATCH(DPMS!L$1,Raw!$B$1:$DG$1,0),0)</f>
        <v>0</v>
      </c>
      <c r="M38" s="37">
        <f t="shared" si="5"/>
        <v>0</v>
      </c>
      <c r="N38" s="36" t="str">
        <f>VLOOKUP($A38,Raw!$B$2:$DG$512,MATCH(DPMS!N$1,Raw!$B$1:$DG$1,0),0)</f>
        <v>26</v>
      </c>
      <c r="P38" s="38" t="str">
        <f>VLOOKUP($A38,Raw!$B$2:$DG$512,MATCH(DPMS!P$1,Raw!$B$1:$DG$1,0),0)</f>
        <v>0</v>
      </c>
      <c r="Q38" s="39">
        <f t="shared" si="6"/>
        <v>0</v>
      </c>
      <c r="R38" s="38" t="str">
        <f>VLOOKUP($A38,Raw!$B$2:$DG$512,MATCH(DPMS!R$1,Raw!$B$1:$DG$1,0),0)</f>
        <v>19.92</v>
      </c>
      <c r="S38" s="39">
        <f t="shared" si="7"/>
        <v>0.38800155823918975</v>
      </c>
      <c r="T38" s="38" t="str">
        <f>VLOOKUP($A38,Raw!$B$2:$DG$512,MATCH(DPMS!T$1,Raw!$B$1:$DG$1,0),0)</f>
        <v>29.44</v>
      </c>
      <c r="U38" s="39">
        <f t="shared" si="8"/>
        <v>0.57343202181534869</v>
      </c>
      <c r="V38" s="38" t="str">
        <f>VLOOKUP($A38,Raw!$B$2:$DG$512,MATCH(DPMS!V$1,Raw!$B$1:$DG$1,0),0)</f>
        <v>1.98</v>
      </c>
      <c r="W38" s="39">
        <f t="shared" si="9"/>
        <v>3.8566419945461623E-2</v>
      </c>
      <c r="X38" s="38" t="str">
        <f>VLOOKUP($A38,Raw!$B$2:$DG$512,MATCH(DPMS!X$1,Raw!$B$1:$DG$1,0),0)</f>
        <v>0</v>
      </c>
      <c r="Y38" s="39">
        <f t="shared" si="10"/>
        <v>0</v>
      </c>
      <c r="Z38" s="38" t="str">
        <f>VLOOKUP($A38,Raw!$B$2:$DG$512,MATCH(DPMS!Z$1,Raw!$B$1:$DG$1,0),0)</f>
        <v>0</v>
      </c>
      <c r="AA38" s="39">
        <f t="shared" si="11"/>
        <v>0</v>
      </c>
      <c r="AB38" s="38" t="str">
        <f>VLOOKUP($A38,Raw!$B$2:$DG$512,MATCH(DPMS!AB$1,Raw!$B$1:$DG$1,0),0)</f>
        <v>51.34</v>
      </c>
      <c r="AD38" s="25" t="e">
        <f t="shared" si="12"/>
        <v>#DIV/0!</v>
      </c>
      <c r="AE38" s="40">
        <f t="shared" si="13"/>
        <v>9.9600000000000009</v>
      </c>
      <c r="AF38" s="40">
        <f t="shared" si="14"/>
        <v>1.28</v>
      </c>
      <c r="AG38" s="40">
        <f t="shared" si="15"/>
        <v>1.98</v>
      </c>
      <c r="AH38" s="40">
        <f t="shared" si="16"/>
        <v>0</v>
      </c>
      <c r="AI38" s="40" t="e">
        <f t="shared" si="17"/>
        <v>#DIV/0!</v>
      </c>
      <c r="AJ38" s="40">
        <f t="shared" si="18"/>
        <v>1.9746153846153847</v>
      </c>
    </row>
    <row r="39" spans="1:36" x14ac:dyDescent="0.3">
      <c r="A39" s="1" t="s">
        <v>818</v>
      </c>
      <c r="B39" s="36" t="str">
        <f>VLOOKUP($A39,Raw!$B$2:$DG$512,MATCH(DPMS!B$1,Raw!$B$1:$DG$1,0),0)</f>
        <v>0</v>
      </c>
      <c r="C39" s="37">
        <f t="shared" si="0"/>
        <v>0</v>
      </c>
      <c r="D39" s="36" t="str">
        <f>VLOOKUP($A39,Raw!$B$2:$DG$512,MATCH(DPMS!D$1,Raw!$B$1:$DG$1,0),0)</f>
        <v>5</v>
      </c>
      <c r="E39" s="37">
        <f t="shared" si="1"/>
        <v>2.4390243902439025E-2</v>
      </c>
      <c r="F39" s="36" t="str">
        <f>VLOOKUP($A39,Raw!$B$2:$DG$512,MATCH(DPMS!F$1,Raw!$B$1:$DG$1,0),0)</f>
        <v>189</v>
      </c>
      <c r="G39" s="37">
        <f t="shared" si="2"/>
        <v>0.92195121951219516</v>
      </c>
      <c r="H39" s="36" t="str">
        <f>VLOOKUP($A39,Raw!$B$2:$DG$512,MATCH(DPMS!H$1,Raw!$B$1:$DG$1,0),0)</f>
        <v>11</v>
      </c>
      <c r="I39" s="37">
        <f t="shared" si="3"/>
        <v>5.3658536585365853E-2</v>
      </c>
      <c r="J39" s="36" t="str">
        <f>VLOOKUP($A39,Raw!$B$2:$DG$512,MATCH(DPMS!J$1,Raw!$B$1:$DG$1,0),0)</f>
        <v>0</v>
      </c>
      <c r="K39" s="37">
        <f t="shared" si="4"/>
        <v>0</v>
      </c>
      <c r="L39" s="36" t="str">
        <f>VLOOKUP($A39,Raw!$B$2:$DG$512,MATCH(DPMS!L$1,Raw!$B$1:$DG$1,0),0)</f>
        <v>0</v>
      </c>
      <c r="M39" s="37">
        <f t="shared" si="5"/>
        <v>0</v>
      </c>
      <c r="N39" s="36" t="str">
        <f>VLOOKUP($A39,Raw!$B$2:$DG$512,MATCH(DPMS!N$1,Raw!$B$1:$DG$1,0),0)</f>
        <v>205</v>
      </c>
      <c r="P39" s="38" t="str">
        <f>VLOOKUP($A39,Raw!$B$2:$DG$512,MATCH(DPMS!P$1,Raw!$B$1:$DG$1,0),0)</f>
        <v>0</v>
      </c>
      <c r="Q39" s="39">
        <f t="shared" si="6"/>
        <v>0</v>
      </c>
      <c r="R39" s="38" t="str">
        <f>VLOOKUP($A39,Raw!$B$2:$DG$512,MATCH(DPMS!R$1,Raw!$B$1:$DG$1,0),0)</f>
        <v>4.75</v>
      </c>
      <c r="S39" s="39">
        <f t="shared" si="7"/>
        <v>2.2409888658237401E-2</v>
      </c>
      <c r="T39" s="38" t="str">
        <f>VLOOKUP($A39,Raw!$B$2:$DG$512,MATCH(DPMS!T$1,Raw!$B$1:$DG$1,0),0)</f>
        <v>192.95</v>
      </c>
      <c r="U39" s="39">
        <f t="shared" si="8"/>
        <v>0.91031326665408563</v>
      </c>
      <c r="V39" s="38" t="str">
        <f>VLOOKUP($A39,Raw!$B$2:$DG$512,MATCH(DPMS!V$1,Raw!$B$1:$DG$1,0),0)</f>
        <v>14.26</v>
      </c>
      <c r="W39" s="39">
        <f t="shared" si="9"/>
        <v>6.7276844687676918E-2</v>
      </c>
      <c r="X39" s="38" t="str">
        <f>VLOOKUP($A39,Raw!$B$2:$DG$512,MATCH(DPMS!X$1,Raw!$B$1:$DG$1,0),0)</f>
        <v>0</v>
      </c>
      <c r="Y39" s="39">
        <f t="shared" si="10"/>
        <v>0</v>
      </c>
      <c r="Z39" s="38" t="str">
        <f>VLOOKUP($A39,Raw!$B$2:$DG$512,MATCH(DPMS!Z$1,Raw!$B$1:$DG$1,0),0)</f>
        <v>0</v>
      </c>
      <c r="AA39" s="39">
        <f t="shared" si="11"/>
        <v>0</v>
      </c>
      <c r="AB39" s="38" t="str">
        <f>VLOOKUP($A39,Raw!$B$2:$DG$512,MATCH(DPMS!AB$1,Raw!$B$1:$DG$1,0),0)</f>
        <v>211.96</v>
      </c>
      <c r="AD39" s="25" t="e">
        <f t="shared" si="12"/>
        <v>#DIV/0!</v>
      </c>
      <c r="AE39" s="40">
        <f t="shared" si="13"/>
        <v>0.95</v>
      </c>
      <c r="AF39" s="40">
        <f t="shared" si="14"/>
        <v>1.0208994708994708</v>
      </c>
      <c r="AG39" s="40">
        <f t="shared" si="15"/>
        <v>1.2963636363636364</v>
      </c>
      <c r="AH39" s="40">
        <f t="shared" si="16"/>
        <v>0</v>
      </c>
      <c r="AI39" s="40" t="e">
        <f t="shared" si="17"/>
        <v>#DIV/0!</v>
      </c>
      <c r="AJ39" s="40">
        <f t="shared" si="18"/>
        <v>1.0339512195121952</v>
      </c>
    </row>
    <row r="40" spans="1:36" x14ac:dyDescent="0.3">
      <c r="A40" s="1" t="s">
        <v>855</v>
      </c>
      <c r="B40" s="36" t="str">
        <f>VLOOKUP($A40,Raw!$B$2:$DG$512,MATCH(DPMS!B$1,Raw!$B$1:$DG$1,0),0)</f>
        <v>0</v>
      </c>
      <c r="C40" s="37">
        <f t="shared" si="0"/>
        <v>0</v>
      </c>
      <c r="D40" s="36" t="str">
        <f>VLOOKUP($A40,Raw!$B$2:$DG$512,MATCH(DPMS!D$1,Raw!$B$1:$DG$1,0),0)</f>
        <v>572</v>
      </c>
      <c r="E40" s="37">
        <f t="shared" si="1"/>
        <v>4.11599625818522E-2</v>
      </c>
      <c r="F40" s="36" t="str">
        <f>VLOOKUP($A40,Raw!$B$2:$DG$512,MATCH(DPMS!F$1,Raw!$B$1:$DG$1,0),0)</f>
        <v>12303</v>
      </c>
      <c r="G40" s="37">
        <f t="shared" si="2"/>
        <v>0.88529898539253071</v>
      </c>
      <c r="H40" s="36" t="str">
        <f>VLOOKUP($A40,Raw!$B$2:$DG$512,MATCH(DPMS!H$1,Raw!$B$1:$DG$1,0),0)</f>
        <v>1022</v>
      </c>
      <c r="I40" s="37">
        <f t="shared" si="3"/>
        <v>7.3541052025617046E-2</v>
      </c>
      <c r="J40" s="36" t="str">
        <f>VLOOKUP($A40,Raw!$B$2:$DG$512,MATCH(DPMS!J$1,Raw!$B$1:$DG$1,0),0)</f>
        <v>0</v>
      </c>
      <c r="K40" s="37">
        <f t="shared" si="4"/>
        <v>0</v>
      </c>
      <c r="L40" s="36" t="str">
        <f>VLOOKUP($A40,Raw!$B$2:$DG$512,MATCH(DPMS!L$1,Raw!$B$1:$DG$1,0),0)</f>
        <v>0</v>
      </c>
      <c r="M40" s="37">
        <f t="shared" si="5"/>
        <v>0</v>
      </c>
      <c r="N40" s="36" t="str">
        <f>VLOOKUP($A40,Raw!$B$2:$DG$512,MATCH(DPMS!N$1,Raw!$B$1:$DG$1,0),0)</f>
        <v>13897</v>
      </c>
      <c r="P40" s="38" t="str">
        <f>VLOOKUP($A40,Raw!$B$2:$DG$512,MATCH(DPMS!P$1,Raw!$B$1:$DG$1,0),0)</f>
        <v>0</v>
      </c>
      <c r="Q40" s="39">
        <f t="shared" si="6"/>
        <v>0</v>
      </c>
      <c r="R40" s="38" t="str">
        <f>VLOOKUP($A40,Raw!$B$2:$DG$512,MATCH(DPMS!R$1,Raw!$B$1:$DG$1,0),0)</f>
        <v>4016.23</v>
      </c>
      <c r="S40" s="39">
        <f t="shared" si="7"/>
        <v>0.16552149059721977</v>
      </c>
      <c r="T40" s="38" t="str">
        <f>VLOOKUP($A40,Raw!$B$2:$DG$512,MATCH(DPMS!T$1,Raw!$B$1:$DG$1,0),0)</f>
        <v>18532.91</v>
      </c>
      <c r="U40" s="39">
        <f t="shared" si="8"/>
        <v>0.76379960517802026</v>
      </c>
      <c r="V40" s="38" t="str">
        <f>VLOOKUP($A40,Raw!$B$2:$DG$512,MATCH(DPMS!V$1,Raw!$B$1:$DG$1,0),0)</f>
        <v>1714.96</v>
      </c>
      <c r="W40" s="39">
        <f t="shared" si="9"/>
        <v>7.0678904224760045E-2</v>
      </c>
      <c r="X40" s="38" t="str">
        <f>VLOOKUP($A40,Raw!$B$2:$DG$512,MATCH(DPMS!X$1,Raw!$B$1:$DG$1,0),0)</f>
        <v>0</v>
      </c>
      <c r="Y40" s="39">
        <f t="shared" si="10"/>
        <v>0</v>
      </c>
      <c r="Z40" s="38" t="str">
        <f>VLOOKUP($A40,Raw!$B$2:$DG$512,MATCH(DPMS!Z$1,Raw!$B$1:$DG$1,0),0)</f>
        <v>0</v>
      </c>
      <c r="AA40" s="39">
        <f t="shared" si="11"/>
        <v>0</v>
      </c>
      <c r="AB40" s="38" t="str">
        <f>VLOOKUP($A40,Raw!$B$2:$DG$512,MATCH(DPMS!AB$1,Raw!$B$1:$DG$1,0),0)</f>
        <v>24264.1</v>
      </c>
      <c r="AD40" s="25" t="e">
        <f t="shared" si="12"/>
        <v>#DIV/0!</v>
      </c>
      <c r="AE40" s="40">
        <f t="shared" si="13"/>
        <v>7.021381118881119</v>
      </c>
      <c r="AF40" s="40">
        <f t="shared" si="14"/>
        <v>1.5063732422986262</v>
      </c>
      <c r="AG40" s="40">
        <f t="shared" si="15"/>
        <v>1.6780430528375734</v>
      </c>
      <c r="AH40" s="40">
        <f t="shared" si="16"/>
        <v>0</v>
      </c>
      <c r="AI40" s="40" t="e">
        <f t="shared" si="17"/>
        <v>#DIV/0!</v>
      </c>
      <c r="AJ40" s="40">
        <f t="shared" si="18"/>
        <v>1.7459955386054542</v>
      </c>
    </row>
    <row r="41" spans="1:36" x14ac:dyDescent="0.3">
      <c r="A41" s="1" t="s">
        <v>882</v>
      </c>
      <c r="B41" s="36" t="str">
        <f>VLOOKUP($A41,Raw!$B$2:$DG$512,MATCH(DPMS!B$1,Raw!$B$1:$DG$1,0),0)</f>
        <v>0</v>
      </c>
      <c r="C41" s="37" t="e">
        <f t="shared" si="0"/>
        <v>#DIV/0!</v>
      </c>
      <c r="D41" s="36" t="str">
        <f>VLOOKUP($A41,Raw!$B$2:$DG$512,MATCH(DPMS!D$1,Raw!$B$1:$DG$1,0),0)</f>
        <v>0</v>
      </c>
      <c r="E41" s="37" t="e">
        <f t="shared" si="1"/>
        <v>#DIV/0!</v>
      </c>
      <c r="F41" s="36" t="str">
        <f>VLOOKUP($A41,Raw!$B$2:$DG$512,MATCH(DPMS!F$1,Raw!$B$1:$DG$1,0),0)</f>
        <v>0</v>
      </c>
      <c r="G41" s="37" t="e">
        <f t="shared" si="2"/>
        <v>#DIV/0!</v>
      </c>
      <c r="H41" s="36" t="str">
        <f>VLOOKUP($A41,Raw!$B$2:$DG$512,MATCH(DPMS!H$1,Raw!$B$1:$DG$1,0),0)</f>
        <v>0</v>
      </c>
      <c r="I41" s="37" t="e">
        <f t="shared" si="3"/>
        <v>#DIV/0!</v>
      </c>
      <c r="J41" s="36" t="str">
        <f>VLOOKUP($A41,Raw!$B$2:$DG$512,MATCH(DPMS!J$1,Raw!$B$1:$DG$1,0),0)</f>
        <v>0</v>
      </c>
      <c r="K41" s="37" t="e">
        <f t="shared" si="4"/>
        <v>#DIV/0!</v>
      </c>
      <c r="L41" s="36" t="str">
        <f>VLOOKUP($A41,Raw!$B$2:$DG$512,MATCH(DPMS!L$1,Raw!$B$1:$DG$1,0),0)</f>
        <v>0</v>
      </c>
      <c r="M41" s="37" t="e">
        <f t="shared" si="5"/>
        <v>#DIV/0!</v>
      </c>
      <c r="N41" s="36" t="str">
        <f>VLOOKUP($A41,Raw!$B$2:$DG$512,MATCH(DPMS!N$1,Raw!$B$1:$DG$1,0),0)</f>
        <v>0</v>
      </c>
      <c r="P41" s="38" t="str">
        <f>VLOOKUP($A41,Raw!$B$2:$DG$512,MATCH(DPMS!P$1,Raw!$B$1:$DG$1,0),0)</f>
        <v>0</v>
      </c>
      <c r="Q41" s="39" t="e">
        <f t="shared" si="6"/>
        <v>#DIV/0!</v>
      </c>
      <c r="R41" s="38" t="str">
        <f>VLOOKUP($A41,Raw!$B$2:$DG$512,MATCH(DPMS!R$1,Raw!$B$1:$DG$1,0),0)</f>
        <v>0</v>
      </c>
      <c r="S41" s="39" t="e">
        <f t="shared" si="7"/>
        <v>#DIV/0!</v>
      </c>
      <c r="T41" s="38" t="str">
        <f>VLOOKUP($A41,Raw!$B$2:$DG$512,MATCH(DPMS!T$1,Raw!$B$1:$DG$1,0),0)</f>
        <v>0</v>
      </c>
      <c r="U41" s="39" t="e">
        <f t="shared" si="8"/>
        <v>#DIV/0!</v>
      </c>
      <c r="V41" s="38" t="str">
        <f>VLOOKUP($A41,Raw!$B$2:$DG$512,MATCH(DPMS!V$1,Raw!$B$1:$DG$1,0),0)</f>
        <v>0</v>
      </c>
      <c r="W41" s="39" t="e">
        <f t="shared" si="9"/>
        <v>#DIV/0!</v>
      </c>
      <c r="X41" s="38" t="str">
        <f>VLOOKUP($A41,Raw!$B$2:$DG$512,MATCH(DPMS!X$1,Raw!$B$1:$DG$1,0),0)</f>
        <v>0</v>
      </c>
      <c r="Y41" s="39" t="e">
        <f t="shared" si="10"/>
        <v>#DIV/0!</v>
      </c>
      <c r="Z41" s="38" t="str">
        <f>VLOOKUP($A41,Raw!$B$2:$DG$512,MATCH(DPMS!Z$1,Raw!$B$1:$DG$1,0),0)</f>
        <v>0</v>
      </c>
      <c r="AA41" s="39" t="e">
        <f t="shared" si="11"/>
        <v>#DIV/0!</v>
      </c>
      <c r="AB41" s="38" t="str">
        <f>VLOOKUP($A41,Raw!$B$2:$DG$512,MATCH(DPMS!AB$1,Raw!$B$1:$DG$1,0),0)</f>
        <v>0</v>
      </c>
      <c r="AD41" s="25" t="e">
        <f t="shared" si="12"/>
        <v>#DIV/0!</v>
      </c>
      <c r="AE41" s="40" t="e">
        <f t="shared" si="13"/>
        <v>#DIV/0!</v>
      </c>
      <c r="AF41" s="40" t="e">
        <f t="shared" si="14"/>
        <v>#DIV/0!</v>
      </c>
      <c r="AG41" s="40" t="e">
        <f t="shared" si="15"/>
        <v>#DIV/0!</v>
      </c>
      <c r="AH41" s="40">
        <f t="shared" si="16"/>
        <v>0</v>
      </c>
      <c r="AI41" s="40" t="e">
        <f t="shared" si="17"/>
        <v>#DIV/0!</v>
      </c>
      <c r="AJ41" s="40" t="e">
        <f t="shared" si="18"/>
        <v>#DIV/0!</v>
      </c>
    </row>
    <row r="42" spans="1:36" x14ac:dyDescent="0.3">
      <c r="A42" s="1" t="s">
        <v>893</v>
      </c>
      <c r="B42" s="36" t="str">
        <f>VLOOKUP($A42,Raw!$B$2:$DG$512,MATCH(DPMS!B$1,Raw!$B$1:$DG$1,0),0)</f>
        <v>0</v>
      </c>
      <c r="C42" s="37">
        <f t="shared" si="0"/>
        <v>0</v>
      </c>
      <c r="D42" s="36" t="str">
        <f>VLOOKUP($A42,Raw!$B$2:$DG$512,MATCH(DPMS!D$1,Raw!$B$1:$DG$1,0),0)</f>
        <v>12</v>
      </c>
      <c r="E42" s="37">
        <f t="shared" si="1"/>
        <v>0.14634146341463414</v>
      </c>
      <c r="F42" s="36" t="str">
        <f>VLOOKUP($A42,Raw!$B$2:$DG$512,MATCH(DPMS!F$1,Raw!$B$1:$DG$1,0),0)</f>
        <v>68</v>
      </c>
      <c r="G42" s="37">
        <f t="shared" si="2"/>
        <v>0.82926829268292679</v>
      </c>
      <c r="H42" s="36" t="str">
        <f>VLOOKUP($A42,Raw!$B$2:$DG$512,MATCH(DPMS!H$1,Raw!$B$1:$DG$1,0),0)</f>
        <v>2</v>
      </c>
      <c r="I42" s="37">
        <f t="shared" si="3"/>
        <v>2.4390243902439025E-2</v>
      </c>
      <c r="J42" s="36" t="str">
        <f>VLOOKUP($A42,Raw!$B$2:$DG$512,MATCH(DPMS!J$1,Raw!$B$1:$DG$1,0),0)</f>
        <v>0</v>
      </c>
      <c r="K42" s="37">
        <f t="shared" si="4"/>
        <v>0</v>
      </c>
      <c r="L42" s="36" t="str">
        <f>VLOOKUP($A42,Raw!$B$2:$DG$512,MATCH(DPMS!L$1,Raw!$B$1:$DG$1,0),0)</f>
        <v>0</v>
      </c>
      <c r="M42" s="37">
        <f t="shared" si="5"/>
        <v>0</v>
      </c>
      <c r="N42" s="36" t="str">
        <f>VLOOKUP($A42,Raw!$B$2:$DG$512,MATCH(DPMS!N$1,Raw!$B$1:$DG$1,0),0)</f>
        <v>82</v>
      </c>
      <c r="P42" s="38" t="str">
        <f>VLOOKUP($A42,Raw!$B$2:$DG$512,MATCH(DPMS!P$1,Raw!$B$1:$DG$1,0),0)</f>
        <v>0</v>
      </c>
      <c r="Q42" s="39">
        <f t="shared" si="6"/>
        <v>0</v>
      </c>
      <c r="R42" s="38" t="str">
        <f>VLOOKUP($A42,Raw!$B$2:$DG$512,MATCH(DPMS!R$1,Raw!$B$1:$DG$1,0),0)</f>
        <v>50.52</v>
      </c>
      <c r="S42" s="39">
        <f t="shared" si="7"/>
        <v>0.18700721821210442</v>
      </c>
      <c r="T42" s="38" t="str">
        <f>VLOOKUP($A42,Raw!$B$2:$DG$512,MATCH(DPMS!T$1,Raw!$B$1:$DG$1,0),0)</f>
        <v>213.31</v>
      </c>
      <c r="U42" s="39">
        <f t="shared" si="8"/>
        <v>0.78959837127521759</v>
      </c>
      <c r="V42" s="38" t="str">
        <f>VLOOKUP($A42,Raw!$B$2:$DG$512,MATCH(DPMS!V$1,Raw!$B$1:$DG$1,0),0)</f>
        <v>6.32</v>
      </c>
      <c r="W42" s="39">
        <f t="shared" si="9"/>
        <v>2.3394410512678144E-2</v>
      </c>
      <c r="X42" s="38" t="str">
        <f>VLOOKUP($A42,Raw!$B$2:$DG$512,MATCH(DPMS!X$1,Raw!$B$1:$DG$1,0),0)</f>
        <v>0</v>
      </c>
      <c r="Y42" s="39">
        <f t="shared" si="10"/>
        <v>0</v>
      </c>
      <c r="Z42" s="38" t="str">
        <f>VLOOKUP($A42,Raw!$B$2:$DG$512,MATCH(DPMS!Z$1,Raw!$B$1:$DG$1,0),0)</f>
        <v>0</v>
      </c>
      <c r="AA42" s="39">
        <f t="shared" si="11"/>
        <v>0</v>
      </c>
      <c r="AB42" s="38" t="str">
        <f>VLOOKUP($A42,Raw!$B$2:$DG$512,MATCH(DPMS!AB$1,Raw!$B$1:$DG$1,0),0)</f>
        <v>270.15</v>
      </c>
      <c r="AD42" s="25" t="e">
        <f t="shared" si="12"/>
        <v>#DIV/0!</v>
      </c>
      <c r="AE42" s="40">
        <f t="shared" si="13"/>
        <v>4.21</v>
      </c>
      <c r="AF42" s="40">
        <f t="shared" si="14"/>
        <v>3.1369117647058822</v>
      </c>
      <c r="AG42" s="40">
        <f t="shared" si="15"/>
        <v>3.16</v>
      </c>
      <c r="AH42" s="40">
        <f t="shared" si="16"/>
        <v>0</v>
      </c>
      <c r="AI42" s="40" t="e">
        <f t="shared" si="17"/>
        <v>#DIV/0!</v>
      </c>
      <c r="AJ42" s="40">
        <f t="shared" si="18"/>
        <v>3.2945121951219511</v>
      </c>
    </row>
    <row r="43" spans="1:36" x14ac:dyDescent="0.3">
      <c r="A43" s="1" t="s">
        <v>940</v>
      </c>
      <c r="B43" s="36" t="str">
        <f>VLOOKUP($A43,Raw!$B$2:$DG$512,MATCH(DPMS!B$1,Raw!$B$1:$DG$1,0),0)</f>
        <v>0</v>
      </c>
      <c r="C43" s="37">
        <f t="shared" si="0"/>
        <v>0</v>
      </c>
      <c r="D43" s="36" t="str">
        <f>VLOOKUP($A43,Raw!$B$2:$DG$512,MATCH(DPMS!D$1,Raw!$B$1:$DG$1,0),0)</f>
        <v>4</v>
      </c>
      <c r="E43" s="37">
        <f t="shared" si="1"/>
        <v>0.13793103448275862</v>
      </c>
      <c r="F43" s="36" t="str">
        <f>VLOOKUP($A43,Raw!$B$2:$DG$512,MATCH(DPMS!F$1,Raw!$B$1:$DG$1,0),0)</f>
        <v>22</v>
      </c>
      <c r="G43" s="37">
        <f t="shared" si="2"/>
        <v>0.75862068965517238</v>
      </c>
      <c r="H43" s="36" t="str">
        <f>VLOOKUP($A43,Raw!$B$2:$DG$512,MATCH(DPMS!H$1,Raw!$B$1:$DG$1,0),0)</f>
        <v>3</v>
      </c>
      <c r="I43" s="37">
        <f t="shared" si="3"/>
        <v>0.10344827586206896</v>
      </c>
      <c r="J43" s="36" t="str">
        <f>VLOOKUP($A43,Raw!$B$2:$DG$512,MATCH(DPMS!J$1,Raw!$B$1:$DG$1,0),0)</f>
        <v>0</v>
      </c>
      <c r="K43" s="37">
        <f t="shared" si="4"/>
        <v>0</v>
      </c>
      <c r="L43" s="36" t="str">
        <f>VLOOKUP($A43,Raw!$B$2:$DG$512,MATCH(DPMS!L$1,Raw!$B$1:$DG$1,0),0)</f>
        <v>0</v>
      </c>
      <c r="M43" s="37">
        <f t="shared" si="5"/>
        <v>0</v>
      </c>
      <c r="N43" s="36" t="str">
        <f>VLOOKUP($A43,Raw!$B$2:$DG$512,MATCH(DPMS!N$1,Raw!$B$1:$DG$1,0),0)</f>
        <v>29</v>
      </c>
      <c r="P43" s="38" t="str">
        <f>VLOOKUP($A43,Raw!$B$2:$DG$512,MATCH(DPMS!P$1,Raw!$B$1:$DG$1,0),0)</f>
        <v>0</v>
      </c>
      <c r="Q43" s="39">
        <f t="shared" si="6"/>
        <v>0</v>
      </c>
      <c r="R43" s="38" t="str">
        <f>VLOOKUP($A43,Raw!$B$2:$DG$512,MATCH(DPMS!R$1,Raw!$B$1:$DG$1,0),0)</f>
        <v>25.16853</v>
      </c>
      <c r="S43" s="39">
        <f t="shared" si="7"/>
        <v>0.27558025788460688</v>
      </c>
      <c r="T43" s="38" t="str">
        <f>VLOOKUP($A43,Raw!$B$2:$DG$512,MATCH(DPMS!T$1,Raw!$B$1:$DG$1,0),0)</f>
        <v>56.92897</v>
      </c>
      <c r="U43" s="39">
        <f t="shared" si="8"/>
        <v>0.62333796346886572</v>
      </c>
      <c r="V43" s="38" t="str">
        <f>VLOOKUP($A43,Raw!$B$2:$DG$512,MATCH(DPMS!V$1,Raw!$B$1:$DG$1,0),0)</f>
        <v>9.23172</v>
      </c>
      <c r="W43" s="39">
        <f t="shared" si="9"/>
        <v>0.10108177864652736</v>
      </c>
      <c r="X43" s="38" t="str">
        <f>VLOOKUP($A43,Raw!$B$2:$DG$512,MATCH(DPMS!X$1,Raw!$B$1:$DG$1,0),0)</f>
        <v>0</v>
      </c>
      <c r="Y43" s="39">
        <f t="shared" si="10"/>
        <v>0</v>
      </c>
      <c r="Z43" s="38" t="str">
        <f>VLOOKUP($A43,Raw!$B$2:$DG$512,MATCH(DPMS!Z$1,Raw!$B$1:$DG$1,0),0)</f>
        <v>0</v>
      </c>
      <c r="AA43" s="39">
        <f t="shared" si="11"/>
        <v>0</v>
      </c>
      <c r="AB43" s="38" t="str">
        <f>VLOOKUP($A43,Raw!$B$2:$DG$512,MATCH(DPMS!AB$1,Raw!$B$1:$DG$1,0),0)</f>
        <v>91.32922</v>
      </c>
      <c r="AD43" s="25" t="e">
        <f t="shared" si="12"/>
        <v>#DIV/0!</v>
      </c>
      <c r="AE43" s="40">
        <f t="shared" si="13"/>
        <v>6.2921325000000001</v>
      </c>
      <c r="AF43" s="40">
        <f t="shared" si="14"/>
        <v>2.5876804545454544</v>
      </c>
      <c r="AG43" s="40">
        <f t="shared" si="15"/>
        <v>3.0772399999999998</v>
      </c>
      <c r="AH43" s="40">
        <f t="shared" si="16"/>
        <v>0</v>
      </c>
      <c r="AI43" s="40" t="e">
        <f t="shared" si="17"/>
        <v>#DIV/0!</v>
      </c>
      <c r="AJ43" s="40">
        <f t="shared" si="18"/>
        <v>3.1492834482758623</v>
      </c>
    </row>
    <row r="44" spans="1:36" x14ac:dyDescent="0.3">
      <c r="A44" s="1" t="s">
        <v>953</v>
      </c>
      <c r="B44" s="36" t="str">
        <f>VLOOKUP($A44,Raw!$B$2:$DG$512,MATCH(DPMS!B$1,Raw!$B$1:$DG$1,0),0)</f>
        <v>0</v>
      </c>
      <c r="C44" s="37">
        <f t="shared" si="0"/>
        <v>0</v>
      </c>
      <c r="D44" s="36" t="str">
        <f>VLOOKUP($A44,Raw!$B$2:$DG$512,MATCH(DPMS!D$1,Raw!$B$1:$DG$1,0),0)</f>
        <v>0</v>
      </c>
      <c r="E44" s="37">
        <f t="shared" si="1"/>
        <v>0</v>
      </c>
      <c r="F44" s="36" t="str">
        <f>VLOOKUP($A44,Raw!$B$2:$DG$512,MATCH(DPMS!F$1,Raw!$B$1:$DG$1,0),0)</f>
        <v>9</v>
      </c>
      <c r="G44" s="37">
        <f t="shared" si="2"/>
        <v>1</v>
      </c>
      <c r="H44" s="36" t="str">
        <f>VLOOKUP($A44,Raw!$B$2:$DG$512,MATCH(DPMS!H$1,Raw!$B$1:$DG$1,0),0)</f>
        <v>0</v>
      </c>
      <c r="I44" s="37">
        <f t="shared" si="3"/>
        <v>0</v>
      </c>
      <c r="J44" s="36" t="str">
        <f>VLOOKUP($A44,Raw!$B$2:$DG$512,MATCH(DPMS!J$1,Raw!$B$1:$DG$1,0),0)</f>
        <v>0</v>
      </c>
      <c r="K44" s="37">
        <f t="shared" si="4"/>
        <v>0</v>
      </c>
      <c r="L44" s="36" t="str">
        <f>VLOOKUP($A44,Raw!$B$2:$DG$512,MATCH(DPMS!L$1,Raw!$B$1:$DG$1,0),0)</f>
        <v>0</v>
      </c>
      <c r="M44" s="37">
        <f t="shared" si="5"/>
        <v>0</v>
      </c>
      <c r="N44" s="36" t="str">
        <f>VLOOKUP($A44,Raw!$B$2:$DG$512,MATCH(DPMS!N$1,Raw!$B$1:$DG$1,0),0)</f>
        <v>9</v>
      </c>
      <c r="P44" s="38" t="str">
        <f>VLOOKUP($A44,Raw!$B$2:$DG$512,MATCH(DPMS!P$1,Raw!$B$1:$DG$1,0),0)</f>
        <v>0</v>
      </c>
      <c r="Q44" s="39">
        <f t="shared" si="6"/>
        <v>0</v>
      </c>
      <c r="R44" s="38" t="str">
        <f>VLOOKUP($A44,Raw!$B$2:$DG$512,MATCH(DPMS!R$1,Raw!$B$1:$DG$1,0),0)</f>
        <v>0</v>
      </c>
      <c r="S44" s="39">
        <f t="shared" si="7"/>
        <v>0</v>
      </c>
      <c r="T44" s="38" t="str">
        <f>VLOOKUP($A44,Raw!$B$2:$DG$512,MATCH(DPMS!T$1,Raw!$B$1:$DG$1,0),0)</f>
        <v>43.71</v>
      </c>
      <c r="U44" s="39">
        <f t="shared" si="8"/>
        <v>1</v>
      </c>
      <c r="V44" s="38" t="str">
        <f>VLOOKUP($A44,Raw!$B$2:$DG$512,MATCH(DPMS!V$1,Raw!$B$1:$DG$1,0),0)</f>
        <v>0</v>
      </c>
      <c r="W44" s="39">
        <f t="shared" si="9"/>
        <v>0</v>
      </c>
      <c r="X44" s="38" t="str">
        <f>VLOOKUP($A44,Raw!$B$2:$DG$512,MATCH(DPMS!X$1,Raw!$B$1:$DG$1,0),0)</f>
        <v>0</v>
      </c>
      <c r="Y44" s="39">
        <f t="shared" si="10"/>
        <v>0</v>
      </c>
      <c r="Z44" s="38" t="str">
        <f>VLOOKUP($A44,Raw!$B$2:$DG$512,MATCH(DPMS!Z$1,Raw!$B$1:$DG$1,0),0)</f>
        <v>0</v>
      </c>
      <c r="AA44" s="39">
        <f t="shared" si="11"/>
        <v>0</v>
      </c>
      <c r="AB44" s="38" t="str">
        <f>VLOOKUP($A44,Raw!$B$2:$DG$512,MATCH(DPMS!AB$1,Raw!$B$1:$DG$1,0),0)</f>
        <v>43.71</v>
      </c>
      <c r="AD44" s="25" t="e">
        <f t="shared" si="12"/>
        <v>#DIV/0!</v>
      </c>
      <c r="AE44" s="40" t="e">
        <f t="shared" si="13"/>
        <v>#DIV/0!</v>
      </c>
      <c r="AF44" s="40">
        <f t="shared" si="14"/>
        <v>4.8566666666666665</v>
      </c>
      <c r="AG44" s="40" t="e">
        <f t="shared" si="15"/>
        <v>#DIV/0!</v>
      </c>
      <c r="AH44" s="40">
        <f t="shared" si="16"/>
        <v>0</v>
      </c>
      <c r="AI44" s="40" t="e">
        <f t="shared" si="17"/>
        <v>#DIV/0!</v>
      </c>
      <c r="AJ44" s="40">
        <f t="shared" si="18"/>
        <v>4.8566666666666665</v>
      </c>
    </row>
    <row r="45" spans="1:36" x14ac:dyDescent="0.3">
      <c r="A45" s="1" t="s">
        <v>967</v>
      </c>
      <c r="B45" s="36" t="str">
        <f>VLOOKUP($A45,Raw!$B$2:$DG$512,MATCH(DPMS!B$1,Raw!$B$1:$DG$1,0),0)</f>
        <v>0</v>
      </c>
      <c r="C45" s="37" t="e">
        <f t="shared" si="0"/>
        <v>#DIV/0!</v>
      </c>
      <c r="D45" s="36" t="str">
        <f>VLOOKUP($A45,Raw!$B$2:$DG$512,MATCH(DPMS!D$1,Raw!$B$1:$DG$1,0),0)</f>
        <v>0</v>
      </c>
      <c r="E45" s="37" t="e">
        <f t="shared" si="1"/>
        <v>#DIV/0!</v>
      </c>
      <c r="F45" s="36" t="str">
        <f>VLOOKUP($A45,Raw!$B$2:$DG$512,MATCH(DPMS!F$1,Raw!$B$1:$DG$1,0),0)</f>
        <v>0</v>
      </c>
      <c r="G45" s="37" t="e">
        <f t="shared" si="2"/>
        <v>#DIV/0!</v>
      </c>
      <c r="H45" s="36" t="str">
        <f>VLOOKUP($A45,Raw!$B$2:$DG$512,MATCH(DPMS!H$1,Raw!$B$1:$DG$1,0),0)</f>
        <v>0</v>
      </c>
      <c r="I45" s="37" t="e">
        <f t="shared" si="3"/>
        <v>#DIV/0!</v>
      </c>
      <c r="J45" s="36" t="str">
        <f>VLOOKUP($A45,Raw!$B$2:$DG$512,MATCH(DPMS!J$1,Raw!$B$1:$DG$1,0),0)</f>
        <v>0</v>
      </c>
      <c r="K45" s="37" t="e">
        <f t="shared" si="4"/>
        <v>#DIV/0!</v>
      </c>
      <c r="L45" s="36" t="str">
        <f>VLOOKUP($A45,Raw!$B$2:$DG$512,MATCH(DPMS!L$1,Raw!$B$1:$DG$1,0),0)</f>
        <v>0</v>
      </c>
      <c r="M45" s="37" t="e">
        <f t="shared" si="5"/>
        <v>#DIV/0!</v>
      </c>
      <c r="N45" s="36" t="str">
        <f>VLOOKUP($A45,Raw!$B$2:$DG$512,MATCH(DPMS!N$1,Raw!$B$1:$DG$1,0),0)</f>
        <v>0</v>
      </c>
      <c r="P45" s="38" t="str">
        <f>VLOOKUP($A45,Raw!$B$2:$DG$512,MATCH(DPMS!P$1,Raw!$B$1:$DG$1,0),0)</f>
        <v>0</v>
      </c>
      <c r="Q45" s="39" t="e">
        <f t="shared" si="6"/>
        <v>#DIV/0!</v>
      </c>
      <c r="R45" s="38" t="str">
        <f>VLOOKUP($A45,Raw!$B$2:$DG$512,MATCH(DPMS!R$1,Raw!$B$1:$DG$1,0),0)</f>
        <v>0</v>
      </c>
      <c r="S45" s="39" t="e">
        <f t="shared" si="7"/>
        <v>#DIV/0!</v>
      </c>
      <c r="T45" s="38" t="str">
        <f>VLOOKUP($A45,Raw!$B$2:$DG$512,MATCH(DPMS!T$1,Raw!$B$1:$DG$1,0),0)</f>
        <v>0</v>
      </c>
      <c r="U45" s="39" t="e">
        <f t="shared" si="8"/>
        <v>#DIV/0!</v>
      </c>
      <c r="V45" s="38" t="str">
        <f>VLOOKUP($A45,Raw!$B$2:$DG$512,MATCH(DPMS!V$1,Raw!$B$1:$DG$1,0),0)</f>
        <v>0</v>
      </c>
      <c r="W45" s="39" t="e">
        <f t="shared" si="9"/>
        <v>#DIV/0!</v>
      </c>
      <c r="X45" s="38" t="str">
        <f>VLOOKUP($A45,Raw!$B$2:$DG$512,MATCH(DPMS!X$1,Raw!$B$1:$DG$1,0),0)</f>
        <v>0</v>
      </c>
      <c r="Y45" s="39" t="e">
        <f t="shared" si="10"/>
        <v>#DIV/0!</v>
      </c>
      <c r="Z45" s="38" t="str">
        <f>VLOOKUP($A45,Raw!$B$2:$DG$512,MATCH(DPMS!Z$1,Raw!$B$1:$DG$1,0),0)</f>
        <v>0</v>
      </c>
      <c r="AA45" s="39" t="e">
        <f t="shared" si="11"/>
        <v>#DIV/0!</v>
      </c>
      <c r="AB45" s="38" t="str">
        <f>VLOOKUP($A45,Raw!$B$2:$DG$512,MATCH(DPMS!AB$1,Raw!$B$1:$DG$1,0),0)</f>
        <v>0</v>
      </c>
      <c r="AD45" s="25" t="e">
        <f t="shared" si="12"/>
        <v>#DIV/0!</v>
      </c>
      <c r="AE45" s="40" t="e">
        <f t="shared" si="13"/>
        <v>#DIV/0!</v>
      </c>
      <c r="AF45" s="40" t="e">
        <f t="shared" si="14"/>
        <v>#DIV/0!</v>
      </c>
      <c r="AG45" s="40" t="e">
        <f t="shared" si="15"/>
        <v>#DIV/0!</v>
      </c>
      <c r="AH45" s="40">
        <f t="shared" si="16"/>
        <v>0</v>
      </c>
      <c r="AI45" s="40" t="e">
        <f t="shared" si="17"/>
        <v>#DIV/0!</v>
      </c>
      <c r="AJ45" s="40" t="e">
        <f t="shared" si="18"/>
        <v>#DIV/0!</v>
      </c>
    </row>
    <row r="46" spans="1:36" x14ac:dyDescent="0.3">
      <c r="A46" s="1" t="s">
        <v>976</v>
      </c>
      <c r="B46" s="36" t="str">
        <f>VLOOKUP($A46,Raw!$B$2:$DG$512,MATCH(DPMS!B$1,Raw!$B$1:$DG$1,0),0)</f>
        <v>0</v>
      </c>
      <c r="C46" s="37">
        <f t="shared" si="0"/>
        <v>0</v>
      </c>
      <c r="D46" s="36" t="str">
        <f>VLOOKUP($A46,Raw!$B$2:$DG$512,MATCH(DPMS!D$1,Raw!$B$1:$DG$1,0),0)</f>
        <v>27</v>
      </c>
      <c r="E46" s="37">
        <f t="shared" si="1"/>
        <v>0.14361702127659576</v>
      </c>
      <c r="F46" s="36" t="str">
        <f>VLOOKUP($A46,Raw!$B$2:$DG$512,MATCH(DPMS!F$1,Raw!$B$1:$DG$1,0),0)</f>
        <v>151</v>
      </c>
      <c r="G46" s="37">
        <f t="shared" si="2"/>
        <v>0.80319148936170215</v>
      </c>
      <c r="H46" s="36" t="str">
        <f>VLOOKUP($A46,Raw!$B$2:$DG$512,MATCH(DPMS!H$1,Raw!$B$1:$DG$1,0),0)</f>
        <v>10</v>
      </c>
      <c r="I46" s="37">
        <f t="shared" si="3"/>
        <v>5.3191489361702128E-2</v>
      </c>
      <c r="J46" s="36" t="str">
        <f>VLOOKUP($A46,Raw!$B$2:$DG$512,MATCH(DPMS!J$1,Raw!$B$1:$DG$1,0),0)</f>
        <v>0</v>
      </c>
      <c r="K46" s="37">
        <f t="shared" si="4"/>
        <v>0</v>
      </c>
      <c r="L46" s="36" t="str">
        <f>VLOOKUP($A46,Raw!$B$2:$DG$512,MATCH(DPMS!L$1,Raw!$B$1:$DG$1,0),0)</f>
        <v>0</v>
      </c>
      <c r="M46" s="37">
        <f t="shared" si="5"/>
        <v>0</v>
      </c>
      <c r="N46" s="36" t="str">
        <f>VLOOKUP($A46,Raw!$B$2:$DG$512,MATCH(DPMS!N$1,Raw!$B$1:$DG$1,0),0)</f>
        <v>188</v>
      </c>
      <c r="P46" s="38" t="str">
        <f>VLOOKUP($A46,Raw!$B$2:$DG$512,MATCH(DPMS!P$1,Raw!$B$1:$DG$1,0),0)</f>
        <v>0</v>
      </c>
      <c r="Q46" s="39">
        <f t="shared" si="6"/>
        <v>0</v>
      </c>
      <c r="R46" s="38" t="str">
        <f>VLOOKUP($A46,Raw!$B$2:$DG$512,MATCH(DPMS!R$1,Raw!$B$1:$DG$1,0),0)</f>
        <v>207.9</v>
      </c>
      <c r="S46" s="39">
        <f t="shared" si="7"/>
        <v>0.20666003976143141</v>
      </c>
      <c r="T46" s="38" t="str">
        <f>VLOOKUP($A46,Raw!$B$2:$DG$512,MATCH(DPMS!T$1,Raw!$B$1:$DG$1,0),0)</f>
        <v>753.2</v>
      </c>
      <c r="U46" s="39">
        <f t="shared" si="8"/>
        <v>0.74870775347912533</v>
      </c>
      <c r="V46" s="38" t="str">
        <f>VLOOKUP($A46,Raw!$B$2:$DG$512,MATCH(DPMS!V$1,Raw!$B$1:$DG$1,0),0)</f>
        <v>44.9</v>
      </c>
      <c r="W46" s="39">
        <f t="shared" si="9"/>
        <v>4.4632206759443335E-2</v>
      </c>
      <c r="X46" s="38" t="str">
        <f>VLOOKUP($A46,Raw!$B$2:$DG$512,MATCH(DPMS!X$1,Raw!$B$1:$DG$1,0),0)</f>
        <v>0</v>
      </c>
      <c r="Y46" s="39">
        <f t="shared" si="10"/>
        <v>0</v>
      </c>
      <c r="Z46" s="38" t="str">
        <f>VLOOKUP($A46,Raw!$B$2:$DG$512,MATCH(DPMS!Z$1,Raw!$B$1:$DG$1,0),0)</f>
        <v>0</v>
      </c>
      <c r="AA46" s="39">
        <f t="shared" si="11"/>
        <v>0</v>
      </c>
      <c r="AB46" s="38" t="str">
        <f>VLOOKUP($A46,Raw!$B$2:$DG$512,MATCH(DPMS!AB$1,Raw!$B$1:$DG$1,0),0)</f>
        <v>1006</v>
      </c>
      <c r="AD46" s="25" t="e">
        <f t="shared" si="12"/>
        <v>#DIV/0!</v>
      </c>
      <c r="AE46" s="40">
        <f t="shared" si="13"/>
        <v>7.7</v>
      </c>
      <c r="AF46" s="40">
        <f t="shared" si="14"/>
        <v>4.9880794701986755</v>
      </c>
      <c r="AG46" s="40">
        <f t="shared" si="15"/>
        <v>4.49</v>
      </c>
      <c r="AH46" s="40">
        <f t="shared" si="16"/>
        <v>0</v>
      </c>
      <c r="AI46" s="40" t="e">
        <f t="shared" si="17"/>
        <v>#DIV/0!</v>
      </c>
      <c r="AJ46" s="40">
        <f t="shared" si="18"/>
        <v>5.3510638297872344</v>
      </c>
    </row>
    <row r="47" spans="1:36" x14ac:dyDescent="0.3">
      <c r="A47" s="1" t="s">
        <v>997</v>
      </c>
      <c r="B47" s="36" t="str">
        <f>VLOOKUP($A47,Raw!$B$2:$DG$512,MATCH(DPMS!B$1,Raw!$B$1:$DG$1,0),0)</f>
        <v>0</v>
      </c>
      <c r="C47" s="37">
        <f t="shared" si="0"/>
        <v>0</v>
      </c>
      <c r="D47" s="36" t="str">
        <f>VLOOKUP($A47,Raw!$B$2:$DG$512,MATCH(DPMS!D$1,Raw!$B$1:$DG$1,0),0)</f>
        <v>21</v>
      </c>
      <c r="E47" s="37">
        <f t="shared" si="1"/>
        <v>7.1186440677966104E-2</v>
      </c>
      <c r="F47" s="36" t="str">
        <f>VLOOKUP($A47,Raw!$B$2:$DG$512,MATCH(DPMS!F$1,Raw!$B$1:$DG$1,0),0)</f>
        <v>238</v>
      </c>
      <c r="G47" s="37">
        <f t="shared" si="2"/>
        <v>0.8067796610169492</v>
      </c>
      <c r="H47" s="36" t="str">
        <f>VLOOKUP($A47,Raw!$B$2:$DG$512,MATCH(DPMS!H$1,Raw!$B$1:$DG$1,0),0)</f>
        <v>36</v>
      </c>
      <c r="I47" s="37">
        <f t="shared" si="3"/>
        <v>0.12203389830508475</v>
      </c>
      <c r="J47" s="36" t="str">
        <f>VLOOKUP($A47,Raw!$B$2:$DG$512,MATCH(DPMS!J$1,Raw!$B$1:$DG$1,0),0)</f>
        <v>0</v>
      </c>
      <c r="K47" s="37">
        <f t="shared" si="4"/>
        <v>0</v>
      </c>
      <c r="L47" s="36" t="str">
        <f>VLOOKUP($A47,Raw!$B$2:$DG$512,MATCH(DPMS!L$1,Raw!$B$1:$DG$1,0),0)</f>
        <v>0</v>
      </c>
      <c r="M47" s="37">
        <f t="shared" si="5"/>
        <v>0</v>
      </c>
      <c r="N47" s="36" t="str">
        <f>VLOOKUP($A47,Raw!$B$2:$DG$512,MATCH(DPMS!N$1,Raw!$B$1:$DG$1,0),0)</f>
        <v>295</v>
      </c>
      <c r="P47" s="38" t="str">
        <f>VLOOKUP($A47,Raw!$B$2:$DG$512,MATCH(DPMS!P$1,Raw!$B$1:$DG$1,0),0)</f>
        <v>0</v>
      </c>
      <c r="Q47" s="39">
        <f t="shared" si="6"/>
        <v>0</v>
      </c>
      <c r="R47" s="38" t="str">
        <f>VLOOKUP($A47,Raw!$B$2:$DG$512,MATCH(DPMS!R$1,Raw!$B$1:$DG$1,0),0)</f>
        <v>35.1594</v>
      </c>
      <c r="S47" s="39">
        <f t="shared" si="7"/>
        <v>6.8131585342080275E-2</v>
      </c>
      <c r="T47" s="38" t="str">
        <f>VLOOKUP($A47,Raw!$B$2:$DG$512,MATCH(DPMS!T$1,Raw!$B$1:$DG$1,0),0)</f>
        <v>422.7259</v>
      </c>
      <c r="U47" s="39">
        <f t="shared" si="8"/>
        <v>0.81915464234764224</v>
      </c>
      <c r="V47" s="38" t="str">
        <f>VLOOKUP($A47,Raw!$B$2:$DG$512,MATCH(DPMS!V$1,Raw!$B$1:$DG$1,0),0)</f>
        <v>58.1661</v>
      </c>
      <c r="W47" s="39">
        <f t="shared" si="9"/>
        <v>0.11271377231027763</v>
      </c>
      <c r="X47" s="38" t="str">
        <f>VLOOKUP($A47,Raw!$B$2:$DG$512,MATCH(DPMS!X$1,Raw!$B$1:$DG$1,0),0)</f>
        <v>0</v>
      </c>
      <c r="Y47" s="39">
        <f t="shared" si="10"/>
        <v>0</v>
      </c>
      <c r="Z47" s="38" t="str">
        <f>VLOOKUP($A47,Raw!$B$2:$DG$512,MATCH(DPMS!Z$1,Raw!$B$1:$DG$1,0),0)</f>
        <v>0</v>
      </c>
      <c r="AA47" s="39">
        <f t="shared" si="11"/>
        <v>0</v>
      </c>
      <c r="AB47" s="38" t="str">
        <f>VLOOKUP($A47,Raw!$B$2:$DG$512,MATCH(DPMS!AB$1,Raw!$B$1:$DG$1,0),0)</f>
        <v>516.0514</v>
      </c>
      <c r="AD47" s="25" t="e">
        <f t="shared" si="12"/>
        <v>#DIV/0!</v>
      </c>
      <c r="AE47" s="40">
        <f t="shared" si="13"/>
        <v>1.6742571428571427</v>
      </c>
      <c r="AF47" s="40">
        <f t="shared" si="14"/>
        <v>1.7761592436974791</v>
      </c>
      <c r="AG47" s="40">
        <f t="shared" si="15"/>
        <v>1.6157250000000001</v>
      </c>
      <c r="AH47" s="40">
        <f t="shared" si="16"/>
        <v>0</v>
      </c>
      <c r="AI47" s="40" t="e">
        <f t="shared" si="17"/>
        <v>#DIV/0!</v>
      </c>
      <c r="AJ47" s="40">
        <f t="shared" si="18"/>
        <v>1.7493267796610168</v>
      </c>
    </row>
    <row r="48" spans="1:36" x14ac:dyDescent="0.3">
      <c r="A48" s="1" t="s">
        <v>1016</v>
      </c>
      <c r="B48" s="36" t="str">
        <f>VLOOKUP($A48,Raw!$B$2:$DG$512,MATCH(DPMS!B$1,Raw!$B$1:$DG$1,0),0)</f>
        <v>0</v>
      </c>
      <c r="C48" s="37">
        <f t="shared" si="0"/>
        <v>0</v>
      </c>
      <c r="D48" s="36" t="str">
        <f>VLOOKUP($A48,Raw!$B$2:$DG$512,MATCH(DPMS!D$1,Raw!$B$1:$DG$1,0),0)</f>
        <v>27</v>
      </c>
      <c r="E48" s="37">
        <f t="shared" si="1"/>
        <v>1.618705035971223E-2</v>
      </c>
      <c r="F48" s="36" t="str">
        <f>VLOOKUP($A48,Raw!$B$2:$DG$512,MATCH(DPMS!F$1,Raw!$B$1:$DG$1,0),0)</f>
        <v>1234</v>
      </c>
      <c r="G48" s="37">
        <f t="shared" si="2"/>
        <v>0.73980815347721818</v>
      </c>
      <c r="H48" s="36" t="str">
        <f>VLOOKUP($A48,Raw!$B$2:$DG$512,MATCH(DPMS!H$1,Raw!$B$1:$DG$1,0),0)</f>
        <v>407</v>
      </c>
      <c r="I48" s="37">
        <f t="shared" si="3"/>
        <v>0.24400479616306955</v>
      </c>
      <c r="J48" s="36" t="str">
        <f>VLOOKUP($A48,Raw!$B$2:$DG$512,MATCH(DPMS!J$1,Raw!$B$1:$DG$1,0),0)</f>
        <v>0</v>
      </c>
      <c r="K48" s="37">
        <f t="shared" si="4"/>
        <v>0</v>
      </c>
      <c r="L48" s="36" t="str">
        <f>VLOOKUP($A48,Raw!$B$2:$DG$512,MATCH(DPMS!L$1,Raw!$B$1:$DG$1,0),0)</f>
        <v>0</v>
      </c>
      <c r="M48" s="37">
        <f t="shared" si="5"/>
        <v>0</v>
      </c>
      <c r="N48" s="36" t="str">
        <f>VLOOKUP($A48,Raw!$B$2:$DG$512,MATCH(DPMS!N$1,Raw!$B$1:$DG$1,0),0)</f>
        <v>1668</v>
      </c>
      <c r="P48" s="38" t="str">
        <f>VLOOKUP($A48,Raw!$B$2:$DG$512,MATCH(DPMS!P$1,Raw!$B$1:$DG$1,0),0)</f>
        <v>0</v>
      </c>
      <c r="Q48" s="39">
        <f t="shared" si="6"/>
        <v>0</v>
      </c>
      <c r="R48" s="38" t="str">
        <f>VLOOKUP($A48,Raw!$B$2:$DG$512,MATCH(DPMS!R$1,Raw!$B$1:$DG$1,0),0)</f>
        <v>38.71</v>
      </c>
      <c r="S48" s="39">
        <f t="shared" si="7"/>
        <v>2.5023433207278838E-2</v>
      </c>
      <c r="T48" s="38" t="str">
        <f>VLOOKUP($A48,Raw!$B$2:$DG$512,MATCH(DPMS!T$1,Raw!$B$1:$DG$1,0),0)</f>
        <v>1166.04</v>
      </c>
      <c r="U48" s="39">
        <f t="shared" si="8"/>
        <v>0.75376709008048093</v>
      </c>
      <c r="V48" s="38" t="str">
        <f>VLOOKUP($A48,Raw!$B$2:$DG$512,MATCH(DPMS!V$1,Raw!$B$1:$DG$1,0),0)</f>
        <v>342.2</v>
      </c>
      <c r="W48" s="39">
        <f t="shared" si="9"/>
        <v>0.2212094767122402</v>
      </c>
      <c r="X48" s="38" t="str">
        <f>VLOOKUP($A48,Raw!$B$2:$DG$512,MATCH(DPMS!X$1,Raw!$B$1:$DG$1,0),0)</f>
        <v>0</v>
      </c>
      <c r="Y48" s="39">
        <f t="shared" si="10"/>
        <v>0</v>
      </c>
      <c r="Z48" s="38" t="str">
        <f>VLOOKUP($A48,Raw!$B$2:$DG$512,MATCH(DPMS!Z$1,Raw!$B$1:$DG$1,0),0)</f>
        <v>0</v>
      </c>
      <c r="AA48" s="39">
        <f t="shared" si="11"/>
        <v>0</v>
      </c>
      <c r="AB48" s="38" t="str">
        <f>VLOOKUP($A48,Raw!$B$2:$DG$512,MATCH(DPMS!AB$1,Raw!$B$1:$DG$1,0),0)</f>
        <v>1546.95</v>
      </c>
      <c r="AD48" s="25" t="e">
        <f t="shared" si="12"/>
        <v>#DIV/0!</v>
      </c>
      <c r="AE48" s="40">
        <f t="shared" si="13"/>
        <v>1.4337037037037037</v>
      </c>
      <c r="AF48" s="40">
        <f t="shared" si="14"/>
        <v>0.94492706645056723</v>
      </c>
      <c r="AG48" s="40">
        <f t="shared" si="15"/>
        <v>0.84078624078624076</v>
      </c>
      <c r="AH48" s="40">
        <f t="shared" si="16"/>
        <v>0</v>
      </c>
      <c r="AI48" s="40" t="e">
        <f t="shared" si="17"/>
        <v>#DIV/0!</v>
      </c>
      <c r="AJ48" s="40">
        <f t="shared" si="18"/>
        <v>0.92742805755395685</v>
      </c>
    </row>
    <row r="49" spans="1:36" x14ac:dyDescent="0.3">
      <c r="A49" s="1" t="s">
        <v>1034</v>
      </c>
      <c r="B49" s="36" t="str">
        <f>VLOOKUP($A49,Raw!$B$2:$DG$512,MATCH(DPMS!B$1,Raw!$B$1:$DG$1,0),0)</f>
        <v>0</v>
      </c>
      <c r="C49" s="37">
        <f t="shared" si="0"/>
        <v>0</v>
      </c>
      <c r="D49" s="36" t="str">
        <f>VLOOKUP($A49,Raw!$B$2:$DG$512,MATCH(DPMS!D$1,Raw!$B$1:$DG$1,0),0)</f>
        <v>109</v>
      </c>
      <c r="E49" s="37">
        <f t="shared" si="1"/>
        <v>5.0022946305644793E-2</v>
      </c>
      <c r="F49" s="36" t="str">
        <f>VLOOKUP($A49,Raw!$B$2:$DG$512,MATCH(DPMS!F$1,Raw!$B$1:$DG$1,0),0)</f>
        <v>1744</v>
      </c>
      <c r="G49" s="37">
        <f t="shared" si="2"/>
        <v>0.80036714089031669</v>
      </c>
      <c r="H49" s="36" t="str">
        <f>VLOOKUP($A49,Raw!$B$2:$DG$512,MATCH(DPMS!H$1,Raw!$B$1:$DG$1,0),0)</f>
        <v>326</v>
      </c>
      <c r="I49" s="37">
        <f t="shared" si="3"/>
        <v>0.14960991280403854</v>
      </c>
      <c r="J49" s="36" t="str">
        <f>VLOOKUP($A49,Raw!$B$2:$DG$512,MATCH(DPMS!J$1,Raw!$B$1:$DG$1,0),0)</f>
        <v>0</v>
      </c>
      <c r="K49" s="37">
        <f t="shared" si="4"/>
        <v>0</v>
      </c>
      <c r="L49" s="36" t="str">
        <f>VLOOKUP($A49,Raw!$B$2:$DG$512,MATCH(DPMS!L$1,Raw!$B$1:$DG$1,0),0)</f>
        <v>0</v>
      </c>
      <c r="M49" s="37">
        <f t="shared" si="5"/>
        <v>0</v>
      </c>
      <c r="N49" s="36" t="str">
        <f>VLOOKUP($A49,Raw!$B$2:$DG$512,MATCH(DPMS!N$1,Raw!$B$1:$DG$1,0),0)</f>
        <v>2179</v>
      </c>
      <c r="P49" s="38" t="str">
        <f>VLOOKUP($A49,Raw!$B$2:$DG$512,MATCH(DPMS!P$1,Raw!$B$1:$DG$1,0),0)</f>
        <v>0</v>
      </c>
      <c r="Q49" s="39">
        <f t="shared" si="6"/>
        <v>0</v>
      </c>
      <c r="R49" s="38" t="str">
        <f>VLOOKUP($A49,Raw!$B$2:$DG$512,MATCH(DPMS!R$1,Raw!$B$1:$DG$1,0),0)</f>
        <v>631.41</v>
      </c>
      <c r="S49" s="39">
        <f t="shared" si="7"/>
        <v>0.1888521001013935</v>
      </c>
      <c r="T49" s="38" t="str">
        <f>VLOOKUP($A49,Raw!$B$2:$DG$512,MATCH(DPMS!T$1,Raw!$B$1:$DG$1,0),0)</f>
        <v>2235.89</v>
      </c>
      <c r="U49" s="39">
        <f t="shared" si="8"/>
        <v>0.66874538270807349</v>
      </c>
      <c r="V49" s="38" t="str">
        <f>VLOOKUP($A49,Raw!$B$2:$DG$512,MATCH(DPMS!V$1,Raw!$B$1:$DG$1,0),0)</f>
        <v>476.11</v>
      </c>
      <c r="W49" s="39">
        <f t="shared" si="9"/>
        <v>0.14240251719053304</v>
      </c>
      <c r="X49" s="38" t="str">
        <f>VLOOKUP($A49,Raw!$B$2:$DG$512,MATCH(DPMS!X$1,Raw!$B$1:$DG$1,0),0)</f>
        <v>0</v>
      </c>
      <c r="Y49" s="39">
        <f t="shared" si="10"/>
        <v>0</v>
      </c>
      <c r="Z49" s="38" t="str">
        <f>VLOOKUP($A49,Raw!$B$2:$DG$512,MATCH(DPMS!Z$1,Raw!$B$1:$DG$1,0),0)</f>
        <v>0</v>
      </c>
      <c r="AA49" s="39">
        <f t="shared" si="11"/>
        <v>0</v>
      </c>
      <c r="AB49" s="38" t="str">
        <f>VLOOKUP($A49,Raw!$B$2:$DG$512,MATCH(DPMS!AB$1,Raw!$B$1:$DG$1,0),0)</f>
        <v>3343.41</v>
      </c>
      <c r="AD49" s="25" t="e">
        <f t="shared" si="12"/>
        <v>#DIV/0!</v>
      </c>
      <c r="AE49" s="40">
        <f t="shared" si="13"/>
        <v>5.7927522935779816</v>
      </c>
      <c r="AF49" s="40">
        <f t="shared" si="14"/>
        <v>1.2820470183486239</v>
      </c>
      <c r="AG49" s="40">
        <f t="shared" si="15"/>
        <v>1.4604601226993865</v>
      </c>
      <c r="AH49" s="40">
        <f t="shared" si="16"/>
        <v>0</v>
      </c>
      <c r="AI49" s="40" t="e">
        <f t="shared" si="17"/>
        <v>#DIV/0!</v>
      </c>
      <c r="AJ49" s="40">
        <f t="shared" si="18"/>
        <v>1.5343781551170261</v>
      </c>
    </row>
    <row r="50" spans="1:36" x14ac:dyDescent="0.3">
      <c r="A50" s="1" t="s">
        <v>1075</v>
      </c>
      <c r="B50" s="36" t="str">
        <f>VLOOKUP($A50,Raw!$B$2:$DG$512,MATCH(DPMS!B$1,Raw!$B$1:$DG$1,0),0)</f>
        <v>0</v>
      </c>
      <c r="C50" s="37">
        <f t="shared" si="0"/>
        <v>0</v>
      </c>
      <c r="D50" s="36" t="str">
        <f>VLOOKUP($A50,Raw!$B$2:$DG$512,MATCH(DPMS!D$1,Raw!$B$1:$DG$1,0),0)</f>
        <v>5</v>
      </c>
      <c r="E50" s="37">
        <f t="shared" si="1"/>
        <v>1.8315018315018316E-2</v>
      </c>
      <c r="F50" s="36" t="str">
        <f>VLOOKUP($A50,Raw!$B$2:$DG$512,MATCH(DPMS!F$1,Raw!$B$1:$DG$1,0),0)</f>
        <v>198</v>
      </c>
      <c r="G50" s="37">
        <f t="shared" si="2"/>
        <v>0.72527472527472525</v>
      </c>
      <c r="H50" s="36" t="str">
        <f>VLOOKUP($A50,Raw!$B$2:$DG$512,MATCH(DPMS!H$1,Raw!$B$1:$DG$1,0),0)</f>
        <v>70</v>
      </c>
      <c r="I50" s="37">
        <f t="shared" si="3"/>
        <v>0.25641025641025639</v>
      </c>
      <c r="J50" s="36" t="str">
        <f>VLOOKUP($A50,Raw!$B$2:$DG$512,MATCH(DPMS!J$1,Raw!$B$1:$DG$1,0),0)</f>
        <v>0</v>
      </c>
      <c r="K50" s="37">
        <f t="shared" si="4"/>
        <v>0</v>
      </c>
      <c r="L50" s="36" t="str">
        <f>VLOOKUP($A50,Raw!$B$2:$DG$512,MATCH(DPMS!L$1,Raw!$B$1:$DG$1,0),0)</f>
        <v>0</v>
      </c>
      <c r="M50" s="37">
        <f t="shared" si="5"/>
        <v>0</v>
      </c>
      <c r="N50" s="36" t="str">
        <f>VLOOKUP($A50,Raw!$B$2:$DG$512,MATCH(DPMS!N$1,Raw!$B$1:$DG$1,0),0)</f>
        <v>273</v>
      </c>
      <c r="P50" s="38" t="str">
        <f>VLOOKUP($A50,Raw!$B$2:$DG$512,MATCH(DPMS!P$1,Raw!$B$1:$DG$1,0),0)</f>
        <v>0</v>
      </c>
      <c r="Q50" s="39">
        <f t="shared" si="6"/>
        <v>0</v>
      </c>
      <c r="R50" s="38" t="str">
        <f>VLOOKUP($A50,Raw!$B$2:$DG$512,MATCH(DPMS!R$1,Raw!$B$1:$DG$1,0),0)</f>
        <v>19.4</v>
      </c>
      <c r="S50" s="39">
        <f t="shared" si="7"/>
        <v>7.2910402886349965E-2</v>
      </c>
      <c r="T50" s="38" t="str">
        <f>VLOOKUP($A50,Raw!$B$2:$DG$512,MATCH(DPMS!T$1,Raw!$B$1:$DG$1,0),0)</f>
        <v>175.18</v>
      </c>
      <c r="U50" s="39">
        <f t="shared" si="8"/>
        <v>0.65837342152736023</v>
      </c>
      <c r="V50" s="38" t="str">
        <f>VLOOKUP($A50,Raw!$B$2:$DG$512,MATCH(DPMS!V$1,Raw!$B$1:$DG$1,0),0)</f>
        <v>71.5</v>
      </c>
      <c r="W50" s="39">
        <f t="shared" si="9"/>
        <v>0.26871617558628985</v>
      </c>
      <c r="X50" s="38" t="str">
        <f>VLOOKUP($A50,Raw!$B$2:$DG$512,MATCH(DPMS!X$1,Raw!$B$1:$DG$1,0),0)</f>
        <v>0</v>
      </c>
      <c r="Y50" s="39">
        <f t="shared" si="10"/>
        <v>0</v>
      </c>
      <c r="Z50" s="38" t="str">
        <f>VLOOKUP($A50,Raw!$B$2:$DG$512,MATCH(DPMS!Z$1,Raw!$B$1:$DG$1,0),0)</f>
        <v>0</v>
      </c>
      <c r="AA50" s="39">
        <f t="shared" si="11"/>
        <v>0</v>
      </c>
      <c r="AB50" s="38" t="str">
        <f>VLOOKUP($A50,Raw!$B$2:$DG$512,MATCH(DPMS!AB$1,Raw!$B$1:$DG$1,0),0)</f>
        <v>266.08</v>
      </c>
      <c r="AD50" s="25" t="e">
        <f t="shared" si="12"/>
        <v>#DIV/0!</v>
      </c>
      <c r="AE50" s="40">
        <f t="shared" si="13"/>
        <v>3.88</v>
      </c>
      <c r="AF50" s="40">
        <f t="shared" si="14"/>
        <v>0.88474747474747473</v>
      </c>
      <c r="AG50" s="40">
        <f t="shared" si="15"/>
        <v>1.0214285714285714</v>
      </c>
      <c r="AH50" s="40">
        <f t="shared" si="16"/>
        <v>0</v>
      </c>
      <c r="AI50" s="40" t="e">
        <f t="shared" si="17"/>
        <v>#DIV/0!</v>
      </c>
      <c r="AJ50" s="40">
        <f t="shared" si="18"/>
        <v>0.97465201465201456</v>
      </c>
    </row>
    <row r="51" spans="1:36" x14ac:dyDescent="0.3">
      <c r="A51" s="1" t="s">
        <v>1095</v>
      </c>
      <c r="B51" s="36" t="str">
        <f>VLOOKUP($A51,Raw!$B$2:$DG$512,MATCH(DPMS!B$1,Raw!$B$1:$DG$1,0),0)</f>
        <v>0</v>
      </c>
      <c r="C51" s="37">
        <f t="shared" si="0"/>
        <v>0</v>
      </c>
      <c r="D51" s="36" t="str">
        <f>VLOOKUP($A51,Raw!$B$2:$DG$512,MATCH(DPMS!D$1,Raw!$B$1:$DG$1,0),0)</f>
        <v>1</v>
      </c>
      <c r="E51" s="37">
        <f t="shared" si="1"/>
        <v>1.8181818181818181E-2</v>
      </c>
      <c r="F51" s="36" t="str">
        <f>VLOOKUP($A51,Raw!$B$2:$DG$512,MATCH(DPMS!F$1,Raw!$B$1:$DG$1,0),0)</f>
        <v>54</v>
      </c>
      <c r="G51" s="37">
        <f t="shared" si="2"/>
        <v>0.98181818181818181</v>
      </c>
      <c r="H51" s="36" t="str">
        <f>VLOOKUP($A51,Raw!$B$2:$DG$512,MATCH(DPMS!H$1,Raw!$B$1:$DG$1,0),0)</f>
        <v>0</v>
      </c>
      <c r="I51" s="37">
        <f t="shared" si="3"/>
        <v>0</v>
      </c>
      <c r="J51" s="36" t="str">
        <f>VLOOKUP($A51,Raw!$B$2:$DG$512,MATCH(DPMS!J$1,Raw!$B$1:$DG$1,0),0)</f>
        <v>0</v>
      </c>
      <c r="K51" s="37">
        <f t="shared" si="4"/>
        <v>0</v>
      </c>
      <c r="L51" s="36" t="str">
        <f>VLOOKUP($A51,Raw!$B$2:$DG$512,MATCH(DPMS!L$1,Raw!$B$1:$DG$1,0),0)</f>
        <v>0</v>
      </c>
      <c r="M51" s="37">
        <f t="shared" si="5"/>
        <v>0</v>
      </c>
      <c r="N51" s="36" t="str">
        <f>VLOOKUP($A51,Raw!$B$2:$DG$512,MATCH(DPMS!N$1,Raw!$B$1:$DG$1,0),0)</f>
        <v>55</v>
      </c>
      <c r="P51" s="38" t="str">
        <f>VLOOKUP($A51,Raw!$B$2:$DG$512,MATCH(DPMS!P$1,Raw!$B$1:$DG$1,0),0)</f>
        <v>0</v>
      </c>
      <c r="Q51" s="39">
        <f t="shared" si="6"/>
        <v>0</v>
      </c>
      <c r="R51" s="38" t="str">
        <f>VLOOKUP($A51,Raw!$B$2:$DG$512,MATCH(DPMS!R$1,Raw!$B$1:$DG$1,0),0)</f>
        <v>4.15</v>
      </c>
      <c r="S51" s="39">
        <f t="shared" si="7"/>
        <v>5.0120772946859911E-2</v>
      </c>
      <c r="T51" s="38" t="str">
        <f>VLOOKUP($A51,Raw!$B$2:$DG$512,MATCH(DPMS!T$1,Raw!$B$1:$DG$1,0),0)</f>
        <v>78.66</v>
      </c>
      <c r="U51" s="39">
        <f t="shared" si="8"/>
        <v>0.95</v>
      </c>
      <c r="V51" s="38" t="str">
        <f>VLOOKUP($A51,Raw!$B$2:$DG$512,MATCH(DPMS!V$1,Raw!$B$1:$DG$1,0),0)</f>
        <v>0</v>
      </c>
      <c r="W51" s="39">
        <f t="shared" si="9"/>
        <v>0</v>
      </c>
      <c r="X51" s="38" t="str">
        <f>VLOOKUP($A51,Raw!$B$2:$DG$512,MATCH(DPMS!X$1,Raw!$B$1:$DG$1,0),0)</f>
        <v>0</v>
      </c>
      <c r="Y51" s="39">
        <f t="shared" si="10"/>
        <v>0</v>
      </c>
      <c r="Z51" s="38" t="str">
        <f>VLOOKUP($A51,Raw!$B$2:$DG$512,MATCH(DPMS!Z$1,Raw!$B$1:$DG$1,0),0)</f>
        <v>0</v>
      </c>
      <c r="AA51" s="39">
        <f t="shared" si="11"/>
        <v>0</v>
      </c>
      <c r="AB51" s="38" t="str">
        <f>VLOOKUP($A51,Raw!$B$2:$DG$512,MATCH(DPMS!AB$1,Raw!$B$1:$DG$1,0),0)</f>
        <v>82.8</v>
      </c>
      <c r="AD51" s="25" t="e">
        <f t="shared" si="12"/>
        <v>#DIV/0!</v>
      </c>
      <c r="AE51" s="40">
        <f t="shared" si="13"/>
        <v>4.1500000000000004</v>
      </c>
      <c r="AF51" s="40">
        <f t="shared" si="14"/>
        <v>1.4566666666666666</v>
      </c>
      <c r="AG51" s="40" t="e">
        <f t="shared" si="15"/>
        <v>#DIV/0!</v>
      </c>
      <c r="AH51" s="40">
        <f t="shared" si="16"/>
        <v>0</v>
      </c>
      <c r="AI51" s="40" t="e">
        <f t="shared" si="17"/>
        <v>#DIV/0!</v>
      </c>
      <c r="AJ51" s="40">
        <f t="shared" si="18"/>
        <v>1.5054545454545454</v>
      </c>
    </row>
    <row r="52" spans="1:36" x14ac:dyDescent="0.3">
      <c r="A52" s="1" t="s">
        <v>1109</v>
      </c>
      <c r="B52" s="36" t="str">
        <f>VLOOKUP($A52,Raw!$B$2:$DG$512,MATCH(DPMS!B$1,Raw!$B$1:$DG$1,0),0)</f>
        <v>0</v>
      </c>
      <c r="C52" s="37">
        <f t="shared" si="0"/>
        <v>0</v>
      </c>
      <c r="D52" s="36" t="str">
        <f>VLOOKUP($A52,Raw!$B$2:$DG$512,MATCH(DPMS!D$1,Raw!$B$1:$DG$1,0),0)</f>
        <v>5</v>
      </c>
      <c r="E52" s="37">
        <f t="shared" si="1"/>
        <v>0.10869565217391304</v>
      </c>
      <c r="F52" s="36" t="str">
        <f>VLOOKUP($A52,Raw!$B$2:$DG$512,MATCH(DPMS!F$1,Raw!$B$1:$DG$1,0),0)</f>
        <v>37</v>
      </c>
      <c r="G52" s="37">
        <f t="shared" si="2"/>
        <v>0.80434782608695654</v>
      </c>
      <c r="H52" s="36" t="str">
        <f>VLOOKUP($A52,Raw!$B$2:$DG$512,MATCH(DPMS!H$1,Raw!$B$1:$DG$1,0),0)</f>
        <v>4</v>
      </c>
      <c r="I52" s="37">
        <f t="shared" si="3"/>
        <v>8.6956521739130432E-2</v>
      </c>
      <c r="J52" s="36" t="str">
        <f>VLOOKUP($A52,Raw!$B$2:$DG$512,MATCH(DPMS!J$1,Raw!$B$1:$DG$1,0),0)</f>
        <v>0</v>
      </c>
      <c r="K52" s="37">
        <f t="shared" si="4"/>
        <v>0</v>
      </c>
      <c r="L52" s="36" t="str">
        <f>VLOOKUP($A52,Raw!$B$2:$DG$512,MATCH(DPMS!L$1,Raw!$B$1:$DG$1,0),0)</f>
        <v>0</v>
      </c>
      <c r="M52" s="37">
        <f t="shared" si="5"/>
        <v>0</v>
      </c>
      <c r="N52" s="36" t="str">
        <f>VLOOKUP($A52,Raw!$B$2:$DG$512,MATCH(DPMS!N$1,Raw!$B$1:$DG$1,0),0)</f>
        <v>46</v>
      </c>
      <c r="P52" s="38" t="str">
        <f>VLOOKUP($A52,Raw!$B$2:$DG$512,MATCH(DPMS!P$1,Raw!$B$1:$DG$1,0),0)</f>
        <v>0</v>
      </c>
      <c r="Q52" s="39">
        <f t="shared" si="6"/>
        <v>0</v>
      </c>
      <c r="R52" s="38" t="str">
        <f>VLOOKUP($A52,Raw!$B$2:$DG$512,MATCH(DPMS!R$1,Raw!$B$1:$DG$1,0),0)</f>
        <v>11.24</v>
      </c>
      <c r="S52" s="39">
        <f t="shared" si="7"/>
        <v>0.27341279494040382</v>
      </c>
      <c r="T52" s="38" t="str">
        <f>VLOOKUP($A52,Raw!$B$2:$DG$512,MATCH(DPMS!T$1,Raw!$B$1:$DG$1,0),0)</f>
        <v>26.36</v>
      </c>
      <c r="U52" s="39">
        <f t="shared" si="8"/>
        <v>0.64120651909511073</v>
      </c>
      <c r="V52" s="38" t="str">
        <f>VLOOKUP($A52,Raw!$B$2:$DG$512,MATCH(DPMS!V$1,Raw!$B$1:$DG$1,0),0)</f>
        <v>3.51</v>
      </c>
      <c r="W52" s="39">
        <f t="shared" si="9"/>
        <v>8.5380685964485517E-2</v>
      </c>
      <c r="X52" s="38" t="str">
        <f>VLOOKUP($A52,Raw!$B$2:$DG$512,MATCH(DPMS!X$1,Raw!$B$1:$DG$1,0),0)</f>
        <v>0</v>
      </c>
      <c r="Y52" s="39">
        <f t="shared" si="10"/>
        <v>0</v>
      </c>
      <c r="Z52" s="38" t="str">
        <f>VLOOKUP($A52,Raw!$B$2:$DG$512,MATCH(DPMS!Z$1,Raw!$B$1:$DG$1,0),0)</f>
        <v>0</v>
      </c>
      <c r="AA52" s="39">
        <f t="shared" si="11"/>
        <v>0</v>
      </c>
      <c r="AB52" s="38" t="str">
        <f>VLOOKUP($A52,Raw!$B$2:$DG$512,MATCH(DPMS!AB$1,Raw!$B$1:$DG$1,0),0)</f>
        <v>41.11</v>
      </c>
      <c r="AD52" s="25" t="e">
        <f t="shared" si="12"/>
        <v>#DIV/0!</v>
      </c>
      <c r="AE52" s="40">
        <f t="shared" si="13"/>
        <v>2.2480000000000002</v>
      </c>
      <c r="AF52" s="40">
        <f t="shared" si="14"/>
        <v>0.71243243243243237</v>
      </c>
      <c r="AG52" s="40">
        <f t="shared" si="15"/>
        <v>0.87749999999999995</v>
      </c>
      <c r="AH52" s="40">
        <f t="shared" si="16"/>
        <v>0</v>
      </c>
      <c r="AI52" s="40" t="e">
        <f t="shared" si="17"/>
        <v>#DIV/0!</v>
      </c>
      <c r="AJ52" s="40">
        <f t="shared" si="18"/>
        <v>0.893695652173913</v>
      </c>
    </row>
    <row r="53" spans="1:36" x14ac:dyDescent="0.3">
      <c r="A53" s="1" t="s">
        <v>1125</v>
      </c>
      <c r="B53" s="36" t="str">
        <f>VLOOKUP($A53,Raw!$B$2:$DG$512,MATCH(DPMS!B$1,Raw!$B$1:$DG$1,0),0)</f>
        <v>0</v>
      </c>
      <c r="C53" s="37">
        <f t="shared" si="0"/>
        <v>0</v>
      </c>
      <c r="D53" s="36" t="str">
        <f>VLOOKUP($A53,Raw!$B$2:$DG$512,MATCH(DPMS!D$1,Raw!$B$1:$DG$1,0),0)</f>
        <v>3</v>
      </c>
      <c r="E53" s="37">
        <f t="shared" si="1"/>
        <v>3.614457831325301E-2</v>
      </c>
      <c r="F53" s="36" t="str">
        <f>VLOOKUP($A53,Raw!$B$2:$DG$512,MATCH(DPMS!F$1,Raw!$B$1:$DG$1,0),0)</f>
        <v>74</v>
      </c>
      <c r="G53" s="37">
        <f t="shared" si="2"/>
        <v>0.89156626506024095</v>
      </c>
      <c r="H53" s="36" t="str">
        <f>VLOOKUP($A53,Raw!$B$2:$DG$512,MATCH(DPMS!H$1,Raw!$B$1:$DG$1,0),0)</f>
        <v>5</v>
      </c>
      <c r="I53" s="37">
        <f t="shared" si="3"/>
        <v>6.0240963855421686E-2</v>
      </c>
      <c r="J53" s="36" t="str">
        <f>VLOOKUP($A53,Raw!$B$2:$DG$512,MATCH(DPMS!J$1,Raw!$B$1:$DG$1,0),0)</f>
        <v>1</v>
      </c>
      <c r="K53" s="37">
        <f t="shared" si="4"/>
        <v>1.2048192771084338E-2</v>
      </c>
      <c r="L53" s="36" t="str">
        <f>VLOOKUP($A53,Raw!$B$2:$DG$512,MATCH(DPMS!L$1,Raw!$B$1:$DG$1,0),0)</f>
        <v>0</v>
      </c>
      <c r="M53" s="37">
        <f t="shared" si="5"/>
        <v>0</v>
      </c>
      <c r="N53" s="36" t="str">
        <f>VLOOKUP($A53,Raw!$B$2:$DG$512,MATCH(DPMS!N$1,Raw!$B$1:$DG$1,0),0)</f>
        <v>83</v>
      </c>
      <c r="P53" s="38" t="str">
        <f>VLOOKUP($A53,Raw!$B$2:$DG$512,MATCH(DPMS!P$1,Raw!$B$1:$DG$1,0),0)</f>
        <v>0</v>
      </c>
      <c r="Q53" s="39">
        <f t="shared" si="6"/>
        <v>0</v>
      </c>
      <c r="R53" s="38" t="str">
        <f>VLOOKUP($A53,Raw!$B$2:$DG$512,MATCH(DPMS!R$1,Raw!$B$1:$DG$1,0),0)</f>
        <v>77.39</v>
      </c>
      <c r="S53" s="39">
        <f t="shared" si="7"/>
        <v>0.16208348168471318</v>
      </c>
      <c r="T53" s="38" t="str">
        <f>VLOOKUP($A53,Raw!$B$2:$DG$512,MATCH(DPMS!T$1,Raw!$B$1:$DG$1,0),0)</f>
        <v>262.7</v>
      </c>
      <c r="U53" s="39">
        <f t="shared" si="8"/>
        <v>0.55019163507654922</v>
      </c>
      <c r="V53" s="38" t="str">
        <f>VLOOKUP($A53,Raw!$B$2:$DG$512,MATCH(DPMS!V$1,Raw!$B$1:$DG$1,0),0)</f>
        <v>30.36</v>
      </c>
      <c r="W53" s="39">
        <f t="shared" si="9"/>
        <v>6.3585146710788104E-2</v>
      </c>
      <c r="X53" s="38" t="str">
        <f>VLOOKUP($A53,Raw!$B$2:$DG$512,MATCH(DPMS!X$1,Raw!$B$1:$DG$1,0),0)</f>
        <v>107.02</v>
      </c>
      <c r="Y53" s="39">
        <f t="shared" si="10"/>
        <v>0.22413973652794938</v>
      </c>
      <c r="Z53" s="38" t="str">
        <f>VLOOKUP($A53,Raw!$B$2:$DG$512,MATCH(DPMS!Z$1,Raw!$B$1:$DG$1,0),0)</f>
        <v>0</v>
      </c>
      <c r="AA53" s="39">
        <f t="shared" si="11"/>
        <v>0</v>
      </c>
      <c r="AB53" s="38" t="str">
        <f>VLOOKUP($A53,Raw!$B$2:$DG$512,MATCH(DPMS!AB$1,Raw!$B$1:$DG$1,0),0)</f>
        <v>477.47</v>
      </c>
      <c r="AD53" s="25" t="e">
        <f t="shared" si="12"/>
        <v>#DIV/0!</v>
      </c>
      <c r="AE53" s="40">
        <f t="shared" si="13"/>
        <v>25.796666666666667</v>
      </c>
      <c r="AF53" s="40">
        <f t="shared" si="14"/>
        <v>3.55</v>
      </c>
      <c r="AG53" s="40">
        <f t="shared" si="15"/>
        <v>6.0720000000000001</v>
      </c>
      <c r="AH53" s="40">
        <f t="shared" si="16"/>
        <v>53.51</v>
      </c>
      <c r="AI53" s="40" t="e">
        <f t="shared" si="17"/>
        <v>#DIV/0!</v>
      </c>
      <c r="AJ53" s="40">
        <f t="shared" si="18"/>
        <v>5.7526506024096387</v>
      </c>
    </row>
    <row r="54" spans="1:36" x14ac:dyDescent="0.3">
      <c r="A54" s="1" t="s">
        <v>1151</v>
      </c>
      <c r="B54" s="36" t="str">
        <f>VLOOKUP($A54,Raw!$B$2:$DG$512,MATCH(DPMS!B$1,Raw!$B$1:$DG$1,0),0)</f>
        <v>0</v>
      </c>
      <c r="C54" s="37">
        <f t="shared" si="0"/>
        <v>0</v>
      </c>
      <c r="D54" s="36" t="str">
        <f>VLOOKUP($A54,Raw!$B$2:$DG$512,MATCH(DPMS!D$1,Raw!$B$1:$DG$1,0),0)</f>
        <v>63</v>
      </c>
      <c r="E54" s="37">
        <f t="shared" si="1"/>
        <v>3.2440782698249231E-2</v>
      </c>
      <c r="F54" s="36" t="str">
        <f>VLOOKUP($A54,Raw!$B$2:$DG$512,MATCH(DPMS!F$1,Raw!$B$1:$DG$1,0),0)</f>
        <v>1543</v>
      </c>
      <c r="G54" s="37">
        <f t="shared" si="2"/>
        <v>0.79454170957775494</v>
      </c>
      <c r="H54" s="36" t="str">
        <f>VLOOKUP($A54,Raw!$B$2:$DG$512,MATCH(DPMS!H$1,Raw!$B$1:$DG$1,0),0)</f>
        <v>336</v>
      </c>
      <c r="I54" s="37">
        <f t="shared" si="3"/>
        <v>0.17301750772399588</v>
      </c>
      <c r="J54" s="36" t="str">
        <f>VLOOKUP($A54,Raw!$B$2:$DG$512,MATCH(DPMS!J$1,Raw!$B$1:$DG$1,0),0)</f>
        <v>0</v>
      </c>
      <c r="K54" s="37">
        <f t="shared" si="4"/>
        <v>0</v>
      </c>
      <c r="L54" s="36" t="str">
        <f>VLOOKUP($A54,Raw!$B$2:$DG$512,MATCH(DPMS!L$1,Raw!$B$1:$DG$1,0),0)</f>
        <v>0</v>
      </c>
      <c r="M54" s="37">
        <f t="shared" si="5"/>
        <v>0</v>
      </c>
      <c r="N54" s="36" t="str">
        <f>VLOOKUP($A54,Raw!$B$2:$DG$512,MATCH(DPMS!N$1,Raw!$B$1:$DG$1,0),0)</f>
        <v>1942</v>
      </c>
      <c r="P54" s="38" t="str">
        <f>VLOOKUP($A54,Raw!$B$2:$DG$512,MATCH(DPMS!P$1,Raw!$B$1:$DG$1,0),0)</f>
        <v>0</v>
      </c>
      <c r="Q54" s="39">
        <f t="shared" si="6"/>
        <v>0</v>
      </c>
      <c r="R54" s="38" t="str">
        <f>VLOOKUP($A54,Raw!$B$2:$DG$512,MATCH(DPMS!R$1,Raw!$B$1:$DG$1,0),0)</f>
        <v>207.02</v>
      </c>
      <c r="S54" s="39">
        <f t="shared" si="7"/>
        <v>3.7206443461554363E-2</v>
      </c>
      <c r="T54" s="38" t="str">
        <f>VLOOKUP($A54,Raw!$B$2:$DG$512,MATCH(DPMS!T$1,Raw!$B$1:$DG$1,0),0)</f>
        <v>4359.43</v>
      </c>
      <c r="U54" s="39">
        <f t="shared" si="8"/>
        <v>0.78349379682931086</v>
      </c>
      <c r="V54" s="38" t="str">
        <f>VLOOKUP($A54,Raw!$B$2:$DG$512,MATCH(DPMS!V$1,Raw!$B$1:$DG$1,0),0)</f>
        <v>997.64</v>
      </c>
      <c r="W54" s="39">
        <f t="shared" si="9"/>
        <v>0.17929975970913481</v>
      </c>
      <c r="X54" s="38" t="str">
        <f>VLOOKUP($A54,Raw!$B$2:$DG$512,MATCH(DPMS!X$1,Raw!$B$1:$DG$1,0),0)</f>
        <v>0</v>
      </c>
      <c r="Y54" s="39">
        <f t="shared" si="10"/>
        <v>0</v>
      </c>
      <c r="Z54" s="38" t="str">
        <f>VLOOKUP($A54,Raw!$B$2:$DG$512,MATCH(DPMS!Z$1,Raw!$B$1:$DG$1,0),0)</f>
        <v>0</v>
      </c>
      <c r="AA54" s="39">
        <f t="shared" si="11"/>
        <v>0</v>
      </c>
      <c r="AB54" s="38" t="str">
        <f>VLOOKUP($A54,Raw!$B$2:$DG$512,MATCH(DPMS!AB$1,Raw!$B$1:$DG$1,0),0)</f>
        <v>5564.09</v>
      </c>
      <c r="AD54" s="25" t="e">
        <f t="shared" si="12"/>
        <v>#DIV/0!</v>
      </c>
      <c r="AE54" s="40">
        <f t="shared" si="13"/>
        <v>3.2860317460317461</v>
      </c>
      <c r="AF54" s="40">
        <f t="shared" si="14"/>
        <v>2.8252948801036943</v>
      </c>
      <c r="AG54" s="40">
        <f t="shared" si="15"/>
        <v>2.9691666666666667</v>
      </c>
      <c r="AH54" s="40">
        <f t="shared" si="16"/>
        <v>0</v>
      </c>
      <c r="AI54" s="40" t="e">
        <f t="shared" si="17"/>
        <v>#DIV/0!</v>
      </c>
      <c r="AJ54" s="40">
        <f t="shared" si="18"/>
        <v>2.8651338825952628</v>
      </c>
    </row>
    <row r="55" spans="1:36" x14ac:dyDescent="0.3">
      <c r="A55" s="1" t="s">
        <v>1171</v>
      </c>
      <c r="B55" s="36" t="str">
        <f>VLOOKUP($A55,Raw!$B$2:$DG$512,MATCH(DPMS!B$1,Raw!$B$1:$DG$1,0),0)</f>
        <v>0</v>
      </c>
      <c r="C55" s="37">
        <f t="shared" si="0"/>
        <v>0</v>
      </c>
      <c r="D55" s="36" t="str">
        <f>VLOOKUP($A55,Raw!$B$2:$DG$512,MATCH(DPMS!D$1,Raw!$B$1:$DG$1,0),0)</f>
        <v>15</v>
      </c>
      <c r="E55" s="37">
        <f t="shared" si="1"/>
        <v>0.27272727272727271</v>
      </c>
      <c r="F55" s="36" t="str">
        <f>VLOOKUP($A55,Raw!$B$2:$DG$512,MATCH(DPMS!F$1,Raw!$B$1:$DG$1,0),0)</f>
        <v>37</v>
      </c>
      <c r="G55" s="37">
        <f t="shared" si="2"/>
        <v>0.67272727272727273</v>
      </c>
      <c r="H55" s="36" t="str">
        <f>VLOOKUP($A55,Raw!$B$2:$DG$512,MATCH(DPMS!H$1,Raw!$B$1:$DG$1,0),0)</f>
        <v>3</v>
      </c>
      <c r="I55" s="37">
        <f t="shared" si="3"/>
        <v>5.4545454545454543E-2</v>
      </c>
      <c r="J55" s="36" t="str">
        <f>VLOOKUP($A55,Raw!$B$2:$DG$512,MATCH(DPMS!J$1,Raw!$B$1:$DG$1,0),0)</f>
        <v>0</v>
      </c>
      <c r="K55" s="37">
        <f t="shared" si="4"/>
        <v>0</v>
      </c>
      <c r="L55" s="36" t="str">
        <f>VLOOKUP($A55,Raw!$B$2:$DG$512,MATCH(DPMS!L$1,Raw!$B$1:$DG$1,0),0)</f>
        <v>0</v>
      </c>
      <c r="M55" s="37">
        <f t="shared" si="5"/>
        <v>0</v>
      </c>
      <c r="N55" s="36" t="str">
        <f>VLOOKUP($A55,Raw!$B$2:$DG$512,MATCH(DPMS!N$1,Raw!$B$1:$DG$1,0),0)</f>
        <v>55</v>
      </c>
      <c r="P55" s="38" t="str">
        <f>VLOOKUP($A55,Raw!$B$2:$DG$512,MATCH(DPMS!P$1,Raw!$B$1:$DG$1,0),0)</f>
        <v>0</v>
      </c>
      <c r="Q55" s="39">
        <f t="shared" si="6"/>
        <v>0</v>
      </c>
      <c r="R55" s="38" t="str">
        <f>VLOOKUP($A55,Raw!$B$2:$DG$512,MATCH(DPMS!R$1,Raw!$B$1:$DG$1,0),0)</f>
        <v>102.64432</v>
      </c>
      <c r="S55" s="39">
        <f t="shared" si="7"/>
        <v>0.13850560736538151</v>
      </c>
      <c r="T55" s="38" t="str">
        <f>VLOOKUP($A55,Raw!$B$2:$DG$512,MATCH(DPMS!T$1,Raw!$B$1:$DG$1,0),0)</f>
        <v>576.61049</v>
      </c>
      <c r="U55" s="39">
        <f t="shared" si="8"/>
        <v>0.77806337584681007</v>
      </c>
      <c r="V55" s="38" t="str">
        <f>VLOOKUP($A55,Raw!$B$2:$DG$512,MATCH(DPMS!V$1,Raw!$B$1:$DG$1,0),0)</f>
        <v>61.82941</v>
      </c>
      <c r="W55" s="39">
        <f t="shared" si="9"/>
        <v>8.3431016787808551E-2</v>
      </c>
      <c r="X55" s="38" t="str">
        <f>VLOOKUP($A55,Raw!$B$2:$DG$512,MATCH(DPMS!X$1,Raw!$B$1:$DG$1,0),0)</f>
        <v>0</v>
      </c>
      <c r="Y55" s="39">
        <f t="shared" si="10"/>
        <v>0</v>
      </c>
      <c r="Z55" s="38" t="str">
        <f>VLOOKUP($A55,Raw!$B$2:$DG$512,MATCH(DPMS!Z$1,Raw!$B$1:$DG$1,0),0)</f>
        <v>0</v>
      </c>
      <c r="AA55" s="39">
        <f t="shared" si="11"/>
        <v>0</v>
      </c>
      <c r="AB55" s="38" t="str">
        <f>VLOOKUP($A55,Raw!$B$2:$DG$512,MATCH(DPMS!AB$1,Raw!$B$1:$DG$1,0),0)</f>
        <v>741.08422</v>
      </c>
      <c r="AD55" s="25" t="e">
        <f t="shared" si="12"/>
        <v>#DIV/0!</v>
      </c>
      <c r="AE55" s="40">
        <f t="shared" si="13"/>
        <v>6.8429546666666665</v>
      </c>
      <c r="AF55" s="40">
        <f t="shared" si="14"/>
        <v>15.584067297297299</v>
      </c>
      <c r="AG55" s="40">
        <f t="shared" si="15"/>
        <v>20.609803333333335</v>
      </c>
      <c r="AH55" s="40">
        <f t="shared" si="16"/>
        <v>0</v>
      </c>
      <c r="AI55" s="40" t="e">
        <f t="shared" si="17"/>
        <v>#DIV/0!</v>
      </c>
      <c r="AJ55" s="40">
        <f t="shared" si="18"/>
        <v>13.474258545454544</v>
      </c>
    </row>
    <row r="56" spans="1:36" x14ac:dyDescent="0.3">
      <c r="A56" s="1" t="s">
        <v>1205</v>
      </c>
      <c r="B56" s="36" t="str">
        <f>VLOOKUP($A56,Raw!$B$2:$DG$512,MATCH(DPMS!B$1,Raw!$B$1:$DG$1,0),0)</f>
        <v>0</v>
      </c>
      <c r="C56" s="37" t="e">
        <f t="shared" si="0"/>
        <v>#DIV/0!</v>
      </c>
      <c r="D56" s="36" t="str">
        <f>VLOOKUP($A56,Raw!$B$2:$DG$512,MATCH(DPMS!D$1,Raw!$B$1:$DG$1,0),0)</f>
        <v>0</v>
      </c>
      <c r="E56" s="37" t="e">
        <f t="shared" si="1"/>
        <v>#DIV/0!</v>
      </c>
      <c r="F56" s="36" t="str">
        <f>VLOOKUP($A56,Raw!$B$2:$DG$512,MATCH(DPMS!F$1,Raw!$B$1:$DG$1,0),0)</f>
        <v>0</v>
      </c>
      <c r="G56" s="37" t="e">
        <f t="shared" si="2"/>
        <v>#DIV/0!</v>
      </c>
      <c r="H56" s="36" t="str">
        <f>VLOOKUP($A56,Raw!$B$2:$DG$512,MATCH(DPMS!H$1,Raw!$B$1:$DG$1,0),0)</f>
        <v>0</v>
      </c>
      <c r="I56" s="37" t="e">
        <f t="shared" si="3"/>
        <v>#DIV/0!</v>
      </c>
      <c r="J56" s="36" t="str">
        <f>VLOOKUP($A56,Raw!$B$2:$DG$512,MATCH(DPMS!J$1,Raw!$B$1:$DG$1,0),0)</f>
        <v>0</v>
      </c>
      <c r="K56" s="37" t="e">
        <f t="shared" si="4"/>
        <v>#DIV/0!</v>
      </c>
      <c r="L56" s="36" t="str">
        <f>VLOOKUP($A56,Raw!$B$2:$DG$512,MATCH(DPMS!L$1,Raw!$B$1:$DG$1,0),0)</f>
        <v>0</v>
      </c>
      <c r="M56" s="37" t="e">
        <f t="shared" si="5"/>
        <v>#DIV/0!</v>
      </c>
      <c r="N56" s="36" t="str">
        <f>VLOOKUP($A56,Raw!$B$2:$DG$512,MATCH(DPMS!N$1,Raw!$B$1:$DG$1,0),0)</f>
        <v>0</v>
      </c>
      <c r="P56" s="38" t="str">
        <f>VLOOKUP($A56,Raw!$B$2:$DG$512,MATCH(DPMS!P$1,Raw!$B$1:$DG$1,0),0)</f>
        <v>0</v>
      </c>
      <c r="Q56" s="39" t="e">
        <f t="shared" si="6"/>
        <v>#DIV/0!</v>
      </c>
      <c r="R56" s="38" t="str">
        <f>VLOOKUP($A56,Raw!$B$2:$DG$512,MATCH(DPMS!R$1,Raw!$B$1:$DG$1,0),0)</f>
        <v>0</v>
      </c>
      <c r="S56" s="39" t="e">
        <f t="shared" si="7"/>
        <v>#DIV/0!</v>
      </c>
      <c r="T56" s="38" t="str">
        <f>VLOOKUP($A56,Raw!$B$2:$DG$512,MATCH(DPMS!T$1,Raw!$B$1:$DG$1,0),0)</f>
        <v>0</v>
      </c>
      <c r="U56" s="39" t="e">
        <f t="shared" si="8"/>
        <v>#DIV/0!</v>
      </c>
      <c r="V56" s="38" t="str">
        <f>VLOOKUP($A56,Raw!$B$2:$DG$512,MATCH(DPMS!V$1,Raw!$B$1:$DG$1,0),0)</f>
        <v>0</v>
      </c>
      <c r="W56" s="39" t="e">
        <f t="shared" si="9"/>
        <v>#DIV/0!</v>
      </c>
      <c r="X56" s="38" t="str">
        <f>VLOOKUP($A56,Raw!$B$2:$DG$512,MATCH(DPMS!X$1,Raw!$B$1:$DG$1,0),0)</f>
        <v>0</v>
      </c>
      <c r="Y56" s="39" t="e">
        <f t="shared" si="10"/>
        <v>#DIV/0!</v>
      </c>
      <c r="Z56" s="38" t="str">
        <f>VLOOKUP($A56,Raw!$B$2:$DG$512,MATCH(DPMS!Z$1,Raw!$B$1:$DG$1,0),0)</f>
        <v>0</v>
      </c>
      <c r="AA56" s="39" t="e">
        <f t="shared" si="11"/>
        <v>#DIV/0!</v>
      </c>
      <c r="AB56" s="38" t="str">
        <f>VLOOKUP($A56,Raw!$B$2:$DG$512,MATCH(DPMS!AB$1,Raw!$B$1:$DG$1,0),0)</f>
        <v>0</v>
      </c>
      <c r="AD56" s="25" t="e">
        <f t="shared" si="12"/>
        <v>#DIV/0!</v>
      </c>
      <c r="AE56" s="40" t="e">
        <f t="shared" si="13"/>
        <v>#DIV/0!</v>
      </c>
      <c r="AF56" s="40" t="e">
        <f t="shared" si="14"/>
        <v>#DIV/0!</v>
      </c>
      <c r="AG56" s="40" t="e">
        <f t="shared" si="15"/>
        <v>#DIV/0!</v>
      </c>
      <c r="AH56" s="40">
        <f t="shared" si="16"/>
        <v>0</v>
      </c>
      <c r="AI56" s="40" t="e">
        <f t="shared" si="17"/>
        <v>#DIV/0!</v>
      </c>
      <c r="AJ56" s="40" t="e">
        <f t="shared" si="18"/>
        <v>#DIV/0!</v>
      </c>
    </row>
    <row r="57" spans="1:36" x14ac:dyDescent="0.3">
      <c r="A57" s="1" t="s">
        <v>1212</v>
      </c>
      <c r="B57" s="36" t="str">
        <f>VLOOKUP($A57,Raw!$B$2:$DG$512,MATCH(DPMS!B$1,Raw!$B$1:$DG$1,0),0)</f>
        <v>0</v>
      </c>
      <c r="C57" s="37">
        <f t="shared" si="0"/>
        <v>0</v>
      </c>
      <c r="D57" s="36" t="str">
        <f>VLOOKUP($A57,Raw!$B$2:$DG$512,MATCH(DPMS!D$1,Raw!$B$1:$DG$1,0),0)</f>
        <v>1</v>
      </c>
      <c r="E57" s="37">
        <f t="shared" si="1"/>
        <v>4.4843049327354259E-3</v>
      </c>
      <c r="F57" s="36" t="str">
        <f>VLOOKUP($A57,Raw!$B$2:$DG$512,MATCH(DPMS!F$1,Raw!$B$1:$DG$1,0),0)</f>
        <v>203</v>
      </c>
      <c r="G57" s="37">
        <f t="shared" si="2"/>
        <v>0.91031390134529144</v>
      </c>
      <c r="H57" s="36" t="str">
        <f>VLOOKUP($A57,Raw!$B$2:$DG$512,MATCH(DPMS!H$1,Raw!$B$1:$DG$1,0),0)</f>
        <v>19</v>
      </c>
      <c r="I57" s="37">
        <f t="shared" si="3"/>
        <v>8.520179372197309E-2</v>
      </c>
      <c r="J57" s="36" t="str">
        <f>VLOOKUP($A57,Raw!$B$2:$DG$512,MATCH(DPMS!J$1,Raw!$B$1:$DG$1,0),0)</f>
        <v>0</v>
      </c>
      <c r="K57" s="37">
        <f t="shared" si="4"/>
        <v>0</v>
      </c>
      <c r="L57" s="36" t="str">
        <f>VLOOKUP($A57,Raw!$B$2:$DG$512,MATCH(DPMS!L$1,Raw!$B$1:$DG$1,0),0)</f>
        <v>0</v>
      </c>
      <c r="M57" s="37">
        <f t="shared" si="5"/>
        <v>0</v>
      </c>
      <c r="N57" s="36" t="str">
        <f>VLOOKUP($A57,Raw!$B$2:$DG$512,MATCH(DPMS!N$1,Raw!$B$1:$DG$1,0),0)</f>
        <v>223</v>
      </c>
      <c r="P57" s="38" t="str">
        <f>VLOOKUP($A57,Raw!$B$2:$DG$512,MATCH(DPMS!P$1,Raw!$B$1:$DG$1,0),0)</f>
        <v>0</v>
      </c>
      <c r="Q57" s="39">
        <f t="shared" si="6"/>
        <v>0</v>
      </c>
      <c r="R57" s="38" t="str">
        <f>VLOOKUP($A57,Raw!$B$2:$DG$512,MATCH(DPMS!R$1,Raw!$B$1:$DG$1,0),0)</f>
        <v>1.53</v>
      </c>
      <c r="S57" s="39">
        <f t="shared" si="7"/>
        <v>5.0937177481106639E-3</v>
      </c>
      <c r="T57" s="38" t="str">
        <f>VLOOKUP($A57,Raw!$B$2:$DG$512,MATCH(DPMS!T$1,Raw!$B$1:$DG$1,0),0)</f>
        <v>277.26</v>
      </c>
      <c r="U57" s="39">
        <f t="shared" si="8"/>
        <v>0.92306155741252449</v>
      </c>
      <c r="V57" s="38" t="str">
        <f>VLOOKUP($A57,Raw!$B$2:$DG$512,MATCH(DPMS!V$1,Raw!$B$1:$DG$1,0),0)</f>
        <v>21.58</v>
      </c>
      <c r="W57" s="39">
        <f t="shared" si="9"/>
        <v>7.1844724839364771E-2</v>
      </c>
      <c r="X57" s="38" t="str">
        <f>VLOOKUP($A57,Raw!$B$2:$DG$512,MATCH(DPMS!X$1,Raw!$B$1:$DG$1,0),0)</f>
        <v>0</v>
      </c>
      <c r="Y57" s="39">
        <f t="shared" si="10"/>
        <v>0</v>
      </c>
      <c r="Z57" s="38" t="str">
        <f>VLOOKUP($A57,Raw!$B$2:$DG$512,MATCH(DPMS!Z$1,Raw!$B$1:$DG$1,0),0)</f>
        <v>0</v>
      </c>
      <c r="AA57" s="39">
        <f t="shared" si="11"/>
        <v>0</v>
      </c>
      <c r="AB57" s="38" t="str">
        <f>VLOOKUP($A57,Raw!$B$2:$DG$512,MATCH(DPMS!AB$1,Raw!$B$1:$DG$1,0),0)</f>
        <v>300.37</v>
      </c>
      <c r="AD57" s="25" t="e">
        <f t="shared" si="12"/>
        <v>#DIV/0!</v>
      </c>
      <c r="AE57" s="40">
        <f t="shared" si="13"/>
        <v>1.53</v>
      </c>
      <c r="AF57" s="40">
        <f t="shared" si="14"/>
        <v>1.3658128078817733</v>
      </c>
      <c r="AG57" s="40">
        <f t="shared" si="15"/>
        <v>1.1357894736842105</v>
      </c>
      <c r="AH57" s="40">
        <f t="shared" si="16"/>
        <v>0</v>
      </c>
      <c r="AI57" s="40" t="e">
        <f t="shared" si="17"/>
        <v>#DIV/0!</v>
      </c>
      <c r="AJ57" s="40">
        <f t="shared" si="18"/>
        <v>1.3469506726457399</v>
      </c>
    </row>
    <row r="58" spans="1:36" x14ac:dyDescent="0.3">
      <c r="A58" s="1" t="s">
        <v>1233</v>
      </c>
      <c r="B58" s="36" t="str">
        <f>VLOOKUP($A58,Raw!$B$2:$DG$512,MATCH(DPMS!B$1,Raw!$B$1:$DG$1,0),0)</f>
        <v>0</v>
      </c>
      <c r="C58" s="37">
        <f t="shared" si="0"/>
        <v>0</v>
      </c>
      <c r="D58" s="36" t="str">
        <f>VLOOKUP($A58,Raw!$B$2:$DG$512,MATCH(DPMS!D$1,Raw!$B$1:$DG$1,0),0)</f>
        <v>5</v>
      </c>
      <c r="E58" s="37">
        <f t="shared" si="1"/>
        <v>9.0909090909090912E-2</v>
      </c>
      <c r="F58" s="36" t="str">
        <f>VLOOKUP($A58,Raw!$B$2:$DG$512,MATCH(DPMS!F$1,Raw!$B$1:$DG$1,0),0)</f>
        <v>50</v>
      </c>
      <c r="G58" s="37">
        <f t="shared" si="2"/>
        <v>0.90909090909090906</v>
      </c>
      <c r="H58" s="36" t="str">
        <f>VLOOKUP($A58,Raw!$B$2:$DG$512,MATCH(DPMS!H$1,Raw!$B$1:$DG$1,0),0)</f>
        <v>0</v>
      </c>
      <c r="I58" s="37">
        <f t="shared" si="3"/>
        <v>0</v>
      </c>
      <c r="J58" s="36" t="str">
        <f>VLOOKUP($A58,Raw!$B$2:$DG$512,MATCH(DPMS!J$1,Raw!$B$1:$DG$1,0),0)</f>
        <v>0</v>
      </c>
      <c r="K58" s="37">
        <f t="shared" si="4"/>
        <v>0</v>
      </c>
      <c r="L58" s="36" t="str">
        <f>VLOOKUP($A58,Raw!$B$2:$DG$512,MATCH(DPMS!L$1,Raw!$B$1:$DG$1,0),0)</f>
        <v>0</v>
      </c>
      <c r="M58" s="37">
        <f t="shared" si="5"/>
        <v>0</v>
      </c>
      <c r="N58" s="36" t="str">
        <f>VLOOKUP($A58,Raw!$B$2:$DG$512,MATCH(DPMS!N$1,Raw!$B$1:$DG$1,0),0)</f>
        <v>55</v>
      </c>
      <c r="P58" s="38" t="str">
        <f>VLOOKUP($A58,Raw!$B$2:$DG$512,MATCH(DPMS!P$1,Raw!$B$1:$DG$1,0),0)</f>
        <v>0</v>
      </c>
      <c r="Q58" s="39">
        <f t="shared" si="6"/>
        <v>0</v>
      </c>
      <c r="R58" s="38" t="str">
        <f>VLOOKUP($A58,Raw!$B$2:$DG$512,MATCH(DPMS!R$1,Raw!$B$1:$DG$1,0),0)</f>
        <v>28.59</v>
      </c>
      <c r="S58" s="39">
        <f t="shared" si="7"/>
        <v>0.39347646573080103</v>
      </c>
      <c r="T58" s="38" t="str">
        <f>VLOOKUP($A58,Raw!$B$2:$DG$512,MATCH(DPMS!T$1,Raw!$B$1:$DG$1,0),0)</f>
        <v>44.07</v>
      </c>
      <c r="U58" s="39">
        <f t="shared" si="8"/>
        <v>0.60652353426919903</v>
      </c>
      <c r="V58" s="38" t="str">
        <f>VLOOKUP($A58,Raw!$B$2:$DG$512,MATCH(DPMS!V$1,Raw!$B$1:$DG$1,0),0)</f>
        <v>0</v>
      </c>
      <c r="W58" s="39">
        <f t="shared" si="9"/>
        <v>0</v>
      </c>
      <c r="X58" s="38" t="str">
        <f>VLOOKUP($A58,Raw!$B$2:$DG$512,MATCH(DPMS!X$1,Raw!$B$1:$DG$1,0),0)</f>
        <v>0</v>
      </c>
      <c r="Y58" s="39">
        <f t="shared" si="10"/>
        <v>0</v>
      </c>
      <c r="Z58" s="38" t="str">
        <f>VLOOKUP($A58,Raw!$B$2:$DG$512,MATCH(DPMS!Z$1,Raw!$B$1:$DG$1,0),0)</f>
        <v>0</v>
      </c>
      <c r="AA58" s="39">
        <f t="shared" si="11"/>
        <v>0</v>
      </c>
      <c r="AB58" s="38" t="str">
        <f>VLOOKUP($A58,Raw!$B$2:$DG$512,MATCH(DPMS!AB$1,Raw!$B$1:$DG$1,0),0)</f>
        <v>72.66</v>
      </c>
      <c r="AD58" s="25" t="e">
        <f t="shared" si="12"/>
        <v>#DIV/0!</v>
      </c>
      <c r="AE58" s="40">
        <f t="shared" si="13"/>
        <v>5.718</v>
      </c>
      <c r="AF58" s="40">
        <f t="shared" si="14"/>
        <v>0.88139999999999996</v>
      </c>
      <c r="AG58" s="40" t="e">
        <f t="shared" si="15"/>
        <v>#DIV/0!</v>
      </c>
      <c r="AH58" s="40">
        <f t="shared" si="16"/>
        <v>0</v>
      </c>
      <c r="AI58" s="40" t="e">
        <f t="shared" si="17"/>
        <v>#DIV/0!</v>
      </c>
      <c r="AJ58" s="40">
        <f t="shared" si="18"/>
        <v>1.3210909090909091</v>
      </c>
    </row>
    <row r="59" spans="1:36" x14ac:dyDescent="0.3">
      <c r="A59" s="1" t="s">
        <v>1244</v>
      </c>
      <c r="B59" s="36" t="str">
        <f>VLOOKUP($A59,Raw!$B$2:$DG$512,MATCH(DPMS!B$1,Raw!$B$1:$DG$1,0),0)</f>
        <v>0</v>
      </c>
      <c r="C59" s="37">
        <f t="shared" si="0"/>
        <v>0</v>
      </c>
      <c r="D59" s="36" t="str">
        <f>VLOOKUP($A59,Raw!$B$2:$DG$512,MATCH(DPMS!D$1,Raw!$B$1:$DG$1,0),0)</f>
        <v>44</v>
      </c>
      <c r="E59" s="37">
        <f t="shared" si="1"/>
        <v>8.2242990654205608E-2</v>
      </c>
      <c r="F59" s="36" t="str">
        <f>VLOOKUP($A59,Raw!$B$2:$DG$512,MATCH(DPMS!F$1,Raw!$B$1:$DG$1,0),0)</f>
        <v>408</v>
      </c>
      <c r="G59" s="37">
        <f t="shared" si="2"/>
        <v>0.76261682242990658</v>
      </c>
      <c r="H59" s="36" t="str">
        <f>VLOOKUP($A59,Raw!$B$2:$DG$512,MATCH(DPMS!H$1,Raw!$B$1:$DG$1,0),0)</f>
        <v>82</v>
      </c>
      <c r="I59" s="37">
        <f t="shared" si="3"/>
        <v>0.15327102803738318</v>
      </c>
      <c r="J59" s="36" t="str">
        <f>VLOOKUP($A59,Raw!$B$2:$DG$512,MATCH(DPMS!J$1,Raw!$B$1:$DG$1,0),0)</f>
        <v>1</v>
      </c>
      <c r="K59" s="37">
        <f t="shared" si="4"/>
        <v>1.869158878504673E-3</v>
      </c>
      <c r="L59" s="36" t="str">
        <f>VLOOKUP($A59,Raw!$B$2:$DG$512,MATCH(DPMS!L$1,Raw!$B$1:$DG$1,0),0)</f>
        <v>0</v>
      </c>
      <c r="M59" s="37">
        <f t="shared" si="5"/>
        <v>0</v>
      </c>
      <c r="N59" s="36" t="str">
        <f>VLOOKUP($A59,Raw!$B$2:$DG$512,MATCH(DPMS!N$1,Raw!$B$1:$DG$1,0),0)</f>
        <v>535</v>
      </c>
      <c r="P59" s="38" t="str">
        <f>VLOOKUP($A59,Raw!$B$2:$DG$512,MATCH(DPMS!P$1,Raw!$B$1:$DG$1,0),0)</f>
        <v>0</v>
      </c>
      <c r="Q59" s="39">
        <f t="shared" si="6"/>
        <v>0</v>
      </c>
      <c r="R59" s="38" t="str">
        <f>VLOOKUP($A59,Raw!$B$2:$DG$512,MATCH(DPMS!R$1,Raw!$B$1:$DG$1,0),0)</f>
        <v>617.56524</v>
      </c>
      <c r="S59" s="39">
        <f t="shared" si="7"/>
        <v>0.21116486342774624</v>
      </c>
      <c r="T59" s="38" t="str">
        <f>VLOOKUP($A59,Raw!$B$2:$DG$512,MATCH(DPMS!T$1,Raw!$B$1:$DG$1,0),0)</f>
        <v>1736.75314</v>
      </c>
      <c r="U59" s="39">
        <f t="shared" si="8"/>
        <v>0.59385019729382671</v>
      </c>
      <c r="V59" s="38" t="str">
        <f>VLOOKUP($A59,Raw!$B$2:$DG$512,MATCH(DPMS!V$1,Raw!$B$1:$DG$1,0),0)</f>
        <v>568.20665</v>
      </c>
      <c r="W59" s="39">
        <f t="shared" si="9"/>
        <v>0.1942876183348454</v>
      </c>
      <c r="X59" s="38" t="str">
        <f>VLOOKUP($A59,Raw!$B$2:$DG$512,MATCH(DPMS!X$1,Raw!$B$1:$DG$1,0),0)</f>
        <v>2.03937</v>
      </c>
      <c r="Y59" s="39">
        <f t="shared" si="10"/>
        <v>6.9732436289426339E-4</v>
      </c>
      <c r="Z59" s="38" t="str">
        <f>VLOOKUP($A59,Raw!$B$2:$DG$512,MATCH(DPMS!Z$1,Raw!$B$1:$DG$1,0),0)</f>
        <v>0</v>
      </c>
      <c r="AA59" s="39">
        <f t="shared" si="11"/>
        <v>0</v>
      </c>
      <c r="AB59" s="38" t="str">
        <f>VLOOKUP($A59,Raw!$B$2:$DG$512,MATCH(DPMS!AB$1,Raw!$B$1:$DG$1,0),0)</f>
        <v>2924.56439</v>
      </c>
      <c r="AD59" s="25" t="e">
        <f t="shared" si="12"/>
        <v>#DIV/0!</v>
      </c>
      <c r="AE59" s="40">
        <f t="shared" si="13"/>
        <v>14.035573636363637</v>
      </c>
      <c r="AF59" s="40">
        <f t="shared" si="14"/>
        <v>4.2567478921568629</v>
      </c>
      <c r="AG59" s="40">
        <f t="shared" si="15"/>
        <v>6.9293493902439023</v>
      </c>
      <c r="AH59" s="40">
        <f t="shared" si="16"/>
        <v>1.019685</v>
      </c>
      <c r="AI59" s="40" t="e">
        <f t="shared" si="17"/>
        <v>#DIV/0!</v>
      </c>
      <c r="AJ59" s="40">
        <f t="shared" si="18"/>
        <v>5.4664754953271029</v>
      </c>
    </row>
    <row r="60" spans="1:36" x14ac:dyDescent="0.3">
      <c r="A60" s="1" t="s">
        <v>1258</v>
      </c>
      <c r="B60" s="36" t="str">
        <f>VLOOKUP($A60,Raw!$B$2:$DG$512,MATCH(DPMS!B$1,Raw!$B$1:$DG$1,0),0)</f>
        <v>0</v>
      </c>
      <c r="C60" s="37">
        <f t="shared" si="0"/>
        <v>0</v>
      </c>
      <c r="D60" s="36" t="str">
        <f>VLOOKUP($A60,Raw!$B$2:$DG$512,MATCH(DPMS!D$1,Raw!$B$1:$DG$1,0),0)</f>
        <v>2</v>
      </c>
      <c r="E60" s="37">
        <f t="shared" si="1"/>
        <v>1.6666666666666666E-2</v>
      </c>
      <c r="F60" s="36" t="str">
        <f>VLOOKUP($A60,Raw!$B$2:$DG$512,MATCH(DPMS!F$1,Raw!$B$1:$DG$1,0),0)</f>
        <v>79</v>
      </c>
      <c r="G60" s="37">
        <f t="shared" si="2"/>
        <v>0.65833333333333333</v>
      </c>
      <c r="H60" s="36" t="str">
        <f>VLOOKUP($A60,Raw!$B$2:$DG$512,MATCH(DPMS!H$1,Raw!$B$1:$DG$1,0),0)</f>
        <v>39</v>
      </c>
      <c r="I60" s="37">
        <f t="shared" si="3"/>
        <v>0.32500000000000001</v>
      </c>
      <c r="J60" s="36" t="str">
        <f>VLOOKUP($A60,Raw!$B$2:$DG$512,MATCH(DPMS!J$1,Raw!$B$1:$DG$1,0),0)</f>
        <v>0</v>
      </c>
      <c r="K60" s="37">
        <f t="shared" si="4"/>
        <v>0</v>
      </c>
      <c r="L60" s="36" t="str">
        <f>VLOOKUP($A60,Raw!$B$2:$DG$512,MATCH(DPMS!L$1,Raw!$B$1:$DG$1,0),0)</f>
        <v>0</v>
      </c>
      <c r="M60" s="37">
        <f t="shared" si="5"/>
        <v>0</v>
      </c>
      <c r="N60" s="36" t="str">
        <f>VLOOKUP($A60,Raw!$B$2:$DG$512,MATCH(DPMS!N$1,Raw!$B$1:$DG$1,0),0)</f>
        <v>120</v>
      </c>
      <c r="P60" s="38" t="str">
        <f>VLOOKUP($A60,Raw!$B$2:$DG$512,MATCH(DPMS!P$1,Raw!$B$1:$DG$1,0),0)</f>
        <v>0</v>
      </c>
      <c r="Q60" s="39">
        <f t="shared" si="6"/>
        <v>0</v>
      </c>
      <c r="R60" s="38" t="str">
        <f>VLOOKUP($A60,Raw!$B$2:$DG$512,MATCH(DPMS!R$1,Raw!$B$1:$DG$1,0),0)</f>
        <v>5.77646</v>
      </c>
      <c r="S60" s="39">
        <f t="shared" si="7"/>
        <v>6.9141140673577147E-3</v>
      </c>
      <c r="T60" s="38" t="str">
        <f>VLOOKUP($A60,Raw!$B$2:$DG$512,MATCH(DPMS!T$1,Raw!$B$1:$DG$1,0),0)</f>
        <v>359.60861</v>
      </c>
      <c r="U60" s="39">
        <f t="shared" si="8"/>
        <v>0.43043229748738049</v>
      </c>
      <c r="V60" s="38" t="str">
        <f>VLOOKUP($A60,Raw!$B$2:$DG$512,MATCH(DPMS!V$1,Raw!$B$1:$DG$1,0),0)</f>
        <v>470.0741</v>
      </c>
      <c r="W60" s="39">
        <f t="shared" si="9"/>
        <v>0.56265358844526181</v>
      </c>
      <c r="X60" s="38" t="str">
        <f>VLOOKUP($A60,Raw!$B$2:$DG$512,MATCH(DPMS!X$1,Raw!$B$1:$DG$1,0),0)</f>
        <v>0</v>
      </c>
      <c r="Y60" s="39">
        <f t="shared" si="10"/>
        <v>0</v>
      </c>
      <c r="Z60" s="38" t="str">
        <f>VLOOKUP($A60,Raw!$B$2:$DG$512,MATCH(DPMS!Z$1,Raw!$B$1:$DG$1,0),0)</f>
        <v>0</v>
      </c>
      <c r="AA60" s="39">
        <f t="shared" si="11"/>
        <v>0</v>
      </c>
      <c r="AB60" s="38" t="str">
        <f>VLOOKUP($A60,Raw!$B$2:$DG$512,MATCH(DPMS!AB$1,Raw!$B$1:$DG$1,0),0)</f>
        <v>835.45917</v>
      </c>
      <c r="AD60" s="25" t="e">
        <f t="shared" si="12"/>
        <v>#DIV/0!</v>
      </c>
      <c r="AE60" s="40">
        <f t="shared" si="13"/>
        <v>2.8882300000000001</v>
      </c>
      <c r="AF60" s="40">
        <f t="shared" si="14"/>
        <v>4.5520077215189874</v>
      </c>
      <c r="AG60" s="40">
        <f t="shared" si="15"/>
        <v>12.05318205128205</v>
      </c>
      <c r="AH60" s="40">
        <f t="shared" si="16"/>
        <v>0</v>
      </c>
      <c r="AI60" s="40" t="e">
        <f t="shared" si="17"/>
        <v>#DIV/0!</v>
      </c>
      <c r="AJ60" s="40">
        <f t="shared" si="18"/>
        <v>6.9621597499999996</v>
      </c>
    </row>
    <row r="61" spans="1:36" x14ac:dyDescent="0.3">
      <c r="A61" s="1" t="s">
        <v>1276</v>
      </c>
      <c r="B61" s="36" t="str">
        <f>VLOOKUP($A61,Raw!$B$2:$DG$512,MATCH(DPMS!B$1,Raw!$B$1:$DG$1,0),0)</f>
        <v>0</v>
      </c>
      <c r="C61" s="37">
        <f t="shared" si="0"/>
        <v>0</v>
      </c>
      <c r="D61" s="36" t="str">
        <f>VLOOKUP($A61,Raw!$B$2:$DG$512,MATCH(DPMS!D$1,Raw!$B$1:$DG$1,0),0)</f>
        <v>53</v>
      </c>
      <c r="E61" s="37">
        <f t="shared" si="1"/>
        <v>2.7589796980739198E-2</v>
      </c>
      <c r="F61" s="36" t="str">
        <f>VLOOKUP($A61,Raw!$B$2:$DG$512,MATCH(DPMS!F$1,Raw!$B$1:$DG$1,0),0)</f>
        <v>1535</v>
      </c>
      <c r="G61" s="37">
        <f t="shared" si="2"/>
        <v>0.79906298802706921</v>
      </c>
      <c r="H61" s="36" t="str">
        <f>VLOOKUP($A61,Raw!$B$2:$DG$512,MATCH(DPMS!H$1,Raw!$B$1:$DG$1,0),0)</f>
        <v>333</v>
      </c>
      <c r="I61" s="37">
        <f t="shared" si="3"/>
        <v>0.17334721499219158</v>
      </c>
      <c r="J61" s="36" t="str">
        <f>VLOOKUP($A61,Raw!$B$2:$DG$512,MATCH(DPMS!J$1,Raw!$B$1:$DG$1,0),0)</f>
        <v>0</v>
      </c>
      <c r="K61" s="37">
        <f t="shared" si="4"/>
        <v>0</v>
      </c>
      <c r="L61" s="36" t="str">
        <f>VLOOKUP($A61,Raw!$B$2:$DG$512,MATCH(DPMS!L$1,Raw!$B$1:$DG$1,0),0)</f>
        <v>0</v>
      </c>
      <c r="M61" s="37">
        <f t="shared" si="5"/>
        <v>0</v>
      </c>
      <c r="N61" s="36" t="str">
        <f>VLOOKUP($A61,Raw!$B$2:$DG$512,MATCH(DPMS!N$1,Raw!$B$1:$DG$1,0),0)</f>
        <v>1921</v>
      </c>
      <c r="P61" s="38" t="str">
        <f>VLOOKUP($A61,Raw!$B$2:$DG$512,MATCH(DPMS!P$1,Raw!$B$1:$DG$1,0),0)</f>
        <v>0</v>
      </c>
      <c r="Q61" s="39">
        <f t="shared" si="6"/>
        <v>0</v>
      </c>
      <c r="R61" s="38" t="str">
        <f>VLOOKUP($A61,Raw!$B$2:$DG$512,MATCH(DPMS!R$1,Raw!$B$1:$DG$1,0),0)</f>
        <v>137.89</v>
      </c>
      <c r="S61" s="39">
        <f t="shared" si="7"/>
        <v>6.2821762781670565E-2</v>
      </c>
      <c r="T61" s="38" t="str">
        <f>VLOOKUP($A61,Raw!$B$2:$DG$512,MATCH(DPMS!T$1,Raw!$B$1:$DG$1,0),0)</f>
        <v>1532.45</v>
      </c>
      <c r="U61" s="39">
        <f t="shared" si="8"/>
        <v>0.69817398197672831</v>
      </c>
      <c r="V61" s="38" t="str">
        <f>VLOOKUP($A61,Raw!$B$2:$DG$512,MATCH(DPMS!V$1,Raw!$B$1:$DG$1,0),0)</f>
        <v>524.6</v>
      </c>
      <c r="W61" s="39">
        <f t="shared" si="9"/>
        <v>0.23900425524160115</v>
      </c>
      <c r="X61" s="38" t="str">
        <f>VLOOKUP($A61,Raw!$B$2:$DG$512,MATCH(DPMS!X$1,Raw!$B$1:$DG$1,0),0)</f>
        <v>0</v>
      </c>
      <c r="Y61" s="39">
        <f t="shared" si="10"/>
        <v>0</v>
      </c>
      <c r="Z61" s="38" t="str">
        <f>VLOOKUP($A61,Raw!$B$2:$DG$512,MATCH(DPMS!Z$1,Raw!$B$1:$DG$1,0),0)</f>
        <v>0</v>
      </c>
      <c r="AA61" s="39">
        <f t="shared" si="11"/>
        <v>0</v>
      </c>
      <c r="AB61" s="38" t="str">
        <f>VLOOKUP($A61,Raw!$B$2:$DG$512,MATCH(DPMS!AB$1,Raw!$B$1:$DG$1,0),0)</f>
        <v>2194.94</v>
      </c>
      <c r="AD61" s="25" t="e">
        <f t="shared" si="12"/>
        <v>#DIV/0!</v>
      </c>
      <c r="AE61" s="40">
        <f t="shared" si="13"/>
        <v>2.6016981132075467</v>
      </c>
      <c r="AF61" s="40">
        <f t="shared" si="14"/>
        <v>0.99833876221498374</v>
      </c>
      <c r="AG61" s="40">
        <f t="shared" si="15"/>
        <v>1.5753753753753754</v>
      </c>
      <c r="AH61" s="40">
        <f t="shared" si="16"/>
        <v>0</v>
      </c>
      <c r="AI61" s="40" t="e">
        <f t="shared" si="17"/>
        <v>#DIV/0!</v>
      </c>
      <c r="AJ61" s="40">
        <f t="shared" si="18"/>
        <v>1.1426028110359188</v>
      </c>
    </row>
    <row r="62" spans="1:36" x14ac:dyDescent="0.3">
      <c r="A62" s="1" t="s">
        <v>1293</v>
      </c>
      <c r="B62" s="36" t="str">
        <f>VLOOKUP($A62,Raw!$B$2:$DG$512,MATCH(DPMS!B$1,Raw!$B$1:$DG$1,0),0)</f>
        <v>0</v>
      </c>
      <c r="C62" s="37" t="e">
        <f t="shared" si="0"/>
        <v>#DIV/0!</v>
      </c>
      <c r="D62" s="36" t="str">
        <f>VLOOKUP($A62,Raw!$B$2:$DG$512,MATCH(DPMS!D$1,Raw!$B$1:$DG$1,0),0)</f>
        <v>0</v>
      </c>
      <c r="E62" s="37" t="e">
        <f t="shared" si="1"/>
        <v>#DIV/0!</v>
      </c>
      <c r="F62" s="36" t="str">
        <f>VLOOKUP($A62,Raw!$B$2:$DG$512,MATCH(DPMS!F$1,Raw!$B$1:$DG$1,0),0)</f>
        <v>0</v>
      </c>
      <c r="G62" s="37" t="e">
        <f t="shared" si="2"/>
        <v>#DIV/0!</v>
      </c>
      <c r="H62" s="36" t="str">
        <f>VLOOKUP($A62,Raw!$B$2:$DG$512,MATCH(DPMS!H$1,Raw!$B$1:$DG$1,0),0)</f>
        <v>0</v>
      </c>
      <c r="I62" s="37" t="e">
        <f t="shared" si="3"/>
        <v>#DIV/0!</v>
      </c>
      <c r="J62" s="36" t="str">
        <f>VLOOKUP($A62,Raw!$B$2:$DG$512,MATCH(DPMS!J$1,Raw!$B$1:$DG$1,0),0)</f>
        <v>0</v>
      </c>
      <c r="K62" s="37" t="e">
        <f t="shared" si="4"/>
        <v>#DIV/0!</v>
      </c>
      <c r="L62" s="36" t="str">
        <f>VLOOKUP($A62,Raw!$B$2:$DG$512,MATCH(DPMS!L$1,Raw!$B$1:$DG$1,0),0)</f>
        <v>0</v>
      </c>
      <c r="M62" s="37" t="e">
        <f t="shared" si="5"/>
        <v>#DIV/0!</v>
      </c>
      <c r="N62" s="36" t="str">
        <f>VLOOKUP($A62,Raw!$B$2:$DG$512,MATCH(DPMS!N$1,Raw!$B$1:$DG$1,0),0)</f>
        <v>0</v>
      </c>
      <c r="P62" s="38" t="str">
        <f>VLOOKUP($A62,Raw!$B$2:$DG$512,MATCH(DPMS!P$1,Raw!$B$1:$DG$1,0),0)</f>
        <v>0</v>
      </c>
      <c r="Q62" s="39" t="e">
        <f t="shared" si="6"/>
        <v>#DIV/0!</v>
      </c>
      <c r="R62" s="38" t="str">
        <f>VLOOKUP($A62,Raw!$B$2:$DG$512,MATCH(DPMS!R$1,Raw!$B$1:$DG$1,0),0)</f>
        <v>0</v>
      </c>
      <c r="S62" s="39" t="e">
        <f t="shared" si="7"/>
        <v>#DIV/0!</v>
      </c>
      <c r="T62" s="38" t="str">
        <f>VLOOKUP($A62,Raw!$B$2:$DG$512,MATCH(DPMS!T$1,Raw!$B$1:$DG$1,0),0)</f>
        <v>0</v>
      </c>
      <c r="U62" s="39" t="e">
        <f t="shared" si="8"/>
        <v>#DIV/0!</v>
      </c>
      <c r="V62" s="38" t="str">
        <f>VLOOKUP($A62,Raw!$B$2:$DG$512,MATCH(DPMS!V$1,Raw!$B$1:$DG$1,0),0)</f>
        <v>0</v>
      </c>
      <c r="W62" s="39" t="e">
        <f t="shared" si="9"/>
        <v>#DIV/0!</v>
      </c>
      <c r="X62" s="38" t="str">
        <f>VLOOKUP($A62,Raw!$B$2:$DG$512,MATCH(DPMS!X$1,Raw!$B$1:$DG$1,0),0)</f>
        <v>0</v>
      </c>
      <c r="Y62" s="39" t="e">
        <f t="shared" si="10"/>
        <v>#DIV/0!</v>
      </c>
      <c r="Z62" s="38" t="str">
        <f>VLOOKUP($A62,Raw!$B$2:$DG$512,MATCH(DPMS!Z$1,Raw!$B$1:$DG$1,0),0)</f>
        <v>0</v>
      </c>
      <c r="AA62" s="39" t="e">
        <f t="shared" si="11"/>
        <v>#DIV/0!</v>
      </c>
      <c r="AB62" s="38" t="str">
        <f>VLOOKUP($A62,Raw!$B$2:$DG$512,MATCH(DPMS!AB$1,Raw!$B$1:$DG$1,0),0)</f>
        <v>0</v>
      </c>
      <c r="AD62" s="25" t="e">
        <f t="shared" si="12"/>
        <v>#DIV/0!</v>
      </c>
      <c r="AE62" s="40" t="e">
        <f t="shared" si="13"/>
        <v>#DIV/0!</v>
      </c>
      <c r="AF62" s="40" t="e">
        <f t="shared" si="14"/>
        <v>#DIV/0!</v>
      </c>
      <c r="AG62" s="40" t="e">
        <f t="shared" si="15"/>
        <v>#DIV/0!</v>
      </c>
      <c r="AH62" s="40">
        <f t="shared" si="16"/>
        <v>0</v>
      </c>
      <c r="AI62" s="40" t="e">
        <f t="shared" si="17"/>
        <v>#DIV/0!</v>
      </c>
      <c r="AJ62" s="40" t="e">
        <f t="shared" si="18"/>
        <v>#DIV/0!</v>
      </c>
    </row>
    <row r="63" spans="1:36" x14ac:dyDescent="0.3">
      <c r="A63" s="1" t="s">
        <v>1305</v>
      </c>
      <c r="B63" s="36" t="str">
        <f>VLOOKUP($A63,Raw!$B$2:$DG$512,MATCH(DPMS!B$1,Raw!$B$1:$DG$1,0),0)</f>
        <v>0</v>
      </c>
      <c r="C63" s="37" t="e">
        <f t="shared" si="0"/>
        <v>#DIV/0!</v>
      </c>
      <c r="D63" s="36" t="str">
        <f>VLOOKUP($A63,Raw!$B$2:$DG$512,MATCH(DPMS!D$1,Raw!$B$1:$DG$1,0),0)</f>
        <v>0</v>
      </c>
      <c r="E63" s="37" t="e">
        <f t="shared" si="1"/>
        <v>#DIV/0!</v>
      </c>
      <c r="F63" s="36" t="str">
        <f>VLOOKUP($A63,Raw!$B$2:$DG$512,MATCH(DPMS!F$1,Raw!$B$1:$DG$1,0),0)</f>
        <v>0</v>
      </c>
      <c r="G63" s="37" t="e">
        <f t="shared" si="2"/>
        <v>#DIV/0!</v>
      </c>
      <c r="H63" s="36" t="str">
        <f>VLOOKUP($A63,Raw!$B$2:$DG$512,MATCH(DPMS!H$1,Raw!$B$1:$DG$1,0),0)</f>
        <v>0</v>
      </c>
      <c r="I63" s="37" t="e">
        <f t="shared" si="3"/>
        <v>#DIV/0!</v>
      </c>
      <c r="J63" s="36" t="str">
        <f>VLOOKUP($A63,Raw!$B$2:$DG$512,MATCH(DPMS!J$1,Raw!$B$1:$DG$1,0),0)</f>
        <v>0</v>
      </c>
      <c r="K63" s="37" t="e">
        <f t="shared" si="4"/>
        <v>#DIV/0!</v>
      </c>
      <c r="L63" s="36" t="str">
        <f>VLOOKUP($A63,Raw!$B$2:$DG$512,MATCH(DPMS!L$1,Raw!$B$1:$DG$1,0),0)</f>
        <v>0</v>
      </c>
      <c r="M63" s="37" t="e">
        <f t="shared" si="5"/>
        <v>#DIV/0!</v>
      </c>
      <c r="N63" s="36" t="str">
        <f>VLOOKUP($A63,Raw!$B$2:$DG$512,MATCH(DPMS!N$1,Raw!$B$1:$DG$1,0),0)</f>
        <v>0</v>
      </c>
      <c r="P63" s="38" t="str">
        <f>VLOOKUP($A63,Raw!$B$2:$DG$512,MATCH(DPMS!P$1,Raw!$B$1:$DG$1,0),0)</f>
        <v>0</v>
      </c>
      <c r="Q63" s="39" t="e">
        <f t="shared" si="6"/>
        <v>#DIV/0!</v>
      </c>
      <c r="R63" s="38" t="str">
        <f>VLOOKUP($A63,Raw!$B$2:$DG$512,MATCH(DPMS!R$1,Raw!$B$1:$DG$1,0),0)</f>
        <v>0</v>
      </c>
      <c r="S63" s="39" t="e">
        <f t="shared" si="7"/>
        <v>#DIV/0!</v>
      </c>
      <c r="T63" s="38" t="str">
        <f>VLOOKUP($A63,Raw!$B$2:$DG$512,MATCH(DPMS!T$1,Raw!$B$1:$DG$1,0),0)</f>
        <v>0</v>
      </c>
      <c r="U63" s="39" t="e">
        <f t="shared" si="8"/>
        <v>#DIV/0!</v>
      </c>
      <c r="V63" s="38" t="str">
        <f>VLOOKUP($A63,Raw!$B$2:$DG$512,MATCH(DPMS!V$1,Raw!$B$1:$DG$1,0),0)</f>
        <v>0</v>
      </c>
      <c r="W63" s="39" t="e">
        <f t="shared" si="9"/>
        <v>#DIV/0!</v>
      </c>
      <c r="X63" s="38" t="str">
        <f>VLOOKUP($A63,Raw!$B$2:$DG$512,MATCH(DPMS!X$1,Raw!$B$1:$DG$1,0),0)</f>
        <v>0</v>
      </c>
      <c r="Y63" s="39" t="e">
        <f t="shared" si="10"/>
        <v>#DIV/0!</v>
      </c>
      <c r="Z63" s="38" t="str">
        <f>VLOOKUP($A63,Raw!$B$2:$DG$512,MATCH(DPMS!Z$1,Raw!$B$1:$DG$1,0),0)</f>
        <v>0</v>
      </c>
      <c r="AA63" s="39" t="e">
        <f t="shared" si="11"/>
        <v>#DIV/0!</v>
      </c>
      <c r="AB63" s="38" t="str">
        <f>VLOOKUP($A63,Raw!$B$2:$DG$512,MATCH(DPMS!AB$1,Raw!$B$1:$DG$1,0),0)</f>
        <v>0</v>
      </c>
      <c r="AD63" s="25" t="e">
        <f t="shared" si="12"/>
        <v>#DIV/0!</v>
      </c>
      <c r="AE63" s="40" t="e">
        <f t="shared" si="13"/>
        <v>#DIV/0!</v>
      </c>
      <c r="AF63" s="40" t="e">
        <f t="shared" si="14"/>
        <v>#DIV/0!</v>
      </c>
      <c r="AG63" s="40" t="e">
        <f t="shared" si="15"/>
        <v>#DIV/0!</v>
      </c>
      <c r="AH63" s="40">
        <f t="shared" si="16"/>
        <v>0</v>
      </c>
      <c r="AI63" s="40" t="e">
        <f t="shared" si="17"/>
        <v>#DIV/0!</v>
      </c>
      <c r="AJ63" s="40" t="e">
        <f t="shared" si="18"/>
        <v>#DIV/0!</v>
      </c>
    </row>
    <row r="64" spans="1:36" x14ac:dyDescent="0.3">
      <c r="A64" s="1" t="s">
        <v>1313</v>
      </c>
      <c r="B64" s="36" t="str">
        <f>VLOOKUP($A64,Raw!$B$2:$DG$512,MATCH(DPMS!B$1,Raw!$B$1:$DG$1,0),0)</f>
        <v>0</v>
      </c>
      <c r="C64" s="37" t="e">
        <f t="shared" si="0"/>
        <v>#DIV/0!</v>
      </c>
      <c r="D64" s="36" t="str">
        <f>VLOOKUP($A64,Raw!$B$2:$DG$512,MATCH(DPMS!D$1,Raw!$B$1:$DG$1,0),0)</f>
        <v>0</v>
      </c>
      <c r="E64" s="37" t="e">
        <f t="shared" si="1"/>
        <v>#DIV/0!</v>
      </c>
      <c r="F64" s="36" t="str">
        <f>VLOOKUP($A64,Raw!$B$2:$DG$512,MATCH(DPMS!F$1,Raw!$B$1:$DG$1,0),0)</f>
        <v>0</v>
      </c>
      <c r="G64" s="37" t="e">
        <f t="shared" si="2"/>
        <v>#DIV/0!</v>
      </c>
      <c r="H64" s="36" t="str">
        <f>VLOOKUP($A64,Raw!$B$2:$DG$512,MATCH(DPMS!H$1,Raw!$B$1:$DG$1,0),0)</f>
        <v>0</v>
      </c>
      <c r="I64" s="37" t="e">
        <f t="shared" si="3"/>
        <v>#DIV/0!</v>
      </c>
      <c r="J64" s="36" t="str">
        <f>VLOOKUP($A64,Raw!$B$2:$DG$512,MATCH(DPMS!J$1,Raw!$B$1:$DG$1,0),0)</f>
        <v>0</v>
      </c>
      <c r="K64" s="37" t="e">
        <f t="shared" si="4"/>
        <v>#DIV/0!</v>
      </c>
      <c r="L64" s="36" t="str">
        <f>VLOOKUP($A64,Raw!$B$2:$DG$512,MATCH(DPMS!L$1,Raw!$B$1:$DG$1,0),0)</f>
        <v>0</v>
      </c>
      <c r="M64" s="37" t="e">
        <f t="shared" si="5"/>
        <v>#DIV/0!</v>
      </c>
      <c r="N64" s="36" t="str">
        <f>VLOOKUP($A64,Raw!$B$2:$DG$512,MATCH(DPMS!N$1,Raw!$B$1:$DG$1,0),0)</f>
        <v>0</v>
      </c>
      <c r="P64" s="38" t="str">
        <f>VLOOKUP($A64,Raw!$B$2:$DG$512,MATCH(DPMS!P$1,Raw!$B$1:$DG$1,0),0)</f>
        <v>0</v>
      </c>
      <c r="Q64" s="39" t="e">
        <f t="shared" si="6"/>
        <v>#DIV/0!</v>
      </c>
      <c r="R64" s="38" t="str">
        <f>VLOOKUP($A64,Raw!$B$2:$DG$512,MATCH(DPMS!R$1,Raw!$B$1:$DG$1,0),0)</f>
        <v>0</v>
      </c>
      <c r="S64" s="39" t="e">
        <f t="shared" si="7"/>
        <v>#DIV/0!</v>
      </c>
      <c r="T64" s="38" t="str">
        <f>VLOOKUP($A64,Raw!$B$2:$DG$512,MATCH(DPMS!T$1,Raw!$B$1:$DG$1,0),0)</f>
        <v>0</v>
      </c>
      <c r="U64" s="39" t="e">
        <f t="shared" si="8"/>
        <v>#DIV/0!</v>
      </c>
      <c r="V64" s="38" t="str">
        <f>VLOOKUP($A64,Raw!$B$2:$DG$512,MATCH(DPMS!V$1,Raw!$B$1:$DG$1,0),0)</f>
        <v>0</v>
      </c>
      <c r="W64" s="39" t="e">
        <f t="shared" si="9"/>
        <v>#DIV/0!</v>
      </c>
      <c r="X64" s="38" t="str">
        <f>VLOOKUP($A64,Raw!$B$2:$DG$512,MATCH(DPMS!X$1,Raw!$B$1:$DG$1,0),0)</f>
        <v>0</v>
      </c>
      <c r="Y64" s="39" t="e">
        <f t="shared" si="10"/>
        <v>#DIV/0!</v>
      </c>
      <c r="Z64" s="38" t="str">
        <f>VLOOKUP($A64,Raw!$B$2:$DG$512,MATCH(DPMS!Z$1,Raw!$B$1:$DG$1,0),0)</f>
        <v>0</v>
      </c>
      <c r="AA64" s="39" t="e">
        <f t="shared" si="11"/>
        <v>#DIV/0!</v>
      </c>
      <c r="AB64" s="38" t="str">
        <f>VLOOKUP($A64,Raw!$B$2:$DG$512,MATCH(DPMS!AB$1,Raw!$B$1:$DG$1,0),0)</f>
        <v>0</v>
      </c>
      <c r="AD64" s="25" t="e">
        <f t="shared" si="12"/>
        <v>#DIV/0!</v>
      </c>
      <c r="AE64" s="40" t="e">
        <f t="shared" si="13"/>
        <v>#DIV/0!</v>
      </c>
      <c r="AF64" s="40" t="e">
        <f t="shared" si="14"/>
        <v>#DIV/0!</v>
      </c>
      <c r="AG64" s="40" t="e">
        <f t="shared" si="15"/>
        <v>#DIV/0!</v>
      </c>
      <c r="AH64" s="40">
        <f t="shared" si="16"/>
        <v>0</v>
      </c>
      <c r="AI64" s="40" t="e">
        <f t="shared" si="17"/>
        <v>#DIV/0!</v>
      </c>
      <c r="AJ64" s="40" t="e">
        <f t="shared" si="18"/>
        <v>#DIV/0!</v>
      </c>
    </row>
    <row r="65" spans="1:36" x14ac:dyDescent="0.3">
      <c r="A65" s="1" t="s">
        <v>1320</v>
      </c>
      <c r="B65" s="36" t="str">
        <f>VLOOKUP($A65,Raw!$B$2:$DG$512,MATCH(DPMS!B$1,Raw!$B$1:$DG$1,0),0)</f>
        <v>0</v>
      </c>
      <c r="C65" s="37">
        <f t="shared" si="0"/>
        <v>0</v>
      </c>
      <c r="D65" s="36" t="str">
        <f>VLOOKUP($A65,Raw!$B$2:$DG$512,MATCH(DPMS!D$1,Raw!$B$1:$DG$1,0),0)</f>
        <v>5</v>
      </c>
      <c r="E65" s="37">
        <f t="shared" si="1"/>
        <v>2.5773195876288658E-2</v>
      </c>
      <c r="F65" s="36" t="str">
        <f>VLOOKUP($A65,Raw!$B$2:$DG$512,MATCH(DPMS!F$1,Raw!$B$1:$DG$1,0),0)</f>
        <v>186</v>
      </c>
      <c r="G65" s="37">
        <f t="shared" si="2"/>
        <v>0.95876288659793818</v>
      </c>
      <c r="H65" s="36" t="str">
        <f>VLOOKUP($A65,Raw!$B$2:$DG$512,MATCH(DPMS!H$1,Raw!$B$1:$DG$1,0),0)</f>
        <v>3</v>
      </c>
      <c r="I65" s="37">
        <f t="shared" si="3"/>
        <v>1.5463917525773196E-2</v>
      </c>
      <c r="J65" s="36" t="str">
        <f>VLOOKUP($A65,Raw!$B$2:$DG$512,MATCH(DPMS!J$1,Raw!$B$1:$DG$1,0),0)</f>
        <v>0</v>
      </c>
      <c r="K65" s="37">
        <f t="shared" si="4"/>
        <v>0</v>
      </c>
      <c r="L65" s="36" t="str">
        <f>VLOOKUP($A65,Raw!$B$2:$DG$512,MATCH(DPMS!L$1,Raw!$B$1:$DG$1,0),0)</f>
        <v>0</v>
      </c>
      <c r="M65" s="37">
        <f t="shared" si="5"/>
        <v>0</v>
      </c>
      <c r="N65" s="36" t="str">
        <f>VLOOKUP($A65,Raw!$B$2:$DG$512,MATCH(DPMS!N$1,Raw!$B$1:$DG$1,0),0)</f>
        <v>194</v>
      </c>
      <c r="P65" s="38" t="str">
        <f>VLOOKUP($A65,Raw!$B$2:$DG$512,MATCH(DPMS!P$1,Raw!$B$1:$DG$1,0),0)</f>
        <v>0</v>
      </c>
      <c r="Q65" s="39">
        <f t="shared" si="6"/>
        <v>0</v>
      </c>
      <c r="R65" s="38" t="str">
        <f>VLOOKUP($A65,Raw!$B$2:$DG$512,MATCH(DPMS!R$1,Raw!$B$1:$DG$1,0),0)</f>
        <v>4.21</v>
      </c>
      <c r="S65" s="39">
        <f t="shared" si="7"/>
        <v>2.6692873446614251E-2</v>
      </c>
      <c r="T65" s="38" t="str">
        <f>VLOOKUP($A65,Raw!$B$2:$DG$512,MATCH(DPMS!T$1,Raw!$B$1:$DG$1,0),0)</f>
        <v>151.6</v>
      </c>
      <c r="U65" s="39">
        <f t="shared" si="8"/>
        <v>0.9611970580776058</v>
      </c>
      <c r="V65" s="38" t="str">
        <f>VLOOKUP($A65,Raw!$B$2:$DG$512,MATCH(DPMS!V$1,Raw!$B$1:$DG$1,0),0)</f>
        <v>1.91</v>
      </c>
      <c r="W65" s="39">
        <f t="shared" si="9"/>
        <v>1.2110068475779863E-2</v>
      </c>
      <c r="X65" s="38" t="str">
        <f>VLOOKUP($A65,Raw!$B$2:$DG$512,MATCH(DPMS!X$1,Raw!$B$1:$DG$1,0),0)</f>
        <v>0</v>
      </c>
      <c r="Y65" s="39">
        <f t="shared" si="10"/>
        <v>0</v>
      </c>
      <c r="Z65" s="38" t="str">
        <f>VLOOKUP($A65,Raw!$B$2:$DG$512,MATCH(DPMS!Z$1,Raw!$B$1:$DG$1,0),0)</f>
        <v>0</v>
      </c>
      <c r="AA65" s="39">
        <f t="shared" si="11"/>
        <v>0</v>
      </c>
      <c r="AB65" s="38" t="str">
        <f>VLOOKUP($A65,Raw!$B$2:$DG$512,MATCH(DPMS!AB$1,Raw!$B$1:$DG$1,0),0)</f>
        <v>157.72</v>
      </c>
      <c r="AD65" s="25" t="e">
        <f t="shared" si="12"/>
        <v>#DIV/0!</v>
      </c>
      <c r="AE65" s="40">
        <f t="shared" si="13"/>
        <v>0.84199999999999997</v>
      </c>
      <c r="AF65" s="40">
        <f t="shared" si="14"/>
        <v>0.81505376344086022</v>
      </c>
      <c r="AG65" s="40">
        <f t="shared" si="15"/>
        <v>0.6366666666666666</v>
      </c>
      <c r="AH65" s="40">
        <f t="shared" si="16"/>
        <v>0</v>
      </c>
      <c r="AI65" s="40" t="e">
        <f t="shared" si="17"/>
        <v>#DIV/0!</v>
      </c>
      <c r="AJ65" s="40">
        <f t="shared" si="18"/>
        <v>0.81298969072164951</v>
      </c>
    </row>
    <row r="66" spans="1:36" x14ac:dyDescent="0.3">
      <c r="A66" s="1" t="s">
        <v>1351</v>
      </c>
      <c r="B66" s="36" t="str">
        <f>VLOOKUP($A66,Raw!$B$2:$DG$512,MATCH(DPMS!B$1,Raw!$B$1:$DG$1,0),0)</f>
        <v>0</v>
      </c>
      <c r="C66" s="37">
        <f t="shared" si="0"/>
        <v>0</v>
      </c>
      <c r="D66" s="36" t="str">
        <f>VLOOKUP($A66,Raw!$B$2:$DG$512,MATCH(DPMS!D$1,Raw!$B$1:$DG$1,0),0)</f>
        <v>23</v>
      </c>
      <c r="E66" s="37">
        <f t="shared" si="1"/>
        <v>2.8894472361809045E-2</v>
      </c>
      <c r="F66" s="36" t="str">
        <f>VLOOKUP($A66,Raw!$B$2:$DG$512,MATCH(DPMS!F$1,Raw!$B$1:$DG$1,0),0)</f>
        <v>719</v>
      </c>
      <c r="G66" s="37">
        <f t="shared" si="2"/>
        <v>0.90326633165829151</v>
      </c>
      <c r="H66" s="36" t="str">
        <f>VLOOKUP($A66,Raw!$B$2:$DG$512,MATCH(DPMS!H$1,Raw!$B$1:$DG$1,0),0)</f>
        <v>54</v>
      </c>
      <c r="I66" s="37">
        <f t="shared" si="3"/>
        <v>6.78391959798995E-2</v>
      </c>
      <c r="J66" s="36" t="str">
        <f>VLOOKUP($A66,Raw!$B$2:$DG$512,MATCH(DPMS!J$1,Raw!$B$1:$DG$1,0),0)</f>
        <v>0</v>
      </c>
      <c r="K66" s="37">
        <f t="shared" si="4"/>
        <v>0</v>
      </c>
      <c r="L66" s="36" t="str">
        <f>VLOOKUP($A66,Raw!$B$2:$DG$512,MATCH(DPMS!L$1,Raw!$B$1:$DG$1,0),0)</f>
        <v>0</v>
      </c>
      <c r="M66" s="37">
        <f t="shared" si="5"/>
        <v>0</v>
      </c>
      <c r="N66" s="36" t="str">
        <f>VLOOKUP($A66,Raw!$B$2:$DG$512,MATCH(DPMS!N$1,Raw!$B$1:$DG$1,0),0)</f>
        <v>796</v>
      </c>
      <c r="P66" s="38" t="str">
        <f>VLOOKUP($A66,Raw!$B$2:$DG$512,MATCH(DPMS!P$1,Raw!$B$1:$DG$1,0),0)</f>
        <v>0</v>
      </c>
      <c r="Q66" s="39">
        <f t="shared" si="6"/>
        <v>0</v>
      </c>
      <c r="R66" s="38" t="str">
        <f>VLOOKUP($A66,Raw!$B$2:$DG$512,MATCH(DPMS!R$1,Raw!$B$1:$DG$1,0),0)</f>
        <v>802.36</v>
      </c>
      <c r="S66" s="39">
        <f t="shared" si="7"/>
        <v>0.12204511818006203</v>
      </c>
      <c r="T66" s="38" t="str">
        <f>VLOOKUP($A66,Raw!$B$2:$DG$512,MATCH(DPMS!T$1,Raw!$B$1:$DG$1,0),0)</f>
        <v>5431.41</v>
      </c>
      <c r="U66" s="39">
        <f t="shared" si="8"/>
        <v>0.8261591746028849</v>
      </c>
      <c r="V66" s="38" t="str">
        <f>VLOOKUP($A66,Raw!$B$2:$DG$512,MATCH(DPMS!V$1,Raw!$B$1:$DG$1,0),0)</f>
        <v>340.52</v>
      </c>
      <c r="W66" s="39">
        <f t="shared" si="9"/>
        <v>5.1795707217053094E-2</v>
      </c>
      <c r="X66" s="38" t="str">
        <f>VLOOKUP($A66,Raw!$B$2:$DG$512,MATCH(DPMS!X$1,Raw!$B$1:$DG$1,0),0)</f>
        <v>0</v>
      </c>
      <c r="Y66" s="39">
        <f t="shared" si="10"/>
        <v>0</v>
      </c>
      <c r="Z66" s="38" t="str">
        <f>VLOOKUP($A66,Raw!$B$2:$DG$512,MATCH(DPMS!Z$1,Raw!$B$1:$DG$1,0),0)</f>
        <v>0</v>
      </c>
      <c r="AA66" s="39">
        <f t="shared" si="11"/>
        <v>0</v>
      </c>
      <c r="AB66" s="38" t="str">
        <f>VLOOKUP($A66,Raw!$B$2:$DG$512,MATCH(DPMS!AB$1,Raw!$B$1:$DG$1,0),0)</f>
        <v>6574.29</v>
      </c>
      <c r="AD66" s="25" t="e">
        <f t="shared" si="12"/>
        <v>#DIV/0!</v>
      </c>
      <c r="AE66" s="40">
        <f t="shared" si="13"/>
        <v>34.885217391304352</v>
      </c>
      <c r="AF66" s="40">
        <f t="shared" si="14"/>
        <v>7.5541168289290681</v>
      </c>
      <c r="AG66" s="40">
        <f t="shared" si="15"/>
        <v>6.3059259259259255</v>
      </c>
      <c r="AH66" s="40">
        <f t="shared" si="16"/>
        <v>0</v>
      </c>
      <c r="AI66" s="40" t="e">
        <f t="shared" si="17"/>
        <v>#DIV/0!</v>
      </c>
      <c r="AJ66" s="40">
        <f t="shared" si="18"/>
        <v>8.2591582914572861</v>
      </c>
    </row>
    <row r="67" spans="1:36" x14ac:dyDescent="0.3">
      <c r="A67" s="1" t="s">
        <v>1369</v>
      </c>
      <c r="B67" s="36" t="str">
        <f>VLOOKUP($A67,Raw!$B$2:$DG$512,MATCH(DPMS!B$1,Raw!$B$1:$DG$1,0),0)</f>
        <v>0</v>
      </c>
      <c r="C67" s="37">
        <f t="shared" ref="C67:C130" si="19">B67/N67</f>
        <v>0</v>
      </c>
      <c r="D67" s="36" t="str">
        <f>VLOOKUP($A67,Raw!$B$2:$DG$512,MATCH(DPMS!D$1,Raw!$B$1:$DG$1,0),0)</f>
        <v>259</v>
      </c>
      <c r="E67" s="37">
        <f t="shared" ref="E67:E130" si="20">D67/N67</f>
        <v>0.1003875968992248</v>
      </c>
      <c r="F67" s="36" t="str">
        <f>VLOOKUP($A67,Raw!$B$2:$DG$512,MATCH(DPMS!F$1,Raw!$B$1:$DG$1,0),0)</f>
        <v>2153</v>
      </c>
      <c r="G67" s="37">
        <f t="shared" ref="G67:G130" si="21">F67/N67</f>
        <v>0.8344961240310077</v>
      </c>
      <c r="H67" s="36" t="str">
        <f>VLOOKUP($A67,Raw!$B$2:$DG$512,MATCH(DPMS!H$1,Raw!$B$1:$DG$1,0),0)</f>
        <v>168</v>
      </c>
      <c r="I67" s="37">
        <f t="shared" ref="I67:I130" si="22">H67/N67</f>
        <v>6.5116279069767441E-2</v>
      </c>
      <c r="J67" s="36" t="str">
        <f>VLOOKUP($A67,Raw!$B$2:$DG$512,MATCH(DPMS!J$1,Raw!$B$1:$DG$1,0),0)</f>
        <v>0</v>
      </c>
      <c r="K67" s="37">
        <f t="shared" ref="K67:K130" si="23">J67/N67</f>
        <v>0</v>
      </c>
      <c r="L67" s="36" t="str">
        <f>VLOOKUP($A67,Raw!$B$2:$DG$512,MATCH(DPMS!L$1,Raw!$B$1:$DG$1,0),0)</f>
        <v>0</v>
      </c>
      <c r="M67" s="37">
        <f t="shared" ref="M67:M130" si="24">L67/N67</f>
        <v>0</v>
      </c>
      <c r="N67" s="36" t="str">
        <f>VLOOKUP($A67,Raw!$B$2:$DG$512,MATCH(DPMS!N$1,Raw!$B$1:$DG$1,0),0)</f>
        <v>2580</v>
      </c>
      <c r="P67" s="38" t="str">
        <f>VLOOKUP($A67,Raw!$B$2:$DG$512,MATCH(DPMS!P$1,Raw!$B$1:$DG$1,0),0)</f>
        <v>0</v>
      </c>
      <c r="Q67" s="39">
        <f t="shared" ref="Q67:Q130" si="25">P67/AB67</f>
        <v>0</v>
      </c>
      <c r="R67" s="38" t="str">
        <f>VLOOKUP($A67,Raw!$B$2:$DG$512,MATCH(DPMS!R$1,Raw!$B$1:$DG$1,0),0)</f>
        <v>847.07</v>
      </c>
      <c r="S67" s="39">
        <f t="shared" ref="S67:S130" si="26">R67/AB67</f>
        <v>0.23709054878987454</v>
      </c>
      <c r="T67" s="38" t="str">
        <f>VLOOKUP($A67,Raw!$B$2:$DG$512,MATCH(DPMS!T$1,Raw!$B$1:$DG$1,0),0)</f>
        <v>2537.75</v>
      </c>
      <c r="U67" s="39">
        <f t="shared" ref="U67:U130" si="27">T67/AB67</f>
        <v>0.7103032101142811</v>
      </c>
      <c r="V67" s="38" t="str">
        <f>VLOOKUP($A67,Raw!$B$2:$DG$512,MATCH(DPMS!V$1,Raw!$B$1:$DG$1,0),0)</f>
        <v>187.95</v>
      </c>
      <c r="W67" s="39">
        <f t="shared" ref="W67:W130" si="28">V67/AB67</f>
        <v>5.26062410958444E-2</v>
      </c>
      <c r="X67" s="38" t="str">
        <f>VLOOKUP($A67,Raw!$B$2:$DG$512,MATCH(DPMS!X$1,Raw!$B$1:$DG$1,0),0)</f>
        <v>0</v>
      </c>
      <c r="Y67" s="39">
        <f t="shared" ref="Y67:Y130" si="29">X67/AB67</f>
        <v>0</v>
      </c>
      <c r="Z67" s="38" t="str">
        <f>VLOOKUP($A67,Raw!$B$2:$DG$512,MATCH(DPMS!Z$1,Raw!$B$1:$DG$1,0),0)</f>
        <v>0</v>
      </c>
      <c r="AA67" s="39">
        <f t="shared" ref="AA67:AA130" si="30">Z67/AB67</f>
        <v>0</v>
      </c>
      <c r="AB67" s="38" t="str">
        <f>VLOOKUP($A67,Raw!$B$2:$DG$512,MATCH(DPMS!AB$1,Raw!$B$1:$DG$1,0),0)</f>
        <v>3572.77</v>
      </c>
      <c r="AD67" s="25" t="e">
        <f t="shared" ref="AD67:AD130" si="31">P67/B67</f>
        <v>#DIV/0!</v>
      </c>
      <c r="AE67" s="40">
        <f t="shared" ref="AE67:AE130" si="32">R67/D67</f>
        <v>3.2705405405405408</v>
      </c>
      <c r="AF67" s="40">
        <f t="shared" ref="AF67:AF130" si="33">T67/F67</f>
        <v>1.1787041337668369</v>
      </c>
      <c r="AG67" s="40">
        <f t="shared" ref="AG67:AG130" si="34">V67/H67</f>
        <v>1.1187499999999999</v>
      </c>
      <c r="AH67" s="40">
        <f t="shared" ref="AH67:AH130" si="35">X67/2</f>
        <v>0</v>
      </c>
      <c r="AI67" s="40" t="e">
        <f t="shared" ref="AI67:AI130" si="36">Z67/L67</f>
        <v>#DIV/0!</v>
      </c>
      <c r="AJ67" s="40">
        <f t="shared" ref="AJ67:AJ130" si="37">AB67/N67</f>
        <v>1.3847945736434109</v>
      </c>
    </row>
    <row r="68" spans="1:36" x14ac:dyDescent="0.3">
      <c r="A68" s="1" t="s">
        <v>1407</v>
      </c>
      <c r="B68" s="36" t="str">
        <f>VLOOKUP($A68,Raw!$B$2:$DG$512,MATCH(DPMS!B$1,Raw!$B$1:$DG$1,0),0)</f>
        <v>0</v>
      </c>
      <c r="C68" s="37">
        <f t="shared" si="19"/>
        <v>0</v>
      </c>
      <c r="D68" s="36" t="str">
        <f>VLOOKUP($A68,Raw!$B$2:$DG$512,MATCH(DPMS!D$1,Raw!$B$1:$DG$1,0),0)</f>
        <v>7</v>
      </c>
      <c r="E68" s="37">
        <f t="shared" si="20"/>
        <v>0.33333333333333331</v>
      </c>
      <c r="F68" s="36" t="str">
        <f>VLOOKUP($A68,Raw!$B$2:$DG$512,MATCH(DPMS!F$1,Raw!$B$1:$DG$1,0),0)</f>
        <v>14</v>
      </c>
      <c r="G68" s="37">
        <f t="shared" si="21"/>
        <v>0.66666666666666663</v>
      </c>
      <c r="H68" s="36" t="str">
        <f>VLOOKUP($A68,Raw!$B$2:$DG$512,MATCH(DPMS!H$1,Raw!$B$1:$DG$1,0),0)</f>
        <v>0</v>
      </c>
      <c r="I68" s="37">
        <f t="shared" si="22"/>
        <v>0</v>
      </c>
      <c r="J68" s="36" t="str">
        <f>VLOOKUP($A68,Raw!$B$2:$DG$512,MATCH(DPMS!J$1,Raw!$B$1:$DG$1,0),0)</f>
        <v>0</v>
      </c>
      <c r="K68" s="37">
        <f t="shared" si="23"/>
        <v>0</v>
      </c>
      <c r="L68" s="36" t="str">
        <f>VLOOKUP($A68,Raw!$B$2:$DG$512,MATCH(DPMS!L$1,Raw!$B$1:$DG$1,0),0)</f>
        <v>0</v>
      </c>
      <c r="M68" s="37">
        <f t="shared" si="24"/>
        <v>0</v>
      </c>
      <c r="N68" s="36" t="str">
        <f>VLOOKUP($A68,Raw!$B$2:$DG$512,MATCH(DPMS!N$1,Raw!$B$1:$DG$1,0),0)</f>
        <v>21</v>
      </c>
      <c r="P68" s="38" t="str">
        <f>VLOOKUP($A68,Raw!$B$2:$DG$512,MATCH(DPMS!P$1,Raw!$B$1:$DG$1,0),0)</f>
        <v>0</v>
      </c>
      <c r="Q68" s="39">
        <f t="shared" si="25"/>
        <v>0</v>
      </c>
      <c r="R68" s="38" t="str">
        <f>VLOOKUP($A68,Raw!$B$2:$DG$512,MATCH(DPMS!R$1,Raw!$B$1:$DG$1,0),0)</f>
        <v>390.45</v>
      </c>
      <c r="S68" s="39">
        <f t="shared" si="26"/>
        <v>0.93745498199279709</v>
      </c>
      <c r="T68" s="38" t="str">
        <f>VLOOKUP($A68,Raw!$B$2:$DG$512,MATCH(DPMS!T$1,Raw!$B$1:$DG$1,0),0)</f>
        <v>26.05</v>
      </c>
      <c r="U68" s="39">
        <f t="shared" si="27"/>
        <v>6.2545018007202885E-2</v>
      </c>
      <c r="V68" s="38" t="str">
        <f>VLOOKUP($A68,Raw!$B$2:$DG$512,MATCH(DPMS!V$1,Raw!$B$1:$DG$1,0),0)</f>
        <v>0</v>
      </c>
      <c r="W68" s="39">
        <f t="shared" si="28"/>
        <v>0</v>
      </c>
      <c r="X68" s="38" t="str">
        <f>VLOOKUP($A68,Raw!$B$2:$DG$512,MATCH(DPMS!X$1,Raw!$B$1:$DG$1,0),0)</f>
        <v>0</v>
      </c>
      <c r="Y68" s="39">
        <f t="shared" si="29"/>
        <v>0</v>
      </c>
      <c r="Z68" s="38" t="str">
        <f>VLOOKUP($A68,Raw!$B$2:$DG$512,MATCH(DPMS!Z$1,Raw!$B$1:$DG$1,0),0)</f>
        <v>0</v>
      </c>
      <c r="AA68" s="39">
        <f t="shared" si="30"/>
        <v>0</v>
      </c>
      <c r="AB68" s="38" t="str">
        <f>VLOOKUP($A68,Raw!$B$2:$DG$512,MATCH(DPMS!AB$1,Raw!$B$1:$DG$1,0),0)</f>
        <v>416.5</v>
      </c>
      <c r="AD68" s="25" t="e">
        <f t="shared" si="31"/>
        <v>#DIV/0!</v>
      </c>
      <c r="AE68" s="40">
        <f t="shared" si="32"/>
        <v>55.778571428571425</v>
      </c>
      <c r="AF68" s="40">
        <f t="shared" si="33"/>
        <v>1.8607142857142858</v>
      </c>
      <c r="AG68" s="40" t="e">
        <f t="shared" si="34"/>
        <v>#DIV/0!</v>
      </c>
      <c r="AH68" s="40">
        <f t="shared" si="35"/>
        <v>0</v>
      </c>
      <c r="AI68" s="40" t="e">
        <f t="shared" si="36"/>
        <v>#DIV/0!</v>
      </c>
      <c r="AJ68" s="40">
        <f t="shared" si="37"/>
        <v>19.833333333333332</v>
      </c>
    </row>
    <row r="69" spans="1:36" x14ac:dyDescent="0.3">
      <c r="A69" s="1" t="s">
        <v>1423</v>
      </c>
      <c r="B69" s="36" t="str">
        <f>VLOOKUP($A69,Raw!$B$2:$DG$512,MATCH(DPMS!B$1,Raw!$B$1:$DG$1,0),0)</f>
        <v>0</v>
      </c>
      <c r="C69" s="37" t="e">
        <f t="shared" si="19"/>
        <v>#DIV/0!</v>
      </c>
      <c r="D69" s="36" t="str">
        <f>VLOOKUP($A69,Raw!$B$2:$DG$512,MATCH(DPMS!D$1,Raw!$B$1:$DG$1,0),0)</f>
        <v>0</v>
      </c>
      <c r="E69" s="37" t="e">
        <f t="shared" si="20"/>
        <v>#DIV/0!</v>
      </c>
      <c r="F69" s="36" t="str">
        <f>VLOOKUP($A69,Raw!$B$2:$DG$512,MATCH(DPMS!F$1,Raw!$B$1:$DG$1,0),0)</f>
        <v>0</v>
      </c>
      <c r="G69" s="37" t="e">
        <f t="shared" si="21"/>
        <v>#DIV/0!</v>
      </c>
      <c r="H69" s="36" t="str">
        <f>VLOOKUP($A69,Raw!$B$2:$DG$512,MATCH(DPMS!H$1,Raw!$B$1:$DG$1,0),0)</f>
        <v>0</v>
      </c>
      <c r="I69" s="37" t="e">
        <f t="shared" si="22"/>
        <v>#DIV/0!</v>
      </c>
      <c r="J69" s="36" t="str">
        <f>VLOOKUP($A69,Raw!$B$2:$DG$512,MATCH(DPMS!J$1,Raw!$B$1:$DG$1,0),0)</f>
        <v>0</v>
      </c>
      <c r="K69" s="37" t="e">
        <f t="shared" si="23"/>
        <v>#DIV/0!</v>
      </c>
      <c r="L69" s="36" t="str">
        <f>VLOOKUP($A69,Raw!$B$2:$DG$512,MATCH(DPMS!L$1,Raw!$B$1:$DG$1,0),0)</f>
        <v>0</v>
      </c>
      <c r="M69" s="37" t="e">
        <f t="shared" si="24"/>
        <v>#DIV/0!</v>
      </c>
      <c r="N69" s="36" t="str">
        <f>VLOOKUP($A69,Raw!$B$2:$DG$512,MATCH(DPMS!N$1,Raw!$B$1:$DG$1,0),0)</f>
        <v>0</v>
      </c>
      <c r="P69" s="38" t="str">
        <f>VLOOKUP($A69,Raw!$B$2:$DG$512,MATCH(DPMS!P$1,Raw!$B$1:$DG$1,0),0)</f>
        <v>0</v>
      </c>
      <c r="Q69" s="39" t="e">
        <f t="shared" si="25"/>
        <v>#DIV/0!</v>
      </c>
      <c r="R69" s="38" t="str">
        <f>VLOOKUP($A69,Raw!$B$2:$DG$512,MATCH(DPMS!R$1,Raw!$B$1:$DG$1,0),0)</f>
        <v>0</v>
      </c>
      <c r="S69" s="39" t="e">
        <f t="shared" si="26"/>
        <v>#DIV/0!</v>
      </c>
      <c r="T69" s="38" t="str">
        <f>VLOOKUP($A69,Raw!$B$2:$DG$512,MATCH(DPMS!T$1,Raw!$B$1:$DG$1,0),0)</f>
        <v>0</v>
      </c>
      <c r="U69" s="39" t="e">
        <f t="shared" si="27"/>
        <v>#DIV/0!</v>
      </c>
      <c r="V69" s="38" t="str">
        <f>VLOOKUP($A69,Raw!$B$2:$DG$512,MATCH(DPMS!V$1,Raw!$B$1:$DG$1,0),0)</f>
        <v>0</v>
      </c>
      <c r="W69" s="39" t="e">
        <f t="shared" si="28"/>
        <v>#DIV/0!</v>
      </c>
      <c r="X69" s="38" t="str">
        <f>VLOOKUP($A69,Raw!$B$2:$DG$512,MATCH(DPMS!X$1,Raw!$B$1:$DG$1,0),0)</f>
        <v>0</v>
      </c>
      <c r="Y69" s="39" t="e">
        <f t="shared" si="29"/>
        <v>#DIV/0!</v>
      </c>
      <c r="Z69" s="38" t="str">
        <f>VLOOKUP($A69,Raw!$B$2:$DG$512,MATCH(DPMS!Z$1,Raw!$B$1:$DG$1,0),0)</f>
        <v>0</v>
      </c>
      <c r="AA69" s="39" t="e">
        <f t="shared" si="30"/>
        <v>#DIV/0!</v>
      </c>
      <c r="AB69" s="38" t="str">
        <f>VLOOKUP($A69,Raw!$B$2:$DG$512,MATCH(DPMS!AB$1,Raw!$B$1:$DG$1,0),0)</f>
        <v>0</v>
      </c>
      <c r="AD69" s="25" t="e">
        <f t="shared" si="31"/>
        <v>#DIV/0!</v>
      </c>
      <c r="AE69" s="40" t="e">
        <f t="shared" si="32"/>
        <v>#DIV/0!</v>
      </c>
      <c r="AF69" s="40" t="e">
        <f t="shared" si="33"/>
        <v>#DIV/0!</v>
      </c>
      <c r="AG69" s="40" t="e">
        <f t="shared" si="34"/>
        <v>#DIV/0!</v>
      </c>
      <c r="AH69" s="40">
        <f t="shared" si="35"/>
        <v>0</v>
      </c>
      <c r="AI69" s="40" t="e">
        <f t="shared" si="36"/>
        <v>#DIV/0!</v>
      </c>
      <c r="AJ69" s="40" t="e">
        <f t="shared" si="37"/>
        <v>#DIV/0!</v>
      </c>
    </row>
    <row r="70" spans="1:36" x14ac:dyDescent="0.3">
      <c r="A70" s="1" t="s">
        <v>1430</v>
      </c>
      <c r="B70" s="36" t="str">
        <f>VLOOKUP($A70,Raw!$B$2:$DG$512,MATCH(DPMS!B$1,Raw!$B$1:$DG$1,0),0)</f>
        <v>0</v>
      </c>
      <c r="C70" s="37">
        <f t="shared" si="19"/>
        <v>0</v>
      </c>
      <c r="D70" s="36" t="str">
        <f>VLOOKUP($A70,Raw!$B$2:$DG$512,MATCH(DPMS!D$1,Raw!$B$1:$DG$1,0),0)</f>
        <v>7</v>
      </c>
      <c r="E70" s="37">
        <f t="shared" si="20"/>
        <v>4.3478260869565216E-2</v>
      </c>
      <c r="F70" s="36" t="str">
        <f>VLOOKUP($A70,Raw!$B$2:$DG$512,MATCH(DPMS!F$1,Raw!$B$1:$DG$1,0),0)</f>
        <v>147</v>
      </c>
      <c r="G70" s="37">
        <f t="shared" si="21"/>
        <v>0.91304347826086951</v>
      </c>
      <c r="H70" s="36" t="str">
        <f>VLOOKUP($A70,Raw!$B$2:$DG$512,MATCH(DPMS!H$1,Raw!$B$1:$DG$1,0),0)</f>
        <v>7</v>
      </c>
      <c r="I70" s="37">
        <f t="shared" si="22"/>
        <v>4.3478260869565216E-2</v>
      </c>
      <c r="J70" s="36" t="str">
        <f>VLOOKUP($A70,Raw!$B$2:$DG$512,MATCH(DPMS!J$1,Raw!$B$1:$DG$1,0),0)</f>
        <v>0</v>
      </c>
      <c r="K70" s="37">
        <f t="shared" si="23"/>
        <v>0</v>
      </c>
      <c r="L70" s="36" t="str">
        <f>VLOOKUP($A70,Raw!$B$2:$DG$512,MATCH(DPMS!L$1,Raw!$B$1:$DG$1,0),0)</f>
        <v>0</v>
      </c>
      <c r="M70" s="37">
        <f t="shared" si="24"/>
        <v>0</v>
      </c>
      <c r="N70" s="36" t="str">
        <f>VLOOKUP($A70,Raw!$B$2:$DG$512,MATCH(DPMS!N$1,Raw!$B$1:$DG$1,0),0)</f>
        <v>161</v>
      </c>
      <c r="P70" s="38" t="str">
        <f>VLOOKUP($A70,Raw!$B$2:$DG$512,MATCH(DPMS!P$1,Raw!$B$1:$DG$1,0),0)</f>
        <v>0</v>
      </c>
      <c r="Q70" s="39">
        <f t="shared" si="25"/>
        <v>0</v>
      </c>
      <c r="R70" s="38" t="str">
        <f>VLOOKUP($A70,Raw!$B$2:$DG$512,MATCH(DPMS!R$1,Raw!$B$1:$DG$1,0),0)</f>
        <v>15.71</v>
      </c>
      <c r="S70" s="39">
        <f t="shared" si="26"/>
        <v>7.7837784273893873E-2</v>
      </c>
      <c r="T70" s="38" t="str">
        <f>VLOOKUP($A70,Raw!$B$2:$DG$512,MATCH(DPMS!T$1,Raw!$B$1:$DG$1,0),0)</f>
        <v>178.91</v>
      </c>
      <c r="U70" s="39">
        <f t="shared" si="27"/>
        <v>0.88643908239607583</v>
      </c>
      <c r="V70" s="38" t="str">
        <f>VLOOKUP($A70,Raw!$B$2:$DG$512,MATCH(DPMS!V$1,Raw!$B$1:$DG$1,0),0)</f>
        <v>7.21</v>
      </c>
      <c r="W70" s="39">
        <f t="shared" si="28"/>
        <v>3.5723133330030223E-2</v>
      </c>
      <c r="X70" s="38" t="str">
        <f>VLOOKUP($A70,Raw!$B$2:$DG$512,MATCH(DPMS!X$1,Raw!$B$1:$DG$1,0),0)</f>
        <v>0</v>
      </c>
      <c r="Y70" s="39">
        <f t="shared" si="29"/>
        <v>0</v>
      </c>
      <c r="Z70" s="38" t="str">
        <f>VLOOKUP($A70,Raw!$B$2:$DG$512,MATCH(DPMS!Z$1,Raw!$B$1:$DG$1,0),0)</f>
        <v>0</v>
      </c>
      <c r="AA70" s="39">
        <f t="shared" si="30"/>
        <v>0</v>
      </c>
      <c r="AB70" s="38" t="str">
        <f>VLOOKUP($A70,Raw!$B$2:$DG$512,MATCH(DPMS!AB$1,Raw!$B$1:$DG$1,0),0)</f>
        <v>201.83</v>
      </c>
      <c r="AD70" s="25" t="e">
        <f t="shared" si="31"/>
        <v>#DIV/0!</v>
      </c>
      <c r="AE70" s="40">
        <f t="shared" si="32"/>
        <v>2.2442857142857142</v>
      </c>
      <c r="AF70" s="40">
        <f t="shared" si="33"/>
        <v>1.2170748299319727</v>
      </c>
      <c r="AG70" s="40">
        <f t="shared" si="34"/>
        <v>1.03</v>
      </c>
      <c r="AH70" s="40">
        <f t="shared" si="35"/>
        <v>0</v>
      </c>
      <c r="AI70" s="40" t="e">
        <f t="shared" si="36"/>
        <v>#DIV/0!</v>
      </c>
      <c r="AJ70" s="40">
        <f t="shared" si="37"/>
        <v>1.2536024844720497</v>
      </c>
    </row>
    <row r="71" spans="1:36" x14ac:dyDescent="0.3">
      <c r="A71" s="1" t="s">
        <v>1454</v>
      </c>
      <c r="B71" s="36" t="str">
        <f>VLOOKUP($A71,Raw!$B$2:$DG$512,MATCH(DPMS!B$1,Raw!$B$1:$DG$1,0),0)</f>
        <v>0</v>
      </c>
      <c r="C71" s="37">
        <f t="shared" si="19"/>
        <v>0</v>
      </c>
      <c r="D71" s="36" t="str">
        <f>VLOOKUP($A71,Raw!$B$2:$DG$512,MATCH(DPMS!D$1,Raw!$B$1:$DG$1,0),0)</f>
        <v>7</v>
      </c>
      <c r="E71" s="37">
        <f t="shared" si="20"/>
        <v>0.22580645161290322</v>
      </c>
      <c r="F71" s="36" t="str">
        <f>VLOOKUP($A71,Raw!$B$2:$DG$512,MATCH(DPMS!F$1,Raw!$B$1:$DG$1,0),0)</f>
        <v>24</v>
      </c>
      <c r="G71" s="37">
        <f t="shared" si="21"/>
        <v>0.77419354838709675</v>
      </c>
      <c r="H71" s="36" t="str">
        <f>VLOOKUP($A71,Raw!$B$2:$DG$512,MATCH(DPMS!H$1,Raw!$B$1:$DG$1,0),0)</f>
        <v>0</v>
      </c>
      <c r="I71" s="37">
        <f t="shared" si="22"/>
        <v>0</v>
      </c>
      <c r="J71" s="36" t="str">
        <f>VLOOKUP($A71,Raw!$B$2:$DG$512,MATCH(DPMS!J$1,Raw!$B$1:$DG$1,0),0)</f>
        <v>0</v>
      </c>
      <c r="K71" s="37">
        <f t="shared" si="23"/>
        <v>0</v>
      </c>
      <c r="L71" s="36" t="str">
        <f>VLOOKUP($A71,Raw!$B$2:$DG$512,MATCH(DPMS!L$1,Raw!$B$1:$DG$1,0),0)</f>
        <v>0</v>
      </c>
      <c r="M71" s="37">
        <f t="shared" si="24"/>
        <v>0</v>
      </c>
      <c r="N71" s="36" t="str">
        <f>VLOOKUP($A71,Raw!$B$2:$DG$512,MATCH(DPMS!N$1,Raw!$B$1:$DG$1,0),0)</f>
        <v>31</v>
      </c>
      <c r="P71" s="38" t="str">
        <f>VLOOKUP($A71,Raw!$B$2:$DG$512,MATCH(DPMS!P$1,Raw!$B$1:$DG$1,0),0)</f>
        <v>0</v>
      </c>
      <c r="Q71" s="39">
        <f t="shared" si="25"/>
        <v>0</v>
      </c>
      <c r="R71" s="38" t="str">
        <f>VLOOKUP($A71,Raw!$B$2:$DG$512,MATCH(DPMS!R$1,Raw!$B$1:$DG$1,0),0)</f>
        <v>66.71</v>
      </c>
      <c r="S71" s="39">
        <f t="shared" si="26"/>
        <v>0.58049077619213363</v>
      </c>
      <c r="T71" s="38" t="str">
        <f>VLOOKUP($A71,Raw!$B$2:$DG$512,MATCH(DPMS!T$1,Raw!$B$1:$DG$1,0),0)</f>
        <v>48.21</v>
      </c>
      <c r="U71" s="39">
        <f t="shared" si="27"/>
        <v>0.41950922380786632</v>
      </c>
      <c r="V71" s="38" t="str">
        <f>VLOOKUP($A71,Raw!$B$2:$DG$512,MATCH(DPMS!V$1,Raw!$B$1:$DG$1,0),0)</f>
        <v>0</v>
      </c>
      <c r="W71" s="39">
        <f t="shared" si="28"/>
        <v>0</v>
      </c>
      <c r="X71" s="38" t="str">
        <f>VLOOKUP($A71,Raw!$B$2:$DG$512,MATCH(DPMS!X$1,Raw!$B$1:$DG$1,0),0)</f>
        <v>0</v>
      </c>
      <c r="Y71" s="39">
        <f t="shared" si="29"/>
        <v>0</v>
      </c>
      <c r="Z71" s="38" t="str">
        <f>VLOOKUP($A71,Raw!$B$2:$DG$512,MATCH(DPMS!Z$1,Raw!$B$1:$DG$1,0),0)</f>
        <v>0</v>
      </c>
      <c r="AA71" s="39">
        <f t="shared" si="30"/>
        <v>0</v>
      </c>
      <c r="AB71" s="38" t="str">
        <f>VLOOKUP($A71,Raw!$B$2:$DG$512,MATCH(DPMS!AB$1,Raw!$B$1:$DG$1,0),0)</f>
        <v>114.92</v>
      </c>
      <c r="AD71" s="25" t="e">
        <f t="shared" si="31"/>
        <v>#DIV/0!</v>
      </c>
      <c r="AE71" s="40">
        <f t="shared" si="32"/>
        <v>9.5299999999999994</v>
      </c>
      <c r="AF71" s="40">
        <f t="shared" si="33"/>
        <v>2.00875</v>
      </c>
      <c r="AG71" s="40" t="e">
        <f t="shared" si="34"/>
        <v>#DIV/0!</v>
      </c>
      <c r="AH71" s="40">
        <f t="shared" si="35"/>
        <v>0</v>
      </c>
      <c r="AI71" s="40" t="e">
        <f t="shared" si="36"/>
        <v>#DIV/0!</v>
      </c>
      <c r="AJ71" s="40">
        <f t="shared" si="37"/>
        <v>3.7070967741935483</v>
      </c>
    </row>
    <row r="72" spans="1:36" x14ac:dyDescent="0.3">
      <c r="A72" s="1" t="s">
        <v>1471</v>
      </c>
      <c r="B72" s="36" t="str">
        <f>VLOOKUP($A72,Raw!$B$2:$DG$512,MATCH(DPMS!B$1,Raw!$B$1:$DG$1,0),0)</f>
        <v>0</v>
      </c>
      <c r="C72" s="37">
        <f t="shared" si="19"/>
        <v>0</v>
      </c>
      <c r="D72" s="36" t="str">
        <f>VLOOKUP($A72,Raw!$B$2:$DG$512,MATCH(DPMS!D$1,Raw!$B$1:$DG$1,0),0)</f>
        <v>14</v>
      </c>
      <c r="E72" s="37">
        <f t="shared" si="20"/>
        <v>1.2785388127853882E-2</v>
      </c>
      <c r="F72" s="36" t="str">
        <f>VLOOKUP($A72,Raw!$B$2:$DG$512,MATCH(DPMS!F$1,Raw!$B$1:$DG$1,0),0)</f>
        <v>1081</v>
      </c>
      <c r="G72" s="37">
        <f t="shared" si="21"/>
        <v>0.9872146118721461</v>
      </c>
      <c r="H72" s="36" t="str">
        <f>VLOOKUP($A72,Raw!$B$2:$DG$512,MATCH(DPMS!H$1,Raw!$B$1:$DG$1,0),0)</f>
        <v>0</v>
      </c>
      <c r="I72" s="37">
        <f t="shared" si="22"/>
        <v>0</v>
      </c>
      <c r="J72" s="36" t="str">
        <f>VLOOKUP($A72,Raw!$B$2:$DG$512,MATCH(DPMS!J$1,Raw!$B$1:$DG$1,0),0)</f>
        <v>0</v>
      </c>
      <c r="K72" s="37">
        <f t="shared" si="23"/>
        <v>0</v>
      </c>
      <c r="L72" s="36" t="str">
        <f>VLOOKUP($A72,Raw!$B$2:$DG$512,MATCH(DPMS!L$1,Raw!$B$1:$DG$1,0),0)</f>
        <v>0</v>
      </c>
      <c r="M72" s="37">
        <f t="shared" si="24"/>
        <v>0</v>
      </c>
      <c r="N72" s="36" t="str">
        <f>VLOOKUP($A72,Raw!$B$2:$DG$512,MATCH(DPMS!N$1,Raw!$B$1:$DG$1,0),0)</f>
        <v>1095</v>
      </c>
      <c r="P72" s="38" t="str">
        <f>VLOOKUP($A72,Raw!$B$2:$DG$512,MATCH(DPMS!P$1,Raw!$B$1:$DG$1,0),0)</f>
        <v>0</v>
      </c>
      <c r="Q72" s="39">
        <f t="shared" si="25"/>
        <v>0</v>
      </c>
      <c r="R72" s="38" t="str">
        <f>VLOOKUP($A72,Raw!$B$2:$DG$512,MATCH(DPMS!R$1,Raw!$B$1:$DG$1,0),0)</f>
        <v>80.7981</v>
      </c>
      <c r="S72" s="39">
        <f t="shared" si="26"/>
        <v>3.8044095744738458E-2</v>
      </c>
      <c r="T72" s="38" t="str">
        <f>VLOOKUP($A72,Raw!$B$2:$DG$512,MATCH(DPMS!T$1,Raw!$B$1:$DG$1,0),0)</f>
        <v>2043.0032</v>
      </c>
      <c r="U72" s="39">
        <f t="shared" si="27"/>
        <v>0.96195590425526156</v>
      </c>
      <c r="V72" s="38" t="str">
        <f>VLOOKUP($A72,Raw!$B$2:$DG$512,MATCH(DPMS!V$1,Raw!$B$1:$DG$1,0),0)</f>
        <v>0</v>
      </c>
      <c r="W72" s="39">
        <f t="shared" si="28"/>
        <v>0</v>
      </c>
      <c r="X72" s="38" t="str">
        <f>VLOOKUP($A72,Raw!$B$2:$DG$512,MATCH(DPMS!X$1,Raw!$B$1:$DG$1,0),0)</f>
        <v>0</v>
      </c>
      <c r="Y72" s="39">
        <f t="shared" si="29"/>
        <v>0</v>
      </c>
      <c r="Z72" s="38" t="str">
        <f>VLOOKUP($A72,Raw!$B$2:$DG$512,MATCH(DPMS!Z$1,Raw!$B$1:$DG$1,0),0)</f>
        <v>0</v>
      </c>
      <c r="AA72" s="39">
        <f t="shared" si="30"/>
        <v>0</v>
      </c>
      <c r="AB72" s="38" t="str">
        <f>VLOOKUP($A72,Raw!$B$2:$DG$512,MATCH(DPMS!AB$1,Raw!$B$1:$DG$1,0),0)</f>
        <v>2123.8013</v>
      </c>
      <c r="AD72" s="25" t="e">
        <f t="shared" si="31"/>
        <v>#DIV/0!</v>
      </c>
      <c r="AE72" s="40">
        <f t="shared" si="32"/>
        <v>5.7712928571428579</v>
      </c>
      <c r="AF72" s="40">
        <f t="shared" si="33"/>
        <v>1.8899197039777984</v>
      </c>
      <c r="AG72" s="40" t="e">
        <f t="shared" si="34"/>
        <v>#DIV/0!</v>
      </c>
      <c r="AH72" s="40">
        <f t="shared" si="35"/>
        <v>0</v>
      </c>
      <c r="AI72" s="40" t="e">
        <f t="shared" si="36"/>
        <v>#DIV/0!</v>
      </c>
      <c r="AJ72" s="40">
        <f t="shared" si="37"/>
        <v>1.9395445662100457</v>
      </c>
    </row>
    <row r="73" spans="1:36" x14ac:dyDescent="0.3">
      <c r="A73" s="1" t="s">
        <v>1496</v>
      </c>
      <c r="B73" s="36" t="str">
        <f>VLOOKUP($A73,Raw!$B$2:$DG$512,MATCH(DPMS!B$1,Raw!$B$1:$DG$1,0),0)</f>
        <v>0</v>
      </c>
      <c r="C73" s="37">
        <f t="shared" si="19"/>
        <v>0</v>
      </c>
      <c r="D73" s="36" t="str">
        <f>VLOOKUP($A73,Raw!$B$2:$DG$512,MATCH(DPMS!D$1,Raw!$B$1:$DG$1,0),0)</f>
        <v>0</v>
      </c>
      <c r="E73" s="37">
        <f t="shared" si="20"/>
        <v>0</v>
      </c>
      <c r="F73" s="36" t="str">
        <f>VLOOKUP($A73,Raw!$B$2:$DG$512,MATCH(DPMS!F$1,Raw!$B$1:$DG$1,0),0)</f>
        <v>60</v>
      </c>
      <c r="G73" s="37">
        <f t="shared" si="21"/>
        <v>0.7142857142857143</v>
      </c>
      <c r="H73" s="36" t="str">
        <f>VLOOKUP($A73,Raw!$B$2:$DG$512,MATCH(DPMS!H$1,Raw!$B$1:$DG$1,0),0)</f>
        <v>24</v>
      </c>
      <c r="I73" s="37">
        <f t="shared" si="22"/>
        <v>0.2857142857142857</v>
      </c>
      <c r="J73" s="36" t="str">
        <f>VLOOKUP($A73,Raw!$B$2:$DG$512,MATCH(DPMS!J$1,Raw!$B$1:$DG$1,0),0)</f>
        <v>0</v>
      </c>
      <c r="K73" s="37">
        <f t="shared" si="23"/>
        <v>0</v>
      </c>
      <c r="L73" s="36" t="str">
        <f>VLOOKUP($A73,Raw!$B$2:$DG$512,MATCH(DPMS!L$1,Raw!$B$1:$DG$1,0),0)</f>
        <v>0</v>
      </c>
      <c r="M73" s="37">
        <f t="shared" si="24"/>
        <v>0</v>
      </c>
      <c r="N73" s="36" t="str">
        <f>VLOOKUP($A73,Raw!$B$2:$DG$512,MATCH(DPMS!N$1,Raw!$B$1:$DG$1,0),0)</f>
        <v>84</v>
      </c>
      <c r="P73" s="38" t="str">
        <f>VLOOKUP($A73,Raw!$B$2:$DG$512,MATCH(DPMS!P$1,Raw!$B$1:$DG$1,0),0)</f>
        <v>0</v>
      </c>
      <c r="Q73" s="39">
        <f t="shared" si="25"/>
        <v>0</v>
      </c>
      <c r="R73" s="38" t="str">
        <f>VLOOKUP($A73,Raw!$B$2:$DG$512,MATCH(DPMS!R$1,Raw!$B$1:$DG$1,0),0)</f>
        <v>0</v>
      </c>
      <c r="S73" s="39">
        <f t="shared" si="26"/>
        <v>0</v>
      </c>
      <c r="T73" s="38" t="str">
        <f>VLOOKUP($A73,Raw!$B$2:$DG$512,MATCH(DPMS!T$1,Raw!$B$1:$DG$1,0),0)</f>
        <v>42.02855</v>
      </c>
      <c r="U73" s="39">
        <f t="shared" si="27"/>
        <v>0.62595318548632117</v>
      </c>
      <c r="V73" s="38" t="str">
        <f>VLOOKUP($A73,Raw!$B$2:$DG$512,MATCH(DPMS!V$1,Raw!$B$1:$DG$1,0),0)</f>
        <v>25.11472</v>
      </c>
      <c r="W73" s="39">
        <f t="shared" si="28"/>
        <v>0.37404666557844651</v>
      </c>
      <c r="X73" s="38" t="str">
        <f>VLOOKUP($A73,Raw!$B$2:$DG$512,MATCH(DPMS!X$1,Raw!$B$1:$DG$1,0),0)</f>
        <v>0</v>
      </c>
      <c r="Y73" s="39">
        <f t="shared" si="29"/>
        <v>0</v>
      </c>
      <c r="Z73" s="38" t="str">
        <f>VLOOKUP($A73,Raw!$B$2:$DG$512,MATCH(DPMS!Z$1,Raw!$B$1:$DG$1,0),0)</f>
        <v>0</v>
      </c>
      <c r="AA73" s="39">
        <f t="shared" si="30"/>
        <v>0</v>
      </c>
      <c r="AB73" s="38" t="str">
        <f>VLOOKUP($A73,Raw!$B$2:$DG$512,MATCH(DPMS!AB$1,Raw!$B$1:$DG$1,0),0)</f>
        <v>67.14328</v>
      </c>
      <c r="AD73" s="25" t="e">
        <f t="shared" si="31"/>
        <v>#DIV/0!</v>
      </c>
      <c r="AE73" s="40" t="e">
        <f t="shared" si="32"/>
        <v>#DIV/0!</v>
      </c>
      <c r="AF73" s="40">
        <f t="shared" si="33"/>
        <v>0.70047583333333341</v>
      </c>
      <c r="AG73" s="40">
        <f t="shared" si="34"/>
        <v>1.0464466666666665</v>
      </c>
      <c r="AH73" s="40">
        <f t="shared" si="35"/>
        <v>0</v>
      </c>
      <c r="AI73" s="40" t="e">
        <f t="shared" si="36"/>
        <v>#DIV/0!</v>
      </c>
      <c r="AJ73" s="40">
        <f t="shared" si="37"/>
        <v>0.79932476190476198</v>
      </c>
    </row>
    <row r="74" spans="1:36" x14ac:dyDescent="0.3">
      <c r="A74" s="1" t="s">
        <v>1509</v>
      </c>
      <c r="B74" s="36" t="str">
        <f>VLOOKUP($A74,Raw!$B$2:$DG$512,MATCH(DPMS!B$1,Raw!$B$1:$DG$1,0),0)</f>
        <v>0</v>
      </c>
      <c r="C74" s="37">
        <f t="shared" si="19"/>
        <v>0</v>
      </c>
      <c r="D74" s="36" t="str">
        <f>VLOOKUP($A74,Raw!$B$2:$DG$512,MATCH(DPMS!D$1,Raw!$B$1:$DG$1,0),0)</f>
        <v>13</v>
      </c>
      <c r="E74" s="37">
        <f t="shared" si="20"/>
        <v>2.1103896103896104E-2</v>
      </c>
      <c r="F74" s="36" t="str">
        <f>VLOOKUP($A74,Raw!$B$2:$DG$512,MATCH(DPMS!F$1,Raw!$B$1:$DG$1,0),0)</f>
        <v>341</v>
      </c>
      <c r="G74" s="37">
        <f t="shared" si="21"/>
        <v>0.5535714285714286</v>
      </c>
      <c r="H74" s="36" t="str">
        <f>VLOOKUP($A74,Raw!$B$2:$DG$512,MATCH(DPMS!H$1,Raw!$B$1:$DG$1,0),0)</f>
        <v>262</v>
      </c>
      <c r="I74" s="37">
        <f t="shared" si="22"/>
        <v>0.42532467532467533</v>
      </c>
      <c r="J74" s="36" t="str">
        <f>VLOOKUP($A74,Raw!$B$2:$DG$512,MATCH(DPMS!J$1,Raw!$B$1:$DG$1,0),0)</f>
        <v>0</v>
      </c>
      <c r="K74" s="37">
        <f t="shared" si="23"/>
        <v>0</v>
      </c>
      <c r="L74" s="36" t="str">
        <f>VLOOKUP($A74,Raw!$B$2:$DG$512,MATCH(DPMS!L$1,Raw!$B$1:$DG$1,0),0)</f>
        <v>0</v>
      </c>
      <c r="M74" s="37">
        <f t="shared" si="24"/>
        <v>0</v>
      </c>
      <c r="N74" s="36" t="str">
        <f>VLOOKUP($A74,Raw!$B$2:$DG$512,MATCH(DPMS!N$1,Raw!$B$1:$DG$1,0),0)</f>
        <v>616</v>
      </c>
      <c r="P74" s="38" t="str">
        <f>VLOOKUP($A74,Raw!$B$2:$DG$512,MATCH(DPMS!P$1,Raw!$B$1:$DG$1,0),0)</f>
        <v>0</v>
      </c>
      <c r="Q74" s="39">
        <f t="shared" si="25"/>
        <v>0</v>
      </c>
      <c r="R74" s="38" t="str">
        <f>VLOOKUP($A74,Raw!$B$2:$DG$512,MATCH(DPMS!R$1,Raw!$B$1:$DG$1,0),0)</f>
        <v>17.56</v>
      </c>
      <c r="S74" s="39">
        <f t="shared" si="26"/>
        <v>1.991584534597543E-2</v>
      </c>
      <c r="T74" s="38" t="str">
        <f>VLOOKUP($A74,Raw!$B$2:$DG$512,MATCH(DPMS!T$1,Raw!$B$1:$DG$1,0),0)</f>
        <v>484.34</v>
      </c>
      <c r="U74" s="39">
        <f t="shared" si="27"/>
        <v>0.54931893706547497</v>
      </c>
      <c r="V74" s="38" t="str">
        <f>VLOOKUP($A74,Raw!$B$2:$DG$512,MATCH(DPMS!V$1,Raw!$B$1:$DG$1,0),0)</f>
        <v>379.81</v>
      </c>
      <c r="W74" s="39">
        <f t="shared" si="28"/>
        <v>0.43076521758854952</v>
      </c>
      <c r="X74" s="38" t="str">
        <f>VLOOKUP($A74,Raw!$B$2:$DG$512,MATCH(DPMS!X$1,Raw!$B$1:$DG$1,0),0)</f>
        <v>0</v>
      </c>
      <c r="Y74" s="39">
        <f t="shared" si="29"/>
        <v>0</v>
      </c>
      <c r="Z74" s="38" t="str">
        <f>VLOOKUP($A74,Raw!$B$2:$DG$512,MATCH(DPMS!Z$1,Raw!$B$1:$DG$1,0),0)</f>
        <v>0</v>
      </c>
      <c r="AA74" s="39">
        <f t="shared" si="30"/>
        <v>0</v>
      </c>
      <c r="AB74" s="38" t="str">
        <f>VLOOKUP($A74,Raw!$B$2:$DG$512,MATCH(DPMS!AB$1,Raw!$B$1:$DG$1,0),0)</f>
        <v>881.71</v>
      </c>
      <c r="AD74" s="25" t="e">
        <f t="shared" si="31"/>
        <v>#DIV/0!</v>
      </c>
      <c r="AE74" s="40">
        <f t="shared" si="32"/>
        <v>1.3507692307692307</v>
      </c>
      <c r="AF74" s="40">
        <f t="shared" si="33"/>
        <v>1.4203519061583576</v>
      </c>
      <c r="AG74" s="40">
        <f t="shared" si="34"/>
        <v>1.4496564885496184</v>
      </c>
      <c r="AH74" s="40">
        <f t="shared" si="35"/>
        <v>0</v>
      </c>
      <c r="AI74" s="40" t="e">
        <f t="shared" si="36"/>
        <v>#DIV/0!</v>
      </c>
      <c r="AJ74" s="40">
        <f t="shared" si="37"/>
        <v>1.4313474025974027</v>
      </c>
    </row>
    <row r="75" spans="1:36" x14ac:dyDescent="0.3">
      <c r="A75" s="1" t="s">
        <v>1542</v>
      </c>
      <c r="B75" s="36" t="str">
        <f>VLOOKUP($A75,Raw!$B$2:$DG$512,MATCH(DPMS!B$1,Raw!$B$1:$DG$1,0),0)</f>
        <v>0</v>
      </c>
      <c r="C75" s="37">
        <f t="shared" si="19"/>
        <v>0</v>
      </c>
      <c r="D75" s="36" t="str">
        <f>VLOOKUP($A75,Raw!$B$2:$DG$512,MATCH(DPMS!D$1,Raw!$B$1:$DG$1,0),0)</f>
        <v>246</v>
      </c>
      <c r="E75" s="37">
        <f t="shared" si="20"/>
        <v>0.13384113166485309</v>
      </c>
      <c r="F75" s="36" t="str">
        <f>VLOOKUP($A75,Raw!$B$2:$DG$512,MATCH(DPMS!F$1,Raw!$B$1:$DG$1,0),0)</f>
        <v>1507</v>
      </c>
      <c r="G75" s="37">
        <f t="shared" si="21"/>
        <v>0.8199129488574538</v>
      </c>
      <c r="H75" s="36" t="str">
        <f>VLOOKUP($A75,Raw!$B$2:$DG$512,MATCH(DPMS!H$1,Raw!$B$1:$DG$1,0),0)</f>
        <v>85</v>
      </c>
      <c r="I75" s="37">
        <f t="shared" si="22"/>
        <v>4.6245919477693145E-2</v>
      </c>
      <c r="J75" s="36" t="str">
        <f>VLOOKUP($A75,Raw!$B$2:$DG$512,MATCH(DPMS!J$1,Raw!$B$1:$DG$1,0),0)</f>
        <v>0</v>
      </c>
      <c r="K75" s="37">
        <f t="shared" si="23"/>
        <v>0</v>
      </c>
      <c r="L75" s="36" t="str">
        <f>VLOOKUP($A75,Raw!$B$2:$DG$512,MATCH(DPMS!L$1,Raw!$B$1:$DG$1,0),0)</f>
        <v>0</v>
      </c>
      <c r="M75" s="37">
        <f t="shared" si="24"/>
        <v>0</v>
      </c>
      <c r="N75" s="36" t="str">
        <f>VLOOKUP($A75,Raw!$B$2:$DG$512,MATCH(DPMS!N$1,Raw!$B$1:$DG$1,0),0)</f>
        <v>1838</v>
      </c>
      <c r="P75" s="38" t="str">
        <f>VLOOKUP($A75,Raw!$B$2:$DG$512,MATCH(DPMS!P$1,Raw!$B$1:$DG$1,0),0)</f>
        <v>0</v>
      </c>
      <c r="Q75" s="39">
        <f t="shared" si="25"/>
        <v>0</v>
      </c>
      <c r="R75" s="38" t="str">
        <f>VLOOKUP($A75,Raw!$B$2:$DG$512,MATCH(DPMS!R$1,Raw!$B$1:$DG$1,0),0)</f>
        <v>1521.32461</v>
      </c>
      <c r="S75" s="39">
        <f t="shared" si="26"/>
        <v>0.35772848088012998</v>
      </c>
      <c r="T75" s="38" t="str">
        <f>VLOOKUP($A75,Raw!$B$2:$DG$512,MATCH(DPMS!T$1,Raw!$B$1:$DG$1,0),0)</f>
        <v>2526.11742</v>
      </c>
      <c r="U75" s="39">
        <f t="shared" si="27"/>
        <v>0.5939982441889462</v>
      </c>
      <c r="V75" s="38" t="str">
        <f>VLOOKUP($A75,Raw!$B$2:$DG$512,MATCH(DPMS!V$1,Raw!$B$1:$DG$1,0),0)</f>
        <v>205.29347</v>
      </c>
      <c r="W75" s="39">
        <f t="shared" si="28"/>
        <v>4.8273274930923878E-2</v>
      </c>
      <c r="X75" s="38" t="str">
        <f>VLOOKUP($A75,Raw!$B$2:$DG$512,MATCH(DPMS!X$1,Raw!$B$1:$DG$1,0),0)</f>
        <v>0</v>
      </c>
      <c r="Y75" s="39">
        <f t="shared" si="29"/>
        <v>0</v>
      </c>
      <c r="Z75" s="38" t="str">
        <f>VLOOKUP($A75,Raw!$B$2:$DG$512,MATCH(DPMS!Z$1,Raw!$B$1:$DG$1,0),0)</f>
        <v>0</v>
      </c>
      <c r="AA75" s="39">
        <f t="shared" si="30"/>
        <v>0</v>
      </c>
      <c r="AB75" s="38" t="str">
        <f>VLOOKUP($A75,Raw!$B$2:$DG$512,MATCH(DPMS!AB$1,Raw!$B$1:$DG$1,0),0)</f>
        <v>4252.7355</v>
      </c>
      <c r="AD75" s="25" t="e">
        <f t="shared" si="31"/>
        <v>#DIV/0!</v>
      </c>
      <c r="AE75" s="40">
        <f t="shared" si="32"/>
        <v>6.1842463821138205</v>
      </c>
      <c r="AF75" s="40">
        <f t="shared" si="33"/>
        <v>1.6762557531519575</v>
      </c>
      <c r="AG75" s="40">
        <f t="shared" si="34"/>
        <v>2.4152172941176473</v>
      </c>
      <c r="AH75" s="40">
        <f t="shared" si="35"/>
        <v>0</v>
      </c>
      <c r="AI75" s="40" t="e">
        <f t="shared" si="36"/>
        <v>#DIV/0!</v>
      </c>
      <c r="AJ75" s="40">
        <f t="shared" si="37"/>
        <v>2.3137842763873775</v>
      </c>
    </row>
    <row r="76" spans="1:36" x14ac:dyDescent="0.3">
      <c r="A76" s="1" t="s">
        <v>1572</v>
      </c>
      <c r="B76" s="36" t="str">
        <f>VLOOKUP($A76,Raw!$B$2:$DG$512,MATCH(DPMS!B$1,Raw!$B$1:$DG$1,0),0)</f>
        <v>0</v>
      </c>
      <c r="C76" s="37" t="e">
        <f t="shared" si="19"/>
        <v>#DIV/0!</v>
      </c>
      <c r="D76" s="36" t="str">
        <f>VLOOKUP($A76,Raw!$B$2:$DG$512,MATCH(DPMS!D$1,Raw!$B$1:$DG$1,0),0)</f>
        <v>0</v>
      </c>
      <c r="E76" s="37" t="e">
        <f t="shared" si="20"/>
        <v>#DIV/0!</v>
      </c>
      <c r="F76" s="36" t="str">
        <f>VLOOKUP($A76,Raw!$B$2:$DG$512,MATCH(DPMS!F$1,Raw!$B$1:$DG$1,0),0)</f>
        <v>0</v>
      </c>
      <c r="G76" s="37" t="e">
        <f t="shared" si="21"/>
        <v>#DIV/0!</v>
      </c>
      <c r="H76" s="36" t="str">
        <f>VLOOKUP($A76,Raw!$B$2:$DG$512,MATCH(DPMS!H$1,Raw!$B$1:$DG$1,0),0)</f>
        <v>0</v>
      </c>
      <c r="I76" s="37" t="e">
        <f t="shared" si="22"/>
        <v>#DIV/0!</v>
      </c>
      <c r="J76" s="36" t="str">
        <f>VLOOKUP($A76,Raw!$B$2:$DG$512,MATCH(DPMS!J$1,Raw!$B$1:$DG$1,0),0)</f>
        <v>0</v>
      </c>
      <c r="K76" s="37" t="e">
        <f t="shared" si="23"/>
        <v>#DIV/0!</v>
      </c>
      <c r="L76" s="36" t="str">
        <f>VLOOKUP($A76,Raw!$B$2:$DG$512,MATCH(DPMS!L$1,Raw!$B$1:$DG$1,0),0)</f>
        <v>0</v>
      </c>
      <c r="M76" s="37" t="e">
        <f t="shared" si="24"/>
        <v>#DIV/0!</v>
      </c>
      <c r="N76" s="36" t="str">
        <f>VLOOKUP($A76,Raw!$B$2:$DG$512,MATCH(DPMS!N$1,Raw!$B$1:$DG$1,0),0)</f>
        <v>0</v>
      </c>
      <c r="P76" s="38" t="str">
        <f>VLOOKUP($A76,Raw!$B$2:$DG$512,MATCH(DPMS!P$1,Raw!$B$1:$DG$1,0),0)</f>
        <v>0</v>
      </c>
      <c r="Q76" s="39" t="e">
        <f t="shared" si="25"/>
        <v>#DIV/0!</v>
      </c>
      <c r="R76" s="38" t="str">
        <f>VLOOKUP($A76,Raw!$B$2:$DG$512,MATCH(DPMS!R$1,Raw!$B$1:$DG$1,0),0)</f>
        <v>0</v>
      </c>
      <c r="S76" s="39" t="e">
        <f t="shared" si="26"/>
        <v>#DIV/0!</v>
      </c>
      <c r="T76" s="38" t="str">
        <f>VLOOKUP($A76,Raw!$B$2:$DG$512,MATCH(DPMS!T$1,Raw!$B$1:$DG$1,0),0)</f>
        <v>0</v>
      </c>
      <c r="U76" s="39" t="e">
        <f t="shared" si="27"/>
        <v>#DIV/0!</v>
      </c>
      <c r="V76" s="38" t="str">
        <f>VLOOKUP($A76,Raw!$B$2:$DG$512,MATCH(DPMS!V$1,Raw!$B$1:$DG$1,0),0)</f>
        <v>0</v>
      </c>
      <c r="W76" s="39" t="e">
        <f t="shared" si="28"/>
        <v>#DIV/0!</v>
      </c>
      <c r="X76" s="38" t="str">
        <f>VLOOKUP($A76,Raw!$B$2:$DG$512,MATCH(DPMS!X$1,Raw!$B$1:$DG$1,0),0)</f>
        <v>0</v>
      </c>
      <c r="Y76" s="39" t="e">
        <f t="shared" si="29"/>
        <v>#DIV/0!</v>
      </c>
      <c r="Z76" s="38" t="str">
        <f>VLOOKUP($A76,Raw!$B$2:$DG$512,MATCH(DPMS!Z$1,Raw!$B$1:$DG$1,0),0)</f>
        <v>0</v>
      </c>
      <c r="AA76" s="39" t="e">
        <f t="shared" si="30"/>
        <v>#DIV/0!</v>
      </c>
      <c r="AB76" s="38" t="str">
        <f>VLOOKUP($A76,Raw!$B$2:$DG$512,MATCH(DPMS!AB$1,Raw!$B$1:$DG$1,0),0)</f>
        <v>0</v>
      </c>
      <c r="AD76" s="25" t="e">
        <f t="shared" si="31"/>
        <v>#DIV/0!</v>
      </c>
      <c r="AE76" s="40" t="e">
        <f t="shared" si="32"/>
        <v>#DIV/0!</v>
      </c>
      <c r="AF76" s="40" t="e">
        <f t="shared" si="33"/>
        <v>#DIV/0!</v>
      </c>
      <c r="AG76" s="40" t="e">
        <f t="shared" si="34"/>
        <v>#DIV/0!</v>
      </c>
      <c r="AH76" s="40">
        <f t="shared" si="35"/>
        <v>0</v>
      </c>
      <c r="AI76" s="40" t="e">
        <f t="shared" si="36"/>
        <v>#DIV/0!</v>
      </c>
      <c r="AJ76" s="40" t="e">
        <f t="shared" si="37"/>
        <v>#DIV/0!</v>
      </c>
    </row>
    <row r="77" spans="1:36" x14ac:dyDescent="0.3">
      <c r="A77" s="1" t="s">
        <v>1582</v>
      </c>
      <c r="B77" s="36" t="str">
        <f>VLOOKUP($A77,Raw!$B$2:$DG$512,MATCH(DPMS!B$1,Raw!$B$1:$DG$1,0),0)</f>
        <v>0</v>
      </c>
      <c r="C77" s="37" t="e">
        <f t="shared" si="19"/>
        <v>#DIV/0!</v>
      </c>
      <c r="D77" s="36" t="str">
        <f>VLOOKUP($A77,Raw!$B$2:$DG$512,MATCH(DPMS!D$1,Raw!$B$1:$DG$1,0),0)</f>
        <v>0</v>
      </c>
      <c r="E77" s="37" t="e">
        <f t="shared" si="20"/>
        <v>#DIV/0!</v>
      </c>
      <c r="F77" s="36" t="str">
        <f>VLOOKUP($A77,Raw!$B$2:$DG$512,MATCH(DPMS!F$1,Raw!$B$1:$DG$1,0),0)</f>
        <v>0</v>
      </c>
      <c r="G77" s="37" t="e">
        <f t="shared" si="21"/>
        <v>#DIV/0!</v>
      </c>
      <c r="H77" s="36" t="str">
        <f>VLOOKUP($A77,Raw!$B$2:$DG$512,MATCH(DPMS!H$1,Raw!$B$1:$DG$1,0),0)</f>
        <v>0</v>
      </c>
      <c r="I77" s="37" t="e">
        <f t="shared" si="22"/>
        <v>#DIV/0!</v>
      </c>
      <c r="J77" s="36" t="str">
        <f>VLOOKUP($A77,Raw!$B$2:$DG$512,MATCH(DPMS!J$1,Raw!$B$1:$DG$1,0),0)</f>
        <v>0</v>
      </c>
      <c r="K77" s="37" t="e">
        <f t="shared" si="23"/>
        <v>#DIV/0!</v>
      </c>
      <c r="L77" s="36" t="str">
        <f>VLOOKUP($A77,Raw!$B$2:$DG$512,MATCH(DPMS!L$1,Raw!$B$1:$DG$1,0),0)</f>
        <v>0</v>
      </c>
      <c r="M77" s="37" t="e">
        <f t="shared" si="24"/>
        <v>#DIV/0!</v>
      </c>
      <c r="N77" s="36" t="str">
        <f>VLOOKUP($A77,Raw!$B$2:$DG$512,MATCH(DPMS!N$1,Raw!$B$1:$DG$1,0),0)</f>
        <v>0</v>
      </c>
      <c r="P77" s="38" t="str">
        <f>VLOOKUP($A77,Raw!$B$2:$DG$512,MATCH(DPMS!P$1,Raw!$B$1:$DG$1,0),0)</f>
        <v>0</v>
      </c>
      <c r="Q77" s="39" t="e">
        <f t="shared" si="25"/>
        <v>#DIV/0!</v>
      </c>
      <c r="R77" s="38" t="str">
        <f>VLOOKUP($A77,Raw!$B$2:$DG$512,MATCH(DPMS!R$1,Raw!$B$1:$DG$1,0),0)</f>
        <v>0</v>
      </c>
      <c r="S77" s="39" t="e">
        <f t="shared" si="26"/>
        <v>#DIV/0!</v>
      </c>
      <c r="T77" s="38" t="str">
        <f>VLOOKUP($A77,Raw!$B$2:$DG$512,MATCH(DPMS!T$1,Raw!$B$1:$DG$1,0),0)</f>
        <v>0</v>
      </c>
      <c r="U77" s="39" t="e">
        <f t="shared" si="27"/>
        <v>#DIV/0!</v>
      </c>
      <c r="V77" s="38" t="str">
        <f>VLOOKUP($A77,Raw!$B$2:$DG$512,MATCH(DPMS!V$1,Raw!$B$1:$DG$1,0),0)</f>
        <v>0</v>
      </c>
      <c r="W77" s="39" t="e">
        <f t="shared" si="28"/>
        <v>#DIV/0!</v>
      </c>
      <c r="X77" s="38" t="str">
        <f>VLOOKUP($A77,Raw!$B$2:$DG$512,MATCH(DPMS!X$1,Raw!$B$1:$DG$1,0),0)</f>
        <v>0</v>
      </c>
      <c r="Y77" s="39" t="e">
        <f t="shared" si="29"/>
        <v>#DIV/0!</v>
      </c>
      <c r="Z77" s="38" t="str">
        <f>VLOOKUP($A77,Raw!$B$2:$DG$512,MATCH(DPMS!Z$1,Raw!$B$1:$DG$1,0),0)</f>
        <v>0</v>
      </c>
      <c r="AA77" s="39" t="e">
        <f t="shared" si="30"/>
        <v>#DIV/0!</v>
      </c>
      <c r="AB77" s="38" t="str">
        <f>VLOOKUP($A77,Raw!$B$2:$DG$512,MATCH(DPMS!AB$1,Raw!$B$1:$DG$1,0),0)</f>
        <v>0</v>
      </c>
      <c r="AD77" s="25" t="e">
        <f t="shared" si="31"/>
        <v>#DIV/0!</v>
      </c>
      <c r="AE77" s="40" t="e">
        <f t="shared" si="32"/>
        <v>#DIV/0!</v>
      </c>
      <c r="AF77" s="40" t="e">
        <f t="shared" si="33"/>
        <v>#DIV/0!</v>
      </c>
      <c r="AG77" s="40" t="e">
        <f t="shared" si="34"/>
        <v>#DIV/0!</v>
      </c>
      <c r="AH77" s="40">
        <f t="shared" si="35"/>
        <v>0</v>
      </c>
      <c r="AI77" s="40" t="e">
        <f t="shared" si="36"/>
        <v>#DIV/0!</v>
      </c>
      <c r="AJ77" s="40" t="e">
        <f t="shared" si="37"/>
        <v>#DIV/0!</v>
      </c>
    </row>
    <row r="78" spans="1:36" x14ac:dyDescent="0.3">
      <c r="A78" s="1" t="s">
        <v>1591</v>
      </c>
      <c r="B78" s="36" t="str">
        <f>VLOOKUP($A78,Raw!$B$2:$DG$512,MATCH(DPMS!B$1,Raw!$B$1:$DG$1,0),0)</f>
        <v>0</v>
      </c>
      <c r="C78" s="37">
        <f t="shared" si="19"/>
        <v>0</v>
      </c>
      <c r="D78" s="36" t="str">
        <f>VLOOKUP($A78,Raw!$B$2:$DG$512,MATCH(DPMS!D$1,Raw!$B$1:$DG$1,0),0)</f>
        <v>3</v>
      </c>
      <c r="E78" s="37">
        <f t="shared" si="20"/>
        <v>9.6774193548387094E-2</v>
      </c>
      <c r="F78" s="36" t="str">
        <f>VLOOKUP($A78,Raw!$B$2:$DG$512,MATCH(DPMS!F$1,Raw!$B$1:$DG$1,0),0)</f>
        <v>23</v>
      </c>
      <c r="G78" s="37">
        <f t="shared" si="21"/>
        <v>0.74193548387096775</v>
      </c>
      <c r="H78" s="36" t="str">
        <f>VLOOKUP($A78,Raw!$B$2:$DG$512,MATCH(DPMS!H$1,Raw!$B$1:$DG$1,0),0)</f>
        <v>5</v>
      </c>
      <c r="I78" s="37">
        <f t="shared" si="22"/>
        <v>0.16129032258064516</v>
      </c>
      <c r="J78" s="36" t="str">
        <f>VLOOKUP($A78,Raw!$B$2:$DG$512,MATCH(DPMS!J$1,Raw!$B$1:$DG$1,0),0)</f>
        <v>0</v>
      </c>
      <c r="K78" s="37">
        <f t="shared" si="23"/>
        <v>0</v>
      </c>
      <c r="L78" s="36" t="str">
        <f>VLOOKUP($A78,Raw!$B$2:$DG$512,MATCH(DPMS!L$1,Raw!$B$1:$DG$1,0),0)</f>
        <v>0</v>
      </c>
      <c r="M78" s="37">
        <f t="shared" si="24"/>
        <v>0</v>
      </c>
      <c r="N78" s="36" t="str">
        <f>VLOOKUP($A78,Raw!$B$2:$DG$512,MATCH(DPMS!N$1,Raw!$B$1:$DG$1,0),0)</f>
        <v>31</v>
      </c>
      <c r="P78" s="38" t="str">
        <f>VLOOKUP($A78,Raw!$B$2:$DG$512,MATCH(DPMS!P$1,Raw!$B$1:$DG$1,0),0)</f>
        <v>0</v>
      </c>
      <c r="Q78" s="39">
        <f t="shared" si="25"/>
        <v>0</v>
      </c>
      <c r="R78" s="38" t="str">
        <f>VLOOKUP($A78,Raw!$B$2:$DG$512,MATCH(DPMS!R$1,Raw!$B$1:$DG$1,0),0)</f>
        <v>24.4</v>
      </c>
      <c r="S78" s="39">
        <f t="shared" si="26"/>
        <v>8.6301418314292777E-2</v>
      </c>
      <c r="T78" s="38" t="str">
        <f>VLOOKUP($A78,Raw!$B$2:$DG$512,MATCH(DPMS!T$1,Raw!$B$1:$DG$1,0),0)</f>
        <v>251.2</v>
      </c>
      <c r="U78" s="39">
        <f t="shared" si="27"/>
        <v>0.88848017543239122</v>
      </c>
      <c r="V78" s="38" t="str">
        <f>VLOOKUP($A78,Raw!$B$2:$DG$512,MATCH(DPMS!V$1,Raw!$B$1:$DG$1,0),0)</f>
        <v>7.13</v>
      </c>
      <c r="W78" s="39">
        <f t="shared" si="28"/>
        <v>2.5218406253315881E-2</v>
      </c>
      <c r="X78" s="38" t="str">
        <f>VLOOKUP($A78,Raw!$B$2:$DG$512,MATCH(DPMS!X$1,Raw!$B$1:$DG$1,0),0)</f>
        <v>0</v>
      </c>
      <c r="Y78" s="39">
        <f t="shared" si="29"/>
        <v>0</v>
      </c>
      <c r="Z78" s="38" t="str">
        <f>VLOOKUP($A78,Raw!$B$2:$DG$512,MATCH(DPMS!Z$1,Raw!$B$1:$DG$1,0),0)</f>
        <v>0</v>
      </c>
      <c r="AA78" s="39">
        <f t="shared" si="30"/>
        <v>0</v>
      </c>
      <c r="AB78" s="38" t="str">
        <f>VLOOKUP($A78,Raw!$B$2:$DG$512,MATCH(DPMS!AB$1,Raw!$B$1:$DG$1,0),0)</f>
        <v>282.73</v>
      </c>
      <c r="AD78" s="25" t="e">
        <f t="shared" si="31"/>
        <v>#DIV/0!</v>
      </c>
      <c r="AE78" s="40">
        <f t="shared" si="32"/>
        <v>8.1333333333333329</v>
      </c>
      <c r="AF78" s="40">
        <f t="shared" si="33"/>
        <v>10.921739130434782</v>
      </c>
      <c r="AG78" s="40">
        <f t="shared" si="34"/>
        <v>1.4259999999999999</v>
      </c>
      <c r="AH78" s="40">
        <f t="shared" si="35"/>
        <v>0</v>
      </c>
      <c r="AI78" s="40" t="e">
        <f t="shared" si="36"/>
        <v>#DIV/0!</v>
      </c>
      <c r="AJ78" s="40">
        <f t="shared" si="37"/>
        <v>9.120322580645162</v>
      </c>
    </row>
    <row r="79" spans="1:36" x14ac:dyDescent="0.3">
      <c r="A79" s="1" t="s">
        <v>1608</v>
      </c>
      <c r="B79" s="36" t="str">
        <f>VLOOKUP($A79,Raw!$B$2:$DG$512,MATCH(DPMS!B$1,Raw!$B$1:$DG$1,0),0)</f>
        <v>0</v>
      </c>
      <c r="C79" s="37" t="e">
        <f t="shared" si="19"/>
        <v>#DIV/0!</v>
      </c>
      <c r="D79" s="36" t="str">
        <f>VLOOKUP($A79,Raw!$B$2:$DG$512,MATCH(DPMS!D$1,Raw!$B$1:$DG$1,0),0)</f>
        <v>0</v>
      </c>
      <c r="E79" s="37" t="e">
        <f t="shared" si="20"/>
        <v>#DIV/0!</v>
      </c>
      <c r="F79" s="36" t="str">
        <f>VLOOKUP($A79,Raw!$B$2:$DG$512,MATCH(DPMS!F$1,Raw!$B$1:$DG$1,0),0)</f>
        <v>0</v>
      </c>
      <c r="G79" s="37" t="e">
        <f t="shared" si="21"/>
        <v>#DIV/0!</v>
      </c>
      <c r="H79" s="36" t="str">
        <f>VLOOKUP($A79,Raw!$B$2:$DG$512,MATCH(DPMS!H$1,Raw!$B$1:$DG$1,0),0)</f>
        <v>0</v>
      </c>
      <c r="I79" s="37" t="e">
        <f t="shared" si="22"/>
        <v>#DIV/0!</v>
      </c>
      <c r="J79" s="36" t="str">
        <f>VLOOKUP($A79,Raw!$B$2:$DG$512,MATCH(DPMS!J$1,Raw!$B$1:$DG$1,0),0)</f>
        <v>0</v>
      </c>
      <c r="K79" s="37" t="e">
        <f t="shared" si="23"/>
        <v>#DIV/0!</v>
      </c>
      <c r="L79" s="36" t="str">
        <f>VLOOKUP($A79,Raw!$B$2:$DG$512,MATCH(DPMS!L$1,Raw!$B$1:$DG$1,0),0)</f>
        <v>0</v>
      </c>
      <c r="M79" s="37" t="e">
        <f t="shared" si="24"/>
        <v>#DIV/0!</v>
      </c>
      <c r="N79" s="36" t="str">
        <f>VLOOKUP($A79,Raw!$B$2:$DG$512,MATCH(DPMS!N$1,Raw!$B$1:$DG$1,0),0)</f>
        <v>0</v>
      </c>
      <c r="P79" s="38" t="str">
        <f>VLOOKUP($A79,Raw!$B$2:$DG$512,MATCH(DPMS!P$1,Raw!$B$1:$DG$1,0),0)</f>
        <v>0</v>
      </c>
      <c r="Q79" s="39" t="e">
        <f t="shared" si="25"/>
        <v>#DIV/0!</v>
      </c>
      <c r="R79" s="38" t="str">
        <f>VLOOKUP($A79,Raw!$B$2:$DG$512,MATCH(DPMS!R$1,Raw!$B$1:$DG$1,0),0)</f>
        <v>0</v>
      </c>
      <c r="S79" s="39" t="e">
        <f t="shared" si="26"/>
        <v>#DIV/0!</v>
      </c>
      <c r="T79" s="38" t="str">
        <f>VLOOKUP($A79,Raw!$B$2:$DG$512,MATCH(DPMS!T$1,Raw!$B$1:$DG$1,0),0)</f>
        <v>0</v>
      </c>
      <c r="U79" s="39" t="e">
        <f t="shared" si="27"/>
        <v>#DIV/0!</v>
      </c>
      <c r="V79" s="38" t="str">
        <f>VLOOKUP($A79,Raw!$B$2:$DG$512,MATCH(DPMS!V$1,Raw!$B$1:$DG$1,0),0)</f>
        <v>0</v>
      </c>
      <c r="W79" s="39" t="e">
        <f t="shared" si="28"/>
        <v>#DIV/0!</v>
      </c>
      <c r="X79" s="38" t="str">
        <f>VLOOKUP($A79,Raw!$B$2:$DG$512,MATCH(DPMS!X$1,Raw!$B$1:$DG$1,0),0)</f>
        <v>0</v>
      </c>
      <c r="Y79" s="39" t="e">
        <f t="shared" si="29"/>
        <v>#DIV/0!</v>
      </c>
      <c r="Z79" s="38" t="str">
        <f>VLOOKUP($A79,Raw!$B$2:$DG$512,MATCH(DPMS!Z$1,Raw!$B$1:$DG$1,0),0)</f>
        <v>0</v>
      </c>
      <c r="AA79" s="39" t="e">
        <f t="shared" si="30"/>
        <v>#DIV/0!</v>
      </c>
      <c r="AB79" s="38" t="str">
        <f>VLOOKUP($A79,Raw!$B$2:$DG$512,MATCH(DPMS!AB$1,Raw!$B$1:$DG$1,0),0)</f>
        <v>0</v>
      </c>
      <c r="AD79" s="25" t="e">
        <f t="shared" si="31"/>
        <v>#DIV/0!</v>
      </c>
      <c r="AE79" s="40" t="e">
        <f t="shared" si="32"/>
        <v>#DIV/0!</v>
      </c>
      <c r="AF79" s="40" t="e">
        <f t="shared" si="33"/>
        <v>#DIV/0!</v>
      </c>
      <c r="AG79" s="40" t="e">
        <f t="shared" si="34"/>
        <v>#DIV/0!</v>
      </c>
      <c r="AH79" s="40">
        <f t="shared" si="35"/>
        <v>0</v>
      </c>
      <c r="AI79" s="40" t="e">
        <f t="shared" si="36"/>
        <v>#DIV/0!</v>
      </c>
      <c r="AJ79" s="40" t="e">
        <f t="shared" si="37"/>
        <v>#DIV/0!</v>
      </c>
    </row>
    <row r="80" spans="1:36" x14ac:dyDescent="0.3">
      <c r="A80" s="1" t="s">
        <v>1617</v>
      </c>
      <c r="B80" s="36" t="str">
        <f>VLOOKUP($A80,Raw!$B$2:$DG$512,MATCH(DPMS!B$1,Raw!$B$1:$DG$1,0),0)</f>
        <v>0</v>
      </c>
      <c r="C80" s="37">
        <f t="shared" si="19"/>
        <v>0</v>
      </c>
      <c r="D80" s="36" t="str">
        <f>VLOOKUP($A80,Raw!$B$2:$DG$512,MATCH(DPMS!D$1,Raw!$B$1:$DG$1,0),0)</f>
        <v>1</v>
      </c>
      <c r="E80" s="37">
        <f t="shared" si="20"/>
        <v>5.5555555555555552E-2</v>
      </c>
      <c r="F80" s="36" t="str">
        <f>VLOOKUP($A80,Raw!$B$2:$DG$512,MATCH(DPMS!F$1,Raw!$B$1:$DG$1,0),0)</f>
        <v>11</v>
      </c>
      <c r="G80" s="37">
        <f t="shared" si="21"/>
        <v>0.61111111111111116</v>
      </c>
      <c r="H80" s="36" t="str">
        <f>VLOOKUP($A80,Raw!$B$2:$DG$512,MATCH(DPMS!H$1,Raw!$B$1:$DG$1,0),0)</f>
        <v>6</v>
      </c>
      <c r="I80" s="37">
        <f t="shared" si="22"/>
        <v>0.33333333333333331</v>
      </c>
      <c r="J80" s="36" t="str">
        <f>VLOOKUP($A80,Raw!$B$2:$DG$512,MATCH(DPMS!J$1,Raw!$B$1:$DG$1,0),0)</f>
        <v>0</v>
      </c>
      <c r="K80" s="37">
        <f t="shared" si="23"/>
        <v>0</v>
      </c>
      <c r="L80" s="36" t="str">
        <f>VLOOKUP($A80,Raw!$B$2:$DG$512,MATCH(DPMS!L$1,Raw!$B$1:$DG$1,0),0)</f>
        <v>0</v>
      </c>
      <c r="M80" s="37">
        <f t="shared" si="24"/>
        <v>0</v>
      </c>
      <c r="N80" s="36" t="str">
        <f>VLOOKUP($A80,Raw!$B$2:$DG$512,MATCH(DPMS!N$1,Raw!$B$1:$DG$1,0),0)</f>
        <v>18</v>
      </c>
      <c r="P80" s="38" t="str">
        <f>VLOOKUP($A80,Raw!$B$2:$DG$512,MATCH(DPMS!P$1,Raw!$B$1:$DG$1,0),0)</f>
        <v>0</v>
      </c>
      <c r="Q80" s="39">
        <f t="shared" si="25"/>
        <v>0</v>
      </c>
      <c r="R80" s="38" t="str">
        <f>VLOOKUP($A80,Raw!$B$2:$DG$512,MATCH(DPMS!R$1,Raw!$B$1:$DG$1,0),0)</f>
        <v>2.0418</v>
      </c>
      <c r="S80" s="39">
        <f t="shared" si="26"/>
        <v>3.7470889314244922E-2</v>
      </c>
      <c r="T80" s="38" t="str">
        <f>VLOOKUP($A80,Raw!$B$2:$DG$512,MATCH(DPMS!T$1,Raw!$B$1:$DG$1,0),0)</f>
        <v>43.2152</v>
      </c>
      <c r="U80" s="39">
        <f t="shared" si="27"/>
        <v>0.7930806033367408</v>
      </c>
      <c r="V80" s="38" t="str">
        <f>VLOOKUP($A80,Raw!$B$2:$DG$512,MATCH(DPMS!V$1,Raw!$B$1:$DG$1,0),0)</f>
        <v>9.2333</v>
      </c>
      <c r="W80" s="39">
        <f t="shared" si="28"/>
        <v>0.16944850734901443</v>
      </c>
      <c r="X80" s="38" t="str">
        <f>VLOOKUP($A80,Raw!$B$2:$DG$512,MATCH(DPMS!X$1,Raw!$B$1:$DG$1,0),0)</f>
        <v>0</v>
      </c>
      <c r="Y80" s="39">
        <f t="shared" si="29"/>
        <v>0</v>
      </c>
      <c r="Z80" s="38" t="str">
        <f>VLOOKUP($A80,Raw!$B$2:$DG$512,MATCH(DPMS!Z$1,Raw!$B$1:$DG$1,0),0)</f>
        <v>0</v>
      </c>
      <c r="AA80" s="39">
        <f t="shared" si="30"/>
        <v>0</v>
      </c>
      <c r="AB80" s="38" t="str">
        <f>VLOOKUP($A80,Raw!$B$2:$DG$512,MATCH(DPMS!AB$1,Raw!$B$1:$DG$1,0),0)</f>
        <v>54.4903</v>
      </c>
      <c r="AD80" s="25" t="e">
        <f t="shared" si="31"/>
        <v>#DIV/0!</v>
      </c>
      <c r="AE80" s="40">
        <f t="shared" si="32"/>
        <v>2.0417999999999998</v>
      </c>
      <c r="AF80" s="40">
        <f t="shared" si="33"/>
        <v>3.9286545454545458</v>
      </c>
      <c r="AG80" s="40">
        <f t="shared" si="34"/>
        <v>1.5388833333333334</v>
      </c>
      <c r="AH80" s="40">
        <f t="shared" si="35"/>
        <v>0</v>
      </c>
      <c r="AI80" s="40" t="e">
        <f t="shared" si="36"/>
        <v>#DIV/0!</v>
      </c>
      <c r="AJ80" s="40">
        <f t="shared" si="37"/>
        <v>3.0272388888888888</v>
      </c>
    </row>
    <row r="81" spans="1:36" x14ac:dyDescent="0.3">
      <c r="A81" s="1" t="s">
        <v>1631</v>
      </c>
      <c r="B81" s="36" t="str">
        <f>VLOOKUP($A81,Raw!$B$2:$DG$512,MATCH(DPMS!B$1,Raw!$B$1:$DG$1,0),0)</f>
        <v>0</v>
      </c>
      <c r="C81" s="37">
        <f t="shared" si="19"/>
        <v>0</v>
      </c>
      <c r="D81" s="36" t="str">
        <f>VLOOKUP($A81,Raw!$B$2:$DG$512,MATCH(DPMS!D$1,Raw!$B$1:$DG$1,0),0)</f>
        <v>3</v>
      </c>
      <c r="E81" s="37">
        <f t="shared" si="20"/>
        <v>7.6923076923076927E-2</v>
      </c>
      <c r="F81" s="36" t="str">
        <f>VLOOKUP($A81,Raw!$B$2:$DG$512,MATCH(DPMS!F$1,Raw!$B$1:$DG$1,0),0)</f>
        <v>34</v>
      </c>
      <c r="G81" s="37">
        <f t="shared" si="21"/>
        <v>0.87179487179487181</v>
      </c>
      <c r="H81" s="36" t="str">
        <f>VLOOKUP($A81,Raw!$B$2:$DG$512,MATCH(DPMS!H$1,Raw!$B$1:$DG$1,0),0)</f>
        <v>2</v>
      </c>
      <c r="I81" s="37">
        <f t="shared" si="22"/>
        <v>5.128205128205128E-2</v>
      </c>
      <c r="J81" s="36" t="str">
        <f>VLOOKUP($A81,Raw!$B$2:$DG$512,MATCH(DPMS!J$1,Raw!$B$1:$DG$1,0),0)</f>
        <v>0</v>
      </c>
      <c r="K81" s="37">
        <f t="shared" si="23"/>
        <v>0</v>
      </c>
      <c r="L81" s="36" t="str">
        <f>VLOOKUP($A81,Raw!$B$2:$DG$512,MATCH(DPMS!L$1,Raw!$B$1:$DG$1,0),0)</f>
        <v>0</v>
      </c>
      <c r="M81" s="37">
        <f t="shared" si="24"/>
        <v>0</v>
      </c>
      <c r="N81" s="36" t="str">
        <f>VLOOKUP($A81,Raw!$B$2:$DG$512,MATCH(DPMS!N$1,Raw!$B$1:$DG$1,0),0)</f>
        <v>39</v>
      </c>
      <c r="P81" s="38" t="str">
        <f>VLOOKUP($A81,Raw!$B$2:$DG$512,MATCH(DPMS!P$1,Raw!$B$1:$DG$1,0),0)</f>
        <v>0</v>
      </c>
      <c r="Q81" s="39">
        <f t="shared" si="25"/>
        <v>0</v>
      </c>
      <c r="R81" s="38" t="str">
        <f>VLOOKUP($A81,Raw!$B$2:$DG$512,MATCH(DPMS!R$1,Raw!$B$1:$DG$1,0),0)</f>
        <v>12.29521</v>
      </c>
      <c r="S81" s="39">
        <f t="shared" si="26"/>
        <v>0.25328518353334523</v>
      </c>
      <c r="T81" s="38" t="str">
        <f>VLOOKUP($A81,Raw!$B$2:$DG$512,MATCH(DPMS!T$1,Raw!$B$1:$DG$1,0),0)</f>
        <v>35.21921</v>
      </c>
      <c r="U81" s="39">
        <f t="shared" si="27"/>
        <v>0.72552677577279501</v>
      </c>
      <c r="V81" s="38" t="str">
        <f>VLOOKUP($A81,Raw!$B$2:$DG$512,MATCH(DPMS!V$1,Raw!$B$1:$DG$1,0),0)</f>
        <v>1.02852</v>
      </c>
      <c r="W81" s="39">
        <f t="shared" si="28"/>
        <v>2.1187834690722343E-2</v>
      </c>
      <c r="X81" s="38" t="str">
        <f>VLOOKUP($A81,Raw!$B$2:$DG$512,MATCH(DPMS!X$1,Raw!$B$1:$DG$1,0),0)</f>
        <v>0</v>
      </c>
      <c r="Y81" s="39">
        <f t="shared" si="29"/>
        <v>0</v>
      </c>
      <c r="Z81" s="38" t="str">
        <f>VLOOKUP($A81,Raw!$B$2:$DG$512,MATCH(DPMS!Z$1,Raw!$B$1:$DG$1,0),0)</f>
        <v>0</v>
      </c>
      <c r="AA81" s="39">
        <f t="shared" si="30"/>
        <v>0</v>
      </c>
      <c r="AB81" s="38" t="str">
        <f>VLOOKUP($A81,Raw!$B$2:$DG$512,MATCH(DPMS!AB$1,Raw!$B$1:$DG$1,0),0)</f>
        <v>48.54295</v>
      </c>
      <c r="AD81" s="25" t="e">
        <f t="shared" si="31"/>
        <v>#DIV/0!</v>
      </c>
      <c r="AE81" s="40">
        <f t="shared" si="32"/>
        <v>4.0984033333333336</v>
      </c>
      <c r="AF81" s="40">
        <f t="shared" si="33"/>
        <v>1.0358591176470586</v>
      </c>
      <c r="AG81" s="40">
        <f t="shared" si="34"/>
        <v>0.51426000000000005</v>
      </c>
      <c r="AH81" s="40">
        <f t="shared" si="35"/>
        <v>0</v>
      </c>
      <c r="AI81" s="40" t="e">
        <f t="shared" si="36"/>
        <v>#DIV/0!</v>
      </c>
      <c r="AJ81" s="40">
        <f t="shared" si="37"/>
        <v>1.2446910256410255</v>
      </c>
    </row>
    <row r="82" spans="1:36" x14ac:dyDescent="0.3">
      <c r="A82" s="1" t="s">
        <v>1647</v>
      </c>
      <c r="B82" s="36" t="str">
        <f>VLOOKUP($A82,Raw!$B$2:$DG$512,MATCH(DPMS!B$1,Raw!$B$1:$DG$1,0),0)</f>
        <v>0</v>
      </c>
      <c r="C82" s="37">
        <f t="shared" si="19"/>
        <v>0</v>
      </c>
      <c r="D82" s="36" t="str">
        <f>VLOOKUP($A82,Raw!$B$2:$DG$512,MATCH(DPMS!D$1,Raw!$B$1:$DG$1,0),0)</f>
        <v>13</v>
      </c>
      <c r="E82" s="37">
        <f t="shared" si="20"/>
        <v>3.8922155688622756E-2</v>
      </c>
      <c r="F82" s="36" t="str">
        <f>VLOOKUP($A82,Raw!$B$2:$DG$512,MATCH(DPMS!F$1,Raw!$B$1:$DG$1,0),0)</f>
        <v>296</v>
      </c>
      <c r="G82" s="37">
        <f t="shared" si="21"/>
        <v>0.88622754491017963</v>
      </c>
      <c r="H82" s="36" t="str">
        <f>VLOOKUP($A82,Raw!$B$2:$DG$512,MATCH(DPMS!H$1,Raw!$B$1:$DG$1,0),0)</f>
        <v>25</v>
      </c>
      <c r="I82" s="37">
        <f t="shared" si="22"/>
        <v>7.4850299401197598E-2</v>
      </c>
      <c r="J82" s="36" t="str">
        <f>VLOOKUP($A82,Raw!$B$2:$DG$512,MATCH(DPMS!J$1,Raw!$B$1:$DG$1,0),0)</f>
        <v>0</v>
      </c>
      <c r="K82" s="37">
        <f t="shared" si="23"/>
        <v>0</v>
      </c>
      <c r="L82" s="36" t="str">
        <f>VLOOKUP($A82,Raw!$B$2:$DG$512,MATCH(DPMS!L$1,Raw!$B$1:$DG$1,0),0)</f>
        <v>0</v>
      </c>
      <c r="M82" s="37">
        <f t="shared" si="24"/>
        <v>0</v>
      </c>
      <c r="N82" s="36" t="str">
        <f>VLOOKUP($A82,Raw!$B$2:$DG$512,MATCH(DPMS!N$1,Raw!$B$1:$DG$1,0),0)</f>
        <v>334</v>
      </c>
      <c r="P82" s="38" t="str">
        <f>VLOOKUP($A82,Raw!$B$2:$DG$512,MATCH(DPMS!P$1,Raw!$B$1:$DG$1,0),0)</f>
        <v>0</v>
      </c>
      <c r="Q82" s="39">
        <f t="shared" si="25"/>
        <v>0</v>
      </c>
      <c r="R82" s="38" t="str">
        <f>VLOOKUP($A82,Raw!$B$2:$DG$512,MATCH(DPMS!R$1,Raw!$B$1:$DG$1,0),0)</f>
        <v>146.83</v>
      </c>
      <c r="S82" s="39">
        <f t="shared" si="26"/>
        <v>0.20745439902793283</v>
      </c>
      <c r="T82" s="38" t="str">
        <f>VLOOKUP($A82,Raw!$B$2:$DG$512,MATCH(DPMS!T$1,Raw!$B$1:$DG$1,0),0)</f>
        <v>542.12</v>
      </c>
      <c r="U82" s="39">
        <f t="shared" si="27"/>
        <v>0.76595504189214014</v>
      </c>
      <c r="V82" s="38" t="str">
        <f>VLOOKUP($A82,Raw!$B$2:$DG$512,MATCH(DPMS!V$1,Raw!$B$1:$DG$1,0),0)</f>
        <v>18.82</v>
      </c>
      <c r="W82" s="39">
        <f t="shared" si="28"/>
        <v>2.6590559079927096E-2</v>
      </c>
      <c r="X82" s="38" t="str">
        <f>VLOOKUP($A82,Raw!$B$2:$DG$512,MATCH(DPMS!X$1,Raw!$B$1:$DG$1,0),0)</f>
        <v>0</v>
      </c>
      <c r="Y82" s="39">
        <f t="shared" si="29"/>
        <v>0</v>
      </c>
      <c r="Z82" s="38" t="str">
        <f>VLOOKUP($A82,Raw!$B$2:$DG$512,MATCH(DPMS!Z$1,Raw!$B$1:$DG$1,0),0)</f>
        <v>0</v>
      </c>
      <c r="AA82" s="39">
        <f t="shared" si="30"/>
        <v>0</v>
      </c>
      <c r="AB82" s="38" t="str">
        <f>VLOOKUP($A82,Raw!$B$2:$DG$512,MATCH(DPMS!AB$1,Raw!$B$1:$DG$1,0),0)</f>
        <v>707.77</v>
      </c>
      <c r="AD82" s="25" t="e">
        <f t="shared" si="31"/>
        <v>#DIV/0!</v>
      </c>
      <c r="AE82" s="40">
        <f t="shared" si="32"/>
        <v>11.294615384615385</v>
      </c>
      <c r="AF82" s="40">
        <f t="shared" si="33"/>
        <v>1.8314864864864866</v>
      </c>
      <c r="AG82" s="40">
        <f t="shared" si="34"/>
        <v>0.75280000000000002</v>
      </c>
      <c r="AH82" s="40">
        <f t="shared" si="35"/>
        <v>0</v>
      </c>
      <c r="AI82" s="40" t="e">
        <f t="shared" si="36"/>
        <v>#DIV/0!</v>
      </c>
      <c r="AJ82" s="40">
        <f t="shared" si="37"/>
        <v>2.1190718562874249</v>
      </c>
    </row>
    <row r="83" spans="1:36" x14ac:dyDescent="0.3">
      <c r="A83" s="1" t="s">
        <v>1671</v>
      </c>
      <c r="B83" s="36" t="str">
        <f>VLOOKUP($A83,Raw!$B$2:$DG$512,MATCH(DPMS!B$1,Raw!$B$1:$DG$1,0),0)</f>
        <v>0</v>
      </c>
      <c r="C83" s="37">
        <f t="shared" si="19"/>
        <v>0</v>
      </c>
      <c r="D83" s="36" t="str">
        <f>VLOOKUP($A83,Raw!$B$2:$DG$512,MATCH(DPMS!D$1,Raw!$B$1:$DG$1,0),0)</f>
        <v>1</v>
      </c>
      <c r="E83" s="37">
        <f t="shared" si="20"/>
        <v>5.8823529411764705E-2</v>
      </c>
      <c r="F83" s="36" t="str">
        <f>VLOOKUP($A83,Raw!$B$2:$DG$512,MATCH(DPMS!F$1,Raw!$B$1:$DG$1,0),0)</f>
        <v>16</v>
      </c>
      <c r="G83" s="37">
        <f t="shared" si="21"/>
        <v>0.94117647058823528</v>
      </c>
      <c r="H83" s="36" t="str">
        <f>VLOOKUP($A83,Raw!$B$2:$DG$512,MATCH(DPMS!H$1,Raw!$B$1:$DG$1,0),0)</f>
        <v>0</v>
      </c>
      <c r="I83" s="37">
        <f t="shared" si="22"/>
        <v>0</v>
      </c>
      <c r="J83" s="36" t="str">
        <f>VLOOKUP($A83,Raw!$B$2:$DG$512,MATCH(DPMS!J$1,Raw!$B$1:$DG$1,0),0)</f>
        <v>0</v>
      </c>
      <c r="K83" s="37">
        <f t="shared" si="23"/>
        <v>0</v>
      </c>
      <c r="L83" s="36" t="str">
        <f>VLOOKUP($A83,Raw!$B$2:$DG$512,MATCH(DPMS!L$1,Raw!$B$1:$DG$1,0),0)</f>
        <v>0</v>
      </c>
      <c r="M83" s="37">
        <f t="shared" si="24"/>
        <v>0</v>
      </c>
      <c r="N83" s="36" t="str">
        <f>VLOOKUP($A83,Raw!$B$2:$DG$512,MATCH(DPMS!N$1,Raw!$B$1:$DG$1,0),0)</f>
        <v>17</v>
      </c>
      <c r="P83" s="38" t="str">
        <f>VLOOKUP($A83,Raw!$B$2:$DG$512,MATCH(DPMS!P$1,Raw!$B$1:$DG$1,0),0)</f>
        <v>0</v>
      </c>
      <c r="Q83" s="39">
        <f t="shared" si="25"/>
        <v>0</v>
      </c>
      <c r="R83" s="38" t="str">
        <f>VLOOKUP($A83,Raw!$B$2:$DG$512,MATCH(DPMS!R$1,Raw!$B$1:$DG$1,0),0)</f>
        <v>8.16</v>
      </c>
      <c r="S83" s="39">
        <f t="shared" si="26"/>
        <v>0.14203655352480418</v>
      </c>
      <c r="T83" s="38" t="str">
        <f>VLOOKUP($A83,Raw!$B$2:$DG$512,MATCH(DPMS!T$1,Raw!$B$1:$DG$1,0),0)</f>
        <v>49.28</v>
      </c>
      <c r="U83" s="39">
        <f t="shared" si="27"/>
        <v>0.85778938207136635</v>
      </c>
      <c r="V83" s="38" t="str">
        <f>VLOOKUP($A83,Raw!$B$2:$DG$512,MATCH(DPMS!V$1,Raw!$B$1:$DG$1,0),0)</f>
        <v>0</v>
      </c>
      <c r="W83" s="39">
        <f t="shared" si="28"/>
        <v>0</v>
      </c>
      <c r="X83" s="38" t="str">
        <f>VLOOKUP($A83,Raw!$B$2:$DG$512,MATCH(DPMS!X$1,Raw!$B$1:$DG$1,0),0)</f>
        <v>0</v>
      </c>
      <c r="Y83" s="39">
        <f t="shared" si="29"/>
        <v>0</v>
      </c>
      <c r="Z83" s="38" t="str">
        <f>VLOOKUP($A83,Raw!$B$2:$DG$512,MATCH(DPMS!Z$1,Raw!$B$1:$DG$1,0),0)</f>
        <v>0</v>
      </c>
      <c r="AA83" s="39">
        <f t="shared" si="30"/>
        <v>0</v>
      </c>
      <c r="AB83" s="38" t="str">
        <f>VLOOKUP($A83,Raw!$B$2:$DG$512,MATCH(DPMS!AB$1,Raw!$B$1:$DG$1,0),0)</f>
        <v>57.45</v>
      </c>
      <c r="AD83" s="25" t="e">
        <f t="shared" si="31"/>
        <v>#DIV/0!</v>
      </c>
      <c r="AE83" s="40">
        <f t="shared" si="32"/>
        <v>8.16</v>
      </c>
      <c r="AF83" s="40">
        <f t="shared" si="33"/>
        <v>3.08</v>
      </c>
      <c r="AG83" s="40" t="e">
        <f t="shared" si="34"/>
        <v>#DIV/0!</v>
      </c>
      <c r="AH83" s="40">
        <f t="shared" si="35"/>
        <v>0</v>
      </c>
      <c r="AI83" s="40" t="e">
        <f t="shared" si="36"/>
        <v>#DIV/0!</v>
      </c>
      <c r="AJ83" s="40">
        <f t="shared" si="37"/>
        <v>3.3794117647058823</v>
      </c>
    </row>
    <row r="84" spans="1:36" x14ac:dyDescent="0.3">
      <c r="A84" s="1" t="s">
        <v>1690</v>
      </c>
      <c r="B84" s="36" t="str">
        <f>VLOOKUP($A84,Raw!$B$2:$DG$512,MATCH(DPMS!B$1,Raw!$B$1:$DG$1,0),0)</f>
        <v>0</v>
      </c>
      <c r="C84" s="37">
        <f t="shared" si="19"/>
        <v>0</v>
      </c>
      <c r="D84" s="36" t="str">
        <f>VLOOKUP($A84,Raw!$B$2:$DG$512,MATCH(DPMS!D$1,Raw!$B$1:$DG$1,0),0)</f>
        <v>63</v>
      </c>
      <c r="E84" s="37">
        <f t="shared" si="20"/>
        <v>6.7596566523605156E-2</v>
      </c>
      <c r="F84" s="36" t="str">
        <f>VLOOKUP($A84,Raw!$B$2:$DG$512,MATCH(DPMS!F$1,Raw!$B$1:$DG$1,0),0)</f>
        <v>608</v>
      </c>
      <c r="G84" s="37">
        <f t="shared" si="21"/>
        <v>0.6523605150214592</v>
      </c>
      <c r="H84" s="36" t="str">
        <f>VLOOKUP($A84,Raw!$B$2:$DG$512,MATCH(DPMS!H$1,Raw!$B$1:$DG$1,0),0)</f>
        <v>261</v>
      </c>
      <c r="I84" s="37">
        <f t="shared" si="22"/>
        <v>0.28004291845493562</v>
      </c>
      <c r="J84" s="36" t="str">
        <f>VLOOKUP($A84,Raw!$B$2:$DG$512,MATCH(DPMS!J$1,Raw!$B$1:$DG$1,0),0)</f>
        <v>0</v>
      </c>
      <c r="K84" s="37">
        <f t="shared" si="23"/>
        <v>0</v>
      </c>
      <c r="L84" s="36" t="str">
        <f>VLOOKUP($A84,Raw!$B$2:$DG$512,MATCH(DPMS!L$1,Raw!$B$1:$DG$1,0),0)</f>
        <v>0</v>
      </c>
      <c r="M84" s="37">
        <f t="shared" si="24"/>
        <v>0</v>
      </c>
      <c r="N84" s="36" t="str">
        <f>VLOOKUP($A84,Raw!$B$2:$DG$512,MATCH(DPMS!N$1,Raw!$B$1:$DG$1,0),0)</f>
        <v>932</v>
      </c>
      <c r="P84" s="38" t="str">
        <f>VLOOKUP($A84,Raw!$B$2:$DG$512,MATCH(DPMS!P$1,Raw!$B$1:$DG$1,0),0)</f>
        <v>0</v>
      </c>
      <c r="Q84" s="39">
        <f t="shared" si="25"/>
        <v>0</v>
      </c>
      <c r="R84" s="38" t="str">
        <f>VLOOKUP($A84,Raw!$B$2:$DG$512,MATCH(DPMS!R$1,Raw!$B$1:$DG$1,0),0)</f>
        <v>489.89</v>
      </c>
      <c r="S84" s="39">
        <f t="shared" si="26"/>
        <v>0.16495612528705442</v>
      </c>
      <c r="T84" s="38" t="str">
        <f>VLOOKUP($A84,Raw!$B$2:$DG$512,MATCH(DPMS!T$1,Raw!$B$1:$DG$1,0),0)</f>
        <v>1809.16</v>
      </c>
      <c r="U84" s="39">
        <f t="shared" si="27"/>
        <v>0.60918170124788706</v>
      </c>
      <c r="V84" s="38" t="str">
        <f>VLOOKUP($A84,Raw!$B$2:$DG$512,MATCH(DPMS!V$1,Raw!$B$1:$DG$1,0),0)</f>
        <v>670.77</v>
      </c>
      <c r="W84" s="39">
        <f t="shared" si="28"/>
        <v>0.22586217346505846</v>
      </c>
      <c r="X84" s="38" t="str">
        <f>VLOOKUP($A84,Raw!$B$2:$DG$512,MATCH(DPMS!X$1,Raw!$B$1:$DG$1,0),0)</f>
        <v>0</v>
      </c>
      <c r="Y84" s="39">
        <f t="shared" si="29"/>
        <v>0</v>
      </c>
      <c r="Z84" s="38" t="str">
        <f>VLOOKUP($A84,Raw!$B$2:$DG$512,MATCH(DPMS!Z$1,Raw!$B$1:$DG$1,0),0)</f>
        <v>0</v>
      </c>
      <c r="AA84" s="39">
        <f t="shared" si="30"/>
        <v>0</v>
      </c>
      <c r="AB84" s="38" t="str">
        <f>VLOOKUP($A84,Raw!$B$2:$DG$512,MATCH(DPMS!AB$1,Raw!$B$1:$DG$1,0),0)</f>
        <v>2969.82</v>
      </c>
      <c r="AD84" s="25" t="e">
        <f t="shared" si="31"/>
        <v>#DIV/0!</v>
      </c>
      <c r="AE84" s="40">
        <f t="shared" si="32"/>
        <v>7.7760317460317454</v>
      </c>
      <c r="AF84" s="40">
        <f t="shared" si="33"/>
        <v>2.975592105263158</v>
      </c>
      <c r="AG84" s="40">
        <f t="shared" si="34"/>
        <v>2.57</v>
      </c>
      <c r="AH84" s="40">
        <f t="shared" si="35"/>
        <v>0</v>
      </c>
      <c r="AI84" s="40" t="e">
        <f t="shared" si="36"/>
        <v>#DIV/0!</v>
      </c>
      <c r="AJ84" s="40">
        <f t="shared" si="37"/>
        <v>3.1865021459227472</v>
      </c>
    </row>
    <row r="85" spans="1:36" x14ac:dyDescent="0.3">
      <c r="A85" s="1" t="s">
        <v>1714</v>
      </c>
      <c r="B85" s="36" t="str">
        <f>VLOOKUP($A85,Raw!$B$2:$DG$512,MATCH(DPMS!B$1,Raw!$B$1:$DG$1,0),0)</f>
        <v>0</v>
      </c>
      <c r="C85" s="37">
        <f t="shared" si="19"/>
        <v>0</v>
      </c>
      <c r="D85" s="36" t="str">
        <f>VLOOKUP($A85,Raw!$B$2:$DG$512,MATCH(DPMS!D$1,Raw!$B$1:$DG$1,0),0)</f>
        <v>17</v>
      </c>
      <c r="E85" s="37">
        <f t="shared" si="20"/>
        <v>7.0247933884297523E-2</v>
      </c>
      <c r="F85" s="36" t="str">
        <f>VLOOKUP($A85,Raw!$B$2:$DG$512,MATCH(DPMS!F$1,Raw!$B$1:$DG$1,0),0)</f>
        <v>192</v>
      </c>
      <c r="G85" s="37">
        <f t="shared" si="21"/>
        <v>0.79338842975206614</v>
      </c>
      <c r="H85" s="36" t="str">
        <f>VLOOKUP($A85,Raw!$B$2:$DG$512,MATCH(DPMS!H$1,Raw!$B$1:$DG$1,0),0)</f>
        <v>33</v>
      </c>
      <c r="I85" s="37">
        <f t="shared" si="22"/>
        <v>0.13636363636363635</v>
      </c>
      <c r="J85" s="36" t="str">
        <f>VLOOKUP($A85,Raw!$B$2:$DG$512,MATCH(DPMS!J$1,Raw!$B$1:$DG$1,0),0)</f>
        <v>0</v>
      </c>
      <c r="K85" s="37">
        <f t="shared" si="23"/>
        <v>0</v>
      </c>
      <c r="L85" s="36" t="str">
        <f>VLOOKUP($A85,Raw!$B$2:$DG$512,MATCH(DPMS!L$1,Raw!$B$1:$DG$1,0),0)</f>
        <v>0</v>
      </c>
      <c r="M85" s="37">
        <f t="shared" si="24"/>
        <v>0</v>
      </c>
      <c r="N85" s="36" t="str">
        <f>VLOOKUP($A85,Raw!$B$2:$DG$512,MATCH(DPMS!N$1,Raw!$B$1:$DG$1,0),0)</f>
        <v>242</v>
      </c>
      <c r="P85" s="38" t="str">
        <f>VLOOKUP($A85,Raw!$B$2:$DG$512,MATCH(DPMS!P$1,Raw!$B$1:$DG$1,0),0)</f>
        <v>0</v>
      </c>
      <c r="Q85" s="39">
        <f t="shared" si="25"/>
        <v>0</v>
      </c>
      <c r="R85" s="38" t="str">
        <f>VLOOKUP($A85,Raw!$B$2:$DG$512,MATCH(DPMS!R$1,Raw!$B$1:$DG$1,0),0)</f>
        <v>66.98</v>
      </c>
      <c r="S85" s="39">
        <f t="shared" si="26"/>
        <v>0.18653744395243269</v>
      </c>
      <c r="T85" s="38" t="str">
        <f>VLOOKUP($A85,Raw!$B$2:$DG$512,MATCH(DPMS!T$1,Raw!$B$1:$DG$1,0),0)</f>
        <v>255.37</v>
      </c>
      <c r="U85" s="39">
        <f t="shared" si="27"/>
        <v>0.71119837357618299</v>
      </c>
      <c r="V85" s="38" t="str">
        <f>VLOOKUP($A85,Raw!$B$2:$DG$512,MATCH(DPMS!V$1,Raw!$B$1:$DG$1,0),0)</f>
        <v>36.72</v>
      </c>
      <c r="W85" s="39">
        <f t="shared" si="28"/>
        <v>0.10226418247138441</v>
      </c>
      <c r="X85" s="38" t="str">
        <f>VLOOKUP($A85,Raw!$B$2:$DG$512,MATCH(DPMS!X$1,Raw!$B$1:$DG$1,0),0)</f>
        <v>0</v>
      </c>
      <c r="Y85" s="39">
        <f t="shared" si="29"/>
        <v>0</v>
      </c>
      <c r="Z85" s="38" t="str">
        <f>VLOOKUP($A85,Raw!$B$2:$DG$512,MATCH(DPMS!Z$1,Raw!$B$1:$DG$1,0),0)</f>
        <v>0</v>
      </c>
      <c r="AA85" s="39">
        <f t="shared" si="30"/>
        <v>0</v>
      </c>
      <c r="AB85" s="38" t="str">
        <f>VLOOKUP($A85,Raw!$B$2:$DG$512,MATCH(DPMS!AB$1,Raw!$B$1:$DG$1,0),0)</f>
        <v>359.07</v>
      </c>
      <c r="AD85" s="25" t="e">
        <f t="shared" si="31"/>
        <v>#DIV/0!</v>
      </c>
      <c r="AE85" s="40">
        <f t="shared" si="32"/>
        <v>3.9400000000000004</v>
      </c>
      <c r="AF85" s="40">
        <f t="shared" si="33"/>
        <v>1.3300520833333334</v>
      </c>
      <c r="AG85" s="40">
        <f t="shared" si="34"/>
        <v>1.1127272727272728</v>
      </c>
      <c r="AH85" s="40">
        <f t="shared" si="35"/>
        <v>0</v>
      </c>
      <c r="AI85" s="40" t="e">
        <f t="shared" si="36"/>
        <v>#DIV/0!</v>
      </c>
      <c r="AJ85" s="40">
        <f t="shared" si="37"/>
        <v>1.4837603305785123</v>
      </c>
    </row>
    <row r="86" spans="1:36" x14ac:dyDescent="0.3">
      <c r="A86" s="1" t="s">
        <v>1746</v>
      </c>
      <c r="B86" s="36" t="str">
        <f>VLOOKUP($A86,Raw!$B$2:$DG$512,MATCH(DPMS!B$1,Raw!$B$1:$DG$1,0),0)</f>
        <v>0</v>
      </c>
      <c r="C86" s="37">
        <f t="shared" si="19"/>
        <v>0</v>
      </c>
      <c r="D86" s="36" t="str">
        <f>VLOOKUP($A86,Raw!$B$2:$DG$512,MATCH(DPMS!D$1,Raw!$B$1:$DG$1,0),0)</f>
        <v>9</v>
      </c>
      <c r="E86" s="37">
        <f t="shared" si="20"/>
        <v>7.8260869565217397E-2</v>
      </c>
      <c r="F86" s="36" t="str">
        <f>VLOOKUP($A86,Raw!$B$2:$DG$512,MATCH(DPMS!F$1,Raw!$B$1:$DG$1,0),0)</f>
        <v>97</v>
      </c>
      <c r="G86" s="37">
        <f t="shared" si="21"/>
        <v>0.84347826086956523</v>
      </c>
      <c r="H86" s="36" t="str">
        <f>VLOOKUP($A86,Raw!$B$2:$DG$512,MATCH(DPMS!H$1,Raw!$B$1:$DG$1,0),0)</f>
        <v>9</v>
      </c>
      <c r="I86" s="37">
        <f t="shared" si="22"/>
        <v>7.8260869565217397E-2</v>
      </c>
      <c r="J86" s="36" t="str">
        <f>VLOOKUP($A86,Raw!$B$2:$DG$512,MATCH(DPMS!J$1,Raw!$B$1:$DG$1,0),0)</f>
        <v>0</v>
      </c>
      <c r="K86" s="37">
        <f t="shared" si="23"/>
        <v>0</v>
      </c>
      <c r="L86" s="36" t="str">
        <f>VLOOKUP($A86,Raw!$B$2:$DG$512,MATCH(DPMS!L$1,Raw!$B$1:$DG$1,0),0)</f>
        <v>0</v>
      </c>
      <c r="M86" s="37">
        <f t="shared" si="24"/>
        <v>0</v>
      </c>
      <c r="N86" s="36" t="str">
        <f>VLOOKUP($A86,Raw!$B$2:$DG$512,MATCH(DPMS!N$1,Raw!$B$1:$DG$1,0),0)</f>
        <v>115</v>
      </c>
      <c r="P86" s="38" t="str">
        <f>VLOOKUP($A86,Raw!$B$2:$DG$512,MATCH(DPMS!P$1,Raw!$B$1:$DG$1,0),0)</f>
        <v>0</v>
      </c>
      <c r="Q86" s="39">
        <f t="shared" si="25"/>
        <v>0</v>
      </c>
      <c r="R86" s="38" t="str">
        <f>VLOOKUP($A86,Raw!$B$2:$DG$512,MATCH(DPMS!R$1,Raw!$B$1:$DG$1,0),0)</f>
        <v>49.4</v>
      </c>
      <c r="S86" s="39">
        <f t="shared" si="26"/>
        <v>0.19367232524405065</v>
      </c>
      <c r="T86" s="38" t="str">
        <f>VLOOKUP($A86,Raw!$B$2:$DG$512,MATCH(DPMS!T$1,Raw!$B$1:$DG$1,0),0)</f>
        <v>183.86</v>
      </c>
      <c r="U86" s="39">
        <f t="shared" si="27"/>
        <v>0.72082173520994242</v>
      </c>
      <c r="V86" s="38" t="str">
        <f>VLOOKUP($A86,Raw!$B$2:$DG$512,MATCH(DPMS!V$1,Raw!$B$1:$DG$1,0),0)</f>
        <v>21.81</v>
      </c>
      <c r="W86" s="39">
        <f t="shared" si="28"/>
        <v>8.5505939546006979E-2</v>
      </c>
      <c r="X86" s="38" t="str">
        <f>VLOOKUP($A86,Raw!$B$2:$DG$512,MATCH(DPMS!X$1,Raw!$B$1:$DG$1,0),0)</f>
        <v>0</v>
      </c>
      <c r="Y86" s="39">
        <f t="shared" si="29"/>
        <v>0</v>
      </c>
      <c r="Z86" s="38" t="str">
        <f>VLOOKUP($A86,Raw!$B$2:$DG$512,MATCH(DPMS!Z$1,Raw!$B$1:$DG$1,0),0)</f>
        <v>0</v>
      </c>
      <c r="AA86" s="39">
        <f t="shared" si="30"/>
        <v>0</v>
      </c>
      <c r="AB86" s="38" t="str">
        <f>VLOOKUP($A86,Raw!$B$2:$DG$512,MATCH(DPMS!AB$1,Raw!$B$1:$DG$1,0),0)</f>
        <v>255.07</v>
      </c>
      <c r="AD86" s="25" t="e">
        <f t="shared" si="31"/>
        <v>#DIV/0!</v>
      </c>
      <c r="AE86" s="40">
        <f t="shared" si="32"/>
        <v>5.4888888888888889</v>
      </c>
      <c r="AF86" s="40">
        <f t="shared" si="33"/>
        <v>1.8954639175257733</v>
      </c>
      <c r="AG86" s="40">
        <f t="shared" si="34"/>
        <v>2.4233333333333333</v>
      </c>
      <c r="AH86" s="40">
        <f t="shared" si="35"/>
        <v>0</v>
      </c>
      <c r="AI86" s="40" t="e">
        <f t="shared" si="36"/>
        <v>#DIV/0!</v>
      </c>
      <c r="AJ86" s="40">
        <f t="shared" si="37"/>
        <v>2.218</v>
      </c>
    </row>
    <row r="87" spans="1:36" x14ac:dyDescent="0.3">
      <c r="A87" s="1" t="s">
        <v>1772</v>
      </c>
      <c r="B87" s="36" t="str">
        <f>VLOOKUP($A87,Raw!$B$2:$DG$512,MATCH(DPMS!B$1,Raw!$B$1:$DG$1,0),0)</f>
        <v>0</v>
      </c>
      <c r="C87" s="37">
        <f t="shared" si="19"/>
        <v>0</v>
      </c>
      <c r="D87" s="36" t="str">
        <f>VLOOKUP($A87,Raw!$B$2:$DG$512,MATCH(DPMS!D$1,Raw!$B$1:$DG$1,0),0)</f>
        <v>3</v>
      </c>
      <c r="E87" s="37">
        <f t="shared" si="20"/>
        <v>7.1428571428571425E-2</v>
      </c>
      <c r="F87" s="36" t="str">
        <f>VLOOKUP($A87,Raw!$B$2:$DG$512,MATCH(DPMS!F$1,Raw!$B$1:$DG$1,0),0)</f>
        <v>33</v>
      </c>
      <c r="G87" s="37">
        <f t="shared" si="21"/>
        <v>0.7857142857142857</v>
      </c>
      <c r="H87" s="36" t="str">
        <f>VLOOKUP($A87,Raw!$B$2:$DG$512,MATCH(DPMS!H$1,Raw!$B$1:$DG$1,0),0)</f>
        <v>6</v>
      </c>
      <c r="I87" s="37">
        <f t="shared" si="22"/>
        <v>0.14285714285714285</v>
      </c>
      <c r="J87" s="36" t="str">
        <f>VLOOKUP($A87,Raw!$B$2:$DG$512,MATCH(DPMS!J$1,Raw!$B$1:$DG$1,0),0)</f>
        <v>0</v>
      </c>
      <c r="K87" s="37">
        <f t="shared" si="23"/>
        <v>0</v>
      </c>
      <c r="L87" s="36" t="str">
        <f>VLOOKUP($A87,Raw!$B$2:$DG$512,MATCH(DPMS!L$1,Raw!$B$1:$DG$1,0),0)</f>
        <v>0</v>
      </c>
      <c r="M87" s="37">
        <f t="shared" si="24"/>
        <v>0</v>
      </c>
      <c r="N87" s="36" t="str">
        <f>VLOOKUP($A87,Raw!$B$2:$DG$512,MATCH(DPMS!N$1,Raw!$B$1:$DG$1,0),0)</f>
        <v>42</v>
      </c>
      <c r="P87" s="38" t="str">
        <f>VLOOKUP($A87,Raw!$B$2:$DG$512,MATCH(DPMS!P$1,Raw!$B$1:$DG$1,0),0)</f>
        <v>0</v>
      </c>
      <c r="Q87" s="39">
        <f t="shared" si="25"/>
        <v>0</v>
      </c>
      <c r="R87" s="38" t="str">
        <f>VLOOKUP($A87,Raw!$B$2:$DG$512,MATCH(DPMS!R$1,Raw!$B$1:$DG$1,0),0)</f>
        <v>3.09</v>
      </c>
      <c r="S87" s="39">
        <f t="shared" si="26"/>
        <v>6.3177264363115923E-2</v>
      </c>
      <c r="T87" s="38" t="str">
        <f>VLOOKUP($A87,Raw!$B$2:$DG$512,MATCH(DPMS!T$1,Raw!$B$1:$DG$1,0),0)</f>
        <v>39.81</v>
      </c>
      <c r="U87" s="39">
        <f t="shared" si="27"/>
        <v>0.81394397873645485</v>
      </c>
      <c r="V87" s="38" t="str">
        <f>VLOOKUP($A87,Raw!$B$2:$DG$512,MATCH(DPMS!V$1,Raw!$B$1:$DG$1,0),0)</f>
        <v>6.01</v>
      </c>
      <c r="W87" s="39">
        <f t="shared" si="28"/>
        <v>0.12287875690042936</v>
      </c>
      <c r="X87" s="38" t="str">
        <f>VLOOKUP($A87,Raw!$B$2:$DG$512,MATCH(DPMS!X$1,Raw!$B$1:$DG$1,0),0)</f>
        <v>0</v>
      </c>
      <c r="Y87" s="39">
        <f t="shared" si="29"/>
        <v>0</v>
      </c>
      <c r="Z87" s="38" t="str">
        <f>VLOOKUP($A87,Raw!$B$2:$DG$512,MATCH(DPMS!Z$1,Raw!$B$1:$DG$1,0),0)</f>
        <v>0</v>
      </c>
      <c r="AA87" s="39">
        <f t="shared" si="30"/>
        <v>0</v>
      </c>
      <c r="AB87" s="38" t="str">
        <f>VLOOKUP($A87,Raw!$B$2:$DG$512,MATCH(DPMS!AB$1,Raw!$B$1:$DG$1,0),0)</f>
        <v>48.91</v>
      </c>
      <c r="AD87" s="25" t="e">
        <f t="shared" si="31"/>
        <v>#DIV/0!</v>
      </c>
      <c r="AE87" s="40">
        <f t="shared" si="32"/>
        <v>1.03</v>
      </c>
      <c r="AF87" s="40">
        <f t="shared" si="33"/>
        <v>1.2063636363636365</v>
      </c>
      <c r="AG87" s="40">
        <f t="shared" si="34"/>
        <v>1.0016666666666667</v>
      </c>
      <c r="AH87" s="40">
        <f t="shared" si="35"/>
        <v>0</v>
      </c>
      <c r="AI87" s="40" t="e">
        <f t="shared" si="36"/>
        <v>#DIV/0!</v>
      </c>
      <c r="AJ87" s="40">
        <f t="shared" si="37"/>
        <v>1.1645238095238095</v>
      </c>
    </row>
    <row r="88" spans="1:36" x14ac:dyDescent="0.3">
      <c r="A88" s="1" t="s">
        <v>1790</v>
      </c>
      <c r="B88" s="36" t="str">
        <f>VLOOKUP($A88,Raw!$B$2:$DG$512,MATCH(DPMS!B$1,Raw!$B$1:$DG$1,0),0)</f>
        <v>0</v>
      </c>
      <c r="C88" s="37">
        <f t="shared" si="19"/>
        <v>0</v>
      </c>
      <c r="D88" s="36" t="str">
        <f>VLOOKUP($A88,Raw!$B$2:$DG$512,MATCH(DPMS!D$1,Raw!$B$1:$DG$1,0),0)</f>
        <v>2</v>
      </c>
      <c r="E88" s="37">
        <f t="shared" si="20"/>
        <v>3.5714285714285712E-2</v>
      </c>
      <c r="F88" s="36" t="str">
        <f>VLOOKUP($A88,Raw!$B$2:$DG$512,MATCH(DPMS!F$1,Raw!$B$1:$DG$1,0),0)</f>
        <v>46</v>
      </c>
      <c r="G88" s="37">
        <f t="shared" si="21"/>
        <v>0.8214285714285714</v>
      </c>
      <c r="H88" s="36" t="str">
        <f>VLOOKUP($A88,Raw!$B$2:$DG$512,MATCH(DPMS!H$1,Raw!$B$1:$DG$1,0),0)</f>
        <v>8</v>
      </c>
      <c r="I88" s="37">
        <f t="shared" si="22"/>
        <v>0.14285714285714285</v>
      </c>
      <c r="J88" s="36" t="str">
        <f>VLOOKUP($A88,Raw!$B$2:$DG$512,MATCH(DPMS!J$1,Raw!$B$1:$DG$1,0),0)</f>
        <v>0</v>
      </c>
      <c r="K88" s="37">
        <f t="shared" si="23"/>
        <v>0</v>
      </c>
      <c r="L88" s="36" t="str">
        <f>VLOOKUP($A88,Raw!$B$2:$DG$512,MATCH(DPMS!L$1,Raw!$B$1:$DG$1,0),0)</f>
        <v>0</v>
      </c>
      <c r="M88" s="37">
        <f t="shared" si="24"/>
        <v>0</v>
      </c>
      <c r="N88" s="36" t="str">
        <f>VLOOKUP($A88,Raw!$B$2:$DG$512,MATCH(DPMS!N$1,Raw!$B$1:$DG$1,0),0)</f>
        <v>56</v>
      </c>
      <c r="P88" s="38" t="str">
        <f>VLOOKUP($A88,Raw!$B$2:$DG$512,MATCH(DPMS!P$1,Raw!$B$1:$DG$1,0),0)</f>
        <v>0</v>
      </c>
      <c r="Q88" s="39">
        <f t="shared" si="25"/>
        <v>0</v>
      </c>
      <c r="R88" s="38" t="str">
        <f>VLOOKUP($A88,Raw!$B$2:$DG$512,MATCH(DPMS!R$1,Raw!$B$1:$DG$1,0),0)</f>
        <v>3.97528</v>
      </c>
      <c r="S88" s="39">
        <f t="shared" si="26"/>
        <v>6.2944718637133037E-2</v>
      </c>
      <c r="T88" s="38" t="str">
        <f>VLOOKUP($A88,Raw!$B$2:$DG$512,MATCH(DPMS!T$1,Raw!$B$1:$DG$1,0),0)</f>
        <v>50.22525</v>
      </c>
      <c r="U88" s="39">
        <f t="shared" si="27"/>
        <v>0.7952683156229664</v>
      </c>
      <c r="V88" s="38" t="str">
        <f>VLOOKUP($A88,Raw!$B$2:$DG$512,MATCH(DPMS!V$1,Raw!$B$1:$DG$1,0),0)</f>
        <v>8.95457</v>
      </c>
      <c r="W88" s="39">
        <f t="shared" si="28"/>
        <v>0.14178696573990066</v>
      </c>
      <c r="X88" s="38" t="str">
        <f>VLOOKUP($A88,Raw!$B$2:$DG$512,MATCH(DPMS!X$1,Raw!$B$1:$DG$1,0),0)</f>
        <v>0</v>
      </c>
      <c r="Y88" s="39">
        <f t="shared" si="29"/>
        <v>0</v>
      </c>
      <c r="Z88" s="38" t="str">
        <f>VLOOKUP($A88,Raw!$B$2:$DG$512,MATCH(DPMS!Z$1,Raw!$B$1:$DG$1,0),0)</f>
        <v>0</v>
      </c>
      <c r="AA88" s="39">
        <f t="shared" si="30"/>
        <v>0</v>
      </c>
      <c r="AB88" s="38" t="str">
        <f>VLOOKUP($A88,Raw!$B$2:$DG$512,MATCH(DPMS!AB$1,Raw!$B$1:$DG$1,0),0)</f>
        <v>63.1551</v>
      </c>
      <c r="AD88" s="25" t="e">
        <f t="shared" si="31"/>
        <v>#DIV/0!</v>
      </c>
      <c r="AE88" s="40">
        <f t="shared" si="32"/>
        <v>1.9876400000000001</v>
      </c>
      <c r="AF88" s="40">
        <f t="shared" si="33"/>
        <v>1.0918532608695652</v>
      </c>
      <c r="AG88" s="40">
        <f t="shared" si="34"/>
        <v>1.11932125</v>
      </c>
      <c r="AH88" s="40">
        <f t="shared" si="35"/>
        <v>0</v>
      </c>
      <c r="AI88" s="40" t="e">
        <f t="shared" si="36"/>
        <v>#DIV/0!</v>
      </c>
      <c r="AJ88" s="40">
        <f t="shared" si="37"/>
        <v>1.1277696428571429</v>
      </c>
    </row>
    <row r="89" spans="1:36" x14ac:dyDescent="0.3">
      <c r="A89" s="1" t="s">
        <v>1811</v>
      </c>
      <c r="B89" s="36" t="str">
        <f>VLOOKUP($A89,Raw!$B$2:$DG$512,MATCH(DPMS!B$1,Raw!$B$1:$DG$1,0),0)</f>
        <v>0</v>
      </c>
      <c r="C89" s="37">
        <f t="shared" si="19"/>
        <v>0</v>
      </c>
      <c r="D89" s="36" t="str">
        <f>VLOOKUP($A89,Raw!$B$2:$DG$512,MATCH(DPMS!D$1,Raw!$B$1:$DG$1,0),0)</f>
        <v>8</v>
      </c>
      <c r="E89" s="37">
        <f t="shared" si="20"/>
        <v>0.14035087719298245</v>
      </c>
      <c r="F89" s="36" t="str">
        <f>VLOOKUP($A89,Raw!$B$2:$DG$512,MATCH(DPMS!F$1,Raw!$B$1:$DG$1,0),0)</f>
        <v>46</v>
      </c>
      <c r="G89" s="37">
        <f t="shared" si="21"/>
        <v>0.80701754385964908</v>
      </c>
      <c r="H89" s="36" t="str">
        <f>VLOOKUP($A89,Raw!$B$2:$DG$512,MATCH(DPMS!H$1,Raw!$B$1:$DG$1,0),0)</f>
        <v>3</v>
      </c>
      <c r="I89" s="37">
        <f t="shared" si="22"/>
        <v>5.2631578947368418E-2</v>
      </c>
      <c r="J89" s="36" t="str">
        <f>VLOOKUP($A89,Raw!$B$2:$DG$512,MATCH(DPMS!J$1,Raw!$B$1:$DG$1,0),0)</f>
        <v>0</v>
      </c>
      <c r="K89" s="37">
        <f t="shared" si="23"/>
        <v>0</v>
      </c>
      <c r="L89" s="36" t="str">
        <f>VLOOKUP($A89,Raw!$B$2:$DG$512,MATCH(DPMS!L$1,Raw!$B$1:$DG$1,0),0)</f>
        <v>0</v>
      </c>
      <c r="M89" s="37">
        <f t="shared" si="24"/>
        <v>0</v>
      </c>
      <c r="N89" s="36" t="str">
        <f>VLOOKUP($A89,Raw!$B$2:$DG$512,MATCH(DPMS!N$1,Raw!$B$1:$DG$1,0),0)</f>
        <v>57</v>
      </c>
      <c r="P89" s="38" t="str">
        <f>VLOOKUP($A89,Raw!$B$2:$DG$512,MATCH(DPMS!P$1,Raw!$B$1:$DG$1,0),0)</f>
        <v>0</v>
      </c>
      <c r="Q89" s="39">
        <f t="shared" si="25"/>
        <v>0</v>
      </c>
      <c r="R89" s="38" t="str">
        <f>VLOOKUP($A89,Raw!$B$2:$DG$512,MATCH(DPMS!R$1,Raw!$B$1:$DG$1,0),0)</f>
        <v>23.01</v>
      </c>
      <c r="S89" s="39">
        <f t="shared" si="26"/>
        <v>0.20954375739914399</v>
      </c>
      <c r="T89" s="38" t="str">
        <f>VLOOKUP($A89,Raw!$B$2:$DG$512,MATCH(DPMS!T$1,Raw!$B$1:$DG$1,0),0)</f>
        <v>77.94</v>
      </c>
      <c r="U89" s="39">
        <f t="shared" si="27"/>
        <v>0.70977142336763499</v>
      </c>
      <c r="V89" s="38" t="str">
        <f>VLOOKUP($A89,Raw!$B$2:$DG$512,MATCH(DPMS!V$1,Raw!$B$1:$DG$1,0),0)</f>
        <v>8.86</v>
      </c>
      <c r="W89" s="39">
        <f t="shared" si="28"/>
        <v>8.0684819233221017E-2</v>
      </c>
      <c r="X89" s="38" t="str">
        <f>VLOOKUP($A89,Raw!$B$2:$DG$512,MATCH(DPMS!X$1,Raw!$B$1:$DG$1,0),0)</f>
        <v>0</v>
      </c>
      <c r="Y89" s="39">
        <f t="shared" si="29"/>
        <v>0</v>
      </c>
      <c r="Z89" s="38" t="str">
        <f>VLOOKUP($A89,Raw!$B$2:$DG$512,MATCH(DPMS!Z$1,Raw!$B$1:$DG$1,0),0)</f>
        <v>0</v>
      </c>
      <c r="AA89" s="39">
        <f t="shared" si="30"/>
        <v>0</v>
      </c>
      <c r="AB89" s="38" t="str">
        <f>VLOOKUP($A89,Raw!$B$2:$DG$512,MATCH(DPMS!AB$1,Raw!$B$1:$DG$1,0),0)</f>
        <v>109.81</v>
      </c>
      <c r="AD89" s="25" t="e">
        <f t="shared" si="31"/>
        <v>#DIV/0!</v>
      </c>
      <c r="AE89" s="40">
        <f t="shared" si="32"/>
        <v>2.8762500000000002</v>
      </c>
      <c r="AF89" s="40">
        <f t="shared" si="33"/>
        <v>1.6943478260869564</v>
      </c>
      <c r="AG89" s="40">
        <f t="shared" si="34"/>
        <v>2.9533333333333331</v>
      </c>
      <c r="AH89" s="40">
        <f t="shared" si="35"/>
        <v>0</v>
      </c>
      <c r="AI89" s="40" t="e">
        <f t="shared" si="36"/>
        <v>#DIV/0!</v>
      </c>
      <c r="AJ89" s="40">
        <f t="shared" si="37"/>
        <v>1.9264912280701756</v>
      </c>
    </row>
    <row r="90" spans="1:36" x14ac:dyDescent="0.3">
      <c r="A90" s="1" t="s">
        <v>1835</v>
      </c>
      <c r="B90" s="36" t="str">
        <f>VLOOKUP($A90,Raw!$B$2:$DG$512,MATCH(DPMS!B$1,Raw!$B$1:$DG$1,0),0)</f>
        <v>0</v>
      </c>
      <c r="C90" s="37" t="e">
        <f t="shared" si="19"/>
        <v>#DIV/0!</v>
      </c>
      <c r="D90" s="36" t="str">
        <f>VLOOKUP($A90,Raw!$B$2:$DG$512,MATCH(DPMS!D$1,Raw!$B$1:$DG$1,0),0)</f>
        <v>0</v>
      </c>
      <c r="E90" s="37" t="e">
        <f t="shared" si="20"/>
        <v>#DIV/0!</v>
      </c>
      <c r="F90" s="36" t="str">
        <f>VLOOKUP($A90,Raw!$B$2:$DG$512,MATCH(DPMS!F$1,Raw!$B$1:$DG$1,0),0)</f>
        <v>0</v>
      </c>
      <c r="G90" s="37" t="e">
        <f t="shared" si="21"/>
        <v>#DIV/0!</v>
      </c>
      <c r="H90" s="36" t="str">
        <f>VLOOKUP($A90,Raw!$B$2:$DG$512,MATCH(DPMS!H$1,Raw!$B$1:$DG$1,0),0)</f>
        <v>0</v>
      </c>
      <c r="I90" s="37" t="e">
        <f t="shared" si="22"/>
        <v>#DIV/0!</v>
      </c>
      <c r="J90" s="36" t="str">
        <f>VLOOKUP($A90,Raw!$B$2:$DG$512,MATCH(DPMS!J$1,Raw!$B$1:$DG$1,0),0)</f>
        <v>0</v>
      </c>
      <c r="K90" s="37" t="e">
        <f t="shared" si="23"/>
        <v>#DIV/0!</v>
      </c>
      <c r="L90" s="36" t="str">
        <f>VLOOKUP($A90,Raw!$B$2:$DG$512,MATCH(DPMS!L$1,Raw!$B$1:$DG$1,0),0)</f>
        <v>0</v>
      </c>
      <c r="M90" s="37" t="e">
        <f t="shared" si="24"/>
        <v>#DIV/0!</v>
      </c>
      <c r="N90" s="36" t="str">
        <f>VLOOKUP($A90,Raw!$B$2:$DG$512,MATCH(DPMS!N$1,Raw!$B$1:$DG$1,0),0)</f>
        <v>0</v>
      </c>
      <c r="P90" s="38" t="str">
        <f>VLOOKUP($A90,Raw!$B$2:$DG$512,MATCH(DPMS!P$1,Raw!$B$1:$DG$1,0),0)</f>
        <v>0</v>
      </c>
      <c r="Q90" s="39" t="e">
        <f t="shared" si="25"/>
        <v>#DIV/0!</v>
      </c>
      <c r="R90" s="38" t="str">
        <f>VLOOKUP($A90,Raw!$B$2:$DG$512,MATCH(DPMS!R$1,Raw!$B$1:$DG$1,0),0)</f>
        <v>0</v>
      </c>
      <c r="S90" s="39" t="e">
        <f t="shared" si="26"/>
        <v>#DIV/0!</v>
      </c>
      <c r="T90" s="38" t="str">
        <f>VLOOKUP($A90,Raw!$B$2:$DG$512,MATCH(DPMS!T$1,Raw!$B$1:$DG$1,0),0)</f>
        <v>0</v>
      </c>
      <c r="U90" s="39" t="e">
        <f t="shared" si="27"/>
        <v>#DIV/0!</v>
      </c>
      <c r="V90" s="38" t="str">
        <f>VLOOKUP($A90,Raw!$B$2:$DG$512,MATCH(DPMS!V$1,Raw!$B$1:$DG$1,0),0)</f>
        <v>0</v>
      </c>
      <c r="W90" s="39" t="e">
        <f t="shared" si="28"/>
        <v>#DIV/0!</v>
      </c>
      <c r="X90" s="38" t="str">
        <f>VLOOKUP($A90,Raw!$B$2:$DG$512,MATCH(DPMS!X$1,Raw!$B$1:$DG$1,0),0)</f>
        <v>0</v>
      </c>
      <c r="Y90" s="39" t="e">
        <f t="shared" si="29"/>
        <v>#DIV/0!</v>
      </c>
      <c r="Z90" s="38" t="str">
        <f>VLOOKUP($A90,Raw!$B$2:$DG$512,MATCH(DPMS!Z$1,Raw!$B$1:$DG$1,0),0)</f>
        <v>0</v>
      </c>
      <c r="AA90" s="39" t="e">
        <f t="shared" si="30"/>
        <v>#DIV/0!</v>
      </c>
      <c r="AB90" s="38" t="str">
        <f>VLOOKUP($A90,Raw!$B$2:$DG$512,MATCH(DPMS!AB$1,Raw!$B$1:$DG$1,0),0)</f>
        <v>0</v>
      </c>
      <c r="AD90" s="25" t="e">
        <f t="shared" si="31"/>
        <v>#DIV/0!</v>
      </c>
      <c r="AE90" s="40" t="e">
        <f t="shared" si="32"/>
        <v>#DIV/0!</v>
      </c>
      <c r="AF90" s="40" t="e">
        <f t="shared" si="33"/>
        <v>#DIV/0!</v>
      </c>
      <c r="AG90" s="40" t="e">
        <f t="shared" si="34"/>
        <v>#DIV/0!</v>
      </c>
      <c r="AH90" s="40">
        <f t="shared" si="35"/>
        <v>0</v>
      </c>
      <c r="AI90" s="40" t="e">
        <f t="shared" si="36"/>
        <v>#DIV/0!</v>
      </c>
      <c r="AJ90" s="40" t="e">
        <f t="shared" si="37"/>
        <v>#DIV/0!</v>
      </c>
    </row>
    <row r="91" spans="1:36" x14ac:dyDescent="0.3">
      <c r="A91" s="1" t="s">
        <v>1844</v>
      </c>
      <c r="B91" s="36" t="str">
        <f>VLOOKUP($A91,Raw!$B$2:$DG$512,MATCH(DPMS!B$1,Raw!$B$1:$DG$1,0),0)</f>
        <v>0</v>
      </c>
      <c r="C91" s="37" t="e">
        <f t="shared" si="19"/>
        <v>#DIV/0!</v>
      </c>
      <c r="D91" s="36" t="str">
        <f>VLOOKUP($A91,Raw!$B$2:$DG$512,MATCH(DPMS!D$1,Raw!$B$1:$DG$1,0),0)</f>
        <v>0</v>
      </c>
      <c r="E91" s="37" t="e">
        <f t="shared" si="20"/>
        <v>#DIV/0!</v>
      </c>
      <c r="F91" s="36" t="str">
        <f>VLOOKUP($A91,Raw!$B$2:$DG$512,MATCH(DPMS!F$1,Raw!$B$1:$DG$1,0),0)</f>
        <v>0</v>
      </c>
      <c r="G91" s="37" t="e">
        <f t="shared" si="21"/>
        <v>#DIV/0!</v>
      </c>
      <c r="H91" s="36" t="str">
        <f>VLOOKUP($A91,Raw!$B$2:$DG$512,MATCH(DPMS!H$1,Raw!$B$1:$DG$1,0),0)</f>
        <v>0</v>
      </c>
      <c r="I91" s="37" t="e">
        <f t="shared" si="22"/>
        <v>#DIV/0!</v>
      </c>
      <c r="J91" s="36" t="str">
        <f>VLOOKUP($A91,Raw!$B$2:$DG$512,MATCH(DPMS!J$1,Raw!$B$1:$DG$1,0),0)</f>
        <v>0</v>
      </c>
      <c r="K91" s="37" t="e">
        <f t="shared" si="23"/>
        <v>#DIV/0!</v>
      </c>
      <c r="L91" s="36" t="str">
        <f>VLOOKUP($A91,Raw!$B$2:$DG$512,MATCH(DPMS!L$1,Raw!$B$1:$DG$1,0),0)</f>
        <v>0</v>
      </c>
      <c r="M91" s="37" t="e">
        <f t="shared" si="24"/>
        <v>#DIV/0!</v>
      </c>
      <c r="N91" s="36" t="str">
        <f>VLOOKUP($A91,Raw!$B$2:$DG$512,MATCH(DPMS!N$1,Raw!$B$1:$DG$1,0),0)</f>
        <v>0</v>
      </c>
      <c r="P91" s="38" t="str">
        <f>VLOOKUP($A91,Raw!$B$2:$DG$512,MATCH(DPMS!P$1,Raw!$B$1:$DG$1,0),0)</f>
        <v>0</v>
      </c>
      <c r="Q91" s="39" t="e">
        <f t="shared" si="25"/>
        <v>#DIV/0!</v>
      </c>
      <c r="R91" s="38" t="str">
        <f>VLOOKUP($A91,Raw!$B$2:$DG$512,MATCH(DPMS!R$1,Raw!$B$1:$DG$1,0),0)</f>
        <v>0</v>
      </c>
      <c r="S91" s="39" t="e">
        <f t="shared" si="26"/>
        <v>#DIV/0!</v>
      </c>
      <c r="T91" s="38" t="str">
        <f>VLOOKUP($A91,Raw!$B$2:$DG$512,MATCH(DPMS!T$1,Raw!$B$1:$DG$1,0),0)</f>
        <v>0</v>
      </c>
      <c r="U91" s="39" t="e">
        <f t="shared" si="27"/>
        <v>#DIV/0!</v>
      </c>
      <c r="V91" s="38" t="str">
        <f>VLOOKUP($A91,Raw!$B$2:$DG$512,MATCH(DPMS!V$1,Raw!$B$1:$DG$1,0),0)</f>
        <v>0</v>
      </c>
      <c r="W91" s="39" t="e">
        <f t="shared" si="28"/>
        <v>#DIV/0!</v>
      </c>
      <c r="X91" s="38" t="str">
        <f>VLOOKUP($A91,Raw!$B$2:$DG$512,MATCH(DPMS!X$1,Raw!$B$1:$DG$1,0),0)</f>
        <v>0</v>
      </c>
      <c r="Y91" s="39" t="e">
        <f t="shared" si="29"/>
        <v>#DIV/0!</v>
      </c>
      <c r="Z91" s="38" t="str">
        <f>VLOOKUP($A91,Raw!$B$2:$DG$512,MATCH(DPMS!Z$1,Raw!$B$1:$DG$1,0),0)</f>
        <v>0</v>
      </c>
      <c r="AA91" s="39" t="e">
        <f t="shared" si="30"/>
        <v>#DIV/0!</v>
      </c>
      <c r="AB91" s="38" t="str">
        <f>VLOOKUP($A91,Raw!$B$2:$DG$512,MATCH(DPMS!AB$1,Raw!$B$1:$DG$1,0),0)</f>
        <v>0</v>
      </c>
      <c r="AD91" s="25" t="e">
        <f t="shared" si="31"/>
        <v>#DIV/0!</v>
      </c>
      <c r="AE91" s="40" t="e">
        <f t="shared" si="32"/>
        <v>#DIV/0!</v>
      </c>
      <c r="AF91" s="40" t="e">
        <f t="shared" si="33"/>
        <v>#DIV/0!</v>
      </c>
      <c r="AG91" s="40" t="e">
        <f t="shared" si="34"/>
        <v>#DIV/0!</v>
      </c>
      <c r="AH91" s="40">
        <f t="shared" si="35"/>
        <v>0</v>
      </c>
      <c r="AI91" s="40" t="e">
        <f t="shared" si="36"/>
        <v>#DIV/0!</v>
      </c>
      <c r="AJ91" s="40" t="e">
        <f t="shared" si="37"/>
        <v>#DIV/0!</v>
      </c>
    </row>
    <row r="92" spans="1:36" x14ac:dyDescent="0.3">
      <c r="A92" s="1" t="s">
        <v>1854</v>
      </c>
      <c r="B92" s="36" t="str">
        <f>VLOOKUP($A92,Raw!$B$2:$DG$512,MATCH(DPMS!B$1,Raw!$B$1:$DG$1,0),0)</f>
        <v>0</v>
      </c>
      <c r="C92" s="37">
        <f t="shared" si="19"/>
        <v>0</v>
      </c>
      <c r="D92" s="36" t="str">
        <f>VLOOKUP($A92,Raw!$B$2:$DG$512,MATCH(DPMS!D$1,Raw!$B$1:$DG$1,0),0)</f>
        <v>18</v>
      </c>
      <c r="E92" s="37">
        <f t="shared" si="20"/>
        <v>5.0991501416430593E-2</v>
      </c>
      <c r="F92" s="36" t="str">
        <f>VLOOKUP($A92,Raw!$B$2:$DG$512,MATCH(DPMS!F$1,Raw!$B$1:$DG$1,0),0)</f>
        <v>294</v>
      </c>
      <c r="G92" s="37">
        <f t="shared" si="21"/>
        <v>0.83286118980169976</v>
      </c>
      <c r="H92" s="36" t="str">
        <f>VLOOKUP($A92,Raw!$B$2:$DG$512,MATCH(DPMS!H$1,Raw!$B$1:$DG$1,0),0)</f>
        <v>41</v>
      </c>
      <c r="I92" s="37">
        <f t="shared" si="22"/>
        <v>0.11614730878186968</v>
      </c>
      <c r="J92" s="36" t="str">
        <f>VLOOKUP($A92,Raw!$B$2:$DG$512,MATCH(DPMS!J$1,Raw!$B$1:$DG$1,0),0)</f>
        <v>0</v>
      </c>
      <c r="K92" s="37">
        <f t="shared" si="23"/>
        <v>0</v>
      </c>
      <c r="L92" s="36" t="str">
        <f>VLOOKUP($A92,Raw!$B$2:$DG$512,MATCH(DPMS!L$1,Raw!$B$1:$DG$1,0),0)</f>
        <v>0</v>
      </c>
      <c r="M92" s="37">
        <f t="shared" si="24"/>
        <v>0</v>
      </c>
      <c r="N92" s="36" t="str">
        <f>VLOOKUP($A92,Raw!$B$2:$DG$512,MATCH(DPMS!N$1,Raw!$B$1:$DG$1,0),0)</f>
        <v>353</v>
      </c>
      <c r="P92" s="38" t="str">
        <f>VLOOKUP($A92,Raw!$B$2:$DG$512,MATCH(DPMS!P$1,Raw!$B$1:$DG$1,0),0)</f>
        <v>0</v>
      </c>
      <c r="Q92" s="39">
        <f t="shared" si="25"/>
        <v>0</v>
      </c>
      <c r="R92" s="38" t="str">
        <f>VLOOKUP($A92,Raw!$B$2:$DG$512,MATCH(DPMS!R$1,Raw!$B$1:$DG$1,0),0)</f>
        <v>19.9</v>
      </c>
      <c r="S92" s="39">
        <f t="shared" si="26"/>
        <v>2.9102076630593741E-2</v>
      </c>
      <c r="T92" s="38" t="str">
        <f>VLOOKUP($A92,Raw!$B$2:$DG$512,MATCH(DPMS!T$1,Raw!$B$1:$DG$1,0),0)</f>
        <v>619.07</v>
      </c>
      <c r="U92" s="39">
        <f t="shared" si="27"/>
        <v>0.90533781807546077</v>
      </c>
      <c r="V92" s="38" t="str">
        <f>VLOOKUP($A92,Raw!$B$2:$DG$512,MATCH(DPMS!V$1,Raw!$B$1:$DG$1,0),0)</f>
        <v>44.83</v>
      </c>
      <c r="W92" s="39">
        <f t="shared" si="28"/>
        <v>6.5560105293945597E-2</v>
      </c>
      <c r="X92" s="38" t="str">
        <f>VLOOKUP($A92,Raw!$B$2:$DG$512,MATCH(DPMS!X$1,Raw!$B$1:$DG$1,0),0)</f>
        <v>0</v>
      </c>
      <c r="Y92" s="39">
        <f t="shared" si="29"/>
        <v>0</v>
      </c>
      <c r="Z92" s="38" t="str">
        <f>VLOOKUP($A92,Raw!$B$2:$DG$512,MATCH(DPMS!Z$1,Raw!$B$1:$DG$1,0),0)</f>
        <v>0</v>
      </c>
      <c r="AA92" s="39">
        <f t="shared" si="30"/>
        <v>0</v>
      </c>
      <c r="AB92" s="38" t="str">
        <f>VLOOKUP($A92,Raw!$B$2:$DG$512,MATCH(DPMS!AB$1,Raw!$B$1:$DG$1,0),0)</f>
        <v>683.8</v>
      </c>
      <c r="AD92" s="25" t="e">
        <f t="shared" si="31"/>
        <v>#DIV/0!</v>
      </c>
      <c r="AE92" s="40">
        <f t="shared" si="32"/>
        <v>1.1055555555555554</v>
      </c>
      <c r="AF92" s="40">
        <f t="shared" si="33"/>
        <v>2.1056802721088439</v>
      </c>
      <c r="AG92" s="40">
        <f t="shared" si="34"/>
        <v>1.0934146341463413</v>
      </c>
      <c r="AH92" s="40">
        <f t="shared" si="35"/>
        <v>0</v>
      </c>
      <c r="AI92" s="40" t="e">
        <f t="shared" si="36"/>
        <v>#DIV/0!</v>
      </c>
      <c r="AJ92" s="40">
        <f t="shared" si="37"/>
        <v>1.9371104815864022</v>
      </c>
    </row>
    <row r="93" spans="1:36" x14ac:dyDescent="0.3">
      <c r="A93" s="1" t="s">
        <v>1872</v>
      </c>
      <c r="B93" s="36" t="str">
        <f>VLOOKUP($A93,Raw!$B$2:$DG$512,MATCH(DPMS!B$1,Raw!$B$1:$DG$1,0),0)</f>
        <v>0</v>
      </c>
      <c r="C93" s="37">
        <f t="shared" si="19"/>
        <v>0</v>
      </c>
      <c r="D93" s="36" t="str">
        <f>VLOOKUP($A93,Raw!$B$2:$DG$512,MATCH(DPMS!D$1,Raw!$B$1:$DG$1,0),0)</f>
        <v>0</v>
      </c>
      <c r="E93" s="37">
        <f t="shared" si="20"/>
        <v>0</v>
      </c>
      <c r="F93" s="36" t="str">
        <f>VLOOKUP($A93,Raw!$B$2:$DG$512,MATCH(DPMS!F$1,Raw!$B$1:$DG$1,0),0)</f>
        <v>24</v>
      </c>
      <c r="G93" s="37">
        <f t="shared" si="21"/>
        <v>1</v>
      </c>
      <c r="H93" s="36" t="str">
        <f>VLOOKUP($A93,Raw!$B$2:$DG$512,MATCH(DPMS!H$1,Raw!$B$1:$DG$1,0),0)</f>
        <v>0</v>
      </c>
      <c r="I93" s="37">
        <f t="shared" si="22"/>
        <v>0</v>
      </c>
      <c r="J93" s="36" t="str">
        <f>VLOOKUP($A93,Raw!$B$2:$DG$512,MATCH(DPMS!J$1,Raw!$B$1:$DG$1,0),0)</f>
        <v>0</v>
      </c>
      <c r="K93" s="37">
        <f t="shared" si="23"/>
        <v>0</v>
      </c>
      <c r="L93" s="36" t="str">
        <f>VLOOKUP($A93,Raw!$B$2:$DG$512,MATCH(DPMS!L$1,Raw!$B$1:$DG$1,0),0)</f>
        <v>0</v>
      </c>
      <c r="M93" s="37">
        <f t="shared" si="24"/>
        <v>0</v>
      </c>
      <c r="N93" s="36" t="str">
        <f>VLOOKUP($A93,Raw!$B$2:$DG$512,MATCH(DPMS!N$1,Raw!$B$1:$DG$1,0),0)</f>
        <v>24</v>
      </c>
      <c r="P93" s="38" t="str">
        <f>VLOOKUP($A93,Raw!$B$2:$DG$512,MATCH(DPMS!P$1,Raw!$B$1:$DG$1,0),0)</f>
        <v>0</v>
      </c>
      <c r="Q93" s="39">
        <f t="shared" si="25"/>
        <v>0</v>
      </c>
      <c r="R93" s="38" t="str">
        <f>VLOOKUP($A93,Raw!$B$2:$DG$512,MATCH(DPMS!R$1,Raw!$B$1:$DG$1,0),0)</f>
        <v>0</v>
      </c>
      <c r="S93" s="39">
        <f t="shared" si="26"/>
        <v>0</v>
      </c>
      <c r="T93" s="38" t="str">
        <f>VLOOKUP($A93,Raw!$B$2:$DG$512,MATCH(DPMS!T$1,Raw!$B$1:$DG$1,0),0)</f>
        <v>38.91</v>
      </c>
      <c r="U93" s="39">
        <f t="shared" si="27"/>
        <v>1</v>
      </c>
      <c r="V93" s="38" t="str">
        <f>VLOOKUP($A93,Raw!$B$2:$DG$512,MATCH(DPMS!V$1,Raw!$B$1:$DG$1,0),0)</f>
        <v>0</v>
      </c>
      <c r="W93" s="39">
        <f t="shared" si="28"/>
        <v>0</v>
      </c>
      <c r="X93" s="38" t="str">
        <f>VLOOKUP($A93,Raw!$B$2:$DG$512,MATCH(DPMS!X$1,Raw!$B$1:$DG$1,0),0)</f>
        <v>0</v>
      </c>
      <c r="Y93" s="39">
        <f t="shared" si="29"/>
        <v>0</v>
      </c>
      <c r="Z93" s="38" t="str">
        <f>VLOOKUP($A93,Raw!$B$2:$DG$512,MATCH(DPMS!Z$1,Raw!$B$1:$DG$1,0),0)</f>
        <v>0</v>
      </c>
      <c r="AA93" s="39">
        <f t="shared" si="30"/>
        <v>0</v>
      </c>
      <c r="AB93" s="38" t="str">
        <f>VLOOKUP($A93,Raw!$B$2:$DG$512,MATCH(DPMS!AB$1,Raw!$B$1:$DG$1,0),0)</f>
        <v>38.91</v>
      </c>
      <c r="AD93" s="25" t="e">
        <f t="shared" si="31"/>
        <v>#DIV/0!</v>
      </c>
      <c r="AE93" s="40" t="e">
        <f t="shared" si="32"/>
        <v>#DIV/0!</v>
      </c>
      <c r="AF93" s="40">
        <f t="shared" si="33"/>
        <v>1.6212499999999999</v>
      </c>
      <c r="AG93" s="40" t="e">
        <f t="shared" si="34"/>
        <v>#DIV/0!</v>
      </c>
      <c r="AH93" s="40">
        <f t="shared" si="35"/>
        <v>0</v>
      </c>
      <c r="AI93" s="40" t="e">
        <f t="shared" si="36"/>
        <v>#DIV/0!</v>
      </c>
      <c r="AJ93" s="40">
        <f t="shared" si="37"/>
        <v>1.6212499999999999</v>
      </c>
    </row>
    <row r="94" spans="1:36" x14ac:dyDescent="0.3">
      <c r="A94" s="1" t="s">
        <v>1887</v>
      </c>
      <c r="B94" s="36" t="str">
        <f>VLOOKUP($A94,Raw!$B$2:$DG$512,MATCH(DPMS!B$1,Raw!$B$1:$DG$1,0),0)</f>
        <v>0</v>
      </c>
      <c r="C94" s="37">
        <f t="shared" si="19"/>
        <v>0</v>
      </c>
      <c r="D94" s="36" t="str">
        <f>VLOOKUP($A94,Raw!$B$2:$DG$512,MATCH(DPMS!D$1,Raw!$B$1:$DG$1,0),0)</f>
        <v>3</v>
      </c>
      <c r="E94" s="37">
        <f t="shared" si="20"/>
        <v>6.1224489795918366E-2</v>
      </c>
      <c r="F94" s="36" t="str">
        <f>VLOOKUP($A94,Raw!$B$2:$DG$512,MATCH(DPMS!F$1,Raw!$B$1:$DG$1,0),0)</f>
        <v>46</v>
      </c>
      <c r="G94" s="37">
        <f t="shared" si="21"/>
        <v>0.93877551020408168</v>
      </c>
      <c r="H94" s="36" t="str">
        <f>VLOOKUP($A94,Raw!$B$2:$DG$512,MATCH(DPMS!H$1,Raw!$B$1:$DG$1,0),0)</f>
        <v>0</v>
      </c>
      <c r="I94" s="37">
        <f t="shared" si="22"/>
        <v>0</v>
      </c>
      <c r="J94" s="36" t="str">
        <f>VLOOKUP($A94,Raw!$B$2:$DG$512,MATCH(DPMS!J$1,Raw!$B$1:$DG$1,0),0)</f>
        <v>0</v>
      </c>
      <c r="K94" s="37">
        <f t="shared" si="23"/>
        <v>0</v>
      </c>
      <c r="L94" s="36" t="str">
        <f>VLOOKUP($A94,Raw!$B$2:$DG$512,MATCH(DPMS!L$1,Raw!$B$1:$DG$1,0),0)</f>
        <v>0</v>
      </c>
      <c r="M94" s="37">
        <f t="shared" si="24"/>
        <v>0</v>
      </c>
      <c r="N94" s="36" t="str">
        <f>VLOOKUP($A94,Raw!$B$2:$DG$512,MATCH(DPMS!N$1,Raw!$B$1:$DG$1,0),0)</f>
        <v>49</v>
      </c>
      <c r="P94" s="38" t="str">
        <f>VLOOKUP($A94,Raw!$B$2:$DG$512,MATCH(DPMS!P$1,Raw!$B$1:$DG$1,0),0)</f>
        <v>0</v>
      </c>
      <c r="Q94" s="39">
        <f t="shared" si="25"/>
        <v>0</v>
      </c>
      <c r="R94" s="38" t="str">
        <f>VLOOKUP($A94,Raw!$B$2:$DG$512,MATCH(DPMS!R$1,Raw!$B$1:$DG$1,0),0)</f>
        <v>3.96</v>
      </c>
      <c r="S94" s="39">
        <f t="shared" si="26"/>
        <v>7.3688128023818383E-2</v>
      </c>
      <c r="T94" s="38" t="str">
        <f>VLOOKUP($A94,Raw!$B$2:$DG$512,MATCH(DPMS!T$1,Raw!$B$1:$DG$1,0),0)</f>
        <v>49.78</v>
      </c>
      <c r="U94" s="39">
        <f t="shared" si="27"/>
        <v>0.92631187197618159</v>
      </c>
      <c r="V94" s="38" t="str">
        <f>VLOOKUP($A94,Raw!$B$2:$DG$512,MATCH(DPMS!V$1,Raw!$B$1:$DG$1,0),0)</f>
        <v>0</v>
      </c>
      <c r="W94" s="39">
        <f t="shared" si="28"/>
        <v>0</v>
      </c>
      <c r="X94" s="38" t="str">
        <f>VLOOKUP($A94,Raw!$B$2:$DG$512,MATCH(DPMS!X$1,Raw!$B$1:$DG$1,0),0)</f>
        <v>0</v>
      </c>
      <c r="Y94" s="39">
        <f t="shared" si="29"/>
        <v>0</v>
      </c>
      <c r="Z94" s="38" t="str">
        <f>VLOOKUP($A94,Raw!$B$2:$DG$512,MATCH(DPMS!Z$1,Raw!$B$1:$DG$1,0),0)</f>
        <v>0</v>
      </c>
      <c r="AA94" s="39">
        <f t="shared" si="30"/>
        <v>0</v>
      </c>
      <c r="AB94" s="38" t="str">
        <f>VLOOKUP($A94,Raw!$B$2:$DG$512,MATCH(DPMS!AB$1,Raw!$B$1:$DG$1,0),0)</f>
        <v>53.74</v>
      </c>
      <c r="AD94" s="25" t="e">
        <f t="shared" si="31"/>
        <v>#DIV/0!</v>
      </c>
      <c r="AE94" s="40">
        <f t="shared" si="32"/>
        <v>1.32</v>
      </c>
      <c r="AF94" s="40">
        <f t="shared" si="33"/>
        <v>1.0821739130434782</v>
      </c>
      <c r="AG94" s="40" t="e">
        <f t="shared" si="34"/>
        <v>#DIV/0!</v>
      </c>
      <c r="AH94" s="40">
        <f t="shared" si="35"/>
        <v>0</v>
      </c>
      <c r="AI94" s="40" t="e">
        <f t="shared" si="36"/>
        <v>#DIV/0!</v>
      </c>
      <c r="AJ94" s="40">
        <f t="shared" si="37"/>
        <v>1.0967346938775511</v>
      </c>
    </row>
    <row r="95" spans="1:36" x14ac:dyDescent="0.3">
      <c r="A95" s="1" t="s">
        <v>1910</v>
      </c>
      <c r="B95" s="36" t="str">
        <f>VLOOKUP($A95,Raw!$B$2:$DG$512,MATCH(DPMS!B$1,Raw!$B$1:$DG$1,0),0)</f>
        <v>1</v>
      </c>
      <c r="C95" s="37">
        <f t="shared" si="19"/>
        <v>6.8027210884353739E-3</v>
      </c>
      <c r="D95" s="36" t="str">
        <f>VLOOKUP($A95,Raw!$B$2:$DG$512,MATCH(DPMS!D$1,Raw!$B$1:$DG$1,0),0)</f>
        <v>58</v>
      </c>
      <c r="E95" s="37">
        <f t="shared" si="20"/>
        <v>0.39455782312925169</v>
      </c>
      <c r="F95" s="36" t="str">
        <f>VLOOKUP($A95,Raw!$B$2:$DG$512,MATCH(DPMS!F$1,Raw!$B$1:$DG$1,0),0)</f>
        <v>74</v>
      </c>
      <c r="G95" s="37">
        <f t="shared" si="21"/>
        <v>0.50340136054421769</v>
      </c>
      <c r="H95" s="36" t="str">
        <f>VLOOKUP($A95,Raw!$B$2:$DG$512,MATCH(DPMS!H$1,Raw!$B$1:$DG$1,0),0)</f>
        <v>14</v>
      </c>
      <c r="I95" s="37">
        <f t="shared" si="22"/>
        <v>9.5238095238095233E-2</v>
      </c>
      <c r="J95" s="36" t="str">
        <f>VLOOKUP($A95,Raw!$B$2:$DG$512,MATCH(DPMS!J$1,Raw!$B$1:$DG$1,0),0)</f>
        <v>0</v>
      </c>
      <c r="K95" s="37">
        <f t="shared" si="23"/>
        <v>0</v>
      </c>
      <c r="L95" s="36" t="str">
        <f>VLOOKUP($A95,Raw!$B$2:$DG$512,MATCH(DPMS!L$1,Raw!$B$1:$DG$1,0),0)</f>
        <v>0</v>
      </c>
      <c r="M95" s="37">
        <f t="shared" si="24"/>
        <v>0</v>
      </c>
      <c r="N95" s="36" t="str">
        <f>VLOOKUP($A95,Raw!$B$2:$DG$512,MATCH(DPMS!N$1,Raw!$B$1:$DG$1,0),0)</f>
        <v>147</v>
      </c>
      <c r="P95" s="38" t="str">
        <f>VLOOKUP($A95,Raw!$B$2:$DG$512,MATCH(DPMS!P$1,Raw!$B$1:$DG$1,0),0)</f>
        <v>271.24</v>
      </c>
      <c r="Q95" s="39">
        <f t="shared" si="25"/>
        <v>0.17351253494367433</v>
      </c>
      <c r="R95" s="38" t="str">
        <f>VLOOKUP($A95,Raw!$B$2:$DG$512,MATCH(DPMS!R$1,Raw!$B$1:$DG$1,0),0)</f>
        <v>865.64</v>
      </c>
      <c r="S95" s="39">
        <f t="shared" si="26"/>
        <v>0.5537508875853201</v>
      </c>
      <c r="T95" s="38" t="str">
        <f>VLOOKUP($A95,Raw!$B$2:$DG$512,MATCH(DPMS!T$1,Raw!$B$1:$DG$1,0),0)</f>
        <v>345.03</v>
      </c>
      <c r="U95" s="39">
        <f t="shared" si="27"/>
        <v>0.22071608144674806</v>
      </c>
      <c r="V95" s="38" t="str">
        <f>VLOOKUP($A95,Raw!$B$2:$DG$512,MATCH(DPMS!V$1,Raw!$B$1:$DG$1,0),0)</f>
        <v>81.33</v>
      </c>
      <c r="W95" s="39">
        <f t="shared" si="28"/>
        <v>5.2026893035573778E-2</v>
      </c>
      <c r="X95" s="38" t="str">
        <f>VLOOKUP($A95,Raw!$B$2:$DG$512,MATCH(DPMS!X$1,Raw!$B$1:$DG$1,0),0)</f>
        <v>0</v>
      </c>
      <c r="Y95" s="39">
        <f t="shared" si="29"/>
        <v>0</v>
      </c>
      <c r="Z95" s="38" t="str">
        <f>VLOOKUP($A95,Raw!$B$2:$DG$512,MATCH(DPMS!Z$1,Raw!$B$1:$DG$1,0),0)</f>
        <v>0</v>
      </c>
      <c r="AA95" s="39">
        <f t="shared" si="30"/>
        <v>0</v>
      </c>
      <c r="AB95" s="38" t="str">
        <f>VLOOKUP($A95,Raw!$B$2:$DG$512,MATCH(DPMS!AB$1,Raw!$B$1:$DG$1,0),0)</f>
        <v>1563.23</v>
      </c>
      <c r="AD95" s="25">
        <f t="shared" si="31"/>
        <v>271.24</v>
      </c>
      <c r="AE95" s="40">
        <f t="shared" si="32"/>
        <v>14.924827586206897</v>
      </c>
      <c r="AF95" s="40">
        <f t="shared" si="33"/>
        <v>4.6625675675675673</v>
      </c>
      <c r="AG95" s="40">
        <f t="shared" si="34"/>
        <v>5.8092857142857142</v>
      </c>
      <c r="AH95" s="40">
        <f t="shared" si="35"/>
        <v>0</v>
      </c>
      <c r="AI95" s="40" t="e">
        <f t="shared" si="36"/>
        <v>#DIV/0!</v>
      </c>
      <c r="AJ95" s="40">
        <f t="shared" si="37"/>
        <v>10.63421768707483</v>
      </c>
    </row>
    <row r="96" spans="1:36" x14ac:dyDescent="0.3">
      <c r="A96" s="1" t="s">
        <v>1956</v>
      </c>
      <c r="B96" s="36" t="str">
        <f>VLOOKUP($A96,Raw!$B$2:$DG$512,MATCH(DPMS!B$1,Raw!$B$1:$DG$1,0),0)</f>
        <v>0</v>
      </c>
      <c r="C96" s="37" t="e">
        <f t="shared" si="19"/>
        <v>#DIV/0!</v>
      </c>
      <c r="D96" s="36" t="str">
        <f>VLOOKUP($A96,Raw!$B$2:$DG$512,MATCH(DPMS!D$1,Raw!$B$1:$DG$1,0),0)</f>
        <v>0</v>
      </c>
      <c r="E96" s="37" t="e">
        <f t="shared" si="20"/>
        <v>#DIV/0!</v>
      </c>
      <c r="F96" s="36" t="str">
        <f>VLOOKUP($A96,Raw!$B$2:$DG$512,MATCH(DPMS!F$1,Raw!$B$1:$DG$1,0),0)</f>
        <v>0</v>
      </c>
      <c r="G96" s="37" t="e">
        <f t="shared" si="21"/>
        <v>#DIV/0!</v>
      </c>
      <c r="H96" s="36" t="str">
        <f>VLOOKUP($A96,Raw!$B$2:$DG$512,MATCH(DPMS!H$1,Raw!$B$1:$DG$1,0),0)</f>
        <v>0</v>
      </c>
      <c r="I96" s="37" t="e">
        <f t="shared" si="22"/>
        <v>#DIV/0!</v>
      </c>
      <c r="J96" s="36" t="str">
        <f>VLOOKUP($A96,Raw!$B$2:$DG$512,MATCH(DPMS!J$1,Raw!$B$1:$DG$1,0),0)</f>
        <v>0</v>
      </c>
      <c r="K96" s="37" t="e">
        <f t="shared" si="23"/>
        <v>#DIV/0!</v>
      </c>
      <c r="L96" s="36" t="str">
        <f>VLOOKUP($A96,Raw!$B$2:$DG$512,MATCH(DPMS!L$1,Raw!$B$1:$DG$1,0),0)</f>
        <v>0</v>
      </c>
      <c r="M96" s="37" t="e">
        <f t="shared" si="24"/>
        <v>#DIV/0!</v>
      </c>
      <c r="N96" s="36" t="str">
        <f>VLOOKUP($A96,Raw!$B$2:$DG$512,MATCH(DPMS!N$1,Raw!$B$1:$DG$1,0),0)</f>
        <v>0</v>
      </c>
      <c r="P96" s="38" t="str">
        <f>VLOOKUP($A96,Raw!$B$2:$DG$512,MATCH(DPMS!P$1,Raw!$B$1:$DG$1,0),0)</f>
        <v>0</v>
      </c>
      <c r="Q96" s="39" t="e">
        <f t="shared" si="25"/>
        <v>#DIV/0!</v>
      </c>
      <c r="R96" s="38" t="str">
        <f>VLOOKUP($A96,Raw!$B$2:$DG$512,MATCH(DPMS!R$1,Raw!$B$1:$DG$1,0),0)</f>
        <v>0</v>
      </c>
      <c r="S96" s="39" t="e">
        <f t="shared" si="26"/>
        <v>#DIV/0!</v>
      </c>
      <c r="T96" s="38" t="str">
        <f>VLOOKUP($A96,Raw!$B$2:$DG$512,MATCH(DPMS!T$1,Raw!$B$1:$DG$1,0),0)</f>
        <v>0</v>
      </c>
      <c r="U96" s="39" t="e">
        <f t="shared" si="27"/>
        <v>#DIV/0!</v>
      </c>
      <c r="V96" s="38" t="str">
        <f>VLOOKUP($A96,Raw!$B$2:$DG$512,MATCH(DPMS!V$1,Raw!$B$1:$DG$1,0),0)</f>
        <v>0</v>
      </c>
      <c r="W96" s="39" t="e">
        <f t="shared" si="28"/>
        <v>#DIV/0!</v>
      </c>
      <c r="X96" s="38" t="str">
        <f>VLOOKUP($A96,Raw!$B$2:$DG$512,MATCH(DPMS!X$1,Raw!$B$1:$DG$1,0),0)</f>
        <v>0</v>
      </c>
      <c r="Y96" s="39" t="e">
        <f t="shared" si="29"/>
        <v>#DIV/0!</v>
      </c>
      <c r="Z96" s="38" t="str">
        <f>VLOOKUP($A96,Raw!$B$2:$DG$512,MATCH(DPMS!Z$1,Raw!$B$1:$DG$1,0),0)</f>
        <v>0</v>
      </c>
      <c r="AA96" s="39" t="e">
        <f t="shared" si="30"/>
        <v>#DIV/0!</v>
      </c>
      <c r="AB96" s="38" t="str">
        <f>VLOOKUP($A96,Raw!$B$2:$DG$512,MATCH(DPMS!AB$1,Raw!$B$1:$DG$1,0),0)</f>
        <v>0</v>
      </c>
      <c r="AD96" s="25" t="e">
        <f t="shared" si="31"/>
        <v>#DIV/0!</v>
      </c>
      <c r="AE96" s="40" t="e">
        <f t="shared" si="32"/>
        <v>#DIV/0!</v>
      </c>
      <c r="AF96" s="40" t="e">
        <f t="shared" si="33"/>
        <v>#DIV/0!</v>
      </c>
      <c r="AG96" s="40" t="e">
        <f t="shared" si="34"/>
        <v>#DIV/0!</v>
      </c>
      <c r="AH96" s="40">
        <f t="shared" si="35"/>
        <v>0</v>
      </c>
      <c r="AI96" s="40" t="e">
        <f t="shared" si="36"/>
        <v>#DIV/0!</v>
      </c>
      <c r="AJ96" s="40" t="e">
        <f t="shared" si="37"/>
        <v>#DIV/0!</v>
      </c>
    </row>
    <row r="97" spans="1:36" x14ac:dyDescent="0.3">
      <c r="A97" s="1" t="s">
        <v>1963</v>
      </c>
      <c r="B97" s="36" t="str">
        <f>VLOOKUP($A97,Raw!$B$2:$DG$512,MATCH(DPMS!B$1,Raw!$B$1:$DG$1,0),0)</f>
        <v>0</v>
      </c>
      <c r="C97" s="37">
        <f t="shared" si="19"/>
        <v>0</v>
      </c>
      <c r="D97" s="36" t="str">
        <f>VLOOKUP($A97,Raw!$B$2:$DG$512,MATCH(DPMS!D$1,Raw!$B$1:$DG$1,0),0)</f>
        <v>9</v>
      </c>
      <c r="E97" s="37">
        <f t="shared" si="20"/>
        <v>2.0785219399538105E-2</v>
      </c>
      <c r="F97" s="36" t="str">
        <f>VLOOKUP($A97,Raw!$B$2:$DG$512,MATCH(DPMS!F$1,Raw!$B$1:$DG$1,0),0)</f>
        <v>272</v>
      </c>
      <c r="G97" s="37">
        <f t="shared" si="21"/>
        <v>0.62817551963048501</v>
      </c>
      <c r="H97" s="36" t="str">
        <f>VLOOKUP($A97,Raw!$B$2:$DG$512,MATCH(DPMS!H$1,Raw!$B$1:$DG$1,0),0)</f>
        <v>152</v>
      </c>
      <c r="I97" s="37">
        <f t="shared" si="22"/>
        <v>0.3510392609699769</v>
      </c>
      <c r="J97" s="36" t="str">
        <f>VLOOKUP($A97,Raw!$B$2:$DG$512,MATCH(DPMS!J$1,Raw!$B$1:$DG$1,0),0)</f>
        <v>0</v>
      </c>
      <c r="K97" s="37">
        <f t="shared" si="23"/>
        <v>0</v>
      </c>
      <c r="L97" s="36" t="str">
        <f>VLOOKUP($A97,Raw!$B$2:$DG$512,MATCH(DPMS!L$1,Raw!$B$1:$DG$1,0),0)</f>
        <v>0</v>
      </c>
      <c r="M97" s="37">
        <f t="shared" si="24"/>
        <v>0</v>
      </c>
      <c r="N97" s="36" t="str">
        <f>VLOOKUP($A97,Raw!$B$2:$DG$512,MATCH(DPMS!N$1,Raw!$B$1:$DG$1,0),0)</f>
        <v>433</v>
      </c>
      <c r="P97" s="38" t="str">
        <f>VLOOKUP($A97,Raw!$B$2:$DG$512,MATCH(DPMS!P$1,Raw!$B$1:$DG$1,0),0)</f>
        <v>0</v>
      </c>
      <c r="Q97" s="39">
        <f t="shared" si="25"/>
        <v>0</v>
      </c>
      <c r="R97" s="38" t="str">
        <f>VLOOKUP($A97,Raw!$B$2:$DG$512,MATCH(DPMS!R$1,Raw!$B$1:$DG$1,0),0)</f>
        <v>49.88</v>
      </c>
      <c r="S97" s="39">
        <f t="shared" si="26"/>
        <v>5.0384347316639565E-2</v>
      </c>
      <c r="T97" s="38" t="str">
        <f>VLOOKUP($A97,Raw!$B$2:$DG$512,MATCH(DPMS!T$1,Raw!$B$1:$DG$1,0),0)</f>
        <v>572.32</v>
      </c>
      <c r="U97" s="39">
        <f t="shared" si="27"/>
        <v>0.57810684956413705</v>
      </c>
      <c r="V97" s="38" t="str">
        <f>VLOOKUP($A97,Raw!$B$2:$DG$512,MATCH(DPMS!V$1,Raw!$B$1:$DG$1,0),0)</f>
        <v>367.79</v>
      </c>
      <c r="W97" s="39">
        <f t="shared" si="28"/>
        <v>0.37150880311922346</v>
      </c>
      <c r="X97" s="38" t="str">
        <f>VLOOKUP($A97,Raw!$B$2:$DG$512,MATCH(DPMS!X$1,Raw!$B$1:$DG$1,0),0)</f>
        <v>0</v>
      </c>
      <c r="Y97" s="39">
        <f t="shared" si="29"/>
        <v>0</v>
      </c>
      <c r="Z97" s="38" t="str">
        <f>VLOOKUP($A97,Raw!$B$2:$DG$512,MATCH(DPMS!Z$1,Raw!$B$1:$DG$1,0),0)</f>
        <v>0</v>
      </c>
      <c r="AA97" s="39">
        <f t="shared" si="30"/>
        <v>0</v>
      </c>
      <c r="AB97" s="38" t="str">
        <f>VLOOKUP($A97,Raw!$B$2:$DG$512,MATCH(DPMS!AB$1,Raw!$B$1:$DG$1,0),0)</f>
        <v>989.99</v>
      </c>
      <c r="AD97" s="25" t="e">
        <f t="shared" si="31"/>
        <v>#DIV/0!</v>
      </c>
      <c r="AE97" s="40">
        <f t="shared" si="32"/>
        <v>5.5422222222222226</v>
      </c>
      <c r="AF97" s="40">
        <f t="shared" si="33"/>
        <v>2.1041176470588239</v>
      </c>
      <c r="AG97" s="40">
        <f t="shared" si="34"/>
        <v>2.4196710526315792</v>
      </c>
      <c r="AH97" s="40">
        <f t="shared" si="35"/>
        <v>0</v>
      </c>
      <c r="AI97" s="40" t="e">
        <f t="shared" si="36"/>
        <v>#DIV/0!</v>
      </c>
      <c r="AJ97" s="40">
        <f t="shared" si="37"/>
        <v>2.2863510392609698</v>
      </c>
    </row>
    <row r="98" spans="1:36" x14ac:dyDescent="0.3">
      <c r="A98" s="1" t="s">
        <v>1980</v>
      </c>
      <c r="B98" s="36" t="str">
        <f>VLOOKUP($A98,Raw!$B$2:$DG$512,MATCH(DPMS!B$1,Raw!$B$1:$DG$1,0),0)</f>
        <v>7</v>
      </c>
      <c r="C98" s="37">
        <f t="shared" si="19"/>
        <v>0.17499999999999999</v>
      </c>
      <c r="D98" s="36" t="str">
        <f>VLOOKUP($A98,Raw!$B$2:$DG$512,MATCH(DPMS!D$1,Raw!$B$1:$DG$1,0),0)</f>
        <v>1</v>
      </c>
      <c r="E98" s="37">
        <f t="shared" si="20"/>
        <v>2.5000000000000001E-2</v>
      </c>
      <c r="F98" s="36" t="str">
        <f>VLOOKUP($A98,Raw!$B$2:$DG$512,MATCH(DPMS!F$1,Raw!$B$1:$DG$1,0),0)</f>
        <v>28</v>
      </c>
      <c r="G98" s="37">
        <f t="shared" si="21"/>
        <v>0.7</v>
      </c>
      <c r="H98" s="36" t="str">
        <f>VLOOKUP($A98,Raw!$B$2:$DG$512,MATCH(DPMS!H$1,Raw!$B$1:$DG$1,0),0)</f>
        <v>4</v>
      </c>
      <c r="I98" s="37">
        <f t="shared" si="22"/>
        <v>0.1</v>
      </c>
      <c r="J98" s="36" t="str">
        <f>VLOOKUP($A98,Raw!$B$2:$DG$512,MATCH(DPMS!J$1,Raw!$B$1:$DG$1,0),0)</f>
        <v>0</v>
      </c>
      <c r="K98" s="37">
        <f t="shared" si="23"/>
        <v>0</v>
      </c>
      <c r="L98" s="36" t="str">
        <f>VLOOKUP($A98,Raw!$B$2:$DG$512,MATCH(DPMS!L$1,Raw!$B$1:$DG$1,0),0)</f>
        <v>0</v>
      </c>
      <c r="M98" s="37">
        <f t="shared" si="24"/>
        <v>0</v>
      </c>
      <c r="N98" s="36" t="str">
        <f>VLOOKUP($A98,Raw!$B$2:$DG$512,MATCH(DPMS!N$1,Raw!$B$1:$DG$1,0),0)</f>
        <v>40</v>
      </c>
      <c r="P98" s="38" t="str">
        <f>VLOOKUP($A98,Raw!$B$2:$DG$512,MATCH(DPMS!P$1,Raw!$B$1:$DG$1,0),0)</f>
        <v>2471.18624</v>
      </c>
      <c r="Q98" s="39">
        <f t="shared" si="25"/>
        <v>0.98511000252310266</v>
      </c>
      <c r="R98" s="38" t="str">
        <f>VLOOKUP($A98,Raw!$B$2:$DG$512,MATCH(DPMS!R$1,Raw!$B$1:$DG$1,0),0)</f>
        <v>0.721</v>
      </c>
      <c r="S98" s="39">
        <f t="shared" si="26"/>
        <v>2.874183662576387E-4</v>
      </c>
      <c r="T98" s="38" t="str">
        <f>VLOOKUP($A98,Raw!$B$2:$DG$512,MATCH(DPMS!T$1,Raw!$B$1:$DG$1,0),0)</f>
        <v>32.09226</v>
      </c>
      <c r="U98" s="39">
        <f t="shared" si="27"/>
        <v>1.2793210733308417E-2</v>
      </c>
      <c r="V98" s="38" t="str">
        <f>VLOOKUP($A98,Raw!$B$2:$DG$512,MATCH(DPMS!V$1,Raw!$B$1:$DG$1,0),0)</f>
        <v>4.53887</v>
      </c>
      <c r="W98" s="39">
        <f t="shared" si="28"/>
        <v>1.8093683773312186E-3</v>
      </c>
      <c r="X98" s="38" t="str">
        <f>VLOOKUP($A98,Raw!$B$2:$DG$512,MATCH(DPMS!X$1,Raw!$B$1:$DG$1,0),0)</f>
        <v>0</v>
      </c>
      <c r="Y98" s="39">
        <f t="shared" si="29"/>
        <v>0</v>
      </c>
      <c r="Z98" s="38" t="str">
        <f>VLOOKUP($A98,Raw!$B$2:$DG$512,MATCH(DPMS!Z$1,Raw!$B$1:$DG$1,0),0)</f>
        <v>0</v>
      </c>
      <c r="AA98" s="39">
        <f t="shared" si="30"/>
        <v>0</v>
      </c>
      <c r="AB98" s="38" t="str">
        <f>VLOOKUP($A98,Raw!$B$2:$DG$512,MATCH(DPMS!AB$1,Raw!$B$1:$DG$1,0),0)</f>
        <v>2508.53837</v>
      </c>
      <c r="AD98" s="25">
        <f t="shared" si="31"/>
        <v>353.02660571428572</v>
      </c>
      <c r="AE98" s="40">
        <f t="shared" si="32"/>
        <v>0.72099999999999997</v>
      </c>
      <c r="AF98" s="40">
        <f t="shared" si="33"/>
        <v>1.1461521428571431</v>
      </c>
      <c r="AG98" s="40">
        <f t="shared" si="34"/>
        <v>1.1347175</v>
      </c>
      <c r="AH98" s="40">
        <f t="shared" si="35"/>
        <v>0</v>
      </c>
      <c r="AI98" s="40" t="e">
        <f t="shared" si="36"/>
        <v>#DIV/0!</v>
      </c>
      <c r="AJ98" s="40">
        <f t="shared" si="37"/>
        <v>62.713459250000007</v>
      </c>
    </row>
    <row r="99" spans="1:36" x14ac:dyDescent="0.3">
      <c r="A99" s="1" t="s">
        <v>2013</v>
      </c>
      <c r="B99" s="36" t="str">
        <f>VLOOKUP($A99,Raw!$B$2:$DG$512,MATCH(DPMS!B$1,Raw!$B$1:$DG$1,0),0)</f>
        <v>0</v>
      </c>
      <c r="C99" s="37">
        <f t="shared" si="19"/>
        <v>0</v>
      </c>
      <c r="D99" s="36" t="str">
        <f>VLOOKUP($A99,Raw!$B$2:$DG$512,MATCH(DPMS!D$1,Raw!$B$1:$DG$1,0),0)</f>
        <v>93</v>
      </c>
      <c r="E99" s="37">
        <f t="shared" si="20"/>
        <v>5.6569343065693431E-2</v>
      </c>
      <c r="F99" s="36" t="str">
        <f>VLOOKUP($A99,Raw!$B$2:$DG$512,MATCH(DPMS!F$1,Raw!$B$1:$DG$1,0),0)</f>
        <v>1489</v>
      </c>
      <c r="G99" s="37">
        <f t="shared" si="21"/>
        <v>0.90571776155717765</v>
      </c>
      <c r="H99" s="36" t="str">
        <f>VLOOKUP($A99,Raw!$B$2:$DG$512,MATCH(DPMS!H$1,Raw!$B$1:$DG$1,0),0)</f>
        <v>62</v>
      </c>
      <c r="I99" s="37">
        <f t="shared" si="22"/>
        <v>3.7712895377128956E-2</v>
      </c>
      <c r="J99" s="36" t="str">
        <f>VLOOKUP($A99,Raw!$B$2:$DG$512,MATCH(DPMS!J$1,Raw!$B$1:$DG$1,0),0)</f>
        <v>0</v>
      </c>
      <c r="K99" s="37">
        <f t="shared" si="23"/>
        <v>0</v>
      </c>
      <c r="L99" s="36" t="str">
        <f>VLOOKUP($A99,Raw!$B$2:$DG$512,MATCH(DPMS!L$1,Raw!$B$1:$DG$1,0),0)</f>
        <v>0</v>
      </c>
      <c r="M99" s="37">
        <f t="shared" si="24"/>
        <v>0</v>
      </c>
      <c r="N99" s="36" t="str">
        <f>VLOOKUP($A99,Raw!$B$2:$DG$512,MATCH(DPMS!N$1,Raw!$B$1:$DG$1,0),0)</f>
        <v>1644</v>
      </c>
      <c r="P99" s="38" t="str">
        <f>VLOOKUP($A99,Raw!$B$2:$DG$512,MATCH(DPMS!P$1,Raw!$B$1:$DG$1,0),0)</f>
        <v>0</v>
      </c>
      <c r="Q99" s="39">
        <f t="shared" si="25"/>
        <v>0</v>
      </c>
      <c r="R99" s="38" t="str">
        <f>VLOOKUP($A99,Raw!$B$2:$DG$512,MATCH(DPMS!R$1,Raw!$B$1:$DG$1,0),0)</f>
        <v>516.99</v>
      </c>
      <c r="S99" s="39">
        <f t="shared" si="26"/>
        <v>0.14930127385040126</v>
      </c>
      <c r="T99" s="38" t="str">
        <f>VLOOKUP($A99,Raw!$B$2:$DG$512,MATCH(DPMS!T$1,Raw!$B$1:$DG$1,0),0)</f>
        <v>2828.66</v>
      </c>
      <c r="U99" s="39">
        <f t="shared" si="27"/>
        <v>0.81688725369867121</v>
      </c>
      <c r="V99" s="38" t="str">
        <f>VLOOKUP($A99,Raw!$B$2:$DG$512,MATCH(DPMS!V$1,Raw!$B$1:$DG$1,0),0)</f>
        <v>117.08</v>
      </c>
      <c r="W99" s="39">
        <f t="shared" si="28"/>
        <v>3.3811472450927443E-2</v>
      </c>
      <c r="X99" s="38" t="str">
        <f>VLOOKUP($A99,Raw!$B$2:$DG$512,MATCH(DPMS!X$1,Raw!$B$1:$DG$1,0),0)</f>
        <v>0</v>
      </c>
      <c r="Y99" s="39">
        <f t="shared" si="29"/>
        <v>0</v>
      </c>
      <c r="Z99" s="38" t="str">
        <f>VLOOKUP($A99,Raw!$B$2:$DG$512,MATCH(DPMS!Z$1,Raw!$B$1:$DG$1,0),0)</f>
        <v>0</v>
      </c>
      <c r="AA99" s="39">
        <f t="shared" si="30"/>
        <v>0</v>
      </c>
      <c r="AB99" s="38" t="str">
        <f>VLOOKUP($A99,Raw!$B$2:$DG$512,MATCH(DPMS!AB$1,Raw!$B$1:$DG$1,0),0)</f>
        <v>3462.73</v>
      </c>
      <c r="AD99" s="25" t="e">
        <f t="shared" si="31"/>
        <v>#DIV/0!</v>
      </c>
      <c r="AE99" s="40">
        <f t="shared" si="32"/>
        <v>5.5590322580645166</v>
      </c>
      <c r="AF99" s="40">
        <f t="shared" si="33"/>
        <v>1.8997044996642041</v>
      </c>
      <c r="AG99" s="40">
        <f t="shared" si="34"/>
        <v>1.8883870967741936</v>
      </c>
      <c r="AH99" s="40">
        <f t="shared" si="35"/>
        <v>0</v>
      </c>
      <c r="AI99" s="40" t="e">
        <f t="shared" si="36"/>
        <v>#DIV/0!</v>
      </c>
      <c r="AJ99" s="40">
        <f t="shared" si="37"/>
        <v>2.1062834549878344</v>
      </c>
    </row>
    <row r="100" spans="1:36" x14ac:dyDescent="0.3">
      <c r="A100" s="1" t="s">
        <v>2056</v>
      </c>
      <c r="B100" s="36" t="str">
        <f>VLOOKUP($A100,Raw!$B$2:$DG$512,MATCH(DPMS!B$1,Raw!$B$1:$DG$1,0),0)</f>
        <v>0</v>
      </c>
      <c r="C100" s="37">
        <f t="shared" si="19"/>
        <v>0</v>
      </c>
      <c r="D100" s="36" t="str">
        <f>VLOOKUP($A100,Raw!$B$2:$DG$512,MATCH(DPMS!D$1,Raw!$B$1:$DG$1,0),0)</f>
        <v>7</v>
      </c>
      <c r="E100" s="37">
        <f t="shared" si="20"/>
        <v>0.41176470588235292</v>
      </c>
      <c r="F100" s="36" t="str">
        <f>VLOOKUP($A100,Raw!$B$2:$DG$512,MATCH(DPMS!F$1,Raw!$B$1:$DG$1,0),0)</f>
        <v>10</v>
      </c>
      <c r="G100" s="37">
        <f t="shared" si="21"/>
        <v>0.58823529411764708</v>
      </c>
      <c r="H100" s="36" t="str">
        <f>VLOOKUP($A100,Raw!$B$2:$DG$512,MATCH(DPMS!H$1,Raw!$B$1:$DG$1,0),0)</f>
        <v>0</v>
      </c>
      <c r="I100" s="37">
        <f t="shared" si="22"/>
        <v>0</v>
      </c>
      <c r="J100" s="36" t="str">
        <f>VLOOKUP($A100,Raw!$B$2:$DG$512,MATCH(DPMS!J$1,Raw!$B$1:$DG$1,0),0)</f>
        <v>0</v>
      </c>
      <c r="K100" s="37">
        <f t="shared" si="23"/>
        <v>0</v>
      </c>
      <c r="L100" s="36" t="str">
        <f>VLOOKUP($A100,Raw!$B$2:$DG$512,MATCH(DPMS!L$1,Raw!$B$1:$DG$1,0),0)</f>
        <v>0</v>
      </c>
      <c r="M100" s="37">
        <f t="shared" si="24"/>
        <v>0</v>
      </c>
      <c r="N100" s="36" t="str">
        <f>VLOOKUP($A100,Raw!$B$2:$DG$512,MATCH(DPMS!N$1,Raw!$B$1:$DG$1,0),0)</f>
        <v>17</v>
      </c>
      <c r="P100" s="38" t="str">
        <f>VLOOKUP($A100,Raw!$B$2:$DG$512,MATCH(DPMS!P$1,Raw!$B$1:$DG$1,0),0)</f>
        <v>0</v>
      </c>
      <c r="Q100" s="39">
        <f t="shared" si="25"/>
        <v>0</v>
      </c>
      <c r="R100" s="38" t="str">
        <f>VLOOKUP($A100,Raw!$B$2:$DG$512,MATCH(DPMS!R$1,Raw!$B$1:$DG$1,0),0)</f>
        <v>78.98</v>
      </c>
      <c r="S100" s="39">
        <f t="shared" si="26"/>
        <v>0.43539140022050715</v>
      </c>
      <c r="T100" s="38" t="str">
        <f>VLOOKUP($A100,Raw!$B$2:$DG$512,MATCH(DPMS!T$1,Raw!$B$1:$DG$1,0),0)</f>
        <v>102.42</v>
      </c>
      <c r="U100" s="39">
        <f t="shared" si="27"/>
        <v>0.56460859977949285</v>
      </c>
      <c r="V100" s="38" t="str">
        <f>VLOOKUP($A100,Raw!$B$2:$DG$512,MATCH(DPMS!V$1,Raw!$B$1:$DG$1,0),0)</f>
        <v>0</v>
      </c>
      <c r="W100" s="39">
        <f t="shared" si="28"/>
        <v>0</v>
      </c>
      <c r="X100" s="38" t="str">
        <f>VLOOKUP($A100,Raw!$B$2:$DG$512,MATCH(DPMS!X$1,Raw!$B$1:$DG$1,0),0)</f>
        <v>0</v>
      </c>
      <c r="Y100" s="39">
        <f t="shared" si="29"/>
        <v>0</v>
      </c>
      <c r="Z100" s="38" t="str">
        <f>VLOOKUP($A100,Raw!$B$2:$DG$512,MATCH(DPMS!Z$1,Raw!$B$1:$DG$1,0),0)</f>
        <v>0</v>
      </c>
      <c r="AA100" s="39">
        <f t="shared" si="30"/>
        <v>0</v>
      </c>
      <c r="AB100" s="38" t="str">
        <f>VLOOKUP($A100,Raw!$B$2:$DG$512,MATCH(DPMS!AB$1,Raw!$B$1:$DG$1,0),0)</f>
        <v>181.4</v>
      </c>
      <c r="AD100" s="25" t="e">
        <f t="shared" si="31"/>
        <v>#DIV/0!</v>
      </c>
      <c r="AE100" s="40">
        <f t="shared" si="32"/>
        <v>11.282857142857143</v>
      </c>
      <c r="AF100" s="40">
        <f t="shared" si="33"/>
        <v>10.242000000000001</v>
      </c>
      <c r="AG100" s="40" t="e">
        <f t="shared" si="34"/>
        <v>#DIV/0!</v>
      </c>
      <c r="AH100" s="40">
        <f t="shared" si="35"/>
        <v>0</v>
      </c>
      <c r="AI100" s="40" t="e">
        <f t="shared" si="36"/>
        <v>#DIV/0!</v>
      </c>
      <c r="AJ100" s="40">
        <f t="shared" si="37"/>
        <v>10.670588235294119</v>
      </c>
    </row>
    <row r="101" spans="1:36" x14ac:dyDescent="0.3">
      <c r="A101" s="1" t="s">
        <v>2067</v>
      </c>
      <c r="B101" s="36" t="str">
        <f>VLOOKUP($A101,Raw!$B$2:$DG$512,MATCH(DPMS!B$1,Raw!$B$1:$DG$1,0),0)</f>
        <v>0</v>
      </c>
      <c r="C101" s="37">
        <f t="shared" si="19"/>
        <v>0</v>
      </c>
      <c r="D101" s="36" t="str">
        <f>VLOOKUP($A101,Raw!$B$2:$DG$512,MATCH(DPMS!D$1,Raw!$B$1:$DG$1,0),0)</f>
        <v>1</v>
      </c>
      <c r="E101" s="37">
        <f t="shared" si="20"/>
        <v>0.5</v>
      </c>
      <c r="F101" s="36" t="str">
        <f>VLOOKUP($A101,Raw!$B$2:$DG$512,MATCH(DPMS!F$1,Raw!$B$1:$DG$1,0),0)</f>
        <v>1</v>
      </c>
      <c r="G101" s="37">
        <f t="shared" si="21"/>
        <v>0.5</v>
      </c>
      <c r="H101" s="36" t="str">
        <f>VLOOKUP($A101,Raw!$B$2:$DG$512,MATCH(DPMS!H$1,Raw!$B$1:$DG$1,0),0)</f>
        <v>0</v>
      </c>
      <c r="I101" s="37">
        <f t="shared" si="22"/>
        <v>0</v>
      </c>
      <c r="J101" s="36" t="str">
        <f>VLOOKUP($A101,Raw!$B$2:$DG$512,MATCH(DPMS!J$1,Raw!$B$1:$DG$1,0),0)</f>
        <v>0</v>
      </c>
      <c r="K101" s="37">
        <f t="shared" si="23"/>
        <v>0</v>
      </c>
      <c r="L101" s="36" t="str">
        <f>VLOOKUP($A101,Raw!$B$2:$DG$512,MATCH(DPMS!L$1,Raw!$B$1:$DG$1,0),0)</f>
        <v>0</v>
      </c>
      <c r="M101" s="37">
        <f t="shared" si="24"/>
        <v>0</v>
      </c>
      <c r="N101" s="36" t="str">
        <f>VLOOKUP($A101,Raw!$B$2:$DG$512,MATCH(DPMS!N$1,Raw!$B$1:$DG$1,0),0)</f>
        <v>2</v>
      </c>
      <c r="P101" s="38" t="str">
        <f>VLOOKUP($A101,Raw!$B$2:$DG$512,MATCH(DPMS!P$1,Raw!$B$1:$DG$1,0),0)</f>
        <v>0</v>
      </c>
      <c r="Q101" s="39" t="e">
        <f t="shared" si="25"/>
        <v>#DIV/0!</v>
      </c>
      <c r="R101" s="38" t="str">
        <f>VLOOKUP($A101,Raw!$B$2:$DG$512,MATCH(DPMS!R$1,Raw!$B$1:$DG$1,0),0)</f>
        <v>0</v>
      </c>
      <c r="S101" s="39" t="e">
        <f t="shared" si="26"/>
        <v>#DIV/0!</v>
      </c>
      <c r="T101" s="38" t="str">
        <f>VLOOKUP($A101,Raw!$B$2:$DG$512,MATCH(DPMS!T$1,Raw!$B$1:$DG$1,0),0)</f>
        <v>0</v>
      </c>
      <c r="U101" s="39" t="e">
        <f t="shared" si="27"/>
        <v>#DIV/0!</v>
      </c>
      <c r="V101" s="38" t="str">
        <f>VLOOKUP($A101,Raw!$B$2:$DG$512,MATCH(DPMS!V$1,Raw!$B$1:$DG$1,0),0)</f>
        <v>0</v>
      </c>
      <c r="W101" s="39" t="e">
        <f t="shared" si="28"/>
        <v>#DIV/0!</v>
      </c>
      <c r="X101" s="38" t="str">
        <f>VLOOKUP($A101,Raw!$B$2:$DG$512,MATCH(DPMS!X$1,Raw!$B$1:$DG$1,0),0)</f>
        <v>0</v>
      </c>
      <c r="Y101" s="39" t="e">
        <f t="shared" si="29"/>
        <v>#DIV/0!</v>
      </c>
      <c r="Z101" s="38" t="str">
        <f>VLOOKUP($A101,Raw!$B$2:$DG$512,MATCH(DPMS!Z$1,Raw!$B$1:$DG$1,0),0)</f>
        <v>0</v>
      </c>
      <c r="AA101" s="39" t="e">
        <f t="shared" si="30"/>
        <v>#DIV/0!</v>
      </c>
      <c r="AB101" s="38" t="str">
        <f>VLOOKUP($A101,Raw!$B$2:$DG$512,MATCH(DPMS!AB$1,Raw!$B$1:$DG$1,0),0)</f>
        <v>0</v>
      </c>
      <c r="AD101" s="25" t="e">
        <f t="shared" si="31"/>
        <v>#DIV/0!</v>
      </c>
      <c r="AE101" s="40">
        <f t="shared" si="32"/>
        <v>0</v>
      </c>
      <c r="AF101" s="40">
        <f t="shared" si="33"/>
        <v>0</v>
      </c>
      <c r="AG101" s="40" t="e">
        <f t="shared" si="34"/>
        <v>#DIV/0!</v>
      </c>
      <c r="AH101" s="40">
        <f t="shared" si="35"/>
        <v>0</v>
      </c>
      <c r="AI101" s="40" t="e">
        <f t="shared" si="36"/>
        <v>#DIV/0!</v>
      </c>
      <c r="AJ101" s="40">
        <f t="shared" si="37"/>
        <v>0</v>
      </c>
    </row>
    <row r="102" spans="1:36" x14ac:dyDescent="0.3">
      <c r="A102" s="1" t="s">
        <v>2076</v>
      </c>
      <c r="B102" s="36" t="str">
        <f>VLOOKUP($A102,Raw!$B$2:$DG$512,MATCH(DPMS!B$1,Raw!$B$1:$DG$1,0),0)</f>
        <v>0</v>
      </c>
      <c r="C102" s="37">
        <f t="shared" si="19"/>
        <v>0</v>
      </c>
      <c r="D102" s="36" t="str">
        <f>VLOOKUP($A102,Raw!$B$2:$DG$512,MATCH(DPMS!D$1,Raw!$B$1:$DG$1,0),0)</f>
        <v>9</v>
      </c>
      <c r="E102" s="37">
        <f t="shared" si="20"/>
        <v>7.0866141732283464E-2</v>
      </c>
      <c r="F102" s="36" t="str">
        <f>VLOOKUP($A102,Raw!$B$2:$DG$512,MATCH(DPMS!F$1,Raw!$B$1:$DG$1,0),0)</f>
        <v>107</v>
      </c>
      <c r="G102" s="37">
        <f t="shared" si="21"/>
        <v>0.84251968503937003</v>
      </c>
      <c r="H102" s="36" t="str">
        <f>VLOOKUP($A102,Raw!$B$2:$DG$512,MATCH(DPMS!H$1,Raw!$B$1:$DG$1,0),0)</f>
        <v>11</v>
      </c>
      <c r="I102" s="37">
        <f t="shared" si="22"/>
        <v>8.6614173228346455E-2</v>
      </c>
      <c r="J102" s="36" t="str">
        <f>VLOOKUP($A102,Raw!$B$2:$DG$512,MATCH(DPMS!J$1,Raw!$B$1:$DG$1,0),0)</f>
        <v>0</v>
      </c>
      <c r="K102" s="37">
        <f t="shared" si="23"/>
        <v>0</v>
      </c>
      <c r="L102" s="36" t="str">
        <f>VLOOKUP($A102,Raw!$B$2:$DG$512,MATCH(DPMS!L$1,Raw!$B$1:$DG$1,0),0)</f>
        <v>0</v>
      </c>
      <c r="M102" s="37">
        <f t="shared" si="24"/>
        <v>0</v>
      </c>
      <c r="N102" s="36" t="str">
        <f>VLOOKUP($A102,Raw!$B$2:$DG$512,MATCH(DPMS!N$1,Raw!$B$1:$DG$1,0),0)</f>
        <v>127</v>
      </c>
      <c r="P102" s="38" t="str">
        <f>VLOOKUP($A102,Raw!$B$2:$DG$512,MATCH(DPMS!P$1,Raw!$B$1:$DG$1,0),0)</f>
        <v>0</v>
      </c>
      <c r="Q102" s="39">
        <f t="shared" si="25"/>
        <v>0</v>
      </c>
      <c r="R102" s="38" t="str">
        <f>VLOOKUP($A102,Raw!$B$2:$DG$512,MATCH(DPMS!R$1,Raw!$B$1:$DG$1,0),0)</f>
        <v>137.64</v>
      </c>
      <c r="S102" s="39">
        <f t="shared" si="26"/>
        <v>0.2568245853003191</v>
      </c>
      <c r="T102" s="38" t="str">
        <f>VLOOKUP($A102,Raw!$B$2:$DG$512,MATCH(DPMS!T$1,Raw!$B$1:$DG$1,0),0)</f>
        <v>362.31</v>
      </c>
      <c r="U102" s="39">
        <f t="shared" si="27"/>
        <v>0.67603978131472398</v>
      </c>
      <c r="V102" s="38" t="str">
        <f>VLOOKUP($A102,Raw!$B$2:$DG$512,MATCH(DPMS!V$1,Raw!$B$1:$DG$1,0),0)</f>
        <v>35.98</v>
      </c>
      <c r="W102" s="39">
        <f t="shared" si="28"/>
        <v>6.7135633384956997E-2</v>
      </c>
      <c r="X102" s="38" t="str">
        <f>VLOOKUP($A102,Raw!$B$2:$DG$512,MATCH(DPMS!X$1,Raw!$B$1:$DG$1,0),0)</f>
        <v>0</v>
      </c>
      <c r="Y102" s="39">
        <f t="shared" si="29"/>
        <v>0</v>
      </c>
      <c r="Z102" s="38" t="str">
        <f>VLOOKUP($A102,Raw!$B$2:$DG$512,MATCH(DPMS!Z$1,Raw!$B$1:$DG$1,0),0)</f>
        <v>0</v>
      </c>
      <c r="AA102" s="39">
        <f t="shared" si="30"/>
        <v>0</v>
      </c>
      <c r="AB102" s="38" t="str">
        <f>VLOOKUP($A102,Raw!$B$2:$DG$512,MATCH(DPMS!AB$1,Raw!$B$1:$DG$1,0),0)</f>
        <v>535.93</v>
      </c>
      <c r="AD102" s="25" t="e">
        <f t="shared" si="31"/>
        <v>#DIV/0!</v>
      </c>
      <c r="AE102" s="40">
        <f t="shared" si="32"/>
        <v>15.293333333333331</v>
      </c>
      <c r="AF102" s="40">
        <f t="shared" si="33"/>
        <v>3.38607476635514</v>
      </c>
      <c r="AG102" s="40">
        <f t="shared" si="34"/>
        <v>3.2709090909090905</v>
      </c>
      <c r="AH102" s="40">
        <f t="shared" si="35"/>
        <v>0</v>
      </c>
      <c r="AI102" s="40" t="e">
        <f t="shared" si="36"/>
        <v>#DIV/0!</v>
      </c>
      <c r="AJ102" s="40">
        <f t="shared" si="37"/>
        <v>4.2199212598425193</v>
      </c>
    </row>
    <row r="103" spans="1:36" x14ac:dyDescent="0.3">
      <c r="A103" s="1" t="s">
        <v>2091</v>
      </c>
      <c r="B103" s="36" t="str">
        <f>VLOOKUP($A103,Raw!$B$2:$DG$512,MATCH(DPMS!B$1,Raw!$B$1:$DG$1,0),0)</f>
        <v>0</v>
      </c>
      <c r="C103" s="37">
        <f t="shared" si="19"/>
        <v>0</v>
      </c>
      <c r="D103" s="36" t="str">
        <f>VLOOKUP($A103,Raw!$B$2:$DG$512,MATCH(DPMS!D$1,Raw!$B$1:$DG$1,0),0)</f>
        <v>1</v>
      </c>
      <c r="E103" s="37">
        <f t="shared" si="20"/>
        <v>1.3698630136986301E-2</v>
      </c>
      <c r="F103" s="36" t="str">
        <f>VLOOKUP($A103,Raw!$B$2:$DG$512,MATCH(DPMS!F$1,Raw!$B$1:$DG$1,0),0)</f>
        <v>56</v>
      </c>
      <c r="G103" s="37">
        <f t="shared" si="21"/>
        <v>0.76712328767123283</v>
      </c>
      <c r="H103" s="36" t="str">
        <f>VLOOKUP($A103,Raw!$B$2:$DG$512,MATCH(DPMS!H$1,Raw!$B$1:$DG$1,0),0)</f>
        <v>16</v>
      </c>
      <c r="I103" s="37">
        <f t="shared" si="22"/>
        <v>0.21917808219178081</v>
      </c>
      <c r="J103" s="36" t="str">
        <f>VLOOKUP($A103,Raw!$B$2:$DG$512,MATCH(DPMS!J$1,Raw!$B$1:$DG$1,0),0)</f>
        <v>0</v>
      </c>
      <c r="K103" s="37">
        <f t="shared" si="23"/>
        <v>0</v>
      </c>
      <c r="L103" s="36" t="str">
        <f>VLOOKUP($A103,Raw!$B$2:$DG$512,MATCH(DPMS!L$1,Raw!$B$1:$DG$1,0),0)</f>
        <v>0</v>
      </c>
      <c r="M103" s="37">
        <f t="shared" si="24"/>
        <v>0</v>
      </c>
      <c r="N103" s="36" t="str">
        <f>VLOOKUP($A103,Raw!$B$2:$DG$512,MATCH(DPMS!N$1,Raw!$B$1:$DG$1,0),0)</f>
        <v>73</v>
      </c>
      <c r="P103" s="38" t="str">
        <f>VLOOKUP($A103,Raw!$B$2:$DG$512,MATCH(DPMS!P$1,Raw!$B$1:$DG$1,0),0)</f>
        <v>0</v>
      </c>
      <c r="Q103" s="39">
        <f t="shared" si="25"/>
        <v>0</v>
      </c>
      <c r="R103" s="38" t="str">
        <f>VLOOKUP($A103,Raw!$B$2:$DG$512,MATCH(DPMS!R$1,Raw!$B$1:$DG$1,0),0)</f>
        <v>73.524</v>
      </c>
      <c r="S103" s="39">
        <f t="shared" si="26"/>
        <v>0.26203730763473587</v>
      </c>
      <c r="T103" s="38" t="str">
        <f>VLOOKUP($A103,Raw!$B$2:$DG$512,MATCH(DPMS!T$1,Raw!$B$1:$DG$1,0),0)</f>
        <v>122.436</v>
      </c>
      <c r="U103" s="39">
        <f t="shared" si="27"/>
        <v>0.43635819320992497</v>
      </c>
      <c r="V103" s="38" t="str">
        <f>VLOOKUP($A103,Raw!$B$2:$DG$512,MATCH(DPMS!V$1,Raw!$B$1:$DG$1,0),0)</f>
        <v>84.626</v>
      </c>
      <c r="W103" s="39">
        <f t="shared" si="28"/>
        <v>0.30160449915533921</v>
      </c>
      <c r="X103" s="38" t="str">
        <f>VLOOKUP($A103,Raw!$B$2:$DG$512,MATCH(DPMS!X$1,Raw!$B$1:$DG$1,0),0)</f>
        <v>0</v>
      </c>
      <c r="Y103" s="39">
        <f t="shared" si="29"/>
        <v>0</v>
      </c>
      <c r="Z103" s="38" t="str">
        <f>VLOOKUP($A103,Raw!$B$2:$DG$512,MATCH(DPMS!Z$1,Raw!$B$1:$DG$1,0),0)</f>
        <v>0</v>
      </c>
      <c r="AA103" s="39">
        <f t="shared" si="30"/>
        <v>0</v>
      </c>
      <c r="AB103" s="38" t="str">
        <f>VLOOKUP($A103,Raw!$B$2:$DG$512,MATCH(DPMS!AB$1,Raw!$B$1:$DG$1,0),0)</f>
        <v>280.586</v>
      </c>
      <c r="AD103" s="25" t="e">
        <f t="shared" si="31"/>
        <v>#DIV/0!</v>
      </c>
      <c r="AE103" s="40">
        <f t="shared" si="32"/>
        <v>73.524000000000001</v>
      </c>
      <c r="AF103" s="40">
        <f t="shared" si="33"/>
        <v>2.1863571428571431</v>
      </c>
      <c r="AG103" s="40">
        <f t="shared" si="34"/>
        <v>5.2891250000000003</v>
      </c>
      <c r="AH103" s="40">
        <f t="shared" si="35"/>
        <v>0</v>
      </c>
      <c r="AI103" s="40" t="e">
        <f t="shared" si="36"/>
        <v>#DIV/0!</v>
      </c>
      <c r="AJ103" s="40">
        <f t="shared" si="37"/>
        <v>3.8436438356164384</v>
      </c>
    </row>
    <row r="104" spans="1:36" x14ac:dyDescent="0.3">
      <c r="A104" s="1" t="s">
        <v>2127</v>
      </c>
      <c r="B104" s="36" t="str">
        <f>VLOOKUP($A104,Raw!$B$2:$DG$512,MATCH(DPMS!B$1,Raw!$B$1:$DG$1,0),0)</f>
        <v>0</v>
      </c>
      <c r="C104" s="37">
        <f t="shared" si="19"/>
        <v>0</v>
      </c>
      <c r="D104" s="36" t="str">
        <f>VLOOKUP($A104,Raw!$B$2:$DG$512,MATCH(DPMS!D$1,Raw!$B$1:$DG$1,0),0)</f>
        <v>0</v>
      </c>
      <c r="E104" s="37">
        <f t="shared" si="20"/>
        <v>0</v>
      </c>
      <c r="F104" s="36" t="str">
        <f>VLOOKUP($A104,Raw!$B$2:$DG$512,MATCH(DPMS!F$1,Raw!$B$1:$DG$1,0),0)</f>
        <v>7</v>
      </c>
      <c r="G104" s="37">
        <f t="shared" si="21"/>
        <v>1</v>
      </c>
      <c r="H104" s="36" t="str">
        <f>VLOOKUP($A104,Raw!$B$2:$DG$512,MATCH(DPMS!H$1,Raw!$B$1:$DG$1,0),0)</f>
        <v>0</v>
      </c>
      <c r="I104" s="37">
        <f t="shared" si="22"/>
        <v>0</v>
      </c>
      <c r="J104" s="36" t="str">
        <f>VLOOKUP($A104,Raw!$B$2:$DG$512,MATCH(DPMS!J$1,Raw!$B$1:$DG$1,0),0)</f>
        <v>0</v>
      </c>
      <c r="K104" s="37">
        <f t="shared" si="23"/>
        <v>0</v>
      </c>
      <c r="L104" s="36" t="str">
        <f>VLOOKUP($A104,Raw!$B$2:$DG$512,MATCH(DPMS!L$1,Raw!$B$1:$DG$1,0),0)</f>
        <v>0</v>
      </c>
      <c r="M104" s="37">
        <f t="shared" si="24"/>
        <v>0</v>
      </c>
      <c r="N104" s="36" t="str">
        <f>VLOOKUP($A104,Raw!$B$2:$DG$512,MATCH(DPMS!N$1,Raw!$B$1:$DG$1,0),0)</f>
        <v>7</v>
      </c>
      <c r="P104" s="38" t="str">
        <f>VLOOKUP($A104,Raw!$B$2:$DG$512,MATCH(DPMS!P$1,Raw!$B$1:$DG$1,0),0)</f>
        <v>0</v>
      </c>
      <c r="Q104" s="39">
        <f t="shared" si="25"/>
        <v>0</v>
      </c>
      <c r="R104" s="38" t="str">
        <f>VLOOKUP($A104,Raw!$B$2:$DG$512,MATCH(DPMS!R$1,Raw!$B$1:$DG$1,0),0)</f>
        <v>0</v>
      </c>
      <c r="S104" s="39">
        <f t="shared" si="26"/>
        <v>0</v>
      </c>
      <c r="T104" s="38" t="str">
        <f>VLOOKUP($A104,Raw!$B$2:$DG$512,MATCH(DPMS!T$1,Raw!$B$1:$DG$1,0),0)</f>
        <v>12.13</v>
      </c>
      <c r="U104" s="39">
        <f t="shared" si="27"/>
        <v>1</v>
      </c>
      <c r="V104" s="38" t="str">
        <f>VLOOKUP($A104,Raw!$B$2:$DG$512,MATCH(DPMS!V$1,Raw!$B$1:$DG$1,0),0)</f>
        <v>0</v>
      </c>
      <c r="W104" s="39">
        <f t="shared" si="28"/>
        <v>0</v>
      </c>
      <c r="X104" s="38" t="str">
        <f>VLOOKUP($A104,Raw!$B$2:$DG$512,MATCH(DPMS!X$1,Raw!$B$1:$DG$1,0),0)</f>
        <v>0</v>
      </c>
      <c r="Y104" s="39">
        <f t="shared" si="29"/>
        <v>0</v>
      </c>
      <c r="Z104" s="38" t="str">
        <f>VLOOKUP($A104,Raw!$B$2:$DG$512,MATCH(DPMS!Z$1,Raw!$B$1:$DG$1,0),0)</f>
        <v>0</v>
      </c>
      <c r="AA104" s="39">
        <f t="shared" si="30"/>
        <v>0</v>
      </c>
      <c r="AB104" s="38" t="str">
        <f>VLOOKUP($A104,Raw!$B$2:$DG$512,MATCH(DPMS!AB$1,Raw!$B$1:$DG$1,0),0)</f>
        <v>12.13</v>
      </c>
      <c r="AD104" s="25" t="e">
        <f t="shared" si="31"/>
        <v>#DIV/0!</v>
      </c>
      <c r="AE104" s="40" t="e">
        <f t="shared" si="32"/>
        <v>#DIV/0!</v>
      </c>
      <c r="AF104" s="40">
        <f t="shared" si="33"/>
        <v>1.7328571428571429</v>
      </c>
      <c r="AG104" s="40" t="e">
        <f t="shared" si="34"/>
        <v>#DIV/0!</v>
      </c>
      <c r="AH104" s="40">
        <f t="shared" si="35"/>
        <v>0</v>
      </c>
      <c r="AI104" s="40" t="e">
        <f t="shared" si="36"/>
        <v>#DIV/0!</v>
      </c>
      <c r="AJ104" s="40">
        <f t="shared" si="37"/>
        <v>1.7328571428571429</v>
      </c>
    </row>
    <row r="105" spans="1:36" x14ac:dyDescent="0.3">
      <c r="A105" s="1" t="s">
        <v>2140</v>
      </c>
      <c r="B105" s="36" t="str">
        <f>VLOOKUP($A105,Raw!$B$2:$DG$512,MATCH(DPMS!B$1,Raw!$B$1:$DG$1,0),0)</f>
        <v>0</v>
      </c>
      <c r="C105" s="37" t="e">
        <f t="shared" si="19"/>
        <v>#DIV/0!</v>
      </c>
      <c r="D105" s="36" t="str">
        <f>VLOOKUP($A105,Raw!$B$2:$DG$512,MATCH(DPMS!D$1,Raw!$B$1:$DG$1,0),0)</f>
        <v>0</v>
      </c>
      <c r="E105" s="37" t="e">
        <f t="shared" si="20"/>
        <v>#DIV/0!</v>
      </c>
      <c r="F105" s="36" t="str">
        <f>VLOOKUP($A105,Raw!$B$2:$DG$512,MATCH(DPMS!F$1,Raw!$B$1:$DG$1,0),0)</f>
        <v>0</v>
      </c>
      <c r="G105" s="37" t="e">
        <f t="shared" si="21"/>
        <v>#DIV/0!</v>
      </c>
      <c r="H105" s="36" t="str">
        <f>VLOOKUP($A105,Raw!$B$2:$DG$512,MATCH(DPMS!H$1,Raw!$B$1:$DG$1,0),0)</f>
        <v>0</v>
      </c>
      <c r="I105" s="37" t="e">
        <f t="shared" si="22"/>
        <v>#DIV/0!</v>
      </c>
      <c r="J105" s="36" t="str">
        <f>VLOOKUP($A105,Raw!$B$2:$DG$512,MATCH(DPMS!J$1,Raw!$B$1:$DG$1,0),0)</f>
        <v>0</v>
      </c>
      <c r="K105" s="37" t="e">
        <f t="shared" si="23"/>
        <v>#DIV/0!</v>
      </c>
      <c r="L105" s="36" t="str">
        <f>VLOOKUP($A105,Raw!$B$2:$DG$512,MATCH(DPMS!L$1,Raw!$B$1:$DG$1,0),0)</f>
        <v>0</v>
      </c>
      <c r="M105" s="37" t="e">
        <f t="shared" si="24"/>
        <v>#DIV/0!</v>
      </c>
      <c r="N105" s="36" t="str">
        <f>VLOOKUP($A105,Raw!$B$2:$DG$512,MATCH(DPMS!N$1,Raw!$B$1:$DG$1,0),0)</f>
        <v>0</v>
      </c>
      <c r="P105" s="38" t="str">
        <f>VLOOKUP($A105,Raw!$B$2:$DG$512,MATCH(DPMS!P$1,Raw!$B$1:$DG$1,0),0)</f>
        <v>0</v>
      </c>
      <c r="Q105" s="39" t="e">
        <f t="shared" si="25"/>
        <v>#DIV/0!</v>
      </c>
      <c r="R105" s="38" t="str">
        <f>VLOOKUP($A105,Raw!$B$2:$DG$512,MATCH(DPMS!R$1,Raw!$B$1:$DG$1,0),0)</f>
        <v>0</v>
      </c>
      <c r="S105" s="39" t="e">
        <f t="shared" si="26"/>
        <v>#DIV/0!</v>
      </c>
      <c r="T105" s="38" t="str">
        <f>VLOOKUP($A105,Raw!$B$2:$DG$512,MATCH(DPMS!T$1,Raw!$B$1:$DG$1,0),0)</f>
        <v>0</v>
      </c>
      <c r="U105" s="39" t="e">
        <f t="shared" si="27"/>
        <v>#DIV/0!</v>
      </c>
      <c r="V105" s="38" t="str">
        <f>VLOOKUP($A105,Raw!$B$2:$DG$512,MATCH(DPMS!V$1,Raw!$B$1:$DG$1,0),0)</f>
        <v>0</v>
      </c>
      <c r="W105" s="39" t="e">
        <f t="shared" si="28"/>
        <v>#DIV/0!</v>
      </c>
      <c r="X105" s="38" t="str">
        <f>VLOOKUP($A105,Raw!$B$2:$DG$512,MATCH(DPMS!X$1,Raw!$B$1:$DG$1,0),0)</f>
        <v>0</v>
      </c>
      <c r="Y105" s="39" t="e">
        <f t="shared" si="29"/>
        <v>#DIV/0!</v>
      </c>
      <c r="Z105" s="38" t="str">
        <f>VLOOKUP($A105,Raw!$B$2:$DG$512,MATCH(DPMS!Z$1,Raw!$B$1:$DG$1,0),0)</f>
        <v>0</v>
      </c>
      <c r="AA105" s="39" t="e">
        <f t="shared" si="30"/>
        <v>#DIV/0!</v>
      </c>
      <c r="AB105" s="38" t="str">
        <f>VLOOKUP($A105,Raw!$B$2:$DG$512,MATCH(DPMS!AB$1,Raw!$B$1:$DG$1,0),0)</f>
        <v>0</v>
      </c>
      <c r="AD105" s="25" t="e">
        <f t="shared" si="31"/>
        <v>#DIV/0!</v>
      </c>
      <c r="AE105" s="40" t="e">
        <f t="shared" si="32"/>
        <v>#DIV/0!</v>
      </c>
      <c r="AF105" s="40" t="e">
        <f t="shared" si="33"/>
        <v>#DIV/0!</v>
      </c>
      <c r="AG105" s="40" t="e">
        <f t="shared" si="34"/>
        <v>#DIV/0!</v>
      </c>
      <c r="AH105" s="40">
        <f t="shared" si="35"/>
        <v>0</v>
      </c>
      <c r="AI105" s="40" t="e">
        <f t="shared" si="36"/>
        <v>#DIV/0!</v>
      </c>
      <c r="AJ105" s="40" t="e">
        <f t="shared" si="37"/>
        <v>#DIV/0!</v>
      </c>
    </row>
    <row r="106" spans="1:36" x14ac:dyDescent="0.3">
      <c r="A106" s="1" t="s">
        <v>2148</v>
      </c>
      <c r="B106" s="36" t="str">
        <f>VLOOKUP($A106,Raw!$B$2:$DG$512,MATCH(DPMS!B$1,Raw!$B$1:$DG$1,0),0)</f>
        <v>0</v>
      </c>
      <c r="C106" s="37">
        <f t="shared" si="19"/>
        <v>0</v>
      </c>
      <c r="D106" s="36" t="str">
        <f>VLOOKUP($A106,Raw!$B$2:$DG$512,MATCH(DPMS!D$1,Raw!$B$1:$DG$1,0),0)</f>
        <v>16</v>
      </c>
      <c r="E106" s="37">
        <f t="shared" si="20"/>
        <v>0.34042553191489361</v>
      </c>
      <c r="F106" s="36" t="str">
        <f>VLOOKUP($A106,Raw!$B$2:$DG$512,MATCH(DPMS!F$1,Raw!$B$1:$DG$1,0),0)</f>
        <v>31</v>
      </c>
      <c r="G106" s="37">
        <f t="shared" si="21"/>
        <v>0.65957446808510634</v>
      </c>
      <c r="H106" s="36" t="str">
        <f>VLOOKUP($A106,Raw!$B$2:$DG$512,MATCH(DPMS!H$1,Raw!$B$1:$DG$1,0),0)</f>
        <v>0</v>
      </c>
      <c r="I106" s="37">
        <f t="shared" si="22"/>
        <v>0</v>
      </c>
      <c r="J106" s="36" t="str">
        <f>VLOOKUP($A106,Raw!$B$2:$DG$512,MATCH(DPMS!J$1,Raw!$B$1:$DG$1,0),0)</f>
        <v>0</v>
      </c>
      <c r="K106" s="37">
        <f t="shared" si="23"/>
        <v>0</v>
      </c>
      <c r="L106" s="36" t="str">
        <f>VLOOKUP($A106,Raw!$B$2:$DG$512,MATCH(DPMS!L$1,Raw!$B$1:$DG$1,0),0)</f>
        <v>0</v>
      </c>
      <c r="M106" s="37">
        <f t="shared" si="24"/>
        <v>0</v>
      </c>
      <c r="N106" s="36" t="str">
        <f>VLOOKUP($A106,Raw!$B$2:$DG$512,MATCH(DPMS!N$1,Raw!$B$1:$DG$1,0),0)</f>
        <v>47</v>
      </c>
      <c r="P106" s="38" t="str">
        <f>VLOOKUP($A106,Raw!$B$2:$DG$512,MATCH(DPMS!P$1,Raw!$B$1:$DG$1,0),0)</f>
        <v>0</v>
      </c>
      <c r="Q106" s="39">
        <f t="shared" si="25"/>
        <v>0</v>
      </c>
      <c r="R106" s="38" t="str">
        <f>VLOOKUP($A106,Raw!$B$2:$DG$512,MATCH(DPMS!R$1,Raw!$B$1:$DG$1,0),0)</f>
        <v>8.2556</v>
      </c>
      <c r="S106" s="39">
        <f t="shared" si="26"/>
        <v>0.26660294065407431</v>
      </c>
      <c r="T106" s="38" t="str">
        <f>VLOOKUP($A106,Raw!$B$2:$DG$512,MATCH(DPMS!T$1,Raw!$B$1:$DG$1,0),0)</f>
        <v>22.7103</v>
      </c>
      <c r="U106" s="39">
        <f t="shared" si="27"/>
        <v>0.73339705934592569</v>
      </c>
      <c r="V106" s="38" t="str">
        <f>VLOOKUP($A106,Raw!$B$2:$DG$512,MATCH(DPMS!V$1,Raw!$B$1:$DG$1,0),0)</f>
        <v>0</v>
      </c>
      <c r="W106" s="39">
        <f t="shared" si="28"/>
        <v>0</v>
      </c>
      <c r="X106" s="38" t="str">
        <f>VLOOKUP($A106,Raw!$B$2:$DG$512,MATCH(DPMS!X$1,Raw!$B$1:$DG$1,0),0)</f>
        <v>0</v>
      </c>
      <c r="Y106" s="39">
        <f t="shared" si="29"/>
        <v>0</v>
      </c>
      <c r="Z106" s="38" t="str">
        <f>VLOOKUP($A106,Raw!$B$2:$DG$512,MATCH(DPMS!Z$1,Raw!$B$1:$DG$1,0),0)</f>
        <v>0</v>
      </c>
      <c r="AA106" s="39">
        <f t="shared" si="30"/>
        <v>0</v>
      </c>
      <c r="AB106" s="38" t="str">
        <f>VLOOKUP($A106,Raw!$B$2:$DG$512,MATCH(DPMS!AB$1,Raw!$B$1:$DG$1,0),0)</f>
        <v>30.9659</v>
      </c>
      <c r="AD106" s="25" t="e">
        <f t="shared" si="31"/>
        <v>#DIV/0!</v>
      </c>
      <c r="AE106" s="40">
        <f t="shared" si="32"/>
        <v>0.51597499999999996</v>
      </c>
      <c r="AF106" s="40">
        <f t="shared" si="33"/>
        <v>0.73259032258064516</v>
      </c>
      <c r="AG106" s="40" t="e">
        <f t="shared" si="34"/>
        <v>#DIV/0!</v>
      </c>
      <c r="AH106" s="40">
        <f t="shared" si="35"/>
        <v>0</v>
      </c>
      <c r="AI106" s="40" t="e">
        <f t="shared" si="36"/>
        <v>#DIV/0!</v>
      </c>
      <c r="AJ106" s="40">
        <f t="shared" si="37"/>
        <v>0.65884893617021278</v>
      </c>
    </row>
    <row r="107" spans="1:36" x14ac:dyDescent="0.3">
      <c r="A107" s="1" t="s">
        <v>2162</v>
      </c>
      <c r="B107" s="36" t="str">
        <f>VLOOKUP($A107,Raw!$B$2:$DG$512,MATCH(DPMS!B$1,Raw!$B$1:$DG$1,0),0)</f>
        <v>0</v>
      </c>
      <c r="C107" s="37">
        <f t="shared" si="19"/>
        <v>0</v>
      </c>
      <c r="D107" s="36" t="str">
        <f>VLOOKUP($A107,Raw!$B$2:$DG$512,MATCH(DPMS!D$1,Raw!$B$1:$DG$1,0),0)</f>
        <v>0</v>
      </c>
      <c r="E107" s="37">
        <f t="shared" si="20"/>
        <v>0</v>
      </c>
      <c r="F107" s="36" t="str">
        <f>VLOOKUP($A107,Raw!$B$2:$DG$512,MATCH(DPMS!F$1,Raw!$B$1:$DG$1,0),0)</f>
        <v>57</v>
      </c>
      <c r="G107" s="37">
        <f t="shared" si="21"/>
        <v>0.96610169491525422</v>
      </c>
      <c r="H107" s="36" t="str">
        <f>VLOOKUP($A107,Raw!$B$2:$DG$512,MATCH(DPMS!H$1,Raw!$B$1:$DG$1,0),0)</f>
        <v>2</v>
      </c>
      <c r="I107" s="37">
        <f t="shared" si="22"/>
        <v>3.3898305084745763E-2</v>
      </c>
      <c r="J107" s="36" t="str">
        <f>VLOOKUP($A107,Raw!$B$2:$DG$512,MATCH(DPMS!J$1,Raw!$B$1:$DG$1,0),0)</f>
        <v>0</v>
      </c>
      <c r="K107" s="37">
        <f t="shared" si="23"/>
        <v>0</v>
      </c>
      <c r="L107" s="36" t="str">
        <f>VLOOKUP($A107,Raw!$B$2:$DG$512,MATCH(DPMS!L$1,Raw!$B$1:$DG$1,0),0)</f>
        <v>0</v>
      </c>
      <c r="M107" s="37">
        <f t="shared" si="24"/>
        <v>0</v>
      </c>
      <c r="N107" s="36" t="str">
        <f>VLOOKUP($A107,Raw!$B$2:$DG$512,MATCH(DPMS!N$1,Raw!$B$1:$DG$1,0),0)</f>
        <v>59</v>
      </c>
      <c r="P107" s="38" t="str">
        <f>VLOOKUP($A107,Raw!$B$2:$DG$512,MATCH(DPMS!P$1,Raw!$B$1:$DG$1,0),0)</f>
        <v>0</v>
      </c>
      <c r="Q107" s="39">
        <f t="shared" si="25"/>
        <v>0</v>
      </c>
      <c r="R107" s="38" t="str">
        <f>VLOOKUP($A107,Raw!$B$2:$DG$512,MATCH(DPMS!R$1,Raw!$B$1:$DG$1,0),0)</f>
        <v>0</v>
      </c>
      <c r="S107" s="39">
        <f t="shared" si="26"/>
        <v>0</v>
      </c>
      <c r="T107" s="38" t="str">
        <f>VLOOKUP($A107,Raw!$B$2:$DG$512,MATCH(DPMS!T$1,Raw!$B$1:$DG$1,0),0)</f>
        <v>47.58</v>
      </c>
      <c r="U107" s="39">
        <f t="shared" si="27"/>
        <v>0.9645246300425705</v>
      </c>
      <c r="V107" s="38" t="str">
        <f>VLOOKUP($A107,Raw!$B$2:$DG$512,MATCH(DPMS!V$1,Raw!$B$1:$DG$1,0),0)</f>
        <v>1.75</v>
      </c>
      <c r="W107" s="39">
        <f t="shared" si="28"/>
        <v>3.5475369957429559E-2</v>
      </c>
      <c r="X107" s="38" t="str">
        <f>VLOOKUP($A107,Raw!$B$2:$DG$512,MATCH(DPMS!X$1,Raw!$B$1:$DG$1,0),0)</f>
        <v>0</v>
      </c>
      <c r="Y107" s="39">
        <f t="shared" si="29"/>
        <v>0</v>
      </c>
      <c r="Z107" s="38" t="str">
        <f>VLOOKUP($A107,Raw!$B$2:$DG$512,MATCH(DPMS!Z$1,Raw!$B$1:$DG$1,0),0)</f>
        <v>0</v>
      </c>
      <c r="AA107" s="39">
        <f t="shared" si="30"/>
        <v>0</v>
      </c>
      <c r="AB107" s="38" t="str">
        <f>VLOOKUP($A107,Raw!$B$2:$DG$512,MATCH(DPMS!AB$1,Raw!$B$1:$DG$1,0),0)</f>
        <v>49.33</v>
      </c>
      <c r="AD107" s="25" t="e">
        <f t="shared" si="31"/>
        <v>#DIV/0!</v>
      </c>
      <c r="AE107" s="40" t="e">
        <f t="shared" si="32"/>
        <v>#DIV/0!</v>
      </c>
      <c r="AF107" s="40">
        <f t="shared" si="33"/>
        <v>0.83473684210526311</v>
      </c>
      <c r="AG107" s="40">
        <f t="shared" si="34"/>
        <v>0.875</v>
      </c>
      <c r="AH107" s="40">
        <f t="shared" si="35"/>
        <v>0</v>
      </c>
      <c r="AI107" s="40" t="e">
        <f t="shared" si="36"/>
        <v>#DIV/0!</v>
      </c>
      <c r="AJ107" s="40">
        <f t="shared" si="37"/>
        <v>0.83610169491525421</v>
      </c>
    </row>
    <row r="108" spans="1:36" x14ac:dyDescent="0.3">
      <c r="A108" s="1" t="s">
        <v>2177</v>
      </c>
      <c r="B108" s="36" t="str">
        <f>VLOOKUP($A108,Raw!$B$2:$DG$512,MATCH(DPMS!B$1,Raw!$B$1:$DG$1,0),0)</f>
        <v>0</v>
      </c>
      <c r="C108" s="37">
        <f t="shared" si="19"/>
        <v>0</v>
      </c>
      <c r="D108" s="36" t="str">
        <f>VLOOKUP($A108,Raw!$B$2:$DG$512,MATCH(DPMS!D$1,Raw!$B$1:$DG$1,0),0)</f>
        <v>11</v>
      </c>
      <c r="E108" s="37">
        <f t="shared" si="20"/>
        <v>0.25</v>
      </c>
      <c r="F108" s="36" t="str">
        <f>VLOOKUP($A108,Raw!$B$2:$DG$512,MATCH(DPMS!F$1,Raw!$B$1:$DG$1,0),0)</f>
        <v>30</v>
      </c>
      <c r="G108" s="37">
        <f t="shared" si="21"/>
        <v>0.68181818181818177</v>
      </c>
      <c r="H108" s="36" t="str">
        <f>VLOOKUP($A108,Raw!$B$2:$DG$512,MATCH(DPMS!H$1,Raw!$B$1:$DG$1,0),0)</f>
        <v>3</v>
      </c>
      <c r="I108" s="37">
        <f t="shared" si="22"/>
        <v>6.8181818181818177E-2</v>
      </c>
      <c r="J108" s="36" t="str">
        <f>VLOOKUP($A108,Raw!$B$2:$DG$512,MATCH(DPMS!J$1,Raw!$B$1:$DG$1,0),0)</f>
        <v>0</v>
      </c>
      <c r="K108" s="37">
        <f t="shared" si="23"/>
        <v>0</v>
      </c>
      <c r="L108" s="36" t="str">
        <f>VLOOKUP($A108,Raw!$B$2:$DG$512,MATCH(DPMS!L$1,Raw!$B$1:$DG$1,0),0)</f>
        <v>0</v>
      </c>
      <c r="M108" s="37">
        <f t="shared" si="24"/>
        <v>0</v>
      </c>
      <c r="N108" s="36" t="str">
        <f>VLOOKUP($A108,Raw!$B$2:$DG$512,MATCH(DPMS!N$1,Raw!$B$1:$DG$1,0),0)</f>
        <v>44</v>
      </c>
      <c r="P108" s="38" t="str">
        <f>VLOOKUP($A108,Raw!$B$2:$DG$512,MATCH(DPMS!P$1,Raw!$B$1:$DG$1,0),0)</f>
        <v>0</v>
      </c>
      <c r="Q108" s="39">
        <f t="shared" si="25"/>
        <v>0</v>
      </c>
      <c r="R108" s="38" t="str">
        <f>VLOOKUP($A108,Raw!$B$2:$DG$512,MATCH(DPMS!R$1,Raw!$B$1:$DG$1,0),0)</f>
        <v>801.27</v>
      </c>
      <c r="S108" s="39">
        <f t="shared" si="26"/>
        <v>0.777524404681041</v>
      </c>
      <c r="T108" s="38" t="str">
        <f>VLOOKUP($A108,Raw!$B$2:$DG$512,MATCH(DPMS!T$1,Raw!$B$1:$DG$1,0),0)</f>
        <v>205.47</v>
      </c>
      <c r="U108" s="39">
        <f t="shared" si="27"/>
        <v>0.19938090709724998</v>
      </c>
      <c r="V108" s="38" t="str">
        <f>VLOOKUP($A108,Raw!$B$2:$DG$512,MATCH(DPMS!V$1,Raw!$B$1:$DG$1,0),0)</f>
        <v>23.8</v>
      </c>
      <c r="W108" s="39">
        <f t="shared" si="28"/>
        <v>2.3094688221709007E-2</v>
      </c>
      <c r="X108" s="38" t="str">
        <f>VLOOKUP($A108,Raw!$B$2:$DG$512,MATCH(DPMS!X$1,Raw!$B$1:$DG$1,0),0)</f>
        <v>0</v>
      </c>
      <c r="Y108" s="39">
        <f t="shared" si="29"/>
        <v>0</v>
      </c>
      <c r="Z108" s="38" t="str">
        <f>VLOOKUP($A108,Raw!$B$2:$DG$512,MATCH(DPMS!Z$1,Raw!$B$1:$DG$1,0),0)</f>
        <v>0</v>
      </c>
      <c r="AA108" s="39">
        <f t="shared" si="30"/>
        <v>0</v>
      </c>
      <c r="AB108" s="38" t="str">
        <f>VLOOKUP($A108,Raw!$B$2:$DG$512,MATCH(DPMS!AB$1,Raw!$B$1:$DG$1,0),0)</f>
        <v>1030.54</v>
      </c>
      <c r="AD108" s="25" t="e">
        <f t="shared" si="31"/>
        <v>#DIV/0!</v>
      </c>
      <c r="AE108" s="40">
        <f t="shared" si="32"/>
        <v>72.842727272727274</v>
      </c>
      <c r="AF108" s="40">
        <f t="shared" si="33"/>
        <v>6.8490000000000002</v>
      </c>
      <c r="AG108" s="40">
        <f t="shared" si="34"/>
        <v>7.9333333333333336</v>
      </c>
      <c r="AH108" s="40">
        <f t="shared" si="35"/>
        <v>0</v>
      </c>
      <c r="AI108" s="40" t="e">
        <f t="shared" si="36"/>
        <v>#DIV/0!</v>
      </c>
      <c r="AJ108" s="40">
        <f t="shared" si="37"/>
        <v>23.421363636363637</v>
      </c>
    </row>
    <row r="109" spans="1:36" x14ac:dyDescent="0.3">
      <c r="A109" s="1" t="s">
        <v>2194</v>
      </c>
      <c r="B109" s="36" t="str">
        <f>VLOOKUP($A109,Raw!$B$2:$DG$512,MATCH(DPMS!B$1,Raw!$B$1:$DG$1,0),0)</f>
        <v>0</v>
      </c>
      <c r="C109" s="37" t="e">
        <f t="shared" si="19"/>
        <v>#DIV/0!</v>
      </c>
      <c r="D109" s="36" t="str">
        <f>VLOOKUP($A109,Raw!$B$2:$DG$512,MATCH(DPMS!D$1,Raw!$B$1:$DG$1,0),0)</f>
        <v>0</v>
      </c>
      <c r="E109" s="37" t="e">
        <f t="shared" si="20"/>
        <v>#DIV/0!</v>
      </c>
      <c r="F109" s="36" t="str">
        <f>VLOOKUP($A109,Raw!$B$2:$DG$512,MATCH(DPMS!F$1,Raw!$B$1:$DG$1,0),0)</f>
        <v>0</v>
      </c>
      <c r="G109" s="37" t="e">
        <f t="shared" si="21"/>
        <v>#DIV/0!</v>
      </c>
      <c r="H109" s="36" t="str">
        <f>VLOOKUP($A109,Raw!$B$2:$DG$512,MATCH(DPMS!H$1,Raw!$B$1:$DG$1,0),0)</f>
        <v>0</v>
      </c>
      <c r="I109" s="37" t="e">
        <f t="shared" si="22"/>
        <v>#DIV/0!</v>
      </c>
      <c r="J109" s="36" t="str">
        <f>VLOOKUP($A109,Raw!$B$2:$DG$512,MATCH(DPMS!J$1,Raw!$B$1:$DG$1,0),0)</f>
        <v>0</v>
      </c>
      <c r="K109" s="37" t="e">
        <f t="shared" si="23"/>
        <v>#DIV/0!</v>
      </c>
      <c r="L109" s="36" t="str">
        <f>VLOOKUP($A109,Raw!$B$2:$DG$512,MATCH(DPMS!L$1,Raw!$B$1:$DG$1,0),0)</f>
        <v>0</v>
      </c>
      <c r="M109" s="37" t="e">
        <f t="shared" si="24"/>
        <v>#DIV/0!</v>
      </c>
      <c r="N109" s="36" t="str">
        <f>VLOOKUP($A109,Raw!$B$2:$DG$512,MATCH(DPMS!N$1,Raw!$B$1:$DG$1,0),0)</f>
        <v>0</v>
      </c>
      <c r="P109" s="38" t="str">
        <f>VLOOKUP($A109,Raw!$B$2:$DG$512,MATCH(DPMS!P$1,Raw!$B$1:$DG$1,0),0)</f>
        <v>0</v>
      </c>
      <c r="Q109" s="39" t="e">
        <f t="shared" si="25"/>
        <v>#DIV/0!</v>
      </c>
      <c r="R109" s="38" t="str">
        <f>VLOOKUP($A109,Raw!$B$2:$DG$512,MATCH(DPMS!R$1,Raw!$B$1:$DG$1,0),0)</f>
        <v>0</v>
      </c>
      <c r="S109" s="39" t="e">
        <f t="shared" si="26"/>
        <v>#DIV/0!</v>
      </c>
      <c r="T109" s="38" t="str">
        <f>VLOOKUP($A109,Raw!$B$2:$DG$512,MATCH(DPMS!T$1,Raw!$B$1:$DG$1,0),0)</f>
        <v>0</v>
      </c>
      <c r="U109" s="39" t="e">
        <f t="shared" si="27"/>
        <v>#DIV/0!</v>
      </c>
      <c r="V109" s="38" t="str">
        <f>VLOOKUP($A109,Raw!$B$2:$DG$512,MATCH(DPMS!V$1,Raw!$B$1:$DG$1,0),0)</f>
        <v>0</v>
      </c>
      <c r="W109" s="39" t="e">
        <f t="shared" si="28"/>
        <v>#DIV/0!</v>
      </c>
      <c r="X109" s="38" t="str">
        <f>VLOOKUP($A109,Raw!$B$2:$DG$512,MATCH(DPMS!X$1,Raw!$B$1:$DG$1,0),0)</f>
        <v>0</v>
      </c>
      <c r="Y109" s="39" t="e">
        <f t="shared" si="29"/>
        <v>#DIV/0!</v>
      </c>
      <c r="Z109" s="38" t="str">
        <f>VLOOKUP($A109,Raw!$B$2:$DG$512,MATCH(DPMS!Z$1,Raw!$B$1:$DG$1,0),0)</f>
        <v>0</v>
      </c>
      <c r="AA109" s="39" t="e">
        <f t="shared" si="30"/>
        <v>#DIV/0!</v>
      </c>
      <c r="AB109" s="38" t="str">
        <f>VLOOKUP($A109,Raw!$B$2:$DG$512,MATCH(DPMS!AB$1,Raw!$B$1:$DG$1,0),0)</f>
        <v>0</v>
      </c>
      <c r="AD109" s="25" t="e">
        <f t="shared" si="31"/>
        <v>#DIV/0!</v>
      </c>
      <c r="AE109" s="40" t="e">
        <f t="shared" si="32"/>
        <v>#DIV/0!</v>
      </c>
      <c r="AF109" s="40" t="e">
        <f t="shared" si="33"/>
        <v>#DIV/0!</v>
      </c>
      <c r="AG109" s="40" t="e">
        <f t="shared" si="34"/>
        <v>#DIV/0!</v>
      </c>
      <c r="AH109" s="40">
        <f t="shared" si="35"/>
        <v>0</v>
      </c>
      <c r="AI109" s="40" t="e">
        <f t="shared" si="36"/>
        <v>#DIV/0!</v>
      </c>
      <c r="AJ109" s="40" t="e">
        <f t="shared" si="37"/>
        <v>#DIV/0!</v>
      </c>
    </row>
    <row r="110" spans="1:36" x14ac:dyDescent="0.3">
      <c r="A110" s="1" t="s">
        <v>2203</v>
      </c>
      <c r="B110" s="36" t="str">
        <f>VLOOKUP($A110,Raw!$B$2:$DG$512,MATCH(DPMS!B$1,Raw!$B$1:$DG$1,0),0)</f>
        <v>0</v>
      </c>
      <c r="C110" s="37">
        <f t="shared" si="19"/>
        <v>0</v>
      </c>
      <c r="D110" s="36" t="str">
        <f>VLOOKUP($A110,Raw!$B$2:$DG$512,MATCH(DPMS!D$1,Raw!$B$1:$DG$1,0),0)</f>
        <v>4</v>
      </c>
      <c r="E110" s="37">
        <f t="shared" si="20"/>
        <v>5.7142857142857141E-2</v>
      </c>
      <c r="F110" s="36" t="str">
        <f>VLOOKUP($A110,Raw!$B$2:$DG$512,MATCH(DPMS!F$1,Raw!$B$1:$DG$1,0),0)</f>
        <v>66</v>
      </c>
      <c r="G110" s="37">
        <f t="shared" si="21"/>
        <v>0.94285714285714284</v>
      </c>
      <c r="H110" s="36" t="str">
        <f>VLOOKUP($A110,Raw!$B$2:$DG$512,MATCH(DPMS!H$1,Raw!$B$1:$DG$1,0),0)</f>
        <v>0</v>
      </c>
      <c r="I110" s="37">
        <f t="shared" si="22"/>
        <v>0</v>
      </c>
      <c r="J110" s="36" t="str">
        <f>VLOOKUP($A110,Raw!$B$2:$DG$512,MATCH(DPMS!J$1,Raw!$B$1:$DG$1,0),0)</f>
        <v>0</v>
      </c>
      <c r="K110" s="37">
        <f t="shared" si="23"/>
        <v>0</v>
      </c>
      <c r="L110" s="36" t="str">
        <f>VLOOKUP($A110,Raw!$B$2:$DG$512,MATCH(DPMS!L$1,Raw!$B$1:$DG$1,0),0)</f>
        <v>0</v>
      </c>
      <c r="M110" s="37">
        <f t="shared" si="24"/>
        <v>0</v>
      </c>
      <c r="N110" s="36" t="str">
        <f>VLOOKUP($A110,Raw!$B$2:$DG$512,MATCH(DPMS!N$1,Raw!$B$1:$DG$1,0),0)</f>
        <v>70</v>
      </c>
      <c r="P110" s="38" t="str">
        <f>VLOOKUP($A110,Raw!$B$2:$DG$512,MATCH(DPMS!P$1,Raw!$B$1:$DG$1,0),0)</f>
        <v>0</v>
      </c>
      <c r="Q110" s="39">
        <f t="shared" si="25"/>
        <v>0</v>
      </c>
      <c r="R110" s="38" t="str">
        <f>VLOOKUP($A110,Raw!$B$2:$DG$512,MATCH(DPMS!R$1,Raw!$B$1:$DG$1,0),0)</f>
        <v>3.36</v>
      </c>
      <c r="S110" s="39">
        <f t="shared" si="26"/>
        <v>6.9709543568464719E-2</v>
      </c>
      <c r="T110" s="38" t="str">
        <f>VLOOKUP($A110,Raw!$B$2:$DG$512,MATCH(DPMS!T$1,Raw!$B$1:$DG$1,0),0)</f>
        <v>44.84</v>
      </c>
      <c r="U110" s="39">
        <f t="shared" si="27"/>
        <v>0.9302904564315353</v>
      </c>
      <c r="V110" s="38" t="str">
        <f>VLOOKUP($A110,Raw!$B$2:$DG$512,MATCH(DPMS!V$1,Raw!$B$1:$DG$1,0),0)</f>
        <v>0</v>
      </c>
      <c r="W110" s="39">
        <f t="shared" si="28"/>
        <v>0</v>
      </c>
      <c r="X110" s="38" t="str">
        <f>VLOOKUP($A110,Raw!$B$2:$DG$512,MATCH(DPMS!X$1,Raw!$B$1:$DG$1,0),0)</f>
        <v>0</v>
      </c>
      <c r="Y110" s="39">
        <f t="shared" si="29"/>
        <v>0</v>
      </c>
      <c r="Z110" s="38" t="str">
        <f>VLOOKUP($A110,Raw!$B$2:$DG$512,MATCH(DPMS!Z$1,Raw!$B$1:$DG$1,0),0)</f>
        <v>0</v>
      </c>
      <c r="AA110" s="39">
        <f t="shared" si="30"/>
        <v>0</v>
      </c>
      <c r="AB110" s="38" t="str">
        <f>VLOOKUP($A110,Raw!$B$2:$DG$512,MATCH(DPMS!AB$1,Raw!$B$1:$DG$1,0),0)</f>
        <v>48.2</v>
      </c>
      <c r="AD110" s="25" t="e">
        <f t="shared" si="31"/>
        <v>#DIV/0!</v>
      </c>
      <c r="AE110" s="40">
        <f t="shared" si="32"/>
        <v>0.84</v>
      </c>
      <c r="AF110" s="40">
        <f t="shared" si="33"/>
        <v>0.67939393939393944</v>
      </c>
      <c r="AG110" s="40" t="e">
        <f t="shared" si="34"/>
        <v>#DIV/0!</v>
      </c>
      <c r="AH110" s="40">
        <f t="shared" si="35"/>
        <v>0</v>
      </c>
      <c r="AI110" s="40" t="e">
        <f t="shared" si="36"/>
        <v>#DIV/0!</v>
      </c>
      <c r="AJ110" s="40">
        <f t="shared" si="37"/>
        <v>0.68857142857142861</v>
      </c>
    </row>
    <row r="111" spans="1:36" x14ac:dyDescent="0.3">
      <c r="A111" s="1" t="s">
        <v>2218</v>
      </c>
      <c r="B111" s="36" t="str">
        <f>VLOOKUP($A111,Raw!$B$2:$DG$512,MATCH(DPMS!B$1,Raw!$B$1:$DG$1,0),0)</f>
        <v>0</v>
      </c>
      <c r="C111" s="37">
        <f t="shared" si="19"/>
        <v>0</v>
      </c>
      <c r="D111" s="36" t="str">
        <f>VLOOKUP($A111,Raw!$B$2:$DG$512,MATCH(DPMS!D$1,Raw!$B$1:$DG$1,0),0)</f>
        <v>0</v>
      </c>
      <c r="E111" s="37">
        <f t="shared" si="20"/>
        <v>0</v>
      </c>
      <c r="F111" s="36" t="str">
        <f>VLOOKUP($A111,Raw!$B$2:$DG$512,MATCH(DPMS!F$1,Raw!$B$1:$DG$1,0),0)</f>
        <v>20</v>
      </c>
      <c r="G111" s="37">
        <f t="shared" si="21"/>
        <v>0.83333333333333337</v>
      </c>
      <c r="H111" s="36" t="str">
        <f>VLOOKUP($A111,Raw!$B$2:$DG$512,MATCH(DPMS!H$1,Raw!$B$1:$DG$1,0),0)</f>
        <v>4</v>
      </c>
      <c r="I111" s="37">
        <f t="shared" si="22"/>
        <v>0.16666666666666666</v>
      </c>
      <c r="J111" s="36" t="str">
        <f>VLOOKUP($A111,Raw!$B$2:$DG$512,MATCH(DPMS!J$1,Raw!$B$1:$DG$1,0),0)</f>
        <v>0</v>
      </c>
      <c r="K111" s="37">
        <f t="shared" si="23"/>
        <v>0</v>
      </c>
      <c r="L111" s="36" t="str">
        <f>VLOOKUP($A111,Raw!$B$2:$DG$512,MATCH(DPMS!L$1,Raw!$B$1:$DG$1,0),0)</f>
        <v>0</v>
      </c>
      <c r="M111" s="37">
        <f t="shared" si="24"/>
        <v>0</v>
      </c>
      <c r="N111" s="36" t="str">
        <f>VLOOKUP($A111,Raw!$B$2:$DG$512,MATCH(DPMS!N$1,Raw!$B$1:$DG$1,0),0)</f>
        <v>24</v>
      </c>
      <c r="P111" s="38" t="str">
        <f>VLOOKUP($A111,Raw!$B$2:$DG$512,MATCH(DPMS!P$1,Raw!$B$1:$DG$1,0),0)</f>
        <v>0</v>
      </c>
      <c r="Q111" s="39">
        <f t="shared" si="25"/>
        <v>0</v>
      </c>
      <c r="R111" s="38" t="str">
        <f>VLOOKUP($A111,Raw!$B$2:$DG$512,MATCH(DPMS!R$1,Raw!$B$1:$DG$1,0),0)</f>
        <v>0</v>
      </c>
      <c r="S111" s="39">
        <f t="shared" si="26"/>
        <v>0</v>
      </c>
      <c r="T111" s="38" t="str">
        <f>VLOOKUP($A111,Raw!$B$2:$DG$512,MATCH(DPMS!T$1,Raw!$B$1:$DG$1,0),0)</f>
        <v>12.34</v>
      </c>
      <c r="U111" s="39">
        <f t="shared" si="27"/>
        <v>0.82985877605917957</v>
      </c>
      <c r="V111" s="38" t="str">
        <f>VLOOKUP($A111,Raw!$B$2:$DG$512,MATCH(DPMS!V$1,Raw!$B$1:$DG$1,0),0)</f>
        <v>2.53</v>
      </c>
      <c r="W111" s="39">
        <f t="shared" si="28"/>
        <v>0.17014122394082043</v>
      </c>
      <c r="X111" s="38" t="str">
        <f>VLOOKUP($A111,Raw!$B$2:$DG$512,MATCH(DPMS!X$1,Raw!$B$1:$DG$1,0),0)</f>
        <v>0</v>
      </c>
      <c r="Y111" s="39">
        <f t="shared" si="29"/>
        <v>0</v>
      </c>
      <c r="Z111" s="38" t="str">
        <f>VLOOKUP($A111,Raw!$B$2:$DG$512,MATCH(DPMS!Z$1,Raw!$B$1:$DG$1,0),0)</f>
        <v>0</v>
      </c>
      <c r="AA111" s="39">
        <f t="shared" si="30"/>
        <v>0</v>
      </c>
      <c r="AB111" s="38" t="str">
        <f>VLOOKUP($A111,Raw!$B$2:$DG$512,MATCH(DPMS!AB$1,Raw!$B$1:$DG$1,0),0)</f>
        <v>14.87</v>
      </c>
      <c r="AD111" s="25" t="e">
        <f t="shared" si="31"/>
        <v>#DIV/0!</v>
      </c>
      <c r="AE111" s="40" t="e">
        <f t="shared" si="32"/>
        <v>#DIV/0!</v>
      </c>
      <c r="AF111" s="40">
        <f t="shared" si="33"/>
        <v>0.61699999999999999</v>
      </c>
      <c r="AG111" s="40">
        <f t="shared" si="34"/>
        <v>0.63249999999999995</v>
      </c>
      <c r="AH111" s="40">
        <f t="shared" si="35"/>
        <v>0</v>
      </c>
      <c r="AI111" s="40" t="e">
        <f t="shared" si="36"/>
        <v>#DIV/0!</v>
      </c>
      <c r="AJ111" s="40">
        <f t="shared" si="37"/>
        <v>0.61958333333333326</v>
      </c>
    </row>
    <row r="112" spans="1:36" x14ac:dyDescent="0.3">
      <c r="A112" s="1" t="s">
        <v>2228</v>
      </c>
      <c r="B112" s="36" t="str">
        <f>VLOOKUP($A112,Raw!$B$2:$DG$512,MATCH(DPMS!B$1,Raw!$B$1:$DG$1,0),0)</f>
        <v>0</v>
      </c>
      <c r="C112" s="37">
        <f t="shared" si="19"/>
        <v>0</v>
      </c>
      <c r="D112" s="36" t="str">
        <f>VLOOKUP($A112,Raw!$B$2:$DG$512,MATCH(DPMS!D$1,Raw!$B$1:$DG$1,0),0)</f>
        <v>23</v>
      </c>
      <c r="E112" s="37">
        <f t="shared" si="20"/>
        <v>8.3333333333333329E-2</v>
      </c>
      <c r="F112" s="36" t="str">
        <f>VLOOKUP($A112,Raw!$B$2:$DG$512,MATCH(DPMS!F$1,Raw!$B$1:$DG$1,0),0)</f>
        <v>235</v>
      </c>
      <c r="G112" s="37">
        <f t="shared" si="21"/>
        <v>0.85144927536231885</v>
      </c>
      <c r="H112" s="36" t="str">
        <f>VLOOKUP($A112,Raw!$B$2:$DG$512,MATCH(DPMS!H$1,Raw!$B$1:$DG$1,0),0)</f>
        <v>18</v>
      </c>
      <c r="I112" s="37">
        <f t="shared" si="22"/>
        <v>6.5217391304347824E-2</v>
      </c>
      <c r="J112" s="36" t="str">
        <f>VLOOKUP($A112,Raw!$B$2:$DG$512,MATCH(DPMS!J$1,Raw!$B$1:$DG$1,0),0)</f>
        <v>0</v>
      </c>
      <c r="K112" s="37">
        <f t="shared" si="23"/>
        <v>0</v>
      </c>
      <c r="L112" s="36" t="str">
        <f>VLOOKUP($A112,Raw!$B$2:$DG$512,MATCH(DPMS!L$1,Raw!$B$1:$DG$1,0),0)</f>
        <v>0</v>
      </c>
      <c r="M112" s="37">
        <f t="shared" si="24"/>
        <v>0</v>
      </c>
      <c r="N112" s="36" t="str">
        <f>VLOOKUP($A112,Raw!$B$2:$DG$512,MATCH(DPMS!N$1,Raw!$B$1:$DG$1,0),0)</f>
        <v>276</v>
      </c>
      <c r="P112" s="38" t="str">
        <f>VLOOKUP($A112,Raw!$B$2:$DG$512,MATCH(DPMS!P$1,Raw!$B$1:$DG$1,0),0)</f>
        <v>0</v>
      </c>
      <c r="Q112" s="39">
        <f t="shared" si="25"/>
        <v>0</v>
      </c>
      <c r="R112" s="38" t="str">
        <f>VLOOKUP($A112,Raw!$B$2:$DG$512,MATCH(DPMS!R$1,Raw!$B$1:$DG$1,0),0)</f>
        <v>76.07353</v>
      </c>
      <c r="S112" s="39">
        <f t="shared" si="26"/>
        <v>0.16649728081651191</v>
      </c>
      <c r="T112" s="38" t="str">
        <f>VLOOKUP($A112,Raw!$B$2:$DG$512,MATCH(DPMS!T$1,Raw!$B$1:$DG$1,0),0)</f>
        <v>357.22715</v>
      </c>
      <c r="U112" s="39">
        <f t="shared" si="27"/>
        <v>0.78184026834080411</v>
      </c>
      <c r="V112" s="38" t="str">
        <f>VLOOKUP($A112,Raw!$B$2:$DG$512,MATCH(DPMS!V$1,Raw!$B$1:$DG$1,0),0)</f>
        <v>23.60486</v>
      </c>
      <c r="W112" s="39">
        <f t="shared" si="28"/>
        <v>5.1662450842684025E-2</v>
      </c>
      <c r="X112" s="38" t="str">
        <f>VLOOKUP($A112,Raw!$B$2:$DG$512,MATCH(DPMS!X$1,Raw!$B$1:$DG$1,0),0)</f>
        <v>0</v>
      </c>
      <c r="Y112" s="39">
        <f t="shared" si="29"/>
        <v>0</v>
      </c>
      <c r="Z112" s="38" t="str">
        <f>VLOOKUP($A112,Raw!$B$2:$DG$512,MATCH(DPMS!Z$1,Raw!$B$1:$DG$1,0),0)</f>
        <v>0</v>
      </c>
      <c r="AA112" s="39">
        <f t="shared" si="30"/>
        <v>0</v>
      </c>
      <c r="AB112" s="38" t="str">
        <f>VLOOKUP($A112,Raw!$B$2:$DG$512,MATCH(DPMS!AB$1,Raw!$B$1:$DG$1,0),0)</f>
        <v>456.90554</v>
      </c>
      <c r="AD112" s="25" t="e">
        <f t="shared" si="31"/>
        <v>#DIV/0!</v>
      </c>
      <c r="AE112" s="40">
        <f t="shared" si="32"/>
        <v>3.3075447826086957</v>
      </c>
      <c r="AF112" s="40">
        <f t="shared" si="33"/>
        <v>1.5201155319148936</v>
      </c>
      <c r="AG112" s="40">
        <f t="shared" si="34"/>
        <v>1.3113811111111111</v>
      </c>
      <c r="AH112" s="40">
        <f t="shared" si="35"/>
        <v>0</v>
      </c>
      <c r="AI112" s="40" t="e">
        <f t="shared" si="36"/>
        <v>#DIV/0!</v>
      </c>
      <c r="AJ112" s="40">
        <f t="shared" si="37"/>
        <v>1.6554548550724637</v>
      </c>
    </row>
    <row r="113" spans="1:36" x14ac:dyDescent="0.3">
      <c r="A113" s="1" t="s">
        <v>2254</v>
      </c>
      <c r="B113" s="36" t="str">
        <f>VLOOKUP($A113,Raw!$B$2:$DG$512,MATCH(DPMS!B$1,Raw!$B$1:$DG$1,0),0)</f>
        <v>0</v>
      </c>
      <c r="C113" s="37">
        <f t="shared" si="19"/>
        <v>0</v>
      </c>
      <c r="D113" s="36" t="str">
        <f>VLOOKUP($A113,Raw!$B$2:$DG$512,MATCH(DPMS!D$1,Raw!$B$1:$DG$1,0),0)</f>
        <v>1</v>
      </c>
      <c r="E113" s="37">
        <f t="shared" si="20"/>
        <v>8.3333333333333329E-2</v>
      </c>
      <c r="F113" s="36" t="str">
        <f>VLOOKUP($A113,Raw!$B$2:$DG$512,MATCH(DPMS!F$1,Raw!$B$1:$DG$1,0),0)</f>
        <v>10</v>
      </c>
      <c r="G113" s="37">
        <f t="shared" si="21"/>
        <v>0.83333333333333337</v>
      </c>
      <c r="H113" s="36" t="str">
        <f>VLOOKUP($A113,Raw!$B$2:$DG$512,MATCH(DPMS!H$1,Raw!$B$1:$DG$1,0),0)</f>
        <v>1</v>
      </c>
      <c r="I113" s="37">
        <f t="shared" si="22"/>
        <v>8.3333333333333329E-2</v>
      </c>
      <c r="J113" s="36" t="str">
        <f>VLOOKUP($A113,Raw!$B$2:$DG$512,MATCH(DPMS!J$1,Raw!$B$1:$DG$1,0),0)</f>
        <v>0</v>
      </c>
      <c r="K113" s="37">
        <f t="shared" si="23"/>
        <v>0</v>
      </c>
      <c r="L113" s="36" t="str">
        <f>VLOOKUP($A113,Raw!$B$2:$DG$512,MATCH(DPMS!L$1,Raw!$B$1:$DG$1,0),0)</f>
        <v>0</v>
      </c>
      <c r="M113" s="37">
        <f t="shared" si="24"/>
        <v>0</v>
      </c>
      <c r="N113" s="36" t="str">
        <f>VLOOKUP($A113,Raw!$B$2:$DG$512,MATCH(DPMS!N$1,Raw!$B$1:$DG$1,0),0)</f>
        <v>12</v>
      </c>
      <c r="P113" s="38" t="str">
        <f>VLOOKUP($A113,Raw!$B$2:$DG$512,MATCH(DPMS!P$1,Raw!$B$1:$DG$1,0),0)</f>
        <v>0</v>
      </c>
      <c r="Q113" s="39">
        <f t="shared" si="25"/>
        <v>0</v>
      </c>
      <c r="R113" s="38" t="str">
        <f>VLOOKUP($A113,Raw!$B$2:$DG$512,MATCH(DPMS!R$1,Raw!$B$1:$DG$1,0),0)</f>
        <v>0.53</v>
      </c>
      <c r="S113" s="39">
        <f t="shared" si="26"/>
        <v>3.0903790087463561E-2</v>
      </c>
      <c r="T113" s="38" t="str">
        <f>VLOOKUP($A113,Raw!$B$2:$DG$512,MATCH(DPMS!T$1,Raw!$B$1:$DG$1,0),0)</f>
        <v>15.82</v>
      </c>
      <c r="U113" s="39">
        <f t="shared" si="27"/>
        <v>0.9224489795918368</v>
      </c>
      <c r="V113" s="38" t="str">
        <f>VLOOKUP($A113,Raw!$B$2:$DG$512,MATCH(DPMS!V$1,Raw!$B$1:$DG$1,0),0)</f>
        <v>0.8</v>
      </c>
      <c r="W113" s="39">
        <f t="shared" si="28"/>
        <v>4.6647230320699715E-2</v>
      </c>
      <c r="X113" s="38" t="str">
        <f>VLOOKUP($A113,Raw!$B$2:$DG$512,MATCH(DPMS!X$1,Raw!$B$1:$DG$1,0),0)</f>
        <v>0</v>
      </c>
      <c r="Y113" s="39">
        <f t="shared" si="29"/>
        <v>0</v>
      </c>
      <c r="Z113" s="38" t="str">
        <f>VLOOKUP($A113,Raw!$B$2:$DG$512,MATCH(DPMS!Z$1,Raw!$B$1:$DG$1,0),0)</f>
        <v>0</v>
      </c>
      <c r="AA113" s="39">
        <f t="shared" si="30"/>
        <v>0</v>
      </c>
      <c r="AB113" s="38" t="str">
        <f>VLOOKUP($A113,Raw!$B$2:$DG$512,MATCH(DPMS!AB$1,Raw!$B$1:$DG$1,0),0)</f>
        <v>17.15</v>
      </c>
      <c r="AD113" s="25" t="e">
        <f t="shared" si="31"/>
        <v>#DIV/0!</v>
      </c>
      <c r="AE113" s="40">
        <f t="shared" si="32"/>
        <v>0.53</v>
      </c>
      <c r="AF113" s="40">
        <f t="shared" si="33"/>
        <v>1.5820000000000001</v>
      </c>
      <c r="AG113" s="40">
        <f t="shared" si="34"/>
        <v>0.8</v>
      </c>
      <c r="AH113" s="40">
        <f t="shared" si="35"/>
        <v>0</v>
      </c>
      <c r="AI113" s="40" t="e">
        <f t="shared" si="36"/>
        <v>#DIV/0!</v>
      </c>
      <c r="AJ113" s="40">
        <f t="shared" si="37"/>
        <v>1.4291666666666665</v>
      </c>
    </row>
    <row r="114" spans="1:36" x14ac:dyDescent="0.3">
      <c r="A114" s="1" t="s">
        <v>2267</v>
      </c>
      <c r="B114" s="36" t="str">
        <f>VLOOKUP($A114,Raw!$B$2:$DG$512,MATCH(DPMS!B$1,Raw!$B$1:$DG$1,0),0)</f>
        <v>0</v>
      </c>
      <c r="C114" s="37">
        <f t="shared" si="19"/>
        <v>0</v>
      </c>
      <c r="D114" s="36" t="str">
        <f>VLOOKUP($A114,Raw!$B$2:$DG$512,MATCH(DPMS!D$1,Raw!$B$1:$DG$1,0),0)</f>
        <v>0</v>
      </c>
      <c r="E114" s="37">
        <f t="shared" si="20"/>
        <v>0</v>
      </c>
      <c r="F114" s="36" t="str">
        <f>VLOOKUP($A114,Raw!$B$2:$DG$512,MATCH(DPMS!F$1,Raw!$B$1:$DG$1,0),0)</f>
        <v>36</v>
      </c>
      <c r="G114" s="37">
        <f t="shared" si="21"/>
        <v>1</v>
      </c>
      <c r="H114" s="36" t="str">
        <f>VLOOKUP($A114,Raw!$B$2:$DG$512,MATCH(DPMS!H$1,Raw!$B$1:$DG$1,0),0)</f>
        <v>0</v>
      </c>
      <c r="I114" s="37">
        <f t="shared" si="22"/>
        <v>0</v>
      </c>
      <c r="J114" s="36" t="str">
        <f>VLOOKUP($A114,Raw!$B$2:$DG$512,MATCH(DPMS!J$1,Raw!$B$1:$DG$1,0),0)</f>
        <v>0</v>
      </c>
      <c r="K114" s="37">
        <f t="shared" si="23"/>
        <v>0</v>
      </c>
      <c r="L114" s="36" t="str">
        <f>VLOOKUP($A114,Raw!$B$2:$DG$512,MATCH(DPMS!L$1,Raw!$B$1:$DG$1,0),0)</f>
        <v>0</v>
      </c>
      <c r="M114" s="37">
        <f t="shared" si="24"/>
        <v>0</v>
      </c>
      <c r="N114" s="36" t="str">
        <f>VLOOKUP($A114,Raw!$B$2:$DG$512,MATCH(DPMS!N$1,Raw!$B$1:$DG$1,0),0)</f>
        <v>36</v>
      </c>
      <c r="P114" s="38" t="str">
        <f>VLOOKUP($A114,Raw!$B$2:$DG$512,MATCH(DPMS!P$1,Raw!$B$1:$DG$1,0),0)</f>
        <v>0</v>
      </c>
      <c r="Q114" s="39">
        <f t="shared" si="25"/>
        <v>0</v>
      </c>
      <c r="R114" s="38" t="str">
        <f>VLOOKUP($A114,Raw!$B$2:$DG$512,MATCH(DPMS!R$1,Raw!$B$1:$DG$1,0),0)</f>
        <v>0</v>
      </c>
      <c r="S114" s="39">
        <f t="shared" si="26"/>
        <v>0</v>
      </c>
      <c r="T114" s="38" t="str">
        <f>VLOOKUP($A114,Raw!$B$2:$DG$512,MATCH(DPMS!T$1,Raw!$B$1:$DG$1,0),0)</f>
        <v>26.19</v>
      </c>
      <c r="U114" s="39">
        <f t="shared" si="27"/>
        <v>1</v>
      </c>
      <c r="V114" s="38" t="str">
        <f>VLOOKUP($A114,Raw!$B$2:$DG$512,MATCH(DPMS!V$1,Raw!$B$1:$DG$1,0),0)</f>
        <v>0</v>
      </c>
      <c r="W114" s="39">
        <f t="shared" si="28"/>
        <v>0</v>
      </c>
      <c r="X114" s="38" t="str">
        <f>VLOOKUP($A114,Raw!$B$2:$DG$512,MATCH(DPMS!X$1,Raw!$B$1:$DG$1,0),0)</f>
        <v>0</v>
      </c>
      <c r="Y114" s="39">
        <f t="shared" si="29"/>
        <v>0</v>
      </c>
      <c r="Z114" s="38" t="str">
        <f>VLOOKUP($A114,Raw!$B$2:$DG$512,MATCH(DPMS!Z$1,Raw!$B$1:$DG$1,0),0)</f>
        <v>0</v>
      </c>
      <c r="AA114" s="39">
        <f t="shared" si="30"/>
        <v>0</v>
      </c>
      <c r="AB114" s="38" t="str">
        <f>VLOOKUP($A114,Raw!$B$2:$DG$512,MATCH(DPMS!AB$1,Raw!$B$1:$DG$1,0),0)</f>
        <v>26.19</v>
      </c>
      <c r="AD114" s="25" t="e">
        <f t="shared" si="31"/>
        <v>#DIV/0!</v>
      </c>
      <c r="AE114" s="40" t="e">
        <f t="shared" si="32"/>
        <v>#DIV/0!</v>
      </c>
      <c r="AF114" s="40">
        <f t="shared" si="33"/>
        <v>0.72750000000000004</v>
      </c>
      <c r="AG114" s="40" t="e">
        <f t="shared" si="34"/>
        <v>#DIV/0!</v>
      </c>
      <c r="AH114" s="40">
        <f t="shared" si="35"/>
        <v>0</v>
      </c>
      <c r="AI114" s="40" t="e">
        <f t="shared" si="36"/>
        <v>#DIV/0!</v>
      </c>
      <c r="AJ114" s="40">
        <f t="shared" si="37"/>
        <v>0.72750000000000004</v>
      </c>
    </row>
    <row r="115" spans="1:36" x14ac:dyDescent="0.3">
      <c r="A115" s="1" t="s">
        <v>2274</v>
      </c>
      <c r="B115" s="36" t="str">
        <f>VLOOKUP($A115,Raw!$B$2:$DG$512,MATCH(DPMS!B$1,Raw!$B$1:$DG$1,0),0)</f>
        <v>0</v>
      </c>
      <c r="C115" s="37">
        <f t="shared" si="19"/>
        <v>0</v>
      </c>
      <c r="D115" s="36" t="str">
        <f>VLOOKUP($A115,Raw!$B$2:$DG$512,MATCH(DPMS!D$1,Raw!$B$1:$DG$1,0),0)</f>
        <v>22</v>
      </c>
      <c r="E115" s="37">
        <f t="shared" si="20"/>
        <v>7.4324324324324328E-2</v>
      </c>
      <c r="F115" s="36" t="str">
        <f>VLOOKUP($A115,Raw!$B$2:$DG$512,MATCH(DPMS!F$1,Raw!$B$1:$DG$1,0),0)</f>
        <v>228</v>
      </c>
      <c r="G115" s="37">
        <f t="shared" si="21"/>
        <v>0.77027027027027029</v>
      </c>
      <c r="H115" s="36" t="str">
        <f>VLOOKUP($A115,Raw!$B$2:$DG$512,MATCH(DPMS!H$1,Raw!$B$1:$DG$1,0),0)</f>
        <v>46</v>
      </c>
      <c r="I115" s="37">
        <f t="shared" si="22"/>
        <v>0.1554054054054054</v>
      </c>
      <c r="J115" s="36" t="str">
        <f>VLOOKUP($A115,Raw!$B$2:$DG$512,MATCH(DPMS!J$1,Raw!$B$1:$DG$1,0),0)</f>
        <v>0</v>
      </c>
      <c r="K115" s="37">
        <f t="shared" si="23"/>
        <v>0</v>
      </c>
      <c r="L115" s="36" t="str">
        <f>VLOOKUP($A115,Raw!$B$2:$DG$512,MATCH(DPMS!L$1,Raw!$B$1:$DG$1,0),0)</f>
        <v>0</v>
      </c>
      <c r="M115" s="37">
        <f t="shared" si="24"/>
        <v>0</v>
      </c>
      <c r="N115" s="36" t="str">
        <f>VLOOKUP($A115,Raw!$B$2:$DG$512,MATCH(DPMS!N$1,Raw!$B$1:$DG$1,0),0)</f>
        <v>296</v>
      </c>
      <c r="P115" s="38" t="str">
        <f>VLOOKUP($A115,Raw!$B$2:$DG$512,MATCH(DPMS!P$1,Raw!$B$1:$DG$1,0),0)</f>
        <v>0</v>
      </c>
      <c r="Q115" s="39">
        <f t="shared" si="25"/>
        <v>0</v>
      </c>
      <c r="R115" s="38" t="str">
        <f>VLOOKUP($A115,Raw!$B$2:$DG$512,MATCH(DPMS!R$1,Raw!$B$1:$DG$1,0),0)</f>
        <v>146.05811</v>
      </c>
      <c r="S115" s="39">
        <f t="shared" si="26"/>
        <v>0.2390453935989964</v>
      </c>
      <c r="T115" s="38" t="str">
        <f>VLOOKUP($A115,Raw!$B$2:$DG$512,MATCH(DPMS!T$1,Raw!$B$1:$DG$1,0),0)</f>
        <v>382.90706</v>
      </c>
      <c r="U115" s="39">
        <f t="shared" si="27"/>
        <v>0.62668323497773959</v>
      </c>
      <c r="V115" s="38" t="str">
        <f>VLOOKUP($A115,Raw!$B$2:$DG$512,MATCH(DPMS!V$1,Raw!$B$1:$DG$1,0),0)</f>
        <v>82.04058</v>
      </c>
      <c r="W115" s="39">
        <f t="shared" si="28"/>
        <v>0.13427137142326404</v>
      </c>
      <c r="X115" s="38" t="str">
        <f>VLOOKUP($A115,Raw!$B$2:$DG$512,MATCH(DPMS!X$1,Raw!$B$1:$DG$1,0),0)</f>
        <v>0</v>
      </c>
      <c r="Y115" s="39">
        <f t="shared" si="29"/>
        <v>0</v>
      </c>
      <c r="Z115" s="38" t="str">
        <f>VLOOKUP($A115,Raw!$B$2:$DG$512,MATCH(DPMS!Z$1,Raw!$B$1:$DG$1,0),0)</f>
        <v>0</v>
      </c>
      <c r="AA115" s="39">
        <f t="shared" si="30"/>
        <v>0</v>
      </c>
      <c r="AB115" s="38" t="str">
        <f>VLOOKUP($A115,Raw!$B$2:$DG$512,MATCH(DPMS!AB$1,Raw!$B$1:$DG$1,0),0)</f>
        <v>611.00575</v>
      </c>
      <c r="AD115" s="25" t="e">
        <f t="shared" si="31"/>
        <v>#DIV/0!</v>
      </c>
      <c r="AE115" s="40">
        <f t="shared" si="32"/>
        <v>6.639005</v>
      </c>
      <c r="AF115" s="40">
        <f t="shared" si="33"/>
        <v>1.6794169298245614</v>
      </c>
      <c r="AG115" s="40">
        <f t="shared" si="34"/>
        <v>1.7834908695652174</v>
      </c>
      <c r="AH115" s="40">
        <f t="shared" si="35"/>
        <v>0</v>
      </c>
      <c r="AI115" s="40" t="e">
        <f t="shared" si="36"/>
        <v>#DIV/0!</v>
      </c>
      <c r="AJ115" s="40">
        <f t="shared" si="37"/>
        <v>2.0642086148648651</v>
      </c>
    </row>
    <row r="116" spans="1:36" x14ac:dyDescent="0.3">
      <c r="A116" s="1" t="s">
        <v>2297</v>
      </c>
      <c r="B116" s="36" t="str">
        <f>VLOOKUP($A116,Raw!$B$2:$DG$512,MATCH(DPMS!B$1,Raw!$B$1:$DG$1,0),0)</f>
        <v>0</v>
      </c>
      <c r="C116" s="37">
        <f t="shared" si="19"/>
        <v>0</v>
      </c>
      <c r="D116" s="36" t="str">
        <f>VLOOKUP($A116,Raw!$B$2:$DG$512,MATCH(DPMS!D$1,Raw!$B$1:$DG$1,0),0)</f>
        <v>209</v>
      </c>
      <c r="E116" s="37">
        <f t="shared" si="20"/>
        <v>0.12507480550568523</v>
      </c>
      <c r="F116" s="36" t="str">
        <f>VLOOKUP($A116,Raw!$B$2:$DG$512,MATCH(DPMS!F$1,Raw!$B$1:$DG$1,0),0)</f>
        <v>1236</v>
      </c>
      <c r="G116" s="37">
        <f t="shared" si="21"/>
        <v>0.73967684021543989</v>
      </c>
      <c r="H116" s="36" t="str">
        <f>VLOOKUP($A116,Raw!$B$2:$DG$512,MATCH(DPMS!H$1,Raw!$B$1:$DG$1,0),0)</f>
        <v>225</v>
      </c>
      <c r="I116" s="37">
        <f t="shared" si="22"/>
        <v>0.13464991023339318</v>
      </c>
      <c r="J116" s="36" t="str">
        <f>VLOOKUP($A116,Raw!$B$2:$DG$512,MATCH(DPMS!J$1,Raw!$B$1:$DG$1,0),0)</f>
        <v>1</v>
      </c>
      <c r="K116" s="37">
        <f t="shared" si="23"/>
        <v>5.9844404548174744E-4</v>
      </c>
      <c r="L116" s="36" t="str">
        <f>VLOOKUP($A116,Raw!$B$2:$DG$512,MATCH(DPMS!L$1,Raw!$B$1:$DG$1,0),0)</f>
        <v>0</v>
      </c>
      <c r="M116" s="37">
        <f t="shared" si="24"/>
        <v>0</v>
      </c>
      <c r="N116" s="36" t="str">
        <f>VLOOKUP($A116,Raw!$B$2:$DG$512,MATCH(DPMS!N$1,Raw!$B$1:$DG$1,0),0)</f>
        <v>1671</v>
      </c>
      <c r="P116" s="38" t="str">
        <f>VLOOKUP($A116,Raw!$B$2:$DG$512,MATCH(DPMS!P$1,Raw!$B$1:$DG$1,0),0)</f>
        <v>0</v>
      </c>
      <c r="Q116" s="39">
        <f t="shared" si="25"/>
        <v>0</v>
      </c>
      <c r="R116" s="38" t="str">
        <f>VLOOKUP($A116,Raw!$B$2:$DG$512,MATCH(DPMS!R$1,Raw!$B$1:$DG$1,0),0)</f>
        <v>3582.42305</v>
      </c>
      <c r="S116" s="39">
        <f t="shared" si="26"/>
        <v>9.5325042299716417E-2</v>
      </c>
      <c r="T116" s="38" t="str">
        <f>VLOOKUP($A116,Raw!$B$2:$DG$512,MATCH(DPMS!T$1,Raw!$B$1:$DG$1,0),0)</f>
        <v>8505.29006</v>
      </c>
      <c r="U116" s="39">
        <f t="shared" si="27"/>
        <v>0.22631808790445829</v>
      </c>
      <c r="V116" s="38" t="str">
        <f>VLOOKUP($A116,Raw!$B$2:$DG$512,MATCH(DPMS!V$1,Raw!$B$1:$DG$1,0),0)</f>
        <v>1806.45575</v>
      </c>
      <c r="W116" s="39">
        <f t="shared" si="28"/>
        <v>4.8068156211008066E-2</v>
      </c>
      <c r="X116" s="38" t="str">
        <f>VLOOKUP($A116,Raw!$B$2:$DG$512,MATCH(DPMS!X$1,Raw!$B$1:$DG$1,0),0)</f>
        <v>23686.96369</v>
      </c>
      <c r="Y116" s="39">
        <f t="shared" si="29"/>
        <v>0.6302887135848172</v>
      </c>
      <c r="Z116" s="38" t="str">
        <f>VLOOKUP($A116,Raw!$B$2:$DG$512,MATCH(DPMS!Z$1,Raw!$B$1:$DG$1,0),0)</f>
        <v>0</v>
      </c>
      <c r="AA116" s="39">
        <f t="shared" si="30"/>
        <v>0</v>
      </c>
      <c r="AB116" s="38" t="str">
        <f>VLOOKUP($A116,Raw!$B$2:$DG$512,MATCH(DPMS!AB$1,Raw!$B$1:$DG$1,0),0)</f>
        <v>37581.13255</v>
      </c>
      <c r="AD116" s="25" t="e">
        <f t="shared" si="31"/>
        <v>#DIV/0!</v>
      </c>
      <c r="AE116" s="40">
        <f t="shared" si="32"/>
        <v>17.14078014354067</v>
      </c>
      <c r="AF116" s="40">
        <f t="shared" si="33"/>
        <v>6.8813026375404522</v>
      </c>
      <c r="AG116" s="40">
        <f t="shared" si="34"/>
        <v>8.0286922222222223</v>
      </c>
      <c r="AH116" s="40">
        <f t="shared" si="35"/>
        <v>11843.481845</v>
      </c>
      <c r="AI116" s="40" t="e">
        <f t="shared" si="36"/>
        <v>#DIV/0!</v>
      </c>
      <c r="AJ116" s="40">
        <f t="shared" si="37"/>
        <v>22.49020499700778</v>
      </c>
    </row>
    <row r="117" spans="1:36" x14ac:dyDescent="0.3">
      <c r="A117" s="1" t="s">
        <v>2323</v>
      </c>
      <c r="B117" s="36" t="str">
        <f>VLOOKUP($A117,Raw!$B$2:$DG$512,MATCH(DPMS!B$1,Raw!$B$1:$DG$1,0),0)</f>
        <v>0</v>
      </c>
      <c r="C117" s="37">
        <f t="shared" si="19"/>
        <v>0</v>
      </c>
      <c r="D117" s="36" t="str">
        <f>VLOOKUP($A117,Raw!$B$2:$DG$512,MATCH(DPMS!D$1,Raw!$B$1:$DG$1,0),0)</f>
        <v>5</v>
      </c>
      <c r="E117" s="37">
        <f t="shared" si="20"/>
        <v>0.14705882352941177</v>
      </c>
      <c r="F117" s="36" t="str">
        <f>VLOOKUP($A117,Raw!$B$2:$DG$512,MATCH(DPMS!F$1,Raw!$B$1:$DG$1,0),0)</f>
        <v>26</v>
      </c>
      <c r="G117" s="37">
        <f t="shared" si="21"/>
        <v>0.76470588235294112</v>
      </c>
      <c r="H117" s="36" t="str">
        <f>VLOOKUP($A117,Raw!$B$2:$DG$512,MATCH(DPMS!H$1,Raw!$B$1:$DG$1,0),0)</f>
        <v>3</v>
      </c>
      <c r="I117" s="37">
        <f t="shared" si="22"/>
        <v>8.8235294117647065E-2</v>
      </c>
      <c r="J117" s="36" t="str">
        <f>VLOOKUP($A117,Raw!$B$2:$DG$512,MATCH(DPMS!J$1,Raw!$B$1:$DG$1,0),0)</f>
        <v>0</v>
      </c>
      <c r="K117" s="37">
        <f t="shared" si="23"/>
        <v>0</v>
      </c>
      <c r="L117" s="36" t="str">
        <f>VLOOKUP($A117,Raw!$B$2:$DG$512,MATCH(DPMS!L$1,Raw!$B$1:$DG$1,0),0)</f>
        <v>0</v>
      </c>
      <c r="M117" s="37">
        <f t="shared" si="24"/>
        <v>0</v>
      </c>
      <c r="N117" s="36" t="str">
        <f>VLOOKUP($A117,Raw!$B$2:$DG$512,MATCH(DPMS!N$1,Raw!$B$1:$DG$1,0),0)</f>
        <v>34</v>
      </c>
      <c r="P117" s="38" t="str">
        <f>VLOOKUP($A117,Raw!$B$2:$DG$512,MATCH(DPMS!P$1,Raw!$B$1:$DG$1,0),0)</f>
        <v>0</v>
      </c>
      <c r="Q117" s="39">
        <f t="shared" si="25"/>
        <v>0</v>
      </c>
      <c r="R117" s="38" t="str">
        <f>VLOOKUP($A117,Raw!$B$2:$DG$512,MATCH(DPMS!R$1,Raw!$B$1:$DG$1,0),0)</f>
        <v>42.228</v>
      </c>
      <c r="S117" s="39">
        <f t="shared" si="26"/>
        <v>4.3242908909971588E-2</v>
      </c>
      <c r="T117" s="38" t="str">
        <f>VLOOKUP($A117,Raw!$B$2:$DG$512,MATCH(DPMS!T$1,Raw!$B$1:$DG$1,0),0)</f>
        <v>41.7713</v>
      </c>
      <c r="U117" s="39">
        <f t="shared" si="27"/>
        <v>4.2775232569648006E-2</v>
      </c>
      <c r="V117" s="38" t="str">
        <f>VLOOKUP($A117,Raw!$B$2:$DG$512,MATCH(DPMS!V$1,Raw!$B$1:$DG$1,0),0)</f>
        <v>892.53075</v>
      </c>
      <c r="W117" s="39">
        <f t="shared" si="28"/>
        <v>0.9139818585203805</v>
      </c>
      <c r="X117" s="38" t="str">
        <f>VLOOKUP($A117,Raw!$B$2:$DG$512,MATCH(DPMS!X$1,Raw!$B$1:$DG$1,0),0)</f>
        <v>0</v>
      </c>
      <c r="Y117" s="39">
        <f t="shared" si="29"/>
        <v>0</v>
      </c>
      <c r="Z117" s="38" t="str">
        <f>VLOOKUP($A117,Raw!$B$2:$DG$512,MATCH(DPMS!Z$1,Raw!$B$1:$DG$1,0),0)</f>
        <v>0</v>
      </c>
      <c r="AA117" s="39">
        <f t="shared" si="30"/>
        <v>0</v>
      </c>
      <c r="AB117" s="38" t="str">
        <f>VLOOKUP($A117,Raw!$B$2:$DG$512,MATCH(DPMS!AB$1,Raw!$B$1:$DG$1,0),0)</f>
        <v>976.53005</v>
      </c>
      <c r="AD117" s="25" t="e">
        <f t="shared" si="31"/>
        <v>#DIV/0!</v>
      </c>
      <c r="AE117" s="40">
        <f t="shared" si="32"/>
        <v>8.4456000000000007</v>
      </c>
      <c r="AF117" s="40">
        <f t="shared" si="33"/>
        <v>1.6065884615384614</v>
      </c>
      <c r="AG117" s="40">
        <f t="shared" si="34"/>
        <v>297.51024999999998</v>
      </c>
      <c r="AH117" s="40">
        <f t="shared" si="35"/>
        <v>0</v>
      </c>
      <c r="AI117" s="40" t="e">
        <f t="shared" si="36"/>
        <v>#DIV/0!</v>
      </c>
      <c r="AJ117" s="40">
        <f t="shared" si="37"/>
        <v>28.721472058823529</v>
      </c>
    </row>
    <row r="118" spans="1:36" x14ac:dyDescent="0.3">
      <c r="A118" s="1" t="s">
        <v>2339</v>
      </c>
      <c r="B118" s="36" t="str">
        <f>VLOOKUP($A118,Raw!$B$2:$DG$512,MATCH(DPMS!B$1,Raw!$B$1:$DG$1,0),0)</f>
        <v>0</v>
      </c>
      <c r="C118" s="37">
        <f t="shared" si="19"/>
        <v>0</v>
      </c>
      <c r="D118" s="36" t="str">
        <f>VLOOKUP($A118,Raw!$B$2:$DG$512,MATCH(DPMS!D$1,Raw!$B$1:$DG$1,0),0)</f>
        <v>5</v>
      </c>
      <c r="E118" s="37">
        <f t="shared" si="20"/>
        <v>7.0422535211267609E-2</v>
      </c>
      <c r="F118" s="36" t="str">
        <f>VLOOKUP($A118,Raw!$B$2:$DG$512,MATCH(DPMS!F$1,Raw!$B$1:$DG$1,0),0)</f>
        <v>65</v>
      </c>
      <c r="G118" s="37">
        <f t="shared" si="21"/>
        <v>0.91549295774647887</v>
      </c>
      <c r="H118" s="36" t="str">
        <f>VLOOKUP($A118,Raw!$B$2:$DG$512,MATCH(DPMS!H$1,Raw!$B$1:$DG$1,0),0)</f>
        <v>1</v>
      </c>
      <c r="I118" s="37">
        <f t="shared" si="22"/>
        <v>1.4084507042253521E-2</v>
      </c>
      <c r="J118" s="36" t="str">
        <f>VLOOKUP($A118,Raw!$B$2:$DG$512,MATCH(DPMS!J$1,Raw!$B$1:$DG$1,0),0)</f>
        <v>0</v>
      </c>
      <c r="K118" s="37">
        <f t="shared" si="23"/>
        <v>0</v>
      </c>
      <c r="L118" s="36" t="str">
        <f>VLOOKUP($A118,Raw!$B$2:$DG$512,MATCH(DPMS!L$1,Raw!$B$1:$DG$1,0),0)</f>
        <v>0</v>
      </c>
      <c r="M118" s="37">
        <f t="shared" si="24"/>
        <v>0</v>
      </c>
      <c r="N118" s="36" t="str">
        <f>VLOOKUP($A118,Raw!$B$2:$DG$512,MATCH(DPMS!N$1,Raw!$B$1:$DG$1,0),0)</f>
        <v>71</v>
      </c>
      <c r="P118" s="38" t="str">
        <f>VLOOKUP($A118,Raw!$B$2:$DG$512,MATCH(DPMS!P$1,Raw!$B$1:$DG$1,0),0)</f>
        <v>0</v>
      </c>
      <c r="Q118" s="39">
        <f t="shared" si="25"/>
        <v>0</v>
      </c>
      <c r="R118" s="38" t="str">
        <f>VLOOKUP($A118,Raw!$B$2:$DG$512,MATCH(DPMS!R$1,Raw!$B$1:$DG$1,0),0)</f>
        <v>30.41</v>
      </c>
      <c r="S118" s="39">
        <f t="shared" si="26"/>
        <v>0.23568162442842749</v>
      </c>
      <c r="T118" s="38" t="str">
        <f>VLOOKUP($A118,Raw!$B$2:$DG$512,MATCH(DPMS!T$1,Raw!$B$1:$DG$1,0),0)</f>
        <v>97.7</v>
      </c>
      <c r="U118" s="39">
        <f t="shared" si="27"/>
        <v>0.7571882507943889</v>
      </c>
      <c r="V118" s="38" t="str">
        <f>VLOOKUP($A118,Raw!$B$2:$DG$512,MATCH(DPMS!V$1,Raw!$B$1:$DG$1,0),0)</f>
        <v>0.91</v>
      </c>
      <c r="W118" s="39">
        <f t="shared" si="28"/>
        <v>7.052623420909866E-3</v>
      </c>
      <c r="X118" s="38" t="str">
        <f>VLOOKUP($A118,Raw!$B$2:$DG$512,MATCH(DPMS!X$1,Raw!$B$1:$DG$1,0),0)</f>
        <v>0</v>
      </c>
      <c r="Y118" s="39">
        <f t="shared" si="29"/>
        <v>0</v>
      </c>
      <c r="Z118" s="38" t="str">
        <f>VLOOKUP($A118,Raw!$B$2:$DG$512,MATCH(DPMS!Z$1,Raw!$B$1:$DG$1,0),0)</f>
        <v>0</v>
      </c>
      <c r="AA118" s="39">
        <f t="shared" si="30"/>
        <v>0</v>
      </c>
      <c r="AB118" s="38" t="str">
        <f>VLOOKUP($A118,Raw!$B$2:$DG$512,MATCH(DPMS!AB$1,Raw!$B$1:$DG$1,0),0)</f>
        <v>129.03</v>
      </c>
      <c r="AD118" s="25" t="e">
        <f t="shared" si="31"/>
        <v>#DIV/0!</v>
      </c>
      <c r="AE118" s="40">
        <f t="shared" si="32"/>
        <v>6.0819999999999999</v>
      </c>
      <c r="AF118" s="40">
        <f t="shared" si="33"/>
        <v>1.5030769230769232</v>
      </c>
      <c r="AG118" s="40">
        <f t="shared" si="34"/>
        <v>0.91</v>
      </c>
      <c r="AH118" s="40">
        <f t="shared" si="35"/>
        <v>0</v>
      </c>
      <c r="AI118" s="40" t="e">
        <f t="shared" si="36"/>
        <v>#DIV/0!</v>
      </c>
      <c r="AJ118" s="40">
        <f t="shared" si="37"/>
        <v>1.8173239436619719</v>
      </c>
    </row>
    <row r="119" spans="1:36" x14ac:dyDescent="0.3">
      <c r="A119" s="1" t="s">
        <v>2363</v>
      </c>
      <c r="B119" s="36" t="str">
        <f>VLOOKUP($A119,Raw!$B$2:$DG$512,MATCH(DPMS!B$1,Raw!$B$1:$DG$1,0),0)</f>
        <v>0</v>
      </c>
      <c r="C119" s="37" t="e">
        <f t="shared" si="19"/>
        <v>#DIV/0!</v>
      </c>
      <c r="D119" s="36" t="str">
        <f>VLOOKUP($A119,Raw!$B$2:$DG$512,MATCH(DPMS!D$1,Raw!$B$1:$DG$1,0),0)</f>
        <v>0</v>
      </c>
      <c r="E119" s="37" t="e">
        <f t="shared" si="20"/>
        <v>#DIV/0!</v>
      </c>
      <c r="F119" s="36" t="str">
        <f>VLOOKUP($A119,Raw!$B$2:$DG$512,MATCH(DPMS!F$1,Raw!$B$1:$DG$1,0),0)</f>
        <v>0</v>
      </c>
      <c r="G119" s="37" t="e">
        <f t="shared" si="21"/>
        <v>#DIV/0!</v>
      </c>
      <c r="H119" s="36" t="str">
        <f>VLOOKUP($A119,Raw!$B$2:$DG$512,MATCH(DPMS!H$1,Raw!$B$1:$DG$1,0),0)</f>
        <v>0</v>
      </c>
      <c r="I119" s="37" t="e">
        <f t="shared" si="22"/>
        <v>#DIV/0!</v>
      </c>
      <c r="J119" s="36" t="str">
        <f>VLOOKUP($A119,Raw!$B$2:$DG$512,MATCH(DPMS!J$1,Raw!$B$1:$DG$1,0),0)</f>
        <v>0</v>
      </c>
      <c r="K119" s="37" t="e">
        <f t="shared" si="23"/>
        <v>#DIV/0!</v>
      </c>
      <c r="L119" s="36" t="str">
        <f>VLOOKUP($A119,Raw!$B$2:$DG$512,MATCH(DPMS!L$1,Raw!$B$1:$DG$1,0),0)</f>
        <v>0</v>
      </c>
      <c r="M119" s="37" t="e">
        <f t="shared" si="24"/>
        <v>#DIV/0!</v>
      </c>
      <c r="N119" s="36" t="str">
        <f>VLOOKUP($A119,Raw!$B$2:$DG$512,MATCH(DPMS!N$1,Raw!$B$1:$DG$1,0),0)</f>
        <v>0</v>
      </c>
      <c r="P119" s="38" t="str">
        <f>VLOOKUP($A119,Raw!$B$2:$DG$512,MATCH(DPMS!P$1,Raw!$B$1:$DG$1,0),0)</f>
        <v>0</v>
      </c>
      <c r="Q119" s="39" t="e">
        <f t="shared" si="25"/>
        <v>#DIV/0!</v>
      </c>
      <c r="R119" s="38" t="str">
        <f>VLOOKUP($A119,Raw!$B$2:$DG$512,MATCH(DPMS!R$1,Raw!$B$1:$DG$1,0),0)</f>
        <v>0</v>
      </c>
      <c r="S119" s="39" t="e">
        <f t="shared" si="26"/>
        <v>#DIV/0!</v>
      </c>
      <c r="T119" s="38" t="str">
        <f>VLOOKUP($A119,Raw!$B$2:$DG$512,MATCH(DPMS!T$1,Raw!$B$1:$DG$1,0),0)</f>
        <v>0</v>
      </c>
      <c r="U119" s="39" t="e">
        <f t="shared" si="27"/>
        <v>#DIV/0!</v>
      </c>
      <c r="V119" s="38" t="str">
        <f>VLOOKUP($A119,Raw!$B$2:$DG$512,MATCH(DPMS!V$1,Raw!$B$1:$DG$1,0),0)</f>
        <v>0</v>
      </c>
      <c r="W119" s="39" t="e">
        <f t="shared" si="28"/>
        <v>#DIV/0!</v>
      </c>
      <c r="X119" s="38" t="str">
        <f>VLOOKUP($A119,Raw!$B$2:$DG$512,MATCH(DPMS!X$1,Raw!$B$1:$DG$1,0),0)</f>
        <v>0</v>
      </c>
      <c r="Y119" s="39" t="e">
        <f t="shared" si="29"/>
        <v>#DIV/0!</v>
      </c>
      <c r="Z119" s="38" t="str">
        <f>VLOOKUP($A119,Raw!$B$2:$DG$512,MATCH(DPMS!Z$1,Raw!$B$1:$DG$1,0),0)</f>
        <v>0</v>
      </c>
      <c r="AA119" s="39" t="e">
        <f t="shared" si="30"/>
        <v>#DIV/0!</v>
      </c>
      <c r="AB119" s="38" t="str">
        <f>VLOOKUP($A119,Raw!$B$2:$DG$512,MATCH(DPMS!AB$1,Raw!$B$1:$DG$1,0),0)</f>
        <v>0</v>
      </c>
      <c r="AD119" s="25" t="e">
        <f t="shared" si="31"/>
        <v>#DIV/0!</v>
      </c>
      <c r="AE119" s="40" t="e">
        <f t="shared" si="32"/>
        <v>#DIV/0!</v>
      </c>
      <c r="AF119" s="40" t="e">
        <f t="shared" si="33"/>
        <v>#DIV/0!</v>
      </c>
      <c r="AG119" s="40" t="e">
        <f t="shared" si="34"/>
        <v>#DIV/0!</v>
      </c>
      <c r="AH119" s="40">
        <f t="shared" si="35"/>
        <v>0</v>
      </c>
      <c r="AI119" s="40" t="e">
        <f t="shared" si="36"/>
        <v>#DIV/0!</v>
      </c>
      <c r="AJ119" s="40" t="e">
        <f t="shared" si="37"/>
        <v>#DIV/0!</v>
      </c>
    </row>
    <row r="120" spans="1:36" x14ac:dyDescent="0.3">
      <c r="A120" s="1" t="s">
        <v>2371</v>
      </c>
      <c r="B120" s="36" t="str">
        <f>VLOOKUP($A120,Raw!$B$2:$DG$512,MATCH(DPMS!B$1,Raw!$B$1:$DG$1,0),0)</f>
        <v>0</v>
      </c>
      <c r="C120" s="37" t="e">
        <f t="shared" si="19"/>
        <v>#DIV/0!</v>
      </c>
      <c r="D120" s="36" t="str">
        <f>VLOOKUP($A120,Raw!$B$2:$DG$512,MATCH(DPMS!D$1,Raw!$B$1:$DG$1,0),0)</f>
        <v>0</v>
      </c>
      <c r="E120" s="37" t="e">
        <f t="shared" si="20"/>
        <v>#DIV/0!</v>
      </c>
      <c r="F120" s="36" t="str">
        <f>VLOOKUP($A120,Raw!$B$2:$DG$512,MATCH(DPMS!F$1,Raw!$B$1:$DG$1,0),0)</f>
        <v>0</v>
      </c>
      <c r="G120" s="37" t="e">
        <f t="shared" si="21"/>
        <v>#DIV/0!</v>
      </c>
      <c r="H120" s="36" t="str">
        <f>VLOOKUP($A120,Raw!$B$2:$DG$512,MATCH(DPMS!H$1,Raw!$B$1:$DG$1,0),0)</f>
        <v>0</v>
      </c>
      <c r="I120" s="37" t="e">
        <f t="shared" si="22"/>
        <v>#DIV/0!</v>
      </c>
      <c r="J120" s="36" t="str">
        <f>VLOOKUP($A120,Raw!$B$2:$DG$512,MATCH(DPMS!J$1,Raw!$B$1:$DG$1,0),0)</f>
        <v>0</v>
      </c>
      <c r="K120" s="37" t="e">
        <f t="shared" si="23"/>
        <v>#DIV/0!</v>
      </c>
      <c r="L120" s="36" t="str">
        <f>VLOOKUP($A120,Raw!$B$2:$DG$512,MATCH(DPMS!L$1,Raw!$B$1:$DG$1,0),0)</f>
        <v>0</v>
      </c>
      <c r="M120" s="37" t="e">
        <f t="shared" si="24"/>
        <v>#DIV/0!</v>
      </c>
      <c r="N120" s="36" t="str">
        <f>VLOOKUP($A120,Raw!$B$2:$DG$512,MATCH(DPMS!N$1,Raw!$B$1:$DG$1,0),0)</f>
        <v>0</v>
      </c>
      <c r="P120" s="38" t="str">
        <f>VLOOKUP($A120,Raw!$B$2:$DG$512,MATCH(DPMS!P$1,Raw!$B$1:$DG$1,0),0)</f>
        <v>0</v>
      </c>
      <c r="Q120" s="39" t="e">
        <f t="shared" si="25"/>
        <v>#DIV/0!</v>
      </c>
      <c r="R120" s="38" t="str">
        <f>VLOOKUP($A120,Raw!$B$2:$DG$512,MATCH(DPMS!R$1,Raw!$B$1:$DG$1,0),0)</f>
        <v>0</v>
      </c>
      <c r="S120" s="39" t="e">
        <f t="shared" si="26"/>
        <v>#DIV/0!</v>
      </c>
      <c r="T120" s="38" t="str">
        <f>VLOOKUP($A120,Raw!$B$2:$DG$512,MATCH(DPMS!T$1,Raw!$B$1:$DG$1,0),0)</f>
        <v>0</v>
      </c>
      <c r="U120" s="39" t="e">
        <f t="shared" si="27"/>
        <v>#DIV/0!</v>
      </c>
      <c r="V120" s="38" t="str">
        <f>VLOOKUP($A120,Raw!$B$2:$DG$512,MATCH(DPMS!V$1,Raw!$B$1:$DG$1,0),0)</f>
        <v>0</v>
      </c>
      <c r="W120" s="39" t="e">
        <f t="shared" si="28"/>
        <v>#DIV/0!</v>
      </c>
      <c r="X120" s="38" t="str">
        <f>VLOOKUP($A120,Raw!$B$2:$DG$512,MATCH(DPMS!X$1,Raw!$B$1:$DG$1,0),0)</f>
        <v>0</v>
      </c>
      <c r="Y120" s="39" t="e">
        <f t="shared" si="29"/>
        <v>#DIV/0!</v>
      </c>
      <c r="Z120" s="38" t="str">
        <f>VLOOKUP($A120,Raw!$B$2:$DG$512,MATCH(DPMS!Z$1,Raw!$B$1:$DG$1,0),0)</f>
        <v>0</v>
      </c>
      <c r="AA120" s="39" t="e">
        <f t="shared" si="30"/>
        <v>#DIV/0!</v>
      </c>
      <c r="AB120" s="38" t="str">
        <f>VLOOKUP($A120,Raw!$B$2:$DG$512,MATCH(DPMS!AB$1,Raw!$B$1:$DG$1,0),0)</f>
        <v>0</v>
      </c>
      <c r="AD120" s="25" t="e">
        <f t="shared" si="31"/>
        <v>#DIV/0!</v>
      </c>
      <c r="AE120" s="40" t="e">
        <f t="shared" si="32"/>
        <v>#DIV/0!</v>
      </c>
      <c r="AF120" s="40" t="e">
        <f t="shared" si="33"/>
        <v>#DIV/0!</v>
      </c>
      <c r="AG120" s="40" t="e">
        <f t="shared" si="34"/>
        <v>#DIV/0!</v>
      </c>
      <c r="AH120" s="40">
        <f t="shared" si="35"/>
        <v>0</v>
      </c>
      <c r="AI120" s="40" t="e">
        <f t="shared" si="36"/>
        <v>#DIV/0!</v>
      </c>
      <c r="AJ120" s="40" t="e">
        <f t="shared" si="37"/>
        <v>#DIV/0!</v>
      </c>
    </row>
    <row r="121" spans="1:36" x14ac:dyDescent="0.3">
      <c r="A121" s="1" t="s">
        <v>2378</v>
      </c>
      <c r="B121" s="36" t="str">
        <f>VLOOKUP($A121,Raw!$B$2:$DG$512,MATCH(DPMS!B$1,Raw!$B$1:$DG$1,0),0)</f>
        <v>0</v>
      </c>
      <c r="C121" s="37" t="e">
        <f t="shared" si="19"/>
        <v>#DIV/0!</v>
      </c>
      <c r="D121" s="36" t="str">
        <f>VLOOKUP($A121,Raw!$B$2:$DG$512,MATCH(DPMS!D$1,Raw!$B$1:$DG$1,0),0)</f>
        <v>0</v>
      </c>
      <c r="E121" s="37" t="e">
        <f t="shared" si="20"/>
        <v>#DIV/0!</v>
      </c>
      <c r="F121" s="36" t="str">
        <f>VLOOKUP($A121,Raw!$B$2:$DG$512,MATCH(DPMS!F$1,Raw!$B$1:$DG$1,0),0)</f>
        <v>0</v>
      </c>
      <c r="G121" s="37" t="e">
        <f t="shared" si="21"/>
        <v>#DIV/0!</v>
      </c>
      <c r="H121" s="36" t="str">
        <f>VLOOKUP($A121,Raw!$B$2:$DG$512,MATCH(DPMS!H$1,Raw!$B$1:$DG$1,0),0)</f>
        <v>0</v>
      </c>
      <c r="I121" s="37" t="e">
        <f t="shared" si="22"/>
        <v>#DIV/0!</v>
      </c>
      <c r="J121" s="36" t="str">
        <f>VLOOKUP($A121,Raw!$B$2:$DG$512,MATCH(DPMS!J$1,Raw!$B$1:$DG$1,0),0)</f>
        <v>0</v>
      </c>
      <c r="K121" s="37" t="e">
        <f t="shared" si="23"/>
        <v>#DIV/0!</v>
      </c>
      <c r="L121" s="36" t="str">
        <f>VLOOKUP($A121,Raw!$B$2:$DG$512,MATCH(DPMS!L$1,Raw!$B$1:$DG$1,0),0)</f>
        <v>0</v>
      </c>
      <c r="M121" s="37" t="e">
        <f t="shared" si="24"/>
        <v>#DIV/0!</v>
      </c>
      <c r="N121" s="36" t="str">
        <f>VLOOKUP($A121,Raw!$B$2:$DG$512,MATCH(DPMS!N$1,Raw!$B$1:$DG$1,0),0)</f>
        <v>0</v>
      </c>
      <c r="P121" s="38" t="str">
        <f>VLOOKUP($A121,Raw!$B$2:$DG$512,MATCH(DPMS!P$1,Raw!$B$1:$DG$1,0),0)</f>
        <v>0</v>
      </c>
      <c r="Q121" s="39" t="e">
        <f t="shared" si="25"/>
        <v>#DIV/0!</v>
      </c>
      <c r="R121" s="38" t="str">
        <f>VLOOKUP($A121,Raw!$B$2:$DG$512,MATCH(DPMS!R$1,Raw!$B$1:$DG$1,0),0)</f>
        <v>0</v>
      </c>
      <c r="S121" s="39" t="e">
        <f t="shared" si="26"/>
        <v>#DIV/0!</v>
      </c>
      <c r="T121" s="38" t="str">
        <f>VLOOKUP($A121,Raw!$B$2:$DG$512,MATCH(DPMS!T$1,Raw!$B$1:$DG$1,0),0)</f>
        <v>0</v>
      </c>
      <c r="U121" s="39" t="e">
        <f t="shared" si="27"/>
        <v>#DIV/0!</v>
      </c>
      <c r="V121" s="38" t="str">
        <f>VLOOKUP($A121,Raw!$B$2:$DG$512,MATCH(DPMS!V$1,Raw!$B$1:$DG$1,0),0)</f>
        <v>0</v>
      </c>
      <c r="W121" s="39" t="e">
        <f t="shared" si="28"/>
        <v>#DIV/0!</v>
      </c>
      <c r="X121" s="38" t="str">
        <f>VLOOKUP($A121,Raw!$B$2:$DG$512,MATCH(DPMS!X$1,Raw!$B$1:$DG$1,0),0)</f>
        <v>0</v>
      </c>
      <c r="Y121" s="39" t="e">
        <f t="shared" si="29"/>
        <v>#DIV/0!</v>
      </c>
      <c r="Z121" s="38" t="str">
        <f>VLOOKUP($A121,Raw!$B$2:$DG$512,MATCH(DPMS!Z$1,Raw!$B$1:$DG$1,0),0)</f>
        <v>0</v>
      </c>
      <c r="AA121" s="39" t="e">
        <f t="shared" si="30"/>
        <v>#DIV/0!</v>
      </c>
      <c r="AB121" s="38" t="str">
        <f>VLOOKUP($A121,Raw!$B$2:$DG$512,MATCH(DPMS!AB$1,Raw!$B$1:$DG$1,0),0)</f>
        <v>0</v>
      </c>
      <c r="AD121" s="25" t="e">
        <f t="shared" si="31"/>
        <v>#DIV/0!</v>
      </c>
      <c r="AE121" s="40" t="e">
        <f t="shared" si="32"/>
        <v>#DIV/0!</v>
      </c>
      <c r="AF121" s="40" t="e">
        <f t="shared" si="33"/>
        <v>#DIV/0!</v>
      </c>
      <c r="AG121" s="40" t="e">
        <f t="shared" si="34"/>
        <v>#DIV/0!</v>
      </c>
      <c r="AH121" s="40">
        <f t="shared" si="35"/>
        <v>0</v>
      </c>
      <c r="AI121" s="40" t="e">
        <f t="shared" si="36"/>
        <v>#DIV/0!</v>
      </c>
      <c r="AJ121" s="40" t="e">
        <f t="shared" si="37"/>
        <v>#DIV/0!</v>
      </c>
    </row>
    <row r="122" spans="1:36" x14ac:dyDescent="0.3">
      <c r="A122" s="1" t="s">
        <v>2386</v>
      </c>
      <c r="B122" s="36" t="str">
        <f>VLOOKUP($A122,Raw!$B$2:$DG$512,MATCH(DPMS!B$1,Raw!$B$1:$DG$1,0),0)</f>
        <v>0</v>
      </c>
      <c r="C122" s="37">
        <f t="shared" si="19"/>
        <v>0</v>
      </c>
      <c r="D122" s="36" t="str">
        <f>VLOOKUP($A122,Raw!$B$2:$DG$512,MATCH(DPMS!D$1,Raw!$B$1:$DG$1,0),0)</f>
        <v>36</v>
      </c>
      <c r="E122" s="37">
        <f t="shared" si="20"/>
        <v>6.1643835616438353E-2</v>
      </c>
      <c r="F122" s="36" t="str">
        <f>VLOOKUP($A122,Raw!$B$2:$DG$512,MATCH(DPMS!F$1,Raw!$B$1:$DG$1,0),0)</f>
        <v>477</v>
      </c>
      <c r="G122" s="37">
        <f t="shared" si="21"/>
        <v>0.81678082191780821</v>
      </c>
      <c r="H122" s="36" t="str">
        <f>VLOOKUP($A122,Raw!$B$2:$DG$512,MATCH(DPMS!H$1,Raw!$B$1:$DG$1,0),0)</f>
        <v>71</v>
      </c>
      <c r="I122" s="37">
        <f t="shared" si="22"/>
        <v>0.12157534246575342</v>
      </c>
      <c r="J122" s="36" t="str">
        <f>VLOOKUP($A122,Raw!$B$2:$DG$512,MATCH(DPMS!J$1,Raw!$B$1:$DG$1,0),0)</f>
        <v>0</v>
      </c>
      <c r="K122" s="37">
        <f t="shared" si="23"/>
        <v>0</v>
      </c>
      <c r="L122" s="36" t="str">
        <f>VLOOKUP($A122,Raw!$B$2:$DG$512,MATCH(DPMS!L$1,Raw!$B$1:$DG$1,0),0)</f>
        <v>0</v>
      </c>
      <c r="M122" s="37">
        <f t="shared" si="24"/>
        <v>0</v>
      </c>
      <c r="N122" s="36" t="str">
        <f>VLOOKUP($A122,Raw!$B$2:$DG$512,MATCH(DPMS!N$1,Raw!$B$1:$DG$1,0),0)</f>
        <v>584</v>
      </c>
      <c r="P122" s="38" t="str">
        <f>VLOOKUP($A122,Raw!$B$2:$DG$512,MATCH(DPMS!P$1,Raw!$B$1:$DG$1,0),0)</f>
        <v>0</v>
      </c>
      <c r="Q122" s="39">
        <f t="shared" si="25"/>
        <v>0</v>
      </c>
      <c r="R122" s="38" t="str">
        <f>VLOOKUP($A122,Raw!$B$2:$DG$512,MATCH(DPMS!R$1,Raw!$B$1:$DG$1,0),0)</f>
        <v>153.51</v>
      </c>
      <c r="S122" s="39">
        <f t="shared" si="26"/>
        <v>0.16092207057047611</v>
      </c>
      <c r="T122" s="38" t="str">
        <f>VLOOKUP($A122,Raw!$B$2:$DG$512,MATCH(DPMS!T$1,Raw!$B$1:$DG$1,0),0)</f>
        <v>738.01</v>
      </c>
      <c r="U122" s="39">
        <f t="shared" si="27"/>
        <v>0.77364404469882797</v>
      </c>
      <c r="V122" s="38" t="str">
        <f>VLOOKUP($A122,Raw!$B$2:$DG$512,MATCH(DPMS!V$1,Raw!$B$1:$DG$1,0),0)</f>
        <v>62.42</v>
      </c>
      <c r="W122" s="39">
        <f t="shared" si="28"/>
        <v>6.5433884730695849E-2</v>
      </c>
      <c r="X122" s="38" t="str">
        <f>VLOOKUP($A122,Raw!$B$2:$DG$512,MATCH(DPMS!X$1,Raw!$B$1:$DG$1,0),0)</f>
        <v>0</v>
      </c>
      <c r="Y122" s="39">
        <f t="shared" si="29"/>
        <v>0</v>
      </c>
      <c r="Z122" s="38" t="str">
        <f>VLOOKUP($A122,Raw!$B$2:$DG$512,MATCH(DPMS!Z$1,Raw!$B$1:$DG$1,0),0)</f>
        <v>0</v>
      </c>
      <c r="AA122" s="39">
        <f t="shared" si="30"/>
        <v>0</v>
      </c>
      <c r="AB122" s="38" t="str">
        <f>VLOOKUP($A122,Raw!$B$2:$DG$512,MATCH(DPMS!AB$1,Raw!$B$1:$DG$1,0),0)</f>
        <v>953.94</v>
      </c>
      <c r="AD122" s="25" t="e">
        <f t="shared" si="31"/>
        <v>#DIV/0!</v>
      </c>
      <c r="AE122" s="40">
        <f t="shared" si="32"/>
        <v>4.2641666666666662</v>
      </c>
      <c r="AF122" s="40">
        <f t="shared" si="33"/>
        <v>1.5471907756813417</v>
      </c>
      <c r="AG122" s="40">
        <f t="shared" si="34"/>
        <v>0.87915492957746477</v>
      </c>
      <c r="AH122" s="40">
        <f t="shared" si="35"/>
        <v>0</v>
      </c>
      <c r="AI122" s="40" t="e">
        <f t="shared" si="36"/>
        <v>#DIV/0!</v>
      </c>
      <c r="AJ122" s="40">
        <f t="shared" si="37"/>
        <v>1.633458904109589</v>
      </c>
    </row>
    <row r="123" spans="1:36" x14ac:dyDescent="0.3">
      <c r="A123" s="1" t="s">
        <v>2405</v>
      </c>
      <c r="B123" s="36" t="str">
        <f>VLOOKUP($A123,Raw!$B$2:$DG$512,MATCH(DPMS!B$1,Raw!$B$1:$DG$1,0),0)</f>
        <v>0</v>
      </c>
      <c r="C123" s="37">
        <f t="shared" si="19"/>
        <v>0</v>
      </c>
      <c r="D123" s="36" t="str">
        <f>VLOOKUP($A123,Raw!$B$2:$DG$512,MATCH(DPMS!D$1,Raw!$B$1:$DG$1,0),0)</f>
        <v>13</v>
      </c>
      <c r="E123" s="37">
        <f t="shared" si="20"/>
        <v>0.10743801652892562</v>
      </c>
      <c r="F123" s="36" t="str">
        <f>VLOOKUP($A123,Raw!$B$2:$DG$512,MATCH(DPMS!F$1,Raw!$B$1:$DG$1,0),0)</f>
        <v>98</v>
      </c>
      <c r="G123" s="37">
        <f t="shared" si="21"/>
        <v>0.80991735537190079</v>
      </c>
      <c r="H123" s="36" t="str">
        <f>VLOOKUP($A123,Raw!$B$2:$DG$512,MATCH(DPMS!H$1,Raw!$B$1:$DG$1,0),0)</f>
        <v>10</v>
      </c>
      <c r="I123" s="37">
        <f t="shared" si="22"/>
        <v>8.2644628099173556E-2</v>
      </c>
      <c r="J123" s="36" t="str">
        <f>VLOOKUP($A123,Raw!$B$2:$DG$512,MATCH(DPMS!J$1,Raw!$B$1:$DG$1,0),0)</f>
        <v>0</v>
      </c>
      <c r="K123" s="37">
        <f t="shared" si="23"/>
        <v>0</v>
      </c>
      <c r="L123" s="36" t="str">
        <f>VLOOKUP($A123,Raw!$B$2:$DG$512,MATCH(DPMS!L$1,Raw!$B$1:$DG$1,0),0)</f>
        <v>0</v>
      </c>
      <c r="M123" s="37">
        <f t="shared" si="24"/>
        <v>0</v>
      </c>
      <c r="N123" s="36" t="str">
        <f>VLOOKUP($A123,Raw!$B$2:$DG$512,MATCH(DPMS!N$1,Raw!$B$1:$DG$1,0),0)</f>
        <v>121</v>
      </c>
      <c r="P123" s="38" t="str">
        <f>VLOOKUP($A123,Raw!$B$2:$DG$512,MATCH(DPMS!P$1,Raw!$B$1:$DG$1,0),0)</f>
        <v>0</v>
      </c>
      <c r="Q123" s="39">
        <f t="shared" si="25"/>
        <v>0</v>
      </c>
      <c r="R123" s="38" t="str">
        <f>VLOOKUP($A123,Raw!$B$2:$DG$512,MATCH(DPMS!R$1,Raw!$B$1:$DG$1,0),0)</f>
        <v>46.42</v>
      </c>
      <c r="S123" s="39">
        <f t="shared" si="26"/>
        <v>0.18106642742910636</v>
      </c>
      <c r="T123" s="38" t="str">
        <f>VLOOKUP($A123,Raw!$B$2:$DG$512,MATCH(DPMS!T$1,Raw!$B$1:$DG$1,0),0)</f>
        <v>166.5</v>
      </c>
      <c r="U123" s="39">
        <f t="shared" si="27"/>
        <v>0.64945196395834148</v>
      </c>
      <c r="V123" s="38" t="str">
        <f>VLOOKUP($A123,Raw!$B$2:$DG$512,MATCH(DPMS!V$1,Raw!$B$1:$DG$1,0),0)</f>
        <v>43.45</v>
      </c>
      <c r="W123" s="39">
        <f t="shared" si="28"/>
        <v>0.16948160861255218</v>
      </c>
      <c r="X123" s="38" t="str">
        <f>VLOOKUP($A123,Raw!$B$2:$DG$512,MATCH(DPMS!X$1,Raw!$B$1:$DG$1,0),0)</f>
        <v>0</v>
      </c>
      <c r="Y123" s="39">
        <f t="shared" si="29"/>
        <v>0</v>
      </c>
      <c r="Z123" s="38" t="str">
        <f>VLOOKUP($A123,Raw!$B$2:$DG$512,MATCH(DPMS!Z$1,Raw!$B$1:$DG$1,0),0)</f>
        <v>0</v>
      </c>
      <c r="AA123" s="39">
        <f t="shared" si="30"/>
        <v>0</v>
      </c>
      <c r="AB123" s="38" t="str">
        <f>VLOOKUP($A123,Raw!$B$2:$DG$512,MATCH(DPMS!AB$1,Raw!$B$1:$DG$1,0),0)</f>
        <v>256.37</v>
      </c>
      <c r="AD123" s="25" t="e">
        <f t="shared" si="31"/>
        <v>#DIV/0!</v>
      </c>
      <c r="AE123" s="40">
        <f t="shared" si="32"/>
        <v>3.5707692307692307</v>
      </c>
      <c r="AF123" s="40">
        <f t="shared" si="33"/>
        <v>1.6989795918367347</v>
      </c>
      <c r="AG123" s="40">
        <f t="shared" si="34"/>
        <v>4.3450000000000006</v>
      </c>
      <c r="AH123" s="40">
        <f t="shared" si="35"/>
        <v>0</v>
      </c>
      <c r="AI123" s="40" t="e">
        <f t="shared" si="36"/>
        <v>#DIV/0!</v>
      </c>
      <c r="AJ123" s="40">
        <f t="shared" si="37"/>
        <v>2.1187603305785125</v>
      </c>
    </row>
    <row r="124" spans="1:36" x14ac:dyDescent="0.3">
      <c r="A124" s="1" t="s">
        <v>2425</v>
      </c>
      <c r="B124" s="36" t="str">
        <f>VLOOKUP($A124,Raw!$B$2:$DG$512,MATCH(DPMS!B$1,Raw!$B$1:$DG$1,0),0)</f>
        <v>0</v>
      </c>
      <c r="C124" s="37">
        <f t="shared" si="19"/>
        <v>0</v>
      </c>
      <c r="D124" s="36" t="str">
        <f>VLOOKUP($A124,Raw!$B$2:$DG$512,MATCH(DPMS!D$1,Raw!$B$1:$DG$1,0),0)</f>
        <v>10</v>
      </c>
      <c r="E124" s="37">
        <f t="shared" si="20"/>
        <v>7.7760497667185074E-3</v>
      </c>
      <c r="F124" s="36" t="str">
        <f>VLOOKUP($A124,Raw!$B$2:$DG$512,MATCH(DPMS!F$1,Raw!$B$1:$DG$1,0),0)</f>
        <v>911</v>
      </c>
      <c r="G124" s="37">
        <f t="shared" si="21"/>
        <v>0.70839813374805594</v>
      </c>
      <c r="H124" s="36" t="str">
        <f>VLOOKUP($A124,Raw!$B$2:$DG$512,MATCH(DPMS!H$1,Raw!$B$1:$DG$1,0),0)</f>
        <v>365</v>
      </c>
      <c r="I124" s="37">
        <f t="shared" si="22"/>
        <v>0.28382581648522548</v>
      </c>
      <c r="J124" s="36" t="str">
        <f>VLOOKUP($A124,Raw!$B$2:$DG$512,MATCH(DPMS!J$1,Raw!$B$1:$DG$1,0),0)</f>
        <v>0</v>
      </c>
      <c r="K124" s="37">
        <f t="shared" si="23"/>
        <v>0</v>
      </c>
      <c r="L124" s="36" t="str">
        <f>VLOOKUP($A124,Raw!$B$2:$DG$512,MATCH(DPMS!L$1,Raw!$B$1:$DG$1,0),0)</f>
        <v>0</v>
      </c>
      <c r="M124" s="37">
        <f t="shared" si="24"/>
        <v>0</v>
      </c>
      <c r="N124" s="36" t="str">
        <f>VLOOKUP($A124,Raw!$B$2:$DG$512,MATCH(DPMS!N$1,Raw!$B$1:$DG$1,0),0)</f>
        <v>1286</v>
      </c>
      <c r="P124" s="38" t="str">
        <f>VLOOKUP($A124,Raw!$B$2:$DG$512,MATCH(DPMS!P$1,Raw!$B$1:$DG$1,0),0)</f>
        <v>0</v>
      </c>
      <c r="Q124" s="39">
        <f t="shared" si="25"/>
        <v>0</v>
      </c>
      <c r="R124" s="38" t="str">
        <f>VLOOKUP($A124,Raw!$B$2:$DG$512,MATCH(DPMS!R$1,Raw!$B$1:$DG$1,0),0)</f>
        <v>34.46</v>
      </c>
      <c r="S124" s="39">
        <f t="shared" si="26"/>
        <v>1.8845430283939275E-2</v>
      </c>
      <c r="T124" s="38" t="str">
        <f>VLOOKUP($A124,Raw!$B$2:$DG$512,MATCH(DPMS!T$1,Raw!$B$1:$DG$1,0),0)</f>
        <v>1321.1</v>
      </c>
      <c r="U124" s="39">
        <f t="shared" si="27"/>
        <v>0.72248107800673755</v>
      </c>
      <c r="V124" s="38" t="str">
        <f>VLOOKUP($A124,Raw!$B$2:$DG$512,MATCH(DPMS!V$1,Raw!$B$1:$DG$1,0),0)</f>
        <v>473</v>
      </c>
      <c r="W124" s="39">
        <f t="shared" si="28"/>
        <v>0.25867349170932319</v>
      </c>
      <c r="X124" s="38" t="str">
        <f>VLOOKUP($A124,Raw!$B$2:$DG$512,MATCH(DPMS!X$1,Raw!$B$1:$DG$1,0),0)</f>
        <v>0</v>
      </c>
      <c r="Y124" s="39">
        <f t="shared" si="29"/>
        <v>0</v>
      </c>
      <c r="Z124" s="38" t="str">
        <f>VLOOKUP($A124,Raw!$B$2:$DG$512,MATCH(DPMS!Z$1,Raw!$B$1:$DG$1,0),0)</f>
        <v>0</v>
      </c>
      <c r="AA124" s="39">
        <f t="shared" si="30"/>
        <v>0</v>
      </c>
      <c r="AB124" s="38" t="str">
        <f>VLOOKUP($A124,Raw!$B$2:$DG$512,MATCH(DPMS!AB$1,Raw!$B$1:$DG$1,0),0)</f>
        <v>1828.56</v>
      </c>
      <c r="AD124" s="25" t="e">
        <f t="shared" si="31"/>
        <v>#DIV/0!</v>
      </c>
      <c r="AE124" s="40">
        <f t="shared" si="32"/>
        <v>3.4460000000000002</v>
      </c>
      <c r="AF124" s="40">
        <f t="shared" si="33"/>
        <v>1.4501646542261251</v>
      </c>
      <c r="AG124" s="40">
        <f t="shared" si="34"/>
        <v>1.295890410958904</v>
      </c>
      <c r="AH124" s="40">
        <f t="shared" si="35"/>
        <v>0</v>
      </c>
      <c r="AI124" s="40" t="e">
        <f t="shared" si="36"/>
        <v>#DIV/0!</v>
      </c>
      <c r="AJ124" s="40">
        <f t="shared" si="37"/>
        <v>1.4218973561430792</v>
      </c>
    </row>
    <row r="125" spans="1:36" x14ac:dyDescent="0.3">
      <c r="A125" s="1" t="s">
        <v>2439</v>
      </c>
      <c r="B125" s="36" t="str">
        <f>VLOOKUP($A125,Raw!$B$2:$DG$512,MATCH(DPMS!B$1,Raw!$B$1:$DG$1,0),0)</f>
        <v>0</v>
      </c>
      <c r="C125" s="37">
        <f t="shared" si="19"/>
        <v>0</v>
      </c>
      <c r="D125" s="36" t="str">
        <f>VLOOKUP($A125,Raw!$B$2:$DG$512,MATCH(DPMS!D$1,Raw!$B$1:$DG$1,0),0)</f>
        <v>0</v>
      </c>
      <c r="E125" s="37">
        <f t="shared" si="20"/>
        <v>0</v>
      </c>
      <c r="F125" s="36" t="str">
        <f>VLOOKUP($A125,Raw!$B$2:$DG$512,MATCH(DPMS!F$1,Raw!$B$1:$DG$1,0),0)</f>
        <v>1</v>
      </c>
      <c r="G125" s="37">
        <f t="shared" si="21"/>
        <v>1</v>
      </c>
      <c r="H125" s="36" t="str">
        <f>VLOOKUP($A125,Raw!$B$2:$DG$512,MATCH(DPMS!H$1,Raw!$B$1:$DG$1,0),0)</f>
        <v>0</v>
      </c>
      <c r="I125" s="37">
        <f t="shared" si="22"/>
        <v>0</v>
      </c>
      <c r="J125" s="36" t="str">
        <f>VLOOKUP($A125,Raw!$B$2:$DG$512,MATCH(DPMS!J$1,Raw!$B$1:$DG$1,0),0)</f>
        <v>0</v>
      </c>
      <c r="K125" s="37">
        <f t="shared" si="23"/>
        <v>0</v>
      </c>
      <c r="L125" s="36" t="str">
        <f>VLOOKUP($A125,Raw!$B$2:$DG$512,MATCH(DPMS!L$1,Raw!$B$1:$DG$1,0),0)</f>
        <v>0</v>
      </c>
      <c r="M125" s="37">
        <f t="shared" si="24"/>
        <v>0</v>
      </c>
      <c r="N125" s="36" t="str">
        <f>VLOOKUP($A125,Raw!$B$2:$DG$512,MATCH(DPMS!N$1,Raw!$B$1:$DG$1,0),0)</f>
        <v>1</v>
      </c>
      <c r="P125" s="38" t="str">
        <f>VLOOKUP($A125,Raw!$B$2:$DG$512,MATCH(DPMS!P$1,Raw!$B$1:$DG$1,0),0)</f>
        <v>0</v>
      </c>
      <c r="Q125" s="39">
        <f t="shared" si="25"/>
        <v>0</v>
      </c>
      <c r="R125" s="38" t="str">
        <f>VLOOKUP($A125,Raw!$B$2:$DG$512,MATCH(DPMS!R$1,Raw!$B$1:$DG$1,0),0)</f>
        <v>0</v>
      </c>
      <c r="S125" s="39">
        <f t="shared" si="26"/>
        <v>0</v>
      </c>
      <c r="T125" s="38" t="str">
        <f>VLOOKUP($A125,Raw!$B$2:$DG$512,MATCH(DPMS!T$1,Raw!$B$1:$DG$1,0),0)</f>
        <v>0.87</v>
      </c>
      <c r="U125" s="39">
        <f t="shared" si="27"/>
        <v>1</v>
      </c>
      <c r="V125" s="38" t="str">
        <f>VLOOKUP($A125,Raw!$B$2:$DG$512,MATCH(DPMS!V$1,Raw!$B$1:$DG$1,0),0)</f>
        <v>0</v>
      </c>
      <c r="W125" s="39">
        <f t="shared" si="28"/>
        <v>0</v>
      </c>
      <c r="X125" s="38" t="str">
        <f>VLOOKUP($A125,Raw!$B$2:$DG$512,MATCH(DPMS!X$1,Raw!$B$1:$DG$1,0),0)</f>
        <v>0</v>
      </c>
      <c r="Y125" s="39">
        <f t="shared" si="29"/>
        <v>0</v>
      </c>
      <c r="Z125" s="38" t="str">
        <f>VLOOKUP($A125,Raw!$B$2:$DG$512,MATCH(DPMS!Z$1,Raw!$B$1:$DG$1,0),0)</f>
        <v>0</v>
      </c>
      <c r="AA125" s="39">
        <f t="shared" si="30"/>
        <v>0</v>
      </c>
      <c r="AB125" s="38" t="str">
        <f>VLOOKUP($A125,Raw!$B$2:$DG$512,MATCH(DPMS!AB$1,Raw!$B$1:$DG$1,0),0)</f>
        <v>0.87</v>
      </c>
      <c r="AD125" s="25" t="e">
        <f t="shared" si="31"/>
        <v>#DIV/0!</v>
      </c>
      <c r="AE125" s="40" t="e">
        <f t="shared" si="32"/>
        <v>#DIV/0!</v>
      </c>
      <c r="AF125" s="40">
        <f t="shared" si="33"/>
        <v>0.87</v>
      </c>
      <c r="AG125" s="40" t="e">
        <f t="shared" si="34"/>
        <v>#DIV/0!</v>
      </c>
      <c r="AH125" s="40">
        <f t="shared" si="35"/>
        <v>0</v>
      </c>
      <c r="AI125" s="40" t="e">
        <f t="shared" si="36"/>
        <v>#DIV/0!</v>
      </c>
      <c r="AJ125" s="40">
        <f t="shared" si="37"/>
        <v>0.87</v>
      </c>
    </row>
    <row r="126" spans="1:36" x14ac:dyDescent="0.3">
      <c r="A126" s="1" t="s">
        <v>2444</v>
      </c>
      <c r="B126" s="36" t="str">
        <f>VLOOKUP($A126,Raw!$B$2:$DG$512,MATCH(DPMS!B$1,Raw!$B$1:$DG$1,0),0)</f>
        <v>0</v>
      </c>
      <c r="C126" s="37">
        <f t="shared" si="19"/>
        <v>0</v>
      </c>
      <c r="D126" s="36" t="str">
        <f>VLOOKUP($A126,Raw!$B$2:$DG$512,MATCH(DPMS!D$1,Raw!$B$1:$DG$1,0),0)</f>
        <v>26</v>
      </c>
      <c r="E126" s="37">
        <f t="shared" si="20"/>
        <v>0.2857142857142857</v>
      </c>
      <c r="F126" s="36" t="str">
        <f>VLOOKUP($A126,Raw!$B$2:$DG$512,MATCH(DPMS!F$1,Raw!$B$1:$DG$1,0),0)</f>
        <v>64</v>
      </c>
      <c r="G126" s="37">
        <f t="shared" si="21"/>
        <v>0.70329670329670335</v>
      </c>
      <c r="H126" s="36" t="str">
        <f>VLOOKUP($A126,Raw!$B$2:$DG$512,MATCH(DPMS!H$1,Raw!$B$1:$DG$1,0),0)</f>
        <v>1</v>
      </c>
      <c r="I126" s="37">
        <f t="shared" si="22"/>
        <v>1.098901098901099E-2</v>
      </c>
      <c r="J126" s="36" t="str">
        <f>VLOOKUP($A126,Raw!$B$2:$DG$512,MATCH(DPMS!J$1,Raw!$B$1:$DG$1,0),0)</f>
        <v>0</v>
      </c>
      <c r="K126" s="37">
        <f t="shared" si="23"/>
        <v>0</v>
      </c>
      <c r="L126" s="36" t="str">
        <f>VLOOKUP($A126,Raw!$B$2:$DG$512,MATCH(DPMS!L$1,Raw!$B$1:$DG$1,0),0)</f>
        <v>0</v>
      </c>
      <c r="M126" s="37">
        <f t="shared" si="24"/>
        <v>0</v>
      </c>
      <c r="N126" s="36" t="str">
        <f>VLOOKUP($A126,Raw!$B$2:$DG$512,MATCH(DPMS!N$1,Raw!$B$1:$DG$1,0),0)</f>
        <v>91</v>
      </c>
      <c r="P126" s="38" t="str">
        <f>VLOOKUP($A126,Raw!$B$2:$DG$512,MATCH(DPMS!P$1,Raw!$B$1:$DG$1,0),0)</f>
        <v>0</v>
      </c>
      <c r="Q126" s="39">
        <f t="shared" si="25"/>
        <v>0</v>
      </c>
      <c r="R126" s="38" t="str">
        <f>VLOOKUP($A126,Raw!$B$2:$DG$512,MATCH(DPMS!R$1,Raw!$B$1:$DG$1,0),0)</f>
        <v>116.79</v>
      </c>
      <c r="S126" s="39">
        <f t="shared" si="26"/>
        <v>0.47404310589763365</v>
      </c>
      <c r="T126" s="38" t="str">
        <f>VLOOKUP($A126,Raw!$B$2:$DG$512,MATCH(DPMS!T$1,Raw!$B$1:$DG$1,0),0)</f>
        <v>129</v>
      </c>
      <c r="U126" s="39">
        <f t="shared" si="27"/>
        <v>0.52360271136907899</v>
      </c>
      <c r="V126" s="38" t="str">
        <f>VLOOKUP($A126,Raw!$B$2:$DG$512,MATCH(DPMS!V$1,Raw!$B$1:$DG$1,0),0)</f>
        <v>0.58</v>
      </c>
      <c r="W126" s="39">
        <f t="shared" si="28"/>
        <v>2.3541827332873317E-3</v>
      </c>
      <c r="X126" s="38" t="str">
        <f>VLOOKUP($A126,Raw!$B$2:$DG$512,MATCH(DPMS!X$1,Raw!$B$1:$DG$1,0),0)</f>
        <v>0</v>
      </c>
      <c r="Y126" s="39">
        <f t="shared" si="29"/>
        <v>0</v>
      </c>
      <c r="Z126" s="38" t="str">
        <f>VLOOKUP($A126,Raw!$B$2:$DG$512,MATCH(DPMS!Z$1,Raw!$B$1:$DG$1,0),0)</f>
        <v>0</v>
      </c>
      <c r="AA126" s="39">
        <f t="shared" si="30"/>
        <v>0</v>
      </c>
      <c r="AB126" s="38" t="str">
        <f>VLOOKUP($A126,Raw!$B$2:$DG$512,MATCH(DPMS!AB$1,Raw!$B$1:$DG$1,0),0)</f>
        <v>246.37</v>
      </c>
      <c r="AD126" s="25" t="e">
        <f t="shared" si="31"/>
        <v>#DIV/0!</v>
      </c>
      <c r="AE126" s="40">
        <f t="shared" si="32"/>
        <v>4.4919230769230776</v>
      </c>
      <c r="AF126" s="40">
        <f t="shared" si="33"/>
        <v>2.015625</v>
      </c>
      <c r="AG126" s="40">
        <f t="shared" si="34"/>
        <v>0.57999999999999996</v>
      </c>
      <c r="AH126" s="40">
        <f t="shared" si="35"/>
        <v>0</v>
      </c>
      <c r="AI126" s="40" t="e">
        <f t="shared" si="36"/>
        <v>#DIV/0!</v>
      </c>
      <c r="AJ126" s="40">
        <f t="shared" si="37"/>
        <v>2.7073626373626376</v>
      </c>
    </row>
    <row r="127" spans="1:36" x14ac:dyDescent="0.3">
      <c r="A127" s="1" t="s">
        <v>2463</v>
      </c>
      <c r="B127" s="36" t="str">
        <f>VLOOKUP($A127,Raw!$B$2:$DG$512,MATCH(DPMS!B$1,Raw!$B$1:$DG$1,0),0)</f>
        <v>0</v>
      </c>
      <c r="C127" s="37">
        <f t="shared" si="19"/>
        <v>0</v>
      </c>
      <c r="D127" s="36" t="str">
        <f>VLOOKUP($A127,Raw!$B$2:$DG$512,MATCH(DPMS!D$1,Raw!$B$1:$DG$1,0),0)</f>
        <v>4</v>
      </c>
      <c r="E127" s="37">
        <f t="shared" si="20"/>
        <v>9.3023255813953487E-2</v>
      </c>
      <c r="F127" s="36" t="str">
        <f>VLOOKUP($A127,Raw!$B$2:$DG$512,MATCH(DPMS!F$1,Raw!$B$1:$DG$1,0),0)</f>
        <v>39</v>
      </c>
      <c r="G127" s="37">
        <f t="shared" si="21"/>
        <v>0.90697674418604646</v>
      </c>
      <c r="H127" s="36" t="str">
        <f>VLOOKUP($A127,Raw!$B$2:$DG$512,MATCH(DPMS!H$1,Raw!$B$1:$DG$1,0),0)</f>
        <v>0</v>
      </c>
      <c r="I127" s="37">
        <f t="shared" si="22"/>
        <v>0</v>
      </c>
      <c r="J127" s="36" t="str">
        <f>VLOOKUP($A127,Raw!$B$2:$DG$512,MATCH(DPMS!J$1,Raw!$B$1:$DG$1,0),0)</f>
        <v>0</v>
      </c>
      <c r="K127" s="37">
        <f t="shared" si="23"/>
        <v>0</v>
      </c>
      <c r="L127" s="36" t="str">
        <f>VLOOKUP($A127,Raw!$B$2:$DG$512,MATCH(DPMS!L$1,Raw!$B$1:$DG$1,0),0)</f>
        <v>0</v>
      </c>
      <c r="M127" s="37">
        <f t="shared" si="24"/>
        <v>0</v>
      </c>
      <c r="N127" s="36" t="str">
        <f>VLOOKUP($A127,Raw!$B$2:$DG$512,MATCH(DPMS!N$1,Raw!$B$1:$DG$1,0),0)</f>
        <v>43</v>
      </c>
      <c r="P127" s="38" t="str">
        <f>VLOOKUP($A127,Raw!$B$2:$DG$512,MATCH(DPMS!P$1,Raw!$B$1:$DG$1,0),0)</f>
        <v>0</v>
      </c>
      <c r="Q127" s="39">
        <f t="shared" si="25"/>
        <v>0</v>
      </c>
      <c r="R127" s="38" t="str">
        <f>VLOOKUP($A127,Raw!$B$2:$DG$512,MATCH(DPMS!R$1,Raw!$B$1:$DG$1,0),0)</f>
        <v>4.96</v>
      </c>
      <c r="S127" s="39">
        <f t="shared" si="26"/>
        <v>0.10243700950020652</v>
      </c>
      <c r="T127" s="38" t="str">
        <f>VLOOKUP($A127,Raw!$B$2:$DG$512,MATCH(DPMS!T$1,Raw!$B$1:$DG$1,0),0)</f>
        <v>43.46</v>
      </c>
      <c r="U127" s="39">
        <f t="shared" si="27"/>
        <v>0.89756299049979349</v>
      </c>
      <c r="V127" s="38" t="str">
        <f>VLOOKUP($A127,Raw!$B$2:$DG$512,MATCH(DPMS!V$1,Raw!$B$1:$DG$1,0),0)</f>
        <v>0</v>
      </c>
      <c r="W127" s="39">
        <f t="shared" si="28"/>
        <v>0</v>
      </c>
      <c r="X127" s="38" t="str">
        <f>VLOOKUP($A127,Raw!$B$2:$DG$512,MATCH(DPMS!X$1,Raw!$B$1:$DG$1,0),0)</f>
        <v>0</v>
      </c>
      <c r="Y127" s="39">
        <f t="shared" si="29"/>
        <v>0</v>
      </c>
      <c r="Z127" s="38" t="str">
        <f>VLOOKUP($A127,Raw!$B$2:$DG$512,MATCH(DPMS!Z$1,Raw!$B$1:$DG$1,0),0)</f>
        <v>0</v>
      </c>
      <c r="AA127" s="39">
        <f t="shared" si="30"/>
        <v>0</v>
      </c>
      <c r="AB127" s="38" t="str">
        <f>VLOOKUP($A127,Raw!$B$2:$DG$512,MATCH(DPMS!AB$1,Raw!$B$1:$DG$1,0),0)</f>
        <v>48.42</v>
      </c>
      <c r="AD127" s="25" t="e">
        <f t="shared" si="31"/>
        <v>#DIV/0!</v>
      </c>
      <c r="AE127" s="40">
        <f t="shared" si="32"/>
        <v>1.24</v>
      </c>
      <c r="AF127" s="40">
        <f t="shared" si="33"/>
        <v>1.1143589743589744</v>
      </c>
      <c r="AG127" s="40" t="e">
        <f t="shared" si="34"/>
        <v>#DIV/0!</v>
      </c>
      <c r="AH127" s="40">
        <f t="shared" si="35"/>
        <v>0</v>
      </c>
      <c r="AI127" s="40" t="e">
        <f t="shared" si="36"/>
        <v>#DIV/0!</v>
      </c>
      <c r="AJ127" s="40">
        <f t="shared" si="37"/>
        <v>1.126046511627907</v>
      </c>
    </row>
    <row r="128" spans="1:36" x14ac:dyDescent="0.3">
      <c r="A128" s="1" t="s">
        <v>2476</v>
      </c>
      <c r="B128" s="36" t="str">
        <f>VLOOKUP($A128,Raw!$B$2:$DG$512,MATCH(DPMS!B$1,Raw!$B$1:$DG$1,0),0)</f>
        <v>0</v>
      </c>
      <c r="C128" s="37">
        <f t="shared" si="19"/>
        <v>0</v>
      </c>
      <c r="D128" s="36" t="str">
        <f>VLOOKUP($A128,Raw!$B$2:$DG$512,MATCH(DPMS!D$1,Raw!$B$1:$DG$1,0),0)</f>
        <v>0</v>
      </c>
      <c r="E128" s="37">
        <f t="shared" si="20"/>
        <v>0</v>
      </c>
      <c r="F128" s="36" t="str">
        <f>VLOOKUP($A128,Raw!$B$2:$DG$512,MATCH(DPMS!F$1,Raw!$B$1:$DG$1,0),0)</f>
        <v>1</v>
      </c>
      <c r="G128" s="37">
        <f t="shared" si="21"/>
        <v>1</v>
      </c>
      <c r="H128" s="36" t="str">
        <f>VLOOKUP($A128,Raw!$B$2:$DG$512,MATCH(DPMS!H$1,Raw!$B$1:$DG$1,0),0)</f>
        <v>0</v>
      </c>
      <c r="I128" s="37">
        <f t="shared" si="22"/>
        <v>0</v>
      </c>
      <c r="J128" s="36" t="str">
        <f>VLOOKUP($A128,Raw!$B$2:$DG$512,MATCH(DPMS!J$1,Raw!$B$1:$DG$1,0),0)</f>
        <v>0</v>
      </c>
      <c r="K128" s="37">
        <f t="shared" si="23"/>
        <v>0</v>
      </c>
      <c r="L128" s="36" t="str">
        <f>VLOOKUP($A128,Raw!$B$2:$DG$512,MATCH(DPMS!L$1,Raw!$B$1:$DG$1,0),0)</f>
        <v>0</v>
      </c>
      <c r="M128" s="37">
        <f t="shared" si="24"/>
        <v>0</v>
      </c>
      <c r="N128" s="36" t="str">
        <f>VLOOKUP($A128,Raw!$B$2:$DG$512,MATCH(DPMS!N$1,Raw!$B$1:$DG$1,0),0)</f>
        <v>1</v>
      </c>
      <c r="P128" s="38" t="str">
        <f>VLOOKUP($A128,Raw!$B$2:$DG$512,MATCH(DPMS!P$1,Raw!$B$1:$DG$1,0),0)</f>
        <v>0</v>
      </c>
      <c r="Q128" s="39">
        <f t="shared" si="25"/>
        <v>0</v>
      </c>
      <c r="R128" s="38" t="str">
        <f>VLOOKUP($A128,Raw!$B$2:$DG$512,MATCH(DPMS!R$1,Raw!$B$1:$DG$1,0),0)</f>
        <v>0</v>
      </c>
      <c r="S128" s="39">
        <f t="shared" si="26"/>
        <v>0</v>
      </c>
      <c r="T128" s="38" t="str">
        <f>VLOOKUP($A128,Raw!$B$2:$DG$512,MATCH(DPMS!T$1,Raw!$B$1:$DG$1,0),0)</f>
        <v>1.03</v>
      </c>
      <c r="U128" s="39">
        <f t="shared" si="27"/>
        <v>1</v>
      </c>
      <c r="V128" s="38" t="str">
        <f>VLOOKUP($A128,Raw!$B$2:$DG$512,MATCH(DPMS!V$1,Raw!$B$1:$DG$1,0),0)</f>
        <v>0</v>
      </c>
      <c r="W128" s="39">
        <f t="shared" si="28"/>
        <v>0</v>
      </c>
      <c r="X128" s="38" t="str">
        <f>VLOOKUP($A128,Raw!$B$2:$DG$512,MATCH(DPMS!X$1,Raw!$B$1:$DG$1,0),0)</f>
        <v>0</v>
      </c>
      <c r="Y128" s="39">
        <f t="shared" si="29"/>
        <v>0</v>
      </c>
      <c r="Z128" s="38" t="str">
        <f>VLOOKUP($A128,Raw!$B$2:$DG$512,MATCH(DPMS!Z$1,Raw!$B$1:$DG$1,0),0)</f>
        <v>0</v>
      </c>
      <c r="AA128" s="39">
        <f t="shared" si="30"/>
        <v>0</v>
      </c>
      <c r="AB128" s="38" t="str">
        <f>VLOOKUP($A128,Raw!$B$2:$DG$512,MATCH(DPMS!AB$1,Raw!$B$1:$DG$1,0),0)</f>
        <v>1.03</v>
      </c>
      <c r="AD128" s="25" t="e">
        <f t="shared" si="31"/>
        <v>#DIV/0!</v>
      </c>
      <c r="AE128" s="40" t="e">
        <f t="shared" si="32"/>
        <v>#DIV/0!</v>
      </c>
      <c r="AF128" s="40">
        <f t="shared" si="33"/>
        <v>1.03</v>
      </c>
      <c r="AG128" s="40" t="e">
        <f t="shared" si="34"/>
        <v>#DIV/0!</v>
      </c>
      <c r="AH128" s="40">
        <f t="shared" si="35"/>
        <v>0</v>
      </c>
      <c r="AI128" s="40" t="e">
        <f t="shared" si="36"/>
        <v>#DIV/0!</v>
      </c>
      <c r="AJ128" s="40">
        <f t="shared" si="37"/>
        <v>1.03</v>
      </c>
    </row>
    <row r="129" spans="1:36" x14ac:dyDescent="0.3">
      <c r="A129" s="1" t="s">
        <v>2488</v>
      </c>
      <c r="B129" s="36" t="str">
        <f>VLOOKUP($A129,Raw!$B$2:$DG$512,MATCH(DPMS!B$1,Raw!$B$1:$DG$1,0),0)</f>
        <v>0</v>
      </c>
      <c r="C129" s="37" t="e">
        <f t="shared" si="19"/>
        <v>#DIV/0!</v>
      </c>
      <c r="D129" s="36" t="str">
        <f>VLOOKUP($A129,Raw!$B$2:$DG$512,MATCH(DPMS!D$1,Raw!$B$1:$DG$1,0),0)</f>
        <v>0</v>
      </c>
      <c r="E129" s="37" t="e">
        <f t="shared" si="20"/>
        <v>#DIV/0!</v>
      </c>
      <c r="F129" s="36" t="str">
        <f>VLOOKUP($A129,Raw!$B$2:$DG$512,MATCH(DPMS!F$1,Raw!$B$1:$DG$1,0),0)</f>
        <v>0</v>
      </c>
      <c r="G129" s="37" t="e">
        <f t="shared" si="21"/>
        <v>#DIV/0!</v>
      </c>
      <c r="H129" s="36" t="str">
        <f>VLOOKUP($A129,Raw!$B$2:$DG$512,MATCH(DPMS!H$1,Raw!$B$1:$DG$1,0),0)</f>
        <v>0</v>
      </c>
      <c r="I129" s="37" t="e">
        <f t="shared" si="22"/>
        <v>#DIV/0!</v>
      </c>
      <c r="J129" s="36" t="str">
        <f>VLOOKUP($A129,Raw!$B$2:$DG$512,MATCH(DPMS!J$1,Raw!$B$1:$DG$1,0),0)</f>
        <v>0</v>
      </c>
      <c r="K129" s="37" t="e">
        <f t="shared" si="23"/>
        <v>#DIV/0!</v>
      </c>
      <c r="L129" s="36" t="str">
        <f>VLOOKUP($A129,Raw!$B$2:$DG$512,MATCH(DPMS!L$1,Raw!$B$1:$DG$1,0),0)</f>
        <v>0</v>
      </c>
      <c r="M129" s="37" t="e">
        <f t="shared" si="24"/>
        <v>#DIV/0!</v>
      </c>
      <c r="N129" s="36" t="str">
        <f>VLOOKUP($A129,Raw!$B$2:$DG$512,MATCH(DPMS!N$1,Raw!$B$1:$DG$1,0),0)</f>
        <v>0</v>
      </c>
      <c r="P129" s="38" t="str">
        <f>VLOOKUP($A129,Raw!$B$2:$DG$512,MATCH(DPMS!P$1,Raw!$B$1:$DG$1,0),0)</f>
        <v>0</v>
      </c>
      <c r="Q129" s="39" t="e">
        <f t="shared" si="25"/>
        <v>#DIV/0!</v>
      </c>
      <c r="R129" s="38" t="str">
        <f>VLOOKUP($A129,Raw!$B$2:$DG$512,MATCH(DPMS!R$1,Raw!$B$1:$DG$1,0),0)</f>
        <v>0</v>
      </c>
      <c r="S129" s="39" t="e">
        <f t="shared" si="26"/>
        <v>#DIV/0!</v>
      </c>
      <c r="T129" s="38" t="str">
        <f>VLOOKUP($A129,Raw!$B$2:$DG$512,MATCH(DPMS!T$1,Raw!$B$1:$DG$1,0),0)</f>
        <v>0</v>
      </c>
      <c r="U129" s="39" t="e">
        <f t="shared" si="27"/>
        <v>#DIV/0!</v>
      </c>
      <c r="V129" s="38" t="str">
        <f>VLOOKUP($A129,Raw!$B$2:$DG$512,MATCH(DPMS!V$1,Raw!$B$1:$DG$1,0),0)</f>
        <v>0</v>
      </c>
      <c r="W129" s="39" t="e">
        <f t="shared" si="28"/>
        <v>#DIV/0!</v>
      </c>
      <c r="X129" s="38" t="str">
        <f>VLOOKUP($A129,Raw!$B$2:$DG$512,MATCH(DPMS!X$1,Raw!$B$1:$DG$1,0),0)</f>
        <v>0</v>
      </c>
      <c r="Y129" s="39" t="e">
        <f t="shared" si="29"/>
        <v>#DIV/0!</v>
      </c>
      <c r="Z129" s="38" t="str">
        <f>VLOOKUP($A129,Raw!$B$2:$DG$512,MATCH(DPMS!Z$1,Raw!$B$1:$DG$1,0),0)</f>
        <v>0</v>
      </c>
      <c r="AA129" s="39" t="e">
        <f t="shared" si="30"/>
        <v>#DIV/0!</v>
      </c>
      <c r="AB129" s="38" t="str">
        <f>VLOOKUP($A129,Raw!$B$2:$DG$512,MATCH(DPMS!AB$1,Raw!$B$1:$DG$1,0),0)</f>
        <v>0</v>
      </c>
      <c r="AD129" s="25" t="e">
        <f t="shared" si="31"/>
        <v>#DIV/0!</v>
      </c>
      <c r="AE129" s="40" t="e">
        <f t="shared" si="32"/>
        <v>#DIV/0!</v>
      </c>
      <c r="AF129" s="40" t="e">
        <f t="shared" si="33"/>
        <v>#DIV/0!</v>
      </c>
      <c r="AG129" s="40" t="e">
        <f t="shared" si="34"/>
        <v>#DIV/0!</v>
      </c>
      <c r="AH129" s="40">
        <f t="shared" si="35"/>
        <v>0</v>
      </c>
      <c r="AI129" s="40" t="e">
        <f t="shared" si="36"/>
        <v>#DIV/0!</v>
      </c>
      <c r="AJ129" s="40" t="e">
        <f t="shared" si="37"/>
        <v>#DIV/0!</v>
      </c>
    </row>
    <row r="130" spans="1:36" x14ac:dyDescent="0.3">
      <c r="A130" s="1" t="s">
        <v>2497</v>
      </c>
      <c r="B130" s="36" t="str">
        <f>VLOOKUP($A130,Raw!$B$2:$DG$512,MATCH(DPMS!B$1,Raw!$B$1:$DG$1,0),0)</f>
        <v>0</v>
      </c>
      <c r="C130" s="37" t="e">
        <f t="shared" si="19"/>
        <v>#DIV/0!</v>
      </c>
      <c r="D130" s="36" t="str">
        <f>VLOOKUP($A130,Raw!$B$2:$DG$512,MATCH(DPMS!D$1,Raw!$B$1:$DG$1,0),0)</f>
        <v>0</v>
      </c>
      <c r="E130" s="37" t="e">
        <f t="shared" si="20"/>
        <v>#DIV/0!</v>
      </c>
      <c r="F130" s="36" t="str">
        <f>VLOOKUP($A130,Raw!$B$2:$DG$512,MATCH(DPMS!F$1,Raw!$B$1:$DG$1,0),0)</f>
        <v>0</v>
      </c>
      <c r="G130" s="37" t="e">
        <f t="shared" si="21"/>
        <v>#DIV/0!</v>
      </c>
      <c r="H130" s="36" t="str">
        <f>VLOOKUP($A130,Raw!$B$2:$DG$512,MATCH(DPMS!H$1,Raw!$B$1:$DG$1,0),0)</f>
        <v>0</v>
      </c>
      <c r="I130" s="37" t="e">
        <f t="shared" si="22"/>
        <v>#DIV/0!</v>
      </c>
      <c r="J130" s="36" t="str">
        <f>VLOOKUP($A130,Raw!$B$2:$DG$512,MATCH(DPMS!J$1,Raw!$B$1:$DG$1,0),0)</f>
        <v>0</v>
      </c>
      <c r="K130" s="37" t="e">
        <f t="shared" si="23"/>
        <v>#DIV/0!</v>
      </c>
      <c r="L130" s="36" t="str">
        <f>VLOOKUP($A130,Raw!$B$2:$DG$512,MATCH(DPMS!L$1,Raw!$B$1:$DG$1,0),0)</f>
        <v>0</v>
      </c>
      <c r="M130" s="37" t="e">
        <f t="shared" si="24"/>
        <v>#DIV/0!</v>
      </c>
      <c r="N130" s="36" t="str">
        <f>VLOOKUP($A130,Raw!$B$2:$DG$512,MATCH(DPMS!N$1,Raw!$B$1:$DG$1,0),0)</f>
        <v>0</v>
      </c>
      <c r="P130" s="38" t="str">
        <f>VLOOKUP($A130,Raw!$B$2:$DG$512,MATCH(DPMS!P$1,Raw!$B$1:$DG$1,0),0)</f>
        <v>0</v>
      </c>
      <c r="Q130" s="39" t="e">
        <f t="shared" si="25"/>
        <v>#DIV/0!</v>
      </c>
      <c r="R130" s="38" t="str">
        <f>VLOOKUP($A130,Raw!$B$2:$DG$512,MATCH(DPMS!R$1,Raw!$B$1:$DG$1,0),0)</f>
        <v>0</v>
      </c>
      <c r="S130" s="39" t="e">
        <f t="shared" si="26"/>
        <v>#DIV/0!</v>
      </c>
      <c r="T130" s="38" t="str">
        <f>VLOOKUP($A130,Raw!$B$2:$DG$512,MATCH(DPMS!T$1,Raw!$B$1:$DG$1,0),0)</f>
        <v>0</v>
      </c>
      <c r="U130" s="39" t="e">
        <f t="shared" si="27"/>
        <v>#DIV/0!</v>
      </c>
      <c r="V130" s="38" t="str">
        <f>VLOOKUP($A130,Raw!$B$2:$DG$512,MATCH(DPMS!V$1,Raw!$B$1:$DG$1,0),0)</f>
        <v>0</v>
      </c>
      <c r="W130" s="39" t="e">
        <f t="shared" si="28"/>
        <v>#DIV/0!</v>
      </c>
      <c r="X130" s="38" t="str">
        <f>VLOOKUP($A130,Raw!$B$2:$DG$512,MATCH(DPMS!X$1,Raw!$B$1:$DG$1,0),0)</f>
        <v>0</v>
      </c>
      <c r="Y130" s="39" t="e">
        <f t="shared" si="29"/>
        <v>#DIV/0!</v>
      </c>
      <c r="Z130" s="38" t="str">
        <f>VLOOKUP($A130,Raw!$B$2:$DG$512,MATCH(DPMS!Z$1,Raw!$B$1:$DG$1,0),0)</f>
        <v>0</v>
      </c>
      <c r="AA130" s="39" t="e">
        <f t="shared" si="30"/>
        <v>#DIV/0!</v>
      </c>
      <c r="AB130" s="38" t="str">
        <f>VLOOKUP($A130,Raw!$B$2:$DG$512,MATCH(DPMS!AB$1,Raw!$B$1:$DG$1,0),0)</f>
        <v>0</v>
      </c>
      <c r="AD130" s="25" t="e">
        <f t="shared" si="31"/>
        <v>#DIV/0!</v>
      </c>
      <c r="AE130" s="40" t="e">
        <f t="shared" si="32"/>
        <v>#DIV/0!</v>
      </c>
      <c r="AF130" s="40" t="e">
        <f t="shared" si="33"/>
        <v>#DIV/0!</v>
      </c>
      <c r="AG130" s="40" t="e">
        <f t="shared" si="34"/>
        <v>#DIV/0!</v>
      </c>
      <c r="AH130" s="40">
        <f t="shared" si="35"/>
        <v>0</v>
      </c>
      <c r="AI130" s="40" t="e">
        <f t="shared" si="36"/>
        <v>#DIV/0!</v>
      </c>
      <c r="AJ130" s="40" t="e">
        <f t="shared" si="37"/>
        <v>#DIV/0!</v>
      </c>
    </row>
    <row r="131" spans="1:36" x14ac:dyDescent="0.3">
      <c r="A131" s="1" t="s">
        <v>2504</v>
      </c>
      <c r="B131" s="36" t="str">
        <f>VLOOKUP($A131,Raw!$B$2:$DG$512,MATCH(DPMS!B$1,Raw!$B$1:$DG$1,0),0)</f>
        <v>0</v>
      </c>
      <c r="C131" s="37" t="e">
        <f t="shared" ref="C131:C194" si="38">B131/N131</f>
        <v>#DIV/0!</v>
      </c>
      <c r="D131" s="36" t="str">
        <f>VLOOKUP($A131,Raw!$B$2:$DG$512,MATCH(DPMS!D$1,Raw!$B$1:$DG$1,0),0)</f>
        <v>0</v>
      </c>
      <c r="E131" s="37" t="e">
        <f t="shared" ref="E131:E194" si="39">D131/N131</f>
        <v>#DIV/0!</v>
      </c>
      <c r="F131" s="36" t="str">
        <f>VLOOKUP($A131,Raw!$B$2:$DG$512,MATCH(DPMS!F$1,Raw!$B$1:$DG$1,0),0)</f>
        <v>0</v>
      </c>
      <c r="G131" s="37" t="e">
        <f t="shared" ref="G131:G194" si="40">F131/N131</f>
        <v>#DIV/0!</v>
      </c>
      <c r="H131" s="36" t="str">
        <f>VLOOKUP($A131,Raw!$B$2:$DG$512,MATCH(DPMS!H$1,Raw!$B$1:$DG$1,0),0)</f>
        <v>0</v>
      </c>
      <c r="I131" s="37" t="e">
        <f t="shared" ref="I131:I194" si="41">H131/N131</f>
        <v>#DIV/0!</v>
      </c>
      <c r="J131" s="36" t="str">
        <f>VLOOKUP($A131,Raw!$B$2:$DG$512,MATCH(DPMS!J$1,Raw!$B$1:$DG$1,0),0)</f>
        <v>0</v>
      </c>
      <c r="K131" s="37" t="e">
        <f t="shared" ref="K131:K194" si="42">J131/N131</f>
        <v>#DIV/0!</v>
      </c>
      <c r="L131" s="36" t="str">
        <f>VLOOKUP($A131,Raw!$B$2:$DG$512,MATCH(DPMS!L$1,Raw!$B$1:$DG$1,0),0)</f>
        <v>0</v>
      </c>
      <c r="M131" s="37" t="e">
        <f t="shared" ref="M131:M194" si="43">L131/N131</f>
        <v>#DIV/0!</v>
      </c>
      <c r="N131" s="36" t="str">
        <f>VLOOKUP($A131,Raw!$B$2:$DG$512,MATCH(DPMS!N$1,Raw!$B$1:$DG$1,0),0)</f>
        <v>0</v>
      </c>
      <c r="P131" s="38" t="str">
        <f>VLOOKUP($A131,Raw!$B$2:$DG$512,MATCH(DPMS!P$1,Raw!$B$1:$DG$1,0),0)</f>
        <v>0</v>
      </c>
      <c r="Q131" s="39" t="e">
        <f t="shared" ref="Q131:Q194" si="44">P131/AB131</f>
        <v>#DIV/0!</v>
      </c>
      <c r="R131" s="38" t="str">
        <f>VLOOKUP($A131,Raw!$B$2:$DG$512,MATCH(DPMS!R$1,Raw!$B$1:$DG$1,0),0)</f>
        <v>0</v>
      </c>
      <c r="S131" s="39" t="e">
        <f t="shared" ref="S131:S194" si="45">R131/AB131</f>
        <v>#DIV/0!</v>
      </c>
      <c r="T131" s="38" t="str">
        <f>VLOOKUP($A131,Raw!$B$2:$DG$512,MATCH(DPMS!T$1,Raw!$B$1:$DG$1,0),0)</f>
        <v>0</v>
      </c>
      <c r="U131" s="39" t="e">
        <f t="shared" ref="U131:U194" si="46">T131/AB131</f>
        <v>#DIV/0!</v>
      </c>
      <c r="V131" s="38" t="str">
        <f>VLOOKUP($A131,Raw!$B$2:$DG$512,MATCH(DPMS!V$1,Raw!$B$1:$DG$1,0),0)</f>
        <v>0</v>
      </c>
      <c r="W131" s="39" t="e">
        <f t="shared" ref="W131:W194" si="47">V131/AB131</f>
        <v>#DIV/0!</v>
      </c>
      <c r="X131" s="38" t="str">
        <f>VLOOKUP($A131,Raw!$B$2:$DG$512,MATCH(DPMS!X$1,Raw!$B$1:$DG$1,0),0)</f>
        <v>0</v>
      </c>
      <c r="Y131" s="39" t="e">
        <f t="shared" ref="Y131:Y194" si="48">X131/AB131</f>
        <v>#DIV/0!</v>
      </c>
      <c r="Z131" s="38" t="str">
        <f>VLOOKUP($A131,Raw!$B$2:$DG$512,MATCH(DPMS!Z$1,Raw!$B$1:$DG$1,0),0)</f>
        <v>0</v>
      </c>
      <c r="AA131" s="39" t="e">
        <f t="shared" ref="AA131:AA194" si="49">Z131/AB131</f>
        <v>#DIV/0!</v>
      </c>
      <c r="AB131" s="38" t="str">
        <f>VLOOKUP($A131,Raw!$B$2:$DG$512,MATCH(DPMS!AB$1,Raw!$B$1:$DG$1,0),0)</f>
        <v>0</v>
      </c>
      <c r="AD131" s="25" t="e">
        <f t="shared" ref="AD131:AD194" si="50">P131/B131</f>
        <v>#DIV/0!</v>
      </c>
      <c r="AE131" s="40" t="e">
        <f t="shared" ref="AE131:AE194" si="51">R131/D131</f>
        <v>#DIV/0!</v>
      </c>
      <c r="AF131" s="40" t="e">
        <f t="shared" ref="AF131:AF194" si="52">T131/F131</f>
        <v>#DIV/0!</v>
      </c>
      <c r="AG131" s="40" t="e">
        <f t="shared" ref="AG131:AG194" si="53">V131/H131</f>
        <v>#DIV/0!</v>
      </c>
      <c r="AH131" s="40">
        <f t="shared" ref="AH131:AH194" si="54">X131/2</f>
        <v>0</v>
      </c>
      <c r="AI131" s="40" t="e">
        <f t="shared" ref="AI131:AI194" si="55">Z131/L131</f>
        <v>#DIV/0!</v>
      </c>
      <c r="AJ131" s="40" t="e">
        <f t="shared" ref="AJ131:AJ194" si="56">AB131/N131</f>
        <v>#DIV/0!</v>
      </c>
    </row>
    <row r="132" spans="1:36" x14ac:dyDescent="0.3">
      <c r="A132" s="1" t="s">
        <v>2511</v>
      </c>
      <c r="B132" s="36" t="str">
        <f>VLOOKUP($A132,Raw!$B$2:$DG$512,MATCH(DPMS!B$1,Raw!$B$1:$DG$1,0),0)</f>
        <v>0</v>
      </c>
      <c r="C132" s="37" t="e">
        <f t="shared" si="38"/>
        <v>#DIV/0!</v>
      </c>
      <c r="D132" s="36" t="str">
        <f>VLOOKUP($A132,Raw!$B$2:$DG$512,MATCH(DPMS!D$1,Raw!$B$1:$DG$1,0),0)</f>
        <v>0</v>
      </c>
      <c r="E132" s="37" t="e">
        <f t="shared" si="39"/>
        <v>#DIV/0!</v>
      </c>
      <c r="F132" s="36" t="str">
        <f>VLOOKUP($A132,Raw!$B$2:$DG$512,MATCH(DPMS!F$1,Raw!$B$1:$DG$1,0),0)</f>
        <v>0</v>
      </c>
      <c r="G132" s="37" t="e">
        <f t="shared" si="40"/>
        <v>#DIV/0!</v>
      </c>
      <c r="H132" s="36" t="str">
        <f>VLOOKUP($A132,Raw!$B$2:$DG$512,MATCH(DPMS!H$1,Raw!$B$1:$DG$1,0),0)</f>
        <v>0</v>
      </c>
      <c r="I132" s="37" t="e">
        <f t="shared" si="41"/>
        <v>#DIV/0!</v>
      </c>
      <c r="J132" s="36" t="str">
        <f>VLOOKUP($A132,Raw!$B$2:$DG$512,MATCH(DPMS!J$1,Raw!$B$1:$DG$1,0),0)</f>
        <v>0</v>
      </c>
      <c r="K132" s="37" t="e">
        <f t="shared" si="42"/>
        <v>#DIV/0!</v>
      </c>
      <c r="L132" s="36" t="str">
        <f>VLOOKUP($A132,Raw!$B$2:$DG$512,MATCH(DPMS!L$1,Raw!$B$1:$DG$1,0),0)</f>
        <v>0</v>
      </c>
      <c r="M132" s="37" t="e">
        <f t="shared" si="43"/>
        <v>#DIV/0!</v>
      </c>
      <c r="N132" s="36" t="str">
        <f>VLOOKUP($A132,Raw!$B$2:$DG$512,MATCH(DPMS!N$1,Raw!$B$1:$DG$1,0),0)</f>
        <v>0</v>
      </c>
      <c r="P132" s="38" t="str">
        <f>VLOOKUP($A132,Raw!$B$2:$DG$512,MATCH(DPMS!P$1,Raw!$B$1:$DG$1,0),0)</f>
        <v>0</v>
      </c>
      <c r="Q132" s="39" t="e">
        <f t="shared" si="44"/>
        <v>#DIV/0!</v>
      </c>
      <c r="R132" s="38" t="str">
        <f>VLOOKUP($A132,Raw!$B$2:$DG$512,MATCH(DPMS!R$1,Raw!$B$1:$DG$1,0),0)</f>
        <v>0</v>
      </c>
      <c r="S132" s="39" t="e">
        <f t="shared" si="45"/>
        <v>#DIV/0!</v>
      </c>
      <c r="T132" s="38" t="str">
        <f>VLOOKUP($A132,Raw!$B$2:$DG$512,MATCH(DPMS!T$1,Raw!$B$1:$DG$1,0),0)</f>
        <v>0</v>
      </c>
      <c r="U132" s="39" t="e">
        <f t="shared" si="46"/>
        <v>#DIV/0!</v>
      </c>
      <c r="V132" s="38" t="str">
        <f>VLOOKUP($A132,Raw!$B$2:$DG$512,MATCH(DPMS!V$1,Raw!$B$1:$DG$1,0),0)</f>
        <v>0</v>
      </c>
      <c r="W132" s="39" t="e">
        <f t="shared" si="47"/>
        <v>#DIV/0!</v>
      </c>
      <c r="X132" s="38" t="str">
        <f>VLOOKUP($A132,Raw!$B$2:$DG$512,MATCH(DPMS!X$1,Raw!$B$1:$DG$1,0),0)</f>
        <v>0</v>
      </c>
      <c r="Y132" s="39" t="e">
        <f t="shared" si="48"/>
        <v>#DIV/0!</v>
      </c>
      <c r="Z132" s="38" t="str">
        <f>VLOOKUP($A132,Raw!$B$2:$DG$512,MATCH(DPMS!Z$1,Raw!$B$1:$DG$1,0),0)</f>
        <v>0</v>
      </c>
      <c r="AA132" s="39" t="e">
        <f t="shared" si="49"/>
        <v>#DIV/0!</v>
      </c>
      <c r="AB132" s="38" t="str">
        <f>VLOOKUP($A132,Raw!$B$2:$DG$512,MATCH(DPMS!AB$1,Raw!$B$1:$DG$1,0),0)</f>
        <v>0</v>
      </c>
      <c r="AD132" s="25" t="e">
        <f t="shared" si="50"/>
        <v>#DIV/0!</v>
      </c>
      <c r="AE132" s="40" t="e">
        <f t="shared" si="51"/>
        <v>#DIV/0!</v>
      </c>
      <c r="AF132" s="40" t="e">
        <f t="shared" si="52"/>
        <v>#DIV/0!</v>
      </c>
      <c r="AG132" s="40" t="e">
        <f t="shared" si="53"/>
        <v>#DIV/0!</v>
      </c>
      <c r="AH132" s="40">
        <f t="shared" si="54"/>
        <v>0</v>
      </c>
      <c r="AI132" s="40" t="e">
        <f t="shared" si="55"/>
        <v>#DIV/0!</v>
      </c>
      <c r="AJ132" s="40" t="e">
        <f t="shared" si="56"/>
        <v>#DIV/0!</v>
      </c>
    </row>
    <row r="133" spans="1:36" x14ac:dyDescent="0.3">
      <c r="A133" s="1" t="s">
        <v>2518</v>
      </c>
      <c r="B133" s="36" t="str">
        <f>VLOOKUP($A133,Raw!$B$2:$DG$512,MATCH(DPMS!B$1,Raw!$B$1:$DG$1,0),0)</f>
        <v>0</v>
      </c>
      <c r="C133" s="37">
        <f t="shared" si="38"/>
        <v>0</v>
      </c>
      <c r="D133" s="36" t="str">
        <f>VLOOKUP($A133,Raw!$B$2:$DG$512,MATCH(DPMS!D$1,Raw!$B$1:$DG$1,0),0)</f>
        <v>11</v>
      </c>
      <c r="E133" s="37">
        <f t="shared" si="39"/>
        <v>3.5714285714285712E-2</v>
      </c>
      <c r="F133" s="36" t="str">
        <f>VLOOKUP($A133,Raw!$B$2:$DG$512,MATCH(DPMS!F$1,Raw!$B$1:$DG$1,0),0)</f>
        <v>250</v>
      </c>
      <c r="G133" s="37">
        <f t="shared" si="40"/>
        <v>0.81168831168831168</v>
      </c>
      <c r="H133" s="36" t="str">
        <f>VLOOKUP($A133,Raw!$B$2:$DG$512,MATCH(DPMS!H$1,Raw!$B$1:$DG$1,0),0)</f>
        <v>47</v>
      </c>
      <c r="I133" s="37">
        <f t="shared" si="41"/>
        <v>0.15259740259740259</v>
      </c>
      <c r="J133" s="36" t="str">
        <f>VLOOKUP($A133,Raw!$B$2:$DG$512,MATCH(DPMS!J$1,Raw!$B$1:$DG$1,0),0)</f>
        <v>0</v>
      </c>
      <c r="K133" s="37">
        <f t="shared" si="42"/>
        <v>0</v>
      </c>
      <c r="L133" s="36" t="str">
        <f>VLOOKUP($A133,Raw!$B$2:$DG$512,MATCH(DPMS!L$1,Raw!$B$1:$DG$1,0),0)</f>
        <v>0</v>
      </c>
      <c r="M133" s="37">
        <f t="shared" si="43"/>
        <v>0</v>
      </c>
      <c r="N133" s="36" t="str">
        <f>VLOOKUP($A133,Raw!$B$2:$DG$512,MATCH(DPMS!N$1,Raw!$B$1:$DG$1,0),0)</f>
        <v>308</v>
      </c>
      <c r="P133" s="38" t="str">
        <f>VLOOKUP($A133,Raw!$B$2:$DG$512,MATCH(DPMS!P$1,Raw!$B$1:$DG$1,0),0)</f>
        <v>0</v>
      </c>
      <c r="Q133" s="39">
        <f t="shared" si="44"/>
        <v>0</v>
      </c>
      <c r="R133" s="38" t="str">
        <f>VLOOKUP($A133,Raw!$B$2:$DG$512,MATCH(DPMS!R$1,Raw!$B$1:$DG$1,0),0)</f>
        <v>68.43</v>
      </c>
      <c r="S133" s="39">
        <f t="shared" si="45"/>
        <v>0.14384209530616107</v>
      </c>
      <c r="T133" s="38" t="str">
        <f>VLOOKUP($A133,Raw!$B$2:$DG$512,MATCH(DPMS!T$1,Raw!$B$1:$DG$1,0),0)</f>
        <v>360.79</v>
      </c>
      <c r="U133" s="39">
        <f t="shared" si="46"/>
        <v>0.75839236541735855</v>
      </c>
      <c r="V133" s="38" t="str">
        <f>VLOOKUP($A133,Raw!$B$2:$DG$512,MATCH(DPMS!V$1,Raw!$B$1:$DG$1,0),0)</f>
        <v>46.51</v>
      </c>
      <c r="W133" s="39">
        <f t="shared" si="47"/>
        <v>9.7765539276480351E-2</v>
      </c>
      <c r="X133" s="38" t="str">
        <f>VLOOKUP($A133,Raw!$B$2:$DG$512,MATCH(DPMS!X$1,Raw!$B$1:$DG$1,0),0)</f>
        <v>0</v>
      </c>
      <c r="Y133" s="39">
        <f t="shared" si="48"/>
        <v>0</v>
      </c>
      <c r="Z133" s="38" t="str">
        <f>VLOOKUP($A133,Raw!$B$2:$DG$512,MATCH(DPMS!Z$1,Raw!$B$1:$DG$1,0),0)</f>
        <v>0</v>
      </c>
      <c r="AA133" s="39">
        <f t="shared" si="49"/>
        <v>0</v>
      </c>
      <c r="AB133" s="38" t="str">
        <f>VLOOKUP($A133,Raw!$B$2:$DG$512,MATCH(DPMS!AB$1,Raw!$B$1:$DG$1,0),0)</f>
        <v>475.73</v>
      </c>
      <c r="AD133" s="25" t="e">
        <f t="shared" si="50"/>
        <v>#DIV/0!</v>
      </c>
      <c r="AE133" s="40">
        <f t="shared" si="51"/>
        <v>6.2209090909090916</v>
      </c>
      <c r="AF133" s="40">
        <f t="shared" si="52"/>
        <v>1.44316</v>
      </c>
      <c r="AG133" s="40">
        <f t="shared" si="53"/>
        <v>0.9895744680851063</v>
      </c>
      <c r="AH133" s="40">
        <f t="shared" si="54"/>
        <v>0</v>
      </c>
      <c r="AI133" s="40" t="e">
        <f t="shared" si="55"/>
        <v>#DIV/0!</v>
      </c>
      <c r="AJ133" s="40">
        <f t="shared" si="56"/>
        <v>1.5445779220779221</v>
      </c>
    </row>
    <row r="134" spans="1:36" x14ac:dyDescent="0.3">
      <c r="A134" s="1" t="s">
        <v>2534</v>
      </c>
      <c r="B134" s="36" t="str">
        <f>VLOOKUP($A134,Raw!$B$2:$DG$512,MATCH(DPMS!B$1,Raw!$B$1:$DG$1,0),0)</f>
        <v>0</v>
      </c>
      <c r="C134" s="37" t="e">
        <f t="shared" si="38"/>
        <v>#DIV/0!</v>
      </c>
      <c r="D134" s="36" t="str">
        <f>VLOOKUP($A134,Raw!$B$2:$DG$512,MATCH(DPMS!D$1,Raw!$B$1:$DG$1,0),0)</f>
        <v>0</v>
      </c>
      <c r="E134" s="37" t="e">
        <f t="shared" si="39"/>
        <v>#DIV/0!</v>
      </c>
      <c r="F134" s="36" t="str">
        <f>VLOOKUP($A134,Raw!$B$2:$DG$512,MATCH(DPMS!F$1,Raw!$B$1:$DG$1,0),0)</f>
        <v>0</v>
      </c>
      <c r="G134" s="37" t="e">
        <f t="shared" si="40"/>
        <v>#DIV/0!</v>
      </c>
      <c r="H134" s="36" t="str">
        <f>VLOOKUP($A134,Raw!$B$2:$DG$512,MATCH(DPMS!H$1,Raw!$B$1:$DG$1,0),0)</f>
        <v>0</v>
      </c>
      <c r="I134" s="37" t="e">
        <f t="shared" si="41"/>
        <v>#DIV/0!</v>
      </c>
      <c r="J134" s="36" t="str">
        <f>VLOOKUP($A134,Raw!$B$2:$DG$512,MATCH(DPMS!J$1,Raw!$B$1:$DG$1,0),0)</f>
        <v>0</v>
      </c>
      <c r="K134" s="37" t="e">
        <f t="shared" si="42"/>
        <v>#DIV/0!</v>
      </c>
      <c r="L134" s="36" t="str">
        <f>VLOOKUP($A134,Raw!$B$2:$DG$512,MATCH(DPMS!L$1,Raw!$B$1:$DG$1,0),0)</f>
        <v>0</v>
      </c>
      <c r="M134" s="37" t="e">
        <f t="shared" si="43"/>
        <v>#DIV/0!</v>
      </c>
      <c r="N134" s="36" t="str">
        <f>VLOOKUP($A134,Raw!$B$2:$DG$512,MATCH(DPMS!N$1,Raw!$B$1:$DG$1,0),0)</f>
        <v>0</v>
      </c>
      <c r="P134" s="38" t="str">
        <f>VLOOKUP($A134,Raw!$B$2:$DG$512,MATCH(DPMS!P$1,Raw!$B$1:$DG$1,0),0)</f>
        <v>0</v>
      </c>
      <c r="Q134" s="39" t="e">
        <f t="shared" si="44"/>
        <v>#DIV/0!</v>
      </c>
      <c r="R134" s="38" t="str">
        <f>VLOOKUP($A134,Raw!$B$2:$DG$512,MATCH(DPMS!R$1,Raw!$B$1:$DG$1,0),0)</f>
        <v>0</v>
      </c>
      <c r="S134" s="39" t="e">
        <f t="shared" si="45"/>
        <v>#DIV/0!</v>
      </c>
      <c r="T134" s="38" t="str">
        <f>VLOOKUP($A134,Raw!$B$2:$DG$512,MATCH(DPMS!T$1,Raw!$B$1:$DG$1,0),0)</f>
        <v>0</v>
      </c>
      <c r="U134" s="39" t="e">
        <f t="shared" si="46"/>
        <v>#DIV/0!</v>
      </c>
      <c r="V134" s="38" t="str">
        <f>VLOOKUP($A134,Raw!$B$2:$DG$512,MATCH(DPMS!V$1,Raw!$B$1:$DG$1,0),0)</f>
        <v>0</v>
      </c>
      <c r="W134" s="39" t="e">
        <f t="shared" si="47"/>
        <v>#DIV/0!</v>
      </c>
      <c r="X134" s="38" t="str">
        <f>VLOOKUP($A134,Raw!$B$2:$DG$512,MATCH(DPMS!X$1,Raw!$B$1:$DG$1,0),0)</f>
        <v>0</v>
      </c>
      <c r="Y134" s="39" t="e">
        <f t="shared" si="48"/>
        <v>#DIV/0!</v>
      </c>
      <c r="Z134" s="38" t="str">
        <f>VLOOKUP($A134,Raw!$B$2:$DG$512,MATCH(DPMS!Z$1,Raw!$B$1:$DG$1,0),0)</f>
        <v>0</v>
      </c>
      <c r="AA134" s="39" t="e">
        <f t="shared" si="49"/>
        <v>#DIV/0!</v>
      </c>
      <c r="AB134" s="38" t="str">
        <f>VLOOKUP($A134,Raw!$B$2:$DG$512,MATCH(DPMS!AB$1,Raw!$B$1:$DG$1,0),0)</f>
        <v>0</v>
      </c>
      <c r="AD134" s="25" t="e">
        <f t="shared" si="50"/>
        <v>#DIV/0!</v>
      </c>
      <c r="AE134" s="40" t="e">
        <f t="shared" si="51"/>
        <v>#DIV/0!</v>
      </c>
      <c r="AF134" s="40" t="e">
        <f t="shared" si="52"/>
        <v>#DIV/0!</v>
      </c>
      <c r="AG134" s="40" t="e">
        <f t="shared" si="53"/>
        <v>#DIV/0!</v>
      </c>
      <c r="AH134" s="40">
        <f t="shared" si="54"/>
        <v>0</v>
      </c>
      <c r="AI134" s="40" t="e">
        <f t="shared" si="55"/>
        <v>#DIV/0!</v>
      </c>
      <c r="AJ134" s="40" t="e">
        <f t="shared" si="56"/>
        <v>#DIV/0!</v>
      </c>
    </row>
    <row r="135" spans="1:36" x14ac:dyDescent="0.3">
      <c r="A135" s="1" t="s">
        <v>2541</v>
      </c>
      <c r="B135" s="36" t="str">
        <f>VLOOKUP($A135,Raw!$B$2:$DG$512,MATCH(DPMS!B$1,Raw!$B$1:$DG$1,0),0)</f>
        <v>0</v>
      </c>
      <c r="C135" s="37">
        <f t="shared" si="38"/>
        <v>0</v>
      </c>
      <c r="D135" s="36" t="str">
        <f>VLOOKUP($A135,Raw!$B$2:$DG$512,MATCH(DPMS!D$1,Raw!$B$1:$DG$1,0),0)</f>
        <v>0</v>
      </c>
      <c r="E135" s="37">
        <f t="shared" si="39"/>
        <v>0</v>
      </c>
      <c r="F135" s="36" t="str">
        <f>VLOOKUP($A135,Raw!$B$2:$DG$512,MATCH(DPMS!F$1,Raw!$B$1:$DG$1,0),0)</f>
        <v>65</v>
      </c>
      <c r="G135" s="37">
        <f t="shared" si="40"/>
        <v>0.79268292682926833</v>
      </c>
      <c r="H135" s="36" t="str">
        <f>VLOOKUP($A135,Raw!$B$2:$DG$512,MATCH(DPMS!H$1,Raw!$B$1:$DG$1,0),0)</f>
        <v>17</v>
      </c>
      <c r="I135" s="37">
        <f t="shared" si="41"/>
        <v>0.2073170731707317</v>
      </c>
      <c r="J135" s="36" t="str">
        <f>VLOOKUP($A135,Raw!$B$2:$DG$512,MATCH(DPMS!J$1,Raw!$B$1:$DG$1,0),0)</f>
        <v>0</v>
      </c>
      <c r="K135" s="37">
        <f t="shared" si="42"/>
        <v>0</v>
      </c>
      <c r="L135" s="36" t="str">
        <f>VLOOKUP($A135,Raw!$B$2:$DG$512,MATCH(DPMS!L$1,Raw!$B$1:$DG$1,0),0)</f>
        <v>0</v>
      </c>
      <c r="M135" s="37">
        <f t="shared" si="43"/>
        <v>0</v>
      </c>
      <c r="N135" s="36" t="str">
        <f>VLOOKUP($A135,Raw!$B$2:$DG$512,MATCH(DPMS!N$1,Raw!$B$1:$DG$1,0),0)</f>
        <v>82</v>
      </c>
      <c r="P135" s="38" t="str">
        <f>VLOOKUP($A135,Raw!$B$2:$DG$512,MATCH(DPMS!P$1,Raw!$B$1:$DG$1,0),0)</f>
        <v>0</v>
      </c>
      <c r="Q135" s="39">
        <f t="shared" si="44"/>
        <v>0</v>
      </c>
      <c r="R135" s="38" t="str">
        <f>VLOOKUP($A135,Raw!$B$2:$DG$512,MATCH(DPMS!R$1,Raw!$B$1:$DG$1,0),0)</f>
        <v>0</v>
      </c>
      <c r="S135" s="39">
        <f t="shared" si="45"/>
        <v>0</v>
      </c>
      <c r="T135" s="38" t="str">
        <f>VLOOKUP($A135,Raw!$B$2:$DG$512,MATCH(DPMS!T$1,Raw!$B$1:$DG$1,0),0)</f>
        <v>134.09081</v>
      </c>
      <c r="U135" s="39">
        <f t="shared" si="46"/>
        <v>0.75488452487064617</v>
      </c>
      <c r="V135" s="38" t="str">
        <f>VLOOKUP($A135,Raw!$B$2:$DG$512,MATCH(DPMS!V$1,Raw!$B$1:$DG$1,0),0)</f>
        <v>43.54008</v>
      </c>
      <c r="W135" s="39">
        <f t="shared" si="47"/>
        <v>0.24511547512935394</v>
      </c>
      <c r="X135" s="38" t="str">
        <f>VLOOKUP($A135,Raw!$B$2:$DG$512,MATCH(DPMS!X$1,Raw!$B$1:$DG$1,0),0)</f>
        <v>0</v>
      </c>
      <c r="Y135" s="39">
        <f t="shared" si="48"/>
        <v>0</v>
      </c>
      <c r="Z135" s="38" t="str">
        <f>VLOOKUP($A135,Raw!$B$2:$DG$512,MATCH(DPMS!Z$1,Raw!$B$1:$DG$1,0),0)</f>
        <v>0</v>
      </c>
      <c r="AA135" s="39">
        <f t="shared" si="49"/>
        <v>0</v>
      </c>
      <c r="AB135" s="38" t="str">
        <f>VLOOKUP($A135,Raw!$B$2:$DG$512,MATCH(DPMS!AB$1,Raw!$B$1:$DG$1,0),0)</f>
        <v>177.63089</v>
      </c>
      <c r="AD135" s="25" t="e">
        <f t="shared" si="50"/>
        <v>#DIV/0!</v>
      </c>
      <c r="AE135" s="40" t="e">
        <f t="shared" si="51"/>
        <v>#DIV/0!</v>
      </c>
      <c r="AF135" s="40">
        <f t="shared" si="52"/>
        <v>2.0629355384615384</v>
      </c>
      <c r="AG135" s="40">
        <f t="shared" si="53"/>
        <v>2.5611811764705883</v>
      </c>
      <c r="AH135" s="40">
        <f t="shared" si="54"/>
        <v>0</v>
      </c>
      <c r="AI135" s="40" t="e">
        <f t="shared" si="55"/>
        <v>#DIV/0!</v>
      </c>
      <c r="AJ135" s="40">
        <f t="shared" si="56"/>
        <v>2.1662303658536586</v>
      </c>
    </row>
    <row r="136" spans="1:36" x14ac:dyDescent="0.3">
      <c r="A136" s="1" t="s">
        <v>2554</v>
      </c>
      <c r="B136" s="36" t="str">
        <f>VLOOKUP($A136,Raw!$B$2:$DG$512,MATCH(DPMS!B$1,Raw!$B$1:$DG$1,0),0)</f>
        <v>0</v>
      </c>
      <c r="C136" s="37">
        <f t="shared" si="38"/>
        <v>0</v>
      </c>
      <c r="D136" s="36" t="str">
        <f>VLOOKUP($A136,Raw!$B$2:$DG$512,MATCH(DPMS!D$1,Raw!$B$1:$DG$1,0),0)</f>
        <v>5</v>
      </c>
      <c r="E136" s="37">
        <f t="shared" si="39"/>
        <v>7.8125E-2</v>
      </c>
      <c r="F136" s="36" t="str">
        <f>VLOOKUP($A136,Raw!$B$2:$DG$512,MATCH(DPMS!F$1,Raw!$B$1:$DG$1,0),0)</f>
        <v>53</v>
      </c>
      <c r="G136" s="37">
        <f t="shared" si="40"/>
        <v>0.828125</v>
      </c>
      <c r="H136" s="36" t="str">
        <f>VLOOKUP($A136,Raw!$B$2:$DG$512,MATCH(DPMS!H$1,Raw!$B$1:$DG$1,0),0)</f>
        <v>6</v>
      </c>
      <c r="I136" s="37">
        <f t="shared" si="41"/>
        <v>9.375E-2</v>
      </c>
      <c r="J136" s="36" t="str">
        <f>VLOOKUP($A136,Raw!$B$2:$DG$512,MATCH(DPMS!J$1,Raw!$B$1:$DG$1,0),0)</f>
        <v>0</v>
      </c>
      <c r="K136" s="37">
        <f t="shared" si="42"/>
        <v>0</v>
      </c>
      <c r="L136" s="36" t="str">
        <f>VLOOKUP($A136,Raw!$B$2:$DG$512,MATCH(DPMS!L$1,Raw!$B$1:$DG$1,0),0)</f>
        <v>0</v>
      </c>
      <c r="M136" s="37">
        <f t="shared" si="43"/>
        <v>0</v>
      </c>
      <c r="N136" s="36" t="str">
        <f>VLOOKUP($A136,Raw!$B$2:$DG$512,MATCH(DPMS!N$1,Raw!$B$1:$DG$1,0),0)</f>
        <v>64</v>
      </c>
      <c r="P136" s="38" t="str">
        <f>VLOOKUP($A136,Raw!$B$2:$DG$512,MATCH(DPMS!P$1,Raw!$B$1:$DG$1,0),0)</f>
        <v>0</v>
      </c>
      <c r="Q136" s="39">
        <f t="shared" si="44"/>
        <v>0</v>
      </c>
      <c r="R136" s="38" t="str">
        <f>VLOOKUP($A136,Raw!$B$2:$DG$512,MATCH(DPMS!R$1,Raw!$B$1:$DG$1,0),0)</f>
        <v>12.6</v>
      </c>
      <c r="S136" s="39">
        <f t="shared" si="45"/>
        <v>0.15429831006612785</v>
      </c>
      <c r="T136" s="38" t="str">
        <f>VLOOKUP($A136,Raw!$B$2:$DG$512,MATCH(DPMS!T$1,Raw!$B$1:$DG$1,0),0)</f>
        <v>63.9</v>
      </c>
      <c r="U136" s="39">
        <f t="shared" si="46"/>
        <v>0.78251285819250549</v>
      </c>
      <c r="V136" s="38" t="str">
        <f>VLOOKUP($A136,Raw!$B$2:$DG$512,MATCH(DPMS!V$1,Raw!$B$1:$DG$1,0),0)</f>
        <v>5.16</v>
      </c>
      <c r="W136" s="39">
        <f t="shared" si="47"/>
        <v>6.3188831741366649E-2</v>
      </c>
      <c r="X136" s="38" t="str">
        <f>VLOOKUP($A136,Raw!$B$2:$DG$512,MATCH(DPMS!X$1,Raw!$B$1:$DG$1,0),0)</f>
        <v>0</v>
      </c>
      <c r="Y136" s="39">
        <f t="shared" si="48"/>
        <v>0</v>
      </c>
      <c r="Z136" s="38" t="str">
        <f>VLOOKUP($A136,Raw!$B$2:$DG$512,MATCH(DPMS!Z$1,Raw!$B$1:$DG$1,0),0)</f>
        <v>0</v>
      </c>
      <c r="AA136" s="39">
        <f t="shared" si="49"/>
        <v>0</v>
      </c>
      <c r="AB136" s="38" t="str">
        <f>VLOOKUP($A136,Raw!$B$2:$DG$512,MATCH(DPMS!AB$1,Raw!$B$1:$DG$1,0),0)</f>
        <v>81.66</v>
      </c>
      <c r="AD136" s="25" t="e">
        <f t="shared" si="50"/>
        <v>#DIV/0!</v>
      </c>
      <c r="AE136" s="40">
        <f t="shared" si="51"/>
        <v>2.52</v>
      </c>
      <c r="AF136" s="40">
        <f t="shared" si="52"/>
        <v>1.2056603773584906</v>
      </c>
      <c r="AG136" s="40">
        <f t="shared" si="53"/>
        <v>0.86</v>
      </c>
      <c r="AH136" s="40">
        <f t="shared" si="54"/>
        <v>0</v>
      </c>
      <c r="AI136" s="40" t="e">
        <f t="shared" si="55"/>
        <v>#DIV/0!</v>
      </c>
      <c r="AJ136" s="40">
        <f t="shared" si="56"/>
        <v>1.2759374999999999</v>
      </c>
    </row>
    <row r="137" spans="1:36" x14ac:dyDescent="0.3">
      <c r="A137" s="1" t="s">
        <v>2570</v>
      </c>
      <c r="B137" s="36" t="str">
        <f>VLOOKUP($A137,Raw!$B$2:$DG$512,MATCH(DPMS!B$1,Raw!$B$1:$DG$1,0),0)</f>
        <v>0</v>
      </c>
      <c r="C137" s="37">
        <f t="shared" si="38"/>
        <v>0</v>
      </c>
      <c r="D137" s="36" t="str">
        <f>VLOOKUP($A137,Raw!$B$2:$DG$512,MATCH(DPMS!D$1,Raw!$B$1:$DG$1,0),0)</f>
        <v>1</v>
      </c>
      <c r="E137" s="37">
        <f t="shared" si="39"/>
        <v>6.25E-2</v>
      </c>
      <c r="F137" s="36" t="str">
        <f>VLOOKUP($A137,Raw!$B$2:$DG$512,MATCH(DPMS!F$1,Raw!$B$1:$DG$1,0),0)</f>
        <v>15</v>
      </c>
      <c r="G137" s="37">
        <f t="shared" si="40"/>
        <v>0.9375</v>
      </c>
      <c r="H137" s="36" t="str">
        <f>VLOOKUP($A137,Raw!$B$2:$DG$512,MATCH(DPMS!H$1,Raw!$B$1:$DG$1,0),0)</f>
        <v>0</v>
      </c>
      <c r="I137" s="37">
        <f t="shared" si="41"/>
        <v>0</v>
      </c>
      <c r="J137" s="36" t="str">
        <f>VLOOKUP($A137,Raw!$B$2:$DG$512,MATCH(DPMS!J$1,Raw!$B$1:$DG$1,0),0)</f>
        <v>0</v>
      </c>
      <c r="K137" s="37">
        <f t="shared" si="42"/>
        <v>0</v>
      </c>
      <c r="L137" s="36" t="str">
        <f>VLOOKUP($A137,Raw!$B$2:$DG$512,MATCH(DPMS!L$1,Raw!$B$1:$DG$1,0),0)</f>
        <v>0</v>
      </c>
      <c r="M137" s="37">
        <f t="shared" si="43"/>
        <v>0</v>
      </c>
      <c r="N137" s="36" t="str">
        <f>VLOOKUP($A137,Raw!$B$2:$DG$512,MATCH(DPMS!N$1,Raw!$B$1:$DG$1,0),0)</f>
        <v>16</v>
      </c>
      <c r="P137" s="38" t="str">
        <f>VLOOKUP($A137,Raw!$B$2:$DG$512,MATCH(DPMS!P$1,Raw!$B$1:$DG$1,0),0)</f>
        <v>0</v>
      </c>
      <c r="Q137" s="39">
        <f t="shared" si="44"/>
        <v>0</v>
      </c>
      <c r="R137" s="38" t="str">
        <f>VLOOKUP($A137,Raw!$B$2:$DG$512,MATCH(DPMS!R$1,Raw!$B$1:$DG$1,0),0)</f>
        <v>7.63</v>
      </c>
      <c r="S137" s="39">
        <f t="shared" si="45"/>
        <v>0.37183235867446396</v>
      </c>
      <c r="T137" s="38" t="str">
        <f>VLOOKUP($A137,Raw!$B$2:$DG$512,MATCH(DPMS!T$1,Raw!$B$1:$DG$1,0),0)</f>
        <v>12.88</v>
      </c>
      <c r="U137" s="39">
        <f t="shared" si="46"/>
        <v>0.62768031189083828</v>
      </c>
      <c r="V137" s="38" t="str">
        <f>VLOOKUP($A137,Raw!$B$2:$DG$512,MATCH(DPMS!V$1,Raw!$B$1:$DG$1,0),0)</f>
        <v>0</v>
      </c>
      <c r="W137" s="39">
        <f t="shared" si="47"/>
        <v>0</v>
      </c>
      <c r="X137" s="38" t="str">
        <f>VLOOKUP($A137,Raw!$B$2:$DG$512,MATCH(DPMS!X$1,Raw!$B$1:$DG$1,0),0)</f>
        <v>0</v>
      </c>
      <c r="Y137" s="39">
        <f t="shared" si="48"/>
        <v>0</v>
      </c>
      <c r="Z137" s="38" t="str">
        <f>VLOOKUP($A137,Raw!$B$2:$DG$512,MATCH(DPMS!Z$1,Raw!$B$1:$DG$1,0),0)</f>
        <v>0.01</v>
      </c>
      <c r="AA137" s="39">
        <f t="shared" si="49"/>
        <v>4.8732943469785578E-4</v>
      </c>
      <c r="AB137" s="38" t="str">
        <f>VLOOKUP($A137,Raw!$B$2:$DG$512,MATCH(DPMS!AB$1,Raw!$B$1:$DG$1,0),0)</f>
        <v>20.52</v>
      </c>
      <c r="AD137" s="25" t="e">
        <f t="shared" si="50"/>
        <v>#DIV/0!</v>
      </c>
      <c r="AE137" s="40">
        <f t="shared" si="51"/>
        <v>7.63</v>
      </c>
      <c r="AF137" s="40">
        <f t="shared" si="52"/>
        <v>0.85866666666666669</v>
      </c>
      <c r="AG137" s="40" t="e">
        <f t="shared" si="53"/>
        <v>#DIV/0!</v>
      </c>
      <c r="AH137" s="40">
        <f t="shared" si="54"/>
        <v>0</v>
      </c>
      <c r="AI137" s="40" t="e">
        <f t="shared" si="55"/>
        <v>#DIV/0!</v>
      </c>
      <c r="AJ137" s="40">
        <f t="shared" si="56"/>
        <v>1.2825</v>
      </c>
    </row>
    <row r="138" spans="1:36" x14ac:dyDescent="0.3">
      <c r="A138" s="1" t="s">
        <v>2590</v>
      </c>
      <c r="B138" s="36" t="str">
        <f>VLOOKUP($A138,Raw!$B$2:$DG$512,MATCH(DPMS!B$1,Raw!$B$1:$DG$1,0),0)</f>
        <v>0</v>
      </c>
      <c r="C138" s="37">
        <f t="shared" si="38"/>
        <v>0</v>
      </c>
      <c r="D138" s="36" t="str">
        <f>VLOOKUP($A138,Raw!$B$2:$DG$512,MATCH(DPMS!D$1,Raw!$B$1:$DG$1,0),0)</f>
        <v>0</v>
      </c>
      <c r="E138" s="37">
        <f t="shared" si="39"/>
        <v>0</v>
      </c>
      <c r="F138" s="36" t="str">
        <f>VLOOKUP($A138,Raw!$B$2:$DG$512,MATCH(DPMS!F$1,Raw!$B$1:$DG$1,0),0)</f>
        <v>14</v>
      </c>
      <c r="G138" s="37">
        <f t="shared" si="40"/>
        <v>1</v>
      </c>
      <c r="H138" s="36" t="str">
        <f>VLOOKUP($A138,Raw!$B$2:$DG$512,MATCH(DPMS!H$1,Raw!$B$1:$DG$1,0),0)</f>
        <v>0</v>
      </c>
      <c r="I138" s="37">
        <f t="shared" si="41"/>
        <v>0</v>
      </c>
      <c r="J138" s="36" t="str">
        <f>VLOOKUP($A138,Raw!$B$2:$DG$512,MATCH(DPMS!J$1,Raw!$B$1:$DG$1,0),0)</f>
        <v>0</v>
      </c>
      <c r="K138" s="37">
        <f t="shared" si="42"/>
        <v>0</v>
      </c>
      <c r="L138" s="36" t="str">
        <f>VLOOKUP($A138,Raw!$B$2:$DG$512,MATCH(DPMS!L$1,Raw!$B$1:$DG$1,0),0)</f>
        <v>0</v>
      </c>
      <c r="M138" s="37">
        <f t="shared" si="43"/>
        <v>0</v>
      </c>
      <c r="N138" s="36" t="str">
        <f>VLOOKUP($A138,Raw!$B$2:$DG$512,MATCH(DPMS!N$1,Raw!$B$1:$DG$1,0),0)</f>
        <v>14</v>
      </c>
      <c r="P138" s="38" t="str">
        <f>VLOOKUP($A138,Raw!$B$2:$DG$512,MATCH(DPMS!P$1,Raw!$B$1:$DG$1,0),0)</f>
        <v>0</v>
      </c>
      <c r="Q138" s="39">
        <f t="shared" si="44"/>
        <v>0</v>
      </c>
      <c r="R138" s="38" t="str">
        <f>VLOOKUP($A138,Raw!$B$2:$DG$512,MATCH(DPMS!R$1,Raw!$B$1:$DG$1,0),0)</f>
        <v>0</v>
      </c>
      <c r="S138" s="39">
        <f t="shared" si="45"/>
        <v>0</v>
      </c>
      <c r="T138" s="38" t="str">
        <f>VLOOKUP($A138,Raw!$B$2:$DG$512,MATCH(DPMS!T$1,Raw!$B$1:$DG$1,0),0)</f>
        <v>35.02</v>
      </c>
      <c r="U138" s="39">
        <f t="shared" si="46"/>
        <v>1</v>
      </c>
      <c r="V138" s="38" t="str">
        <f>VLOOKUP($A138,Raw!$B$2:$DG$512,MATCH(DPMS!V$1,Raw!$B$1:$DG$1,0),0)</f>
        <v>0</v>
      </c>
      <c r="W138" s="39">
        <f t="shared" si="47"/>
        <v>0</v>
      </c>
      <c r="X138" s="38" t="str">
        <f>VLOOKUP($A138,Raw!$B$2:$DG$512,MATCH(DPMS!X$1,Raw!$B$1:$DG$1,0),0)</f>
        <v>0</v>
      </c>
      <c r="Y138" s="39">
        <f t="shared" si="48"/>
        <v>0</v>
      </c>
      <c r="Z138" s="38" t="str">
        <f>VLOOKUP($A138,Raw!$B$2:$DG$512,MATCH(DPMS!Z$1,Raw!$B$1:$DG$1,0),0)</f>
        <v>0</v>
      </c>
      <c r="AA138" s="39">
        <f t="shared" si="49"/>
        <v>0</v>
      </c>
      <c r="AB138" s="38" t="str">
        <f>VLOOKUP($A138,Raw!$B$2:$DG$512,MATCH(DPMS!AB$1,Raw!$B$1:$DG$1,0),0)</f>
        <v>35.02</v>
      </c>
      <c r="AD138" s="25" t="e">
        <f t="shared" si="50"/>
        <v>#DIV/0!</v>
      </c>
      <c r="AE138" s="40" t="e">
        <f t="shared" si="51"/>
        <v>#DIV/0!</v>
      </c>
      <c r="AF138" s="40">
        <f t="shared" si="52"/>
        <v>2.5014285714285718</v>
      </c>
      <c r="AG138" s="40" t="e">
        <f t="shared" si="53"/>
        <v>#DIV/0!</v>
      </c>
      <c r="AH138" s="40">
        <f t="shared" si="54"/>
        <v>0</v>
      </c>
      <c r="AI138" s="40" t="e">
        <f t="shared" si="55"/>
        <v>#DIV/0!</v>
      </c>
      <c r="AJ138" s="40">
        <f t="shared" si="56"/>
        <v>2.5014285714285718</v>
      </c>
    </row>
    <row r="139" spans="1:36" x14ac:dyDescent="0.3">
      <c r="A139" s="1" t="s">
        <v>2602</v>
      </c>
      <c r="B139" s="36" t="str">
        <f>VLOOKUP($A139,Raw!$B$2:$DG$512,MATCH(DPMS!B$1,Raw!$B$1:$DG$1,0),0)</f>
        <v>0</v>
      </c>
      <c r="C139" s="37" t="e">
        <f t="shared" si="38"/>
        <v>#DIV/0!</v>
      </c>
      <c r="D139" s="36" t="str">
        <f>VLOOKUP($A139,Raw!$B$2:$DG$512,MATCH(DPMS!D$1,Raw!$B$1:$DG$1,0),0)</f>
        <v>0</v>
      </c>
      <c r="E139" s="37" t="e">
        <f t="shared" si="39"/>
        <v>#DIV/0!</v>
      </c>
      <c r="F139" s="36" t="str">
        <f>VLOOKUP($A139,Raw!$B$2:$DG$512,MATCH(DPMS!F$1,Raw!$B$1:$DG$1,0),0)</f>
        <v>0</v>
      </c>
      <c r="G139" s="37" t="e">
        <f t="shared" si="40"/>
        <v>#DIV/0!</v>
      </c>
      <c r="H139" s="36" t="str">
        <f>VLOOKUP($A139,Raw!$B$2:$DG$512,MATCH(DPMS!H$1,Raw!$B$1:$DG$1,0),0)</f>
        <v>0</v>
      </c>
      <c r="I139" s="37" t="e">
        <f t="shared" si="41"/>
        <v>#DIV/0!</v>
      </c>
      <c r="J139" s="36" t="str">
        <f>VLOOKUP($A139,Raw!$B$2:$DG$512,MATCH(DPMS!J$1,Raw!$B$1:$DG$1,0),0)</f>
        <v>0</v>
      </c>
      <c r="K139" s="37" t="e">
        <f t="shared" si="42"/>
        <v>#DIV/0!</v>
      </c>
      <c r="L139" s="36" t="str">
        <f>VLOOKUP($A139,Raw!$B$2:$DG$512,MATCH(DPMS!L$1,Raw!$B$1:$DG$1,0),0)</f>
        <v>0</v>
      </c>
      <c r="M139" s="37" t="e">
        <f t="shared" si="43"/>
        <v>#DIV/0!</v>
      </c>
      <c r="N139" s="36" t="str">
        <f>VLOOKUP($A139,Raw!$B$2:$DG$512,MATCH(DPMS!N$1,Raw!$B$1:$DG$1,0),0)</f>
        <v>0</v>
      </c>
      <c r="P139" s="38" t="str">
        <f>VLOOKUP($A139,Raw!$B$2:$DG$512,MATCH(DPMS!P$1,Raw!$B$1:$DG$1,0),0)</f>
        <v>0</v>
      </c>
      <c r="Q139" s="39" t="e">
        <f t="shared" si="44"/>
        <v>#DIV/0!</v>
      </c>
      <c r="R139" s="38" t="str">
        <f>VLOOKUP($A139,Raw!$B$2:$DG$512,MATCH(DPMS!R$1,Raw!$B$1:$DG$1,0),0)</f>
        <v>0</v>
      </c>
      <c r="S139" s="39" t="e">
        <f t="shared" si="45"/>
        <v>#DIV/0!</v>
      </c>
      <c r="T139" s="38" t="str">
        <f>VLOOKUP($A139,Raw!$B$2:$DG$512,MATCH(DPMS!T$1,Raw!$B$1:$DG$1,0),0)</f>
        <v>0</v>
      </c>
      <c r="U139" s="39" t="e">
        <f t="shared" si="46"/>
        <v>#DIV/0!</v>
      </c>
      <c r="V139" s="38" t="str">
        <f>VLOOKUP($A139,Raw!$B$2:$DG$512,MATCH(DPMS!V$1,Raw!$B$1:$DG$1,0),0)</f>
        <v>0</v>
      </c>
      <c r="W139" s="39" t="e">
        <f t="shared" si="47"/>
        <v>#DIV/0!</v>
      </c>
      <c r="X139" s="38" t="str">
        <f>VLOOKUP($A139,Raw!$B$2:$DG$512,MATCH(DPMS!X$1,Raw!$B$1:$DG$1,0),0)</f>
        <v>0</v>
      </c>
      <c r="Y139" s="39" t="e">
        <f t="shared" si="48"/>
        <v>#DIV/0!</v>
      </c>
      <c r="Z139" s="38" t="str">
        <f>VLOOKUP($A139,Raw!$B$2:$DG$512,MATCH(DPMS!Z$1,Raw!$B$1:$DG$1,0),0)</f>
        <v>0</v>
      </c>
      <c r="AA139" s="39" t="e">
        <f t="shared" si="49"/>
        <v>#DIV/0!</v>
      </c>
      <c r="AB139" s="38" t="str">
        <f>VLOOKUP($A139,Raw!$B$2:$DG$512,MATCH(DPMS!AB$1,Raw!$B$1:$DG$1,0),0)</f>
        <v>0</v>
      </c>
      <c r="AD139" s="25" t="e">
        <f t="shared" si="50"/>
        <v>#DIV/0!</v>
      </c>
      <c r="AE139" s="40" t="e">
        <f t="shared" si="51"/>
        <v>#DIV/0!</v>
      </c>
      <c r="AF139" s="40" t="e">
        <f t="shared" si="52"/>
        <v>#DIV/0!</v>
      </c>
      <c r="AG139" s="40" t="e">
        <f t="shared" si="53"/>
        <v>#DIV/0!</v>
      </c>
      <c r="AH139" s="40">
        <f t="shared" si="54"/>
        <v>0</v>
      </c>
      <c r="AI139" s="40" t="e">
        <f t="shared" si="55"/>
        <v>#DIV/0!</v>
      </c>
      <c r="AJ139" s="40" t="e">
        <f t="shared" si="56"/>
        <v>#DIV/0!</v>
      </c>
    </row>
    <row r="140" spans="1:36" x14ac:dyDescent="0.3">
      <c r="A140" s="1" t="s">
        <v>2610</v>
      </c>
      <c r="B140" s="36" t="str">
        <f>VLOOKUP($A140,Raw!$B$2:$DG$512,MATCH(DPMS!B$1,Raw!$B$1:$DG$1,0),0)</f>
        <v>0</v>
      </c>
      <c r="C140" s="37">
        <f t="shared" si="38"/>
        <v>0</v>
      </c>
      <c r="D140" s="36" t="str">
        <f>VLOOKUP($A140,Raw!$B$2:$DG$512,MATCH(DPMS!D$1,Raw!$B$1:$DG$1,0),0)</f>
        <v>2</v>
      </c>
      <c r="E140" s="37">
        <f t="shared" si="39"/>
        <v>4.878048780487805E-2</v>
      </c>
      <c r="F140" s="36" t="str">
        <f>VLOOKUP($A140,Raw!$B$2:$DG$512,MATCH(DPMS!F$1,Raw!$B$1:$DG$1,0),0)</f>
        <v>33</v>
      </c>
      <c r="G140" s="37">
        <f t="shared" si="40"/>
        <v>0.80487804878048785</v>
      </c>
      <c r="H140" s="36" t="str">
        <f>VLOOKUP($A140,Raw!$B$2:$DG$512,MATCH(DPMS!H$1,Raw!$B$1:$DG$1,0),0)</f>
        <v>6</v>
      </c>
      <c r="I140" s="37">
        <f t="shared" si="41"/>
        <v>0.14634146341463414</v>
      </c>
      <c r="J140" s="36" t="str">
        <f>VLOOKUP($A140,Raw!$B$2:$DG$512,MATCH(DPMS!J$1,Raw!$B$1:$DG$1,0),0)</f>
        <v>0</v>
      </c>
      <c r="K140" s="37">
        <f t="shared" si="42"/>
        <v>0</v>
      </c>
      <c r="L140" s="36" t="str">
        <f>VLOOKUP($A140,Raw!$B$2:$DG$512,MATCH(DPMS!L$1,Raw!$B$1:$DG$1,0),0)</f>
        <v>0</v>
      </c>
      <c r="M140" s="37">
        <f t="shared" si="43"/>
        <v>0</v>
      </c>
      <c r="N140" s="36" t="str">
        <f>VLOOKUP($A140,Raw!$B$2:$DG$512,MATCH(DPMS!N$1,Raw!$B$1:$DG$1,0),0)</f>
        <v>41</v>
      </c>
      <c r="P140" s="38" t="str">
        <f>VLOOKUP($A140,Raw!$B$2:$DG$512,MATCH(DPMS!P$1,Raw!$B$1:$DG$1,0),0)</f>
        <v>0</v>
      </c>
      <c r="Q140" s="39">
        <f t="shared" si="44"/>
        <v>0</v>
      </c>
      <c r="R140" s="38" t="str">
        <f>VLOOKUP($A140,Raw!$B$2:$DG$512,MATCH(DPMS!R$1,Raw!$B$1:$DG$1,0),0)</f>
        <v>6.5</v>
      </c>
      <c r="S140" s="39">
        <f t="shared" si="45"/>
        <v>9.7626914989486335E-2</v>
      </c>
      <c r="T140" s="38" t="str">
        <f>VLOOKUP($A140,Raw!$B$2:$DG$512,MATCH(DPMS!T$1,Raw!$B$1:$DG$1,0),0)</f>
        <v>49.07</v>
      </c>
      <c r="U140" s="39">
        <f t="shared" si="46"/>
        <v>0.73700811054370685</v>
      </c>
      <c r="V140" s="38" t="str">
        <f>VLOOKUP($A140,Raw!$B$2:$DG$512,MATCH(DPMS!V$1,Raw!$B$1:$DG$1,0),0)</f>
        <v>11.01</v>
      </c>
      <c r="W140" s="39">
        <f t="shared" si="47"/>
        <v>0.16536497446680684</v>
      </c>
      <c r="X140" s="38" t="str">
        <f>VLOOKUP($A140,Raw!$B$2:$DG$512,MATCH(DPMS!X$1,Raw!$B$1:$DG$1,0),0)</f>
        <v>0</v>
      </c>
      <c r="Y140" s="39">
        <f t="shared" si="48"/>
        <v>0</v>
      </c>
      <c r="Z140" s="38" t="str">
        <f>VLOOKUP($A140,Raw!$B$2:$DG$512,MATCH(DPMS!Z$1,Raw!$B$1:$DG$1,0),0)</f>
        <v>0</v>
      </c>
      <c r="AA140" s="39">
        <f t="shared" si="49"/>
        <v>0</v>
      </c>
      <c r="AB140" s="38" t="str">
        <f>VLOOKUP($A140,Raw!$B$2:$DG$512,MATCH(DPMS!AB$1,Raw!$B$1:$DG$1,0),0)</f>
        <v>66.58</v>
      </c>
      <c r="AD140" s="25" t="e">
        <f t="shared" si="50"/>
        <v>#DIV/0!</v>
      </c>
      <c r="AE140" s="40">
        <f t="shared" si="51"/>
        <v>3.25</v>
      </c>
      <c r="AF140" s="40">
        <f t="shared" si="52"/>
        <v>1.4869696969696971</v>
      </c>
      <c r="AG140" s="40">
        <f t="shared" si="53"/>
        <v>1.835</v>
      </c>
      <c r="AH140" s="40">
        <f t="shared" si="54"/>
        <v>0</v>
      </c>
      <c r="AI140" s="40" t="e">
        <f t="shared" si="55"/>
        <v>#DIV/0!</v>
      </c>
      <c r="AJ140" s="40">
        <f t="shared" si="56"/>
        <v>1.6239024390243901</v>
      </c>
    </row>
    <row r="141" spans="1:36" x14ac:dyDescent="0.3">
      <c r="A141" s="1" t="s">
        <v>2634</v>
      </c>
      <c r="B141" s="36" t="str">
        <f>VLOOKUP($A141,Raw!$B$2:$DG$512,MATCH(DPMS!B$1,Raw!$B$1:$DG$1,0),0)</f>
        <v>0</v>
      </c>
      <c r="C141" s="37" t="e">
        <f t="shared" si="38"/>
        <v>#DIV/0!</v>
      </c>
      <c r="D141" s="36" t="str">
        <f>VLOOKUP($A141,Raw!$B$2:$DG$512,MATCH(DPMS!D$1,Raw!$B$1:$DG$1,0),0)</f>
        <v>0</v>
      </c>
      <c r="E141" s="37" t="e">
        <f t="shared" si="39"/>
        <v>#DIV/0!</v>
      </c>
      <c r="F141" s="36" t="str">
        <f>VLOOKUP($A141,Raw!$B$2:$DG$512,MATCH(DPMS!F$1,Raw!$B$1:$DG$1,0),0)</f>
        <v>0</v>
      </c>
      <c r="G141" s="37" t="e">
        <f t="shared" si="40"/>
        <v>#DIV/0!</v>
      </c>
      <c r="H141" s="36" t="str">
        <f>VLOOKUP($A141,Raw!$B$2:$DG$512,MATCH(DPMS!H$1,Raw!$B$1:$DG$1,0),0)</f>
        <v>0</v>
      </c>
      <c r="I141" s="37" t="e">
        <f t="shared" si="41"/>
        <v>#DIV/0!</v>
      </c>
      <c r="J141" s="36" t="str">
        <f>VLOOKUP($A141,Raw!$B$2:$DG$512,MATCH(DPMS!J$1,Raw!$B$1:$DG$1,0),0)</f>
        <v>0</v>
      </c>
      <c r="K141" s="37" t="e">
        <f t="shared" si="42"/>
        <v>#DIV/0!</v>
      </c>
      <c r="L141" s="36" t="str">
        <f>VLOOKUP($A141,Raw!$B$2:$DG$512,MATCH(DPMS!L$1,Raw!$B$1:$DG$1,0),0)</f>
        <v>0</v>
      </c>
      <c r="M141" s="37" t="e">
        <f t="shared" si="43"/>
        <v>#DIV/0!</v>
      </c>
      <c r="N141" s="36" t="str">
        <f>VLOOKUP($A141,Raw!$B$2:$DG$512,MATCH(DPMS!N$1,Raw!$B$1:$DG$1,0),0)</f>
        <v>0</v>
      </c>
      <c r="P141" s="38" t="str">
        <f>VLOOKUP($A141,Raw!$B$2:$DG$512,MATCH(DPMS!P$1,Raw!$B$1:$DG$1,0),0)</f>
        <v>0</v>
      </c>
      <c r="Q141" s="39" t="e">
        <f t="shared" si="44"/>
        <v>#DIV/0!</v>
      </c>
      <c r="R141" s="38" t="str">
        <f>VLOOKUP($A141,Raw!$B$2:$DG$512,MATCH(DPMS!R$1,Raw!$B$1:$DG$1,0),0)</f>
        <v>0</v>
      </c>
      <c r="S141" s="39" t="e">
        <f t="shared" si="45"/>
        <v>#DIV/0!</v>
      </c>
      <c r="T141" s="38" t="str">
        <f>VLOOKUP($A141,Raw!$B$2:$DG$512,MATCH(DPMS!T$1,Raw!$B$1:$DG$1,0),0)</f>
        <v>0</v>
      </c>
      <c r="U141" s="39" t="e">
        <f t="shared" si="46"/>
        <v>#DIV/0!</v>
      </c>
      <c r="V141" s="38" t="str">
        <f>VLOOKUP($A141,Raw!$B$2:$DG$512,MATCH(DPMS!V$1,Raw!$B$1:$DG$1,0),0)</f>
        <v>0</v>
      </c>
      <c r="W141" s="39" t="e">
        <f t="shared" si="47"/>
        <v>#DIV/0!</v>
      </c>
      <c r="X141" s="38" t="str">
        <f>VLOOKUP($A141,Raw!$B$2:$DG$512,MATCH(DPMS!X$1,Raw!$B$1:$DG$1,0),0)</f>
        <v>0</v>
      </c>
      <c r="Y141" s="39" t="e">
        <f t="shared" si="48"/>
        <v>#DIV/0!</v>
      </c>
      <c r="Z141" s="38" t="str">
        <f>VLOOKUP($A141,Raw!$B$2:$DG$512,MATCH(DPMS!Z$1,Raw!$B$1:$DG$1,0),0)</f>
        <v>0</v>
      </c>
      <c r="AA141" s="39" t="e">
        <f t="shared" si="49"/>
        <v>#DIV/0!</v>
      </c>
      <c r="AB141" s="38" t="str">
        <f>VLOOKUP($A141,Raw!$B$2:$DG$512,MATCH(DPMS!AB$1,Raw!$B$1:$DG$1,0),0)</f>
        <v>0</v>
      </c>
      <c r="AD141" s="25" t="e">
        <f t="shared" si="50"/>
        <v>#DIV/0!</v>
      </c>
      <c r="AE141" s="40" t="e">
        <f t="shared" si="51"/>
        <v>#DIV/0!</v>
      </c>
      <c r="AF141" s="40" t="e">
        <f t="shared" si="52"/>
        <v>#DIV/0!</v>
      </c>
      <c r="AG141" s="40" t="e">
        <f t="shared" si="53"/>
        <v>#DIV/0!</v>
      </c>
      <c r="AH141" s="40">
        <f t="shared" si="54"/>
        <v>0</v>
      </c>
      <c r="AI141" s="40" t="e">
        <f t="shared" si="55"/>
        <v>#DIV/0!</v>
      </c>
      <c r="AJ141" s="40" t="e">
        <f t="shared" si="56"/>
        <v>#DIV/0!</v>
      </c>
    </row>
    <row r="142" spans="1:36" x14ac:dyDescent="0.3">
      <c r="A142" s="1" t="s">
        <v>2642</v>
      </c>
      <c r="B142" s="36" t="str">
        <f>VLOOKUP($A142,Raw!$B$2:$DG$512,MATCH(DPMS!B$1,Raw!$B$1:$DG$1,0),0)</f>
        <v>0</v>
      </c>
      <c r="C142" s="37" t="e">
        <f t="shared" si="38"/>
        <v>#DIV/0!</v>
      </c>
      <c r="D142" s="36" t="str">
        <f>VLOOKUP($A142,Raw!$B$2:$DG$512,MATCH(DPMS!D$1,Raw!$B$1:$DG$1,0),0)</f>
        <v>0</v>
      </c>
      <c r="E142" s="37" t="e">
        <f t="shared" si="39"/>
        <v>#DIV/0!</v>
      </c>
      <c r="F142" s="36" t="str">
        <f>VLOOKUP($A142,Raw!$B$2:$DG$512,MATCH(DPMS!F$1,Raw!$B$1:$DG$1,0),0)</f>
        <v>0</v>
      </c>
      <c r="G142" s="37" t="e">
        <f t="shared" si="40"/>
        <v>#DIV/0!</v>
      </c>
      <c r="H142" s="36" t="str">
        <f>VLOOKUP($A142,Raw!$B$2:$DG$512,MATCH(DPMS!H$1,Raw!$B$1:$DG$1,0),0)</f>
        <v>0</v>
      </c>
      <c r="I142" s="37" t="e">
        <f t="shared" si="41"/>
        <v>#DIV/0!</v>
      </c>
      <c r="J142" s="36" t="str">
        <f>VLOOKUP($A142,Raw!$B$2:$DG$512,MATCH(DPMS!J$1,Raw!$B$1:$DG$1,0),0)</f>
        <v>0</v>
      </c>
      <c r="K142" s="37" t="e">
        <f t="shared" si="42"/>
        <v>#DIV/0!</v>
      </c>
      <c r="L142" s="36" t="str">
        <f>VLOOKUP($A142,Raw!$B$2:$DG$512,MATCH(DPMS!L$1,Raw!$B$1:$DG$1,0),0)</f>
        <v>0</v>
      </c>
      <c r="M142" s="37" t="e">
        <f t="shared" si="43"/>
        <v>#DIV/0!</v>
      </c>
      <c r="N142" s="36" t="str">
        <f>VLOOKUP($A142,Raw!$B$2:$DG$512,MATCH(DPMS!N$1,Raw!$B$1:$DG$1,0),0)</f>
        <v>0</v>
      </c>
      <c r="P142" s="38" t="str">
        <f>VLOOKUP($A142,Raw!$B$2:$DG$512,MATCH(DPMS!P$1,Raw!$B$1:$DG$1,0),0)</f>
        <v>0</v>
      </c>
      <c r="Q142" s="39" t="e">
        <f t="shared" si="44"/>
        <v>#DIV/0!</v>
      </c>
      <c r="R142" s="38" t="str">
        <f>VLOOKUP($A142,Raw!$B$2:$DG$512,MATCH(DPMS!R$1,Raw!$B$1:$DG$1,0),0)</f>
        <v>0</v>
      </c>
      <c r="S142" s="39" t="e">
        <f t="shared" si="45"/>
        <v>#DIV/0!</v>
      </c>
      <c r="T142" s="38" t="str">
        <f>VLOOKUP($A142,Raw!$B$2:$DG$512,MATCH(DPMS!T$1,Raw!$B$1:$DG$1,0),0)</f>
        <v>0</v>
      </c>
      <c r="U142" s="39" t="e">
        <f t="shared" si="46"/>
        <v>#DIV/0!</v>
      </c>
      <c r="V142" s="38" t="str">
        <f>VLOOKUP($A142,Raw!$B$2:$DG$512,MATCH(DPMS!V$1,Raw!$B$1:$DG$1,0),0)</f>
        <v>0</v>
      </c>
      <c r="W142" s="39" t="e">
        <f t="shared" si="47"/>
        <v>#DIV/0!</v>
      </c>
      <c r="X142" s="38" t="str">
        <f>VLOOKUP($A142,Raw!$B$2:$DG$512,MATCH(DPMS!X$1,Raw!$B$1:$DG$1,0),0)</f>
        <v>0</v>
      </c>
      <c r="Y142" s="39" t="e">
        <f t="shared" si="48"/>
        <v>#DIV/0!</v>
      </c>
      <c r="Z142" s="38" t="str">
        <f>VLOOKUP($A142,Raw!$B$2:$DG$512,MATCH(DPMS!Z$1,Raw!$B$1:$DG$1,0),0)</f>
        <v>0</v>
      </c>
      <c r="AA142" s="39" t="e">
        <f t="shared" si="49"/>
        <v>#DIV/0!</v>
      </c>
      <c r="AB142" s="38" t="str">
        <f>VLOOKUP($A142,Raw!$B$2:$DG$512,MATCH(DPMS!AB$1,Raw!$B$1:$DG$1,0),0)</f>
        <v>0</v>
      </c>
      <c r="AD142" s="25" t="e">
        <f t="shared" si="50"/>
        <v>#DIV/0!</v>
      </c>
      <c r="AE142" s="40" t="e">
        <f t="shared" si="51"/>
        <v>#DIV/0!</v>
      </c>
      <c r="AF142" s="40" t="e">
        <f t="shared" si="52"/>
        <v>#DIV/0!</v>
      </c>
      <c r="AG142" s="40" t="e">
        <f t="shared" si="53"/>
        <v>#DIV/0!</v>
      </c>
      <c r="AH142" s="40">
        <f t="shared" si="54"/>
        <v>0</v>
      </c>
      <c r="AI142" s="40" t="e">
        <f t="shared" si="55"/>
        <v>#DIV/0!</v>
      </c>
      <c r="AJ142" s="40" t="e">
        <f t="shared" si="56"/>
        <v>#DIV/0!</v>
      </c>
    </row>
    <row r="143" spans="1:36" x14ac:dyDescent="0.3">
      <c r="A143" s="1" t="s">
        <v>2651</v>
      </c>
      <c r="B143" s="36" t="str">
        <f>VLOOKUP($A143,Raw!$B$2:$DG$512,MATCH(DPMS!B$1,Raw!$B$1:$DG$1,0),0)</f>
        <v>0</v>
      </c>
      <c r="C143" s="37" t="e">
        <f t="shared" si="38"/>
        <v>#DIV/0!</v>
      </c>
      <c r="D143" s="36" t="str">
        <f>VLOOKUP($A143,Raw!$B$2:$DG$512,MATCH(DPMS!D$1,Raw!$B$1:$DG$1,0),0)</f>
        <v>0</v>
      </c>
      <c r="E143" s="37" t="e">
        <f t="shared" si="39"/>
        <v>#DIV/0!</v>
      </c>
      <c r="F143" s="36" t="str">
        <f>VLOOKUP($A143,Raw!$B$2:$DG$512,MATCH(DPMS!F$1,Raw!$B$1:$DG$1,0),0)</f>
        <v>0</v>
      </c>
      <c r="G143" s="37" t="e">
        <f t="shared" si="40"/>
        <v>#DIV/0!</v>
      </c>
      <c r="H143" s="36" t="str">
        <f>VLOOKUP($A143,Raw!$B$2:$DG$512,MATCH(DPMS!H$1,Raw!$B$1:$DG$1,0),0)</f>
        <v>0</v>
      </c>
      <c r="I143" s="37" t="e">
        <f t="shared" si="41"/>
        <v>#DIV/0!</v>
      </c>
      <c r="J143" s="36" t="str">
        <f>VLOOKUP($A143,Raw!$B$2:$DG$512,MATCH(DPMS!J$1,Raw!$B$1:$DG$1,0),0)</f>
        <v>0</v>
      </c>
      <c r="K143" s="37" t="e">
        <f t="shared" si="42"/>
        <v>#DIV/0!</v>
      </c>
      <c r="L143" s="36" t="str">
        <f>VLOOKUP($A143,Raw!$B$2:$DG$512,MATCH(DPMS!L$1,Raw!$B$1:$DG$1,0),0)</f>
        <v>0</v>
      </c>
      <c r="M143" s="37" t="e">
        <f t="shared" si="43"/>
        <v>#DIV/0!</v>
      </c>
      <c r="N143" s="36" t="str">
        <f>VLOOKUP($A143,Raw!$B$2:$DG$512,MATCH(DPMS!N$1,Raw!$B$1:$DG$1,0),0)</f>
        <v>0</v>
      </c>
      <c r="P143" s="38" t="str">
        <f>VLOOKUP($A143,Raw!$B$2:$DG$512,MATCH(DPMS!P$1,Raw!$B$1:$DG$1,0),0)</f>
        <v>0</v>
      </c>
      <c r="Q143" s="39" t="e">
        <f t="shared" si="44"/>
        <v>#DIV/0!</v>
      </c>
      <c r="R143" s="38" t="str">
        <f>VLOOKUP($A143,Raw!$B$2:$DG$512,MATCH(DPMS!R$1,Raw!$B$1:$DG$1,0),0)</f>
        <v>0</v>
      </c>
      <c r="S143" s="39" t="e">
        <f t="shared" si="45"/>
        <v>#DIV/0!</v>
      </c>
      <c r="T143" s="38" t="str">
        <f>VLOOKUP($A143,Raw!$B$2:$DG$512,MATCH(DPMS!T$1,Raw!$B$1:$DG$1,0),0)</f>
        <v>0</v>
      </c>
      <c r="U143" s="39" t="e">
        <f t="shared" si="46"/>
        <v>#DIV/0!</v>
      </c>
      <c r="V143" s="38" t="str">
        <f>VLOOKUP($A143,Raw!$B$2:$DG$512,MATCH(DPMS!V$1,Raw!$B$1:$DG$1,0),0)</f>
        <v>0</v>
      </c>
      <c r="W143" s="39" t="e">
        <f t="shared" si="47"/>
        <v>#DIV/0!</v>
      </c>
      <c r="X143" s="38" t="str">
        <f>VLOOKUP($A143,Raw!$B$2:$DG$512,MATCH(DPMS!X$1,Raw!$B$1:$DG$1,0),0)</f>
        <v>0</v>
      </c>
      <c r="Y143" s="39" t="e">
        <f t="shared" si="48"/>
        <v>#DIV/0!</v>
      </c>
      <c r="Z143" s="38" t="str">
        <f>VLOOKUP($A143,Raw!$B$2:$DG$512,MATCH(DPMS!Z$1,Raw!$B$1:$DG$1,0),0)</f>
        <v>0</v>
      </c>
      <c r="AA143" s="39" t="e">
        <f t="shared" si="49"/>
        <v>#DIV/0!</v>
      </c>
      <c r="AB143" s="38" t="str">
        <f>VLOOKUP($A143,Raw!$B$2:$DG$512,MATCH(DPMS!AB$1,Raw!$B$1:$DG$1,0),0)</f>
        <v>0</v>
      </c>
      <c r="AD143" s="25" t="e">
        <f t="shared" si="50"/>
        <v>#DIV/0!</v>
      </c>
      <c r="AE143" s="40" t="e">
        <f t="shared" si="51"/>
        <v>#DIV/0!</v>
      </c>
      <c r="AF143" s="40" t="e">
        <f t="shared" si="52"/>
        <v>#DIV/0!</v>
      </c>
      <c r="AG143" s="40" t="e">
        <f t="shared" si="53"/>
        <v>#DIV/0!</v>
      </c>
      <c r="AH143" s="40">
        <f t="shared" si="54"/>
        <v>0</v>
      </c>
      <c r="AI143" s="40" t="e">
        <f t="shared" si="55"/>
        <v>#DIV/0!</v>
      </c>
      <c r="AJ143" s="40" t="e">
        <f t="shared" si="56"/>
        <v>#DIV/0!</v>
      </c>
    </row>
    <row r="144" spans="1:36" x14ac:dyDescent="0.3">
      <c r="A144" s="1" t="s">
        <v>2658</v>
      </c>
      <c r="B144" s="36" t="str">
        <f>VLOOKUP($A144,Raw!$B$2:$DG$512,MATCH(DPMS!B$1,Raw!$B$1:$DG$1,0),0)</f>
        <v>0</v>
      </c>
      <c r="C144" s="37" t="e">
        <f t="shared" si="38"/>
        <v>#DIV/0!</v>
      </c>
      <c r="D144" s="36" t="str">
        <f>VLOOKUP($A144,Raw!$B$2:$DG$512,MATCH(DPMS!D$1,Raw!$B$1:$DG$1,0),0)</f>
        <v>0</v>
      </c>
      <c r="E144" s="37" t="e">
        <f t="shared" si="39"/>
        <v>#DIV/0!</v>
      </c>
      <c r="F144" s="36" t="str">
        <f>VLOOKUP($A144,Raw!$B$2:$DG$512,MATCH(DPMS!F$1,Raw!$B$1:$DG$1,0),0)</f>
        <v>0</v>
      </c>
      <c r="G144" s="37" t="e">
        <f t="shared" si="40"/>
        <v>#DIV/0!</v>
      </c>
      <c r="H144" s="36" t="str">
        <f>VLOOKUP($A144,Raw!$B$2:$DG$512,MATCH(DPMS!H$1,Raw!$B$1:$DG$1,0),0)</f>
        <v>0</v>
      </c>
      <c r="I144" s="37" t="e">
        <f t="shared" si="41"/>
        <v>#DIV/0!</v>
      </c>
      <c r="J144" s="36" t="str">
        <f>VLOOKUP($A144,Raw!$B$2:$DG$512,MATCH(DPMS!J$1,Raw!$B$1:$DG$1,0),0)</f>
        <v>0</v>
      </c>
      <c r="K144" s="37" t="e">
        <f t="shared" si="42"/>
        <v>#DIV/0!</v>
      </c>
      <c r="L144" s="36" t="str">
        <f>VLOOKUP($A144,Raw!$B$2:$DG$512,MATCH(DPMS!L$1,Raw!$B$1:$DG$1,0),0)</f>
        <v>0</v>
      </c>
      <c r="M144" s="37" t="e">
        <f t="shared" si="43"/>
        <v>#DIV/0!</v>
      </c>
      <c r="N144" s="36" t="str">
        <f>VLOOKUP($A144,Raw!$B$2:$DG$512,MATCH(DPMS!N$1,Raw!$B$1:$DG$1,0),0)</f>
        <v>0</v>
      </c>
      <c r="P144" s="38" t="str">
        <f>VLOOKUP($A144,Raw!$B$2:$DG$512,MATCH(DPMS!P$1,Raw!$B$1:$DG$1,0),0)</f>
        <v>0</v>
      </c>
      <c r="Q144" s="39" t="e">
        <f t="shared" si="44"/>
        <v>#DIV/0!</v>
      </c>
      <c r="R144" s="38" t="str">
        <f>VLOOKUP($A144,Raw!$B$2:$DG$512,MATCH(DPMS!R$1,Raw!$B$1:$DG$1,0),0)</f>
        <v>0</v>
      </c>
      <c r="S144" s="39" t="e">
        <f t="shared" si="45"/>
        <v>#DIV/0!</v>
      </c>
      <c r="T144" s="38" t="str">
        <f>VLOOKUP($A144,Raw!$B$2:$DG$512,MATCH(DPMS!T$1,Raw!$B$1:$DG$1,0),0)</f>
        <v>0</v>
      </c>
      <c r="U144" s="39" t="e">
        <f t="shared" si="46"/>
        <v>#DIV/0!</v>
      </c>
      <c r="V144" s="38" t="str">
        <f>VLOOKUP($A144,Raw!$B$2:$DG$512,MATCH(DPMS!V$1,Raw!$B$1:$DG$1,0),0)</f>
        <v>0</v>
      </c>
      <c r="W144" s="39" t="e">
        <f t="shared" si="47"/>
        <v>#DIV/0!</v>
      </c>
      <c r="X144" s="38" t="str">
        <f>VLOOKUP($A144,Raw!$B$2:$DG$512,MATCH(DPMS!X$1,Raw!$B$1:$DG$1,0),0)</f>
        <v>0</v>
      </c>
      <c r="Y144" s="39" t="e">
        <f t="shared" si="48"/>
        <v>#DIV/0!</v>
      </c>
      <c r="Z144" s="38" t="str">
        <f>VLOOKUP($A144,Raw!$B$2:$DG$512,MATCH(DPMS!Z$1,Raw!$B$1:$DG$1,0),0)</f>
        <v>0</v>
      </c>
      <c r="AA144" s="39" t="e">
        <f t="shared" si="49"/>
        <v>#DIV/0!</v>
      </c>
      <c r="AB144" s="38" t="str">
        <f>VLOOKUP($A144,Raw!$B$2:$DG$512,MATCH(DPMS!AB$1,Raw!$B$1:$DG$1,0),0)</f>
        <v>0</v>
      </c>
      <c r="AD144" s="25" t="e">
        <f t="shared" si="50"/>
        <v>#DIV/0!</v>
      </c>
      <c r="AE144" s="40" t="e">
        <f t="shared" si="51"/>
        <v>#DIV/0!</v>
      </c>
      <c r="AF144" s="40" t="e">
        <f t="shared" si="52"/>
        <v>#DIV/0!</v>
      </c>
      <c r="AG144" s="40" t="e">
        <f t="shared" si="53"/>
        <v>#DIV/0!</v>
      </c>
      <c r="AH144" s="40">
        <f t="shared" si="54"/>
        <v>0</v>
      </c>
      <c r="AI144" s="40" t="e">
        <f t="shared" si="55"/>
        <v>#DIV/0!</v>
      </c>
      <c r="AJ144" s="40" t="e">
        <f t="shared" si="56"/>
        <v>#DIV/0!</v>
      </c>
    </row>
    <row r="145" spans="1:36" x14ac:dyDescent="0.3">
      <c r="A145" s="1" t="s">
        <v>2665</v>
      </c>
      <c r="B145" s="36" t="str">
        <f>VLOOKUP($A145,Raw!$B$2:$DG$512,MATCH(DPMS!B$1,Raw!$B$1:$DG$1,0),0)</f>
        <v>0</v>
      </c>
      <c r="C145" s="37">
        <f t="shared" si="38"/>
        <v>0</v>
      </c>
      <c r="D145" s="36" t="str">
        <f>VLOOKUP($A145,Raw!$B$2:$DG$512,MATCH(DPMS!D$1,Raw!$B$1:$DG$1,0),0)</f>
        <v>9</v>
      </c>
      <c r="E145" s="37">
        <f t="shared" si="39"/>
        <v>6.0524546065904503E-3</v>
      </c>
      <c r="F145" s="36" t="str">
        <f>VLOOKUP($A145,Raw!$B$2:$DG$512,MATCH(DPMS!F$1,Raw!$B$1:$DG$1,0),0)</f>
        <v>1334</v>
      </c>
      <c r="G145" s="37">
        <f t="shared" si="40"/>
        <v>0.89710827168796237</v>
      </c>
      <c r="H145" s="36" t="str">
        <f>VLOOKUP($A145,Raw!$B$2:$DG$512,MATCH(DPMS!H$1,Raw!$B$1:$DG$1,0),0)</f>
        <v>144</v>
      </c>
      <c r="I145" s="37">
        <f t="shared" si="41"/>
        <v>9.6839273705447204E-2</v>
      </c>
      <c r="J145" s="36" t="str">
        <f>VLOOKUP($A145,Raw!$B$2:$DG$512,MATCH(DPMS!J$1,Raw!$B$1:$DG$1,0),0)</f>
        <v>0</v>
      </c>
      <c r="K145" s="37">
        <f t="shared" si="42"/>
        <v>0</v>
      </c>
      <c r="L145" s="36" t="str">
        <f>VLOOKUP($A145,Raw!$B$2:$DG$512,MATCH(DPMS!L$1,Raw!$B$1:$DG$1,0),0)</f>
        <v>0</v>
      </c>
      <c r="M145" s="37">
        <f t="shared" si="43"/>
        <v>0</v>
      </c>
      <c r="N145" s="36" t="str">
        <f>VLOOKUP($A145,Raw!$B$2:$DG$512,MATCH(DPMS!N$1,Raw!$B$1:$DG$1,0),0)</f>
        <v>1487</v>
      </c>
      <c r="P145" s="38" t="str">
        <f>VLOOKUP($A145,Raw!$B$2:$DG$512,MATCH(DPMS!P$1,Raw!$B$1:$DG$1,0),0)</f>
        <v>0</v>
      </c>
      <c r="Q145" s="39">
        <f t="shared" si="44"/>
        <v>0</v>
      </c>
      <c r="R145" s="38" t="str">
        <f>VLOOKUP($A145,Raw!$B$2:$DG$512,MATCH(DPMS!R$1,Raw!$B$1:$DG$1,0),0)</f>
        <v>7.1</v>
      </c>
      <c r="S145" s="39">
        <f t="shared" si="45"/>
        <v>6.3483547925608005E-3</v>
      </c>
      <c r="T145" s="38" t="str">
        <f>VLOOKUP($A145,Raw!$B$2:$DG$512,MATCH(DPMS!T$1,Raw!$B$1:$DG$1,0),0)</f>
        <v>999.44</v>
      </c>
      <c r="U145" s="39">
        <f t="shared" si="46"/>
        <v>0.89363376251788262</v>
      </c>
      <c r="V145" s="38" t="str">
        <f>VLOOKUP($A145,Raw!$B$2:$DG$512,MATCH(DPMS!V$1,Raw!$B$1:$DG$1,0),0)</f>
        <v>111.86</v>
      </c>
      <c r="W145" s="39">
        <f t="shared" si="47"/>
        <v>0.1000178826895565</v>
      </c>
      <c r="X145" s="38" t="str">
        <f>VLOOKUP($A145,Raw!$B$2:$DG$512,MATCH(DPMS!X$1,Raw!$B$1:$DG$1,0),0)</f>
        <v>0</v>
      </c>
      <c r="Y145" s="39">
        <f t="shared" si="48"/>
        <v>0</v>
      </c>
      <c r="Z145" s="38" t="str">
        <f>VLOOKUP($A145,Raw!$B$2:$DG$512,MATCH(DPMS!Z$1,Raw!$B$1:$DG$1,0),0)</f>
        <v>0</v>
      </c>
      <c r="AA145" s="39">
        <f t="shared" si="49"/>
        <v>0</v>
      </c>
      <c r="AB145" s="38" t="str">
        <f>VLOOKUP($A145,Raw!$B$2:$DG$512,MATCH(DPMS!AB$1,Raw!$B$1:$DG$1,0),0)</f>
        <v>1118.4</v>
      </c>
      <c r="AD145" s="25" t="e">
        <f t="shared" si="50"/>
        <v>#DIV/0!</v>
      </c>
      <c r="AE145" s="40">
        <f t="shared" si="51"/>
        <v>0.78888888888888886</v>
      </c>
      <c r="AF145" s="40">
        <f t="shared" si="52"/>
        <v>0.74920539730134939</v>
      </c>
      <c r="AG145" s="40">
        <f t="shared" si="53"/>
        <v>0.77680555555555553</v>
      </c>
      <c r="AH145" s="40">
        <f t="shared" si="54"/>
        <v>0</v>
      </c>
      <c r="AI145" s="40" t="e">
        <f t="shared" si="55"/>
        <v>#DIV/0!</v>
      </c>
      <c r="AJ145" s="40">
        <f t="shared" si="56"/>
        <v>0.75211835911230673</v>
      </c>
    </row>
    <row r="146" spans="1:36" x14ac:dyDescent="0.3">
      <c r="A146" s="1" t="s">
        <v>2681</v>
      </c>
      <c r="B146" s="36" t="str">
        <f>VLOOKUP($A146,Raw!$B$2:$DG$512,MATCH(DPMS!B$1,Raw!$B$1:$DG$1,0),0)</f>
        <v>0</v>
      </c>
      <c r="C146" s="37">
        <f t="shared" si="38"/>
        <v>0</v>
      </c>
      <c r="D146" s="36" t="str">
        <f>VLOOKUP($A146,Raw!$B$2:$DG$512,MATCH(DPMS!D$1,Raw!$B$1:$DG$1,0),0)</f>
        <v>55</v>
      </c>
      <c r="E146" s="37">
        <f t="shared" si="39"/>
        <v>0.13715710723192021</v>
      </c>
      <c r="F146" s="36" t="str">
        <f>VLOOKUP($A146,Raw!$B$2:$DG$512,MATCH(DPMS!F$1,Raw!$B$1:$DG$1,0),0)</f>
        <v>345</v>
      </c>
      <c r="G146" s="37">
        <f t="shared" si="40"/>
        <v>0.86034912718204493</v>
      </c>
      <c r="H146" s="36" t="str">
        <f>VLOOKUP($A146,Raw!$B$2:$DG$512,MATCH(DPMS!H$1,Raw!$B$1:$DG$1,0),0)</f>
        <v>1</v>
      </c>
      <c r="I146" s="37">
        <f t="shared" si="41"/>
        <v>2.4937655860349127E-3</v>
      </c>
      <c r="J146" s="36" t="str">
        <f>VLOOKUP($A146,Raw!$B$2:$DG$512,MATCH(DPMS!J$1,Raw!$B$1:$DG$1,0),0)</f>
        <v>0</v>
      </c>
      <c r="K146" s="37">
        <f t="shared" si="42"/>
        <v>0</v>
      </c>
      <c r="L146" s="36" t="str">
        <f>VLOOKUP($A146,Raw!$B$2:$DG$512,MATCH(DPMS!L$1,Raw!$B$1:$DG$1,0),0)</f>
        <v>0</v>
      </c>
      <c r="M146" s="37">
        <f t="shared" si="43"/>
        <v>0</v>
      </c>
      <c r="N146" s="36" t="str">
        <f>VLOOKUP($A146,Raw!$B$2:$DG$512,MATCH(DPMS!N$1,Raw!$B$1:$DG$1,0),0)</f>
        <v>401</v>
      </c>
      <c r="P146" s="38" t="str">
        <f>VLOOKUP($A146,Raw!$B$2:$DG$512,MATCH(DPMS!P$1,Raw!$B$1:$DG$1,0),0)</f>
        <v>0</v>
      </c>
      <c r="Q146" s="39">
        <f t="shared" si="44"/>
        <v>0</v>
      </c>
      <c r="R146" s="38" t="str">
        <f>VLOOKUP($A146,Raw!$B$2:$DG$512,MATCH(DPMS!R$1,Raw!$B$1:$DG$1,0),0)</f>
        <v>447.87</v>
      </c>
      <c r="S146" s="39">
        <f t="shared" si="45"/>
        <v>0.267180900565538</v>
      </c>
      <c r="T146" s="38" t="str">
        <f>VLOOKUP($A146,Raw!$B$2:$DG$512,MATCH(DPMS!T$1,Raw!$B$1:$DG$1,0),0)</f>
        <v>1227.28</v>
      </c>
      <c r="U146" s="39">
        <f t="shared" si="46"/>
        <v>0.73214498771088365</v>
      </c>
      <c r="V146" s="38" t="str">
        <f>VLOOKUP($A146,Raw!$B$2:$DG$512,MATCH(DPMS!V$1,Raw!$B$1:$DG$1,0),0)</f>
        <v>1.13</v>
      </c>
      <c r="W146" s="39">
        <f t="shared" si="47"/>
        <v>6.741117235783997E-4</v>
      </c>
      <c r="X146" s="38" t="str">
        <f>VLOOKUP($A146,Raw!$B$2:$DG$512,MATCH(DPMS!X$1,Raw!$B$1:$DG$1,0),0)</f>
        <v>0</v>
      </c>
      <c r="Y146" s="39">
        <f t="shared" si="48"/>
        <v>0</v>
      </c>
      <c r="Z146" s="38" t="str">
        <f>VLOOKUP($A146,Raw!$B$2:$DG$512,MATCH(DPMS!Z$1,Raw!$B$1:$DG$1,0),0)</f>
        <v>0</v>
      </c>
      <c r="AA146" s="39">
        <f t="shared" si="49"/>
        <v>0</v>
      </c>
      <c r="AB146" s="38" t="str">
        <f>VLOOKUP($A146,Raw!$B$2:$DG$512,MATCH(DPMS!AB$1,Raw!$B$1:$DG$1,0),0)</f>
        <v>1676.28</v>
      </c>
      <c r="AD146" s="25" t="e">
        <f t="shared" si="50"/>
        <v>#DIV/0!</v>
      </c>
      <c r="AE146" s="40">
        <f t="shared" si="51"/>
        <v>8.14309090909091</v>
      </c>
      <c r="AF146" s="40">
        <f t="shared" si="52"/>
        <v>3.5573333333333332</v>
      </c>
      <c r="AG146" s="40">
        <f t="shared" si="53"/>
        <v>1.1299999999999999</v>
      </c>
      <c r="AH146" s="40">
        <f t="shared" si="54"/>
        <v>0</v>
      </c>
      <c r="AI146" s="40" t="e">
        <f t="shared" si="55"/>
        <v>#DIV/0!</v>
      </c>
      <c r="AJ146" s="40">
        <f t="shared" si="56"/>
        <v>4.1802493765586037</v>
      </c>
    </row>
    <row r="147" spans="1:36" x14ac:dyDescent="0.3">
      <c r="A147" s="1" t="s">
        <v>2703</v>
      </c>
      <c r="B147" s="36" t="str">
        <f>VLOOKUP($A147,Raw!$B$2:$DG$512,MATCH(DPMS!B$1,Raw!$B$1:$DG$1,0),0)</f>
        <v>0</v>
      </c>
      <c r="C147" s="37" t="e">
        <f t="shared" si="38"/>
        <v>#DIV/0!</v>
      </c>
      <c r="D147" s="36" t="str">
        <f>VLOOKUP($A147,Raw!$B$2:$DG$512,MATCH(DPMS!D$1,Raw!$B$1:$DG$1,0),0)</f>
        <v>0</v>
      </c>
      <c r="E147" s="37" t="e">
        <f t="shared" si="39"/>
        <v>#DIV/0!</v>
      </c>
      <c r="F147" s="36" t="str">
        <f>VLOOKUP($A147,Raw!$B$2:$DG$512,MATCH(DPMS!F$1,Raw!$B$1:$DG$1,0),0)</f>
        <v>0</v>
      </c>
      <c r="G147" s="37" t="e">
        <f t="shared" si="40"/>
        <v>#DIV/0!</v>
      </c>
      <c r="H147" s="36" t="str">
        <f>VLOOKUP($A147,Raw!$B$2:$DG$512,MATCH(DPMS!H$1,Raw!$B$1:$DG$1,0),0)</f>
        <v>0</v>
      </c>
      <c r="I147" s="37" t="e">
        <f t="shared" si="41"/>
        <v>#DIV/0!</v>
      </c>
      <c r="J147" s="36" t="str">
        <f>VLOOKUP($A147,Raw!$B$2:$DG$512,MATCH(DPMS!J$1,Raw!$B$1:$DG$1,0),0)</f>
        <v>0</v>
      </c>
      <c r="K147" s="37" t="e">
        <f t="shared" si="42"/>
        <v>#DIV/0!</v>
      </c>
      <c r="L147" s="36" t="str">
        <f>VLOOKUP($A147,Raw!$B$2:$DG$512,MATCH(DPMS!L$1,Raw!$B$1:$DG$1,0),0)</f>
        <v>0</v>
      </c>
      <c r="M147" s="37" t="e">
        <f t="shared" si="43"/>
        <v>#DIV/0!</v>
      </c>
      <c r="N147" s="36" t="str">
        <f>VLOOKUP($A147,Raw!$B$2:$DG$512,MATCH(DPMS!N$1,Raw!$B$1:$DG$1,0),0)</f>
        <v>0</v>
      </c>
      <c r="P147" s="38" t="str">
        <f>VLOOKUP($A147,Raw!$B$2:$DG$512,MATCH(DPMS!P$1,Raw!$B$1:$DG$1,0),0)</f>
        <v>0</v>
      </c>
      <c r="Q147" s="39" t="e">
        <f t="shared" si="44"/>
        <v>#DIV/0!</v>
      </c>
      <c r="R147" s="38" t="str">
        <f>VLOOKUP($A147,Raw!$B$2:$DG$512,MATCH(DPMS!R$1,Raw!$B$1:$DG$1,0),0)</f>
        <v>0</v>
      </c>
      <c r="S147" s="39" t="e">
        <f t="shared" si="45"/>
        <v>#DIV/0!</v>
      </c>
      <c r="T147" s="38" t="str">
        <f>VLOOKUP($A147,Raw!$B$2:$DG$512,MATCH(DPMS!T$1,Raw!$B$1:$DG$1,0),0)</f>
        <v>0</v>
      </c>
      <c r="U147" s="39" t="e">
        <f t="shared" si="46"/>
        <v>#DIV/0!</v>
      </c>
      <c r="V147" s="38" t="str">
        <f>VLOOKUP($A147,Raw!$B$2:$DG$512,MATCH(DPMS!V$1,Raw!$B$1:$DG$1,0),0)</f>
        <v>0</v>
      </c>
      <c r="W147" s="39" t="e">
        <f t="shared" si="47"/>
        <v>#DIV/0!</v>
      </c>
      <c r="X147" s="38" t="str">
        <f>VLOOKUP($A147,Raw!$B$2:$DG$512,MATCH(DPMS!X$1,Raw!$B$1:$DG$1,0),0)</f>
        <v>0</v>
      </c>
      <c r="Y147" s="39" t="e">
        <f t="shared" si="48"/>
        <v>#DIV/0!</v>
      </c>
      <c r="Z147" s="38" t="str">
        <f>VLOOKUP($A147,Raw!$B$2:$DG$512,MATCH(DPMS!Z$1,Raw!$B$1:$DG$1,0),0)</f>
        <v>0</v>
      </c>
      <c r="AA147" s="39" t="e">
        <f t="shared" si="49"/>
        <v>#DIV/0!</v>
      </c>
      <c r="AB147" s="38" t="str">
        <f>VLOOKUP($A147,Raw!$B$2:$DG$512,MATCH(DPMS!AB$1,Raw!$B$1:$DG$1,0),0)</f>
        <v>0</v>
      </c>
      <c r="AD147" s="25" t="e">
        <f t="shared" si="50"/>
        <v>#DIV/0!</v>
      </c>
      <c r="AE147" s="40" t="e">
        <f t="shared" si="51"/>
        <v>#DIV/0!</v>
      </c>
      <c r="AF147" s="40" t="e">
        <f t="shared" si="52"/>
        <v>#DIV/0!</v>
      </c>
      <c r="AG147" s="40" t="e">
        <f t="shared" si="53"/>
        <v>#DIV/0!</v>
      </c>
      <c r="AH147" s="40">
        <f t="shared" si="54"/>
        <v>0</v>
      </c>
      <c r="AI147" s="40" t="e">
        <f t="shared" si="55"/>
        <v>#DIV/0!</v>
      </c>
      <c r="AJ147" s="40" t="e">
        <f t="shared" si="56"/>
        <v>#DIV/0!</v>
      </c>
    </row>
    <row r="148" spans="1:36" x14ac:dyDescent="0.3">
      <c r="A148" s="1" t="s">
        <v>2711</v>
      </c>
      <c r="B148" s="36" t="str">
        <f>VLOOKUP($A148,Raw!$B$2:$DG$512,MATCH(DPMS!B$1,Raw!$B$1:$DG$1,0),0)</f>
        <v>0</v>
      </c>
      <c r="C148" s="37">
        <f t="shared" si="38"/>
        <v>0</v>
      </c>
      <c r="D148" s="36" t="str">
        <f>VLOOKUP($A148,Raw!$B$2:$DG$512,MATCH(DPMS!D$1,Raw!$B$1:$DG$1,0),0)</f>
        <v>64</v>
      </c>
      <c r="E148" s="37">
        <f t="shared" si="39"/>
        <v>0.16710182767624021</v>
      </c>
      <c r="F148" s="36" t="str">
        <f>VLOOKUP($A148,Raw!$B$2:$DG$512,MATCH(DPMS!F$1,Raw!$B$1:$DG$1,0),0)</f>
        <v>309</v>
      </c>
      <c r="G148" s="37">
        <f t="shared" si="40"/>
        <v>0.80678851174934729</v>
      </c>
      <c r="H148" s="36" t="str">
        <f>VLOOKUP($A148,Raw!$B$2:$DG$512,MATCH(DPMS!H$1,Raw!$B$1:$DG$1,0),0)</f>
        <v>10</v>
      </c>
      <c r="I148" s="37">
        <f t="shared" si="41"/>
        <v>2.6109660574412531E-2</v>
      </c>
      <c r="J148" s="36" t="str">
        <f>VLOOKUP($A148,Raw!$B$2:$DG$512,MATCH(DPMS!J$1,Raw!$B$1:$DG$1,0),0)</f>
        <v>0</v>
      </c>
      <c r="K148" s="37">
        <f t="shared" si="42"/>
        <v>0</v>
      </c>
      <c r="L148" s="36" t="str">
        <f>VLOOKUP($A148,Raw!$B$2:$DG$512,MATCH(DPMS!L$1,Raw!$B$1:$DG$1,0),0)</f>
        <v>0</v>
      </c>
      <c r="M148" s="37">
        <f t="shared" si="43"/>
        <v>0</v>
      </c>
      <c r="N148" s="36" t="str">
        <f>VLOOKUP($A148,Raw!$B$2:$DG$512,MATCH(DPMS!N$1,Raw!$B$1:$DG$1,0),0)</f>
        <v>383</v>
      </c>
      <c r="P148" s="38" t="str">
        <f>VLOOKUP($A148,Raw!$B$2:$DG$512,MATCH(DPMS!P$1,Raw!$B$1:$DG$1,0),0)</f>
        <v>0</v>
      </c>
      <c r="Q148" s="39">
        <f t="shared" si="44"/>
        <v>0</v>
      </c>
      <c r="R148" s="38" t="str">
        <f>VLOOKUP($A148,Raw!$B$2:$DG$512,MATCH(DPMS!R$1,Raw!$B$1:$DG$1,0),0)</f>
        <v>996.17001</v>
      </c>
      <c r="S148" s="39">
        <f t="shared" si="45"/>
        <v>0.6656340742313519</v>
      </c>
      <c r="T148" s="38" t="str">
        <f>VLOOKUP($A148,Raw!$B$2:$DG$512,MATCH(DPMS!T$1,Raw!$B$1:$DG$1,0),0)</f>
        <v>475.65739</v>
      </c>
      <c r="U148" s="39">
        <f t="shared" si="46"/>
        <v>0.31783105621092844</v>
      </c>
      <c r="V148" s="38" t="str">
        <f>VLOOKUP($A148,Raw!$B$2:$DG$512,MATCH(DPMS!V$1,Raw!$B$1:$DG$1,0),0)</f>
        <v>24.74564</v>
      </c>
      <c r="W148" s="39">
        <f t="shared" si="47"/>
        <v>1.6534869557719684E-2</v>
      </c>
      <c r="X148" s="38" t="str">
        <f>VLOOKUP($A148,Raw!$B$2:$DG$512,MATCH(DPMS!X$1,Raw!$B$1:$DG$1,0),0)</f>
        <v>0</v>
      </c>
      <c r="Y148" s="39">
        <f t="shared" si="48"/>
        <v>0</v>
      </c>
      <c r="Z148" s="38" t="str">
        <f>VLOOKUP($A148,Raw!$B$2:$DG$512,MATCH(DPMS!Z$1,Raw!$B$1:$DG$1,0),0)</f>
        <v>0</v>
      </c>
      <c r="AA148" s="39">
        <f t="shared" si="49"/>
        <v>0</v>
      </c>
      <c r="AB148" s="38" t="str">
        <f>VLOOKUP($A148,Raw!$B$2:$DG$512,MATCH(DPMS!AB$1,Raw!$B$1:$DG$1,0),0)</f>
        <v>1496.57304</v>
      </c>
      <c r="AD148" s="25" t="e">
        <f t="shared" si="50"/>
        <v>#DIV/0!</v>
      </c>
      <c r="AE148" s="40">
        <f t="shared" si="51"/>
        <v>15.565156406250001</v>
      </c>
      <c r="AF148" s="40">
        <f t="shared" si="52"/>
        <v>1.5393443042071198</v>
      </c>
      <c r="AG148" s="40">
        <f t="shared" si="53"/>
        <v>2.474564</v>
      </c>
      <c r="AH148" s="40">
        <f t="shared" si="54"/>
        <v>0</v>
      </c>
      <c r="AI148" s="40" t="e">
        <f t="shared" si="55"/>
        <v>#DIV/0!</v>
      </c>
      <c r="AJ148" s="40">
        <f t="shared" si="56"/>
        <v>3.9075014099216712</v>
      </c>
    </row>
    <row r="149" spans="1:36" x14ac:dyDescent="0.3">
      <c r="A149" s="1" t="s">
        <v>2728</v>
      </c>
      <c r="B149" s="36" t="str">
        <f>VLOOKUP($A149,Raw!$B$2:$DG$512,MATCH(DPMS!B$1,Raw!$B$1:$DG$1,0),0)</f>
        <v>0</v>
      </c>
      <c r="C149" s="37">
        <f t="shared" si="38"/>
        <v>0</v>
      </c>
      <c r="D149" s="36" t="str">
        <f>VLOOKUP($A149,Raw!$B$2:$DG$512,MATCH(DPMS!D$1,Raw!$B$1:$DG$1,0),0)</f>
        <v>0</v>
      </c>
      <c r="E149" s="37">
        <f t="shared" si="39"/>
        <v>0</v>
      </c>
      <c r="F149" s="36" t="str">
        <f>VLOOKUP($A149,Raw!$B$2:$DG$512,MATCH(DPMS!F$1,Raw!$B$1:$DG$1,0),0)</f>
        <v>0</v>
      </c>
      <c r="G149" s="37">
        <f t="shared" si="40"/>
        <v>0</v>
      </c>
      <c r="H149" s="36" t="str">
        <f>VLOOKUP($A149,Raw!$B$2:$DG$512,MATCH(DPMS!H$1,Raw!$B$1:$DG$1,0),0)</f>
        <v>0</v>
      </c>
      <c r="I149" s="37">
        <f t="shared" si="41"/>
        <v>0</v>
      </c>
      <c r="J149" s="36" t="str">
        <f>VLOOKUP($A149,Raw!$B$2:$DG$512,MATCH(DPMS!J$1,Raw!$B$1:$DG$1,0),0)</f>
        <v>1</v>
      </c>
      <c r="K149" s="37">
        <f t="shared" si="42"/>
        <v>1</v>
      </c>
      <c r="L149" s="36" t="str">
        <f>VLOOKUP($A149,Raw!$B$2:$DG$512,MATCH(DPMS!L$1,Raw!$B$1:$DG$1,0),0)</f>
        <v>0</v>
      </c>
      <c r="M149" s="37">
        <f t="shared" si="43"/>
        <v>0</v>
      </c>
      <c r="N149" s="36" t="str">
        <f>VLOOKUP($A149,Raw!$B$2:$DG$512,MATCH(DPMS!N$1,Raw!$B$1:$DG$1,0),0)</f>
        <v>1</v>
      </c>
      <c r="P149" s="38" t="str">
        <f>VLOOKUP($A149,Raw!$B$2:$DG$512,MATCH(DPMS!P$1,Raw!$B$1:$DG$1,0),0)</f>
        <v>0</v>
      </c>
      <c r="Q149" s="39" t="e">
        <f t="shared" si="44"/>
        <v>#DIV/0!</v>
      </c>
      <c r="R149" s="38" t="str">
        <f>VLOOKUP($A149,Raw!$B$2:$DG$512,MATCH(DPMS!R$1,Raw!$B$1:$DG$1,0),0)</f>
        <v>0</v>
      </c>
      <c r="S149" s="39" t="e">
        <f t="shared" si="45"/>
        <v>#DIV/0!</v>
      </c>
      <c r="T149" s="38" t="str">
        <f>VLOOKUP($A149,Raw!$B$2:$DG$512,MATCH(DPMS!T$1,Raw!$B$1:$DG$1,0),0)</f>
        <v>0</v>
      </c>
      <c r="U149" s="39" t="e">
        <f t="shared" si="46"/>
        <v>#DIV/0!</v>
      </c>
      <c r="V149" s="38" t="str">
        <f>VLOOKUP($A149,Raw!$B$2:$DG$512,MATCH(DPMS!V$1,Raw!$B$1:$DG$1,0),0)</f>
        <v>0</v>
      </c>
      <c r="W149" s="39" t="e">
        <f t="shared" si="47"/>
        <v>#DIV/0!</v>
      </c>
      <c r="X149" s="38" t="str">
        <f>VLOOKUP($A149,Raw!$B$2:$DG$512,MATCH(DPMS!X$1,Raw!$B$1:$DG$1,0),0)</f>
        <v>0</v>
      </c>
      <c r="Y149" s="39" t="e">
        <f t="shared" si="48"/>
        <v>#DIV/0!</v>
      </c>
      <c r="Z149" s="38" t="str">
        <f>VLOOKUP($A149,Raw!$B$2:$DG$512,MATCH(DPMS!Z$1,Raw!$B$1:$DG$1,0),0)</f>
        <v>0</v>
      </c>
      <c r="AA149" s="39" t="e">
        <f t="shared" si="49"/>
        <v>#DIV/0!</v>
      </c>
      <c r="AB149" s="38" t="str">
        <f>VLOOKUP($A149,Raw!$B$2:$DG$512,MATCH(DPMS!AB$1,Raw!$B$1:$DG$1,0),0)</f>
        <v>0</v>
      </c>
      <c r="AD149" s="25" t="e">
        <f t="shared" si="50"/>
        <v>#DIV/0!</v>
      </c>
      <c r="AE149" s="40" t="e">
        <f t="shared" si="51"/>
        <v>#DIV/0!</v>
      </c>
      <c r="AF149" s="40" t="e">
        <f t="shared" si="52"/>
        <v>#DIV/0!</v>
      </c>
      <c r="AG149" s="40" t="e">
        <f t="shared" si="53"/>
        <v>#DIV/0!</v>
      </c>
      <c r="AH149" s="40">
        <f t="shared" si="54"/>
        <v>0</v>
      </c>
      <c r="AI149" s="40" t="e">
        <f t="shared" si="55"/>
        <v>#DIV/0!</v>
      </c>
      <c r="AJ149" s="40">
        <f t="shared" si="56"/>
        <v>0</v>
      </c>
    </row>
    <row r="150" spans="1:36" x14ac:dyDescent="0.3">
      <c r="A150" s="1" t="s">
        <v>2736</v>
      </c>
      <c r="B150" s="36" t="str">
        <f>VLOOKUP($A150,Raw!$B$2:$DG$512,MATCH(DPMS!B$1,Raw!$B$1:$DG$1,0),0)</f>
        <v>0</v>
      </c>
      <c r="C150" s="37">
        <f t="shared" si="38"/>
        <v>0</v>
      </c>
      <c r="D150" s="36" t="str">
        <f>VLOOKUP($A150,Raw!$B$2:$DG$512,MATCH(DPMS!D$1,Raw!$B$1:$DG$1,0),0)</f>
        <v>33</v>
      </c>
      <c r="E150" s="37">
        <f t="shared" si="39"/>
        <v>6.1224489795918366E-2</v>
      </c>
      <c r="F150" s="36" t="str">
        <f>VLOOKUP($A150,Raw!$B$2:$DG$512,MATCH(DPMS!F$1,Raw!$B$1:$DG$1,0),0)</f>
        <v>494</v>
      </c>
      <c r="G150" s="37">
        <f t="shared" si="40"/>
        <v>0.91651205936920221</v>
      </c>
      <c r="H150" s="36" t="str">
        <f>VLOOKUP($A150,Raw!$B$2:$DG$512,MATCH(DPMS!H$1,Raw!$B$1:$DG$1,0),0)</f>
        <v>12</v>
      </c>
      <c r="I150" s="37">
        <f t="shared" si="41"/>
        <v>2.2263450834879406E-2</v>
      </c>
      <c r="J150" s="36" t="str">
        <f>VLOOKUP($A150,Raw!$B$2:$DG$512,MATCH(DPMS!J$1,Raw!$B$1:$DG$1,0),0)</f>
        <v>0</v>
      </c>
      <c r="K150" s="37">
        <f t="shared" si="42"/>
        <v>0</v>
      </c>
      <c r="L150" s="36" t="str">
        <f>VLOOKUP($A150,Raw!$B$2:$DG$512,MATCH(DPMS!L$1,Raw!$B$1:$DG$1,0),0)</f>
        <v>0</v>
      </c>
      <c r="M150" s="37">
        <f t="shared" si="43"/>
        <v>0</v>
      </c>
      <c r="N150" s="36" t="str">
        <f>VLOOKUP($A150,Raw!$B$2:$DG$512,MATCH(DPMS!N$1,Raw!$B$1:$DG$1,0),0)</f>
        <v>539</v>
      </c>
      <c r="P150" s="38" t="str">
        <f>VLOOKUP($A150,Raw!$B$2:$DG$512,MATCH(DPMS!P$1,Raw!$B$1:$DG$1,0),0)</f>
        <v>0</v>
      </c>
      <c r="Q150" s="39">
        <f t="shared" si="44"/>
        <v>0</v>
      </c>
      <c r="R150" s="38" t="str">
        <f>VLOOKUP($A150,Raw!$B$2:$DG$512,MATCH(DPMS!R$1,Raw!$B$1:$DG$1,0),0)</f>
        <v>70.53</v>
      </c>
      <c r="S150" s="39">
        <f t="shared" si="45"/>
        <v>9.0544964375120357E-2</v>
      </c>
      <c r="T150" s="38" t="str">
        <f>VLOOKUP($A150,Raw!$B$2:$DG$512,MATCH(DPMS!T$1,Raw!$B$1:$DG$1,0),0)</f>
        <v>684.94</v>
      </c>
      <c r="U150" s="39">
        <f t="shared" si="46"/>
        <v>0.87931189421657363</v>
      </c>
      <c r="V150" s="38" t="str">
        <f>VLOOKUP($A150,Raw!$B$2:$DG$512,MATCH(DPMS!V$1,Raw!$B$1:$DG$1,0),0)</f>
        <v>23.48</v>
      </c>
      <c r="W150" s="39">
        <f t="shared" si="47"/>
        <v>3.014314140830605E-2</v>
      </c>
      <c r="X150" s="38" t="str">
        <f>VLOOKUP($A150,Raw!$B$2:$DG$512,MATCH(DPMS!X$1,Raw!$B$1:$DG$1,0),0)</f>
        <v>0</v>
      </c>
      <c r="Y150" s="39">
        <f t="shared" si="48"/>
        <v>0</v>
      </c>
      <c r="Z150" s="38" t="str">
        <f>VLOOKUP($A150,Raw!$B$2:$DG$512,MATCH(DPMS!Z$1,Raw!$B$1:$DG$1,0),0)</f>
        <v>0</v>
      </c>
      <c r="AA150" s="39">
        <f t="shared" si="49"/>
        <v>0</v>
      </c>
      <c r="AB150" s="38" t="str">
        <f>VLOOKUP($A150,Raw!$B$2:$DG$512,MATCH(DPMS!AB$1,Raw!$B$1:$DG$1,0),0)</f>
        <v>778.95</v>
      </c>
      <c r="AD150" s="25" t="e">
        <f t="shared" si="50"/>
        <v>#DIV/0!</v>
      </c>
      <c r="AE150" s="40">
        <f t="shared" si="51"/>
        <v>2.1372727272727272</v>
      </c>
      <c r="AF150" s="40">
        <f t="shared" si="52"/>
        <v>1.3865182186234819</v>
      </c>
      <c r="AG150" s="40">
        <f t="shared" si="53"/>
        <v>1.9566666666666668</v>
      </c>
      <c r="AH150" s="40">
        <f t="shared" si="54"/>
        <v>0</v>
      </c>
      <c r="AI150" s="40" t="e">
        <f t="shared" si="55"/>
        <v>#DIV/0!</v>
      </c>
      <c r="AJ150" s="40">
        <f t="shared" si="56"/>
        <v>1.4451762523191096</v>
      </c>
    </row>
    <row r="151" spans="1:36" x14ac:dyDescent="0.3">
      <c r="A151" s="1" t="s">
        <v>2754</v>
      </c>
      <c r="B151" s="36" t="str">
        <f>VLOOKUP($A151,Raw!$B$2:$DG$512,MATCH(DPMS!B$1,Raw!$B$1:$DG$1,0),0)</f>
        <v>0</v>
      </c>
      <c r="C151" s="37">
        <f t="shared" si="38"/>
        <v>0</v>
      </c>
      <c r="D151" s="36" t="str">
        <f>VLOOKUP($A151,Raw!$B$2:$DG$512,MATCH(DPMS!D$1,Raw!$B$1:$DG$1,0),0)</f>
        <v>18</v>
      </c>
      <c r="E151" s="37">
        <f t="shared" si="39"/>
        <v>7.1713147410358571E-2</v>
      </c>
      <c r="F151" s="36" t="str">
        <f>VLOOKUP($A151,Raw!$B$2:$DG$512,MATCH(DPMS!F$1,Raw!$B$1:$DG$1,0),0)</f>
        <v>201</v>
      </c>
      <c r="G151" s="37">
        <f t="shared" si="40"/>
        <v>0.80079681274900394</v>
      </c>
      <c r="H151" s="36" t="str">
        <f>VLOOKUP($A151,Raw!$B$2:$DG$512,MATCH(DPMS!H$1,Raw!$B$1:$DG$1,0),0)</f>
        <v>30</v>
      </c>
      <c r="I151" s="37">
        <f t="shared" si="41"/>
        <v>0.11952191235059761</v>
      </c>
      <c r="J151" s="36" t="str">
        <f>VLOOKUP($A151,Raw!$B$2:$DG$512,MATCH(DPMS!J$1,Raw!$B$1:$DG$1,0),0)</f>
        <v>2</v>
      </c>
      <c r="K151" s="37">
        <f t="shared" si="42"/>
        <v>7.9681274900398405E-3</v>
      </c>
      <c r="L151" s="36" t="str">
        <f>VLOOKUP($A151,Raw!$B$2:$DG$512,MATCH(DPMS!L$1,Raw!$B$1:$DG$1,0),0)</f>
        <v>0</v>
      </c>
      <c r="M151" s="37">
        <f t="shared" si="43"/>
        <v>0</v>
      </c>
      <c r="N151" s="36" t="str">
        <f>VLOOKUP($A151,Raw!$B$2:$DG$512,MATCH(DPMS!N$1,Raw!$B$1:$DG$1,0),0)</f>
        <v>251</v>
      </c>
      <c r="P151" s="38" t="str">
        <f>VLOOKUP($A151,Raw!$B$2:$DG$512,MATCH(DPMS!P$1,Raw!$B$1:$DG$1,0),0)</f>
        <v>0</v>
      </c>
      <c r="Q151" s="39">
        <f t="shared" si="44"/>
        <v>0</v>
      </c>
      <c r="R151" s="38" t="str">
        <f>VLOOKUP($A151,Raw!$B$2:$DG$512,MATCH(DPMS!R$1,Raw!$B$1:$DG$1,0),0)</f>
        <v>154.21</v>
      </c>
      <c r="S151" s="39">
        <f t="shared" si="45"/>
        <v>0.26027004219409283</v>
      </c>
      <c r="T151" s="38" t="str">
        <f>VLOOKUP($A151,Raw!$B$2:$DG$512,MATCH(DPMS!T$1,Raw!$B$1:$DG$1,0),0)</f>
        <v>401.96</v>
      </c>
      <c r="U151" s="39">
        <f t="shared" si="46"/>
        <v>0.67841350210970464</v>
      </c>
      <c r="V151" s="38" t="str">
        <f>VLOOKUP($A151,Raw!$B$2:$DG$512,MATCH(DPMS!V$1,Raw!$B$1:$DG$1,0),0)</f>
        <v>35</v>
      </c>
      <c r="W151" s="39">
        <f t="shared" si="47"/>
        <v>5.9071729957805907E-2</v>
      </c>
      <c r="X151" s="38" t="str">
        <f>VLOOKUP($A151,Raw!$B$2:$DG$512,MATCH(DPMS!X$1,Raw!$B$1:$DG$1,0),0)</f>
        <v>1.33</v>
      </c>
      <c r="Y151" s="39">
        <f t="shared" si="48"/>
        <v>2.2447257383966246E-3</v>
      </c>
      <c r="Z151" s="38" t="str">
        <f>VLOOKUP($A151,Raw!$B$2:$DG$512,MATCH(DPMS!Z$1,Raw!$B$1:$DG$1,0),0)</f>
        <v>0</v>
      </c>
      <c r="AA151" s="39">
        <f t="shared" si="49"/>
        <v>0</v>
      </c>
      <c r="AB151" s="38" t="str">
        <f>VLOOKUP($A151,Raw!$B$2:$DG$512,MATCH(DPMS!AB$1,Raw!$B$1:$DG$1,0),0)</f>
        <v>592.5</v>
      </c>
      <c r="AD151" s="25" t="e">
        <f t="shared" si="50"/>
        <v>#DIV/0!</v>
      </c>
      <c r="AE151" s="40">
        <f t="shared" si="51"/>
        <v>8.5672222222222221</v>
      </c>
      <c r="AF151" s="40">
        <f t="shared" si="52"/>
        <v>1.9998009950248756</v>
      </c>
      <c r="AG151" s="40">
        <f t="shared" si="53"/>
        <v>1.1666666666666667</v>
      </c>
      <c r="AH151" s="40">
        <f t="shared" si="54"/>
        <v>0.66500000000000004</v>
      </c>
      <c r="AI151" s="40" t="e">
        <f t="shared" si="55"/>
        <v>#DIV/0!</v>
      </c>
      <c r="AJ151" s="40">
        <f t="shared" si="56"/>
        <v>2.3605577689243029</v>
      </c>
    </row>
    <row r="152" spans="1:36" x14ac:dyDescent="0.3">
      <c r="A152" s="1" t="s">
        <v>2785</v>
      </c>
      <c r="B152" s="36" t="str">
        <f>VLOOKUP($A152,Raw!$B$2:$DG$512,MATCH(DPMS!B$1,Raw!$B$1:$DG$1,0),0)</f>
        <v>0</v>
      </c>
      <c r="C152" s="37">
        <f t="shared" si="38"/>
        <v>0</v>
      </c>
      <c r="D152" s="36" t="str">
        <f>VLOOKUP($A152,Raw!$B$2:$DG$512,MATCH(DPMS!D$1,Raw!$B$1:$DG$1,0),0)</f>
        <v>9</v>
      </c>
      <c r="E152" s="37">
        <f t="shared" si="39"/>
        <v>0.32142857142857145</v>
      </c>
      <c r="F152" s="36" t="str">
        <f>VLOOKUP($A152,Raw!$B$2:$DG$512,MATCH(DPMS!F$1,Raw!$B$1:$DG$1,0),0)</f>
        <v>19</v>
      </c>
      <c r="G152" s="37">
        <f t="shared" si="40"/>
        <v>0.6785714285714286</v>
      </c>
      <c r="H152" s="36" t="str">
        <f>VLOOKUP($A152,Raw!$B$2:$DG$512,MATCH(DPMS!H$1,Raw!$B$1:$DG$1,0),0)</f>
        <v>0</v>
      </c>
      <c r="I152" s="37">
        <f t="shared" si="41"/>
        <v>0</v>
      </c>
      <c r="J152" s="36" t="str">
        <f>VLOOKUP($A152,Raw!$B$2:$DG$512,MATCH(DPMS!J$1,Raw!$B$1:$DG$1,0),0)</f>
        <v>0</v>
      </c>
      <c r="K152" s="37">
        <f t="shared" si="42"/>
        <v>0</v>
      </c>
      <c r="L152" s="36" t="str">
        <f>VLOOKUP($A152,Raw!$B$2:$DG$512,MATCH(DPMS!L$1,Raw!$B$1:$DG$1,0),0)</f>
        <v>0</v>
      </c>
      <c r="M152" s="37">
        <f t="shared" si="43"/>
        <v>0</v>
      </c>
      <c r="N152" s="36" t="str">
        <f>VLOOKUP($A152,Raw!$B$2:$DG$512,MATCH(DPMS!N$1,Raw!$B$1:$DG$1,0),0)</f>
        <v>28</v>
      </c>
      <c r="P152" s="38" t="str">
        <f>VLOOKUP($A152,Raw!$B$2:$DG$512,MATCH(DPMS!P$1,Raw!$B$1:$DG$1,0),0)</f>
        <v>0</v>
      </c>
      <c r="Q152" s="39">
        <f t="shared" si="44"/>
        <v>0</v>
      </c>
      <c r="R152" s="38" t="str">
        <f>VLOOKUP($A152,Raw!$B$2:$DG$512,MATCH(DPMS!R$1,Raw!$B$1:$DG$1,0),0)</f>
        <v>698.4</v>
      </c>
      <c r="S152" s="39">
        <f t="shared" si="45"/>
        <v>0.92087393362429293</v>
      </c>
      <c r="T152" s="38" t="str">
        <f>VLOOKUP($A152,Raw!$B$2:$DG$512,MATCH(DPMS!T$1,Raw!$B$1:$DG$1,0),0)</f>
        <v>60.01</v>
      </c>
      <c r="U152" s="39">
        <f t="shared" si="46"/>
        <v>7.9126066375707071E-2</v>
      </c>
      <c r="V152" s="38" t="str">
        <f>VLOOKUP($A152,Raw!$B$2:$DG$512,MATCH(DPMS!V$1,Raw!$B$1:$DG$1,0),0)</f>
        <v>0</v>
      </c>
      <c r="W152" s="39">
        <f t="shared" si="47"/>
        <v>0</v>
      </c>
      <c r="X152" s="38" t="str">
        <f>VLOOKUP($A152,Raw!$B$2:$DG$512,MATCH(DPMS!X$1,Raw!$B$1:$DG$1,0),0)</f>
        <v>0</v>
      </c>
      <c r="Y152" s="39">
        <f t="shared" si="48"/>
        <v>0</v>
      </c>
      <c r="Z152" s="38" t="str">
        <f>VLOOKUP($A152,Raw!$B$2:$DG$512,MATCH(DPMS!Z$1,Raw!$B$1:$DG$1,0),0)</f>
        <v>0</v>
      </c>
      <c r="AA152" s="39">
        <f t="shared" si="49"/>
        <v>0</v>
      </c>
      <c r="AB152" s="38" t="str">
        <f>VLOOKUP($A152,Raw!$B$2:$DG$512,MATCH(DPMS!AB$1,Raw!$B$1:$DG$1,0),0)</f>
        <v>758.41</v>
      </c>
      <c r="AD152" s="25" t="e">
        <f t="shared" si="50"/>
        <v>#DIV/0!</v>
      </c>
      <c r="AE152" s="40">
        <f t="shared" si="51"/>
        <v>77.599999999999994</v>
      </c>
      <c r="AF152" s="40">
        <f t="shared" si="52"/>
        <v>3.1584210526315788</v>
      </c>
      <c r="AG152" s="40" t="e">
        <f t="shared" si="53"/>
        <v>#DIV/0!</v>
      </c>
      <c r="AH152" s="40">
        <f t="shared" si="54"/>
        <v>0</v>
      </c>
      <c r="AI152" s="40" t="e">
        <f t="shared" si="55"/>
        <v>#DIV/0!</v>
      </c>
      <c r="AJ152" s="40">
        <f t="shared" si="56"/>
        <v>27.086071428571426</v>
      </c>
    </row>
    <row r="153" spans="1:36" x14ac:dyDescent="0.3">
      <c r="A153" s="1" t="s">
        <v>2797</v>
      </c>
      <c r="B153" s="36" t="str">
        <f>VLOOKUP($A153,Raw!$B$2:$DG$512,MATCH(DPMS!B$1,Raw!$B$1:$DG$1,0),0)</f>
        <v>0</v>
      </c>
      <c r="C153" s="37">
        <f t="shared" si="38"/>
        <v>0</v>
      </c>
      <c r="D153" s="36" t="str">
        <f>VLOOKUP($A153,Raw!$B$2:$DG$512,MATCH(DPMS!D$1,Raw!$B$1:$DG$1,0),0)</f>
        <v>3</v>
      </c>
      <c r="E153" s="37">
        <f t="shared" si="39"/>
        <v>9.0909090909090912E-2</v>
      </c>
      <c r="F153" s="36" t="str">
        <f>VLOOKUP($A153,Raw!$B$2:$DG$512,MATCH(DPMS!F$1,Raw!$B$1:$DG$1,0),0)</f>
        <v>28</v>
      </c>
      <c r="G153" s="37">
        <f t="shared" si="40"/>
        <v>0.84848484848484851</v>
      </c>
      <c r="H153" s="36" t="str">
        <f>VLOOKUP($A153,Raw!$B$2:$DG$512,MATCH(DPMS!H$1,Raw!$B$1:$DG$1,0),0)</f>
        <v>2</v>
      </c>
      <c r="I153" s="37">
        <f t="shared" si="41"/>
        <v>6.0606060606060608E-2</v>
      </c>
      <c r="J153" s="36" t="str">
        <f>VLOOKUP($A153,Raw!$B$2:$DG$512,MATCH(DPMS!J$1,Raw!$B$1:$DG$1,0),0)</f>
        <v>0</v>
      </c>
      <c r="K153" s="37">
        <f t="shared" si="42"/>
        <v>0</v>
      </c>
      <c r="L153" s="36" t="str">
        <f>VLOOKUP($A153,Raw!$B$2:$DG$512,MATCH(DPMS!L$1,Raw!$B$1:$DG$1,0),0)</f>
        <v>0</v>
      </c>
      <c r="M153" s="37">
        <f t="shared" si="43"/>
        <v>0</v>
      </c>
      <c r="N153" s="36" t="str">
        <f>VLOOKUP($A153,Raw!$B$2:$DG$512,MATCH(DPMS!N$1,Raw!$B$1:$DG$1,0),0)</f>
        <v>33</v>
      </c>
      <c r="P153" s="38" t="str">
        <f>VLOOKUP($A153,Raw!$B$2:$DG$512,MATCH(DPMS!P$1,Raw!$B$1:$DG$1,0),0)</f>
        <v>0</v>
      </c>
      <c r="Q153" s="39">
        <f t="shared" si="44"/>
        <v>0</v>
      </c>
      <c r="R153" s="38" t="str">
        <f>VLOOKUP($A153,Raw!$B$2:$DG$512,MATCH(DPMS!R$1,Raw!$B$1:$DG$1,0),0)</f>
        <v>28.66</v>
      </c>
      <c r="S153" s="39">
        <f t="shared" si="45"/>
        <v>0.27407478244238309</v>
      </c>
      <c r="T153" s="38" t="str">
        <f>VLOOKUP($A153,Raw!$B$2:$DG$512,MATCH(DPMS!T$1,Raw!$B$1:$DG$1,0),0)</f>
        <v>74.51</v>
      </c>
      <c r="U153" s="39">
        <f t="shared" si="46"/>
        <v>0.71253705651716559</v>
      </c>
      <c r="V153" s="38" t="str">
        <f>VLOOKUP($A153,Raw!$B$2:$DG$512,MATCH(DPMS!V$1,Raw!$B$1:$DG$1,0),0)</f>
        <v>1.4</v>
      </c>
      <c r="W153" s="39">
        <f t="shared" si="47"/>
        <v>1.3388161040451372E-2</v>
      </c>
      <c r="X153" s="38" t="str">
        <f>VLOOKUP($A153,Raw!$B$2:$DG$512,MATCH(DPMS!X$1,Raw!$B$1:$DG$1,0),0)</f>
        <v>0</v>
      </c>
      <c r="Y153" s="39">
        <f t="shared" si="48"/>
        <v>0</v>
      </c>
      <c r="Z153" s="38" t="str">
        <f>VLOOKUP($A153,Raw!$B$2:$DG$512,MATCH(DPMS!Z$1,Raw!$B$1:$DG$1,0),0)</f>
        <v>0</v>
      </c>
      <c r="AA153" s="39">
        <f t="shared" si="49"/>
        <v>0</v>
      </c>
      <c r="AB153" s="38" t="str">
        <f>VLOOKUP($A153,Raw!$B$2:$DG$512,MATCH(DPMS!AB$1,Raw!$B$1:$DG$1,0),0)</f>
        <v>104.57</v>
      </c>
      <c r="AD153" s="25" t="e">
        <f t="shared" si="50"/>
        <v>#DIV/0!</v>
      </c>
      <c r="AE153" s="40">
        <f t="shared" si="51"/>
        <v>9.5533333333333328</v>
      </c>
      <c r="AF153" s="40">
        <f t="shared" si="52"/>
        <v>2.6610714285714288</v>
      </c>
      <c r="AG153" s="40">
        <f t="shared" si="53"/>
        <v>0.7</v>
      </c>
      <c r="AH153" s="40">
        <f t="shared" si="54"/>
        <v>0</v>
      </c>
      <c r="AI153" s="40" t="e">
        <f t="shared" si="55"/>
        <v>#DIV/0!</v>
      </c>
      <c r="AJ153" s="40">
        <f t="shared" si="56"/>
        <v>3.1687878787878785</v>
      </c>
    </row>
    <row r="154" spans="1:36" x14ac:dyDescent="0.3">
      <c r="A154" s="1" t="s">
        <v>2812</v>
      </c>
      <c r="B154" s="36" t="str">
        <f>VLOOKUP($A154,Raw!$B$2:$DG$512,MATCH(DPMS!B$1,Raw!$B$1:$DG$1,0),0)</f>
        <v>0</v>
      </c>
      <c r="C154" s="37">
        <f t="shared" si="38"/>
        <v>0</v>
      </c>
      <c r="D154" s="36" t="str">
        <f>VLOOKUP($A154,Raw!$B$2:$DG$512,MATCH(DPMS!D$1,Raw!$B$1:$DG$1,0),0)</f>
        <v>0</v>
      </c>
      <c r="E154" s="37">
        <f t="shared" si="39"/>
        <v>0</v>
      </c>
      <c r="F154" s="36" t="str">
        <f>VLOOKUP($A154,Raw!$B$2:$DG$512,MATCH(DPMS!F$1,Raw!$B$1:$DG$1,0),0)</f>
        <v>14</v>
      </c>
      <c r="G154" s="37">
        <f t="shared" si="40"/>
        <v>1</v>
      </c>
      <c r="H154" s="36" t="str">
        <f>VLOOKUP($A154,Raw!$B$2:$DG$512,MATCH(DPMS!H$1,Raw!$B$1:$DG$1,0),0)</f>
        <v>0</v>
      </c>
      <c r="I154" s="37">
        <f t="shared" si="41"/>
        <v>0</v>
      </c>
      <c r="J154" s="36" t="str">
        <f>VLOOKUP($A154,Raw!$B$2:$DG$512,MATCH(DPMS!J$1,Raw!$B$1:$DG$1,0),0)</f>
        <v>0</v>
      </c>
      <c r="K154" s="37">
        <f t="shared" si="42"/>
        <v>0</v>
      </c>
      <c r="L154" s="36" t="str">
        <f>VLOOKUP($A154,Raw!$B$2:$DG$512,MATCH(DPMS!L$1,Raw!$B$1:$DG$1,0),0)</f>
        <v>0</v>
      </c>
      <c r="M154" s="37">
        <f t="shared" si="43"/>
        <v>0</v>
      </c>
      <c r="N154" s="36" t="str">
        <f>VLOOKUP($A154,Raw!$B$2:$DG$512,MATCH(DPMS!N$1,Raw!$B$1:$DG$1,0),0)</f>
        <v>14</v>
      </c>
      <c r="P154" s="38" t="str">
        <f>VLOOKUP($A154,Raw!$B$2:$DG$512,MATCH(DPMS!P$1,Raw!$B$1:$DG$1,0),0)</f>
        <v>0</v>
      </c>
      <c r="Q154" s="39">
        <f t="shared" si="44"/>
        <v>0</v>
      </c>
      <c r="R154" s="38" t="str">
        <f>VLOOKUP($A154,Raw!$B$2:$DG$512,MATCH(DPMS!R$1,Raw!$B$1:$DG$1,0),0)</f>
        <v>0</v>
      </c>
      <c r="S154" s="39">
        <f t="shared" si="45"/>
        <v>0</v>
      </c>
      <c r="T154" s="38" t="str">
        <f>VLOOKUP($A154,Raw!$B$2:$DG$512,MATCH(DPMS!T$1,Raw!$B$1:$DG$1,0),0)</f>
        <v>34.17</v>
      </c>
      <c r="U154" s="39">
        <f t="shared" si="46"/>
        <v>1</v>
      </c>
      <c r="V154" s="38" t="str">
        <f>VLOOKUP($A154,Raw!$B$2:$DG$512,MATCH(DPMS!V$1,Raw!$B$1:$DG$1,0),0)</f>
        <v>0</v>
      </c>
      <c r="W154" s="39">
        <f t="shared" si="47"/>
        <v>0</v>
      </c>
      <c r="X154" s="38" t="str">
        <f>VLOOKUP($A154,Raw!$B$2:$DG$512,MATCH(DPMS!X$1,Raw!$B$1:$DG$1,0),0)</f>
        <v>0</v>
      </c>
      <c r="Y154" s="39">
        <f t="shared" si="48"/>
        <v>0</v>
      </c>
      <c r="Z154" s="38" t="str">
        <f>VLOOKUP($A154,Raw!$B$2:$DG$512,MATCH(DPMS!Z$1,Raw!$B$1:$DG$1,0),0)</f>
        <v>0</v>
      </c>
      <c r="AA154" s="39">
        <f t="shared" si="49"/>
        <v>0</v>
      </c>
      <c r="AB154" s="38" t="str">
        <f>VLOOKUP($A154,Raw!$B$2:$DG$512,MATCH(DPMS!AB$1,Raw!$B$1:$DG$1,0),0)</f>
        <v>34.17</v>
      </c>
      <c r="AD154" s="25" t="e">
        <f t="shared" si="50"/>
        <v>#DIV/0!</v>
      </c>
      <c r="AE154" s="40" t="e">
        <f t="shared" si="51"/>
        <v>#DIV/0!</v>
      </c>
      <c r="AF154" s="40">
        <f t="shared" si="52"/>
        <v>2.4407142857142858</v>
      </c>
      <c r="AG154" s="40" t="e">
        <f t="shared" si="53"/>
        <v>#DIV/0!</v>
      </c>
      <c r="AH154" s="40">
        <f t="shared" si="54"/>
        <v>0</v>
      </c>
      <c r="AI154" s="40" t="e">
        <f t="shared" si="55"/>
        <v>#DIV/0!</v>
      </c>
      <c r="AJ154" s="40">
        <f t="shared" si="56"/>
        <v>2.4407142857142858</v>
      </c>
    </row>
    <row r="155" spans="1:36" x14ac:dyDescent="0.3">
      <c r="A155" s="1" t="s">
        <v>2824</v>
      </c>
      <c r="B155" s="36" t="str">
        <f>VLOOKUP($A155,Raw!$B$2:$DG$512,MATCH(DPMS!B$1,Raw!$B$1:$DG$1,0),0)</f>
        <v>0</v>
      </c>
      <c r="C155" s="37">
        <f t="shared" si="38"/>
        <v>0</v>
      </c>
      <c r="D155" s="36" t="str">
        <f>VLOOKUP($A155,Raw!$B$2:$DG$512,MATCH(DPMS!D$1,Raw!$B$1:$DG$1,0),0)</f>
        <v>8</v>
      </c>
      <c r="E155" s="37">
        <f t="shared" si="39"/>
        <v>6.6666666666666666E-2</v>
      </c>
      <c r="F155" s="36" t="str">
        <f>VLOOKUP($A155,Raw!$B$2:$DG$512,MATCH(DPMS!F$1,Raw!$B$1:$DG$1,0),0)</f>
        <v>106</v>
      </c>
      <c r="G155" s="37">
        <f t="shared" si="40"/>
        <v>0.8833333333333333</v>
      </c>
      <c r="H155" s="36" t="str">
        <f>VLOOKUP($A155,Raw!$B$2:$DG$512,MATCH(DPMS!H$1,Raw!$B$1:$DG$1,0),0)</f>
        <v>6</v>
      </c>
      <c r="I155" s="37">
        <f t="shared" si="41"/>
        <v>0.05</v>
      </c>
      <c r="J155" s="36" t="str">
        <f>VLOOKUP($A155,Raw!$B$2:$DG$512,MATCH(DPMS!J$1,Raw!$B$1:$DG$1,0),0)</f>
        <v>0</v>
      </c>
      <c r="K155" s="37">
        <f t="shared" si="42"/>
        <v>0</v>
      </c>
      <c r="L155" s="36" t="str">
        <f>VLOOKUP($A155,Raw!$B$2:$DG$512,MATCH(DPMS!L$1,Raw!$B$1:$DG$1,0),0)</f>
        <v>0</v>
      </c>
      <c r="M155" s="37">
        <f t="shared" si="43"/>
        <v>0</v>
      </c>
      <c r="N155" s="36" t="str">
        <f>VLOOKUP($A155,Raw!$B$2:$DG$512,MATCH(DPMS!N$1,Raw!$B$1:$DG$1,0),0)</f>
        <v>120</v>
      </c>
      <c r="P155" s="38" t="str">
        <f>VLOOKUP($A155,Raw!$B$2:$DG$512,MATCH(DPMS!P$1,Raw!$B$1:$DG$1,0),0)</f>
        <v>0</v>
      </c>
      <c r="Q155" s="39">
        <f t="shared" si="44"/>
        <v>0</v>
      </c>
      <c r="R155" s="38" t="str">
        <f>VLOOKUP($A155,Raw!$B$2:$DG$512,MATCH(DPMS!R$1,Raw!$B$1:$DG$1,0),0)</f>
        <v>11.2204</v>
      </c>
      <c r="S155" s="39">
        <f t="shared" si="45"/>
        <v>7.3266464287789809E-2</v>
      </c>
      <c r="T155" s="38" t="str">
        <f>VLOOKUP($A155,Raw!$B$2:$DG$512,MATCH(DPMS!T$1,Raw!$B$1:$DG$1,0),0)</f>
        <v>136.1984</v>
      </c>
      <c r="U155" s="39">
        <f t="shared" si="46"/>
        <v>0.88934219899951084</v>
      </c>
      <c r="V155" s="38" t="str">
        <f>VLOOKUP($A155,Raw!$B$2:$DG$512,MATCH(DPMS!V$1,Raw!$B$1:$DG$1,0),0)</f>
        <v>5.7263</v>
      </c>
      <c r="W155" s="39">
        <f t="shared" si="47"/>
        <v>3.7391336712699258E-2</v>
      </c>
      <c r="X155" s="38" t="str">
        <f>VLOOKUP($A155,Raw!$B$2:$DG$512,MATCH(DPMS!X$1,Raw!$B$1:$DG$1,0),0)</f>
        <v>0</v>
      </c>
      <c r="Y155" s="39">
        <f t="shared" si="48"/>
        <v>0</v>
      </c>
      <c r="Z155" s="38" t="str">
        <f>VLOOKUP($A155,Raw!$B$2:$DG$512,MATCH(DPMS!Z$1,Raw!$B$1:$DG$1,0),0)</f>
        <v>0</v>
      </c>
      <c r="AA155" s="39">
        <f t="shared" si="49"/>
        <v>0</v>
      </c>
      <c r="AB155" s="38" t="str">
        <f>VLOOKUP($A155,Raw!$B$2:$DG$512,MATCH(DPMS!AB$1,Raw!$B$1:$DG$1,0),0)</f>
        <v>153.1451</v>
      </c>
      <c r="AD155" s="25" t="e">
        <f t="shared" si="50"/>
        <v>#DIV/0!</v>
      </c>
      <c r="AE155" s="40">
        <f t="shared" si="51"/>
        <v>1.40255</v>
      </c>
      <c r="AF155" s="40">
        <f t="shared" si="52"/>
        <v>1.2848905660377359</v>
      </c>
      <c r="AG155" s="40">
        <f t="shared" si="53"/>
        <v>0.95438333333333336</v>
      </c>
      <c r="AH155" s="40">
        <f t="shared" si="54"/>
        <v>0</v>
      </c>
      <c r="AI155" s="40" t="e">
        <f t="shared" si="55"/>
        <v>#DIV/0!</v>
      </c>
      <c r="AJ155" s="40">
        <f t="shared" si="56"/>
        <v>1.2762091666666668</v>
      </c>
    </row>
    <row r="156" spans="1:36" x14ac:dyDescent="0.3">
      <c r="A156" s="1" t="s">
        <v>2841</v>
      </c>
      <c r="B156" s="36" t="str">
        <f>VLOOKUP($A156,Raw!$B$2:$DG$512,MATCH(DPMS!B$1,Raw!$B$1:$DG$1,0),0)</f>
        <v>0</v>
      </c>
      <c r="C156" s="37">
        <f t="shared" si="38"/>
        <v>0</v>
      </c>
      <c r="D156" s="36" t="str">
        <f>VLOOKUP($A156,Raw!$B$2:$DG$512,MATCH(DPMS!D$1,Raw!$B$1:$DG$1,0),0)</f>
        <v>11</v>
      </c>
      <c r="E156" s="37">
        <f t="shared" si="39"/>
        <v>0.12643678160919541</v>
      </c>
      <c r="F156" s="36" t="str">
        <f>VLOOKUP($A156,Raw!$B$2:$DG$512,MATCH(DPMS!F$1,Raw!$B$1:$DG$1,0),0)</f>
        <v>70</v>
      </c>
      <c r="G156" s="37">
        <f t="shared" si="40"/>
        <v>0.8045977011494253</v>
      </c>
      <c r="H156" s="36" t="str">
        <f>VLOOKUP($A156,Raw!$B$2:$DG$512,MATCH(DPMS!H$1,Raw!$B$1:$DG$1,0),0)</f>
        <v>6</v>
      </c>
      <c r="I156" s="37">
        <f t="shared" si="41"/>
        <v>6.8965517241379309E-2</v>
      </c>
      <c r="J156" s="36" t="str">
        <f>VLOOKUP($A156,Raw!$B$2:$DG$512,MATCH(DPMS!J$1,Raw!$B$1:$DG$1,0),0)</f>
        <v>0</v>
      </c>
      <c r="K156" s="37">
        <f t="shared" si="42"/>
        <v>0</v>
      </c>
      <c r="L156" s="36" t="str">
        <f>VLOOKUP($A156,Raw!$B$2:$DG$512,MATCH(DPMS!L$1,Raw!$B$1:$DG$1,0),0)</f>
        <v>0</v>
      </c>
      <c r="M156" s="37">
        <f t="shared" si="43"/>
        <v>0</v>
      </c>
      <c r="N156" s="36" t="str">
        <f>VLOOKUP($A156,Raw!$B$2:$DG$512,MATCH(DPMS!N$1,Raw!$B$1:$DG$1,0),0)</f>
        <v>87</v>
      </c>
      <c r="P156" s="38" t="str">
        <f>VLOOKUP($A156,Raw!$B$2:$DG$512,MATCH(DPMS!P$1,Raw!$B$1:$DG$1,0),0)</f>
        <v>0</v>
      </c>
      <c r="Q156" s="39">
        <f t="shared" si="44"/>
        <v>0</v>
      </c>
      <c r="R156" s="38" t="str">
        <f>VLOOKUP($A156,Raw!$B$2:$DG$512,MATCH(DPMS!R$1,Raw!$B$1:$DG$1,0),0)</f>
        <v>404.52</v>
      </c>
      <c r="S156" s="39">
        <f t="shared" si="45"/>
        <v>0.51406786122760195</v>
      </c>
      <c r="T156" s="38" t="str">
        <f>VLOOKUP($A156,Raw!$B$2:$DG$512,MATCH(DPMS!T$1,Raw!$B$1:$DG$1,0),0)</f>
        <v>370.72</v>
      </c>
      <c r="U156" s="39">
        <f t="shared" si="46"/>
        <v>0.4711144999364596</v>
      </c>
      <c r="V156" s="38" t="str">
        <f>VLOOKUP($A156,Raw!$B$2:$DG$512,MATCH(DPMS!V$1,Raw!$B$1:$DG$1,0),0)</f>
        <v>11.66</v>
      </c>
      <c r="W156" s="39">
        <f t="shared" si="47"/>
        <v>1.4817638835938493E-2</v>
      </c>
      <c r="X156" s="38" t="str">
        <f>VLOOKUP($A156,Raw!$B$2:$DG$512,MATCH(DPMS!X$1,Raw!$B$1:$DG$1,0),0)</f>
        <v>0</v>
      </c>
      <c r="Y156" s="39">
        <f t="shared" si="48"/>
        <v>0</v>
      </c>
      <c r="Z156" s="38" t="str">
        <f>VLOOKUP($A156,Raw!$B$2:$DG$512,MATCH(DPMS!Z$1,Raw!$B$1:$DG$1,0),0)</f>
        <v>0</v>
      </c>
      <c r="AA156" s="39">
        <f t="shared" si="49"/>
        <v>0</v>
      </c>
      <c r="AB156" s="38" t="str">
        <f>VLOOKUP($A156,Raw!$B$2:$DG$512,MATCH(DPMS!AB$1,Raw!$B$1:$DG$1,0),0)</f>
        <v>786.9</v>
      </c>
      <c r="AD156" s="25" t="e">
        <f t="shared" si="50"/>
        <v>#DIV/0!</v>
      </c>
      <c r="AE156" s="40">
        <f t="shared" si="51"/>
        <v>36.774545454545454</v>
      </c>
      <c r="AF156" s="40">
        <f t="shared" si="52"/>
        <v>5.2960000000000003</v>
      </c>
      <c r="AG156" s="40">
        <f t="shared" si="53"/>
        <v>1.9433333333333334</v>
      </c>
      <c r="AH156" s="40">
        <f t="shared" si="54"/>
        <v>0</v>
      </c>
      <c r="AI156" s="40" t="e">
        <f t="shared" si="55"/>
        <v>#DIV/0!</v>
      </c>
      <c r="AJ156" s="40">
        <f t="shared" si="56"/>
        <v>9.0448275862068961</v>
      </c>
    </row>
    <row r="157" spans="1:36" x14ac:dyDescent="0.3">
      <c r="A157" s="1" t="s">
        <v>2874</v>
      </c>
      <c r="B157" s="36" t="str">
        <f>VLOOKUP($A157,Raw!$B$2:$DG$512,MATCH(DPMS!B$1,Raw!$B$1:$DG$1,0),0)</f>
        <v>0</v>
      </c>
      <c r="C157" s="37">
        <f t="shared" si="38"/>
        <v>0</v>
      </c>
      <c r="D157" s="36" t="str">
        <f>VLOOKUP($A157,Raw!$B$2:$DG$512,MATCH(DPMS!D$1,Raw!$B$1:$DG$1,0),0)</f>
        <v>1</v>
      </c>
      <c r="E157" s="37">
        <f t="shared" si="39"/>
        <v>0.5</v>
      </c>
      <c r="F157" s="36" t="str">
        <f>VLOOKUP($A157,Raw!$B$2:$DG$512,MATCH(DPMS!F$1,Raw!$B$1:$DG$1,0),0)</f>
        <v>1</v>
      </c>
      <c r="G157" s="37">
        <f t="shared" si="40"/>
        <v>0.5</v>
      </c>
      <c r="H157" s="36" t="str">
        <f>VLOOKUP($A157,Raw!$B$2:$DG$512,MATCH(DPMS!H$1,Raw!$B$1:$DG$1,0),0)</f>
        <v>0</v>
      </c>
      <c r="I157" s="37">
        <f t="shared" si="41"/>
        <v>0</v>
      </c>
      <c r="J157" s="36" t="str">
        <f>VLOOKUP($A157,Raw!$B$2:$DG$512,MATCH(DPMS!J$1,Raw!$B$1:$DG$1,0),0)</f>
        <v>0</v>
      </c>
      <c r="K157" s="37">
        <f t="shared" si="42"/>
        <v>0</v>
      </c>
      <c r="L157" s="36" t="str">
        <f>VLOOKUP($A157,Raw!$B$2:$DG$512,MATCH(DPMS!L$1,Raw!$B$1:$DG$1,0),0)</f>
        <v>0</v>
      </c>
      <c r="M157" s="37">
        <f t="shared" si="43"/>
        <v>0</v>
      </c>
      <c r="N157" s="36" t="str">
        <f>VLOOKUP($A157,Raw!$B$2:$DG$512,MATCH(DPMS!N$1,Raw!$B$1:$DG$1,0),0)</f>
        <v>2</v>
      </c>
      <c r="P157" s="38" t="str">
        <f>VLOOKUP($A157,Raw!$B$2:$DG$512,MATCH(DPMS!P$1,Raw!$B$1:$DG$1,0),0)</f>
        <v>0</v>
      </c>
      <c r="Q157" s="39">
        <f t="shared" si="44"/>
        <v>0</v>
      </c>
      <c r="R157" s="38" t="str">
        <f>VLOOKUP($A157,Raw!$B$2:$DG$512,MATCH(DPMS!R$1,Raw!$B$1:$DG$1,0),0)</f>
        <v>0.77</v>
      </c>
      <c r="S157" s="39">
        <f t="shared" si="45"/>
        <v>0.50326797385620914</v>
      </c>
      <c r="T157" s="38" t="str">
        <f>VLOOKUP($A157,Raw!$B$2:$DG$512,MATCH(DPMS!T$1,Raw!$B$1:$DG$1,0),0)</f>
        <v>0.76</v>
      </c>
      <c r="U157" s="39">
        <f t="shared" si="46"/>
        <v>0.49673202614379086</v>
      </c>
      <c r="V157" s="38" t="str">
        <f>VLOOKUP($A157,Raw!$B$2:$DG$512,MATCH(DPMS!V$1,Raw!$B$1:$DG$1,0),0)</f>
        <v>0</v>
      </c>
      <c r="W157" s="39">
        <f t="shared" si="47"/>
        <v>0</v>
      </c>
      <c r="X157" s="38" t="str">
        <f>VLOOKUP($A157,Raw!$B$2:$DG$512,MATCH(DPMS!X$1,Raw!$B$1:$DG$1,0),0)</f>
        <v>0</v>
      </c>
      <c r="Y157" s="39">
        <f t="shared" si="48"/>
        <v>0</v>
      </c>
      <c r="Z157" s="38" t="str">
        <f>VLOOKUP($A157,Raw!$B$2:$DG$512,MATCH(DPMS!Z$1,Raw!$B$1:$DG$1,0),0)</f>
        <v>0</v>
      </c>
      <c r="AA157" s="39">
        <f t="shared" si="49"/>
        <v>0</v>
      </c>
      <c r="AB157" s="38" t="str">
        <f>VLOOKUP($A157,Raw!$B$2:$DG$512,MATCH(DPMS!AB$1,Raw!$B$1:$DG$1,0),0)</f>
        <v>1.53</v>
      </c>
      <c r="AD157" s="25" t="e">
        <f t="shared" si="50"/>
        <v>#DIV/0!</v>
      </c>
      <c r="AE157" s="40">
        <f t="shared" si="51"/>
        <v>0.77</v>
      </c>
      <c r="AF157" s="40">
        <f t="shared" si="52"/>
        <v>0.76</v>
      </c>
      <c r="AG157" s="40" t="e">
        <f t="shared" si="53"/>
        <v>#DIV/0!</v>
      </c>
      <c r="AH157" s="40">
        <f t="shared" si="54"/>
        <v>0</v>
      </c>
      <c r="AI157" s="40" t="e">
        <f t="shared" si="55"/>
        <v>#DIV/0!</v>
      </c>
      <c r="AJ157" s="40">
        <f t="shared" si="56"/>
        <v>0.76500000000000001</v>
      </c>
    </row>
    <row r="158" spans="1:36" x14ac:dyDescent="0.3">
      <c r="A158" s="1" t="s">
        <v>2884</v>
      </c>
      <c r="B158" s="36" t="str">
        <f>VLOOKUP($A158,Raw!$B$2:$DG$512,MATCH(DPMS!B$1,Raw!$B$1:$DG$1,0),0)</f>
        <v>0</v>
      </c>
      <c r="C158" s="37">
        <f t="shared" si="38"/>
        <v>0</v>
      </c>
      <c r="D158" s="36" t="str">
        <f>VLOOKUP($A158,Raw!$B$2:$DG$512,MATCH(DPMS!D$1,Raw!$B$1:$DG$1,0),0)</f>
        <v>81</v>
      </c>
      <c r="E158" s="37">
        <f t="shared" si="39"/>
        <v>0.11095890410958904</v>
      </c>
      <c r="F158" s="36" t="str">
        <f>VLOOKUP($A158,Raw!$B$2:$DG$512,MATCH(DPMS!F$1,Raw!$B$1:$DG$1,0),0)</f>
        <v>596</v>
      </c>
      <c r="G158" s="37">
        <f t="shared" si="40"/>
        <v>0.81643835616438354</v>
      </c>
      <c r="H158" s="36" t="str">
        <f>VLOOKUP($A158,Raw!$B$2:$DG$512,MATCH(DPMS!H$1,Raw!$B$1:$DG$1,0),0)</f>
        <v>53</v>
      </c>
      <c r="I158" s="37">
        <f t="shared" si="41"/>
        <v>7.260273972602739E-2</v>
      </c>
      <c r="J158" s="36" t="str">
        <f>VLOOKUP($A158,Raw!$B$2:$DG$512,MATCH(DPMS!J$1,Raw!$B$1:$DG$1,0),0)</f>
        <v>0</v>
      </c>
      <c r="K158" s="37">
        <f t="shared" si="42"/>
        <v>0</v>
      </c>
      <c r="L158" s="36" t="str">
        <f>VLOOKUP($A158,Raw!$B$2:$DG$512,MATCH(DPMS!L$1,Raw!$B$1:$DG$1,0),0)</f>
        <v>0</v>
      </c>
      <c r="M158" s="37">
        <f t="shared" si="43"/>
        <v>0</v>
      </c>
      <c r="N158" s="36" t="str">
        <f>VLOOKUP($A158,Raw!$B$2:$DG$512,MATCH(DPMS!N$1,Raw!$B$1:$DG$1,0),0)</f>
        <v>730</v>
      </c>
      <c r="P158" s="38" t="str">
        <f>VLOOKUP($A158,Raw!$B$2:$DG$512,MATCH(DPMS!P$1,Raw!$B$1:$DG$1,0),0)</f>
        <v>0</v>
      </c>
      <c r="Q158" s="39">
        <f t="shared" si="44"/>
        <v>0</v>
      </c>
      <c r="R158" s="38" t="str">
        <f>VLOOKUP($A158,Raw!$B$2:$DG$512,MATCH(DPMS!R$1,Raw!$B$1:$DG$1,0),0)</f>
        <v>325.8</v>
      </c>
      <c r="S158" s="39">
        <f t="shared" si="45"/>
        <v>0.23591771120717747</v>
      </c>
      <c r="T158" s="38" t="str">
        <f>VLOOKUP($A158,Raw!$B$2:$DG$512,MATCH(DPMS!T$1,Raw!$B$1:$DG$1,0),0)</f>
        <v>1004.35</v>
      </c>
      <c r="U158" s="39">
        <f t="shared" si="46"/>
        <v>0.727268119247786</v>
      </c>
      <c r="V158" s="38" t="str">
        <f>VLOOKUP($A158,Raw!$B$2:$DG$512,MATCH(DPMS!V$1,Raw!$B$1:$DG$1,0),0)</f>
        <v>50.84</v>
      </c>
      <c r="W158" s="39">
        <f t="shared" si="47"/>
        <v>3.6814169545036531E-2</v>
      </c>
      <c r="X158" s="38" t="str">
        <f>VLOOKUP($A158,Raw!$B$2:$DG$512,MATCH(DPMS!X$1,Raw!$B$1:$DG$1,0),0)</f>
        <v>0</v>
      </c>
      <c r="Y158" s="39">
        <f t="shared" si="48"/>
        <v>0</v>
      </c>
      <c r="Z158" s="38" t="str">
        <f>VLOOKUP($A158,Raw!$B$2:$DG$512,MATCH(DPMS!Z$1,Raw!$B$1:$DG$1,0),0)</f>
        <v>0</v>
      </c>
      <c r="AA158" s="39">
        <f t="shared" si="49"/>
        <v>0</v>
      </c>
      <c r="AB158" s="38" t="str">
        <f>VLOOKUP($A158,Raw!$B$2:$DG$512,MATCH(DPMS!AB$1,Raw!$B$1:$DG$1,0),0)</f>
        <v>1380.99</v>
      </c>
      <c r="AD158" s="25" t="e">
        <f t="shared" si="50"/>
        <v>#DIV/0!</v>
      </c>
      <c r="AE158" s="40">
        <f t="shared" si="51"/>
        <v>4.0222222222222221</v>
      </c>
      <c r="AF158" s="40">
        <f t="shared" si="52"/>
        <v>1.6851510067114095</v>
      </c>
      <c r="AG158" s="40">
        <f t="shared" si="53"/>
        <v>0.95924528301886802</v>
      </c>
      <c r="AH158" s="40">
        <f t="shared" si="54"/>
        <v>0</v>
      </c>
      <c r="AI158" s="40" t="e">
        <f t="shared" si="55"/>
        <v>#DIV/0!</v>
      </c>
      <c r="AJ158" s="40">
        <f t="shared" si="56"/>
        <v>1.8917671232876712</v>
      </c>
    </row>
    <row r="159" spans="1:36" x14ac:dyDescent="0.3">
      <c r="A159" s="1" t="s">
        <v>2910</v>
      </c>
      <c r="B159" s="36" t="str">
        <f>VLOOKUP($A159,Raw!$B$2:$DG$512,MATCH(DPMS!B$1,Raw!$B$1:$DG$1,0),0)</f>
        <v>0</v>
      </c>
      <c r="C159" s="37">
        <f t="shared" si="38"/>
        <v>0</v>
      </c>
      <c r="D159" s="36" t="str">
        <f>VLOOKUP($A159,Raw!$B$2:$DG$512,MATCH(DPMS!D$1,Raw!$B$1:$DG$1,0),0)</f>
        <v>15</v>
      </c>
      <c r="E159" s="37">
        <f t="shared" si="39"/>
        <v>8.3333333333333329E-2</v>
      </c>
      <c r="F159" s="36" t="str">
        <f>VLOOKUP($A159,Raw!$B$2:$DG$512,MATCH(DPMS!F$1,Raw!$B$1:$DG$1,0),0)</f>
        <v>161</v>
      </c>
      <c r="G159" s="37">
        <f t="shared" si="40"/>
        <v>0.89444444444444449</v>
      </c>
      <c r="H159" s="36" t="str">
        <f>VLOOKUP($A159,Raw!$B$2:$DG$512,MATCH(DPMS!H$1,Raw!$B$1:$DG$1,0),0)</f>
        <v>4</v>
      </c>
      <c r="I159" s="37">
        <f t="shared" si="41"/>
        <v>2.2222222222222223E-2</v>
      </c>
      <c r="J159" s="36" t="str">
        <f>VLOOKUP($A159,Raw!$B$2:$DG$512,MATCH(DPMS!J$1,Raw!$B$1:$DG$1,0),0)</f>
        <v>0</v>
      </c>
      <c r="K159" s="37">
        <f t="shared" si="42"/>
        <v>0</v>
      </c>
      <c r="L159" s="36" t="str">
        <f>VLOOKUP($A159,Raw!$B$2:$DG$512,MATCH(DPMS!L$1,Raw!$B$1:$DG$1,0),0)</f>
        <v>0</v>
      </c>
      <c r="M159" s="37">
        <f t="shared" si="43"/>
        <v>0</v>
      </c>
      <c r="N159" s="36" t="str">
        <f>VLOOKUP($A159,Raw!$B$2:$DG$512,MATCH(DPMS!N$1,Raw!$B$1:$DG$1,0),0)</f>
        <v>180</v>
      </c>
      <c r="P159" s="38" t="str">
        <f>VLOOKUP($A159,Raw!$B$2:$DG$512,MATCH(DPMS!P$1,Raw!$B$1:$DG$1,0),0)</f>
        <v>0</v>
      </c>
      <c r="Q159" s="39">
        <f t="shared" si="44"/>
        <v>0</v>
      </c>
      <c r="R159" s="38" t="str">
        <f>VLOOKUP($A159,Raw!$B$2:$DG$512,MATCH(DPMS!R$1,Raw!$B$1:$DG$1,0),0)</f>
        <v>23.17</v>
      </c>
      <c r="S159" s="39">
        <f t="shared" si="45"/>
        <v>0.11568803674855203</v>
      </c>
      <c r="T159" s="38" t="str">
        <f>VLOOKUP($A159,Raw!$B$2:$DG$512,MATCH(DPMS!T$1,Raw!$B$1:$DG$1,0),0)</f>
        <v>174.43</v>
      </c>
      <c r="U159" s="39">
        <f t="shared" si="46"/>
        <v>0.87093069702416614</v>
      </c>
      <c r="V159" s="38" t="str">
        <f>VLOOKUP($A159,Raw!$B$2:$DG$512,MATCH(DPMS!V$1,Raw!$B$1:$DG$1,0),0)</f>
        <v>2.68</v>
      </c>
      <c r="W159" s="39">
        <f t="shared" si="47"/>
        <v>1.3381266227281806E-2</v>
      </c>
      <c r="X159" s="38" t="str">
        <f>VLOOKUP($A159,Raw!$B$2:$DG$512,MATCH(DPMS!X$1,Raw!$B$1:$DG$1,0),0)</f>
        <v>0</v>
      </c>
      <c r="Y159" s="39">
        <f t="shared" si="48"/>
        <v>0</v>
      </c>
      <c r="Z159" s="38" t="str">
        <f>VLOOKUP($A159,Raw!$B$2:$DG$512,MATCH(DPMS!Z$1,Raw!$B$1:$DG$1,0),0)</f>
        <v>0</v>
      </c>
      <c r="AA159" s="39">
        <f t="shared" si="49"/>
        <v>0</v>
      </c>
      <c r="AB159" s="38" t="str">
        <f>VLOOKUP($A159,Raw!$B$2:$DG$512,MATCH(DPMS!AB$1,Raw!$B$1:$DG$1,0),0)</f>
        <v>200.28</v>
      </c>
      <c r="AD159" s="25" t="e">
        <f t="shared" si="50"/>
        <v>#DIV/0!</v>
      </c>
      <c r="AE159" s="40">
        <f t="shared" si="51"/>
        <v>1.5446666666666669</v>
      </c>
      <c r="AF159" s="40">
        <f t="shared" si="52"/>
        <v>1.083416149068323</v>
      </c>
      <c r="AG159" s="40">
        <f t="shared" si="53"/>
        <v>0.67</v>
      </c>
      <c r="AH159" s="40">
        <f t="shared" si="54"/>
        <v>0</v>
      </c>
      <c r="AI159" s="40" t="e">
        <f t="shared" si="55"/>
        <v>#DIV/0!</v>
      </c>
      <c r="AJ159" s="40">
        <f t="shared" si="56"/>
        <v>1.1126666666666667</v>
      </c>
    </row>
    <row r="160" spans="1:36" x14ac:dyDescent="0.3">
      <c r="A160" s="1" t="s">
        <v>2928</v>
      </c>
      <c r="B160" s="36" t="str">
        <f>VLOOKUP($A160,Raw!$B$2:$DG$512,MATCH(DPMS!B$1,Raw!$B$1:$DG$1,0),0)</f>
        <v>0</v>
      </c>
      <c r="C160" s="37">
        <f t="shared" si="38"/>
        <v>0</v>
      </c>
      <c r="D160" s="36" t="str">
        <f>VLOOKUP($A160,Raw!$B$2:$DG$512,MATCH(DPMS!D$1,Raw!$B$1:$DG$1,0),0)</f>
        <v>13</v>
      </c>
      <c r="E160" s="37">
        <f t="shared" si="39"/>
        <v>0.29545454545454547</v>
      </c>
      <c r="F160" s="36" t="str">
        <f>VLOOKUP($A160,Raw!$B$2:$DG$512,MATCH(DPMS!F$1,Raw!$B$1:$DG$1,0),0)</f>
        <v>29</v>
      </c>
      <c r="G160" s="37">
        <f t="shared" si="40"/>
        <v>0.65909090909090906</v>
      </c>
      <c r="H160" s="36" t="str">
        <f>VLOOKUP($A160,Raw!$B$2:$DG$512,MATCH(DPMS!H$1,Raw!$B$1:$DG$1,0),0)</f>
        <v>1</v>
      </c>
      <c r="I160" s="37">
        <f t="shared" si="41"/>
        <v>2.2727272727272728E-2</v>
      </c>
      <c r="J160" s="36" t="str">
        <f>VLOOKUP($A160,Raw!$B$2:$DG$512,MATCH(DPMS!J$1,Raw!$B$1:$DG$1,0),0)</f>
        <v>1</v>
      </c>
      <c r="K160" s="37">
        <f t="shared" si="42"/>
        <v>2.2727272727272728E-2</v>
      </c>
      <c r="L160" s="36" t="str">
        <f>VLOOKUP($A160,Raw!$B$2:$DG$512,MATCH(DPMS!L$1,Raw!$B$1:$DG$1,0),0)</f>
        <v>0</v>
      </c>
      <c r="M160" s="37">
        <f t="shared" si="43"/>
        <v>0</v>
      </c>
      <c r="N160" s="36" t="str">
        <f>VLOOKUP($A160,Raw!$B$2:$DG$512,MATCH(DPMS!N$1,Raw!$B$1:$DG$1,0),0)</f>
        <v>44</v>
      </c>
      <c r="P160" s="38" t="str">
        <f>VLOOKUP($A160,Raw!$B$2:$DG$512,MATCH(DPMS!P$1,Raw!$B$1:$DG$1,0),0)</f>
        <v>0</v>
      </c>
      <c r="Q160" s="39">
        <f t="shared" si="44"/>
        <v>0</v>
      </c>
      <c r="R160" s="38" t="str">
        <f>VLOOKUP($A160,Raw!$B$2:$DG$512,MATCH(DPMS!R$1,Raw!$B$1:$DG$1,0),0)</f>
        <v>182.14</v>
      </c>
      <c r="S160" s="39">
        <f t="shared" si="45"/>
        <v>0.53263539595274301</v>
      </c>
      <c r="T160" s="38" t="str">
        <f>VLOOKUP($A160,Raw!$B$2:$DG$512,MATCH(DPMS!T$1,Raw!$B$1:$DG$1,0),0)</f>
        <v>111.87</v>
      </c>
      <c r="U160" s="39">
        <f t="shared" si="46"/>
        <v>0.32714352555854487</v>
      </c>
      <c r="V160" s="38" t="str">
        <f>VLOOKUP($A160,Raw!$B$2:$DG$512,MATCH(DPMS!V$1,Raw!$B$1:$DG$1,0),0)</f>
        <v>3.99</v>
      </c>
      <c r="W160" s="39">
        <f t="shared" si="47"/>
        <v>1.1668031348695755E-2</v>
      </c>
      <c r="X160" s="38" t="str">
        <f>VLOOKUP($A160,Raw!$B$2:$DG$512,MATCH(DPMS!X$1,Raw!$B$1:$DG$1,0),0)</f>
        <v>43.96</v>
      </c>
      <c r="Y160" s="39">
        <f t="shared" si="48"/>
        <v>0.12855304714001639</v>
      </c>
      <c r="Z160" s="38" t="str">
        <f>VLOOKUP($A160,Raw!$B$2:$DG$512,MATCH(DPMS!Z$1,Raw!$B$1:$DG$1,0),0)</f>
        <v>0</v>
      </c>
      <c r="AA160" s="39">
        <f t="shared" si="49"/>
        <v>0</v>
      </c>
      <c r="AB160" s="38" t="str">
        <f>VLOOKUP($A160,Raw!$B$2:$DG$512,MATCH(DPMS!AB$1,Raw!$B$1:$DG$1,0),0)</f>
        <v>341.96</v>
      </c>
      <c r="AD160" s="25" t="e">
        <f t="shared" si="50"/>
        <v>#DIV/0!</v>
      </c>
      <c r="AE160" s="40">
        <f t="shared" si="51"/>
        <v>14.010769230769229</v>
      </c>
      <c r="AF160" s="40">
        <f t="shared" si="52"/>
        <v>3.8575862068965519</v>
      </c>
      <c r="AG160" s="40">
        <f t="shared" si="53"/>
        <v>3.99</v>
      </c>
      <c r="AH160" s="40">
        <f t="shared" si="54"/>
        <v>21.98</v>
      </c>
      <c r="AI160" s="40" t="e">
        <f t="shared" si="55"/>
        <v>#DIV/0!</v>
      </c>
      <c r="AJ160" s="40">
        <f t="shared" si="56"/>
        <v>7.7718181818181815</v>
      </c>
    </row>
    <row r="161" spans="1:36" x14ac:dyDescent="0.3">
      <c r="A161" s="1" t="s">
        <v>2945</v>
      </c>
      <c r="B161" s="36" t="str">
        <f>VLOOKUP($A161,Raw!$B$2:$DG$512,MATCH(DPMS!B$1,Raw!$B$1:$DG$1,0),0)</f>
        <v>0</v>
      </c>
      <c r="C161" s="37">
        <f t="shared" si="38"/>
        <v>0</v>
      </c>
      <c r="D161" s="36" t="str">
        <f>VLOOKUP($A161,Raw!$B$2:$DG$512,MATCH(DPMS!D$1,Raw!$B$1:$DG$1,0),0)</f>
        <v>1</v>
      </c>
      <c r="E161" s="37">
        <f t="shared" si="39"/>
        <v>3.4482758620689655E-2</v>
      </c>
      <c r="F161" s="36" t="str">
        <f>VLOOKUP($A161,Raw!$B$2:$DG$512,MATCH(DPMS!F$1,Raw!$B$1:$DG$1,0),0)</f>
        <v>24</v>
      </c>
      <c r="G161" s="37">
        <f t="shared" si="40"/>
        <v>0.82758620689655171</v>
      </c>
      <c r="H161" s="36" t="str">
        <f>VLOOKUP($A161,Raw!$B$2:$DG$512,MATCH(DPMS!H$1,Raw!$B$1:$DG$1,0),0)</f>
        <v>4</v>
      </c>
      <c r="I161" s="37">
        <f t="shared" si="41"/>
        <v>0.13793103448275862</v>
      </c>
      <c r="J161" s="36" t="str">
        <f>VLOOKUP($A161,Raw!$B$2:$DG$512,MATCH(DPMS!J$1,Raw!$B$1:$DG$1,0),0)</f>
        <v>0</v>
      </c>
      <c r="K161" s="37">
        <f t="shared" si="42"/>
        <v>0</v>
      </c>
      <c r="L161" s="36" t="str">
        <f>VLOOKUP($A161,Raw!$B$2:$DG$512,MATCH(DPMS!L$1,Raw!$B$1:$DG$1,0),0)</f>
        <v>0</v>
      </c>
      <c r="M161" s="37">
        <f t="shared" si="43"/>
        <v>0</v>
      </c>
      <c r="N161" s="36" t="str">
        <f>VLOOKUP($A161,Raw!$B$2:$DG$512,MATCH(DPMS!N$1,Raw!$B$1:$DG$1,0),0)</f>
        <v>29</v>
      </c>
      <c r="P161" s="38" t="str">
        <f>VLOOKUP($A161,Raw!$B$2:$DG$512,MATCH(DPMS!P$1,Raw!$B$1:$DG$1,0),0)</f>
        <v>0</v>
      </c>
      <c r="Q161" s="39">
        <f t="shared" si="44"/>
        <v>0</v>
      </c>
      <c r="R161" s="38" t="str">
        <f>VLOOKUP($A161,Raw!$B$2:$DG$512,MATCH(DPMS!R$1,Raw!$B$1:$DG$1,0),0)</f>
        <v>1.51</v>
      </c>
      <c r="S161" s="39">
        <f t="shared" si="45"/>
        <v>6.1783960720130933E-2</v>
      </c>
      <c r="T161" s="38" t="str">
        <f>VLOOKUP($A161,Raw!$B$2:$DG$512,MATCH(DPMS!T$1,Raw!$B$1:$DG$1,0),0)</f>
        <v>20.64</v>
      </c>
      <c r="U161" s="39">
        <f t="shared" si="46"/>
        <v>0.84451718494271688</v>
      </c>
      <c r="V161" s="38" t="str">
        <f>VLOOKUP($A161,Raw!$B$2:$DG$512,MATCH(DPMS!V$1,Raw!$B$1:$DG$1,0),0)</f>
        <v>2.29</v>
      </c>
      <c r="W161" s="39">
        <f t="shared" si="47"/>
        <v>9.3698854337152207E-2</v>
      </c>
      <c r="X161" s="38" t="str">
        <f>VLOOKUP($A161,Raw!$B$2:$DG$512,MATCH(DPMS!X$1,Raw!$B$1:$DG$1,0),0)</f>
        <v>0</v>
      </c>
      <c r="Y161" s="39">
        <f t="shared" si="48"/>
        <v>0</v>
      </c>
      <c r="Z161" s="38" t="str">
        <f>VLOOKUP($A161,Raw!$B$2:$DG$512,MATCH(DPMS!Z$1,Raw!$B$1:$DG$1,0),0)</f>
        <v>0</v>
      </c>
      <c r="AA161" s="39">
        <f t="shared" si="49"/>
        <v>0</v>
      </c>
      <c r="AB161" s="38" t="str">
        <f>VLOOKUP($A161,Raw!$B$2:$DG$512,MATCH(DPMS!AB$1,Raw!$B$1:$DG$1,0),0)</f>
        <v>24.44</v>
      </c>
      <c r="AD161" s="25" t="e">
        <f t="shared" si="50"/>
        <v>#DIV/0!</v>
      </c>
      <c r="AE161" s="40">
        <f t="shared" si="51"/>
        <v>1.51</v>
      </c>
      <c r="AF161" s="40">
        <f t="shared" si="52"/>
        <v>0.86</v>
      </c>
      <c r="AG161" s="40">
        <f t="shared" si="53"/>
        <v>0.57250000000000001</v>
      </c>
      <c r="AH161" s="40">
        <f t="shared" si="54"/>
        <v>0</v>
      </c>
      <c r="AI161" s="40" t="e">
        <f t="shared" si="55"/>
        <v>#DIV/0!</v>
      </c>
      <c r="AJ161" s="40">
        <f t="shared" si="56"/>
        <v>0.84275862068965524</v>
      </c>
    </row>
    <row r="162" spans="1:36" x14ac:dyDescent="0.3">
      <c r="A162" s="1" t="s">
        <v>2959</v>
      </c>
      <c r="B162" s="36" t="str">
        <f>VLOOKUP($A162,Raw!$B$2:$DG$512,MATCH(DPMS!B$1,Raw!$B$1:$DG$1,0),0)</f>
        <v>0</v>
      </c>
      <c r="C162" s="37">
        <f t="shared" si="38"/>
        <v>0</v>
      </c>
      <c r="D162" s="36" t="str">
        <f>VLOOKUP($A162,Raw!$B$2:$DG$512,MATCH(DPMS!D$1,Raw!$B$1:$DG$1,0),0)</f>
        <v>0</v>
      </c>
      <c r="E162" s="37">
        <f t="shared" si="39"/>
        <v>0</v>
      </c>
      <c r="F162" s="36" t="str">
        <f>VLOOKUP($A162,Raw!$B$2:$DG$512,MATCH(DPMS!F$1,Raw!$B$1:$DG$1,0),0)</f>
        <v>494</v>
      </c>
      <c r="G162" s="37">
        <f t="shared" si="40"/>
        <v>0.72540381791483111</v>
      </c>
      <c r="H162" s="36" t="str">
        <f>VLOOKUP($A162,Raw!$B$2:$DG$512,MATCH(DPMS!H$1,Raw!$B$1:$DG$1,0),0)</f>
        <v>187</v>
      </c>
      <c r="I162" s="37">
        <f t="shared" si="41"/>
        <v>0.27459618208516889</v>
      </c>
      <c r="J162" s="36" t="str">
        <f>VLOOKUP($A162,Raw!$B$2:$DG$512,MATCH(DPMS!J$1,Raw!$B$1:$DG$1,0),0)</f>
        <v>0</v>
      </c>
      <c r="K162" s="37">
        <f t="shared" si="42"/>
        <v>0</v>
      </c>
      <c r="L162" s="36" t="str">
        <f>VLOOKUP($A162,Raw!$B$2:$DG$512,MATCH(DPMS!L$1,Raw!$B$1:$DG$1,0),0)</f>
        <v>0</v>
      </c>
      <c r="M162" s="37">
        <f t="shared" si="43"/>
        <v>0</v>
      </c>
      <c r="N162" s="36" t="str">
        <f>VLOOKUP($A162,Raw!$B$2:$DG$512,MATCH(DPMS!N$1,Raw!$B$1:$DG$1,0),0)</f>
        <v>681</v>
      </c>
      <c r="P162" s="38" t="str">
        <f>VLOOKUP($A162,Raw!$B$2:$DG$512,MATCH(DPMS!P$1,Raw!$B$1:$DG$1,0),0)</f>
        <v>0</v>
      </c>
      <c r="Q162" s="39">
        <f t="shared" si="44"/>
        <v>0</v>
      </c>
      <c r="R162" s="38" t="str">
        <f>VLOOKUP($A162,Raw!$B$2:$DG$512,MATCH(DPMS!R$1,Raw!$B$1:$DG$1,0),0)</f>
        <v>0</v>
      </c>
      <c r="S162" s="39">
        <f t="shared" si="45"/>
        <v>0</v>
      </c>
      <c r="T162" s="38" t="str">
        <f>VLOOKUP($A162,Raw!$B$2:$DG$512,MATCH(DPMS!T$1,Raw!$B$1:$DG$1,0),0)</f>
        <v>364.9</v>
      </c>
      <c r="U162" s="39">
        <f t="shared" si="46"/>
        <v>0.77170350005287081</v>
      </c>
      <c r="V162" s="38" t="str">
        <f>VLOOKUP($A162,Raw!$B$2:$DG$512,MATCH(DPMS!V$1,Raw!$B$1:$DG$1,0),0)</f>
        <v>107.95</v>
      </c>
      <c r="W162" s="39">
        <f t="shared" si="47"/>
        <v>0.22829649994712911</v>
      </c>
      <c r="X162" s="38" t="str">
        <f>VLOOKUP($A162,Raw!$B$2:$DG$512,MATCH(DPMS!X$1,Raw!$B$1:$DG$1,0),0)</f>
        <v>0</v>
      </c>
      <c r="Y162" s="39">
        <f t="shared" si="48"/>
        <v>0</v>
      </c>
      <c r="Z162" s="38" t="str">
        <f>VLOOKUP($A162,Raw!$B$2:$DG$512,MATCH(DPMS!Z$1,Raw!$B$1:$DG$1,0),0)</f>
        <v>0</v>
      </c>
      <c r="AA162" s="39">
        <f t="shared" si="49"/>
        <v>0</v>
      </c>
      <c r="AB162" s="38" t="str">
        <f>VLOOKUP($A162,Raw!$B$2:$DG$512,MATCH(DPMS!AB$1,Raw!$B$1:$DG$1,0),0)</f>
        <v>472.85</v>
      </c>
      <c r="AD162" s="25" t="e">
        <f t="shared" si="50"/>
        <v>#DIV/0!</v>
      </c>
      <c r="AE162" s="40" t="e">
        <f t="shared" si="51"/>
        <v>#DIV/0!</v>
      </c>
      <c r="AF162" s="40">
        <f t="shared" si="52"/>
        <v>0.73866396761133601</v>
      </c>
      <c r="AG162" s="40">
        <f t="shared" si="53"/>
        <v>0.57727272727272727</v>
      </c>
      <c r="AH162" s="40">
        <f t="shared" si="54"/>
        <v>0</v>
      </c>
      <c r="AI162" s="40" t="e">
        <f t="shared" si="55"/>
        <v>#DIV/0!</v>
      </c>
      <c r="AJ162" s="40">
        <f t="shared" si="56"/>
        <v>0.69434654919236416</v>
      </c>
    </row>
    <row r="163" spans="1:36" x14ac:dyDescent="0.3">
      <c r="A163" s="1" t="s">
        <v>2975</v>
      </c>
      <c r="B163" s="36" t="str">
        <f>VLOOKUP($A163,Raw!$B$2:$DG$512,MATCH(DPMS!B$1,Raw!$B$1:$DG$1,0),0)</f>
        <v>0</v>
      </c>
      <c r="C163" s="37">
        <f t="shared" si="38"/>
        <v>0</v>
      </c>
      <c r="D163" s="36" t="str">
        <f>VLOOKUP($A163,Raw!$B$2:$DG$512,MATCH(DPMS!D$1,Raw!$B$1:$DG$1,0),0)</f>
        <v>616</v>
      </c>
      <c r="E163" s="37">
        <f t="shared" si="39"/>
        <v>3.6462649461347224E-2</v>
      </c>
      <c r="F163" s="36" t="str">
        <f>VLOOKUP($A163,Raw!$B$2:$DG$512,MATCH(DPMS!F$1,Raw!$B$1:$DG$1,0),0)</f>
        <v>15274</v>
      </c>
      <c r="G163" s="37">
        <f t="shared" si="40"/>
        <v>0.90410796732567777</v>
      </c>
      <c r="H163" s="36" t="str">
        <f>VLOOKUP($A163,Raw!$B$2:$DG$512,MATCH(DPMS!H$1,Raw!$B$1:$DG$1,0),0)</f>
        <v>1004</v>
      </c>
      <c r="I163" s="37">
        <f t="shared" si="41"/>
        <v>5.9429383212975022E-2</v>
      </c>
      <c r="J163" s="36" t="str">
        <f>VLOOKUP($A163,Raw!$B$2:$DG$512,MATCH(DPMS!J$1,Raw!$B$1:$DG$1,0),0)</f>
        <v>0</v>
      </c>
      <c r="K163" s="37">
        <f t="shared" si="42"/>
        <v>0</v>
      </c>
      <c r="L163" s="36" t="str">
        <f>VLOOKUP($A163,Raw!$B$2:$DG$512,MATCH(DPMS!L$1,Raw!$B$1:$DG$1,0),0)</f>
        <v>0</v>
      </c>
      <c r="M163" s="37">
        <f t="shared" si="43"/>
        <v>0</v>
      </c>
      <c r="N163" s="36" t="str">
        <f>VLOOKUP($A163,Raw!$B$2:$DG$512,MATCH(DPMS!N$1,Raw!$B$1:$DG$1,0),0)</f>
        <v>16894</v>
      </c>
      <c r="P163" s="38" t="str">
        <f>VLOOKUP($A163,Raw!$B$2:$DG$512,MATCH(DPMS!P$1,Raw!$B$1:$DG$1,0),0)</f>
        <v>0</v>
      </c>
      <c r="Q163" s="39">
        <f t="shared" si="44"/>
        <v>0</v>
      </c>
      <c r="R163" s="38" t="str">
        <f>VLOOKUP($A163,Raw!$B$2:$DG$512,MATCH(DPMS!R$1,Raw!$B$1:$DG$1,0),0)</f>
        <v>1925.21</v>
      </c>
      <c r="S163" s="39">
        <f t="shared" si="45"/>
        <v>0.10349968173959419</v>
      </c>
      <c r="T163" s="38" t="str">
        <f>VLOOKUP($A163,Raw!$B$2:$DG$512,MATCH(DPMS!T$1,Raw!$B$1:$DG$1,0),0)</f>
        <v>15714.54</v>
      </c>
      <c r="U163" s="39">
        <f t="shared" si="46"/>
        <v>0.84481687124216187</v>
      </c>
      <c r="V163" s="38" t="str">
        <f>VLOOKUP($A163,Raw!$B$2:$DG$512,MATCH(DPMS!V$1,Raw!$B$1:$DG$1,0),0)</f>
        <v>961.37</v>
      </c>
      <c r="W163" s="39">
        <f t="shared" si="47"/>
        <v>5.1683447018244066E-2</v>
      </c>
      <c r="X163" s="38" t="str">
        <f>VLOOKUP($A163,Raw!$B$2:$DG$512,MATCH(DPMS!X$1,Raw!$B$1:$DG$1,0),0)</f>
        <v>0</v>
      </c>
      <c r="Y163" s="39">
        <f t="shared" si="48"/>
        <v>0</v>
      </c>
      <c r="Z163" s="38" t="str">
        <f>VLOOKUP($A163,Raw!$B$2:$DG$512,MATCH(DPMS!Z$1,Raw!$B$1:$DG$1,0),0)</f>
        <v>0</v>
      </c>
      <c r="AA163" s="39">
        <f t="shared" si="49"/>
        <v>0</v>
      </c>
      <c r="AB163" s="38" t="str">
        <f>VLOOKUP($A163,Raw!$B$2:$DG$512,MATCH(DPMS!AB$1,Raw!$B$1:$DG$1,0),0)</f>
        <v>18601.12</v>
      </c>
      <c r="AD163" s="25" t="e">
        <f t="shared" si="50"/>
        <v>#DIV/0!</v>
      </c>
      <c r="AE163" s="40">
        <f t="shared" si="51"/>
        <v>3.1253409090909092</v>
      </c>
      <c r="AF163" s="40">
        <f t="shared" si="52"/>
        <v>1.0288424774125966</v>
      </c>
      <c r="AG163" s="40">
        <f t="shared" si="53"/>
        <v>0.95753984063745023</v>
      </c>
      <c r="AH163" s="40">
        <f t="shared" si="54"/>
        <v>0</v>
      </c>
      <c r="AI163" s="40" t="e">
        <f t="shared" si="55"/>
        <v>#DIV/0!</v>
      </c>
      <c r="AJ163" s="40">
        <f t="shared" si="56"/>
        <v>1.1010488930981412</v>
      </c>
    </row>
    <row r="164" spans="1:36" x14ac:dyDescent="0.3">
      <c r="A164" s="1" t="s">
        <v>3001</v>
      </c>
      <c r="B164" s="36" t="str">
        <f>VLOOKUP($A164,Raw!$B$2:$DG$512,MATCH(DPMS!B$1,Raw!$B$1:$DG$1,0),0)</f>
        <v>0</v>
      </c>
      <c r="C164" s="37">
        <f t="shared" si="38"/>
        <v>0</v>
      </c>
      <c r="D164" s="36" t="str">
        <f>VLOOKUP($A164,Raw!$B$2:$DG$512,MATCH(DPMS!D$1,Raw!$B$1:$DG$1,0),0)</f>
        <v>49</v>
      </c>
      <c r="E164" s="37">
        <f t="shared" si="39"/>
        <v>3.6842105263157891E-2</v>
      </c>
      <c r="F164" s="36" t="str">
        <f>VLOOKUP($A164,Raw!$B$2:$DG$512,MATCH(DPMS!F$1,Raw!$B$1:$DG$1,0),0)</f>
        <v>1256</v>
      </c>
      <c r="G164" s="37">
        <f t="shared" si="40"/>
        <v>0.94436090225563907</v>
      </c>
      <c r="H164" s="36" t="str">
        <f>VLOOKUP($A164,Raw!$B$2:$DG$512,MATCH(DPMS!H$1,Raw!$B$1:$DG$1,0),0)</f>
        <v>25</v>
      </c>
      <c r="I164" s="37">
        <f t="shared" si="41"/>
        <v>1.8796992481203006E-2</v>
      </c>
      <c r="J164" s="36" t="str">
        <f>VLOOKUP($A164,Raw!$B$2:$DG$512,MATCH(DPMS!J$1,Raw!$B$1:$DG$1,0),0)</f>
        <v>0</v>
      </c>
      <c r="K164" s="37">
        <f t="shared" si="42"/>
        <v>0</v>
      </c>
      <c r="L164" s="36" t="str">
        <f>VLOOKUP($A164,Raw!$B$2:$DG$512,MATCH(DPMS!L$1,Raw!$B$1:$DG$1,0),0)</f>
        <v>0</v>
      </c>
      <c r="M164" s="37">
        <f t="shared" si="43"/>
        <v>0</v>
      </c>
      <c r="N164" s="36" t="str">
        <f>VLOOKUP($A164,Raw!$B$2:$DG$512,MATCH(DPMS!N$1,Raw!$B$1:$DG$1,0),0)</f>
        <v>1330</v>
      </c>
      <c r="P164" s="38" t="str">
        <f>VLOOKUP($A164,Raw!$B$2:$DG$512,MATCH(DPMS!P$1,Raw!$B$1:$DG$1,0),0)</f>
        <v>0</v>
      </c>
      <c r="Q164" s="39">
        <f t="shared" si="44"/>
        <v>0</v>
      </c>
      <c r="R164" s="38" t="str">
        <f>VLOOKUP($A164,Raw!$B$2:$DG$512,MATCH(DPMS!R$1,Raw!$B$1:$DG$1,0),0)</f>
        <v>104.53</v>
      </c>
      <c r="S164" s="39">
        <f t="shared" si="45"/>
        <v>7.0391520424517504E-2</v>
      </c>
      <c r="T164" s="38" t="str">
        <f>VLOOKUP($A164,Raw!$B$2:$DG$512,MATCH(DPMS!T$1,Raw!$B$1:$DG$1,0),0)</f>
        <v>1358.11</v>
      </c>
      <c r="U164" s="39">
        <f t="shared" si="46"/>
        <v>0.91456450591927152</v>
      </c>
      <c r="V164" s="38" t="str">
        <f>VLOOKUP($A164,Raw!$B$2:$DG$512,MATCH(DPMS!V$1,Raw!$B$1:$DG$1,0),0)</f>
        <v>22.34</v>
      </c>
      <c r="W164" s="39">
        <f t="shared" si="47"/>
        <v>1.5043973656210859E-2</v>
      </c>
      <c r="X164" s="38" t="str">
        <f>VLOOKUP($A164,Raw!$B$2:$DG$512,MATCH(DPMS!X$1,Raw!$B$1:$DG$1,0),0)</f>
        <v>0</v>
      </c>
      <c r="Y164" s="39">
        <f t="shared" si="48"/>
        <v>0</v>
      </c>
      <c r="Z164" s="38" t="str">
        <f>VLOOKUP($A164,Raw!$B$2:$DG$512,MATCH(DPMS!Z$1,Raw!$B$1:$DG$1,0),0)</f>
        <v>0</v>
      </c>
      <c r="AA164" s="39">
        <f t="shared" si="49"/>
        <v>0</v>
      </c>
      <c r="AB164" s="38" t="str">
        <f>VLOOKUP($A164,Raw!$B$2:$DG$512,MATCH(DPMS!AB$1,Raw!$B$1:$DG$1,0),0)</f>
        <v>1484.98</v>
      </c>
      <c r="AD164" s="25" t="e">
        <f t="shared" si="50"/>
        <v>#DIV/0!</v>
      </c>
      <c r="AE164" s="40">
        <f t="shared" si="51"/>
        <v>2.1332653061224489</v>
      </c>
      <c r="AF164" s="40">
        <f t="shared" si="52"/>
        <v>1.0812977707006368</v>
      </c>
      <c r="AG164" s="40">
        <f t="shared" si="53"/>
        <v>0.89359999999999995</v>
      </c>
      <c r="AH164" s="40">
        <f t="shared" si="54"/>
        <v>0</v>
      </c>
      <c r="AI164" s="40" t="e">
        <f t="shared" si="55"/>
        <v>#DIV/0!</v>
      </c>
      <c r="AJ164" s="40">
        <f t="shared" si="56"/>
        <v>1.1165263157894736</v>
      </c>
    </row>
    <row r="165" spans="1:36" x14ac:dyDescent="0.3">
      <c r="A165" s="1" t="s">
        <v>3036</v>
      </c>
      <c r="B165" s="36" t="str">
        <f>VLOOKUP($A165,Raw!$B$2:$DG$512,MATCH(DPMS!B$1,Raw!$B$1:$DG$1,0),0)</f>
        <v>0</v>
      </c>
      <c r="C165" s="37" t="e">
        <f t="shared" si="38"/>
        <v>#DIV/0!</v>
      </c>
      <c r="D165" s="36" t="str">
        <f>VLOOKUP($A165,Raw!$B$2:$DG$512,MATCH(DPMS!D$1,Raw!$B$1:$DG$1,0),0)</f>
        <v>0</v>
      </c>
      <c r="E165" s="37" t="e">
        <f t="shared" si="39"/>
        <v>#DIV/0!</v>
      </c>
      <c r="F165" s="36" t="str">
        <f>VLOOKUP($A165,Raw!$B$2:$DG$512,MATCH(DPMS!F$1,Raw!$B$1:$DG$1,0),0)</f>
        <v>0</v>
      </c>
      <c r="G165" s="37" t="e">
        <f t="shared" si="40"/>
        <v>#DIV/0!</v>
      </c>
      <c r="H165" s="36" t="str">
        <f>VLOOKUP($A165,Raw!$B$2:$DG$512,MATCH(DPMS!H$1,Raw!$B$1:$DG$1,0),0)</f>
        <v>0</v>
      </c>
      <c r="I165" s="37" t="e">
        <f t="shared" si="41"/>
        <v>#DIV/0!</v>
      </c>
      <c r="J165" s="36" t="str">
        <f>VLOOKUP($A165,Raw!$B$2:$DG$512,MATCH(DPMS!J$1,Raw!$B$1:$DG$1,0),0)</f>
        <v>0</v>
      </c>
      <c r="K165" s="37" t="e">
        <f t="shared" si="42"/>
        <v>#DIV/0!</v>
      </c>
      <c r="L165" s="36" t="str">
        <f>VLOOKUP($A165,Raw!$B$2:$DG$512,MATCH(DPMS!L$1,Raw!$B$1:$DG$1,0),0)</f>
        <v>0</v>
      </c>
      <c r="M165" s="37" t="e">
        <f t="shared" si="43"/>
        <v>#DIV/0!</v>
      </c>
      <c r="N165" s="36" t="str">
        <f>VLOOKUP($A165,Raw!$B$2:$DG$512,MATCH(DPMS!N$1,Raw!$B$1:$DG$1,0),0)</f>
        <v>0</v>
      </c>
      <c r="P165" s="38" t="str">
        <f>VLOOKUP($A165,Raw!$B$2:$DG$512,MATCH(DPMS!P$1,Raw!$B$1:$DG$1,0),0)</f>
        <v>0</v>
      </c>
      <c r="Q165" s="39" t="e">
        <f t="shared" si="44"/>
        <v>#DIV/0!</v>
      </c>
      <c r="R165" s="38" t="str">
        <f>VLOOKUP($A165,Raw!$B$2:$DG$512,MATCH(DPMS!R$1,Raw!$B$1:$DG$1,0),0)</f>
        <v>0</v>
      </c>
      <c r="S165" s="39" t="e">
        <f t="shared" si="45"/>
        <v>#DIV/0!</v>
      </c>
      <c r="T165" s="38" t="str">
        <f>VLOOKUP($A165,Raw!$B$2:$DG$512,MATCH(DPMS!T$1,Raw!$B$1:$DG$1,0),0)</f>
        <v>0</v>
      </c>
      <c r="U165" s="39" t="e">
        <f t="shared" si="46"/>
        <v>#DIV/0!</v>
      </c>
      <c r="V165" s="38" t="str">
        <f>VLOOKUP($A165,Raw!$B$2:$DG$512,MATCH(DPMS!V$1,Raw!$B$1:$DG$1,0),0)</f>
        <v>0</v>
      </c>
      <c r="W165" s="39" t="e">
        <f t="shared" si="47"/>
        <v>#DIV/0!</v>
      </c>
      <c r="X165" s="38" t="str">
        <f>VLOOKUP($A165,Raw!$B$2:$DG$512,MATCH(DPMS!X$1,Raw!$B$1:$DG$1,0),0)</f>
        <v>0</v>
      </c>
      <c r="Y165" s="39" t="e">
        <f t="shared" si="48"/>
        <v>#DIV/0!</v>
      </c>
      <c r="Z165" s="38" t="str">
        <f>VLOOKUP($A165,Raw!$B$2:$DG$512,MATCH(DPMS!Z$1,Raw!$B$1:$DG$1,0),0)</f>
        <v>0</v>
      </c>
      <c r="AA165" s="39" t="e">
        <f t="shared" si="49"/>
        <v>#DIV/0!</v>
      </c>
      <c r="AB165" s="38" t="str">
        <f>VLOOKUP($A165,Raw!$B$2:$DG$512,MATCH(DPMS!AB$1,Raw!$B$1:$DG$1,0),0)</f>
        <v>0</v>
      </c>
      <c r="AD165" s="25" t="e">
        <f t="shared" si="50"/>
        <v>#DIV/0!</v>
      </c>
      <c r="AE165" s="40" t="e">
        <f t="shared" si="51"/>
        <v>#DIV/0!</v>
      </c>
      <c r="AF165" s="40" t="e">
        <f t="shared" si="52"/>
        <v>#DIV/0!</v>
      </c>
      <c r="AG165" s="40" t="e">
        <f t="shared" si="53"/>
        <v>#DIV/0!</v>
      </c>
      <c r="AH165" s="40">
        <f t="shared" si="54"/>
        <v>0</v>
      </c>
      <c r="AI165" s="40" t="e">
        <f t="shared" si="55"/>
        <v>#DIV/0!</v>
      </c>
      <c r="AJ165" s="40" t="e">
        <f t="shared" si="56"/>
        <v>#DIV/0!</v>
      </c>
    </row>
    <row r="166" spans="1:36" x14ac:dyDescent="0.3">
      <c r="A166" s="1" t="s">
        <v>3040</v>
      </c>
      <c r="B166" s="36" t="str">
        <f>VLOOKUP($A166,Raw!$B$2:$DG$512,MATCH(DPMS!B$1,Raw!$B$1:$DG$1,0),0)</f>
        <v>0</v>
      </c>
      <c r="C166" s="37" t="e">
        <f t="shared" si="38"/>
        <v>#DIV/0!</v>
      </c>
      <c r="D166" s="36" t="str">
        <f>VLOOKUP($A166,Raw!$B$2:$DG$512,MATCH(DPMS!D$1,Raw!$B$1:$DG$1,0),0)</f>
        <v>0</v>
      </c>
      <c r="E166" s="37" t="e">
        <f t="shared" si="39"/>
        <v>#DIV/0!</v>
      </c>
      <c r="F166" s="36" t="str">
        <f>VLOOKUP($A166,Raw!$B$2:$DG$512,MATCH(DPMS!F$1,Raw!$B$1:$DG$1,0),0)</f>
        <v>0</v>
      </c>
      <c r="G166" s="37" t="e">
        <f t="shared" si="40"/>
        <v>#DIV/0!</v>
      </c>
      <c r="H166" s="36" t="str">
        <f>VLOOKUP($A166,Raw!$B$2:$DG$512,MATCH(DPMS!H$1,Raw!$B$1:$DG$1,0),0)</f>
        <v>0</v>
      </c>
      <c r="I166" s="37" t="e">
        <f t="shared" si="41"/>
        <v>#DIV/0!</v>
      </c>
      <c r="J166" s="36" t="str">
        <f>VLOOKUP($A166,Raw!$B$2:$DG$512,MATCH(DPMS!J$1,Raw!$B$1:$DG$1,0),0)</f>
        <v>0</v>
      </c>
      <c r="K166" s="37" t="e">
        <f t="shared" si="42"/>
        <v>#DIV/0!</v>
      </c>
      <c r="L166" s="36" t="str">
        <f>VLOOKUP($A166,Raw!$B$2:$DG$512,MATCH(DPMS!L$1,Raw!$B$1:$DG$1,0),0)</f>
        <v>0</v>
      </c>
      <c r="M166" s="37" t="e">
        <f t="shared" si="43"/>
        <v>#DIV/0!</v>
      </c>
      <c r="N166" s="36" t="str">
        <f>VLOOKUP($A166,Raw!$B$2:$DG$512,MATCH(DPMS!N$1,Raw!$B$1:$DG$1,0),0)</f>
        <v>0</v>
      </c>
      <c r="P166" s="38" t="str">
        <f>VLOOKUP($A166,Raw!$B$2:$DG$512,MATCH(DPMS!P$1,Raw!$B$1:$DG$1,0),0)</f>
        <v>0</v>
      </c>
      <c r="Q166" s="39" t="e">
        <f t="shared" si="44"/>
        <v>#DIV/0!</v>
      </c>
      <c r="R166" s="38" t="str">
        <f>VLOOKUP($A166,Raw!$B$2:$DG$512,MATCH(DPMS!R$1,Raw!$B$1:$DG$1,0),0)</f>
        <v>0</v>
      </c>
      <c r="S166" s="39" t="e">
        <f t="shared" si="45"/>
        <v>#DIV/0!</v>
      </c>
      <c r="T166" s="38" t="str">
        <f>VLOOKUP($A166,Raw!$B$2:$DG$512,MATCH(DPMS!T$1,Raw!$B$1:$DG$1,0),0)</f>
        <v>0</v>
      </c>
      <c r="U166" s="39" t="e">
        <f t="shared" si="46"/>
        <v>#DIV/0!</v>
      </c>
      <c r="V166" s="38" t="str">
        <f>VLOOKUP($A166,Raw!$B$2:$DG$512,MATCH(DPMS!V$1,Raw!$B$1:$DG$1,0),0)</f>
        <v>0</v>
      </c>
      <c r="W166" s="39" t="e">
        <f t="shared" si="47"/>
        <v>#DIV/0!</v>
      </c>
      <c r="X166" s="38" t="str">
        <f>VLOOKUP($A166,Raw!$B$2:$DG$512,MATCH(DPMS!X$1,Raw!$B$1:$DG$1,0),0)</f>
        <v>0</v>
      </c>
      <c r="Y166" s="39" t="e">
        <f t="shared" si="48"/>
        <v>#DIV/0!</v>
      </c>
      <c r="Z166" s="38" t="str">
        <f>VLOOKUP($A166,Raw!$B$2:$DG$512,MATCH(DPMS!Z$1,Raw!$B$1:$DG$1,0),0)</f>
        <v>0</v>
      </c>
      <c r="AA166" s="39" t="e">
        <f t="shared" si="49"/>
        <v>#DIV/0!</v>
      </c>
      <c r="AB166" s="38" t="str">
        <f>VLOOKUP($A166,Raw!$B$2:$DG$512,MATCH(DPMS!AB$1,Raw!$B$1:$DG$1,0),0)</f>
        <v>0</v>
      </c>
      <c r="AD166" s="25" t="e">
        <f t="shared" si="50"/>
        <v>#DIV/0!</v>
      </c>
      <c r="AE166" s="40" t="e">
        <f t="shared" si="51"/>
        <v>#DIV/0!</v>
      </c>
      <c r="AF166" s="40" t="e">
        <f t="shared" si="52"/>
        <v>#DIV/0!</v>
      </c>
      <c r="AG166" s="40" t="e">
        <f t="shared" si="53"/>
        <v>#DIV/0!</v>
      </c>
      <c r="AH166" s="40">
        <f t="shared" si="54"/>
        <v>0</v>
      </c>
      <c r="AI166" s="40" t="e">
        <f t="shared" si="55"/>
        <v>#DIV/0!</v>
      </c>
      <c r="AJ166" s="40" t="e">
        <f t="shared" si="56"/>
        <v>#DIV/0!</v>
      </c>
    </row>
    <row r="167" spans="1:36" x14ac:dyDescent="0.3">
      <c r="A167" s="1" t="s">
        <v>3049</v>
      </c>
      <c r="B167" s="36" t="str">
        <f>VLOOKUP($A167,Raw!$B$2:$DG$512,MATCH(DPMS!B$1,Raw!$B$1:$DG$1,0),0)</f>
        <v>1</v>
      </c>
      <c r="C167" s="37">
        <f t="shared" si="38"/>
        <v>1</v>
      </c>
      <c r="D167" s="36" t="str">
        <f>VLOOKUP($A167,Raw!$B$2:$DG$512,MATCH(DPMS!D$1,Raw!$B$1:$DG$1,0),0)</f>
        <v>0</v>
      </c>
      <c r="E167" s="37">
        <f t="shared" si="39"/>
        <v>0</v>
      </c>
      <c r="F167" s="36" t="str">
        <f>VLOOKUP($A167,Raw!$B$2:$DG$512,MATCH(DPMS!F$1,Raw!$B$1:$DG$1,0),0)</f>
        <v>0</v>
      </c>
      <c r="G167" s="37">
        <f t="shared" si="40"/>
        <v>0</v>
      </c>
      <c r="H167" s="36" t="str">
        <f>VLOOKUP($A167,Raw!$B$2:$DG$512,MATCH(DPMS!H$1,Raw!$B$1:$DG$1,0),0)</f>
        <v>0</v>
      </c>
      <c r="I167" s="37">
        <f t="shared" si="41"/>
        <v>0</v>
      </c>
      <c r="J167" s="36" t="str">
        <f>VLOOKUP($A167,Raw!$B$2:$DG$512,MATCH(DPMS!J$1,Raw!$B$1:$DG$1,0),0)</f>
        <v>0</v>
      </c>
      <c r="K167" s="37">
        <f t="shared" si="42"/>
        <v>0</v>
      </c>
      <c r="L167" s="36" t="str">
        <f>VLOOKUP($A167,Raw!$B$2:$DG$512,MATCH(DPMS!L$1,Raw!$B$1:$DG$1,0),0)</f>
        <v>0</v>
      </c>
      <c r="M167" s="37">
        <f t="shared" si="43"/>
        <v>0</v>
      </c>
      <c r="N167" s="36" t="str">
        <f>VLOOKUP($A167,Raw!$B$2:$DG$512,MATCH(DPMS!N$1,Raw!$B$1:$DG$1,0),0)</f>
        <v>1</v>
      </c>
      <c r="P167" s="38" t="str">
        <f>VLOOKUP($A167,Raw!$B$2:$DG$512,MATCH(DPMS!P$1,Raw!$B$1:$DG$1,0),0)</f>
        <v>1909.19</v>
      </c>
      <c r="Q167" s="39">
        <f t="shared" si="44"/>
        <v>1</v>
      </c>
      <c r="R167" s="38" t="str">
        <f>VLOOKUP($A167,Raw!$B$2:$DG$512,MATCH(DPMS!R$1,Raw!$B$1:$DG$1,0),0)</f>
        <v>0</v>
      </c>
      <c r="S167" s="39">
        <f t="shared" si="45"/>
        <v>0</v>
      </c>
      <c r="T167" s="38" t="str">
        <f>VLOOKUP($A167,Raw!$B$2:$DG$512,MATCH(DPMS!T$1,Raw!$B$1:$DG$1,0),0)</f>
        <v>0</v>
      </c>
      <c r="U167" s="39">
        <f t="shared" si="46"/>
        <v>0</v>
      </c>
      <c r="V167" s="38" t="str">
        <f>VLOOKUP($A167,Raw!$B$2:$DG$512,MATCH(DPMS!V$1,Raw!$B$1:$DG$1,0),0)</f>
        <v>0</v>
      </c>
      <c r="W167" s="39">
        <f t="shared" si="47"/>
        <v>0</v>
      </c>
      <c r="X167" s="38" t="str">
        <f>VLOOKUP($A167,Raw!$B$2:$DG$512,MATCH(DPMS!X$1,Raw!$B$1:$DG$1,0),0)</f>
        <v>0</v>
      </c>
      <c r="Y167" s="39">
        <f t="shared" si="48"/>
        <v>0</v>
      </c>
      <c r="Z167" s="38" t="str">
        <f>VLOOKUP($A167,Raw!$B$2:$DG$512,MATCH(DPMS!Z$1,Raw!$B$1:$DG$1,0),0)</f>
        <v>0</v>
      </c>
      <c r="AA167" s="39">
        <f t="shared" si="49"/>
        <v>0</v>
      </c>
      <c r="AB167" s="38" t="str">
        <f>VLOOKUP($A167,Raw!$B$2:$DG$512,MATCH(DPMS!AB$1,Raw!$B$1:$DG$1,0),0)</f>
        <v>1909.19</v>
      </c>
      <c r="AD167" s="25">
        <f t="shared" si="50"/>
        <v>1909.19</v>
      </c>
      <c r="AE167" s="40" t="e">
        <f t="shared" si="51"/>
        <v>#DIV/0!</v>
      </c>
      <c r="AF167" s="40" t="e">
        <f t="shared" si="52"/>
        <v>#DIV/0!</v>
      </c>
      <c r="AG167" s="40" t="e">
        <f t="shared" si="53"/>
        <v>#DIV/0!</v>
      </c>
      <c r="AH167" s="40">
        <f t="shared" si="54"/>
        <v>0</v>
      </c>
      <c r="AI167" s="40" t="e">
        <f t="shared" si="55"/>
        <v>#DIV/0!</v>
      </c>
      <c r="AJ167" s="40">
        <f t="shared" si="56"/>
        <v>1909.19</v>
      </c>
    </row>
    <row r="168" spans="1:36" x14ac:dyDescent="0.3">
      <c r="A168" s="1" t="s">
        <v>3065</v>
      </c>
      <c r="B168" s="36" t="str">
        <f>VLOOKUP($A168,Raw!$B$2:$DG$512,MATCH(DPMS!B$1,Raw!$B$1:$DG$1,0),0)</f>
        <v>0</v>
      </c>
      <c r="C168" s="37">
        <f t="shared" si="38"/>
        <v>0</v>
      </c>
      <c r="D168" s="36" t="str">
        <f>VLOOKUP($A168,Raw!$B$2:$DG$512,MATCH(DPMS!D$1,Raw!$B$1:$DG$1,0),0)</f>
        <v>1</v>
      </c>
      <c r="E168" s="37">
        <f t="shared" si="39"/>
        <v>1.6949152542372881E-2</v>
      </c>
      <c r="F168" s="36" t="str">
        <f>VLOOKUP($A168,Raw!$B$2:$DG$512,MATCH(DPMS!F$1,Raw!$B$1:$DG$1,0),0)</f>
        <v>38</v>
      </c>
      <c r="G168" s="37">
        <f t="shared" si="40"/>
        <v>0.64406779661016944</v>
      </c>
      <c r="H168" s="36" t="str">
        <f>VLOOKUP($A168,Raw!$B$2:$DG$512,MATCH(DPMS!H$1,Raw!$B$1:$DG$1,0),0)</f>
        <v>20</v>
      </c>
      <c r="I168" s="37">
        <f t="shared" si="41"/>
        <v>0.33898305084745761</v>
      </c>
      <c r="J168" s="36" t="str">
        <f>VLOOKUP($A168,Raw!$B$2:$DG$512,MATCH(DPMS!J$1,Raw!$B$1:$DG$1,0),0)</f>
        <v>0</v>
      </c>
      <c r="K168" s="37">
        <f t="shared" si="42"/>
        <v>0</v>
      </c>
      <c r="L168" s="36" t="str">
        <f>VLOOKUP($A168,Raw!$B$2:$DG$512,MATCH(DPMS!L$1,Raw!$B$1:$DG$1,0),0)</f>
        <v>0</v>
      </c>
      <c r="M168" s="37">
        <f t="shared" si="43"/>
        <v>0</v>
      </c>
      <c r="N168" s="36" t="str">
        <f>VLOOKUP($A168,Raw!$B$2:$DG$512,MATCH(DPMS!N$1,Raw!$B$1:$DG$1,0),0)</f>
        <v>59</v>
      </c>
      <c r="P168" s="38" t="str">
        <f>VLOOKUP($A168,Raw!$B$2:$DG$512,MATCH(DPMS!P$1,Raw!$B$1:$DG$1,0),0)</f>
        <v>0</v>
      </c>
      <c r="Q168" s="39">
        <f t="shared" si="44"/>
        <v>0</v>
      </c>
      <c r="R168" s="38" t="str">
        <f>VLOOKUP($A168,Raw!$B$2:$DG$512,MATCH(DPMS!R$1,Raw!$B$1:$DG$1,0),0)</f>
        <v>0.51168</v>
      </c>
      <c r="S168" s="39">
        <f t="shared" si="45"/>
        <v>6.6245605894574618E-3</v>
      </c>
      <c r="T168" s="38" t="str">
        <f>VLOOKUP($A168,Raw!$B$2:$DG$512,MATCH(DPMS!T$1,Raw!$B$1:$DG$1,0),0)</f>
        <v>47.95802</v>
      </c>
      <c r="U168" s="39">
        <f t="shared" si="46"/>
        <v>0.62089745395640383</v>
      </c>
      <c r="V168" s="38" t="str">
        <f>VLOOKUP($A168,Raw!$B$2:$DG$512,MATCH(DPMS!V$1,Raw!$B$1:$DG$1,0),0)</f>
        <v>28.77014</v>
      </c>
      <c r="W168" s="39">
        <f t="shared" si="47"/>
        <v>0.37247798545413868</v>
      </c>
      <c r="X168" s="38" t="str">
        <f>VLOOKUP($A168,Raw!$B$2:$DG$512,MATCH(DPMS!X$1,Raw!$B$1:$DG$1,0),0)</f>
        <v>0</v>
      </c>
      <c r="Y168" s="39">
        <f t="shared" si="48"/>
        <v>0</v>
      </c>
      <c r="Z168" s="38" t="str">
        <f>VLOOKUP($A168,Raw!$B$2:$DG$512,MATCH(DPMS!Z$1,Raw!$B$1:$DG$1,0),0)</f>
        <v>0</v>
      </c>
      <c r="AA168" s="39">
        <f t="shared" si="49"/>
        <v>0</v>
      </c>
      <c r="AB168" s="38" t="str">
        <f>VLOOKUP($A168,Raw!$B$2:$DG$512,MATCH(DPMS!AB$1,Raw!$B$1:$DG$1,0),0)</f>
        <v>77.23984</v>
      </c>
      <c r="AD168" s="25" t="e">
        <f t="shared" si="50"/>
        <v>#DIV/0!</v>
      </c>
      <c r="AE168" s="40">
        <f t="shared" si="51"/>
        <v>0.51168000000000002</v>
      </c>
      <c r="AF168" s="40">
        <f t="shared" si="52"/>
        <v>1.2620531578947367</v>
      </c>
      <c r="AG168" s="40">
        <f t="shared" si="53"/>
        <v>1.438507</v>
      </c>
      <c r="AH168" s="40">
        <f t="shared" si="54"/>
        <v>0</v>
      </c>
      <c r="AI168" s="40" t="e">
        <f t="shared" si="55"/>
        <v>#DIV/0!</v>
      </c>
      <c r="AJ168" s="40">
        <f t="shared" si="56"/>
        <v>1.3091498305084746</v>
      </c>
    </row>
    <row r="169" spans="1:36" x14ac:dyDescent="0.3">
      <c r="A169" s="1" t="s">
        <v>3080</v>
      </c>
      <c r="B169" s="36" t="str">
        <f>VLOOKUP($A169,Raw!$B$2:$DG$512,MATCH(DPMS!B$1,Raw!$B$1:$DG$1,0),0)</f>
        <v>0</v>
      </c>
      <c r="C169" s="37">
        <f t="shared" si="38"/>
        <v>0</v>
      </c>
      <c r="D169" s="36" t="str">
        <f>VLOOKUP($A169,Raw!$B$2:$DG$512,MATCH(DPMS!D$1,Raw!$B$1:$DG$1,0),0)</f>
        <v>52</v>
      </c>
      <c r="E169" s="37">
        <f t="shared" si="39"/>
        <v>0.14647887323943662</v>
      </c>
      <c r="F169" s="36" t="str">
        <f>VLOOKUP($A169,Raw!$B$2:$DG$512,MATCH(DPMS!F$1,Raw!$B$1:$DG$1,0),0)</f>
        <v>285</v>
      </c>
      <c r="G169" s="37">
        <f t="shared" si="40"/>
        <v>0.80281690140845074</v>
      </c>
      <c r="H169" s="36" t="str">
        <f>VLOOKUP($A169,Raw!$B$2:$DG$512,MATCH(DPMS!H$1,Raw!$B$1:$DG$1,0),0)</f>
        <v>18</v>
      </c>
      <c r="I169" s="37">
        <f t="shared" si="41"/>
        <v>5.0704225352112678E-2</v>
      </c>
      <c r="J169" s="36" t="str">
        <f>VLOOKUP($A169,Raw!$B$2:$DG$512,MATCH(DPMS!J$1,Raw!$B$1:$DG$1,0),0)</f>
        <v>0</v>
      </c>
      <c r="K169" s="37">
        <f t="shared" si="42"/>
        <v>0</v>
      </c>
      <c r="L169" s="36" t="str">
        <f>VLOOKUP($A169,Raw!$B$2:$DG$512,MATCH(DPMS!L$1,Raw!$B$1:$DG$1,0),0)</f>
        <v>0</v>
      </c>
      <c r="M169" s="37">
        <f t="shared" si="43"/>
        <v>0</v>
      </c>
      <c r="N169" s="36" t="str">
        <f>VLOOKUP($A169,Raw!$B$2:$DG$512,MATCH(DPMS!N$1,Raw!$B$1:$DG$1,0),0)</f>
        <v>355</v>
      </c>
      <c r="P169" s="38" t="str">
        <f>VLOOKUP($A169,Raw!$B$2:$DG$512,MATCH(DPMS!P$1,Raw!$B$1:$DG$1,0),0)</f>
        <v>0</v>
      </c>
      <c r="Q169" s="39">
        <f t="shared" si="44"/>
        <v>0</v>
      </c>
      <c r="R169" s="38" t="str">
        <f>VLOOKUP($A169,Raw!$B$2:$DG$512,MATCH(DPMS!R$1,Raw!$B$1:$DG$1,0),0)</f>
        <v>321.94</v>
      </c>
      <c r="S169" s="39">
        <f t="shared" si="45"/>
        <v>0.45163643505464135</v>
      </c>
      <c r="T169" s="38" t="str">
        <f>VLOOKUP($A169,Raw!$B$2:$DG$512,MATCH(DPMS!T$1,Raw!$B$1:$DG$1,0),0)</f>
        <v>366.79</v>
      </c>
      <c r="U169" s="39">
        <f t="shared" si="46"/>
        <v>0.51455466240197523</v>
      </c>
      <c r="V169" s="38" t="str">
        <f>VLOOKUP($A169,Raw!$B$2:$DG$512,MATCH(DPMS!V$1,Raw!$B$1:$DG$1,0),0)</f>
        <v>24.1</v>
      </c>
      <c r="W169" s="39">
        <f t="shared" si="47"/>
        <v>3.3808902543383416E-2</v>
      </c>
      <c r="X169" s="38" t="str">
        <f>VLOOKUP($A169,Raw!$B$2:$DG$512,MATCH(DPMS!X$1,Raw!$B$1:$DG$1,0),0)</f>
        <v>0</v>
      </c>
      <c r="Y169" s="39">
        <f t="shared" si="48"/>
        <v>0</v>
      </c>
      <c r="Z169" s="38" t="str">
        <f>VLOOKUP($A169,Raw!$B$2:$DG$512,MATCH(DPMS!Z$1,Raw!$B$1:$DG$1,0),0)</f>
        <v>0</v>
      </c>
      <c r="AA169" s="39">
        <f t="shared" si="49"/>
        <v>0</v>
      </c>
      <c r="AB169" s="38" t="str">
        <f>VLOOKUP($A169,Raw!$B$2:$DG$512,MATCH(DPMS!AB$1,Raw!$B$1:$DG$1,0),0)</f>
        <v>712.83</v>
      </c>
      <c r="AD169" s="25" t="e">
        <f t="shared" si="50"/>
        <v>#DIV/0!</v>
      </c>
      <c r="AE169" s="40">
        <f t="shared" si="51"/>
        <v>6.1911538461538465</v>
      </c>
      <c r="AF169" s="40">
        <f t="shared" si="52"/>
        <v>1.2869824561403509</v>
      </c>
      <c r="AG169" s="40">
        <f t="shared" si="53"/>
        <v>1.338888888888889</v>
      </c>
      <c r="AH169" s="40">
        <f t="shared" si="54"/>
        <v>0</v>
      </c>
      <c r="AI169" s="40" t="e">
        <f t="shared" si="55"/>
        <v>#DIV/0!</v>
      </c>
      <c r="AJ169" s="40">
        <f t="shared" si="56"/>
        <v>2.0079718309859156</v>
      </c>
    </row>
    <row r="170" spans="1:36" x14ac:dyDescent="0.3">
      <c r="A170" s="1" t="s">
        <v>3109</v>
      </c>
      <c r="B170" s="36" t="str">
        <f>VLOOKUP($A170,Raw!$B$2:$DG$512,MATCH(DPMS!B$1,Raw!$B$1:$DG$1,0),0)</f>
        <v>0</v>
      </c>
      <c r="C170" s="37" t="e">
        <f t="shared" si="38"/>
        <v>#DIV/0!</v>
      </c>
      <c r="D170" s="36" t="str">
        <f>VLOOKUP($A170,Raw!$B$2:$DG$512,MATCH(DPMS!D$1,Raw!$B$1:$DG$1,0),0)</f>
        <v>0</v>
      </c>
      <c r="E170" s="37" t="e">
        <f t="shared" si="39"/>
        <v>#DIV/0!</v>
      </c>
      <c r="F170" s="36" t="str">
        <f>VLOOKUP($A170,Raw!$B$2:$DG$512,MATCH(DPMS!F$1,Raw!$B$1:$DG$1,0),0)</f>
        <v>0</v>
      </c>
      <c r="G170" s="37" t="e">
        <f t="shared" si="40"/>
        <v>#DIV/0!</v>
      </c>
      <c r="H170" s="36" t="str">
        <f>VLOOKUP($A170,Raw!$B$2:$DG$512,MATCH(DPMS!H$1,Raw!$B$1:$DG$1,0),0)</f>
        <v>0</v>
      </c>
      <c r="I170" s="37" t="e">
        <f t="shared" si="41"/>
        <v>#DIV/0!</v>
      </c>
      <c r="J170" s="36" t="str">
        <f>VLOOKUP($A170,Raw!$B$2:$DG$512,MATCH(DPMS!J$1,Raw!$B$1:$DG$1,0),0)</f>
        <v>0</v>
      </c>
      <c r="K170" s="37" t="e">
        <f t="shared" si="42"/>
        <v>#DIV/0!</v>
      </c>
      <c r="L170" s="36" t="str">
        <f>VLOOKUP($A170,Raw!$B$2:$DG$512,MATCH(DPMS!L$1,Raw!$B$1:$DG$1,0),0)</f>
        <v>0</v>
      </c>
      <c r="M170" s="37" t="e">
        <f t="shared" si="43"/>
        <v>#DIV/0!</v>
      </c>
      <c r="N170" s="36" t="str">
        <f>VLOOKUP($A170,Raw!$B$2:$DG$512,MATCH(DPMS!N$1,Raw!$B$1:$DG$1,0),0)</f>
        <v>0</v>
      </c>
      <c r="P170" s="38" t="str">
        <f>VLOOKUP($A170,Raw!$B$2:$DG$512,MATCH(DPMS!P$1,Raw!$B$1:$DG$1,0),0)</f>
        <v>0</v>
      </c>
      <c r="Q170" s="39" t="e">
        <f t="shared" si="44"/>
        <v>#DIV/0!</v>
      </c>
      <c r="R170" s="38" t="str">
        <f>VLOOKUP($A170,Raw!$B$2:$DG$512,MATCH(DPMS!R$1,Raw!$B$1:$DG$1,0),0)</f>
        <v>0</v>
      </c>
      <c r="S170" s="39" t="e">
        <f t="shared" si="45"/>
        <v>#DIV/0!</v>
      </c>
      <c r="T170" s="38" t="str">
        <f>VLOOKUP($A170,Raw!$B$2:$DG$512,MATCH(DPMS!T$1,Raw!$B$1:$DG$1,0),0)</f>
        <v>0</v>
      </c>
      <c r="U170" s="39" t="e">
        <f t="shared" si="46"/>
        <v>#DIV/0!</v>
      </c>
      <c r="V170" s="38" t="str">
        <f>VLOOKUP($A170,Raw!$B$2:$DG$512,MATCH(DPMS!V$1,Raw!$B$1:$DG$1,0),0)</f>
        <v>0</v>
      </c>
      <c r="W170" s="39" t="e">
        <f t="shared" si="47"/>
        <v>#DIV/0!</v>
      </c>
      <c r="X170" s="38" t="str">
        <f>VLOOKUP($A170,Raw!$B$2:$DG$512,MATCH(DPMS!X$1,Raw!$B$1:$DG$1,0),0)</f>
        <v>0</v>
      </c>
      <c r="Y170" s="39" t="e">
        <f t="shared" si="48"/>
        <v>#DIV/0!</v>
      </c>
      <c r="Z170" s="38" t="str">
        <f>VLOOKUP($A170,Raw!$B$2:$DG$512,MATCH(DPMS!Z$1,Raw!$B$1:$DG$1,0),0)</f>
        <v>0</v>
      </c>
      <c r="AA170" s="39" t="e">
        <f t="shared" si="49"/>
        <v>#DIV/0!</v>
      </c>
      <c r="AB170" s="38" t="str">
        <f>VLOOKUP($A170,Raw!$B$2:$DG$512,MATCH(DPMS!AB$1,Raw!$B$1:$DG$1,0),0)</f>
        <v>0</v>
      </c>
      <c r="AD170" s="25" t="e">
        <f t="shared" si="50"/>
        <v>#DIV/0!</v>
      </c>
      <c r="AE170" s="40" t="e">
        <f t="shared" si="51"/>
        <v>#DIV/0!</v>
      </c>
      <c r="AF170" s="40" t="e">
        <f t="shared" si="52"/>
        <v>#DIV/0!</v>
      </c>
      <c r="AG170" s="40" t="e">
        <f t="shared" si="53"/>
        <v>#DIV/0!</v>
      </c>
      <c r="AH170" s="40">
        <f t="shared" si="54"/>
        <v>0</v>
      </c>
      <c r="AI170" s="40" t="e">
        <f t="shared" si="55"/>
        <v>#DIV/0!</v>
      </c>
      <c r="AJ170" s="40" t="e">
        <f t="shared" si="56"/>
        <v>#DIV/0!</v>
      </c>
    </row>
    <row r="171" spans="1:36" x14ac:dyDescent="0.3">
      <c r="A171" s="1" t="s">
        <v>3139</v>
      </c>
      <c r="B171" s="36" t="str">
        <f>VLOOKUP($A171,Raw!$B$2:$DG$512,MATCH(DPMS!B$1,Raw!$B$1:$DG$1,0),0)</f>
        <v>0</v>
      </c>
      <c r="C171" s="37" t="e">
        <f t="shared" si="38"/>
        <v>#DIV/0!</v>
      </c>
      <c r="D171" s="36" t="str">
        <f>VLOOKUP($A171,Raw!$B$2:$DG$512,MATCH(DPMS!D$1,Raw!$B$1:$DG$1,0),0)</f>
        <v>0</v>
      </c>
      <c r="E171" s="37" t="e">
        <f t="shared" si="39"/>
        <v>#DIV/0!</v>
      </c>
      <c r="F171" s="36" t="str">
        <f>VLOOKUP($A171,Raw!$B$2:$DG$512,MATCH(DPMS!F$1,Raw!$B$1:$DG$1,0),0)</f>
        <v>0</v>
      </c>
      <c r="G171" s="37" t="e">
        <f t="shared" si="40"/>
        <v>#DIV/0!</v>
      </c>
      <c r="H171" s="36" t="str">
        <f>VLOOKUP($A171,Raw!$B$2:$DG$512,MATCH(DPMS!H$1,Raw!$B$1:$DG$1,0),0)</f>
        <v>0</v>
      </c>
      <c r="I171" s="37" t="e">
        <f t="shared" si="41"/>
        <v>#DIV/0!</v>
      </c>
      <c r="J171" s="36" t="str">
        <f>VLOOKUP($A171,Raw!$B$2:$DG$512,MATCH(DPMS!J$1,Raw!$B$1:$DG$1,0),0)</f>
        <v>0</v>
      </c>
      <c r="K171" s="37" t="e">
        <f t="shared" si="42"/>
        <v>#DIV/0!</v>
      </c>
      <c r="L171" s="36" t="str">
        <f>VLOOKUP($A171,Raw!$B$2:$DG$512,MATCH(DPMS!L$1,Raw!$B$1:$DG$1,0),0)</f>
        <v>0</v>
      </c>
      <c r="M171" s="37" t="e">
        <f t="shared" si="43"/>
        <v>#DIV/0!</v>
      </c>
      <c r="N171" s="36" t="str">
        <f>VLOOKUP($A171,Raw!$B$2:$DG$512,MATCH(DPMS!N$1,Raw!$B$1:$DG$1,0),0)</f>
        <v>0</v>
      </c>
      <c r="P171" s="38" t="str">
        <f>VLOOKUP($A171,Raw!$B$2:$DG$512,MATCH(DPMS!P$1,Raw!$B$1:$DG$1,0),0)</f>
        <v>0</v>
      </c>
      <c r="Q171" s="39" t="e">
        <f t="shared" si="44"/>
        <v>#DIV/0!</v>
      </c>
      <c r="R171" s="38" t="str">
        <f>VLOOKUP($A171,Raw!$B$2:$DG$512,MATCH(DPMS!R$1,Raw!$B$1:$DG$1,0),0)</f>
        <v>0</v>
      </c>
      <c r="S171" s="39" t="e">
        <f t="shared" si="45"/>
        <v>#DIV/0!</v>
      </c>
      <c r="T171" s="38" t="str">
        <f>VLOOKUP($A171,Raw!$B$2:$DG$512,MATCH(DPMS!T$1,Raw!$B$1:$DG$1,0),0)</f>
        <v>0</v>
      </c>
      <c r="U171" s="39" t="e">
        <f t="shared" si="46"/>
        <v>#DIV/0!</v>
      </c>
      <c r="V171" s="38" t="str">
        <f>VLOOKUP($A171,Raw!$B$2:$DG$512,MATCH(DPMS!V$1,Raw!$B$1:$DG$1,0),0)</f>
        <v>0</v>
      </c>
      <c r="W171" s="39" t="e">
        <f t="shared" si="47"/>
        <v>#DIV/0!</v>
      </c>
      <c r="X171" s="38" t="str">
        <f>VLOOKUP($A171,Raw!$B$2:$DG$512,MATCH(DPMS!X$1,Raw!$B$1:$DG$1,0),0)</f>
        <v>0</v>
      </c>
      <c r="Y171" s="39" t="e">
        <f t="shared" si="48"/>
        <v>#DIV/0!</v>
      </c>
      <c r="Z171" s="38" t="str">
        <f>VLOOKUP($A171,Raw!$B$2:$DG$512,MATCH(DPMS!Z$1,Raw!$B$1:$DG$1,0),0)</f>
        <v>0</v>
      </c>
      <c r="AA171" s="39" t="e">
        <f t="shared" si="49"/>
        <v>#DIV/0!</v>
      </c>
      <c r="AB171" s="38" t="str">
        <f>VLOOKUP($A171,Raw!$B$2:$DG$512,MATCH(DPMS!AB$1,Raw!$B$1:$DG$1,0),0)</f>
        <v>0</v>
      </c>
      <c r="AD171" s="25" t="e">
        <f t="shared" si="50"/>
        <v>#DIV/0!</v>
      </c>
      <c r="AE171" s="40" t="e">
        <f t="shared" si="51"/>
        <v>#DIV/0!</v>
      </c>
      <c r="AF171" s="40" t="e">
        <f t="shared" si="52"/>
        <v>#DIV/0!</v>
      </c>
      <c r="AG171" s="40" t="e">
        <f t="shared" si="53"/>
        <v>#DIV/0!</v>
      </c>
      <c r="AH171" s="40">
        <f t="shared" si="54"/>
        <v>0</v>
      </c>
      <c r="AI171" s="40" t="e">
        <f t="shared" si="55"/>
        <v>#DIV/0!</v>
      </c>
      <c r="AJ171" s="40" t="e">
        <f t="shared" si="56"/>
        <v>#DIV/0!</v>
      </c>
    </row>
    <row r="172" spans="1:36" x14ac:dyDescent="0.3">
      <c r="A172" s="1" t="s">
        <v>3145</v>
      </c>
      <c r="B172" s="36" t="str">
        <f>VLOOKUP($A172,Raw!$B$2:$DG$512,MATCH(DPMS!B$1,Raw!$B$1:$DG$1,0),0)</f>
        <v>0</v>
      </c>
      <c r="C172" s="37">
        <f t="shared" si="38"/>
        <v>0</v>
      </c>
      <c r="D172" s="36" t="str">
        <f>VLOOKUP($A172,Raw!$B$2:$DG$512,MATCH(DPMS!D$1,Raw!$B$1:$DG$1,0),0)</f>
        <v>16</v>
      </c>
      <c r="E172" s="37">
        <f t="shared" si="39"/>
        <v>6.3492063492063489E-2</v>
      </c>
      <c r="F172" s="36" t="str">
        <f>VLOOKUP($A172,Raw!$B$2:$DG$512,MATCH(DPMS!F$1,Raw!$B$1:$DG$1,0),0)</f>
        <v>233</v>
      </c>
      <c r="G172" s="37">
        <f t="shared" si="40"/>
        <v>0.92460317460317465</v>
      </c>
      <c r="H172" s="36" t="str">
        <f>VLOOKUP($A172,Raw!$B$2:$DG$512,MATCH(DPMS!H$1,Raw!$B$1:$DG$1,0),0)</f>
        <v>3</v>
      </c>
      <c r="I172" s="37">
        <f t="shared" si="41"/>
        <v>1.1904761904761904E-2</v>
      </c>
      <c r="J172" s="36" t="str">
        <f>VLOOKUP($A172,Raw!$B$2:$DG$512,MATCH(DPMS!J$1,Raw!$B$1:$DG$1,0),0)</f>
        <v>0</v>
      </c>
      <c r="K172" s="37">
        <f t="shared" si="42"/>
        <v>0</v>
      </c>
      <c r="L172" s="36" t="str">
        <f>VLOOKUP($A172,Raw!$B$2:$DG$512,MATCH(DPMS!L$1,Raw!$B$1:$DG$1,0),0)</f>
        <v>0</v>
      </c>
      <c r="M172" s="37">
        <f t="shared" si="43"/>
        <v>0</v>
      </c>
      <c r="N172" s="36" t="str">
        <f>VLOOKUP($A172,Raw!$B$2:$DG$512,MATCH(DPMS!N$1,Raw!$B$1:$DG$1,0),0)</f>
        <v>252</v>
      </c>
      <c r="P172" s="38" t="str">
        <f>VLOOKUP($A172,Raw!$B$2:$DG$512,MATCH(DPMS!P$1,Raw!$B$1:$DG$1,0),0)</f>
        <v>0</v>
      </c>
      <c r="Q172" s="39">
        <f t="shared" si="44"/>
        <v>0</v>
      </c>
      <c r="R172" s="38" t="str">
        <f>VLOOKUP($A172,Raw!$B$2:$DG$512,MATCH(DPMS!R$1,Raw!$B$1:$DG$1,0),0)</f>
        <v>3.75</v>
      </c>
      <c r="S172" s="39">
        <f t="shared" si="45"/>
        <v>0.19339865910263021</v>
      </c>
      <c r="T172" s="38" t="str">
        <f>VLOOKUP($A172,Raw!$B$2:$DG$512,MATCH(DPMS!T$1,Raw!$B$1:$DG$1,0),0)</f>
        <v>15.34</v>
      </c>
      <c r="U172" s="39">
        <f t="shared" si="46"/>
        <v>0.79112944816915931</v>
      </c>
      <c r="V172" s="38" t="str">
        <f>VLOOKUP($A172,Raw!$B$2:$DG$512,MATCH(DPMS!V$1,Raw!$B$1:$DG$1,0),0)</f>
        <v>0.3</v>
      </c>
      <c r="W172" s="39">
        <f t="shared" si="47"/>
        <v>1.5471892728210417E-2</v>
      </c>
      <c r="X172" s="38" t="str">
        <f>VLOOKUP($A172,Raw!$B$2:$DG$512,MATCH(DPMS!X$1,Raw!$B$1:$DG$1,0),0)</f>
        <v>0</v>
      </c>
      <c r="Y172" s="39">
        <f t="shared" si="48"/>
        <v>0</v>
      </c>
      <c r="Z172" s="38" t="str">
        <f>VLOOKUP($A172,Raw!$B$2:$DG$512,MATCH(DPMS!Z$1,Raw!$B$1:$DG$1,0),0)</f>
        <v>0</v>
      </c>
      <c r="AA172" s="39">
        <f t="shared" si="49"/>
        <v>0</v>
      </c>
      <c r="AB172" s="38" t="str">
        <f>VLOOKUP($A172,Raw!$B$2:$DG$512,MATCH(DPMS!AB$1,Raw!$B$1:$DG$1,0),0)</f>
        <v>19.39</v>
      </c>
      <c r="AD172" s="25" t="e">
        <f t="shared" si="50"/>
        <v>#DIV/0!</v>
      </c>
      <c r="AE172" s="40">
        <f t="shared" si="51"/>
        <v>0.234375</v>
      </c>
      <c r="AF172" s="40">
        <f t="shared" si="52"/>
        <v>6.5836909871244631E-2</v>
      </c>
      <c r="AG172" s="40">
        <f t="shared" si="53"/>
        <v>9.9999999999999992E-2</v>
      </c>
      <c r="AH172" s="40">
        <f t="shared" si="54"/>
        <v>0</v>
      </c>
      <c r="AI172" s="40" t="e">
        <f t="shared" si="55"/>
        <v>#DIV/0!</v>
      </c>
      <c r="AJ172" s="40">
        <f t="shared" si="56"/>
        <v>7.694444444444444E-2</v>
      </c>
    </row>
    <row r="173" spans="1:36" x14ac:dyDescent="0.3">
      <c r="A173" s="1" t="s">
        <v>3163</v>
      </c>
      <c r="B173" s="36" t="str">
        <f>VLOOKUP($A173,Raw!$B$2:$DG$512,MATCH(DPMS!B$1,Raw!$B$1:$DG$1,0),0)</f>
        <v>0</v>
      </c>
      <c r="C173" s="37" t="e">
        <f t="shared" si="38"/>
        <v>#DIV/0!</v>
      </c>
      <c r="D173" s="36" t="str">
        <f>VLOOKUP($A173,Raw!$B$2:$DG$512,MATCH(DPMS!D$1,Raw!$B$1:$DG$1,0),0)</f>
        <v>0</v>
      </c>
      <c r="E173" s="37" t="e">
        <f t="shared" si="39"/>
        <v>#DIV/0!</v>
      </c>
      <c r="F173" s="36" t="str">
        <f>VLOOKUP($A173,Raw!$B$2:$DG$512,MATCH(DPMS!F$1,Raw!$B$1:$DG$1,0),0)</f>
        <v>0</v>
      </c>
      <c r="G173" s="37" t="e">
        <f t="shared" si="40"/>
        <v>#DIV/0!</v>
      </c>
      <c r="H173" s="36" t="str">
        <f>VLOOKUP($A173,Raw!$B$2:$DG$512,MATCH(DPMS!H$1,Raw!$B$1:$DG$1,0),0)</f>
        <v>0</v>
      </c>
      <c r="I173" s="37" t="e">
        <f t="shared" si="41"/>
        <v>#DIV/0!</v>
      </c>
      <c r="J173" s="36" t="str">
        <f>VLOOKUP($A173,Raw!$B$2:$DG$512,MATCH(DPMS!J$1,Raw!$B$1:$DG$1,0),0)</f>
        <v>0</v>
      </c>
      <c r="K173" s="37" t="e">
        <f t="shared" si="42"/>
        <v>#DIV/0!</v>
      </c>
      <c r="L173" s="36" t="str">
        <f>VLOOKUP($A173,Raw!$B$2:$DG$512,MATCH(DPMS!L$1,Raw!$B$1:$DG$1,0),0)</f>
        <v>0</v>
      </c>
      <c r="M173" s="37" t="e">
        <f t="shared" si="43"/>
        <v>#DIV/0!</v>
      </c>
      <c r="N173" s="36" t="str">
        <f>VLOOKUP($A173,Raw!$B$2:$DG$512,MATCH(DPMS!N$1,Raw!$B$1:$DG$1,0),0)</f>
        <v>0</v>
      </c>
      <c r="P173" s="38" t="str">
        <f>VLOOKUP($A173,Raw!$B$2:$DG$512,MATCH(DPMS!P$1,Raw!$B$1:$DG$1,0),0)</f>
        <v>0</v>
      </c>
      <c r="Q173" s="39" t="e">
        <f t="shared" si="44"/>
        <v>#DIV/0!</v>
      </c>
      <c r="R173" s="38" t="str">
        <f>VLOOKUP($A173,Raw!$B$2:$DG$512,MATCH(DPMS!R$1,Raw!$B$1:$DG$1,0),0)</f>
        <v>0</v>
      </c>
      <c r="S173" s="39" t="e">
        <f t="shared" si="45"/>
        <v>#DIV/0!</v>
      </c>
      <c r="T173" s="38" t="str">
        <f>VLOOKUP($A173,Raw!$B$2:$DG$512,MATCH(DPMS!T$1,Raw!$B$1:$DG$1,0),0)</f>
        <v>0</v>
      </c>
      <c r="U173" s="39" t="e">
        <f t="shared" si="46"/>
        <v>#DIV/0!</v>
      </c>
      <c r="V173" s="38" t="str">
        <f>VLOOKUP($A173,Raw!$B$2:$DG$512,MATCH(DPMS!V$1,Raw!$B$1:$DG$1,0),0)</f>
        <v>0</v>
      </c>
      <c r="W173" s="39" t="e">
        <f t="shared" si="47"/>
        <v>#DIV/0!</v>
      </c>
      <c r="X173" s="38" t="str">
        <f>VLOOKUP($A173,Raw!$B$2:$DG$512,MATCH(DPMS!X$1,Raw!$B$1:$DG$1,0),0)</f>
        <v>0</v>
      </c>
      <c r="Y173" s="39" t="e">
        <f t="shared" si="48"/>
        <v>#DIV/0!</v>
      </c>
      <c r="Z173" s="38" t="str">
        <f>VLOOKUP($A173,Raw!$B$2:$DG$512,MATCH(DPMS!Z$1,Raw!$B$1:$DG$1,0),0)</f>
        <v>0</v>
      </c>
      <c r="AA173" s="39" t="e">
        <f t="shared" si="49"/>
        <v>#DIV/0!</v>
      </c>
      <c r="AB173" s="38" t="str">
        <f>VLOOKUP($A173,Raw!$B$2:$DG$512,MATCH(DPMS!AB$1,Raw!$B$1:$DG$1,0),0)</f>
        <v>0</v>
      </c>
      <c r="AD173" s="25" t="e">
        <f t="shared" si="50"/>
        <v>#DIV/0!</v>
      </c>
      <c r="AE173" s="40" t="e">
        <f t="shared" si="51"/>
        <v>#DIV/0!</v>
      </c>
      <c r="AF173" s="40" t="e">
        <f t="shared" si="52"/>
        <v>#DIV/0!</v>
      </c>
      <c r="AG173" s="40" t="e">
        <f t="shared" si="53"/>
        <v>#DIV/0!</v>
      </c>
      <c r="AH173" s="40">
        <f t="shared" si="54"/>
        <v>0</v>
      </c>
      <c r="AI173" s="40" t="e">
        <f t="shared" si="55"/>
        <v>#DIV/0!</v>
      </c>
      <c r="AJ173" s="40" t="e">
        <f t="shared" si="56"/>
        <v>#DIV/0!</v>
      </c>
    </row>
    <row r="174" spans="1:36" x14ac:dyDescent="0.3">
      <c r="A174" s="1" t="s">
        <v>3172</v>
      </c>
      <c r="B174" s="36" t="str">
        <f>VLOOKUP($A174,Raw!$B$2:$DG$512,MATCH(DPMS!B$1,Raw!$B$1:$DG$1,0),0)</f>
        <v>0</v>
      </c>
      <c r="C174" s="37" t="e">
        <f t="shared" si="38"/>
        <v>#DIV/0!</v>
      </c>
      <c r="D174" s="36" t="str">
        <f>VLOOKUP($A174,Raw!$B$2:$DG$512,MATCH(DPMS!D$1,Raw!$B$1:$DG$1,0),0)</f>
        <v>0</v>
      </c>
      <c r="E174" s="37" t="e">
        <f t="shared" si="39"/>
        <v>#DIV/0!</v>
      </c>
      <c r="F174" s="36" t="str">
        <f>VLOOKUP($A174,Raw!$B$2:$DG$512,MATCH(DPMS!F$1,Raw!$B$1:$DG$1,0),0)</f>
        <v>0</v>
      </c>
      <c r="G174" s="37" t="e">
        <f t="shared" si="40"/>
        <v>#DIV/0!</v>
      </c>
      <c r="H174" s="36" t="str">
        <f>VLOOKUP($A174,Raw!$B$2:$DG$512,MATCH(DPMS!H$1,Raw!$B$1:$DG$1,0),0)</f>
        <v>0</v>
      </c>
      <c r="I174" s="37" t="e">
        <f t="shared" si="41"/>
        <v>#DIV/0!</v>
      </c>
      <c r="J174" s="36" t="str">
        <f>VLOOKUP($A174,Raw!$B$2:$DG$512,MATCH(DPMS!J$1,Raw!$B$1:$DG$1,0),0)</f>
        <v>0</v>
      </c>
      <c r="K174" s="37" t="e">
        <f t="shared" si="42"/>
        <v>#DIV/0!</v>
      </c>
      <c r="L174" s="36" t="str">
        <f>VLOOKUP($A174,Raw!$B$2:$DG$512,MATCH(DPMS!L$1,Raw!$B$1:$DG$1,0),0)</f>
        <v>0</v>
      </c>
      <c r="M174" s="37" t="e">
        <f t="shared" si="43"/>
        <v>#DIV/0!</v>
      </c>
      <c r="N174" s="36" t="str">
        <f>VLOOKUP($A174,Raw!$B$2:$DG$512,MATCH(DPMS!N$1,Raw!$B$1:$DG$1,0),0)</f>
        <v>0</v>
      </c>
      <c r="P174" s="38" t="str">
        <f>VLOOKUP($A174,Raw!$B$2:$DG$512,MATCH(DPMS!P$1,Raw!$B$1:$DG$1,0),0)</f>
        <v>0</v>
      </c>
      <c r="Q174" s="39" t="e">
        <f t="shared" si="44"/>
        <v>#DIV/0!</v>
      </c>
      <c r="R174" s="38" t="str">
        <f>VLOOKUP($A174,Raw!$B$2:$DG$512,MATCH(DPMS!R$1,Raw!$B$1:$DG$1,0),0)</f>
        <v>0</v>
      </c>
      <c r="S174" s="39" t="e">
        <f t="shared" si="45"/>
        <v>#DIV/0!</v>
      </c>
      <c r="T174" s="38" t="str">
        <f>VLOOKUP($A174,Raw!$B$2:$DG$512,MATCH(DPMS!T$1,Raw!$B$1:$DG$1,0),0)</f>
        <v>0</v>
      </c>
      <c r="U174" s="39" t="e">
        <f t="shared" si="46"/>
        <v>#DIV/0!</v>
      </c>
      <c r="V174" s="38" t="str">
        <f>VLOOKUP($A174,Raw!$B$2:$DG$512,MATCH(DPMS!V$1,Raw!$B$1:$DG$1,0),0)</f>
        <v>0</v>
      </c>
      <c r="W174" s="39" t="e">
        <f t="shared" si="47"/>
        <v>#DIV/0!</v>
      </c>
      <c r="X174" s="38" t="str">
        <f>VLOOKUP($A174,Raw!$B$2:$DG$512,MATCH(DPMS!X$1,Raw!$B$1:$DG$1,0),0)</f>
        <v>0</v>
      </c>
      <c r="Y174" s="39" t="e">
        <f t="shared" si="48"/>
        <v>#DIV/0!</v>
      </c>
      <c r="Z174" s="38" t="str">
        <f>VLOOKUP($A174,Raw!$B$2:$DG$512,MATCH(DPMS!Z$1,Raw!$B$1:$DG$1,0),0)</f>
        <v>0</v>
      </c>
      <c r="AA174" s="39" t="e">
        <f t="shared" si="49"/>
        <v>#DIV/0!</v>
      </c>
      <c r="AB174" s="38" t="str">
        <f>VLOOKUP($A174,Raw!$B$2:$DG$512,MATCH(DPMS!AB$1,Raw!$B$1:$DG$1,0),0)</f>
        <v>0</v>
      </c>
      <c r="AD174" s="25" t="e">
        <f t="shared" si="50"/>
        <v>#DIV/0!</v>
      </c>
      <c r="AE174" s="40" t="e">
        <f t="shared" si="51"/>
        <v>#DIV/0!</v>
      </c>
      <c r="AF174" s="40" t="e">
        <f t="shared" si="52"/>
        <v>#DIV/0!</v>
      </c>
      <c r="AG174" s="40" t="e">
        <f t="shared" si="53"/>
        <v>#DIV/0!</v>
      </c>
      <c r="AH174" s="40">
        <f t="shared" si="54"/>
        <v>0</v>
      </c>
      <c r="AI174" s="40" t="e">
        <f t="shared" si="55"/>
        <v>#DIV/0!</v>
      </c>
      <c r="AJ174" s="40" t="e">
        <f t="shared" si="56"/>
        <v>#DIV/0!</v>
      </c>
    </row>
    <row r="175" spans="1:36" x14ac:dyDescent="0.3">
      <c r="A175" s="1" t="s">
        <v>3179</v>
      </c>
      <c r="B175" s="36" t="str">
        <f>VLOOKUP($A175,Raw!$B$2:$DG$512,MATCH(DPMS!B$1,Raw!$B$1:$DG$1,0),0)</f>
        <v>0</v>
      </c>
      <c r="C175" s="37">
        <f t="shared" si="38"/>
        <v>0</v>
      </c>
      <c r="D175" s="36" t="str">
        <f>VLOOKUP($A175,Raw!$B$2:$DG$512,MATCH(DPMS!D$1,Raw!$B$1:$DG$1,0),0)</f>
        <v>9</v>
      </c>
      <c r="E175" s="37">
        <f t="shared" si="39"/>
        <v>0.23076923076923078</v>
      </c>
      <c r="F175" s="36" t="str">
        <f>VLOOKUP($A175,Raw!$B$2:$DG$512,MATCH(DPMS!F$1,Raw!$B$1:$DG$1,0),0)</f>
        <v>29</v>
      </c>
      <c r="G175" s="37">
        <f t="shared" si="40"/>
        <v>0.74358974358974361</v>
      </c>
      <c r="H175" s="36" t="str">
        <f>VLOOKUP($A175,Raw!$B$2:$DG$512,MATCH(DPMS!H$1,Raw!$B$1:$DG$1,0),0)</f>
        <v>1</v>
      </c>
      <c r="I175" s="37">
        <f t="shared" si="41"/>
        <v>2.564102564102564E-2</v>
      </c>
      <c r="J175" s="36" t="str">
        <f>VLOOKUP($A175,Raw!$B$2:$DG$512,MATCH(DPMS!J$1,Raw!$B$1:$DG$1,0),0)</f>
        <v>0</v>
      </c>
      <c r="K175" s="37">
        <f t="shared" si="42"/>
        <v>0</v>
      </c>
      <c r="L175" s="36" t="str">
        <f>VLOOKUP($A175,Raw!$B$2:$DG$512,MATCH(DPMS!L$1,Raw!$B$1:$DG$1,0),0)</f>
        <v>0</v>
      </c>
      <c r="M175" s="37">
        <f t="shared" si="43"/>
        <v>0</v>
      </c>
      <c r="N175" s="36" t="str">
        <f>VLOOKUP($A175,Raw!$B$2:$DG$512,MATCH(DPMS!N$1,Raw!$B$1:$DG$1,0),0)</f>
        <v>39</v>
      </c>
      <c r="P175" s="38" t="str">
        <f>VLOOKUP($A175,Raw!$B$2:$DG$512,MATCH(DPMS!P$1,Raw!$B$1:$DG$1,0),0)</f>
        <v>0</v>
      </c>
      <c r="Q175" s="39">
        <f t="shared" si="44"/>
        <v>0</v>
      </c>
      <c r="R175" s="38" t="str">
        <f>VLOOKUP($A175,Raw!$B$2:$DG$512,MATCH(DPMS!R$1,Raw!$B$1:$DG$1,0),0)</f>
        <v>72.72</v>
      </c>
      <c r="S175" s="39">
        <f t="shared" si="45"/>
        <v>0.512907321201862</v>
      </c>
      <c r="T175" s="38" t="str">
        <f>VLOOKUP($A175,Raw!$B$2:$DG$512,MATCH(DPMS!T$1,Raw!$B$1:$DG$1,0),0)</f>
        <v>67.87</v>
      </c>
      <c r="U175" s="39">
        <f t="shared" si="46"/>
        <v>0.47869939342643536</v>
      </c>
      <c r="V175" s="38" t="str">
        <f>VLOOKUP($A175,Raw!$B$2:$DG$512,MATCH(DPMS!V$1,Raw!$B$1:$DG$1,0),0)</f>
        <v>1.19</v>
      </c>
      <c r="W175" s="39">
        <f t="shared" si="47"/>
        <v>8.3932853717026377E-3</v>
      </c>
      <c r="X175" s="38" t="str">
        <f>VLOOKUP($A175,Raw!$B$2:$DG$512,MATCH(DPMS!X$1,Raw!$B$1:$DG$1,0),0)</f>
        <v>0</v>
      </c>
      <c r="Y175" s="39">
        <f t="shared" si="48"/>
        <v>0</v>
      </c>
      <c r="Z175" s="38" t="str">
        <f>VLOOKUP($A175,Raw!$B$2:$DG$512,MATCH(DPMS!Z$1,Raw!$B$1:$DG$1,0),0)</f>
        <v>0</v>
      </c>
      <c r="AA175" s="39">
        <f t="shared" si="49"/>
        <v>0</v>
      </c>
      <c r="AB175" s="38" t="str">
        <f>VLOOKUP($A175,Raw!$B$2:$DG$512,MATCH(DPMS!AB$1,Raw!$B$1:$DG$1,0),0)</f>
        <v>141.78</v>
      </c>
      <c r="AD175" s="25" t="e">
        <f t="shared" si="50"/>
        <v>#DIV/0!</v>
      </c>
      <c r="AE175" s="40">
        <f t="shared" si="51"/>
        <v>8.08</v>
      </c>
      <c r="AF175" s="40">
        <f t="shared" si="52"/>
        <v>2.3403448275862071</v>
      </c>
      <c r="AG175" s="40">
        <f t="shared" si="53"/>
        <v>1.19</v>
      </c>
      <c r="AH175" s="40">
        <f t="shared" si="54"/>
        <v>0</v>
      </c>
      <c r="AI175" s="40" t="e">
        <f t="shared" si="55"/>
        <v>#DIV/0!</v>
      </c>
      <c r="AJ175" s="40">
        <f t="shared" si="56"/>
        <v>3.6353846153846154</v>
      </c>
    </row>
    <row r="176" spans="1:36" x14ac:dyDescent="0.3">
      <c r="A176" s="1" t="s">
        <v>3200</v>
      </c>
      <c r="B176" s="36" t="str">
        <f>VLOOKUP($A176,Raw!$B$2:$DG$512,MATCH(DPMS!B$1,Raw!$B$1:$DG$1,0),0)</f>
        <v>0</v>
      </c>
      <c r="C176" s="37">
        <f t="shared" si="38"/>
        <v>0</v>
      </c>
      <c r="D176" s="36" t="str">
        <f>VLOOKUP($A176,Raw!$B$2:$DG$512,MATCH(DPMS!D$1,Raw!$B$1:$DG$1,0),0)</f>
        <v>12</v>
      </c>
      <c r="E176" s="37">
        <f t="shared" si="39"/>
        <v>1.4510278113663845E-2</v>
      </c>
      <c r="F176" s="36" t="str">
        <f>VLOOKUP($A176,Raw!$B$2:$DG$512,MATCH(DPMS!F$1,Raw!$B$1:$DG$1,0),0)</f>
        <v>672</v>
      </c>
      <c r="G176" s="37">
        <f t="shared" si="40"/>
        <v>0.81257557436517536</v>
      </c>
      <c r="H176" s="36" t="str">
        <f>VLOOKUP($A176,Raw!$B$2:$DG$512,MATCH(DPMS!H$1,Raw!$B$1:$DG$1,0),0)</f>
        <v>143</v>
      </c>
      <c r="I176" s="37">
        <f t="shared" si="41"/>
        <v>0.17291414752116083</v>
      </c>
      <c r="J176" s="36" t="str">
        <f>VLOOKUP($A176,Raw!$B$2:$DG$512,MATCH(DPMS!J$1,Raw!$B$1:$DG$1,0),0)</f>
        <v>0</v>
      </c>
      <c r="K176" s="37">
        <f t="shared" si="42"/>
        <v>0</v>
      </c>
      <c r="L176" s="36" t="str">
        <f>VLOOKUP($A176,Raw!$B$2:$DG$512,MATCH(DPMS!L$1,Raw!$B$1:$DG$1,0),0)</f>
        <v>0</v>
      </c>
      <c r="M176" s="37">
        <f t="shared" si="43"/>
        <v>0</v>
      </c>
      <c r="N176" s="36" t="str">
        <f>VLOOKUP($A176,Raw!$B$2:$DG$512,MATCH(DPMS!N$1,Raw!$B$1:$DG$1,0),0)</f>
        <v>827</v>
      </c>
      <c r="P176" s="38" t="str">
        <f>VLOOKUP($A176,Raw!$B$2:$DG$512,MATCH(DPMS!P$1,Raw!$B$1:$DG$1,0),0)</f>
        <v>0</v>
      </c>
      <c r="Q176" s="39">
        <f t="shared" si="44"/>
        <v>0</v>
      </c>
      <c r="R176" s="38" t="str">
        <f>VLOOKUP($A176,Raw!$B$2:$DG$512,MATCH(DPMS!R$1,Raw!$B$1:$DG$1,0),0)</f>
        <v>21.71</v>
      </c>
      <c r="S176" s="39">
        <f t="shared" si="45"/>
        <v>2.2949260042283297E-2</v>
      </c>
      <c r="T176" s="38" t="str">
        <f>VLOOKUP($A176,Raw!$B$2:$DG$512,MATCH(DPMS!T$1,Raw!$B$1:$DG$1,0),0)</f>
        <v>762.61</v>
      </c>
      <c r="U176" s="39">
        <f t="shared" si="46"/>
        <v>0.80614164904862584</v>
      </c>
      <c r="V176" s="38" t="str">
        <f>VLOOKUP($A176,Raw!$B$2:$DG$512,MATCH(DPMS!V$1,Raw!$B$1:$DG$1,0),0)</f>
        <v>161.68</v>
      </c>
      <c r="W176" s="39">
        <f t="shared" si="47"/>
        <v>0.17090909090909093</v>
      </c>
      <c r="X176" s="38" t="str">
        <f>VLOOKUP($A176,Raw!$B$2:$DG$512,MATCH(DPMS!X$1,Raw!$B$1:$DG$1,0),0)</f>
        <v>0</v>
      </c>
      <c r="Y176" s="39">
        <f t="shared" si="48"/>
        <v>0</v>
      </c>
      <c r="Z176" s="38" t="str">
        <f>VLOOKUP($A176,Raw!$B$2:$DG$512,MATCH(DPMS!Z$1,Raw!$B$1:$DG$1,0),0)</f>
        <v>0</v>
      </c>
      <c r="AA176" s="39">
        <f t="shared" si="49"/>
        <v>0</v>
      </c>
      <c r="AB176" s="38" t="str">
        <f>VLOOKUP($A176,Raw!$B$2:$DG$512,MATCH(DPMS!AB$1,Raw!$B$1:$DG$1,0),0)</f>
        <v>946</v>
      </c>
      <c r="AD176" s="25" t="e">
        <f t="shared" si="50"/>
        <v>#DIV/0!</v>
      </c>
      <c r="AE176" s="40">
        <f t="shared" si="51"/>
        <v>1.8091666666666668</v>
      </c>
      <c r="AF176" s="40">
        <f t="shared" si="52"/>
        <v>1.1348363095238096</v>
      </c>
      <c r="AG176" s="40">
        <f t="shared" si="53"/>
        <v>1.1306293706293706</v>
      </c>
      <c r="AH176" s="40">
        <f t="shared" si="54"/>
        <v>0</v>
      </c>
      <c r="AI176" s="40" t="e">
        <f t="shared" si="55"/>
        <v>#DIV/0!</v>
      </c>
      <c r="AJ176" s="40">
        <f t="shared" si="56"/>
        <v>1.1438935912938331</v>
      </c>
    </row>
    <row r="177" spans="1:36" x14ac:dyDescent="0.3">
      <c r="A177" s="1" t="s">
        <v>3217</v>
      </c>
      <c r="B177" s="36" t="str">
        <f>VLOOKUP($A177,Raw!$B$2:$DG$512,MATCH(DPMS!B$1,Raw!$B$1:$DG$1,0),0)</f>
        <v>0</v>
      </c>
      <c r="C177" s="37" t="e">
        <f t="shared" si="38"/>
        <v>#DIV/0!</v>
      </c>
      <c r="D177" s="36" t="str">
        <f>VLOOKUP($A177,Raw!$B$2:$DG$512,MATCH(DPMS!D$1,Raw!$B$1:$DG$1,0),0)</f>
        <v>0</v>
      </c>
      <c r="E177" s="37" t="e">
        <f t="shared" si="39"/>
        <v>#DIV/0!</v>
      </c>
      <c r="F177" s="36" t="str">
        <f>VLOOKUP($A177,Raw!$B$2:$DG$512,MATCH(DPMS!F$1,Raw!$B$1:$DG$1,0),0)</f>
        <v>0</v>
      </c>
      <c r="G177" s="37" t="e">
        <f t="shared" si="40"/>
        <v>#DIV/0!</v>
      </c>
      <c r="H177" s="36" t="str">
        <f>VLOOKUP($A177,Raw!$B$2:$DG$512,MATCH(DPMS!H$1,Raw!$B$1:$DG$1,0),0)</f>
        <v>0</v>
      </c>
      <c r="I177" s="37" t="e">
        <f t="shared" si="41"/>
        <v>#DIV/0!</v>
      </c>
      <c r="J177" s="36" t="str">
        <f>VLOOKUP($A177,Raw!$B$2:$DG$512,MATCH(DPMS!J$1,Raw!$B$1:$DG$1,0),0)</f>
        <v>0</v>
      </c>
      <c r="K177" s="37" t="e">
        <f t="shared" si="42"/>
        <v>#DIV/0!</v>
      </c>
      <c r="L177" s="36" t="str">
        <f>VLOOKUP($A177,Raw!$B$2:$DG$512,MATCH(DPMS!L$1,Raw!$B$1:$DG$1,0),0)</f>
        <v>0</v>
      </c>
      <c r="M177" s="37" t="e">
        <f t="shared" si="43"/>
        <v>#DIV/0!</v>
      </c>
      <c r="N177" s="36" t="str">
        <f>VLOOKUP($A177,Raw!$B$2:$DG$512,MATCH(DPMS!N$1,Raw!$B$1:$DG$1,0),0)</f>
        <v>0</v>
      </c>
      <c r="P177" s="38" t="str">
        <f>VLOOKUP($A177,Raw!$B$2:$DG$512,MATCH(DPMS!P$1,Raw!$B$1:$DG$1,0),0)</f>
        <v>0</v>
      </c>
      <c r="Q177" s="39" t="e">
        <f t="shared" si="44"/>
        <v>#DIV/0!</v>
      </c>
      <c r="R177" s="38" t="str">
        <f>VLOOKUP($A177,Raw!$B$2:$DG$512,MATCH(DPMS!R$1,Raw!$B$1:$DG$1,0),0)</f>
        <v>0</v>
      </c>
      <c r="S177" s="39" t="e">
        <f t="shared" si="45"/>
        <v>#DIV/0!</v>
      </c>
      <c r="T177" s="38" t="str">
        <f>VLOOKUP($A177,Raw!$B$2:$DG$512,MATCH(DPMS!T$1,Raw!$B$1:$DG$1,0),0)</f>
        <v>0</v>
      </c>
      <c r="U177" s="39" t="e">
        <f t="shared" si="46"/>
        <v>#DIV/0!</v>
      </c>
      <c r="V177" s="38" t="str">
        <f>VLOOKUP($A177,Raw!$B$2:$DG$512,MATCH(DPMS!V$1,Raw!$B$1:$DG$1,0),0)</f>
        <v>0</v>
      </c>
      <c r="W177" s="39" t="e">
        <f t="shared" si="47"/>
        <v>#DIV/0!</v>
      </c>
      <c r="X177" s="38" t="str">
        <f>VLOOKUP($A177,Raw!$B$2:$DG$512,MATCH(DPMS!X$1,Raw!$B$1:$DG$1,0),0)</f>
        <v>0</v>
      </c>
      <c r="Y177" s="39" t="e">
        <f t="shared" si="48"/>
        <v>#DIV/0!</v>
      </c>
      <c r="Z177" s="38" t="str">
        <f>VLOOKUP($A177,Raw!$B$2:$DG$512,MATCH(DPMS!Z$1,Raw!$B$1:$DG$1,0),0)</f>
        <v>0</v>
      </c>
      <c r="AA177" s="39" t="e">
        <f t="shared" si="49"/>
        <v>#DIV/0!</v>
      </c>
      <c r="AB177" s="38" t="str">
        <f>VLOOKUP($A177,Raw!$B$2:$DG$512,MATCH(DPMS!AB$1,Raw!$B$1:$DG$1,0),0)</f>
        <v>0</v>
      </c>
      <c r="AD177" s="25" t="e">
        <f t="shared" si="50"/>
        <v>#DIV/0!</v>
      </c>
      <c r="AE177" s="40" t="e">
        <f t="shared" si="51"/>
        <v>#DIV/0!</v>
      </c>
      <c r="AF177" s="40" t="e">
        <f t="shared" si="52"/>
        <v>#DIV/0!</v>
      </c>
      <c r="AG177" s="40" t="e">
        <f t="shared" si="53"/>
        <v>#DIV/0!</v>
      </c>
      <c r="AH177" s="40">
        <f t="shared" si="54"/>
        <v>0</v>
      </c>
      <c r="AI177" s="40" t="e">
        <f t="shared" si="55"/>
        <v>#DIV/0!</v>
      </c>
      <c r="AJ177" s="40" t="e">
        <f t="shared" si="56"/>
        <v>#DIV/0!</v>
      </c>
    </row>
    <row r="178" spans="1:36" x14ac:dyDescent="0.3">
      <c r="A178" s="1" t="s">
        <v>3225</v>
      </c>
      <c r="B178" s="36" t="str">
        <f>VLOOKUP($A178,Raw!$B$2:$DG$512,MATCH(DPMS!B$1,Raw!$B$1:$DG$1,0),0)</f>
        <v>0</v>
      </c>
      <c r="C178" s="37" t="e">
        <f t="shared" si="38"/>
        <v>#DIV/0!</v>
      </c>
      <c r="D178" s="36" t="str">
        <f>VLOOKUP($A178,Raw!$B$2:$DG$512,MATCH(DPMS!D$1,Raw!$B$1:$DG$1,0),0)</f>
        <v>0</v>
      </c>
      <c r="E178" s="37" t="e">
        <f t="shared" si="39"/>
        <v>#DIV/0!</v>
      </c>
      <c r="F178" s="36" t="str">
        <f>VLOOKUP($A178,Raw!$B$2:$DG$512,MATCH(DPMS!F$1,Raw!$B$1:$DG$1,0),0)</f>
        <v>0</v>
      </c>
      <c r="G178" s="37" t="e">
        <f t="shared" si="40"/>
        <v>#DIV/0!</v>
      </c>
      <c r="H178" s="36" t="str">
        <f>VLOOKUP($A178,Raw!$B$2:$DG$512,MATCH(DPMS!H$1,Raw!$B$1:$DG$1,0),0)</f>
        <v>0</v>
      </c>
      <c r="I178" s="37" t="e">
        <f t="shared" si="41"/>
        <v>#DIV/0!</v>
      </c>
      <c r="J178" s="36" t="str">
        <f>VLOOKUP($A178,Raw!$B$2:$DG$512,MATCH(DPMS!J$1,Raw!$B$1:$DG$1,0),0)</f>
        <v>0</v>
      </c>
      <c r="K178" s="37" t="e">
        <f t="shared" si="42"/>
        <v>#DIV/0!</v>
      </c>
      <c r="L178" s="36" t="str">
        <f>VLOOKUP($A178,Raw!$B$2:$DG$512,MATCH(DPMS!L$1,Raw!$B$1:$DG$1,0),0)</f>
        <v>0</v>
      </c>
      <c r="M178" s="37" t="e">
        <f t="shared" si="43"/>
        <v>#DIV/0!</v>
      </c>
      <c r="N178" s="36" t="str">
        <f>VLOOKUP($A178,Raw!$B$2:$DG$512,MATCH(DPMS!N$1,Raw!$B$1:$DG$1,0),0)</f>
        <v>0</v>
      </c>
      <c r="P178" s="38" t="str">
        <f>VLOOKUP($A178,Raw!$B$2:$DG$512,MATCH(DPMS!P$1,Raw!$B$1:$DG$1,0),0)</f>
        <v>0</v>
      </c>
      <c r="Q178" s="39" t="e">
        <f t="shared" si="44"/>
        <v>#DIV/0!</v>
      </c>
      <c r="R178" s="38" t="str">
        <f>VLOOKUP($A178,Raw!$B$2:$DG$512,MATCH(DPMS!R$1,Raw!$B$1:$DG$1,0),0)</f>
        <v>0</v>
      </c>
      <c r="S178" s="39" t="e">
        <f t="shared" si="45"/>
        <v>#DIV/0!</v>
      </c>
      <c r="T178" s="38" t="str">
        <f>VLOOKUP($A178,Raw!$B$2:$DG$512,MATCH(DPMS!T$1,Raw!$B$1:$DG$1,0),0)</f>
        <v>0</v>
      </c>
      <c r="U178" s="39" t="e">
        <f t="shared" si="46"/>
        <v>#DIV/0!</v>
      </c>
      <c r="V178" s="38" t="str">
        <f>VLOOKUP($A178,Raw!$B$2:$DG$512,MATCH(DPMS!V$1,Raw!$B$1:$DG$1,0),0)</f>
        <v>0</v>
      </c>
      <c r="W178" s="39" t="e">
        <f t="shared" si="47"/>
        <v>#DIV/0!</v>
      </c>
      <c r="X178" s="38" t="str">
        <f>VLOOKUP($A178,Raw!$B$2:$DG$512,MATCH(DPMS!X$1,Raw!$B$1:$DG$1,0),0)</f>
        <v>0</v>
      </c>
      <c r="Y178" s="39" t="e">
        <f t="shared" si="48"/>
        <v>#DIV/0!</v>
      </c>
      <c r="Z178" s="38" t="str">
        <f>VLOOKUP($A178,Raw!$B$2:$DG$512,MATCH(DPMS!Z$1,Raw!$B$1:$DG$1,0),0)</f>
        <v>0</v>
      </c>
      <c r="AA178" s="39" t="e">
        <f t="shared" si="49"/>
        <v>#DIV/0!</v>
      </c>
      <c r="AB178" s="38" t="str">
        <f>VLOOKUP($A178,Raw!$B$2:$DG$512,MATCH(DPMS!AB$1,Raw!$B$1:$DG$1,0),0)</f>
        <v>0</v>
      </c>
      <c r="AD178" s="25" t="e">
        <f t="shared" si="50"/>
        <v>#DIV/0!</v>
      </c>
      <c r="AE178" s="40" t="e">
        <f t="shared" si="51"/>
        <v>#DIV/0!</v>
      </c>
      <c r="AF178" s="40" t="e">
        <f t="shared" si="52"/>
        <v>#DIV/0!</v>
      </c>
      <c r="AG178" s="40" t="e">
        <f t="shared" si="53"/>
        <v>#DIV/0!</v>
      </c>
      <c r="AH178" s="40">
        <f t="shared" si="54"/>
        <v>0</v>
      </c>
      <c r="AI178" s="40" t="e">
        <f t="shared" si="55"/>
        <v>#DIV/0!</v>
      </c>
      <c r="AJ178" s="40" t="e">
        <f t="shared" si="56"/>
        <v>#DIV/0!</v>
      </c>
    </row>
    <row r="179" spans="1:36" x14ac:dyDescent="0.3">
      <c r="A179" s="1" t="s">
        <v>3234</v>
      </c>
      <c r="B179" s="36" t="str">
        <f>VLOOKUP($A179,Raw!$B$2:$DG$512,MATCH(DPMS!B$1,Raw!$B$1:$DG$1,0),0)</f>
        <v>0</v>
      </c>
      <c r="C179" s="37">
        <f t="shared" si="38"/>
        <v>0</v>
      </c>
      <c r="D179" s="36" t="str">
        <f>VLOOKUP($A179,Raw!$B$2:$DG$512,MATCH(DPMS!D$1,Raw!$B$1:$DG$1,0),0)</f>
        <v>19</v>
      </c>
      <c r="E179" s="37">
        <f t="shared" si="39"/>
        <v>5.7750759878419454E-2</v>
      </c>
      <c r="F179" s="36" t="str">
        <f>VLOOKUP($A179,Raw!$B$2:$DG$512,MATCH(DPMS!F$1,Raw!$B$1:$DG$1,0),0)</f>
        <v>291</v>
      </c>
      <c r="G179" s="37">
        <f t="shared" si="40"/>
        <v>0.88449848024316113</v>
      </c>
      <c r="H179" s="36" t="str">
        <f>VLOOKUP($A179,Raw!$B$2:$DG$512,MATCH(DPMS!H$1,Raw!$B$1:$DG$1,0),0)</f>
        <v>19</v>
      </c>
      <c r="I179" s="37">
        <f t="shared" si="41"/>
        <v>5.7750759878419454E-2</v>
      </c>
      <c r="J179" s="36" t="str">
        <f>VLOOKUP($A179,Raw!$B$2:$DG$512,MATCH(DPMS!J$1,Raw!$B$1:$DG$1,0),0)</f>
        <v>0</v>
      </c>
      <c r="K179" s="37">
        <f t="shared" si="42"/>
        <v>0</v>
      </c>
      <c r="L179" s="36" t="str">
        <f>VLOOKUP($A179,Raw!$B$2:$DG$512,MATCH(DPMS!L$1,Raw!$B$1:$DG$1,0),0)</f>
        <v>0</v>
      </c>
      <c r="M179" s="37">
        <f t="shared" si="43"/>
        <v>0</v>
      </c>
      <c r="N179" s="36" t="str">
        <f>VLOOKUP($A179,Raw!$B$2:$DG$512,MATCH(DPMS!N$1,Raw!$B$1:$DG$1,0),0)</f>
        <v>329</v>
      </c>
      <c r="P179" s="38" t="str">
        <f>VLOOKUP($A179,Raw!$B$2:$DG$512,MATCH(DPMS!P$1,Raw!$B$1:$DG$1,0),0)</f>
        <v>0</v>
      </c>
      <c r="Q179" s="39">
        <f t="shared" si="44"/>
        <v>0</v>
      </c>
      <c r="R179" s="38" t="str">
        <f>VLOOKUP($A179,Raw!$B$2:$DG$512,MATCH(DPMS!R$1,Raw!$B$1:$DG$1,0),0)</f>
        <v>65.79905</v>
      </c>
      <c r="S179" s="39">
        <f t="shared" si="45"/>
        <v>0.17101491357345472</v>
      </c>
      <c r="T179" s="38" t="str">
        <f>VLOOKUP($A179,Raw!$B$2:$DG$512,MATCH(DPMS!T$1,Raw!$B$1:$DG$1,0),0)</f>
        <v>306.5922</v>
      </c>
      <c r="U179" s="39">
        <f t="shared" si="46"/>
        <v>0.79684795730782354</v>
      </c>
      <c r="V179" s="38" t="str">
        <f>VLOOKUP($A179,Raw!$B$2:$DG$512,MATCH(DPMS!V$1,Raw!$B$1:$DG$1,0),0)</f>
        <v>12.36496</v>
      </c>
      <c r="W179" s="39">
        <f t="shared" si="47"/>
        <v>3.2137129118721693E-2</v>
      </c>
      <c r="X179" s="38" t="str">
        <f>VLOOKUP($A179,Raw!$B$2:$DG$512,MATCH(DPMS!X$1,Raw!$B$1:$DG$1,0),0)</f>
        <v>0</v>
      </c>
      <c r="Y179" s="39">
        <f t="shared" si="48"/>
        <v>0</v>
      </c>
      <c r="Z179" s="38" t="str">
        <f>VLOOKUP($A179,Raw!$B$2:$DG$512,MATCH(DPMS!Z$1,Raw!$B$1:$DG$1,0),0)</f>
        <v>0</v>
      </c>
      <c r="AA179" s="39">
        <f t="shared" si="49"/>
        <v>0</v>
      </c>
      <c r="AB179" s="38" t="str">
        <f>VLOOKUP($A179,Raw!$B$2:$DG$512,MATCH(DPMS!AB$1,Raw!$B$1:$DG$1,0),0)</f>
        <v>384.75621</v>
      </c>
      <c r="AD179" s="25" t="e">
        <f t="shared" si="50"/>
        <v>#DIV/0!</v>
      </c>
      <c r="AE179" s="40">
        <f t="shared" si="51"/>
        <v>3.4631078947368419</v>
      </c>
      <c r="AF179" s="40">
        <f t="shared" si="52"/>
        <v>1.053581443298969</v>
      </c>
      <c r="AG179" s="40">
        <f t="shared" si="53"/>
        <v>0.65078736842105267</v>
      </c>
      <c r="AH179" s="40">
        <f t="shared" si="54"/>
        <v>0</v>
      </c>
      <c r="AI179" s="40" t="e">
        <f t="shared" si="55"/>
        <v>#DIV/0!</v>
      </c>
      <c r="AJ179" s="40">
        <f t="shared" si="56"/>
        <v>1.1694717629179332</v>
      </c>
    </row>
    <row r="180" spans="1:36" x14ac:dyDescent="0.3">
      <c r="A180" s="1" t="s">
        <v>3246</v>
      </c>
      <c r="B180" s="36" t="str">
        <f>VLOOKUP($A180,Raw!$B$2:$DG$512,MATCH(DPMS!B$1,Raw!$B$1:$DG$1,0),0)</f>
        <v>0</v>
      </c>
      <c r="C180" s="37">
        <f t="shared" si="38"/>
        <v>0</v>
      </c>
      <c r="D180" s="36" t="str">
        <f>VLOOKUP($A180,Raw!$B$2:$DG$512,MATCH(DPMS!D$1,Raw!$B$1:$DG$1,0),0)</f>
        <v>37</v>
      </c>
      <c r="E180" s="37">
        <f t="shared" si="39"/>
        <v>4.5012165450121655E-2</v>
      </c>
      <c r="F180" s="36" t="str">
        <f>VLOOKUP($A180,Raw!$B$2:$DG$512,MATCH(DPMS!F$1,Raw!$B$1:$DG$1,0),0)</f>
        <v>734</v>
      </c>
      <c r="G180" s="37">
        <f t="shared" si="40"/>
        <v>0.89294403892944041</v>
      </c>
      <c r="H180" s="36" t="str">
        <f>VLOOKUP($A180,Raw!$B$2:$DG$512,MATCH(DPMS!H$1,Raw!$B$1:$DG$1,0),0)</f>
        <v>51</v>
      </c>
      <c r="I180" s="37">
        <f t="shared" si="41"/>
        <v>6.2043795620437957E-2</v>
      </c>
      <c r="J180" s="36" t="str">
        <f>VLOOKUP($A180,Raw!$B$2:$DG$512,MATCH(DPMS!J$1,Raw!$B$1:$DG$1,0),0)</f>
        <v>0</v>
      </c>
      <c r="K180" s="37">
        <f t="shared" si="42"/>
        <v>0</v>
      </c>
      <c r="L180" s="36" t="str">
        <f>VLOOKUP($A180,Raw!$B$2:$DG$512,MATCH(DPMS!L$1,Raw!$B$1:$DG$1,0),0)</f>
        <v>0</v>
      </c>
      <c r="M180" s="37">
        <f t="shared" si="43"/>
        <v>0</v>
      </c>
      <c r="N180" s="36" t="str">
        <f>VLOOKUP($A180,Raw!$B$2:$DG$512,MATCH(DPMS!N$1,Raw!$B$1:$DG$1,0),0)</f>
        <v>822</v>
      </c>
      <c r="P180" s="38" t="str">
        <f>VLOOKUP($A180,Raw!$B$2:$DG$512,MATCH(DPMS!P$1,Raw!$B$1:$DG$1,0),0)</f>
        <v>0</v>
      </c>
      <c r="Q180" s="39">
        <f t="shared" si="44"/>
        <v>0</v>
      </c>
      <c r="R180" s="38" t="str">
        <f>VLOOKUP($A180,Raw!$B$2:$DG$512,MATCH(DPMS!R$1,Raw!$B$1:$DG$1,0),0)</f>
        <v>138.09</v>
      </c>
      <c r="S180" s="39">
        <f t="shared" si="45"/>
        <v>0.1538521530833937</v>
      </c>
      <c r="T180" s="38" t="str">
        <f>VLOOKUP($A180,Raw!$B$2:$DG$512,MATCH(DPMS!T$1,Raw!$B$1:$DG$1,0),0)</f>
        <v>707.12</v>
      </c>
      <c r="U180" s="39">
        <f t="shared" si="46"/>
        <v>0.78783354687761131</v>
      </c>
      <c r="V180" s="38" t="str">
        <f>VLOOKUP($A180,Raw!$B$2:$DG$512,MATCH(DPMS!V$1,Raw!$B$1:$DG$1,0),0)</f>
        <v>52.34</v>
      </c>
      <c r="W180" s="39">
        <f t="shared" si="47"/>
        <v>5.831430003899505E-2</v>
      </c>
      <c r="X180" s="38" t="str">
        <f>VLOOKUP($A180,Raw!$B$2:$DG$512,MATCH(DPMS!X$1,Raw!$B$1:$DG$1,0),0)</f>
        <v>0</v>
      </c>
      <c r="Y180" s="39">
        <f t="shared" si="48"/>
        <v>0</v>
      </c>
      <c r="Z180" s="38" t="str">
        <f>VLOOKUP($A180,Raw!$B$2:$DG$512,MATCH(DPMS!Z$1,Raw!$B$1:$DG$1,0),0)</f>
        <v>0</v>
      </c>
      <c r="AA180" s="39">
        <f t="shared" si="49"/>
        <v>0</v>
      </c>
      <c r="AB180" s="38" t="str">
        <f>VLOOKUP($A180,Raw!$B$2:$DG$512,MATCH(DPMS!AB$1,Raw!$B$1:$DG$1,0),0)</f>
        <v>897.55</v>
      </c>
      <c r="AD180" s="25" t="e">
        <f t="shared" si="50"/>
        <v>#DIV/0!</v>
      </c>
      <c r="AE180" s="40">
        <f t="shared" si="51"/>
        <v>3.7321621621621621</v>
      </c>
      <c r="AF180" s="40">
        <f t="shared" si="52"/>
        <v>0.96337874659400546</v>
      </c>
      <c r="AG180" s="40">
        <f t="shared" si="53"/>
        <v>1.0262745098039217</v>
      </c>
      <c r="AH180" s="40">
        <f t="shared" si="54"/>
        <v>0</v>
      </c>
      <c r="AI180" s="40" t="e">
        <f t="shared" si="55"/>
        <v>#DIV/0!</v>
      </c>
      <c r="AJ180" s="40">
        <f t="shared" si="56"/>
        <v>1.0919099756690998</v>
      </c>
    </row>
    <row r="181" spans="1:36" x14ac:dyDescent="0.3">
      <c r="A181" s="1" t="s">
        <v>3264</v>
      </c>
      <c r="B181" s="36" t="str">
        <f>VLOOKUP($A181,Raw!$B$2:$DG$512,MATCH(DPMS!B$1,Raw!$B$1:$DG$1,0),0)</f>
        <v>0</v>
      </c>
      <c r="C181" s="37">
        <f t="shared" si="38"/>
        <v>0</v>
      </c>
      <c r="D181" s="36" t="str">
        <f>VLOOKUP($A181,Raw!$B$2:$DG$512,MATCH(DPMS!D$1,Raw!$B$1:$DG$1,0),0)</f>
        <v>1</v>
      </c>
      <c r="E181" s="37">
        <f t="shared" si="39"/>
        <v>0.25</v>
      </c>
      <c r="F181" s="36" t="str">
        <f>VLOOKUP($A181,Raw!$B$2:$DG$512,MATCH(DPMS!F$1,Raw!$B$1:$DG$1,0),0)</f>
        <v>3</v>
      </c>
      <c r="G181" s="37">
        <f t="shared" si="40"/>
        <v>0.75</v>
      </c>
      <c r="H181" s="36" t="str">
        <f>VLOOKUP($A181,Raw!$B$2:$DG$512,MATCH(DPMS!H$1,Raw!$B$1:$DG$1,0),0)</f>
        <v>0</v>
      </c>
      <c r="I181" s="37">
        <f t="shared" si="41"/>
        <v>0</v>
      </c>
      <c r="J181" s="36" t="str">
        <f>VLOOKUP($A181,Raw!$B$2:$DG$512,MATCH(DPMS!J$1,Raw!$B$1:$DG$1,0),0)</f>
        <v>0</v>
      </c>
      <c r="K181" s="37">
        <f t="shared" si="42"/>
        <v>0</v>
      </c>
      <c r="L181" s="36" t="str">
        <f>VLOOKUP($A181,Raw!$B$2:$DG$512,MATCH(DPMS!L$1,Raw!$B$1:$DG$1,0),0)</f>
        <v>0</v>
      </c>
      <c r="M181" s="37">
        <f t="shared" si="43"/>
        <v>0</v>
      </c>
      <c r="N181" s="36" t="str">
        <f>VLOOKUP($A181,Raw!$B$2:$DG$512,MATCH(DPMS!N$1,Raw!$B$1:$DG$1,0),0)</f>
        <v>4</v>
      </c>
      <c r="P181" s="38" t="str">
        <f>VLOOKUP($A181,Raw!$B$2:$DG$512,MATCH(DPMS!P$1,Raw!$B$1:$DG$1,0),0)</f>
        <v>0</v>
      </c>
      <c r="Q181" s="39">
        <f t="shared" si="44"/>
        <v>0</v>
      </c>
      <c r="R181" s="38" t="str">
        <f>VLOOKUP($A181,Raw!$B$2:$DG$512,MATCH(DPMS!R$1,Raw!$B$1:$DG$1,0),0)</f>
        <v>0.5</v>
      </c>
      <c r="S181" s="39">
        <f t="shared" si="45"/>
        <v>0.1111111111111111</v>
      </c>
      <c r="T181" s="38" t="str">
        <f>VLOOKUP($A181,Raw!$B$2:$DG$512,MATCH(DPMS!T$1,Raw!$B$1:$DG$1,0),0)</f>
        <v>4</v>
      </c>
      <c r="U181" s="39">
        <f t="shared" si="46"/>
        <v>0.88888888888888884</v>
      </c>
      <c r="V181" s="38" t="str">
        <f>VLOOKUP($A181,Raw!$B$2:$DG$512,MATCH(DPMS!V$1,Raw!$B$1:$DG$1,0),0)</f>
        <v>0</v>
      </c>
      <c r="W181" s="39">
        <f t="shared" si="47"/>
        <v>0</v>
      </c>
      <c r="X181" s="38" t="str">
        <f>VLOOKUP($A181,Raw!$B$2:$DG$512,MATCH(DPMS!X$1,Raw!$B$1:$DG$1,0),0)</f>
        <v>0</v>
      </c>
      <c r="Y181" s="39">
        <f t="shared" si="48"/>
        <v>0</v>
      </c>
      <c r="Z181" s="38" t="str">
        <f>VLOOKUP($A181,Raw!$B$2:$DG$512,MATCH(DPMS!Z$1,Raw!$B$1:$DG$1,0),0)</f>
        <v>0</v>
      </c>
      <c r="AA181" s="39">
        <f t="shared" si="49"/>
        <v>0</v>
      </c>
      <c r="AB181" s="38" t="str">
        <f>VLOOKUP($A181,Raw!$B$2:$DG$512,MATCH(DPMS!AB$1,Raw!$B$1:$DG$1,0),0)</f>
        <v>4.5</v>
      </c>
      <c r="AD181" s="25" t="e">
        <f t="shared" si="50"/>
        <v>#DIV/0!</v>
      </c>
      <c r="AE181" s="40">
        <f t="shared" si="51"/>
        <v>0.5</v>
      </c>
      <c r="AF181" s="40">
        <f t="shared" si="52"/>
        <v>1.3333333333333333</v>
      </c>
      <c r="AG181" s="40" t="e">
        <f t="shared" si="53"/>
        <v>#DIV/0!</v>
      </c>
      <c r="AH181" s="40">
        <f t="shared" si="54"/>
        <v>0</v>
      </c>
      <c r="AI181" s="40" t="e">
        <f t="shared" si="55"/>
        <v>#DIV/0!</v>
      </c>
      <c r="AJ181" s="40">
        <f t="shared" si="56"/>
        <v>1.125</v>
      </c>
    </row>
    <row r="182" spans="1:36" x14ac:dyDescent="0.3">
      <c r="A182" s="1" t="s">
        <v>3277</v>
      </c>
      <c r="B182" s="36" t="str">
        <f>VLOOKUP($A182,Raw!$B$2:$DG$512,MATCH(DPMS!B$1,Raw!$B$1:$DG$1,0),0)</f>
        <v>0</v>
      </c>
      <c r="C182" s="37" t="e">
        <f t="shared" si="38"/>
        <v>#DIV/0!</v>
      </c>
      <c r="D182" s="36" t="str">
        <f>VLOOKUP($A182,Raw!$B$2:$DG$512,MATCH(DPMS!D$1,Raw!$B$1:$DG$1,0),0)</f>
        <v>0</v>
      </c>
      <c r="E182" s="37" t="e">
        <f t="shared" si="39"/>
        <v>#DIV/0!</v>
      </c>
      <c r="F182" s="36" t="str">
        <f>VLOOKUP($A182,Raw!$B$2:$DG$512,MATCH(DPMS!F$1,Raw!$B$1:$DG$1,0),0)</f>
        <v>0</v>
      </c>
      <c r="G182" s="37" t="e">
        <f t="shared" si="40"/>
        <v>#DIV/0!</v>
      </c>
      <c r="H182" s="36" t="str">
        <f>VLOOKUP($A182,Raw!$B$2:$DG$512,MATCH(DPMS!H$1,Raw!$B$1:$DG$1,0),0)</f>
        <v>0</v>
      </c>
      <c r="I182" s="37" t="e">
        <f t="shared" si="41"/>
        <v>#DIV/0!</v>
      </c>
      <c r="J182" s="36" t="str">
        <f>VLOOKUP($A182,Raw!$B$2:$DG$512,MATCH(DPMS!J$1,Raw!$B$1:$DG$1,0),0)</f>
        <v>0</v>
      </c>
      <c r="K182" s="37" t="e">
        <f t="shared" si="42"/>
        <v>#DIV/0!</v>
      </c>
      <c r="L182" s="36" t="str">
        <f>VLOOKUP($A182,Raw!$B$2:$DG$512,MATCH(DPMS!L$1,Raw!$B$1:$DG$1,0),0)</f>
        <v>0</v>
      </c>
      <c r="M182" s="37" t="e">
        <f t="shared" si="43"/>
        <v>#DIV/0!</v>
      </c>
      <c r="N182" s="36" t="str">
        <f>VLOOKUP($A182,Raw!$B$2:$DG$512,MATCH(DPMS!N$1,Raw!$B$1:$DG$1,0),0)</f>
        <v>0</v>
      </c>
      <c r="P182" s="38" t="str">
        <f>VLOOKUP($A182,Raw!$B$2:$DG$512,MATCH(DPMS!P$1,Raw!$B$1:$DG$1,0),0)</f>
        <v>0</v>
      </c>
      <c r="Q182" s="39" t="e">
        <f t="shared" si="44"/>
        <v>#DIV/0!</v>
      </c>
      <c r="R182" s="38" t="str">
        <f>VLOOKUP($A182,Raw!$B$2:$DG$512,MATCH(DPMS!R$1,Raw!$B$1:$DG$1,0),0)</f>
        <v>0</v>
      </c>
      <c r="S182" s="39" t="e">
        <f t="shared" si="45"/>
        <v>#DIV/0!</v>
      </c>
      <c r="T182" s="38" t="str">
        <f>VLOOKUP($A182,Raw!$B$2:$DG$512,MATCH(DPMS!T$1,Raw!$B$1:$DG$1,0),0)</f>
        <v>0</v>
      </c>
      <c r="U182" s="39" t="e">
        <f t="shared" si="46"/>
        <v>#DIV/0!</v>
      </c>
      <c r="V182" s="38" t="str">
        <f>VLOOKUP($A182,Raw!$B$2:$DG$512,MATCH(DPMS!V$1,Raw!$B$1:$DG$1,0),0)</f>
        <v>0</v>
      </c>
      <c r="W182" s="39" t="e">
        <f t="shared" si="47"/>
        <v>#DIV/0!</v>
      </c>
      <c r="X182" s="38" t="str">
        <f>VLOOKUP($A182,Raw!$B$2:$DG$512,MATCH(DPMS!X$1,Raw!$B$1:$DG$1,0),0)</f>
        <v>0</v>
      </c>
      <c r="Y182" s="39" t="e">
        <f t="shared" si="48"/>
        <v>#DIV/0!</v>
      </c>
      <c r="Z182" s="38" t="str">
        <f>VLOOKUP($A182,Raw!$B$2:$DG$512,MATCH(DPMS!Z$1,Raw!$B$1:$DG$1,0),0)</f>
        <v>0</v>
      </c>
      <c r="AA182" s="39" t="e">
        <f t="shared" si="49"/>
        <v>#DIV/0!</v>
      </c>
      <c r="AB182" s="38" t="str">
        <f>VLOOKUP($A182,Raw!$B$2:$DG$512,MATCH(DPMS!AB$1,Raw!$B$1:$DG$1,0),0)</f>
        <v>0</v>
      </c>
      <c r="AD182" s="25" t="e">
        <f t="shared" si="50"/>
        <v>#DIV/0!</v>
      </c>
      <c r="AE182" s="40" t="e">
        <f t="shared" si="51"/>
        <v>#DIV/0!</v>
      </c>
      <c r="AF182" s="40" t="e">
        <f t="shared" si="52"/>
        <v>#DIV/0!</v>
      </c>
      <c r="AG182" s="40" t="e">
        <f t="shared" si="53"/>
        <v>#DIV/0!</v>
      </c>
      <c r="AH182" s="40">
        <f t="shared" si="54"/>
        <v>0</v>
      </c>
      <c r="AI182" s="40" t="e">
        <f t="shared" si="55"/>
        <v>#DIV/0!</v>
      </c>
      <c r="AJ182" s="40" t="e">
        <f t="shared" si="56"/>
        <v>#DIV/0!</v>
      </c>
    </row>
    <row r="183" spans="1:36" x14ac:dyDescent="0.3">
      <c r="A183" s="1" t="s">
        <v>3288</v>
      </c>
      <c r="B183" s="36" t="str">
        <f>VLOOKUP($A183,Raw!$B$2:$DG$512,MATCH(DPMS!B$1,Raw!$B$1:$DG$1,0),0)</f>
        <v>0</v>
      </c>
      <c r="C183" s="37">
        <f t="shared" si="38"/>
        <v>0</v>
      </c>
      <c r="D183" s="36" t="str">
        <f>VLOOKUP($A183,Raw!$B$2:$DG$512,MATCH(DPMS!D$1,Raw!$B$1:$DG$1,0),0)</f>
        <v>37</v>
      </c>
      <c r="E183" s="37">
        <f t="shared" si="39"/>
        <v>3.1896551724137932E-2</v>
      </c>
      <c r="F183" s="36" t="str">
        <f>VLOOKUP($A183,Raw!$B$2:$DG$512,MATCH(DPMS!F$1,Raw!$B$1:$DG$1,0),0)</f>
        <v>952</v>
      </c>
      <c r="G183" s="37">
        <f t="shared" si="40"/>
        <v>0.82068965517241377</v>
      </c>
      <c r="H183" s="36" t="str">
        <f>VLOOKUP($A183,Raw!$B$2:$DG$512,MATCH(DPMS!H$1,Raw!$B$1:$DG$1,0),0)</f>
        <v>171</v>
      </c>
      <c r="I183" s="37">
        <f t="shared" si="41"/>
        <v>0.14741379310344827</v>
      </c>
      <c r="J183" s="36" t="str">
        <f>VLOOKUP($A183,Raw!$B$2:$DG$512,MATCH(DPMS!J$1,Raw!$B$1:$DG$1,0),0)</f>
        <v>0</v>
      </c>
      <c r="K183" s="37">
        <f t="shared" si="42"/>
        <v>0</v>
      </c>
      <c r="L183" s="36" t="str">
        <f>VLOOKUP($A183,Raw!$B$2:$DG$512,MATCH(DPMS!L$1,Raw!$B$1:$DG$1,0),0)</f>
        <v>0</v>
      </c>
      <c r="M183" s="37">
        <f t="shared" si="43"/>
        <v>0</v>
      </c>
      <c r="N183" s="36" t="str">
        <f>VLOOKUP($A183,Raw!$B$2:$DG$512,MATCH(DPMS!N$1,Raw!$B$1:$DG$1,0),0)</f>
        <v>1160</v>
      </c>
      <c r="P183" s="38" t="str">
        <f>VLOOKUP($A183,Raw!$B$2:$DG$512,MATCH(DPMS!P$1,Raw!$B$1:$DG$1,0),0)</f>
        <v>0</v>
      </c>
      <c r="Q183" s="39">
        <f t="shared" si="44"/>
        <v>0</v>
      </c>
      <c r="R183" s="38" t="str">
        <f>VLOOKUP($A183,Raw!$B$2:$DG$512,MATCH(DPMS!R$1,Raw!$B$1:$DG$1,0),0)</f>
        <v>111.53</v>
      </c>
      <c r="S183" s="39">
        <f t="shared" si="45"/>
        <v>4.5295969133922226E-2</v>
      </c>
      <c r="T183" s="38" t="str">
        <f>VLOOKUP($A183,Raw!$B$2:$DG$512,MATCH(DPMS!T$1,Raw!$B$1:$DG$1,0),0)</f>
        <v>2070.53</v>
      </c>
      <c r="U183" s="39">
        <f t="shared" si="46"/>
        <v>0.84090973702914007</v>
      </c>
      <c r="V183" s="38" t="str">
        <f>VLOOKUP($A183,Raw!$B$2:$DG$512,MATCH(DPMS!V$1,Raw!$B$1:$DG$1,0),0)</f>
        <v>280.19</v>
      </c>
      <c r="W183" s="39">
        <f t="shared" si="47"/>
        <v>0.11379429383693776</v>
      </c>
      <c r="X183" s="38" t="str">
        <f>VLOOKUP($A183,Raw!$B$2:$DG$512,MATCH(DPMS!X$1,Raw!$B$1:$DG$1,0),0)</f>
        <v>0</v>
      </c>
      <c r="Y183" s="39">
        <f t="shared" si="48"/>
        <v>0</v>
      </c>
      <c r="Z183" s="38" t="str">
        <f>VLOOKUP($A183,Raw!$B$2:$DG$512,MATCH(DPMS!Z$1,Raw!$B$1:$DG$1,0),0)</f>
        <v>0</v>
      </c>
      <c r="AA183" s="39">
        <f t="shared" si="49"/>
        <v>0</v>
      </c>
      <c r="AB183" s="38" t="str">
        <f>VLOOKUP($A183,Raw!$B$2:$DG$512,MATCH(DPMS!AB$1,Raw!$B$1:$DG$1,0),0)</f>
        <v>2462.25</v>
      </c>
      <c r="AD183" s="25" t="e">
        <f t="shared" si="50"/>
        <v>#DIV/0!</v>
      </c>
      <c r="AE183" s="40">
        <f t="shared" si="51"/>
        <v>3.0143243243243245</v>
      </c>
      <c r="AF183" s="40">
        <f t="shared" si="52"/>
        <v>2.1749264705882356</v>
      </c>
      <c r="AG183" s="40">
        <f t="shared" si="53"/>
        <v>1.6385380116959065</v>
      </c>
      <c r="AH183" s="40">
        <f t="shared" si="54"/>
        <v>0</v>
      </c>
      <c r="AI183" s="40" t="e">
        <f t="shared" si="55"/>
        <v>#DIV/0!</v>
      </c>
      <c r="AJ183" s="40">
        <f t="shared" si="56"/>
        <v>2.1226293103448275</v>
      </c>
    </row>
    <row r="184" spans="1:36" x14ac:dyDescent="0.3">
      <c r="A184" s="1" t="s">
        <v>3306</v>
      </c>
      <c r="B184" s="36" t="str">
        <f>VLOOKUP($A184,Raw!$B$2:$DG$512,MATCH(DPMS!B$1,Raw!$B$1:$DG$1,0),0)</f>
        <v>0</v>
      </c>
      <c r="C184" s="37">
        <f t="shared" si="38"/>
        <v>0</v>
      </c>
      <c r="D184" s="36" t="str">
        <f>VLOOKUP($A184,Raw!$B$2:$DG$512,MATCH(DPMS!D$1,Raw!$B$1:$DG$1,0),0)</f>
        <v>0</v>
      </c>
      <c r="E184" s="37">
        <f t="shared" si="39"/>
        <v>0</v>
      </c>
      <c r="F184" s="36" t="str">
        <f>VLOOKUP($A184,Raw!$B$2:$DG$512,MATCH(DPMS!F$1,Raw!$B$1:$DG$1,0),0)</f>
        <v>1</v>
      </c>
      <c r="G184" s="37">
        <f t="shared" si="40"/>
        <v>1</v>
      </c>
      <c r="H184" s="36" t="str">
        <f>VLOOKUP($A184,Raw!$B$2:$DG$512,MATCH(DPMS!H$1,Raw!$B$1:$DG$1,0),0)</f>
        <v>0</v>
      </c>
      <c r="I184" s="37">
        <f t="shared" si="41"/>
        <v>0</v>
      </c>
      <c r="J184" s="36" t="str">
        <f>VLOOKUP($A184,Raw!$B$2:$DG$512,MATCH(DPMS!J$1,Raw!$B$1:$DG$1,0),0)</f>
        <v>0</v>
      </c>
      <c r="K184" s="37">
        <f t="shared" si="42"/>
        <v>0</v>
      </c>
      <c r="L184" s="36" t="str">
        <f>VLOOKUP($A184,Raw!$B$2:$DG$512,MATCH(DPMS!L$1,Raw!$B$1:$DG$1,0),0)</f>
        <v>0</v>
      </c>
      <c r="M184" s="37">
        <f t="shared" si="43"/>
        <v>0</v>
      </c>
      <c r="N184" s="36" t="str">
        <f>VLOOKUP($A184,Raw!$B$2:$DG$512,MATCH(DPMS!N$1,Raw!$B$1:$DG$1,0),0)</f>
        <v>1</v>
      </c>
      <c r="P184" s="38" t="str">
        <f>VLOOKUP($A184,Raw!$B$2:$DG$512,MATCH(DPMS!P$1,Raw!$B$1:$DG$1,0),0)</f>
        <v>0</v>
      </c>
      <c r="Q184" s="39">
        <f t="shared" si="44"/>
        <v>0</v>
      </c>
      <c r="R184" s="38" t="str">
        <f>VLOOKUP($A184,Raw!$B$2:$DG$512,MATCH(DPMS!R$1,Raw!$B$1:$DG$1,0),0)</f>
        <v>0</v>
      </c>
      <c r="S184" s="39">
        <f t="shared" si="45"/>
        <v>0</v>
      </c>
      <c r="T184" s="38" t="str">
        <f>VLOOKUP($A184,Raw!$B$2:$DG$512,MATCH(DPMS!T$1,Raw!$B$1:$DG$1,0),0)</f>
        <v>22.98</v>
      </c>
      <c r="U184" s="39">
        <f t="shared" si="46"/>
        <v>1</v>
      </c>
      <c r="V184" s="38" t="str">
        <f>VLOOKUP($A184,Raw!$B$2:$DG$512,MATCH(DPMS!V$1,Raw!$B$1:$DG$1,0),0)</f>
        <v>0</v>
      </c>
      <c r="W184" s="39">
        <f t="shared" si="47"/>
        <v>0</v>
      </c>
      <c r="X184" s="38" t="str">
        <f>VLOOKUP($A184,Raw!$B$2:$DG$512,MATCH(DPMS!X$1,Raw!$B$1:$DG$1,0),0)</f>
        <v>0</v>
      </c>
      <c r="Y184" s="39">
        <f t="shared" si="48"/>
        <v>0</v>
      </c>
      <c r="Z184" s="38" t="str">
        <f>VLOOKUP($A184,Raw!$B$2:$DG$512,MATCH(DPMS!Z$1,Raw!$B$1:$DG$1,0),0)</f>
        <v>0</v>
      </c>
      <c r="AA184" s="39">
        <f t="shared" si="49"/>
        <v>0</v>
      </c>
      <c r="AB184" s="38" t="str">
        <f>VLOOKUP($A184,Raw!$B$2:$DG$512,MATCH(DPMS!AB$1,Raw!$B$1:$DG$1,0),0)</f>
        <v>22.98</v>
      </c>
      <c r="AD184" s="25" t="e">
        <f t="shared" si="50"/>
        <v>#DIV/0!</v>
      </c>
      <c r="AE184" s="40" t="e">
        <f t="shared" si="51"/>
        <v>#DIV/0!</v>
      </c>
      <c r="AF184" s="40">
        <f t="shared" si="52"/>
        <v>22.98</v>
      </c>
      <c r="AG184" s="40" t="e">
        <f t="shared" si="53"/>
        <v>#DIV/0!</v>
      </c>
      <c r="AH184" s="40">
        <f t="shared" si="54"/>
        <v>0</v>
      </c>
      <c r="AI184" s="40" t="e">
        <f t="shared" si="55"/>
        <v>#DIV/0!</v>
      </c>
      <c r="AJ184" s="40">
        <f t="shared" si="56"/>
        <v>22.98</v>
      </c>
    </row>
    <row r="185" spans="1:36" x14ac:dyDescent="0.3">
      <c r="A185" s="1" t="s">
        <v>3316</v>
      </c>
      <c r="B185" s="36" t="str">
        <f>VLOOKUP($A185,Raw!$B$2:$DG$512,MATCH(DPMS!B$1,Raw!$B$1:$DG$1,0),0)</f>
        <v>0</v>
      </c>
      <c r="C185" s="37">
        <f t="shared" si="38"/>
        <v>0</v>
      </c>
      <c r="D185" s="36" t="str">
        <f>VLOOKUP($A185,Raw!$B$2:$DG$512,MATCH(DPMS!D$1,Raw!$B$1:$DG$1,0),0)</f>
        <v>41</v>
      </c>
      <c r="E185" s="37">
        <f t="shared" si="39"/>
        <v>8.0234833659491189E-2</v>
      </c>
      <c r="F185" s="36" t="str">
        <f>VLOOKUP($A185,Raw!$B$2:$DG$512,MATCH(DPMS!F$1,Raw!$B$1:$DG$1,0),0)</f>
        <v>406</v>
      </c>
      <c r="G185" s="37">
        <f t="shared" si="40"/>
        <v>0.79452054794520544</v>
      </c>
      <c r="H185" s="36" t="str">
        <f>VLOOKUP($A185,Raw!$B$2:$DG$512,MATCH(DPMS!H$1,Raw!$B$1:$DG$1,0),0)</f>
        <v>64</v>
      </c>
      <c r="I185" s="37">
        <f t="shared" si="41"/>
        <v>0.12524461839530332</v>
      </c>
      <c r="J185" s="36" t="str">
        <f>VLOOKUP($A185,Raw!$B$2:$DG$512,MATCH(DPMS!J$1,Raw!$B$1:$DG$1,0),0)</f>
        <v>0</v>
      </c>
      <c r="K185" s="37">
        <f t="shared" si="42"/>
        <v>0</v>
      </c>
      <c r="L185" s="36" t="str">
        <f>VLOOKUP($A185,Raw!$B$2:$DG$512,MATCH(DPMS!L$1,Raw!$B$1:$DG$1,0),0)</f>
        <v>0</v>
      </c>
      <c r="M185" s="37">
        <f t="shared" si="43"/>
        <v>0</v>
      </c>
      <c r="N185" s="36" t="str">
        <f>VLOOKUP($A185,Raw!$B$2:$DG$512,MATCH(DPMS!N$1,Raw!$B$1:$DG$1,0),0)</f>
        <v>511</v>
      </c>
      <c r="P185" s="38" t="str">
        <f>VLOOKUP($A185,Raw!$B$2:$DG$512,MATCH(DPMS!P$1,Raw!$B$1:$DG$1,0),0)</f>
        <v>0</v>
      </c>
      <c r="Q185" s="39">
        <f t="shared" si="44"/>
        <v>0</v>
      </c>
      <c r="R185" s="38" t="str">
        <f>VLOOKUP($A185,Raw!$B$2:$DG$512,MATCH(DPMS!R$1,Raw!$B$1:$DG$1,0),0)</f>
        <v>151.06</v>
      </c>
      <c r="S185" s="39">
        <f t="shared" si="45"/>
        <v>0.13671949243816126</v>
      </c>
      <c r="T185" s="38" t="str">
        <f>VLOOKUP($A185,Raw!$B$2:$DG$512,MATCH(DPMS!T$1,Raw!$B$1:$DG$1,0),0)</f>
        <v>873.09</v>
      </c>
      <c r="U185" s="39">
        <f t="shared" si="46"/>
        <v>0.79020535980957374</v>
      </c>
      <c r="V185" s="38" t="str">
        <f>VLOOKUP($A185,Raw!$B$2:$DG$512,MATCH(DPMS!V$1,Raw!$B$1:$DG$1,0),0)</f>
        <v>80.74</v>
      </c>
      <c r="W185" s="39">
        <f t="shared" si="47"/>
        <v>7.3075147752264924E-2</v>
      </c>
      <c r="X185" s="38" t="str">
        <f>VLOOKUP($A185,Raw!$B$2:$DG$512,MATCH(DPMS!X$1,Raw!$B$1:$DG$1,0),0)</f>
        <v>0</v>
      </c>
      <c r="Y185" s="39">
        <f t="shared" si="48"/>
        <v>0</v>
      </c>
      <c r="Z185" s="38" t="str">
        <f>VLOOKUP($A185,Raw!$B$2:$DG$512,MATCH(DPMS!Z$1,Raw!$B$1:$DG$1,0),0)</f>
        <v>0</v>
      </c>
      <c r="AA185" s="39">
        <f t="shared" si="49"/>
        <v>0</v>
      </c>
      <c r="AB185" s="38" t="str">
        <f>VLOOKUP($A185,Raw!$B$2:$DG$512,MATCH(DPMS!AB$1,Raw!$B$1:$DG$1,0),0)</f>
        <v>1104.89</v>
      </c>
      <c r="AD185" s="25" t="e">
        <f t="shared" si="50"/>
        <v>#DIV/0!</v>
      </c>
      <c r="AE185" s="40">
        <f t="shared" si="51"/>
        <v>3.6843902439024392</v>
      </c>
      <c r="AF185" s="40">
        <f t="shared" si="52"/>
        <v>2.1504679802955664</v>
      </c>
      <c r="AG185" s="40">
        <f t="shared" si="53"/>
        <v>1.2615624999999999</v>
      </c>
      <c r="AH185" s="40">
        <f t="shared" si="54"/>
        <v>0</v>
      </c>
      <c r="AI185" s="40" t="e">
        <f t="shared" si="55"/>
        <v>#DIV/0!</v>
      </c>
      <c r="AJ185" s="40">
        <f t="shared" si="56"/>
        <v>2.1622113502935423</v>
      </c>
    </row>
    <row r="186" spans="1:36" x14ac:dyDescent="0.3">
      <c r="A186" s="1" t="s">
        <v>3338</v>
      </c>
      <c r="B186" s="36" t="str">
        <f>VLOOKUP($A186,Raw!$B$2:$DG$512,MATCH(DPMS!B$1,Raw!$B$1:$DG$1,0),0)</f>
        <v>0</v>
      </c>
      <c r="C186" s="37">
        <f t="shared" si="38"/>
        <v>0</v>
      </c>
      <c r="D186" s="36" t="str">
        <f>VLOOKUP($A186,Raw!$B$2:$DG$512,MATCH(DPMS!D$1,Raw!$B$1:$DG$1,0),0)</f>
        <v>45</v>
      </c>
      <c r="E186" s="37">
        <f t="shared" si="39"/>
        <v>5.4811205846528627E-2</v>
      </c>
      <c r="F186" s="36" t="str">
        <f>VLOOKUP($A186,Raw!$B$2:$DG$512,MATCH(DPMS!F$1,Raw!$B$1:$DG$1,0),0)</f>
        <v>655</v>
      </c>
      <c r="G186" s="37">
        <f t="shared" si="40"/>
        <v>0.79780755176613882</v>
      </c>
      <c r="H186" s="36" t="str">
        <f>VLOOKUP($A186,Raw!$B$2:$DG$512,MATCH(DPMS!H$1,Raw!$B$1:$DG$1,0),0)</f>
        <v>121</v>
      </c>
      <c r="I186" s="37">
        <f t="shared" si="41"/>
        <v>0.14738124238733252</v>
      </c>
      <c r="J186" s="36" t="str">
        <f>VLOOKUP($A186,Raw!$B$2:$DG$512,MATCH(DPMS!J$1,Raw!$B$1:$DG$1,0),0)</f>
        <v>0</v>
      </c>
      <c r="K186" s="37">
        <f t="shared" si="42"/>
        <v>0</v>
      </c>
      <c r="L186" s="36" t="str">
        <f>VLOOKUP($A186,Raw!$B$2:$DG$512,MATCH(DPMS!L$1,Raw!$B$1:$DG$1,0),0)</f>
        <v>0</v>
      </c>
      <c r="M186" s="37">
        <f t="shared" si="43"/>
        <v>0</v>
      </c>
      <c r="N186" s="36" t="str">
        <f>VLOOKUP($A186,Raw!$B$2:$DG$512,MATCH(DPMS!N$1,Raw!$B$1:$DG$1,0),0)</f>
        <v>821</v>
      </c>
      <c r="P186" s="38" t="str">
        <f>VLOOKUP($A186,Raw!$B$2:$DG$512,MATCH(DPMS!P$1,Raw!$B$1:$DG$1,0),0)</f>
        <v>0</v>
      </c>
      <c r="Q186" s="39">
        <f t="shared" si="44"/>
        <v>0</v>
      </c>
      <c r="R186" s="38" t="str">
        <f>VLOOKUP($A186,Raw!$B$2:$DG$512,MATCH(DPMS!R$1,Raw!$B$1:$DG$1,0),0)</f>
        <v>146.84202</v>
      </c>
      <c r="S186" s="39">
        <f t="shared" si="45"/>
        <v>9.7812465362447337E-2</v>
      </c>
      <c r="T186" s="38" t="str">
        <f>VLOOKUP($A186,Raw!$B$2:$DG$512,MATCH(DPMS!T$1,Raw!$B$1:$DG$1,0),0)</f>
        <v>1148.34604</v>
      </c>
      <c r="U186" s="39">
        <f t="shared" si="46"/>
        <v>0.76492108499735678</v>
      </c>
      <c r="V186" s="38" t="str">
        <f>VLOOKUP($A186,Raw!$B$2:$DG$512,MATCH(DPMS!V$1,Raw!$B$1:$DG$1,0),0)</f>
        <v>206.07274</v>
      </c>
      <c r="W186" s="39">
        <f t="shared" si="47"/>
        <v>0.13726644964019577</v>
      </c>
      <c r="X186" s="38" t="str">
        <f>VLOOKUP($A186,Raw!$B$2:$DG$512,MATCH(DPMS!X$1,Raw!$B$1:$DG$1,0),0)</f>
        <v>0</v>
      </c>
      <c r="Y186" s="39">
        <f t="shared" si="48"/>
        <v>0</v>
      </c>
      <c r="Z186" s="38" t="str">
        <f>VLOOKUP($A186,Raw!$B$2:$DG$512,MATCH(DPMS!Z$1,Raw!$B$1:$DG$1,0),0)</f>
        <v>0</v>
      </c>
      <c r="AA186" s="39">
        <f t="shared" si="49"/>
        <v>0</v>
      </c>
      <c r="AB186" s="38" t="str">
        <f>VLOOKUP($A186,Raw!$B$2:$DG$512,MATCH(DPMS!AB$1,Raw!$B$1:$DG$1,0),0)</f>
        <v>1501.2608</v>
      </c>
      <c r="AD186" s="25" t="e">
        <f t="shared" si="50"/>
        <v>#DIV/0!</v>
      </c>
      <c r="AE186" s="40">
        <f t="shared" si="51"/>
        <v>3.2631559999999999</v>
      </c>
      <c r="AF186" s="40">
        <f t="shared" si="52"/>
        <v>1.7532000610687022</v>
      </c>
      <c r="AG186" s="40">
        <f t="shared" si="53"/>
        <v>1.7030804958677688</v>
      </c>
      <c r="AH186" s="40">
        <f t="shared" si="54"/>
        <v>0</v>
      </c>
      <c r="AI186" s="40" t="e">
        <f t="shared" si="55"/>
        <v>#DIV/0!</v>
      </c>
      <c r="AJ186" s="40">
        <f t="shared" si="56"/>
        <v>1.8285758830694276</v>
      </c>
    </row>
    <row r="187" spans="1:36" x14ac:dyDescent="0.3">
      <c r="A187" s="1" t="s">
        <v>3357</v>
      </c>
      <c r="B187" s="36" t="str">
        <f>VLOOKUP($A187,Raw!$B$2:$DG$512,MATCH(DPMS!B$1,Raw!$B$1:$DG$1,0),0)</f>
        <v>0</v>
      </c>
      <c r="C187" s="37">
        <f t="shared" si="38"/>
        <v>0</v>
      </c>
      <c r="D187" s="36" t="str">
        <f>VLOOKUP($A187,Raw!$B$2:$DG$512,MATCH(DPMS!D$1,Raw!$B$1:$DG$1,0),0)</f>
        <v>1</v>
      </c>
      <c r="E187" s="37">
        <f t="shared" si="39"/>
        <v>0.1</v>
      </c>
      <c r="F187" s="36" t="str">
        <f>VLOOKUP($A187,Raw!$B$2:$DG$512,MATCH(DPMS!F$1,Raw!$B$1:$DG$1,0),0)</f>
        <v>9</v>
      </c>
      <c r="G187" s="37">
        <f t="shared" si="40"/>
        <v>0.9</v>
      </c>
      <c r="H187" s="36" t="str">
        <f>VLOOKUP($A187,Raw!$B$2:$DG$512,MATCH(DPMS!H$1,Raw!$B$1:$DG$1,0),0)</f>
        <v>0</v>
      </c>
      <c r="I187" s="37">
        <f t="shared" si="41"/>
        <v>0</v>
      </c>
      <c r="J187" s="36" t="str">
        <f>VLOOKUP($A187,Raw!$B$2:$DG$512,MATCH(DPMS!J$1,Raw!$B$1:$DG$1,0),0)</f>
        <v>0</v>
      </c>
      <c r="K187" s="37">
        <f t="shared" si="42"/>
        <v>0</v>
      </c>
      <c r="L187" s="36" t="str">
        <f>VLOOKUP($A187,Raw!$B$2:$DG$512,MATCH(DPMS!L$1,Raw!$B$1:$DG$1,0),0)</f>
        <v>0</v>
      </c>
      <c r="M187" s="37">
        <f t="shared" si="43"/>
        <v>0</v>
      </c>
      <c r="N187" s="36" t="str">
        <f>VLOOKUP($A187,Raw!$B$2:$DG$512,MATCH(DPMS!N$1,Raw!$B$1:$DG$1,0),0)</f>
        <v>10</v>
      </c>
      <c r="P187" s="38" t="str">
        <f>VLOOKUP($A187,Raw!$B$2:$DG$512,MATCH(DPMS!P$1,Raw!$B$1:$DG$1,0),0)</f>
        <v>0</v>
      </c>
      <c r="Q187" s="39">
        <f t="shared" si="44"/>
        <v>0</v>
      </c>
      <c r="R187" s="38" t="str">
        <f>VLOOKUP($A187,Raw!$B$2:$DG$512,MATCH(DPMS!R$1,Raw!$B$1:$DG$1,0),0)</f>
        <v>0.96</v>
      </c>
      <c r="S187" s="39">
        <f t="shared" si="45"/>
        <v>0.13114754098360654</v>
      </c>
      <c r="T187" s="38" t="str">
        <f>VLOOKUP($A187,Raw!$B$2:$DG$512,MATCH(DPMS!T$1,Raw!$B$1:$DG$1,0),0)</f>
        <v>6.36</v>
      </c>
      <c r="U187" s="39">
        <f t="shared" si="46"/>
        <v>0.86885245901639341</v>
      </c>
      <c r="V187" s="38" t="str">
        <f>VLOOKUP($A187,Raw!$B$2:$DG$512,MATCH(DPMS!V$1,Raw!$B$1:$DG$1,0),0)</f>
        <v>0</v>
      </c>
      <c r="W187" s="39">
        <f t="shared" si="47"/>
        <v>0</v>
      </c>
      <c r="X187" s="38" t="str">
        <f>VLOOKUP($A187,Raw!$B$2:$DG$512,MATCH(DPMS!X$1,Raw!$B$1:$DG$1,0),0)</f>
        <v>0</v>
      </c>
      <c r="Y187" s="39">
        <f t="shared" si="48"/>
        <v>0</v>
      </c>
      <c r="Z187" s="38" t="str">
        <f>VLOOKUP($A187,Raw!$B$2:$DG$512,MATCH(DPMS!Z$1,Raw!$B$1:$DG$1,0),0)</f>
        <v>0</v>
      </c>
      <c r="AA187" s="39">
        <f t="shared" si="49"/>
        <v>0</v>
      </c>
      <c r="AB187" s="38" t="str">
        <f>VLOOKUP($A187,Raw!$B$2:$DG$512,MATCH(DPMS!AB$1,Raw!$B$1:$DG$1,0),0)</f>
        <v>7.32</v>
      </c>
      <c r="AD187" s="25" t="e">
        <f t="shared" si="50"/>
        <v>#DIV/0!</v>
      </c>
      <c r="AE187" s="40">
        <f t="shared" si="51"/>
        <v>0.96</v>
      </c>
      <c r="AF187" s="40">
        <f t="shared" si="52"/>
        <v>0.70666666666666667</v>
      </c>
      <c r="AG187" s="40" t="e">
        <f t="shared" si="53"/>
        <v>#DIV/0!</v>
      </c>
      <c r="AH187" s="40">
        <f t="shared" si="54"/>
        <v>0</v>
      </c>
      <c r="AI187" s="40" t="e">
        <f t="shared" si="55"/>
        <v>#DIV/0!</v>
      </c>
      <c r="AJ187" s="40">
        <f t="shared" si="56"/>
        <v>0.73199999999999998</v>
      </c>
    </row>
    <row r="188" spans="1:36" x14ac:dyDescent="0.3">
      <c r="A188" s="1" t="s">
        <v>3370</v>
      </c>
      <c r="B188" s="36" t="str">
        <f>VLOOKUP($A188,Raw!$B$2:$DG$512,MATCH(DPMS!B$1,Raw!$B$1:$DG$1,0),0)</f>
        <v>0</v>
      </c>
      <c r="C188" s="37">
        <f t="shared" si="38"/>
        <v>0</v>
      </c>
      <c r="D188" s="36" t="str">
        <f>VLOOKUP($A188,Raw!$B$2:$DG$512,MATCH(DPMS!D$1,Raw!$B$1:$DG$1,0),0)</f>
        <v>1</v>
      </c>
      <c r="E188" s="37">
        <f t="shared" si="39"/>
        <v>3.8461538461538464E-2</v>
      </c>
      <c r="F188" s="36" t="str">
        <f>VLOOKUP($A188,Raw!$B$2:$DG$512,MATCH(DPMS!F$1,Raw!$B$1:$DG$1,0),0)</f>
        <v>23</v>
      </c>
      <c r="G188" s="37">
        <f t="shared" si="40"/>
        <v>0.88461538461538458</v>
      </c>
      <c r="H188" s="36" t="str">
        <f>VLOOKUP($A188,Raw!$B$2:$DG$512,MATCH(DPMS!H$1,Raw!$B$1:$DG$1,0),0)</f>
        <v>2</v>
      </c>
      <c r="I188" s="37">
        <f t="shared" si="41"/>
        <v>7.6923076923076927E-2</v>
      </c>
      <c r="J188" s="36" t="str">
        <f>VLOOKUP($A188,Raw!$B$2:$DG$512,MATCH(DPMS!J$1,Raw!$B$1:$DG$1,0),0)</f>
        <v>0</v>
      </c>
      <c r="K188" s="37">
        <f t="shared" si="42"/>
        <v>0</v>
      </c>
      <c r="L188" s="36" t="str">
        <f>VLOOKUP($A188,Raw!$B$2:$DG$512,MATCH(DPMS!L$1,Raw!$B$1:$DG$1,0),0)</f>
        <v>0</v>
      </c>
      <c r="M188" s="37">
        <f t="shared" si="43"/>
        <v>0</v>
      </c>
      <c r="N188" s="36" t="str">
        <f>VLOOKUP($A188,Raw!$B$2:$DG$512,MATCH(DPMS!N$1,Raw!$B$1:$DG$1,0),0)</f>
        <v>26</v>
      </c>
      <c r="P188" s="38" t="str">
        <f>VLOOKUP($A188,Raw!$B$2:$DG$512,MATCH(DPMS!P$1,Raw!$B$1:$DG$1,0),0)</f>
        <v>0</v>
      </c>
      <c r="Q188" s="39">
        <f t="shared" si="44"/>
        <v>0</v>
      </c>
      <c r="R188" s="38" t="str">
        <f>VLOOKUP($A188,Raw!$B$2:$DG$512,MATCH(DPMS!R$1,Raw!$B$1:$DG$1,0),0)</f>
        <v>2.23</v>
      </c>
      <c r="S188" s="39">
        <f t="shared" si="45"/>
        <v>5.0555429607798685E-2</v>
      </c>
      <c r="T188" s="38" t="str">
        <f>VLOOKUP($A188,Raw!$B$2:$DG$512,MATCH(DPMS!T$1,Raw!$B$1:$DG$1,0),0)</f>
        <v>40.23</v>
      </c>
      <c r="U188" s="39">
        <f t="shared" si="46"/>
        <v>0.91203808660167751</v>
      </c>
      <c r="V188" s="38" t="str">
        <f>VLOOKUP($A188,Raw!$B$2:$DG$512,MATCH(DPMS!V$1,Raw!$B$1:$DG$1,0),0)</f>
        <v>1.64</v>
      </c>
      <c r="W188" s="39">
        <f t="shared" si="47"/>
        <v>3.7179777828156881E-2</v>
      </c>
      <c r="X188" s="38" t="str">
        <f>VLOOKUP($A188,Raw!$B$2:$DG$512,MATCH(DPMS!X$1,Raw!$B$1:$DG$1,0),0)</f>
        <v>0</v>
      </c>
      <c r="Y188" s="39">
        <f t="shared" si="48"/>
        <v>0</v>
      </c>
      <c r="Z188" s="38" t="str">
        <f>VLOOKUP($A188,Raw!$B$2:$DG$512,MATCH(DPMS!Z$1,Raw!$B$1:$DG$1,0),0)</f>
        <v>0</v>
      </c>
      <c r="AA188" s="39">
        <f t="shared" si="49"/>
        <v>0</v>
      </c>
      <c r="AB188" s="38" t="str">
        <f>VLOOKUP($A188,Raw!$B$2:$DG$512,MATCH(DPMS!AB$1,Raw!$B$1:$DG$1,0),0)</f>
        <v>44.11</v>
      </c>
      <c r="AD188" s="25" t="e">
        <f t="shared" si="50"/>
        <v>#DIV/0!</v>
      </c>
      <c r="AE188" s="40">
        <f t="shared" si="51"/>
        <v>2.23</v>
      </c>
      <c r="AF188" s="40">
        <f t="shared" si="52"/>
        <v>1.7491304347826087</v>
      </c>
      <c r="AG188" s="40">
        <f t="shared" si="53"/>
        <v>0.82</v>
      </c>
      <c r="AH188" s="40">
        <f t="shared" si="54"/>
        <v>0</v>
      </c>
      <c r="AI188" s="40" t="e">
        <f t="shared" si="55"/>
        <v>#DIV/0!</v>
      </c>
      <c r="AJ188" s="40">
        <f t="shared" si="56"/>
        <v>1.6965384615384616</v>
      </c>
    </row>
    <row r="189" spans="1:36" x14ac:dyDescent="0.3">
      <c r="A189" s="1" t="s">
        <v>3388</v>
      </c>
      <c r="B189" s="36" t="str">
        <f>VLOOKUP($A189,Raw!$B$2:$DG$512,MATCH(DPMS!B$1,Raw!$B$1:$DG$1,0),0)</f>
        <v>0</v>
      </c>
      <c r="C189" s="37">
        <f t="shared" si="38"/>
        <v>0</v>
      </c>
      <c r="D189" s="36" t="str">
        <f>VLOOKUP($A189,Raw!$B$2:$DG$512,MATCH(DPMS!D$1,Raw!$B$1:$DG$1,0),0)</f>
        <v>2</v>
      </c>
      <c r="E189" s="37">
        <f t="shared" si="39"/>
        <v>8.2987551867219917E-3</v>
      </c>
      <c r="F189" s="36" t="str">
        <f>VLOOKUP($A189,Raw!$B$2:$DG$512,MATCH(DPMS!F$1,Raw!$B$1:$DG$1,0),0)</f>
        <v>202</v>
      </c>
      <c r="G189" s="37">
        <f t="shared" si="40"/>
        <v>0.83817427385892118</v>
      </c>
      <c r="H189" s="36" t="str">
        <f>VLOOKUP($A189,Raw!$B$2:$DG$512,MATCH(DPMS!H$1,Raw!$B$1:$DG$1,0),0)</f>
        <v>34</v>
      </c>
      <c r="I189" s="37">
        <f t="shared" si="41"/>
        <v>0.14107883817427386</v>
      </c>
      <c r="J189" s="36" t="str">
        <f>VLOOKUP($A189,Raw!$B$2:$DG$512,MATCH(DPMS!J$1,Raw!$B$1:$DG$1,0),0)</f>
        <v>3</v>
      </c>
      <c r="K189" s="37">
        <f t="shared" si="42"/>
        <v>1.2448132780082987E-2</v>
      </c>
      <c r="L189" s="36" t="str">
        <f>VLOOKUP($A189,Raw!$B$2:$DG$512,MATCH(DPMS!L$1,Raw!$B$1:$DG$1,0),0)</f>
        <v>0</v>
      </c>
      <c r="M189" s="37">
        <f t="shared" si="43"/>
        <v>0</v>
      </c>
      <c r="N189" s="36" t="str">
        <f>VLOOKUP($A189,Raw!$B$2:$DG$512,MATCH(DPMS!N$1,Raw!$B$1:$DG$1,0),0)</f>
        <v>241</v>
      </c>
      <c r="P189" s="38" t="str">
        <f>VLOOKUP($A189,Raw!$B$2:$DG$512,MATCH(DPMS!P$1,Raw!$B$1:$DG$1,0),0)</f>
        <v>0</v>
      </c>
      <c r="Q189" s="39">
        <f t="shared" si="44"/>
        <v>0</v>
      </c>
      <c r="R189" s="38" t="str">
        <f>VLOOKUP($A189,Raw!$B$2:$DG$512,MATCH(DPMS!R$1,Raw!$B$1:$DG$1,0),0)</f>
        <v>31.42</v>
      </c>
      <c r="S189" s="39">
        <f t="shared" si="45"/>
        <v>4.5403312043004539E-2</v>
      </c>
      <c r="T189" s="38" t="str">
        <f>VLOOKUP($A189,Raw!$B$2:$DG$512,MATCH(DPMS!T$1,Raw!$B$1:$DG$1,0),0)</f>
        <v>502.16</v>
      </c>
      <c r="U189" s="39">
        <f t="shared" si="46"/>
        <v>0.72564376752116999</v>
      </c>
      <c r="V189" s="38" t="str">
        <f>VLOOKUP($A189,Raw!$B$2:$DG$512,MATCH(DPMS!V$1,Raw!$B$1:$DG$1,0),0)</f>
        <v>133.4</v>
      </c>
      <c r="W189" s="39">
        <f t="shared" si="47"/>
        <v>0.1927689951157481</v>
      </c>
      <c r="X189" s="38" t="str">
        <f>VLOOKUP($A189,Raw!$B$2:$DG$512,MATCH(DPMS!X$1,Raw!$B$1:$DG$1,0),0)</f>
        <v>25.04</v>
      </c>
      <c r="Y189" s="39">
        <f t="shared" si="48"/>
        <v>3.6183925320077456E-2</v>
      </c>
      <c r="Z189" s="38" t="str">
        <f>VLOOKUP($A189,Raw!$B$2:$DG$512,MATCH(DPMS!Z$1,Raw!$B$1:$DG$1,0),0)</f>
        <v>0</v>
      </c>
      <c r="AA189" s="39">
        <f t="shared" si="49"/>
        <v>0</v>
      </c>
      <c r="AB189" s="38" t="str">
        <f>VLOOKUP($A189,Raw!$B$2:$DG$512,MATCH(DPMS!AB$1,Raw!$B$1:$DG$1,0),0)</f>
        <v>692.02</v>
      </c>
      <c r="AD189" s="25" t="e">
        <f t="shared" si="50"/>
        <v>#DIV/0!</v>
      </c>
      <c r="AE189" s="40">
        <f t="shared" si="51"/>
        <v>15.71</v>
      </c>
      <c r="AF189" s="40">
        <f t="shared" si="52"/>
        <v>2.4859405940594059</v>
      </c>
      <c r="AG189" s="40">
        <f t="shared" si="53"/>
        <v>3.9235294117647062</v>
      </c>
      <c r="AH189" s="40">
        <f t="shared" si="54"/>
        <v>12.52</v>
      </c>
      <c r="AI189" s="40" t="e">
        <f t="shared" si="55"/>
        <v>#DIV/0!</v>
      </c>
      <c r="AJ189" s="40">
        <f t="shared" si="56"/>
        <v>2.8714522821576764</v>
      </c>
    </row>
    <row r="190" spans="1:36" x14ac:dyDescent="0.3">
      <c r="A190" s="1" t="s">
        <v>3403</v>
      </c>
      <c r="B190" s="36" t="str">
        <f>VLOOKUP($A190,Raw!$B$2:$DG$512,MATCH(DPMS!B$1,Raw!$B$1:$DG$1,0),0)</f>
        <v>0</v>
      </c>
      <c r="C190" s="37" t="e">
        <f t="shared" si="38"/>
        <v>#DIV/0!</v>
      </c>
      <c r="D190" s="36" t="str">
        <f>VLOOKUP($A190,Raw!$B$2:$DG$512,MATCH(DPMS!D$1,Raw!$B$1:$DG$1,0),0)</f>
        <v>0</v>
      </c>
      <c r="E190" s="37" t="e">
        <f t="shared" si="39"/>
        <v>#DIV/0!</v>
      </c>
      <c r="F190" s="36" t="str">
        <f>VLOOKUP($A190,Raw!$B$2:$DG$512,MATCH(DPMS!F$1,Raw!$B$1:$DG$1,0),0)</f>
        <v>0</v>
      </c>
      <c r="G190" s="37" t="e">
        <f t="shared" si="40"/>
        <v>#DIV/0!</v>
      </c>
      <c r="H190" s="36" t="str">
        <f>VLOOKUP($A190,Raw!$B$2:$DG$512,MATCH(DPMS!H$1,Raw!$B$1:$DG$1,0),0)</f>
        <v>0</v>
      </c>
      <c r="I190" s="37" t="e">
        <f t="shared" si="41"/>
        <v>#DIV/0!</v>
      </c>
      <c r="J190" s="36" t="str">
        <f>VLOOKUP($A190,Raw!$B$2:$DG$512,MATCH(DPMS!J$1,Raw!$B$1:$DG$1,0),0)</f>
        <v>0</v>
      </c>
      <c r="K190" s="37" t="e">
        <f t="shared" si="42"/>
        <v>#DIV/0!</v>
      </c>
      <c r="L190" s="36" t="str">
        <f>VLOOKUP($A190,Raw!$B$2:$DG$512,MATCH(DPMS!L$1,Raw!$B$1:$DG$1,0),0)</f>
        <v>0</v>
      </c>
      <c r="M190" s="37" t="e">
        <f t="shared" si="43"/>
        <v>#DIV/0!</v>
      </c>
      <c r="N190" s="36" t="str">
        <f>VLOOKUP($A190,Raw!$B$2:$DG$512,MATCH(DPMS!N$1,Raw!$B$1:$DG$1,0),0)</f>
        <v>0</v>
      </c>
      <c r="P190" s="38" t="str">
        <f>VLOOKUP($A190,Raw!$B$2:$DG$512,MATCH(DPMS!P$1,Raw!$B$1:$DG$1,0),0)</f>
        <v>0</v>
      </c>
      <c r="Q190" s="39" t="e">
        <f t="shared" si="44"/>
        <v>#DIV/0!</v>
      </c>
      <c r="R190" s="38" t="str">
        <f>VLOOKUP($A190,Raw!$B$2:$DG$512,MATCH(DPMS!R$1,Raw!$B$1:$DG$1,0),0)</f>
        <v>0</v>
      </c>
      <c r="S190" s="39" t="e">
        <f t="shared" si="45"/>
        <v>#DIV/0!</v>
      </c>
      <c r="T190" s="38" t="str">
        <f>VLOOKUP($A190,Raw!$B$2:$DG$512,MATCH(DPMS!T$1,Raw!$B$1:$DG$1,0),0)</f>
        <v>0</v>
      </c>
      <c r="U190" s="39" t="e">
        <f t="shared" si="46"/>
        <v>#DIV/0!</v>
      </c>
      <c r="V190" s="38" t="str">
        <f>VLOOKUP($A190,Raw!$B$2:$DG$512,MATCH(DPMS!V$1,Raw!$B$1:$DG$1,0),0)</f>
        <v>0</v>
      </c>
      <c r="W190" s="39" t="e">
        <f t="shared" si="47"/>
        <v>#DIV/0!</v>
      </c>
      <c r="X190" s="38" t="str">
        <f>VLOOKUP($A190,Raw!$B$2:$DG$512,MATCH(DPMS!X$1,Raw!$B$1:$DG$1,0),0)</f>
        <v>0</v>
      </c>
      <c r="Y190" s="39" t="e">
        <f t="shared" si="48"/>
        <v>#DIV/0!</v>
      </c>
      <c r="Z190" s="38" t="str">
        <f>VLOOKUP($A190,Raw!$B$2:$DG$512,MATCH(DPMS!Z$1,Raw!$B$1:$DG$1,0),0)</f>
        <v>0</v>
      </c>
      <c r="AA190" s="39" t="e">
        <f t="shared" si="49"/>
        <v>#DIV/0!</v>
      </c>
      <c r="AB190" s="38" t="str">
        <f>VLOOKUP($A190,Raw!$B$2:$DG$512,MATCH(DPMS!AB$1,Raw!$B$1:$DG$1,0),0)</f>
        <v>0</v>
      </c>
      <c r="AD190" s="25" t="e">
        <f t="shared" si="50"/>
        <v>#DIV/0!</v>
      </c>
      <c r="AE190" s="40" t="e">
        <f t="shared" si="51"/>
        <v>#DIV/0!</v>
      </c>
      <c r="AF190" s="40" t="e">
        <f t="shared" si="52"/>
        <v>#DIV/0!</v>
      </c>
      <c r="AG190" s="40" t="e">
        <f t="shared" si="53"/>
        <v>#DIV/0!</v>
      </c>
      <c r="AH190" s="40">
        <f t="shared" si="54"/>
        <v>0</v>
      </c>
      <c r="AI190" s="40" t="e">
        <f t="shared" si="55"/>
        <v>#DIV/0!</v>
      </c>
      <c r="AJ190" s="40" t="e">
        <f t="shared" si="56"/>
        <v>#DIV/0!</v>
      </c>
    </row>
    <row r="191" spans="1:36" x14ac:dyDescent="0.3">
      <c r="A191" s="1" t="s">
        <v>3410</v>
      </c>
      <c r="B191" s="36" t="str">
        <f>VLOOKUP($A191,Raw!$B$2:$DG$512,MATCH(DPMS!B$1,Raw!$B$1:$DG$1,0),0)</f>
        <v>0</v>
      </c>
      <c r="C191" s="37">
        <f t="shared" si="38"/>
        <v>0</v>
      </c>
      <c r="D191" s="36" t="str">
        <f>VLOOKUP($A191,Raw!$B$2:$DG$512,MATCH(DPMS!D$1,Raw!$B$1:$DG$1,0),0)</f>
        <v>7</v>
      </c>
      <c r="E191" s="37">
        <f t="shared" si="39"/>
        <v>5.2631578947368418E-2</v>
      </c>
      <c r="F191" s="36" t="str">
        <f>VLOOKUP($A191,Raw!$B$2:$DG$512,MATCH(DPMS!F$1,Raw!$B$1:$DG$1,0),0)</f>
        <v>111</v>
      </c>
      <c r="G191" s="37">
        <f t="shared" si="40"/>
        <v>0.83458646616541354</v>
      </c>
      <c r="H191" s="36" t="str">
        <f>VLOOKUP($A191,Raw!$B$2:$DG$512,MATCH(DPMS!H$1,Raw!$B$1:$DG$1,0),0)</f>
        <v>15</v>
      </c>
      <c r="I191" s="37">
        <f t="shared" si="41"/>
        <v>0.11278195488721804</v>
      </c>
      <c r="J191" s="36" t="str">
        <f>VLOOKUP($A191,Raw!$B$2:$DG$512,MATCH(DPMS!J$1,Raw!$B$1:$DG$1,0),0)</f>
        <v>0</v>
      </c>
      <c r="K191" s="37">
        <f t="shared" si="42"/>
        <v>0</v>
      </c>
      <c r="L191" s="36" t="str">
        <f>VLOOKUP($A191,Raw!$B$2:$DG$512,MATCH(DPMS!L$1,Raw!$B$1:$DG$1,0),0)</f>
        <v>0</v>
      </c>
      <c r="M191" s="37">
        <f t="shared" si="43"/>
        <v>0</v>
      </c>
      <c r="N191" s="36" t="str">
        <f>VLOOKUP($A191,Raw!$B$2:$DG$512,MATCH(DPMS!N$1,Raw!$B$1:$DG$1,0),0)</f>
        <v>133</v>
      </c>
      <c r="P191" s="38" t="str">
        <f>VLOOKUP($A191,Raw!$B$2:$DG$512,MATCH(DPMS!P$1,Raw!$B$1:$DG$1,0),0)</f>
        <v>0</v>
      </c>
      <c r="Q191" s="39">
        <f t="shared" si="44"/>
        <v>0</v>
      </c>
      <c r="R191" s="38" t="str">
        <f>VLOOKUP($A191,Raw!$B$2:$DG$512,MATCH(DPMS!R$1,Raw!$B$1:$DG$1,0),0)</f>
        <v>45.82</v>
      </c>
      <c r="S191" s="39">
        <f t="shared" si="45"/>
        <v>8.5159371805594283E-2</v>
      </c>
      <c r="T191" s="38" t="str">
        <f>VLOOKUP($A191,Raw!$B$2:$DG$512,MATCH(DPMS!T$1,Raw!$B$1:$DG$1,0),0)</f>
        <v>449.69</v>
      </c>
      <c r="U191" s="39">
        <f t="shared" si="46"/>
        <v>0.83577734411300075</v>
      </c>
      <c r="V191" s="38" t="str">
        <f>VLOOKUP($A191,Raw!$B$2:$DG$512,MATCH(DPMS!V$1,Raw!$B$1:$DG$1,0),0)</f>
        <v>42.54</v>
      </c>
      <c r="W191" s="39">
        <f t="shared" si="47"/>
        <v>7.9063284081405075E-2</v>
      </c>
      <c r="X191" s="38" t="str">
        <f>VLOOKUP($A191,Raw!$B$2:$DG$512,MATCH(DPMS!X$1,Raw!$B$1:$DG$1,0),0)</f>
        <v>0</v>
      </c>
      <c r="Y191" s="39">
        <f t="shared" si="48"/>
        <v>0</v>
      </c>
      <c r="Z191" s="38" t="str">
        <f>VLOOKUP($A191,Raw!$B$2:$DG$512,MATCH(DPMS!Z$1,Raw!$B$1:$DG$1,0),0)</f>
        <v>0</v>
      </c>
      <c r="AA191" s="39">
        <f t="shared" si="49"/>
        <v>0</v>
      </c>
      <c r="AB191" s="38" t="str">
        <f>VLOOKUP($A191,Raw!$B$2:$DG$512,MATCH(DPMS!AB$1,Raw!$B$1:$DG$1,0),0)</f>
        <v>538.05</v>
      </c>
      <c r="AD191" s="25" t="e">
        <f t="shared" si="50"/>
        <v>#DIV/0!</v>
      </c>
      <c r="AE191" s="40">
        <f t="shared" si="51"/>
        <v>6.5457142857142854</v>
      </c>
      <c r="AF191" s="40">
        <f t="shared" si="52"/>
        <v>4.0512612612612608</v>
      </c>
      <c r="AG191" s="40">
        <f t="shared" si="53"/>
        <v>2.8359999999999999</v>
      </c>
      <c r="AH191" s="40">
        <f t="shared" si="54"/>
        <v>0</v>
      </c>
      <c r="AI191" s="40" t="e">
        <f t="shared" si="55"/>
        <v>#DIV/0!</v>
      </c>
      <c r="AJ191" s="40">
        <f t="shared" si="56"/>
        <v>4.045488721804511</v>
      </c>
    </row>
    <row r="192" spans="1:36" x14ac:dyDescent="0.3">
      <c r="A192" s="1" t="s">
        <v>3432</v>
      </c>
      <c r="B192" s="36" t="str">
        <f>VLOOKUP($A192,Raw!$B$2:$DG$512,MATCH(DPMS!B$1,Raw!$B$1:$DG$1,0),0)</f>
        <v>0</v>
      </c>
      <c r="C192" s="37">
        <f t="shared" si="38"/>
        <v>0</v>
      </c>
      <c r="D192" s="36" t="str">
        <f>VLOOKUP($A192,Raw!$B$2:$DG$512,MATCH(DPMS!D$1,Raw!$B$1:$DG$1,0),0)</f>
        <v>38</v>
      </c>
      <c r="E192" s="37">
        <f t="shared" si="39"/>
        <v>0.13380281690140844</v>
      </c>
      <c r="F192" s="36" t="str">
        <f>VLOOKUP($A192,Raw!$B$2:$DG$512,MATCH(DPMS!F$1,Raw!$B$1:$DG$1,0),0)</f>
        <v>228</v>
      </c>
      <c r="G192" s="37">
        <f t="shared" si="40"/>
        <v>0.80281690140845074</v>
      </c>
      <c r="H192" s="36" t="str">
        <f>VLOOKUP($A192,Raw!$B$2:$DG$512,MATCH(DPMS!H$1,Raw!$B$1:$DG$1,0),0)</f>
        <v>18</v>
      </c>
      <c r="I192" s="37">
        <f t="shared" si="41"/>
        <v>6.3380281690140844E-2</v>
      </c>
      <c r="J192" s="36" t="str">
        <f>VLOOKUP($A192,Raw!$B$2:$DG$512,MATCH(DPMS!J$1,Raw!$B$1:$DG$1,0),0)</f>
        <v>0</v>
      </c>
      <c r="K192" s="37">
        <f t="shared" si="42"/>
        <v>0</v>
      </c>
      <c r="L192" s="36" t="str">
        <f>VLOOKUP($A192,Raw!$B$2:$DG$512,MATCH(DPMS!L$1,Raw!$B$1:$DG$1,0),0)</f>
        <v>0</v>
      </c>
      <c r="M192" s="37">
        <f t="shared" si="43"/>
        <v>0</v>
      </c>
      <c r="N192" s="36" t="str">
        <f>VLOOKUP($A192,Raw!$B$2:$DG$512,MATCH(DPMS!N$1,Raw!$B$1:$DG$1,0),0)</f>
        <v>284</v>
      </c>
      <c r="P192" s="38" t="str">
        <f>VLOOKUP($A192,Raw!$B$2:$DG$512,MATCH(DPMS!P$1,Raw!$B$1:$DG$1,0),0)</f>
        <v>0</v>
      </c>
      <c r="Q192" s="39">
        <f t="shared" si="44"/>
        <v>0</v>
      </c>
      <c r="R192" s="38" t="str">
        <f>VLOOKUP($A192,Raw!$B$2:$DG$512,MATCH(DPMS!R$1,Raw!$B$1:$DG$1,0),0)</f>
        <v>185.48</v>
      </c>
      <c r="S192" s="39">
        <f t="shared" si="45"/>
        <v>0.18871840787920718</v>
      </c>
      <c r="T192" s="38" t="str">
        <f>VLOOKUP($A192,Raw!$B$2:$DG$512,MATCH(DPMS!T$1,Raw!$B$1:$DG$1,0),0)</f>
        <v>723.84</v>
      </c>
      <c r="U192" s="39">
        <f t="shared" si="46"/>
        <v>0.73647796182491554</v>
      </c>
      <c r="V192" s="38" t="str">
        <f>VLOOKUP($A192,Raw!$B$2:$DG$512,MATCH(DPMS!V$1,Raw!$B$1:$DG$1,0),0)</f>
        <v>73.52</v>
      </c>
      <c r="W192" s="39">
        <f t="shared" si="47"/>
        <v>7.4803630295877249E-2</v>
      </c>
      <c r="X192" s="38" t="str">
        <f>VLOOKUP($A192,Raw!$B$2:$DG$512,MATCH(DPMS!X$1,Raw!$B$1:$DG$1,0),0)</f>
        <v>0</v>
      </c>
      <c r="Y192" s="39">
        <f t="shared" si="48"/>
        <v>0</v>
      </c>
      <c r="Z192" s="38" t="str">
        <f>VLOOKUP($A192,Raw!$B$2:$DG$512,MATCH(DPMS!Z$1,Raw!$B$1:$DG$1,0),0)</f>
        <v>0</v>
      </c>
      <c r="AA192" s="39">
        <f t="shared" si="49"/>
        <v>0</v>
      </c>
      <c r="AB192" s="38" t="str">
        <f>VLOOKUP($A192,Raw!$B$2:$DG$512,MATCH(DPMS!AB$1,Raw!$B$1:$DG$1,0),0)</f>
        <v>982.84</v>
      </c>
      <c r="AD192" s="25" t="e">
        <f t="shared" si="50"/>
        <v>#DIV/0!</v>
      </c>
      <c r="AE192" s="40">
        <f t="shared" si="51"/>
        <v>4.8810526315789469</v>
      </c>
      <c r="AF192" s="40">
        <f t="shared" si="52"/>
        <v>3.1747368421052631</v>
      </c>
      <c r="AG192" s="40">
        <f t="shared" si="53"/>
        <v>4.0844444444444443</v>
      </c>
      <c r="AH192" s="40">
        <f t="shared" si="54"/>
        <v>0</v>
      </c>
      <c r="AI192" s="40" t="e">
        <f t="shared" si="55"/>
        <v>#DIV/0!</v>
      </c>
      <c r="AJ192" s="40">
        <f t="shared" si="56"/>
        <v>3.4607042253521128</v>
      </c>
    </row>
    <row r="193" spans="1:36" x14ac:dyDescent="0.3">
      <c r="A193" s="1" t="s">
        <v>3468</v>
      </c>
      <c r="B193" s="36" t="str">
        <f>VLOOKUP($A193,Raw!$B$2:$DG$512,MATCH(DPMS!B$1,Raw!$B$1:$DG$1,0),0)</f>
        <v>0</v>
      </c>
      <c r="C193" s="37" t="e">
        <f t="shared" si="38"/>
        <v>#DIV/0!</v>
      </c>
      <c r="D193" s="36" t="str">
        <f>VLOOKUP($A193,Raw!$B$2:$DG$512,MATCH(DPMS!D$1,Raw!$B$1:$DG$1,0),0)</f>
        <v>0</v>
      </c>
      <c r="E193" s="37" t="e">
        <f t="shared" si="39"/>
        <v>#DIV/0!</v>
      </c>
      <c r="F193" s="36" t="str">
        <f>VLOOKUP($A193,Raw!$B$2:$DG$512,MATCH(DPMS!F$1,Raw!$B$1:$DG$1,0),0)</f>
        <v>0</v>
      </c>
      <c r="G193" s="37" t="e">
        <f t="shared" si="40"/>
        <v>#DIV/0!</v>
      </c>
      <c r="H193" s="36" t="str">
        <f>VLOOKUP($A193,Raw!$B$2:$DG$512,MATCH(DPMS!H$1,Raw!$B$1:$DG$1,0),0)</f>
        <v>0</v>
      </c>
      <c r="I193" s="37" t="e">
        <f t="shared" si="41"/>
        <v>#DIV/0!</v>
      </c>
      <c r="J193" s="36" t="str">
        <f>VLOOKUP($A193,Raw!$B$2:$DG$512,MATCH(DPMS!J$1,Raw!$B$1:$DG$1,0),0)</f>
        <v>0</v>
      </c>
      <c r="K193" s="37" t="e">
        <f t="shared" si="42"/>
        <v>#DIV/0!</v>
      </c>
      <c r="L193" s="36" t="str">
        <f>VLOOKUP($A193,Raw!$B$2:$DG$512,MATCH(DPMS!L$1,Raw!$B$1:$DG$1,0),0)</f>
        <v>0</v>
      </c>
      <c r="M193" s="37" t="e">
        <f t="shared" si="43"/>
        <v>#DIV/0!</v>
      </c>
      <c r="N193" s="36" t="str">
        <f>VLOOKUP($A193,Raw!$B$2:$DG$512,MATCH(DPMS!N$1,Raw!$B$1:$DG$1,0),0)</f>
        <v>0</v>
      </c>
      <c r="P193" s="38" t="str">
        <f>VLOOKUP($A193,Raw!$B$2:$DG$512,MATCH(DPMS!P$1,Raw!$B$1:$DG$1,0),0)</f>
        <v>0</v>
      </c>
      <c r="Q193" s="39" t="e">
        <f t="shared" si="44"/>
        <v>#DIV/0!</v>
      </c>
      <c r="R193" s="38" t="str">
        <f>VLOOKUP($A193,Raw!$B$2:$DG$512,MATCH(DPMS!R$1,Raw!$B$1:$DG$1,0),0)</f>
        <v>0</v>
      </c>
      <c r="S193" s="39" t="e">
        <f t="shared" si="45"/>
        <v>#DIV/0!</v>
      </c>
      <c r="T193" s="38" t="str">
        <f>VLOOKUP($A193,Raw!$B$2:$DG$512,MATCH(DPMS!T$1,Raw!$B$1:$DG$1,0),0)</f>
        <v>0</v>
      </c>
      <c r="U193" s="39" t="e">
        <f t="shared" si="46"/>
        <v>#DIV/0!</v>
      </c>
      <c r="V193" s="38" t="str">
        <f>VLOOKUP($A193,Raw!$B$2:$DG$512,MATCH(DPMS!V$1,Raw!$B$1:$DG$1,0),0)</f>
        <v>0</v>
      </c>
      <c r="W193" s="39" t="e">
        <f t="shared" si="47"/>
        <v>#DIV/0!</v>
      </c>
      <c r="X193" s="38" t="str">
        <f>VLOOKUP($A193,Raw!$B$2:$DG$512,MATCH(DPMS!X$1,Raw!$B$1:$DG$1,0),0)</f>
        <v>0</v>
      </c>
      <c r="Y193" s="39" t="e">
        <f t="shared" si="48"/>
        <v>#DIV/0!</v>
      </c>
      <c r="Z193" s="38" t="str">
        <f>VLOOKUP($A193,Raw!$B$2:$DG$512,MATCH(DPMS!Z$1,Raw!$B$1:$DG$1,0),0)</f>
        <v>0</v>
      </c>
      <c r="AA193" s="39" t="e">
        <f t="shared" si="49"/>
        <v>#DIV/0!</v>
      </c>
      <c r="AB193" s="38" t="str">
        <f>VLOOKUP($A193,Raw!$B$2:$DG$512,MATCH(DPMS!AB$1,Raw!$B$1:$DG$1,0),0)</f>
        <v>0</v>
      </c>
      <c r="AD193" s="25" t="e">
        <f t="shared" si="50"/>
        <v>#DIV/0!</v>
      </c>
      <c r="AE193" s="40" t="e">
        <f t="shared" si="51"/>
        <v>#DIV/0!</v>
      </c>
      <c r="AF193" s="40" t="e">
        <f t="shared" si="52"/>
        <v>#DIV/0!</v>
      </c>
      <c r="AG193" s="40" t="e">
        <f t="shared" si="53"/>
        <v>#DIV/0!</v>
      </c>
      <c r="AH193" s="40">
        <f t="shared" si="54"/>
        <v>0</v>
      </c>
      <c r="AI193" s="40" t="e">
        <f t="shared" si="55"/>
        <v>#DIV/0!</v>
      </c>
      <c r="AJ193" s="40" t="e">
        <f t="shared" si="56"/>
        <v>#DIV/0!</v>
      </c>
    </row>
    <row r="194" spans="1:36" x14ac:dyDescent="0.3">
      <c r="A194" s="1" t="s">
        <v>3473</v>
      </c>
      <c r="B194" s="36" t="str">
        <f>VLOOKUP($A194,Raw!$B$2:$DG$512,MATCH(DPMS!B$1,Raw!$B$1:$DG$1,0),0)</f>
        <v>0</v>
      </c>
      <c r="C194" s="37">
        <f t="shared" si="38"/>
        <v>0</v>
      </c>
      <c r="D194" s="36" t="str">
        <f>VLOOKUP($A194,Raw!$B$2:$DG$512,MATCH(DPMS!D$1,Raw!$B$1:$DG$1,0),0)</f>
        <v>3</v>
      </c>
      <c r="E194" s="37">
        <f t="shared" si="39"/>
        <v>6.3829787234042548E-2</v>
      </c>
      <c r="F194" s="36" t="str">
        <f>VLOOKUP($A194,Raw!$B$2:$DG$512,MATCH(DPMS!F$1,Raw!$B$1:$DG$1,0),0)</f>
        <v>38</v>
      </c>
      <c r="G194" s="37">
        <f t="shared" si="40"/>
        <v>0.80851063829787229</v>
      </c>
      <c r="H194" s="36" t="str">
        <f>VLOOKUP($A194,Raw!$B$2:$DG$512,MATCH(DPMS!H$1,Raw!$B$1:$DG$1,0),0)</f>
        <v>6</v>
      </c>
      <c r="I194" s="37">
        <f t="shared" si="41"/>
        <v>0.1276595744680851</v>
      </c>
      <c r="J194" s="36" t="str">
        <f>VLOOKUP($A194,Raw!$B$2:$DG$512,MATCH(DPMS!J$1,Raw!$B$1:$DG$1,0),0)</f>
        <v>0</v>
      </c>
      <c r="K194" s="37">
        <f t="shared" si="42"/>
        <v>0</v>
      </c>
      <c r="L194" s="36" t="str">
        <f>VLOOKUP($A194,Raw!$B$2:$DG$512,MATCH(DPMS!L$1,Raw!$B$1:$DG$1,0),0)</f>
        <v>0</v>
      </c>
      <c r="M194" s="37">
        <f t="shared" si="43"/>
        <v>0</v>
      </c>
      <c r="N194" s="36" t="str">
        <f>VLOOKUP($A194,Raw!$B$2:$DG$512,MATCH(DPMS!N$1,Raw!$B$1:$DG$1,0),0)</f>
        <v>47</v>
      </c>
      <c r="P194" s="38" t="str">
        <f>VLOOKUP($A194,Raw!$B$2:$DG$512,MATCH(DPMS!P$1,Raw!$B$1:$DG$1,0),0)</f>
        <v>0</v>
      </c>
      <c r="Q194" s="39">
        <f t="shared" si="44"/>
        <v>0</v>
      </c>
      <c r="R194" s="38" t="str">
        <f>VLOOKUP($A194,Raw!$B$2:$DG$512,MATCH(DPMS!R$1,Raw!$B$1:$DG$1,0),0)</f>
        <v>10.27</v>
      </c>
      <c r="S194" s="39">
        <f t="shared" si="45"/>
        <v>0.16556504916975656</v>
      </c>
      <c r="T194" s="38" t="str">
        <f>VLOOKUP($A194,Raw!$B$2:$DG$512,MATCH(DPMS!T$1,Raw!$B$1:$DG$1,0),0)</f>
        <v>45.51</v>
      </c>
      <c r="U194" s="39">
        <f t="shared" si="46"/>
        <v>0.73367725294212471</v>
      </c>
      <c r="V194" s="38" t="str">
        <f>VLOOKUP($A194,Raw!$B$2:$DG$512,MATCH(DPMS!V$1,Raw!$B$1:$DG$1,0),0)</f>
        <v>6.25</v>
      </c>
      <c r="W194" s="39">
        <f t="shared" si="47"/>
        <v>0.10075769788811866</v>
      </c>
      <c r="X194" s="38" t="str">
        <f>VLOOKUP($A194,Raw!$B$2:$DG$512,MATCH(DPMS!X$1,Raw!$B$1:$DG$1,0),0)</f>
        <v>0</v>
      </c>
      <c r="Y194" s="39">
        <f t="shared" si="48"/>
        <v>0</v>
      </c>
      <c r="Z194" s="38" t="str">
        <f>VLOOKUP($A194,Raw!$B$2:$DG$512,MATCH(DPMS!Z$1,Raw!$B$1:$DG$1,0),0)</f>
        <v>0</v>
      </c>
      <c r="AA194" s="39">
        <f t="shared" si="49"/>
        <v>0</v>
      </c>
      <c r="AB194" s="38" t="str">
        <f>VLOOKUP($A194,Raw!$B$2:$DG$512,MATCH(DPMS!AB$1,Raw!$B$1:$DG$1,0),0)</f>
        <v>62.03</v>
      </c>
      <c r="AD194" s="25" t="e">
        <f t="shared" si="50"/>
        <v>#DIV/0!</v>
      </c>
      <c r="AE194" s="40">
        <f t="shared" si="51"/>
        <v>3.4233333333333333</v>
      </c>
      <c r="AF194" s="40">
        <f t="shared" si="52"/>
        <v>1.1976315789473684</v>
      </c>
      <c r="AG194" s="40">
        <f t="shared" si="53"/>
        <v>1.0416666666666667</v>
      </c>
      <c r="AH194" s="40">
        <f t="shared" si="54"/>
        <v>0</v>
      </c>
      <c r="AI194" s="40" t="e">
        <f t="shared" si="55"/>
        <v>#DIV/0!</v>
      </c>
      <c r="AJ194" s="40">
        <f t="shared" si="56"/>
        <v>1.3197872340425532</v>
      </c>
    </row>
    <row r="195" spans="1:36" x14ac:dyDescent="0.3">
      <c r="A195" s="1" t="s">
        <v>3491</v>
      </c>
      <c r="B195" s="36" t="str">
        <f>VLOOKUP($A195,Raw!$B$2:$DG$512,MATCH(DPMS!B$1,Raw!$B$1:$DG$1,0),0)</f>
        <v>0</v>
      </c>
      <c r="C195" s="37">
        <f t="shared" ref="C195:C258" si="57">B195/N195</f>
        <v>0</v>
      </c>
      <c r="D195" s="36" t="str">
        <f>VLOOKUP($A195,Raw!$B$2:$DG$512,MATCH(DPMS!D$1,Raw!$B$1:$DG$1,0),0)</f>
        <v>32</v>
      </c>
      <c r="E195" s="37">
        <f t="shared" ref="E195:E258" si="58">D195/N195</f>
        <v>0.15609756097560976</v>
      </c>
      <c r="F195" s="36" t="str">
        <f>VLOOKUP($A195,Raw!$B$2:$DG$512,MATCH(DPMS!F$1,Raw!$B$1:$DG$1,0),0)</f>
        <v>164</v>
      </c>
      <c r="G195" s="37">
        <f t="shared" ref="G195:G258" si="59">F195/N195</f>
        <v>0.8</v>
      </c>
      <c r="H195" s="36" t="str">
        <f>VLOOKUP($A195,Raw!$B$2:$DG$512,MATCH(DPMS!H$1,Raw!$B$1:$DG$1,0),0)</f>
        <v>9</v>
      </c>
      <c r="I195" s="37">
        <f t="shared" ref="I195:I258" si="60">H195/N195</f>
        <v>4.3902439024390241E-2</v>
      </c>
      <c r="J195" s="36" t="str">
        <f>VLOOKUP($A195,Raw!$B$2:$DG$512,MATCH(DPMS!J$1,Raw!$B$1:$DG$1,0),0)</f>
        <v>0</v>
      </c>
      <c r="K195" s="37">
        <f t="shared" ref="K195:K258" si="61">J195/N195</f>
        <v>0</v>
      </c>
      <c r="L195" s="36" t="str">
        <f>VLOOKUP($A195,Raw!$B$2:$DG$512,MATCH(DPMS!L$1,Raw!$B$1:$DG$1,0),0)</f>
        <v>0</v>
      </c>
      <c r="M195" s="37">
        <f t="shared" ref="M195:M258" si="62">L195/N195</f>
        <v>0</v>
      </c>
      <c r="N195" s="36" t="str">
        <f>VLOOKUP($A195,Raw!$B$2:$DG$512,MATCH(DPMS!N$1,Raw!$B$1:$DG$1,0),0)</f>
        <v>205</v>
      </c>
      <c r="P195" s="38" t="str">
        <f>VLOOKUP($A195,Raw!$B$2:$DG$512,MATCH(DPMS!P$1,Raw!$B$1:$DG$1,0),0)</f>
        <v>0</v>
      </c>
      <c r="Q195" s="39">
        <f t="shared" ref="Q195:Q258" si="63">P195/AB195</f>
        <v>0</v>
      </c>
      <c r="R195" s="38" t="str">
        <f>VLOOKUP($A195,Raw!$B$2:$DG$512,MATCH(DPMS!R$1,Raw!$B$1:$DG$1,0),0)</f>
        <v>208.16</v>
      </c>
      <c r="S195" s="39">
        <f t="shared" ref="S195:S258" si="64">R195/AB195</f>
        <v>0.33141747201834132</v>
      </c>
      <c r="T195" s="38" t="str">
        <f>VLOOKUP($A195,Raw!$B$2:$DG$512,MATCH(DPMS!T$1,Raw!$B$1:$DG$1,0),0)</f>
        <v>370.26</v>
      </c>
      <c r="U195" s="39">
        <f t="shared" ref="U195:U258" si="65">T195/AB195</f>
        <v>0.58950150456144812</v>
      </c>
      <c r="V195" s="38" t="str">
        <f>VLOOKUP($A195,Raw!$B$2:$DG$512,MATCH(DPMS!V$1,Raw!$B$1:$DG$1,0),0)</f>
        <v>49.67</v>
      </c>
      <c r="W195" s="39">
        <f t="shared" ref="W195:W258" si="66">V195/AB195</f>
        <v>7.9081023420210478E-2</v>
      </c>
      <c r="X195" s="38" t="str">
        <f>VLOOKUP($A195,Raw!$B$2:$DG$512,MATCH(DPMS!X$1,Raw!$B$1:$DG$1,0),0)</f>
        <v>0</v>
      </c>
      <c r="Y195" s="39">
        <f t="shared" ref="Y195:Y258" si="67">X195/AB195</f>
        <v>0</v>
      </c>
      <c r="Z195" s="38" t="str">
        <f>VLOOKUP($A195,Raw!$B$2:$DG$512,MATCH(DPMS!Z$1,Raw!$B$1:$DG$1,0),0)</f>
        <v>0</v>
      </c>
      <c r="AA195" s="39">
        <f t="shared" ref="AA195:AA258" si="68">Z195/AB195</f>
        <v>0</v>
      </c>
      <c r="AB195" s="38" t="str">
        <f>VLOOKUP($A195,Raw!$B$2:$DG$512,MATCH(DPMS!AB$1,Raw!$B$1:$DG$1,0),0)</f>
        <v>628.09</v>
      </c>
      <c r="AD195" s="25" t="e">
        <f t="shared" ref="AD195:AD258" si="69">P195/B195</f>
        <v>#DIV/0!</v>
      </c>
      <c r="AE195" s="40">
        <f t="shared" ref="AE195:AE258" si="70">R195/D195</f>
        <v>6.5049999999999999</v>
      </c>
      <c r="AF195" s="40">
        <f t="shared" ref="AF195:AF258" si="71">T195/F195</f>
        <v>2.2576829268292684</v>
      </c>
      <c r="AG195" s="40">
        <f t="shared" ref="AG195:AG258" si="72">V195/H195</f>
        <v>5.5188888888888892</v>
      </c>
      <c r="AH195" s="40">
        <f t="shared" ref="AH195:AH258" si="73">X195/2</f>
        <v>0</v>
      </c>
      <c r="AI195" s="40" t="e">
        <f t="shared" ref="AI195:AI258" si="74">Z195/L195</f>
        <v>#DIV/0!</v>
      </c>
      <c r="AJ195" s="40">
        <f t="shared" ref="AJ195:AJ258" si="75">AB195/N195</f>
        <v>3.0638536585365856</v>
      </c>
    </row>
    <row r="196" spans="1:36" x14ac:dyDescent="0.3">
      <c r="A196" s="1" t="s">
        <v>3532</v>
      </c>
      <c r="B196" s="36" t="str">
        <f>VLOOKUP($A196,Raw!$B$2:$DG$512,MATCH(DPMS!B$1,Raw!$B$1:$DG$1,0),0)</f>
        <v>0</v>
      </c>
      <c r="C196" s="37" t="e">
        <f t="shared" si="57"/>
        <v>#DIV/0!</v>
      </c>
      <c r="D196" s="36" t="str">
        <f>VLOOKUP($A196,Raw!$B$2:$DG$512,MATCH(DPMS!D$1,Raw!$B$1:$DG$1,0),0)</f>
        <v>0</v>
      </c>
      <c r="E196" s="37" t="e">
        <f t="shared" si="58"/>
        <v>#DIV/0!</v>
      </c>
      <c r="F196" s="36" t="str">
        <f>VLOOKUP($A196,Raw!$B$2:$DG$512,MATCH(DPMS!F$1,Raw!$B$1:$DG$1,0),0)</f>
        <v>0</v>
      </c>
      <c r="G196" s="37" t="e">
        <f t="shared" si="59"/>
        <v>#DIV/0!</v>
      </c>
      <c r="H196" s="36" t="str">
        <f>VLOOKUP($A196,Raw!$B$2:$DG$512,MATCH(DPMS!H$1,Raw!$B$1:$DG$1,0),0)</f>
        <v>0</v>
      </c>
      <c r="I196" s="37" t="e">
        <f t="shared" si="60"/>
        <v>#DIV/0!</v>
      </c>
      <c r="J196" s="36" t="str">
        <f>VLOOKUP($A196,Raw!$B$2:$DG$512,MATCH(DPMS!J$1,Raw!$B$1:$DG$1,0),0)</f>
        <v>0</v>
      </c>
      <c r="K196" s="37" t="e">
        <f t="shared" si="61"/>
        <v>#DIV/0!</v>
      </c>
      <c r="L196" s="36" t="str">
        <f>VLOOKUP($A196,Raw!$B$2:$DG$512,MATCH(DPMS!L$1,Raw!$B$1:$DG$1,0),0)</f>
        <v>0</v>
      </c>
      <c r="M196" s="37" t="e">
        <f t="shared" si="62"/>
        <v>#DIV/0!</v>
      </c>
      <c r="N196" s="36" t="str">
        <f>VLOOKUP($A196,Raw!$B$2:$DG$512,MATCH(DPMS!N$1,Raw!$B$1:$DG$1,0),0)</f>
        <v>0</v>
      </c>
      <c r="P196" s="38" t="str">
        <f>VLOOKUP($A196,Raw!$B$2:$DG$512,MATCH(DPMS!P$1,Raw!$B$1:$DG$1,0),0)</f>
        <v>0</v>
      </c>
      <c r="Q196" s="39" t="e">
        <f t="shared" si="63"/>
        <v>#DIV/0!</v>
      </c>
      <c r="R196" s="38" t="str">
        <f>VLOOKUP($A196,Raw!$B$2:$DG$512,MATCH(DPMS!R$1,Raw!$B$1:$DG$1,0),0)</f>
        <v>0</v>
      </c>
      <c r="S196" s="39" t="e">
        <f t="shared" si="64"/>
        <v>#DIV/0!</v>
      </c>
      <c r="T196" s="38" t="str">
        <f>VLOOKUP($A196,Raw!$B$2:$DG$512,MATCH(DPMS!T$1,Raw!$B$1:$DG$1,0),0)</f>
        <v>0</v>
      </c>
      <c r="U196" s="39" t="e">
        <f t="shared" si="65"/>
        <v>#DIV/0!</v>
      </c>
      <c r="V196" s="38" t="str">
        <f>VLOOKUP($A196,Raw!$B$2:$DG$512,MATCH(DPMS!V$1,Raw!$B$1:$DG$1,0),0)</f>
        <v>0</v>
      </c>
      <c r="W196" s="39" t="e">
        <f t="shared" si="66"/>
        <v>#DIV/0!</v>
      </c>
      <c r="X196" s="38" t="str">
        <f>VLOOKUP($A196,Raw!$B$2:$DG$512,MATCH(DPMS!X$1,Raw!$B$1:$DG$1,0),0)</f>
        <v>0</v>
      </c>
      <c r="Y196" s="39" t="e">
        <f t="shared" si="67"/>
        <v>#DIV/0!</v>
      </c>
      <c r="Z196" s="38" t="str">
        <f>VLOOKUP($A196,Raw!$B$2:$DG$512,MATCH(DPMS!Z$1,Raw!$B$1:$DG$1,0),0)</f>
        <v>0</v>
      </c>
      <c r="AA196" s="39" t="e">
        <f t="shared" si="68"/>
        <v>#DIV/0!</v>
      </c>
      <c r="AB196" s="38" t="str">
        <f>VLOOKUP($A196,Raw!$B$2:$DG$512,MATCH(DPMS!AB$1,Raw!$B$1:$DG$1,0),0)</f>
        <v>0</v>
      </c>
      <c r="AD196" s="25" t="e">
        <f t="shared" si="69"/>
        <v>#DIV/0!</v>
      </c>
      <c r="AE196" s="40" t="e">
        <f t="shared" si="70"/>
        <v>#DIV/0!</v>
      </c>
      <c r="AF196" s="40" t="e">
        <f t="shared" si="71"/>
        <v>#DIV/0!</v>
      </c>
      <c r="AG196" s="40" t="e">
        <f t="shared" si="72"/>
        <v>#DIV/0!</v>
      </c>
      <c r="AH196" s="40">
        <f t="shared" si="73"/>
        <v>0</v>
      </c>
      <c r="AI196" s="40" t="e">
        <f t="shared" si="74"/>
        <v>#DIV/0!</v>
      </c>
      <c r="AJ196" s="40" t="e">
        <f t="shared" si="75"/>
        <v>#DIV/0!</v>
      </c>
    </row>
    <row r="197" spans="1:36" x14ac:dyDescent="0.3">
      <c r="A197" s="1" t="s">
        <v>3541</v>
      </c>
      <c r="B197" s="36" t="str">
        <f>VLOOKUP($A197,Raw!$B$2:$DG$512,MATCH(DPMS!B$1,Raw!$B$1:$DG$1,0),0)</f>
        <v>0</v>
      </c>
      <c r="C197" s="37">
        <f t="shared" si="57"/>
        <v>0</v>
      </c>
      <c r="D197" s="36" t="str">
        <f>VLOOKUP($A197,Raw!$B$2:$DG$512,MATCH(DPMS!D$1,Raw!$B$1:$DG$1,0),0)</f>
        <v>0</v>
      </c>
      <c r="E197" s="37">
        <f t="shared" si="58"/>
        <v>0</v>
      </c>
      <c r="F197" s="36" t="str">
        <f>VLOOKUP($A197,Raw!$B$2:$DG$512,MATCH(DPMS!F$1,Raw!$B$1:$DG$1,0),0)</f>
        <v>9</v>
      </c>
      <c r="G197" s="37">
        <f t="shared" si="59"/>
        <v>1</v>
      </c>
      <c r="H197" s="36" t="str">
        <f>VLOOKUP($A197,Raw!$B$2:$DG$512,MATCH(DPMS!H$1,Raw!$B$1:$DG$1,0),0)</f>
        <v>0</v>
      </c>
      <c r="I197" s="37">
        <f t="shared" si="60"/>
        <v>0</v>
      </c>
      <c r="J197" s="36" t="str">
        <f>VLOOKUP($A197,Raw!$B$2:$DG$512,MATCH(DPMS!J$1,Raw!$B$1:$DG$1,0),0)</f>
        <v>0</v>
      </c>
      <c r="K197" s="37">
        <f t="shared" si="61"/>
        <v>0</v>
      </c>
      <c r="L197" s="36" t="str">
        <f>VLOOKUP($A197,Raw!$B$2:$DG$512,MATCH(DPMS!L$1,Raw!$B$1:$DG$1,0),0)</f>
        <v>0</v>
      </c>
      <c r="M197" s="37">
        <f t="shared" si="62"/>
        <v>0</v>
      </c>
      <c r="N197" s="36" t="str">
        <f>VLOOKUP($A197,Raw!$B$2:$DG$512,MATCH(DPMS!N$1,Raw!$B$1:$DG$1,0),0)</f>
        <v>9</v>
      </c>
      <c r="P197" s="38" t="str">
        <f>VLOOKUP($A197,Raw!$B$2:$DG$512,MATCH(DPMS!P$1,Raw!$B$1:$DG$1,0),0)</f>
        <v>0</v>
      </c>
      <c r="Q197" s="39">
        <f t="shared" si="63"/>
        <v>0</v>
      </c>
      <c r="R197" s="38" t="str">
        <f>VLOOKUP($A197,Raw!$B$2:$DG$512,MATCH(DPMS!R$1,Raw!$B$1:$DG$1,0),0)</f>
        <v>0</v>
      </c>
      <c r="S197" s="39">
        <f t="shared" si="64"/>
        <v>0</v>
      </c>
      <c r="T197" s="38" t="str">
        <f>VLOOKUP($A197,Raw!$B$2:$DG$512,MATCH(DPMS!T$1,Raw!$B$1:$DG$1,0),0)</f>
        <v>93.65</v>
      </c>
      <c r="U197" s="39">
        <f t="shared" si="65"/>
        <v>1</v>
      </c>
      <c r="V197" s="38" t="str">
        <f>VLOOKUP($A197,Raw!$B$2:$DG$512,MATCH(DPMS!V$1,Raw!$B$1:$DG$1,0),0)</f>
        <v>0</v>
      </c>
      <c r="W197" s="39">
        <f t="shared" si="66"/>
        <v>0</v>
      </c>
      <c r="X197" s="38" t="str">
        <f>VLOOKUP($A197,Raw!$B$2:$DG$512,MATCH(DPMS!X$1,Raw!$B$1:$DG$1,0),0)</f>
        <v>0</v>
      </c>
      <c r="Y197" s="39">
        <f t="shared" si="67"/>
        <v>0</v>
      </c>
      <c r="Z197" s="38" t="str">
        <f>VLOOKUP($A197,Raw!$B$2:$DG$512,MATCH(DPMS!Z$1,Raw!$B$1:$DG$1,0),0)</f>
        <v>0</v>
      </c>
      <c r="AA197" s="39">
        <f t="shared" si="68"/>
        <v>0</v>
      </c>
      <c r="AB197" s="38" t="str">
        <f>VLOOKUP($A197,Raw!$B$2:$DG$512,MATCH(DPMS!AB$1,Raw!$B$1:$DG$1,0),0)</f>
        <v>93.65</v>
      </c>
      <c r="AD197" s="25" t="e">
        <f t="shared" si="69"/>
        <v>#DIV/0!</v>
      </c>
      <c r="AE197" s="40" t="e">
        <f t="shared" si="70"/>
        <v>#DIV/0!</v>
      </c>
      <c r="AF197" s="40">
        <f t="shared" si="71"/>
        <v>10.405555555555557</v>
      </c>
      <c r="AG197" s="40" t="e">
        <f t="shared" si="72"/>
        <v>#DIV/0!</v>
      </c>
      <c r="AH197" s="40">
        <f t="shared" si="73"/>
        <v>0</v>
      </c>
      <c r="AI197" s="40" t="e">
        <f t="shared" si="74"/>
        <v>#DIV/0!</v>
      </c>
      <c r="AJ197" s="40">
        <f t="shared" si="75"/>
        <v>10.405555555555557</v>
      </c>
    </row>
    <row r="198" spans="1:36" x14ac:dyDescent="0.3">
      <c r="A198" s="1" t="s">
        <v>3553</v>
      </c>
      <c r="B198" s="36" t="str">
        <f>VLOOKUP($A198,Raw!$B$2:$DG$512,MATCH(DPMS!B$1,Raw!$B$1:$DG$1,0),0)</f>
        <v>0</v>
      </c>
      <c r="C198" s="37">
        <f t="shared" si="57"/>
        <v>0</v>
      </c>
      <c r="D198" s="36" t="str">
        <f>VLOOKUP($A198,Raw!$B$2:$DG$512,MATCH(DPMS!D$1,Raw!$B$1:$DG$1,0),0)</f>
        <v>11</v>
      </c>
      <c r="E198" s="37">
        <f t="shared" si="58"/>
        <v>0.10576923076923077</v>
      </c>
      <c r="F198" s="36" t="str">
        <f>VLOOKUP($A198,Raw!$B$2:$DG$512,MATCH(DPMS!F$1,Raw!$B$1:$DG$1,0),0)</f>
        <v>74</v>
      </c>
      <c r="G198" s="37">
        <f t="shared" si="59"/>
        <v>0.71153846153846156</v>
      </c>
      <c r="H198" s="36" t="str">
        <f>VLOOKUP($A198,Raw!$B$2:$DG$512,MATCH(DPMS!H$1,Raw!$B$1:$DG$1,0),0)</f>
        <v>18</v>
      </c>
      <c r="I198" s="37">
        <f t="shared" si="60"/>
        <v>0.17307692307692307</v>
      </c>
      <c r="J198" s="36" t="str">
        <f>VLOOKUP($A198,Raw!$B$2:$DG$512,MATCH(DPMS!J$1,Raw!$B$1:$DG$1,0),0)</f>
        <v>1</v>
      </c>
      <c r="K198" s="37">
        <f t="shared" si="61"/>
        <v>9.6153846153846159E-3</v>
      </c>
      <c r="L198" s="36" t="str">
        <f>VLOOKUP($A198,Raw!$B$2:$DG$512,MATCH(DPMS!L$1,Raw!$B$1:$DG$1,0),0)</f>
        <v>0</v>
      </c>
      <c r="M198" s="37">
        <f t="shared" si="62"/>
        <v>0</v>
      </c>
      <c r="N198" s="36" t="str">
        <f>VLOOKUP($A198,Raw!$B$2:$DG$512,MATCH(DPMS!N$1,Raw!$B$1:$DG$1,0),0)</f>
        <v>104</v>
      </c>
      <c r="P198" s="38" t="str">
        <f>VLOOKUP($A198,Raw!$B$2:$DG$512,MATCH(DPMS!P$1,Raw!$B$1:$DG$1,0),0)</f>
        <v>0</v>
      </c>
      <c r="Q198" s="39">
        <f t="shared" si="63"/>
        <v>0</v>
      </c>
      <c r="R198" s="38" t="str">
        <f>VLOOKUP($A198,Raw!$B$2:$DG$512,MATCH(DPMS!R$1,Raw!$B$1:$DG$1,0),0)</f>
        <v>56.3391</v>
      </c>
      <c r="S198" s="39">
        <f t="shared" si="64"/>
        <v>8.9151020918923404E-3</v>
      </c>
      <c r="T198" s="38" t="str">
        <f>VLOOKUP($A198,Raw!$B$2:$DG$512,MATCH(DPMS!T$1,Raw!$B$1:$DG$1,0),0)</f>
        <v>118.2519</v>
      </c>
      <c r="U198" s="39">
        <f t="shared" si="65"/>
        <v>1.8712186759466228E-2</v>
      </c>
      <c r="V198" s="38" t="str">
        <f>VLOOKUP($A198,Raw!$B$2:$DG$512,MATCH(DPMS!V$1,Raw!$B$1:$DG$1,0),0)</f>
        <v>103.4957</v>
      </c>
      <c r="W198" s="39">
        <f t="shared" si="66"/>
        <v>1.6377164909838142E-2</v>
      </c>
      <c r="X198" s="38" t="str">
        <f>VLOOKUP($A198,Raw!$B$2:$DG$512,MATCH(DPMS!X$1,Raw!$B$1:$DG$1,0),0)</f>
        <v>6041.4259</v>
      </c>
      <c r="Y198" s="39">
        <f t="shared" si="67"/>
        <v>0.95599554623880334</v>
      </c>
      <c r="Z198" s="38" t="str">
        <f>VLOOKUP($A198,Raw!$B$2:$DG$512,MATCH(DPMS!Z$1,Raw!$B$1:$DG$1,0),0)</f>
        <v>0</v>
      </c>
      <c r="AA198" s="39">
        <f t="shared" si="68"/>
        <v>0</v>
      </c>
      <c r="AB198" s="38" t="str">
        <f>VLOOKUP($A198,Raw!$B$2:$DG$512,MATCH(DPMS!AB$1,Raw!$B$1:$DG$1,0),0)</f>
        <v>6319.5126</v>
      </c>
      <c r="AD198" s="25" t="e">
        <f t="shared" si="69"/>
        <v>#DIV/0!</v>
      </c>
      <c r="AE198" s="40">
        <f t="shared" si="70"/>
        <v>5.121736363636364</v>
      </c>
      <c r="AF198" s="40">
        <f t="shared" si="71"/>
        <v>1.5979986486486488</v>
      </c>
      <c r="AG198" s="40">
        <f t="shared" si="72"/>
        <v>5.7497611111111109</v>
      </c>
      <c r="AH198" s="40">
        <f t="shared" si="73"/>
        <v>3020.7129500000001</v>
      </c>
      <c r="AI198" s="40" t="e">
        <f t="shared" si="74"/>
        <v>#DIV/0!</v>
      </c>
      <c r="AJ198" s="40">
        <f t="shared" si="75"/>
        <v>60.764544230769232</v>
      </c>
    </row>
    <row r="199" spans="1:36" x14ac:dyDescent="0.3">
      <c r="A199" s="1" t="s">
        <v>3572</v>
      </c>
      <c r="B199" s="36" t="str">
        <f>VLOOKUP($A199,Raw!$B$2:$DG$512,MATCH(DPMS!B$1,Raw!$B$1:$DG$1,0),0)</f>
        <v>0</v>
      </c>
      <c r="C199" s="37">
        <f t="shared" si="57"/>
        <v>0</v>
      </c>
      <c r="D199" s="36" t="str">
        <f>VLOOKUP($A199,Raw!$B$2:$DG$512,MATCH(DPMS!D$1,Raw!$B$1:$DG$1,0),0)</f>
        <v>20</v>
      </c>
      <c r="E199" s="37">
        <f t="shared" si="58"/>
        <v>1.8885741265344664E-2</v>
      </c>
      <c r="F199" s="36" t="str">
        <f>VLOOKUP($A199,Raw!$B$2:$DG$512,MATCH(DPMS!F$1,Raw!$B$1:$DG$1,0),0)</f>
        <v>1039</v>
      </c>
      <c r="G199" s="37">
        <f t="shared" si="59"/>
        <v>0.9811142587346553</v>
      </c>
      <c r="H199" s="36" t="str">
        <f>VLOOKUP($A199,Raw!$B$2:$DG$512,MATCH(DPMS!H$1,Raw!$B$1:$DG$1,0),0)</f>
        <v>0</v>
      </c>
      <c r="I199" s="37">
        <f t="shared" si="60"/>
        <v>0</v>
      </c>
      <c r="J199" s="36" t="str">
        <f>VLOOKUP($A199,Raw!$B$2:$DG$512,MATCH(DPMS!J$1,Raw!$B$1:$DG$1,0),0)</f>
        <v>0</v>
      </c>
      <c r="K199" s="37">
        <f t="shared" si="61"/>
        <v>0</v>
      </c>
      <c r="L199" s="36" t="str">
        <f>VLOOKUP($A199,Raw!$B$2:$DG$512,MATCH(DPMS!L$1,Raw!$B$1:$DG$1,0),0)</f>
        <v>0</v>
      </c>
      <c r="M199" s="37">
        <f t="shared" si="62"/>
        <v>0</v>
      </c>
      <c r="N199" s="36" t="str">
        <f>VLOOKUP($A199,Raw!$B$2:$DG$512,MATCH(DPMS!N$1,Raw!$B$1:$DG$1,0),0)</f>
        <v>1059</v>
      </c>
      <c r="P199" s="38" t="str">
        <f>VLOOKUP($A199,Raw!$B$2:$DG$512,MATCH(DPMS!P$1,Raw!$B$1:$DG$1,0),0)</f>
        <v>0</v>
      </c>
      <c r="Q199" s="39">
        <f t="shared" si="63"/>
        <v>0</v>
      </c>
      <c r="R199" s="38" t="str">
        <f>VLOOKUP($A199,Raw!$B$2:$DG$512,MATCH(DPMS!R$1,Raw!$B$1:$DG$1,0),0)</f>
        <v>14.5389</v>
      </c>
      <c r="S199" s="39">
        <f t="shared" si="64"/>
        <v>4.8565440702922694E-2</v>
      </c>
      <c r="T199" s="38" t="str">
        <f>VLOOKUP($A199,Raw!$B$2:$DG$512,MATCH(DPMS!T$1,Raw!$B$1:$DG$1,0),0)</f>
        <v>284.8283</v>
      </c>
      <c r="U199" s="39">
        <f t="shared" si="65"/>
        <v>0.95143455929707721</v>
      </c>
      <c r="V199" s="38" t="str">
        <f>VLOOKUP($A199,Raw!$B$2:$DG$512,MATCH(DPMS!V$1,Raw!$B$1:$DG$1,0),0)</f>
        <v>0</v>
      </c>
      <c r="W199" s="39">
        <f t="shared" si="66"/>
        <v>0</v>
      </c>
      <c r="X199" s="38" t="str">
        <f>VLOOKUP($A199,Raw!$B$2:$DG$512,MATCH(DPMS!X$1,Raw!$B$1:$DG$1,0),0)</f>
        <v>0</v>
      </c>
      <c r="Y199" s="39">
        <f t="shared" si="67"/>
        <v>0</v>
      </c>
      <c r="Z199" s="38" t="str">
        <f>VLOOKUP($A199,Raw!$B$2:$DG$512,MATCH(DPMS!Z$1,Raw!$B$1:$DG$1,0),0)</f>
        <v>0</v>
      </c>
      <c r="AA199" s="39">
        <f t="shared" si="68"/>
        <v>0</v>
      </c>
      <c r="AB199" s="38" t="str">
        <f>VLOOKUP($A199,Raw!$B$2:$DG$512,MATCH(DPMS!AB$1,Raw!$B$1:$DG$1,0),0)</f>
        <v>299.3672</v>
      </c>
      <c r="AD199" s="25" t="e">
        <f t="shared" si="69"/>
        <v>#DIV/0!</v>
      </c>
      <c r="AE199" s="40">
        <f t="shared" si="70"/>
        <v>0.72694499999999995</v>
      </c>
      <c r="AF199" s="40">
        <f t="shared" si="71"/>
        <v>0.27413695861405196</v>
      </c>
      <c r="AG199" s="40" t="e">
        <f t="shared" si="72"/>
        <v>#DIV/0!</v>
      </c>
      <c r="AH199" s="40">
        <f t="shared" si="73"/>
        <v>0</v>
      </c>
      <c r="AI199" s="40" t="e">
        <f t="shared" si="74"/>
        <v>#DIV/0!</v>
      </c>
      <c r="AJ199" s="40">
        <f t="shared" si="75"/>
        <v>0.28268857412653448</v>
      </c>
    </row>
    <row r="200" spans="1:36" x14ac:dyDescent="0.3">
      <c r="A200" s="1" t="s">
        <v>3585</v>
      </c>
      <c r="B200" s="36" t="str">
        <f>VLOOKUP($A200,Raw!$B$2:$DG$512,MATCH(DPMS!B$1,Raw!$B$1:$DG$1,0),0)</f>
        <v>0</v>
      </c>
      <c r="C200" s="37">
        <f t="shared" si="57"/>
        <v>0</v>
      </c>
      <c r="D200" s="36" t="str">
        <f>VLOOKUP($A200,Raw!$B$2:$DG$512,MATCH(DPMS!D$1,Raw!$B$1:$DG$1,0),0)</f>
        <v>19</v>
      </c>
      <c r="E200" s="37">
        <f t="shared" si="58"/>
        <v>8.9201877934272297E-2</v>
      </c>
      <c r="F200" s="36" t="str">
        <f>VLOOKUP($A200,Raw!$B$2:$DG$512,MATCH(DPMS!F$1,Raw!$B$1:$DG$1,0),0)</f>
        <v>179</v>
      </c>
      <c r="G200" s="37">
        <f t="shared" si="59"/>
        <v>0.84037558685446012</v>
      </c>
      <c r="H200" s="36" t="str">
        <f>VLOOKUP($A200,Raw!$B$2:$DG$512,MATCH(DPMS!H$1,Raw!$B$1:$DG$1,0),0)</f>
        <v>15</v>
      </c>
      <c r="I200" s="37">
        <f t="shared" si="60"/>
        <v>7.0422535211267609E-2</v>
      </c>
      <c r="J200" s="36" t="str">
        <f>VLOOKUP($A200,Raw!$B$2:$DG$512,MATCH(DPMS!J$1,Raw!$B$1:$DG$1,0),0)</f>
        <v>0</v>
      </c>
      <c r="K200" s="37">
        <f t="shared" si="61"/>
        <v>0</v>
      </c>
      <c r="L200" s="36" t="str">
        <f>VLOOKUP($A200,Raw!$B$2:$DG$512,MATCH(DPMS!L$1,Raw!$B$1:$DG$1,0),0)</f>
        <v>0</v>
      </c>
      <c r="M200" s="37">
        <f t="shared" si="62"/>
        <v>0</v>
      </c>
      <c r="N200" s="36" t="str">
        <f>VLOOKUP($A200,Raw!$B$2:$DG$512,MATCH(DPMS!N$1,Raw!$B$1:$DG$1,0),0)</f>
        <v>213</v>
      </c>
      <c r="P200" s="38" t="str">
        <f>VLOOKUP($A200,Raw!$B$2:$DG$512,MATCH(DPMS!P$1,Raw!$B$1:$DG$1,0),0)</f>
        <v>0</v>
      </c>
      <c r="Q200" s="39">
        <f t="shared" si="63"/>
        <v>0</v>
      </c>
      <c r="R200" s="38" t="str">
        <f>VLOOKUP($A200,Raw!$B$2:$DG$512,MATCH(DPMS!R$1,Raw!$B$1:$DG$1,0),0)</f>
        <v>61.96</v>
      </c>
      <c r="S200" s="39">
        <f t="shared" si="64"/>
        <v>0.15909207620808299</v>
      </c>
      <c r="T200" s="38" t="str">
        <f>VLOOKUP($A200,Raw!$B$2:$DG$512,MATCH(DPMS!T$1,Raw!$B$1:$DG$1,0),0)</f>
        <v>313.26</v>
      </c>
      <c r="U200" s="39">
        <f t="shared" si="65"/>
        <v>0.80434447696810973</v>
      </c>
      <c r="V200" s="38" t="str">
        <f>VLOOKUP($A200,Raw!$B$2:$DG$512,MATCH(DPMS!V$1,Raw!$B$1:$DG$1,0),0)</f>
        <v>14.24</v>
      </c>
      <c r="W200" s="39">
        <f t="shared" si="66"/>
        <v>3.6563446823807327E-2</v>
      </c>
      <c r="X200" s="38" t="str">
        <f>VLOOKUP($A200,Raw!$B$2:$DG$512,MATCH(DPMS!X$1,Raw!$B$1:$DG$1,0),0)</f>
        <v>0</v>
      </c>
      <c r="Y200" s="39">
        <f t="shared" si="67"/>
        <v>0</v>
      </c>
      <c r="Z200" s="38" t="str">
        <f>VLOOKUP($A200,Raw!$B$2:$DG$512,MATCH(DPMS!Z$1,Raw!$B$1:$DG$1,0),0)</f>
        <v>0</v>
      </c>
      <c r="AA200" s="39">
        <f t="shared" si="68"/>
        <v>0</v>
      </c>
      <c r="AB200" s="38" t="str">
        <f>VLOOKUP($A200,Raw!$B$2:$DG$512,MATCH(DPMS!AB$1,Raw!$B$1:$DG$1,0),0)</f>
        <v>389.46</v>
      </c>
      <c r="AD200" s="25" t="e">
        <f t="shared" si="69"/>
        <v>#DIV/0!</v>
      </c>
      <c r="AE200" s="40">
        <f t="shared" si="70"/>
        <v>3.2610526315789472</v>
      </c>
      <c r="AF200" s="40">
        <f t="shared" si="71"/>
        <v>1.7500558659217877</v>
      </c>
      <c r="AG200" s="40">
        <f t="shared" si="72"/>
        <v>0.94933333333333336</v>
      </c>
      <c r="AH200" s="40">
        <f t="shared" si="73"/>
        <v>0</v>
      </c>
      <c r="AI200" s="40" t="e">
        <f t="shared" si="74"/>
        <v>#DIV/0!</v>
      </c>
      <c r="AJ200" s="40">
        <f t="shared" si="75"/>
        <v>1.8284507042253519</v>
      </c>
    </row>
    <row r="201" spans="1:36" x14ac:dyDescent="0.3">
      <c r="A201" s="1" t="s">
        <v>3602</v>
      </c>
      <c r="B201" s="36" t="str">
        <f>VLOOKUP($A201,Raw!$B$2:$DG$512,MATCH(DPMS!B$1,Raw!$B$1:$DG$1,0),0)</f>
        <v>0</v>
      </c>
      <c r="C201" s="37">
        <f t="shared" si="57"/>
        <v>0</v>
      </c>
      <c r="D201" s="36" t="str">
        <f>VLOOKUP($A201,Raw!$B$2:$DG$512,MATCH(DPMS!D$1,Raw!$B$1:$DG$1,0),0)</f>
        <v>4</v>
      </c>
      <c r="E201" s="37">
        <f t="shared" si="58"/>
        <v>7.5471698113207544E-2</v>
      </c>
      <c r="F201" s="36" t="str">
        <f>VLOOKUP($A201,Raw!$B$2:$DG$512,MATCH(DPMS!F$1,Raw!$B$1:$DG$1,0),0)</f>
        <v>40</v>
      </c>
      <c r="G201" s="37">
        <f t="shared" si="59"/>
        <v>0.75471698113207553</v>
      </c>
      <c r="H201" s="36" t="str">
        <f>VLOOKUP($A201,Raw!$B$2:$DG$512,MATCH(DPMS!H$1,Raw!$B$1:$DG$1,0),0)</f>
        <v>9</v>
      </c>
      <c r="I201" s="37">
        <f t="shared" si="60"/>
        <v>0.16981132075471697</v>
      </c>
      <c r="J201" s="36" t="str">
        <f>VLOOKUP($A201,Raw!$B$2:$DG$512,MATCH(DPMS!J$1,Raw!$B$1:$DG$1,0),0)</f>
        <v>0</v>
      </c>
      <c r="K201" s="37">
        <f t="shared" si="61"/>
        <v>0</v>
      </c>
      <c r="L201" s="36" t="str">
        <f>VLOOKUP($A201,Raw!$B$2:$DG$512,MATCH(DPMS!L$1,Raw!$B$1:$DG$1,0),0)</f>
        <v>0</v>
      </c>
      <c r="M201" s="37">
        <f t="shared" si="62"/>
        <v>0</v>
      </c>
      <c r="N201" s="36" t="str">
        <f>VLOOKUP($A201,Raw!$B$2:$DG$512,MATCH(DPMS!N$1,Raw!$B$1:$DG$1,0),0)</f>
        <v>53</v>
      </c>
      <c r="P201" s="38" t="str">
        <f>VLOOKUP($A201,Raw!$B$2:$DG$512,MATCH(DPMS!P$1,Raw!$B$1:$DG$1,0),0)</f>
        <v>0</v>
      </c>
      <c r="Q201" s="39">
        <f t="shared" si="63"/>
        <v>0</v>
      </c>
      <c r="R201" s="38" t="str">
        <f>VLOOKUP($A201,Raw!$B$2:$DG$512,MATCH(DPMS!R$1,Raw!$B$1:$DG$1,0),0)</f>
        <v>2.54</v>
      </c>
      <c r="S201" s="39">
        <f t="shared" si="64"/>
        <v>3.4084809447128293E-2</v>
      </c>
      <c r="T201" s="38" t="str">
        <f>VLOOKUP($A201,Raw!$B$2:$DG$512,MATCH(DPMS!T$1,Raw!$B$1:$DG$1,0),0)</f>
        <v>65.72</v>
      </c>
      <c r="U201" s="39">
        <f t="shared" si="65"/>
        <v>0.88191089640365006</v>
      </c>
      <c r="V201" s="38" t="str">
        <f>VLOOKUP($A201,Raw!$B$2:$DG$512,MATCH(DPMS!V$1,Raw!$B$1:$DG$1,0),0)</f>
        <v>6.26</v>
      </c>
      <c r="W201" s="39">
        <f t="shared" si="66"/>
        <v>8.4004294149221684E-2</v>
      </c>
      <c r="X201" s="38" t="str">
        <f>VLOOKUP($A201,Raw!$B$2:$DG$512,MATCH(DPMS!X$1,Raw!$B$1:$DG$1,0),0)</f>
        <v>0</v>
      </c>
      <c r="Y201" s="39">
        <f t="shared" si="67"/>
        <v>0</v>
      </c>
      <c r="Z201" s="38" t="str">
        <f>VLOOKUP($A201,Raw!$B$2:$DG$512,MATCH(DPMS!Z$1,Raw!$B$1:$DG$1,0),0)</f>
        <v>0</v>
      </c>
      <c r="AA201" s="39">
        <f t="shared" si="68"/>
        <v>0</v>
      </c>
      <c r="AB201" s="38" t="str">
        <f>VLOOKUP($A201,Raw!$B$2:$DG$512,MATCH(DPMS!AB$1,Raw!$B$1:$DG$1,0),0)</f>
        <v>74.52</v>
      </c>
      <c r="AD201" s="25" t="e">
        <f t="shared" si="69"/>
        <v>#DIV/0!</v>
      </c>
      <c r="AE201" s="40">
        <f t="shared" si="70"/>
        <v>0.63500000000000001</v>
      </c>
      <c r="AF201" s="40">
        <f t="shared" si="71"/>
        <v>1.643</v>
      </c>
      <c r="AG201" s="40">
        <f t="shared" si="72"/>
        <v>0.69555555555555548</v>
      </c>
      <c r="AH201" s="40">
        <f t="shared" si="73"/>
        <v>0</v>
      </c>
      <c r="AI201" s="40" t="e">
        <f t="shared" si="74"/>
        <v>#DIV/0!</v>
      </c>
      <c r="AJ201" s="40">
        <f t="shared" si="75"/>
        <v>1.4060377358490566</v>
      </c>
    </row>
    <row r="202" spans="1:36" x14ac:dyDescent="0.3">
      <c r="A202" s="1" t="s">
        <v>3616</v>
      </c>
      <c r="B202" s="36" t="str">
        <f>VLOOKUP($A202,Raw!$B$2:$DG$512,MATCH(DPMS!B$1,Raw!$B$1:$DG$1,0),0)</f>
        <v>0</v>
      </c>
      <c r="C202" s="37">
        <f t="shared" si="57"/>
        <v>0</v>
      </c>
      <c r="D202" s="36" t="str">
        <f>VLOOKUP($A202,Raw!$B$2:$DG$512,MATCH(DPMS!D$1,Raw!$B$1:$DG$1,0),0)</f>
        <v>0</v>
      </c>
      <c r="E202" s="37">
        <f t="shared" si="58"/>
        <v>0</v>
      </c>
      <c r="F202" s="36" t="str">
        <f>VLOOKUP($A202,Raw!$B$2:$DG$512,MATCH(DPMS!F$1,Raw!$B$1:$DG$1,0),0)</f>
        <v>30</v>
      </c>
      <c r="G202" s="37">
        <f t="shared" si="59"/>
        <v>0.88235294117647056</v>
      </c>
      <c r="H202" s="36" t="str">
        <f>VLOOKUP($A202,Raw!$B$2:$DG$512,MATCH(DPMS!H$1,Raw!$B$1:$DG$1,0),0)</f>
        <v>4</v>
      </c>
      <c r="I202" s="37">
        <f t="shared" si="60"/>
        <v>0.11764705882352941</v>
      </c>
      <c r="J202" s="36" t="str">
        <f>VLOOKUP($A202,Raw!$B$2:$DG$512,MATCH(DPMS!J$1,Raw!$B$1:$DG$1,0),0)</f>
        <v>0</v>
      </c>
      <c r="K202" s="37">
        <f t="shared" si="61"/>
        <v>0</v>
      </c>
      <c r="L202" s="36" t="str">
        <f>VLOOKUP($A202,Raw!$B$2:$DG$512,MATCH(DPMS!L$1,Raw!$B$1:$DG$1,0),0)</f>
        <v>0</v>
      </c>
      <c r="M202" s="37">
        <f t="shared" si="62"/>
        <v>0</v>
      </c>
      <c r="N202" s="36" t="str">
        <f>VLOOKUP($A202,Raw!$B$2:$DG$512,MATCH(DPMS!N$1,Raw!$B$1:$DG$1,0),0)</f>
        <v>34</v>
      </c>
      <c r="P202" s="38" t="str">
        <f>VLOOKUP($A202,Raw!$B$2:$DG$512,MATCH(DPMS!P$1,Raw!$B$1:$DG$1,0),0)</f>
        <v>0</v>
      </c>
      <c r="Q202" s="39">
        <f t="shared" si="63"/>
        <v>0</v>
      </c>
      <c r="R202" s="38" t="str">
        <f>VLOOKUP($A202,Raw!$B$2:$DG$512,MATCH(DPMS!R$1,Raw!$B$1:$DG$1,0),0)</f>
        <v>0</v>
      </c>
      <c r="S202" s="39">
        <f t="shared" si="64"/>
        <v>0</v>
      </c>
      <c r="T202" s="38" t="str">
        <f>VLOOKUP($A202,Raw!$B$2:$DG$512,MATCH(DPMS!T$1,Raw!$B$1:$DG$1,0),0)</f>
        <v>32.74</v>
      </c>
      <c r="U202" s="39">
        <f t="shared" si="65"/>
        <v>0.968639053254438</v>
      </c>
      <c r="V202" s="38" t="str">
        <f>VLOOKUP($A202,Raw!$B$2:$DG$512,MATCH(DPMS!V$1,Raw!$B$1:$DG$1,0),0)</f>
        <v>1.06</v>
      </c>
      <c r="W202" s="39">
        <f t="shared" si="66"/>
        <v>3.1360946745562134E-2</v>
      </c>
      <c r="X202" s="38" t="str">
        <f>VLOOKUP($A202,Raw!$B$2:$DG$512,MATCH(DPMS!X$1,Raw!$B$1:$DG$1,0),0)</f>
        <v>0</v>
      </c>
      <c r="Y202" s="39">
        <f t="shared" si="67"/>
        <v>0</v>
      </c>
      <c r="Z202" s="38" t="str">
        <f>VLOOKUP($A202,Raw!$B$2:$DG$512,MATCH(DPMS!Z$1,Raw!$B$1:$DG$1,0),0)</f>
        <v>0</v>
      </c>
      <c r="AA202" s="39">
        <f t="shared" si="68"/>
        <v>0</v>
      </c>
      <c r="AB202" s="38" t="str">
        <f>VLOOKUP($A202,Raw!$B$2:$DG$512,MATCH(DPMS!AB$1,Raw!$B$1:$DG$1,0),0)</f>
        <v>33.8</v>
      </c>
      <c r="AD202" s="25" t="e">
        <f t="shared" si="69"/>
        <v>#DIV/0!</v>
      </c>
      <c r="AE202" s="40" t="e">
        <f t="shared" si="70"/>
        <v>#DIV/0!</v>
      </c>
      <c r="AF202" s="40">
        <f t="shared" si="71"/>
        <v>1.0913333333333335</v>
      </c>
      <c r="AG202" s="40">
        <f t="shared" si="72"/>
        <v>0.26500000000000001</v>
      </c>
      <c r="AH202" s="40">
        <f t="shared" si="73"/>
        <v>0</v>
      </c>
      <c r="AI202" s="40" t="e">
        <f t="shared" si="74"/>
        <v>#DIV/0!</v>
      </c>
      <c r="AJ202" s="40">
        <f t="shared" si="75"/>
        <v>0.99411764705882344</v>
      </c>
    </row>
    <row r="203" spans="1:36" x14ac:dyDescent="0.3">
      <c r="A203" s="1" t="s">
        <v>3646</v>
      </c>
      <c r="B203" s="36" t="str">
        <f>VLOOKUP($A203,Raw!$B$2:$DG$512,MATCH(DPMS!B$1,Raw!$B$1:$DG$1,0),0)</f>
        <v>0</v>
      </c>
      <c r="C203" s="37" t="e">
        <f t="shared" si="57"/>
        <v>#DIV/0!</v>
      </c>
      <c r="D203" s="36" t="str">
        <f>VLOOKUP($A203,Raw!$B$2:$DG$512,MATCH(DPMS!D$1,Raw!$B$1:$DG$1,0),0)</f>
        <v>0</v>
      </c>
      <c r="E203" s="37" t="e">
        <f t="shared" si="58"/>
        <v>#DIV/0!</v>
      </c>
      <c r="F203" s="36" t="str">
        <f>VLOOKUP($A203,Raw!$B$2:$DG$512,MATCH(DPMS!F$1,Raw!$B$1:$DG$1,0),0)</f>
        <v>0</v>
      </c>
      <c r="G203" s="37" t="e">
        <f t="shared" si="59"/>
        <v>#DIV/0!</v>
      </c>
      <c r="H203" s="36" t="str">
        <f>VLOOKUP($A203,Raw!$B$2:$DG$512,MATCH(DPMS!H$1,Raw!$B$1:$DG$1,0),0)</f>
        <v>0</v>
      </c>
      <c r="I203" s="37" t="e">
        <f t="shared" si="60"/>
        <v>#DIV/0!</v>
      </c>
      <c r="J203" s="36" t="str">
        <f>VLOOKUP($A203,Raw!$B$2:$DG$512,MATCH(DPMS!J$1,Raw!$B$1:$DG$1,0),0)</f>
        <v>0</v>
      </c>
      <c r="K203" s="37" t="e">
        <f t="shared" si="61"/>
        <v>#DIV/0!</v>
      </c>
      <c r="L203" s="36" t="str">
        <f>VLOOKUP($A203,Raw!$B$2:$DG$512,MATCH(DPMS!L$1,Raw!$B$1:$DG$1,0),0)</f>
        <v>0</v>
      </c>
      <c r="M203" s="37" t="e">
        <f t="shared" si="62"/>
        <v>#DIV/0!</v>
      </c>
      <c r="N203" s="36" t="str">
        <f>VLOOKUP($A203,Raw!$B$2:$DG$512,MATCH(DPMS!N$1,Raw!$B$1:$DG$1,0),0)</f>
        <v>0</v>
      </c>
      <c r="P203" s="38" t="str">
        <f>VLOOKUP($A203,Raw!$B$2:$DG$512,MATCH(DPMS!P$1,Raw!$B$1:$DG$1,0),0)</f>
        <v>0</v>
      </c>
      <c r="Q203" s="39" t="e">
        <f t="shared" si="63"/>
        <v>#DIV/0!</v>
      </c>
      <c r="R203" s="38" t="str">
        <f>VLOOKUP($A203,Raw!$B$2:$DG$512,MATCH(DPMS!R$1,Raw!$B$1:$DG$1,0),0)</f>
        <v>0</v>
      </c>
      <c r="S203" s="39" t="e">
        <f t="shared" si="64"/>
        <v>#DIV/0!</v>
      </c>
      <c r="T203" s="38" t="str">
        <f>VLOOKUP($A203,Raw!$B$2:$DG$512,MATCH(DPMS!T$1,Raw!$B$1:$DG$1,0),0)</f>
        <v>0</v>
      </c>
      <c r="U203" s="39" t="e">
        <f t="shared" si="65"/>
        <v>#DIV/0!</v>
      </c>
      <c r="V203" s="38" t="str">
        <f>VLOOKUP($A203,Raw!$B$2:$DG$512,MATCH(DPMS!V$1,Raw!$B$1:$DG$1,0),0)</f>
        <v>0</v>
      </c>
      <c r="W203" s="39" t="e">
        <f t="shared" si="66"/>
        <v>#DIV/0!</v>
      </c>
      <c r="X203" s="38" t="str">
        <f>VLOOKUP($A203,Raw!$B$2:$DG$512,MATCH(DPMS!X$1,Raw!$B$1:$DG$1,0),0)</f>
        <v>0</v>
      </c>
      <c r="Y203" s="39" t="e">
        <f t="shared" si="67"/>
        <v>#DIV/0!</v>
      </c>
      <c r="Z203" s="38" t="str">
        <f>VLOOKUP($A203,Raw!$B$2:$DG$512,MATCH(DPMS!Z$1,Raw!$B$1:$DG$1,0),0)</f>
        <v>0</v>
      </c>
      <c r="AA203" s="39" t="e">
        <f t="shared" si="68"/>
        <v>#DIV/0!</v>
      </c>
      <c r="AB203" s="38" t="str">
        <f>VLOOKUP($A203,Raw!$B$2:$DG$512,MATCH(DPMS!AB$1,Raw!$B$1:$DG$1,0),0)</f>
        <v>0</v>
      </c>
      <c r="AD203" s="25" t="e">
        <f t="shared" si="69"/>
        <v>#DIV/0!</v>
      </c>
      <c r="AE203" s="40" t="e">
        <f t="shared" si="70"/>
        <v>#DIV/0!</v>
      </c>
      <c r="AF203" s="40" t="e">
        <f t="shared" si="71"/>
        <v>#DIV/0!</v>
      </c>
      <c r="AG203" s="40" t="e">
        <f t="shared" si="72"/>
        <v>#DIV/0!</v>
      </c>
      <c r="AH203" s="40">
        <f t="shared" si="73"/>
        <v>0</v>
      </c>
      <c r="AI203" s="40" t="e">
        <f t="shared" si="74"/>
        <v>#DIV/0!</v>
      </c>
      <c r="AJ203" s="40" t="e">
        <f t="shared" si="75"/>
        <v>#DIV/0!</v>
      </c>
    </row>
    <row r="204" spans="1:36" x14ac:dyDescent="0.3">
      <c r="A204" s="1" t="s">
        <v>3652</v>
      </c>
      <c r="B204" s="36" t="str">
        <f>VLOOKUP($A204,Raw!$B$2:$DG$512,MATCH(DPMS!B$1,Raw!$B$1:$DG$1,0),0)</f>
        <v>0</v>
      </c>
      <c r="C204" s="37">
        <f t="shared" si="57"/>
        <v>0</v>
      </c>
      <c r="D204" s="36" t="str">
        <f>VLOOKUP($A204,Raw!$B$2:$DG$512,MATCH(DPMS!D$1,Raw!$B$1:$DG$1,0),0)</f>
        <v>36</v>
      </c>
      <c r="E204" s="37">
        <f t="shared" si="58"/>
        <v>0.03</v>
      </c>
      <c r="F204" s="36" t="str">
        <f>VLOOKUP($A204,Raw!$B$2:$DG$512,MATCH(DPMS!F$1,Raw!$B$1:$DG$1,0),0)</f>
        <v>948</v>
      </c>
      <c r="G204" s="37">
        <f t="shared" si="59"/>
        <v>0.79</v>
      </c>
      <c r="H204" s="36" t="str">
        <f>VLOOKUP($A204,Raw!$B$2:$DG$512,MATCH(DPMS!H$1,Raw!$B$1:$DG$1,0),0)</f>
        <v>216</v>
      </c>
      <c r="I204" s="37">
        <f t="shared" si="60"/>
        <v>0.18</v>
      </c>
      <c r="J204" s="36" t="str">
        <f>VLOOKUP($A204,Raw!$B$2:$DG$512,MATCH(DPMS!J$1,Raw!$B$1:$DG$1,0),0)</f>
        <v>0</v>
      </c>
      <c r="K204" s="37">
        <f t="shared" si="61"/>
        <v>0</v>
      </c>
      <c r="L204" s="36" t="str">
        <f>VLOOKUP($A204,Raw!$B$2:$DG$512,MATCH(DPMS!L$1,Raw!$B$1:$DG$1,0),0)</f>
        <v>0</v>
      </c>
      <c r="M204" s="37">
        <f t="shared" si="62"/>
        <v>0</v>
      </c>
      <c r="N204" s="36" t="str">
        <f>VLOOKUP($A204,Raw!$B$2:$DG$512,MATCH(DPMS!N$1,Raw!$B$1:$DG$1,0),0)</f>
        <v>1200</v>
      </c>
      <c r="P204" s="38" t="str">
        <f>VLOOKUP($A204,Raw!$B$2:$DG$512,MATCH(DPMS!P$1,Raw!$B$1:$DG$1,0),0)</f>
        <v>0</v>
      </c>
      <c r="Q204" s="39">
        <f t="shared" si="63"/>
        <v>0</v>
      </c>
      <c r="R204" s="38" t="str">
        <f>VLOOKUP($A204,Raw!$B$2:$DG$512,MATCH(DPMS!R$1,Raw!$B$1:$DG$1,0),0)</f>
        <v>206.59395</v>
      </c>
      <c r="S204" s="39">
        <f t="shared" si="64"/>
        <v>0.12173360924735845</v>
      </c>
      <c r="T204" s="38" t="str">
        <f>VLOOKUP($A204,Raw!$B$2:$DG$512,MATCH(DPMS!T$1,Raw!$B$1:$DG$1,0),0)</f>
        <v>1297.65528</v>
      </c>
      <c r="U204" s="39">
        <f t="shared" si="65"/>
        <v>0.76463159155092153</v>
      </c>
      <c r="V204" s="38" t="str">
        <f>VLOOKUP($A204,Raw!$B$2:$DG$512,MATCH(DPMS!V$1,Raw!$B$1:$DG$1,0),0)</f>
        <v>192.84947</v>
      </c>
      <c r="W204" s="39">
        <f t="shared" si="66"/>
        <v>0.11363479920171997</v>
      </c>
      <c r="X204" s="38" t="str">
        <f>VLOOKUP($A204,Raw!$B$2:$DG$512,MATCH(DPMS!X$1,Raw!$B$1:$DG$1,0),0)</f>
        <v>0</v>
      </c>
      <c r="Y204" s="39">
        <f t="shared" si="67"/>
        <v>0</v>
      </c>
      <c r="Z204" s="38" t="str">
        <f>VLOOKUP($A204,Raw!$B$2:$DG$512,MATCH(DPMS!Z$1,Raw!$B$1:$DG$1,0),0)</f>
        <v>0</v>
      </c>
      <c r="AA204" s="39">
        <f t="shared" si="68"/>
        <v>0</v>
      </c>
      <c r="AB204" s="38" t="str">
        <f>VLOOKUP($A204,Raw!$B$2:$DG$512,MATCH(DPMS!AB$1,Raw!$B$1:$DG$1,0),0)</f>
        <v>1697.0987</v>
      </c>
      <c r="AD204" s="25" t="e">
        <f t="shared" si="69"/>
        <v>#DIV/0!</v>
      </c>
      <c r="AE204" s="40">
        <f t="shared" si="70"/>
        <v>5.7387208333333337</v>
      </c>
      <c r="AF204" s="40">
        <f t="shared" si="71"/>
        <v>1.3688346835443037</v>
      </c>
      <c r="AG204" s="40">
        <f t="shared" si="72"/>
        <v>0.89282162037037038</v>
      </c>
      <c r="AH204" s="40">
        <f t="shared" si="73"/>
        <v>0</v>
      </c>
      <c r="AI204" s="40" t="e">
        <f t="shared" si="74"/>
        <v>#DIV/0!</v>
      </c>
      <c r="AJ204" s="40">
        <f t="shared" si="75"/>
        <v>1.4142489166666667</v>
      </c>
    </row>
    <row r="205" spans="1:36" x14ac:dyDescent="0.3">
      <c r="A205" s="1" t="s">
        <v>3689</v>
      </c>
      <c r="B205" s="36" t="str">
        <f>VLOOKUP($A205,Raw!$B$2:$DG$512,MATCH(DPMS!B$1,Raw!$B$1:$DG$1,0),0)</f>
        <v>0</v>
      </c>
      <c r="C205" s="37" t="e">
        <f t="shared" si="57"/>
        <v>#DIV/0!</v>
      </c>
      <c r="D205" s="36" t="str">
        <f>VLOOKUP($A205,Raw!$B$2:$DG$512,MATCH(DPMS!D$1,Raw!$B$1:$DG$1,0),0)</f>
        <v>0</v>
      </c>
      <c r="E205" s="37" t="e">
        <f t="shared" si="58"/>
        <v>#DIV/0!</v>
      </c>
      <c r="F205" s="36" t="str">
        <f>VLOOKUP($A205,Raw!$B$2:$DG$512,MATCH(DPMS!F$1,Raw!$B$1:$DG$1,0),0)</f>
        <v>0</v>
      </c>
      <c r="G205" s="37" t="e">
        <f t="shared" si="59"/>
        <v>#DIV/0!</v>
      </c>
      <c r="H205" s="36" t="str">
        <f>VLOOKUP($A205,Raw!$B$2:$DG$512,MATCH(DPMS!H$1,Raw!$B$1:$DG$1,0),0)</f>
        <v>0</v>
      </c>
      <c r="I205" s="37" t="e">
        <f t="shared" si="60"/>
        <v>#DIV/0!</v>
      </c>
      <c r="J205" s="36" t="str">
        <f>VLOOKUP($A205,Raw!$B$2:$DG$512,MATCH(DPMS!J$1,Raw!$B$1:$DG$1,0),0)</f>
        <v>0</v>
      </c>
      <c r="K205" s="37" t="e">
        <f t="shared" si="61"/>
        <v>#DIV/0!</v>
      </c>
      <c r="L205" s="36" t="str">
        <f>VLOOKUP($A205,Raw!$B$2:$DG$512,MATCH(DPMS!L$1,Raw!$B$1:$DG$1,0),0)</f>
        <v>0</v>
      </c>
      <c r="M205" s="37" t="e">
        <f t="shared" si="62"/>
        <v>#DIV/0!</v>
      </c>
      <c r="N205" s="36" t="str">
        <f>VLOOKUP($A205,Raw!$B$2:$DG$512,MATCH(DPMS!N$1,Raw!$B$1:$DG$1,0),0)</f>
        <v>0</v>
      </c>
      <c r="P205" s="38" t="str">
        <f>VLOOKUP($A205,Raw!$B$2:$DG$512,MATCH(DPMS!P$1,Raw!$B$1:$DG$1,0),0)</f>
        <v>0</v>
      </c>
      <c r="Q205" s="39" t="e">
        <f t="shared" si="63"/>
        <v>#DIV/0!</v>
      </c>
      <c r="R205" s="38" t="str">
        <f>VLOOKUP($A205,Raw!$B$2:$DG$512,MATCH(DPMS!R$1,Raw!$B$1:$DG$1,0),0)</f>
        <v>0</v>
      </c>
      <c r="S205" s="39" t="e">
        <f t="shared" si="64"/>
        <v>#DIV/0!</v>
      </c>
      <c r="T205" s="38" t="str">
        <f>VLOOKUP($A205,Raw!$B$2:$DG$512,MATCH(DPMS!T$1,Raw!$B$1:$DG$1,0),0)</f>
        <v>0</v>
      </c>
      <c r="U205" s="39" t="e">
        <f t="shared" si="65"/>
        <v>#DIV/0!</v>
      </c>
      <c r="V205" s="38" t="str">
        <f>VLOOKUP($A205,Raw!$B$2:$DG$512,MATCH(DPMS!V$1,Raw!$B$1:$DG$1,0),0)</f>
        <v>0</v>
      </c>
      <c r="W205" s="39" t="e">
        <f t="shared" si="66"/>
        <v>#DIV/0!</v>
      </c>
      <c r="X205" s="38" t="str">
        <f>VLOOKUP($A205,Raw!$B$2:$DG$512,MATCH(DPMS!X$1,Raw!$B$1:$DG$1,0),0)</f>
        <v>0</v>
      </c>
      <c r="Y205" s="39" t="e">
        <f t="shared" si="67"/>
        <v>#DIV/0!</v>
      </c>
      <c r="Z205" s="38" t="str">
        <f>VLOOKUP($A205,Raw!$B$2:$DG$512,MATCH(DPMS!Z$1,Raw!$B$1:$DG$1,0),0)</f>
        <v>0</v>
      </c>
      <c r="AA205" s="39" t="e">
        <f t="shared" si="68"/>
        <v>#DIV/0!</v>
      </c>
      <c r="AB205" s="38" t="str">
        <f>VLOOKUP($A205,Raw!$B$2:$DG$512,MATCH(DPMS!AB$1,Raw!$B$1:$DG$1,0),0)</f>
        <v>0</v>
      </c>
      <c r="AD205" s="25" t="e">
        <f t="shared" si="69"/>
        <v>#DIV/0!</v>
      </c>
      <c r="AE205" s="40" t="e">
        <f t="shared" si="70"/>
        <v>#DIV/0!</v>
      </c>
      <c r="AF205" s="40" t="e">
        <f t="shared" si="71"/>
        <v>#DIV/0!</v>
      </c>
      <c r="AG205" s="40" t="e">
        <f t="shared" si="72"/>
        <v>#DIV/0!</v>
      </c>
      <c r="AH205" s="40">
        <f t="shared" si="73"/>
        <v>0</v>
      </c>
      <c r="AI205" s="40" t="e">
        <f t="shared" si="74"/>
        <v>#DIV/0!</v>
      </c>
      <c r="AJ205" s="40" t="e">
        <f t="shared" si="75"/>
        <v>#DIV/0!</v>
      </c>
    </row>
    <row r="206" spans="1:36" x14ac:dyDescent="0.3">
      <c r="A206" s="1" t="s">
        <v>3696</v>
      </c>
      <c r="B206" s="36" t="str">
        <f>VLOOKUP($A206,Raw!$B$2:$DG$512,MATCH(DPMS!B$1,Raw!$B$1:$DG$1,0),0)</f>
        <v>0</v>
      </c>
      <c r="C206" s="37">
        <f t="shared" si="57"/>
        <v>0</v>
      </c>
      <c r="D206" s="36" t="str">
        <f>VLOOKUP($A206,Raw!$B$2:$DG$512,MATCH(DPMS!D$1,Raw!$B$1:$DG$1,0),0)</f>
        <v>8</v>
      </c>
      <c r="E206" s="37">
        <f t="shared" si="58"/>
        <v>5.5944055944055944E-2</v>
      </c>
      <c r="F206" s="36" t="str">
        <f>VLOOKUP($A206,Raw!$B$2:$DG$512,MATCH(DPMS!F$1,Raw!$B$1:$DG$1,0),0)</f>
        <v>132</v>
      </c>
      <c r="G206" s="37">
        <f t="shared" si="59"/>
        <v>0.92307692307692313</v>
      </c>
      <c r="H206" s="36" t="str">
        <f>VLOOKUP($A206,Raw!$B$2:$DG$512,MATCH(DPMS!H$1,Raw!$B$1:$DG$1,0),0)</f>
        <v>3</v>
      </c>
      <c r="I206" s="37">
        <f t="shared" si="60"/>
        <v>2.097902097902098E-2</v>
      </c>
      <c r="J206" s="36" t="str">
        <f>VLOOKUP($A206,Raw!$B$2:$DG$512,MATCH(DPMS!J$1,Raw!$B$1:$DG$1,0),0)</f>
        <v>0</v>
      </c>
      <c r="K206" s="37">
        <f t="shared" si="61"/>
        <v>0</v>
      </c>
      <c r="L206" s="36" t="str">
        <f>VLOOKUP($A206,Raw!$B$2:$DG$512,MATCH(DPMS!L$1,Raw!$B$1:$DG$1,0),0)</f>
        <v>0</v>
      </c>
      <c r="M206" s="37">
        <f t="shared" si="62"/>
        <v>0</v>
      </c>
      <c r="N206" s="36" t="str">
        <f>VLOOKUP($A206,Raw!$B$2:$DG$512,MATCH(DPMS!N$1,Raw!$B$1:$DG$1,0),0)</f>
        <v>143</v>
      </c>
      <c r="P206" s="38" t="str">
        <f>VLOOKUP($A206,Raw!$B$2:$DG$512,MATCH(DPMS!P$1,Raw!$B$1:$DG$1,0),0)</f>
        <v>0</v>
      </c>
      <c r="Q206" s="39">
        <f t="shared" si="63"/>
        <v>0</v>
      </c>
      <c r="R206" s="38" t="str">
        <f>VLOOKUP($A206,Raw!$B$2:$DG$512,MATCH(DPMS!R$1,Raw!$B$1:$DG$1,0),0)</f>
        <v>26.45921</v>
      </c>
      <c r="S206" s="39">
        <f t="shared" si="64"/>
        <v>0.12560303480423499</v>
      </c>
      <c r="T206" s="38" t="str">
        <f>VLOOKUP($A206,Raw!$B$2:$DG$512,MATCH(DPMS!T$1,Raw!$B$1:$DG$1,0),0)</f>
        <v>182.09588</v>
      </c>
      <c r="U206" s="39">
        <f t="shared" si="65"/>
        <v>0.8644171595957626</v>
      </c>
      <c r="V206" s="38" t="str">
        <f>VLOOKUP($A206,Raw!$B$2:$DG$512,MATCH(DPMS!V$1,Raw!$B$1:$DG$1,0),0)</f>
        <v>2.10232</v>
      </c>
      <c r="W206" s="39">
        <f t="shared" si="66"/>
        <v>9.9798056000023928E-3</v>
      </c>
      <c r="X206" s="38" t="str">
        <f>VLOOKUP($A206,Raw!$B$2:$DG$512,MATCH(DPMS!X$1,Raw!$B$1:$DG$1,0),0)</f>
        <v>0</v>
      </c>
      <c r="Y206" s="39">
        <f t="shared" si="67"/>
        <v>0</v>
      </c>
      <c r="Z206" s="38" t="str">
        <f>VLOOKUP($A206,Raw!$B$2:$DG$512,MATCH(DPMS!Z$1,Raw!$B$1:$DG$1,0),0)</f>
        <v>0</v>
      </c>
      <c r="AA206" s="39">
        <f t="shared" si="68"/>
        <v>0</v>
      </c>
      <c r="AB206" s="38" t="str">
        <f>VLOOKUP($A206,Raw!$B$2:$DG$512,MATCH(DPMS!AB$1,Raw!$B$1:$DG$1,0),0)</f>
        <v>210.65741</v>
      </c>
      <c r="AD206" s="25" t="e">
        <f t="shared" si="69"/>
        <v>#DIV/0!</v>
      </c>
      <c r="AE206" s="40">
        <f t="shared" si="70"/>
        <v>3.3074012499999998</v>
      </c>
      <c r="AF206" s="40">
        <f t="shared" si="71"/>
        <v>1.3795142424242424</v>
      </c>
      <c r="AG206" s="40">
        <f t="shared" si="72"/>
        <v>0.70077333333333336</v>
      </c>
      <c r="AH206" s="40">
        <f t="shared" si="73"/>
        <v>0</v>
      </c>
      <c r="AI206" s="40" t="e">
        <f t="shared" si="74"/>
        <v>#DIV/0!</v>
      </c>
      <c r="AJ206" s="40">
        <f t="shared" si="75"/>
        <v>1.4731287412587413</v>
      </c>
    </row>
    <row r="207" spans="1:36" x14ac:dyDescent="0.3">
      <c r="A207" s="1" t="s">
        <v>3713</v>
      </c>
      <c r="B207" s="36" t="str">
        <f>VLOOKUP($A207,Raw!$B$2:$DG$512,MATCH(DPMS!B$1,Raw!$B$1:$DG$1,0),0)</f>
        <v>0</v>
      </c>
      <c r="C207" s="37">
        <f t="shared" si="57"/>
        <v>0</v>
      </c>
      <c r="D207" s="36" t="str">
        <f>VLOOKUP($A207,Raw!$B$2:$DG$512,MATCH(DPMS!D$1,Raw!$B$1:$DG$1,0),0)</f>
        <v>0</v>
      </c>
      <c r="E207" s="37">
        <f t="shared" si="58"/>
        <v>0</v>
      </c>
      <c r="F207" s="36" t="str">
        <f>VLOOKUP($A207,Raw!$B$2:$DG$512,MATCH(DPMS!F$1,Raw!$B$1:$DG$1,0),0)</f>
        <v>33</v>
      </c>
      <c r="G207" s="37">
        <f t="shared" si="59"/>
        <v>0.62264150943396224</v>
      </c>
      <c r="H207" s="36" t="str">
        <f>VLOOKUP($A207,Raw!$B$2:$DG$512,MATCH(DPMS!H$1,Raw!$B$1:$DG$1,0),0)</f>
        <v>20</v>
      </c>
      <c r="I207" s="37">
        <f t="shared" si="60"/>
        <v>0.37735849056603776</v>
      </c>
      <c r="J207" s="36" t="str">
        <f>VLOOKUP($A207,Raw!$B$2:$DG$512,MATCH(DPMS!J$1,Raw!$B$1:$DG$1,0),0)</f>
        <v>0</v>
      </c>
      <c r="K207" s="37">
        <f t="shared" si="61"/>
        <v>0</v>
      </c>
      <c r="L207" s="36" t="str">
        <f>VLOOKUP($A207,Raw!$B$2:$DG$512,MATCH(DPMS!L$1,Raw!$B$1:$DG$1,0),0)</f>
        <v>0</v>
      </c>
      <c r="M207" s="37">
        <f t="shared" si="62"/>
        <v>0</v>
      </c>
      <c r="N207" s="36" t="str">
        <f>VLOOKUP($A207,Raw!$B$2:$DG$512,MATCH(DPMS!N$1,Raw!$B$1:$DG$1,0),0)</f>
        <v>53</v>
      </c>
      <c r="P207" s="38" t="str">
        <f>VLOOKUP($A207,Raw!$B$2:$DG$512,MATCH(DPMS!P$1,Raw!$B$1:$DG$1,0),0)</f>
        <v>0</v>
      </c>
      <c r="Q207" s="39">
        <f t="shared" si="63"/>
        <v>0</v>
      </c>
      <c r="R207" s="38" t="str">
        <f>VLOOKUP($A207,Raw!$B$2:$DG$512,MATCH(DPMS!R$1,Raw!$B$1:$DG$1,0),0)</f>
        <v>0</v>
      </c>
      <c r="S207" s="39">
        <f t="shared" si="64"/>
        <v>0</v>
      </c>
      <c r="T207" s="38" t="str">
        <f>VLOOKUP($A207,Raw!$B$2:$DG$512,MATCH(DPMS!T$1,Raw!$B$1:$DG$1,0),0)</f>
        <v>53.58</v>
      </c>
      <c r="U207" s="39">
        <f t="shared" si="65"/>
        <v>0.64843277260075038</v>
      </c>
      <c r="V207" s="38" t="str">
        <f>VLOOKUP($A207,Raw!$B$2:$DG$512,MATCH(DPMS!V$1,Raw!$B$1:$DG$1,0),0)</f>
        <v>29.05</v>
      </c>
      <c r="W207" s="39">
        <f t="shared" si="66"/>
        <v>0.35156722739924967</v>
      </c>
      <c r="X207" s="38" t="str">
        <f>VLOOKUP($A207,Raw!$B$2:$DG$512,MATCH(DPMS!X$1,Raw!$B$1:$DG$1,0),0)</f>
        <v>0</v>
      </c>
      <c r="Y207" s="39">
        <f t="shared" si="67"/>
        <v>0</v>
      </c>
      <c r="Z207" s="38" t="str">
        <f>VLOOKUP($A207,Raw!$B$2:$DG$512,MATCH(DPMS!Z$1,Raw!$B$1:$DG$1,0),0)</f>
        <v>0</v>
      </c>
      <c r="AA207" s="39">
        <f t="shared" si="68"/>
        <v>0</v>
      </c>
      <c r="AB207" s="38" t="str">
        <f>VLOOKUP($A207,Raw!$B$2:$DG$512,MATCH(DPMS!AB$1,Raw!$B$1:$DG$1,0),0)</f>
        <v>82.63</v>
      </c>
      <c r="AD207" s="25" t="e">
        <f t="shared" si="69"/>
        <v>#DIV/0!</v>
      </c>
      <c r="AE207" s="40" t="e">
        <f t="shared" si="70"/>
        <v>#DIV/0!</v>
      </c>
      <c r="AF207" s="40">
        <f t="shared" si="71"/>
        <v>1.6236363636363635</v>
      </c>
      <c r="AG207" s="40">
        <f t="shared" si="72"/>
        <v>1.4525000000000001</v>
      </c>
      <c r="AH207" s="40">
        <f t="shared" si="73"/>
        <v>0</v>
      </c>
      <c r="AI207" s="40" t="e">
        <f t="shared" si="74"/>
        <v>#DIV/0!</v>
      </c>
      <c r="AJ207" s="40">
        <f t="shared" si="75"/>
        <v>1.5590566037735849</v>
      </c>
    </row>
    <row r="208" spans="1:36" x14ac:dyDescent="0.3">
      <c r="A208" s="1" t="s">
        <v>3727</v>
      </c>
      <c r="B208" s="36" t="str">
        <f>VLOOKUP($A208,Raw!$B$2:$DG$512,MATCH(DPMS!B$1,Raw!$B$1:$DG$1,0),0)</f>
        <v>0</v>
      </c>
      <c r="C208" s="37">
        <f t="shared" si="57"/>
        <v>0</v>
      </c>
      <c r="D208" s="36" t="str">
        <f>VLOOKUP($A208,Raw!$B$2:$DG$512,MATCH(DPMS!D$1,Raw!$B$1:$DG$1,0),0)</f>
        <v>1</v>
      </c>
      <c r="E208" s="37">
        <f t="shared" si="58"/>
        <v>5.5555555555555552E-2</v>
      </c>
      <c r="F208" s="36" t="str">
        <f>VLOOKUP($A208,Raw!$B$2:$DG$512,MATCH(DPMS!F$1,Raw!$B$1:$DG$1,0),0)</f>
        <v>10</v>
      </c>
      <c r="G208" s="37">
        <f t="shared" si="59"/>
        <v>0.55555555555555558</v>
      </c>
      <c r="H208" s="36" t="str">
        <f>VLOOKUP($A208,Raw!$B$2:$DG$512,MATCH(DPMS!H$1,Raw!$B$1:$DG$1,0),0)</f>
        <v>7</v>
      </c>
      <c r="I208" s="37">
        <f t="shared" si="60"/>
        <v>0.3888888888888889</v>
      </c>
      <c r="J208" s="36" t="str">
        <f>VLOOKUP($A208,Raw!$B$2:$DG$512,MATCH(DPMS!J$1,Raw!$B$1:$DG$1,0),0)</f>
        <v>0</v>
      </c>
      <c r="K208" s="37">
        <f t="shared" si="61"/>
        <v>0</v>
      </c>
      <c r="L208" s="36" t="str">
        <f>VLOOKUP($A208,Raw!$B$2:$DG$512,MATCH(DPMS!L$1,Raw!$B$1:$DG$1,0),0)</f>
        <v>0</v>
      </c>
      <c r="M208" s="37">
        <f t="shared" si="62"/>
        <v>0</v>
      </c>
      <c r="N208" s="36" t="str">
        <f>VLOOKUP($A208,Raw!$B$2:$DG$512,MATCH(DPMS!N$1,Raw!$B$1:$DG$1,0),0)</f>
        <v>18</v>
      </c>
      <c r="P208" s="38" t="str">
        <f>VLOOKUP($A208,Raw!$B$2:$DG$512,MATCH(DPMS!P$1,Raw!$B$1:$DG$1,0),0)</f>
        <v>0</v>
      </c>
      <c r="Q208" s="39">
        <f t="shared" si="63"/>
        <v>0</v>
      </c>
      <c r="R208" s="38" t="str">
        <f>VLOOKUP($A208,Raw!$B$2:$DG$512,MATCH(DPMS!R$1,Raw!$B$1:$DG$1,0),0)</f>
        <v>0.08</v>
      </c>
      <c r="S208" s="39">
        <f t="shared" si="64"/>
        <v>7.6701821668264626E-3</v>
      </c>
      <c r="T208" s="38" t="str">
        <f>VLOOKUP($A208,Raw!$B$2:$DG$512,MATCH(DPMS!T$1,Raw!$B$1:$DG$1,0),0)</f>
        <v>6.45</v>
      </c>
      <c r="U208" s="39">
        <f t="shared" si="65"/>
        <v>0.61840843720038352</v>
      </c>
      <c r="V208" s="38" t="str">
        <f>VLOOKUP($A208,Raw!$B$2:$DG$512,MATCH(DPMS!V$1,Raw!$B$1:$DG$1,0),0)</f>
        <v>3.91</v>
      </c>
      <c r="W208" s="39">
        <f t="shared" si="66"/>
        <v>0.37488015340364333</v>
      </c>
      <c r="X208" s="38" t="str">
        <f>VLOOKUP($A208,Raw!$B$2:$DG$512,MATCH(DPMS!X$1,Raw!$B$1:$DG$1,0),0)</f>
        <v>0</v>
      </c>
      <c r="Y208" s="39">
        <f t="shared" si="67"/>
        <v>0</v>
      </c>
      <c r="Z208" s="38" t="str">
        <f>VLOOKUP($A208,Raw!$B$2:$DG$512,MATCH(DPMS!Z$1,Raw!$B$1:$DG$1,0),0)</f>
        <v>0</v>
      </c>
      <c r="AA208" s="39">
        <f t="shared" si="68"/>
        <v>0</v>
      </c>
      <c r="AB208" s="38" t="str">
        <f>VLOOKUP($A208,Raw!$B$2:$DG$512,MATCH(DPMS!AB$1,Raw!$B$1:$DG$1,0),0)</f>
        <v>10.43</v>
      </c>
      <c r="AD208" s="25" t="e">
        <f t="shared" si="69"/>
        <v>#DIV/0!</v>
      </c>
      <c r="AE208" s="40">
        <f t="shared" si="70"/>
        <v>0.08</v>
      </c>
      <c r="AF208" s="40">
        <f t="shared" si="71"/>
        <v>0.64500000000000002</v>
      </c>
      <c r="AG208" s="40">
        <f t="shared" si="72"/>
        <v>0.55857142857142861</v>
      </c>
      <c r="AH208" s="40">
        <f t="shared" si="73"/>
        <v>0</v>
      </c>
      <c r="AI208" s="40" t="e">
        <f t="shared" si="74"/>
        <v>#DIV/0!</v>
      </c>
      <c r="AJ208" s="40">
        <f t="shared" si="75"/>
        <v>0.57944444444444443</v>
      </c>
    </row>
    <row r="209" spans="1:36" x14ac:dyDescent="0.3">
      <c r="A209" s="1" t="s">
        <v>3738</v>
      </c>
      <c r="B209" s="36" t="str">
        <f>VLOOKUP($A209,Raw!$B$2:$DG$512,MATCH(DPMS!B$1,Raw!$B$1:$DG$1,0),0)</f>
        <v>0</v>
      </c>
      <c r="C209" s="37">
        <f t="shared" si="57"/>
        <v>0</v>
      </c>
      <c r="D209" s="36" t="str">
        <f>VLOOKUP($A209,Raw!$B$2:$DG$512,MATCH(DPMS!D$1,Raw!$B$1:$DG$1,0),0)</f>
        <v>3</v>
      </c>
      <c r="E209" s="37">
        <f t="shared" si="58"/>
        <v>0.6</v>
      </c>
      <c r="F209" s="36" t="str">
        <f>VLOOKUP($A209,Raw!$B$2:$DG$512,MATCH(DPMS!F$1,Raw!$B$1:$DG$1,0),0)</f>
        <v>2</v>
      </c>
      <c r="G209" s="37">
        <f t="shared" si="59"/>
        <v>0.4</v>
      </c>
      <c r="H209" s="36" t="str">
        <f>VLOOKUP($A209,Raw!$B$2:$DG$512,MATCH(DPMS!H$1,Raw!$B$1:$DG$1,0),0)</f>
        <v>0</v>
      </c>
      <c r="I209" s="37">
        <f t="shared" si="60"/>
        <v>0</v>
      </c>
      <c r="J209" s="36" t="str">
        <f>VLOOKUP($A209,Raw!$B$2:$DG$512,MATCH(DPMS!J$1,Raw!$B$1:$DG$1,0),0)</f>
        <v>0</v>
      </c>
      <c r="K209" s="37">
        <f t="shared" si="61"/>
        <v>0</v>
      </c>
      <c r="L209" s="36" t="str">
        <f>VLOOKUP($A209,Raw!$B$2:$DG$512,MATCH(DPMS!L$1,Raw!$B$1:$DG$1,0),0)</f>
        <v>0</v>
      </c>
      <c r="M209" s="37">
        <f t="shared" si="62"/>
        <v>0</v>
      </c>
      <c r="N209" s="36" t="str">
        <f>VLOOKUP($A209,Raw!$B$2:$DG$512,MATCH(DPMS!N$1,Raw!$B$1:$DG$1,0),0)</f>
        <v>5</v>
      </c>
      <c r="P209" s="38" t="str">
        <f>VLOOKUP($A209,Raw!$B$2:$DG$512,MATCH(DPMS!P$1,Raw!$B$1:$DG$1,0),0)</f>
        <v>0</v>
      </c>
      <c r="Q209" s="39">
        <f t="shared" si="63"/>
        <v>0</v>
      </c>
      <c r="R209" s="38" t="str">
        <f>VLOOKUP($A209,Raw!$B$2:$DG$512,MATCH(DPMS!R$1,Raw!$B$1:$DG$1,0),0)</f>
        <v>141.94</v>
      </c>
      <c r="S209" s="39">
        <f t="shared" si="64"/>
        <v>0.94759329728286268</v>
      </c>
      <c r="T209" s="38" t="str">
        <f>VLOOKUP($A209,Raw!$B$2:$DG$512,MATCH(DPMS!T$1,Raw!$B$1:$DG$1,0),0)</f>
        <v>7.86</v>
      </c>
      <c r="U209" s="39">
        <f t="shared" si="65"/>
        <v>5.2473462847987186E-2</v>
      </c>
      <c r="V209" s="38" t="str">
        <f>VLOOKUP($A209,Raw!$B$2:$DG$512,MATCH(DPMS!V$1,Raw!$B$1:$DG$1,0),0)</f>
        <v>0</v>
      </c>
      <c r="W209" s="39">
        <f t="shared" si="66"/>
        <v>0</v>
      </c>
      <c r="X209" s="38" t="str">
        <f>VLOOKUP($A209,Raw!$B$2:$DG$512,MATCH(DPMS!X$1,Raw!$B$1:$DG$1,0),0)</f>
        <v>0</v>
      </c>
      <c r="Y209" s="39">
        <f t="shared" si="67"/>
        <v>0</v>
      </c>
      <c r="Z209" s="38" t="str">
        <f>VLOOKUP($A209,Raw!$B$2:$DG$512,MATCH(DPMS!Z$1,Raw!$B$1:$DG$1,0),0)</f>
        <v>0</v>
      </c>
      <c r="AA209" s="39">
        <f t="shared" si="68"/>
        <v>0</v>
      </c>
      <c r="AB209" s="38" t="str">
        <f>VLOOKUP($A209,Raw!$B$2:$DG$512,MATCH(DPMS!AB$1,Raw!$B$1:$DG$1,0),0)</f>
        <v>149.79</v>
      </c>
      <c r="AD209" s="25" t="e">
        <f t="shared" si="69"/>
        <v>#DIV/0!</v>
      </c>
      <c r="AE209" s="40">
        <f t="shared" si="70"/>
        <v>47.313333333333333</v>
      </c>
      <c r="AF209" s="40">
        <f t="shared" si="71"/>
        <v>3.93</v>
      </c>
      <c r="AG209" s="40" t="e">
        <f t="shared" si="72"/>
        <v>#DIV/0!</v>
      </c>
      <c r="AH209" s="40">
        <f t="shared" si="73"/>
        <v>0</v>
      </c>
      <c r="AI209" s="40" t="e">
        <f t="shared" si="74"/>
        <v>#DIV/0!</v>
      </c>
      <c r="AJ209" s="40">
        <f t="shared" si="75"/>
        <v>29.957999999999998</v>
      </c>
    </row>
    <row r="210" spans="1:36" x14ac:dyDescent="0.3">
      <c r="A210" s="1" t="s">
        <v>3752</v>
      </c>
      <c r="B210" s="36" t="str">
        <f>VLOOKUP($A210,Raw!$B$2:$DG$512,MATCH(DPMS!B$1,Raw!$B$1:$DG$1,0),0)</f>
        <v>0</v>
      </c>
      <c r="C210" s="37">
        <f t="shared" si="57"/>
        <v>0</v>
      </c>
      <c r="D210" s="36" t="str">
        <f>VLOOKUP($A210,Raw!$B$2:$DG$512,MATCH(DPMS!D$1,Raw!$B$1:$DG$1,0),0)</f>
        <v>10</v>
      </c>
      <c r="E210" s="37">
        <f t="shared" si="58"/>
        <v>0.27777777777777779</v>
      </c>
      <c r="F210" s="36" t="str">
        <f>VLOOKUP($A210,Raw!$B$2:$DG$512,MATCH(DPMS!F$1,Raw!$B$1:$DG$1,0),0)</f>
        <v>19</v>
      </c>
      <c r="G210" s="37">
        <f t="shared" si="59"/>
        <v>0.52777777777777779</v>
      </c>
      <c r="H210" s="36" t="str">
        <f>VLOOKUP($A210,Raw!$B$2:$DG$512,MATCH(DPMS!H$1,Raw!$B$1:$DG$1,0),0)</f>
        <v>5</v>
      </c>
      <c r="I210" s="37">
        <f t="shared" si="60"/>
        <v>0.1388888888888889</v>
      </c>
      <c r="J210" s="36" t="str">
        <f>VLOOKUP($A210,Raw!$B$2:$DG$512,MATCH(DPMS!J$1,Raw!$B$1:$DG$1,0),0)</f>
        <v>2</v>
      </c>
      <c r="K210" s="37">
        <f t="shared" si="61"/>
        <v>5.5555555555555552E-2</v>
      </c>
      <c r="L210" s="36" t="str">
        <f>VLOOKUP($A210,Raw!$B$2:$DG$512,MATCH(DPMS!L$1,Raw!$B$1:$DG$1,0),0)</f>
        <v>0</v>
      </c>
      <c r="M210" s="37">
        <f t="shared" si="62"/>
        <v>0</v>
      </c>
      <c r="N210" s="36" t="str">
        <f>VLOOKUP($A210,Raw!$B$2:$DG$512,MATCH(DPMS!N$1,Raw!$B$1:$DG$1,0),0)</f>
        <v>36</v>
      </c>
      <c r="P210" s="38" t="str">
        <f>VLOOKUP($A210,Raw!$B$2:$DG$512,MATCH(DPMS!P$1,Raw!$B$1:$DG$1,0),0)</f>
        <v>0</v>
      </c>
      <c r="Q210" s="39">
        <f t="shared" si="63"/>
        <v>0</v>
      </c>
      <c r="R210" s="38" t="str">
        <f>VLOOKUP($A210,Raw!$B$2:$DG$512,MATCH(DPMS!R$1,Raw!$B$1:$DG$1,0),0)</f>
        <v>101.14</v>
      </c>
      <c r="S210" s="39">
        <f t="shared" si="64"/>
        <v>6.1759228162305738E-2</v>
      </c>
      <c r="T210" s="38" t="str">
        <f>VLOOKUP($A210,Raw!$B$2:$DG$512,MATCH(DPMS!T$1,Raw!$B$1:$DG$1,0),0)</f>
        <v>101.09</v>
      </c>
      <c r="U210" s="39">
        <f t="shared" si="65"/>
        <v>6.1728696607944313E-2</v>
      </c>
      <c r="V210" s="38" t="str">
        <f>VLOOKUP($A210,Raw!$B$2:$DG$512,MATCH(DPMS!V$1,Raw!$B$1:$DG$1,0),0)</f>
        <v>50.49</v>
      </c>
      <c r="W210" s="39">
        <f t="shared" si="66"/>
        <v>3.0830763594174578E-2</v>
      </c>
      <c r="X210" s="38" t="str">
        <f>VLOOKUP($A210,Raw!$B$2:$DG$512,MATCH(DPMS!X$1,Raw!$B$1:$DG$1,0),0)</f>
        <v>1384.93</v>
      </c>
      <c r="Y210" s="39">
        <f t="shared" si="67"/>
        <v>0.84568131163557536</v>
      </c>
      <c r="Z210" s="38" t="str">
        <f>VLOOKUP($A210,Raw!$B$2:$DG$512,MATCH(DPMS!Z$1,Raw!$B$1:$DG$1,0),0)</f>
        <v>0</v>
      </c>
      <c r="AA210" s="39">
        <f t="shared" si="68"/>
        <v>0</v>
      </c>
      <c r="AB210" s="38" t="str">
        <f>VLOOKUP($A210,Raw!$B$2:$DG$512,MATCH(DPMS!AB$1,Raw!$B$1:$DG$1,0),0)</f>
        <v>1637.65</v>
      </c>
      <c r="AD210" s="25" t="e">
        <f t="shared" si="69"/>
        <v>#DIV/0!</v>
      </c>
      <c r="AE210" s="40">
        <f t="shared" si="70"/>
        <v>10.114000000000001</v>
      </c>
      <c r="AF210" s="40">
        <f t="shared" si="71"/>
        <v>5.3205263157894738</v>
      </c>
      <c r="AG210" s="40">
        <f t="shared" si="72"/>
        <v>10.098000000000001</v>
      </c>
      <c r="AH210" s="40">
        <f t="shared" si="73"/>
        <v>692.46500000000003</v>
      </c>
      <c r="AI210" s="40" t="e">
        <f t="shared" si="74"/>
        <v>#DIV/0!</v>
      </c>
      <c r="AJ210" s="40">
        <f t="shared" si="75"/>
        <v>45.490277777777777</v>
      </c>
    </row>
    <row r="211" spans="1:36" x14ac:dyDescent="0.3">
      <c r="A211" s="1" t="s">
        <v>3768</v>
      </c>
      <c r="B211" s="36" t="str">
        <f>VLOOKUP($A211,Raw!$B$2:$DG$512,MATCH(DPMS!B$1,Raw!$B$1:$DG$1,0),0)</f>
        <v>0</v>
      </c>
      <c r="C211" s="37">
        <f t="shared" si="57"/>
        <v>0</v>
      </c>
      <c r="D211" s="36" t="str">
        <f>VLOOKUP($A211,Raw!$B$2:$DG$512,MATCH(DPMS!D$1,Raw!$B$1:$DG$1,0),0)</f>
        <v>4</v>
      </c>
      <c r="E211" s="37">
        <f t="shared" si="58"/>
        <v>4.7058823529411764E-2</v>
      </c>
      <c r="F211" s="36" t="str">
        <f>VLOOKUP($A211,Raw!$B$2:$DG$512,MATCH(DPMS!F$1,Raw!$B$1:$DG$1,0),0)</f>
        <v>68</v>
      </c>
      <c r="G211" s="37">
        <f t="shared" si="59"/>
        <v>0.8</v>
      </c>
      <c r="H211" s="36" t="str">
        <f>VLOOKUP($A211,Raw!$B$2:$DG$512,MATCH(DPMS!H$1,Raw!$B$1:$DG$1,0),0)</f>
        <v>13</v>
      </c>
      <c r="I211" s="37">
        <f t="shared" si="60"/>
        <v>0.15294117647058825</v>
      </c>
      <c r="J211" s="36" t="str">
        <f>VLOOKUP($A211,Raw!$B$2:$DG$512,MATCH(DPMS!J$1,Raw!$B$1:$DG$1,0),0)</f>
        <v>0</v>
      </c>
      <c r="K211" s="37">
        <f t="shared" si="61"/>
        <v>0</v>
      </c>
      <c r="L211" s="36" t="str">
        <f>VLOOKUP($A211,Raw!$B$2:$DG$512,MATCH(DPMS!L$1,Raw!$B$1:$DG$1,0),0)</f>
        <v>0</v>
      </c>
      <c r="M211" s="37">
        <f t="shared" si="62"/>
        <v>0</v>
      </c>
      <c r="N211" s="36" t="str">
        <f>VLOOKUP($A211,Raw!$B$2:$DG$512,MATCH(DPMS!N$1,Raw!$B$1:$DG$1,0),0)</f>
        <v>85</v>
      </c>
      <c r="P211" s="38" t="str">
        <f>VLOOKUP($A211,Raw!$B$2:$DG$512,MATCH(DPMS!P$1,Raw!$B$1:$DG$1,0),0)</f>
        <v>0</v>
      </c>
      <c r="Q211" s="39">
        <f t="shared" si="63"/>
        <v>0</v>
      </c>
      <c r="R211" s="38" t="str">
        <f>VLOOKUP($A211,Raw!$B$2:$DG$512,MATCH(DPMS!R$1,Raw!$B$1:$DG$1,0),0)</f>
        <v>8.41</v>
      </c>
      <c r="S211" s="39">
        <f t="shared" si="64"/>
        <v>0.10175438596491228</v>
      </c>
      <c r="T211" s="38" t="str">
        <f>VLOOKUP($A211,Raw!$B$2:$DG$512,MATCH(DPMS!T$1,Raw!$B$1:$DG$1,0),0)</f>
        <v>62.08</v>
      </c>
      <c r="U211" s="39">
        <f t="shared" si="65"/>
        <v>0.75111917725347843</v>
      </c>
      <c r="V211" s="38" t="str">
        <f>VLOOKUP($A211,Raw!$B$2:$DG$512,MATCH(DPMS!V$1,Raw!$B$1:$DG$1,0),0)</f>
        <v>12.16</v>
      </c>
      <c r="W211" s="39">
        <f t="shared" si="66"/>
        <v>0.14712643678160919</v>
      </c>
      <c r="X211" s="38" t="str">
        <f>VLOOKUP($A211,Raw!$B$2:$DG$512,MATCH(DPMS!X$1,Raw!$B$1:$DG$1,0),0)</f>
        <v>0</v>
      </c>
      <c r="Y211" s="39">
        <f t="shared" si="67"/>
        <v>0</v>
      </c>
      <c r="Z211" s="38" t="str">
        <f>VLOOKUP($A211,Raw!$B$2:$DG$512,MATCH(DPMS!Z$1,Raw!$B$1:$DG$1,0),0)</f>
        <v>0</v>
      </c>
      <c r="AA211" s="39">
        <f t="shared" si="68"/>
        <v>0</v>
      </c>
      <c r="AB211" s="38" t="str">
        <f>VLOOKUP($A211,Raw!$B$2:$DG$512,MATCH(DPMS!AB$1,Raw!$B$1:$DG$1,0),0)</f>
        <v>82.65</v>
      </c>
      <c r="AD211" s="25" t="e">
        <f t="shared" si="69"/>
        <v>#DIV/0!</v>
      </c>
      <c r="AE211" s="40">
        <f t="shared" si="70"/>
        <v>2.1025</v>
      </c>
      <c r="AF211" s="40">
        <f t="shared" si="71"/>
        <v>0.91294117647058826</v>
      </c>
      <c r="AG211" s="40">
        <f t="shared" si="72"/>
        <v>0.93538461538461537</v>
      </c>
      <c r="AH211" s="40">
        <f t="shared" si="73"/>
        <v>0</v>
      </c>
      <c r="AI211" s="40" t="e">
        <f t="shared" si="74"/>
        <v>#DIV/0!</v>
      </c>
      <c r="AJ211" s="40">
        <f t="shared" si="75"/>
        <v>0.97235294117647064</v>
      </c>
    </row>
    <row r="212" spans="1:36" x14ac:dyDescent="0.3">
      <c r="A212" s="1" t="s">
        <v>3783</v>
      </c>
      <c r="B212" s="36" t="str">
        <f>VLOOKUP($A212,Raw!$B$2:$DG$512,MATCH(DPMS!B$1,Raw!$B$1:$DG$1,0),0)</f>
        <v>0</v>
      </c>
      <c r="C212" s="37">
        <f t="shared" si="57"/>
        <v>0</v>
      </c>
      <c r="D212" s="36" t="str">
        <f>VLOOKUP($A212,Raw!$B$2:$DG$512,MATCH(DPMS!D$1,Raw!$B$1:$DG$1,0),0)</f>
        <v>10</v>
      </c>
      <c r="E212" s="37">
        <f t="shared" si="58"/>
        <v>0.16666666666666666</v>
      </c>
      <c r="F212" s="36" t="str">
        <f>VLOOKUP($A212,Raw!$B$2:$DG$512,MATCH(DPMS!F$1,Raw!$B$1:$DG$1,0),0)</f>
        <v>48</v>
      </c>
      <c r="G212" s="37">
        <f t="shared" si="59"/>
        <v>0.8</v>
      </c>
      <c r="H212" s="36" t="str">
        <f>VLOOKUP($A212,Raw!$B$2:$DG$512,MATCH(DPMS!H$1,Raw!$B$1:$DG$1,0),0)</f>
        <v>2</v>
      </c>
      <c r="I212" s="37">
        <f t="shared" si="60"/>
        <v>3.3333333333333333E-2</v>
      </c>
      <c r="J212" s="36" t="str">
        <f>VLOOKUP($A212,Raw!$B$2:$DG$512,MATCH(DPMS!J$1,Raw!$B$1:$DG$1,0),0)</f>
        <v>0</v>
      </c>
      <c r="K212" s="37">
        <f t="shared" si="61"/>
        <v>0</v>
      </c>
      <c r="L212" s="36" t="str">
        <f>VLOOKUP($A212,Raw!$B$2:$DG$512,MATCH(DPMS!L$1,Raw!$B$1:$DG$1,0),0)</f>
        <v>0</v>
      </c>
      <c r="M212" s="37">
        <f t="shared" si="62"/>
        <v>0</v>
      </c>
      <c r="N212" s="36" t="str">
        <f>VLOOKUP($A212,Raw!$B$2:$DG$512,MATCH(DPMS!N$1,Raw!$B$1:$DG$1,0),0)</f>
        <v>60</v>
      </c>
      <c r="P212" s="38" t="str">
        <f>VLOOKUP($A212,Raw!$B$2:$DG$512,MATCH(DPMS!P$1,Raw!$B$1:$DG$1,0),0)</f>
        <v>0</v>
      </c>
      <c r="Q212" s="39">
        <f t="shared" si="63"/>
        <v>0</v>
      </c>
      <c r="R212" s="38" t="str">
        <f>VLOOKUP($A212,Raw!$B$2:$DG$512,MATCH(DPMS!R$1,Raw!$B$1:$DG$1,0),0)</f>
        <v>9.28</v>
      </c>
      <c r="S212" s="39">
        <f t="shared" si="64"/>
        <v>0.123848925663953</v>
      </c>
      <c r="T212" s="38" t="str">
        <f>VLOOKUP($A212,Raw!$B$2:$DG$512,MATCH(DPMS!T$1,Raw!$B$1:$DG$1,0),0)</f>
        <v>63.92</v>
      </c>
      <c r="U212" s="39">
        <f t="shared" si="65"/>
        <v>0.85306285866809017</v>
      </c>
      <c r="V212" s="38" t="str">
        <f>VLOOKUP($A212,Raw!$B$2:$DG$512,MATCH(DPMS!V$1,Raw!$B$1:$DG$1,0),0)</f>
        <v>1.72</v>
      </c>
      <c r="W212" s="39">
        <f t="shared" si="66"/>
        <v>2.2954757773922325E-2</v>
      </c>
      <c r="X212" s="38" t="str">
        <f>VLOOKUP($A212,Raw!$B$2:$DG$512,MATCH(DPMS!X$1,Raw!$B$1:$DG$1,0),0)</f>
        <v>0</v>
      </c>
      <c r="Y212" s="39">
        <f t="shared" si="67"/>
        <v>0</v>
      </c>
      <c r="Z212" s="38" t="str">
        <f>VLOOKUP($A212,Raw!$B$2:$DG$512,MATCH(DPMS!Z$1,Raw!$B$1:$DG$1,0),0)</f>
        <v>0</v>
      </c>
      <c r="AA212" s="39">
        <f t="shared" si="68"/>
        <v>0</v>
      </c>
      <c r="AB212" s="38" t="str">
        <f>VLOOKUP($A212,Raw!$B$2:$DG$512,MATCH(DPMS!AB$1,Raw!$B$1:$DG$1,0),0)</f>
        <v>74.93</v>
      </c>
      <c r="AD212" s="25" t="e">
        <f t="shared" si="69"/>
        <v>#DIV/0!</v>
      </c>
      <c r="AE212" s="40">
        <f t="shared" si="70"/>
        <v>0.92799999999999994</v>
      </c>
      <c r="AF212" s="40">
        <f t="shared" si="71"/>
        <v>1.3316666666666668</v>
      </c>
      <c r="AG212" s="40">
        <f t="shared" si="72"/>
        <v>0.86</v>
      </c>
      <c r="AH212" s="40">
        <f t="shared" si="73"/>
        <v>0</v>
      </c>
      <c r="AI212" s="40" t="e">
        <f t="shared" si="74"/>
        <v>#DIV/0!</v>
      </c>
      <c r="AJ212" s="40">
        <f t="shared" si="75"/>
        <v>1.2488333333333335</v>
      </c>
    </row>
    <row r="213" spans="1:36" x14ac:dyDescent="0.3">
      <c r="A213" s="1" t="s">
        <v>3798</v>
      </c>
      <c r="B213" s="36" t="str">
        <f>VLOOKUP($A213,Raw!$B$2:$DG$512,MATCH(DPMS!B$1,Raw!$B$1:$DG$1,0),0)</f>
        <v>0</v>
      </c>
      <c r="C213" s="37" t="e">
        <f t="shared" si="57"/>
        <v>#DIV/0!</v>
      </c>
      <c r="D213" s="36" t="str">
        <f>VLOOKUP($A213,Raw!$B$2:$DG$512,MATCH(DPMS!D$1,Raw!$B$1:$DG$1,0),0)</f>
        <v>0</v>
      </c>
      <c r="E213" s="37" t="e">
        <f t="shared" si="58"/>
        <v>#DIV/0!</v>
      </c>
      <c r="F213" s="36" t="str">
        <f>VLOOKUP($A213,Raw!$B$2:$DG$512,MATCH(DPMS!F$1,Raw!$B$1:$DG$1,0),0)</f>
        <v>0</v>
      </c>
      <c r="G213" s="37" t="e">
        <f t="shared" si="59"/>
        <v>#DIV/0!</v>
      </c>
      <c r="H213" s="36" t="str">
        <f>VLOOKUP($A213,Raw!$B$2:$DG$512,MATCH(DPMS!H$1,Raw!$B$1:$DG$1,0),0)</f>
        <v>0</v>
      </c>
      <c r="I213" s="37" t="e">
        <f t="shared" si="60"/>
        <v>#DIV/0!</v>
      </c>
      <c r="J213" s="36" t="str">
        <f>VLOOKUP($A213,Raw!$B$2:$DG$512,MATCH(DPMS!J$1,Raw!$B$1:$DG$1,0),0)</f>
        <v>0</v>
      </c>
      <c r="K213" s="37" t="e">
        <f t="shared" si="61"/>
        <v>#DIV/0!</v>
      </c>
      <c r="L213" s="36" t="str">
        <f>VLOOKUP($A213,Raw!$B$2:$DG$512,MATCH(DPMS!L$1,Raw!$B$1:$DG$1,0),0)</f>
        <v>0</v>
      </c>
      <c r="M213" s="37" t="e">
        <f t="shared" si="62"/>
        <v>#DIV/0!</v>
      </c>
      <c r="N213" s="36" t="str">
        <f>VLOOKUP($A213,Raw!$B$2:$DG$512,MATCH(DPMS!N$1,Raw!$B$1:$DG$1,0),0)</f>
        <v>0</v>
      </c>
      <c r="P213" s="38" t="str">
        <f>VLOOKUP($A213,Raw!$B$2:$DG$512,MATCH(DPMS!P$1,Raw!$B$1:$DG$1,0),0)</f>
        <v>0</v>
      </c>
      <c r="Q213" s="39" t="e">
        <f t="shared" si="63"/>
        <v>#DIV/0!</v>
      </c>
      <c r="R213" s="38" t="str">
        <f>VLOOKUP($A213,Raw!$B$2:$DG$512,MATCH(DPMS!R$1,Raw!$B$1:$DG$1,0),0)</f>
        <v>0</v>
      </c>
      <c r="S213" s="39" t="e">
        <f t="shared" si="64"/>
        <v>#DIV/0!</v>
      </c>
      <c r="T213" s="38" t="str">
        <f>VLOOKUP($A213,Raw!$B$2:$DG$512,MATCH(DPMS!T$1,Raw!$B$1:$DG$1,0),0)</f>
        <v>0</v>
      </c>
      <c r="U213" s="39" t="e">
        <f t="shared" si="65"/>
        <v>#DIV/0!</v>
      </c>
      <c r="V213" s="38" t="str">
        <f>VLOOKUP($A213,Raw!$B$2:$DG$512,MATCH(DPMS!V$1,Raw!$B$1:$DG$1,0),0)</f>
        <v>0</v>
      </c>
      <c r="W213" s="39" t="e">
        <f t="shared" si="66"/>
        <v>#DIV/0!</v>
      </c>
      <c r="X213" s="38" t="str">
        <f>VLOOKUP($A213,Raw!$B$2:$DG$512,MATCH(DPMS!X$1,Raw!$B$1:$DG$1,0),0)</f>
        <v>0</v>
      </c>
      <c r="Y213" s="39" t="e">
        <f t="shared" si="67"/>
        <v>#DIV/0!</v>
      </c>
      <c r="Z213" s="38" t="str">
        <f>VLOOKUP($A213,Raw!$B$2:$DG$512,MATCH(DPMS!Z$1,Raw!$B$1:$DG$1,0),0)</f>
        <v>0</v>
      </c>
      <c r="AA213" s="39" t="e">
        <f t="shared" si="68"/>
        <v>#DIV/0!</v>
      </c>
      <c r="AB213" s="38" t="str">
        <f>VLOOKUP($A213,Raw!$B$2:$DG$512,MATCH(DPMS!AB$1,Raw!$B$1:$DG$1,0),0)</f>
        <v>0</v>
      </c>
      <c r="AD213" s="25" t="e">
        <f t="shared" si="69"/>
        <v>#DIV/0!</v>
      </c>
      <c r="AE213" s="40" t="e">
        <f t="shared" si="70"/>
        <v>#DIV/0!</v>
      </c>
      <c r="AF213" s="40" t="e">
        <f t="shared" si="71"/>
        <v>#DIV/0!</v>
      </c>
      <c r="AG213" s="40" t="e">
        <f t="shared" si="72"/>
        <v>#DIV/0!</v>
      </c>
      <c r="AH213" s="40">
        <f t="shared" si="73"/>
        <v>0</v>
      </c>
      <c r="AI213" s="40" t="e">
        <f t="shared" si="74"/>
        <v>#DIV/0!</v>
      </c>
      <c r="AJ213" s="40" t="e">
        <f t="shared" si="75"/>
        <v>#DIV/0!</v>
      </c>
    </row>
    <row r="214" spans="1:36" x14ac:dyDescent="0.3">
      <c r="A214" s="1" t="s">
        <v>3806</v>
      </c>
      <c r="B214" s="36" t="str">
        <f>VLOOKUP($A214,Raw!$B$2:$DG$512,MATCH(DPMS!B$1,Raw!$B$1:$DG$1,0),0)</f>
        <v>0</v>
      </c>
      <c r="C214" s="37">
        <f t="shared" si="57"/>
        <v>0</v>
      </c>
      <c r="D214" s="36" t="str">
        <f>VLOOKUP($A214,Raw!$B$2:$DG$512,MATCH(DPMS!D$1,Raw!$B$1:$DG$1,0),0)</f>
        <v>2</v>
      </c>
      <c r="E214" s="37">
        <f t="shared" si="58"/>
        <v>6.25E-2</v>
      </c>
      <c r="F214" s="36" t="str">
        <f>VLOOKUP($A214,Raw!$B$2:$DG$512,MATCH(DPMS!F$1,Raw!$B$1:$DG$1,0),0)</f>
        <v>30</v>
      </c>
      <c r="G214" s="37">
        <f t="shared" si="59"/>
        <v>0.9375</v>
      </c>
      <c r="H214" s="36" t="str">
        <f>VLOOKUP($A214,Raw!$B$2:$DG$512,MATCH(DPMS!H$1,Raw!$B$1:$DG$1,0),0)</f>
        <v>0</v>
      </c>
      <c r="I214" s="37">
        <f t="shared" si="60"/>
        <v>0</v>
      </c>
      <c r="J214" s="36" t="str">
        <f>VLOOKUP($A214,Raw!$B$2:$DG$512,MATCH(DPMS!J$1,Raw!$B$1:$DG$1,0),0)</f>
        <v>0</v>
      </c>
      <c r="K214" s="37">
        <f t="shared" si="61"/>
        <v>0</v>
      </c>
      <c r="L214" s="36" t="str">
        <f>VLOOKUP($A214,Raw!$B$2:$DG$512,MATCH(DPMS!L$1,Raw!$B$1:$DG$1,0),0)</f>
        <v>0</v>
      </c>
      <c r="M214" s="37">
        <f t="shared" si="62"/>
        <v>0</v>
      </c>
      <c r="N214" s="36" t="str">
        <f>VLOOKUP($A214,Raw!$B$2:$DG$512,MATCH(DPMS!N$1,Raw!$B$1:$DG$1,0),0)</f>
        <v>32</v>
      </c>
      <c r="P214" s="38" t="str">
        <f>VLOOKUP($A214,Raw!$B$2:$DG$512,MATCH(DPMS!P$1,Raw!$B$1:$DG$1,0),0)</f>
        <v>0</v>
      </c>
      <c r="Q214" s="39">
        <f t="shared" si="63"/>
        <v>0</v>
      </c>
      <c r="R214" s="38" t="str">
        <f>VLOOKUP($A214,Raw!$B$2:$DG$512,MATCH(DPMS!R$1,Raw!$B$1:$DG$1,0),0)</f>
        <v>1.57</v>
      </c>
      <c r="S214" s="39">
        <f t="shared" si="64"/>
        <v>3.6571162357325881E-2</v>
      </c>
      <c r="T214" s="38" t="str">
        <f>VLOOKUP($A214,Raw!$B$2:$DG$512,MATCH(DPMS!T$1,Raw!$B$1:$DG$1,0),0)</f>
        <v>41.36</v>
      </c>
      <c r="U214" s="39">
        <f t="shared" si="65"/>
        <v>0.96342883764267406</v>
      </c>
      <c r="V214" s="38" t="str">
        <f>VLOOKUP($A214,Raw!$B$2:$DG$512,MATCH(DPMS!V$1,Raw!$B$1:$DG$1,0),0)</f>
        <v>0</v>
      </c>
      <c r="W214" s="39">
        <f t="shared" si="66"/>
        <v>0</v>
      </c>
      <c r="X214" s="38" t="str">
        <f>VLOOKUP($A214,Raw!$B$2:$DG$512,MATCH(DPMS!X$1,Raw!$B$1:$DG$1,0),0)</f>
        <v>0</v>
      </c>
      <c r="Y214" s="39">
        <f t="shared" si="67"/>
        <v>0</v>
      </c>
      <c r="Z214" s="38" t="str">
        <f>VLOOKUP($A214,Raw!$B$2:$DG$512,MATCH(DPMS!Z$1,Raw!$B$1:$DG$1,0),0)</f>
        <v>0</v>
      </c>
      <c r="AA214" s="39">
        <f t="shared" si="68"/>
        <v>0</v>
      </c>
      <c r="AB214" s="38" t="str">
        <f>VLOOKUP($A214,Raw!$B$2:$DG$512,MATCH(DPMS!AB$1,Raw!$B$1:$DG$1,0),0)</f>
        <v>42.93</v>
      </c>
      <c r="AD214" s="25" t="e">
        <f t="shared" si="69"/>
        <v>#DIV/0!</v>
      </c>
      <c r="AE214" s="40">
        <f t="shared" si="70"/>
        <v>0.78500000000000003</v>
      </c>
      <c r="AF214" s="40">
        <f t="shared" si="71"/>
        <v>1.3786666666666667</v>
      </c>
      <c r="AG214" s="40" t="e">
        <f t="shared" si="72"/>
        <v>#DIV/0!</v>
      </c>
      <c r="AH214" s="40">
        <f t="shared" si="73"/>
        <v>0</v>
      </c>
      <c r="AI214" s="40" t="e">
        <f t="shared" si="74"/>
        <v>#DIV/0!</v>
      </c>
      <c r="AJ214" s="40">
        <f t="shared" si="75"/>
        <v>1.3415625</v>
      </c>
    </row>
    <row r="215" spans="1:36" x14ac:dyDescent="0.3">
      <c r="A215" s="1" t="s">
        <v>3820</v>
      </c>
      <c r="B215" s="36" t="str">
        <f>VLOOKUP($A215,Raw!$B$2:$DG$512,MATCH(DPMS!B$1,Raw!$B$1:$DG$1,0),0)</f>
        <v>0</v>
      </c>
      <c r="C215" s="37" t="e">
        <f t="shared" si="57"/>
        <v>#DIV/0!</v>
      </c>
      <c r="D215" s="36" t="str">
        <f>VLOOKUP($A215,Raw!$B$2:$DG$512,MATCH(DPMS!D$1,Raw!$B$1:$DG$1,0),0)</f>
        <v>0</v>
      </c>
      <c r="E215" s="37" t="e">
        <f t="shared" si="58"/>
        <v>#DIV/0!</v>
      </c>
      <c r="F215" s="36" t="str">
        <f>VLOOKUP($A215,Raw!$B$2:$DG$512,MATCH(DPMS!F$1,Raw!$B$1:$DG$1,0),0)</f>
        <v>0</v>
      </c>
      <c r="G215" s="37" t="e">
        <f t="shared" si="59"/>
        <v>#DIV/0!</v>
      </c>
      <c r="H215" s="36" t="str">
        <f>VLOOKUP($A215,Raw!$B$2:$DG$512,MATCH(DPMS!H$1,Raw!$B$1:$DG$1,0),0)</f>
        <v>0</v>
      </c>
      <c r="I215" s="37" t="e">
        <f t="shared" si="60"/>
        <v>#DIV/0!</v>
      </c>
      <c r="J215" s="36" t="str">
        <f>VLOOKUP($A215,Raw!$B$2:$DG$512,MATCH(DPMS!J$1,Raw!$B$1:$DG$1,0),0)</f>
        <v>0</v>
      </c>
      <c r="K215" s="37" t="e">
        <f t="shared" si="61"/>
        <v>#DIV/0!</v>
      </c>
      <c r="L215" s="36" t="str">
        <f>VLOOKUP($A215,Raw!$B$2:$DG$512,MATCH(DPMS!L$1,Raw!$B$1:$DG$1,0),0)</f>
        <v>0</v>
      </c>
      <c r="M215" s="37" t="e">
        <f t="shared" si="62"/>
        <v>#DIV/0!</v>
      </c>
      <c r="N215" s="36" t="str">
        <f>VLOOKUP($A215,Raw!$B$2:$DG$512,MATCH(DPMS!N$1,Raw!$B$1:$DG$1,0),0)</f>
        <v>0</v>
      </c>
      <c r="P215" s="38" t="str">
        <f>VLOOKUP($A215,Raw!$B$2:$DG$512,MATCH(DPMS!P$1,Raw!$B$1:$DG$1,0),0)</f>
        <v>0</v>
      </c>
      <c r="Q215" s="39" t="e">
        <f t="shared" si="63"/>
        <v>#DIV/0!</v>
      </c>
      <c r="R215" s="38" t="str">
        <f>VLOOKUP($A215,Raw!$B$2:$DG$512,MATCH(DPMS!R$1,Raw!$B$1:$DG$1,0),0)</f>
        <v>0</v>
      </c>
      <c r="S215" s="39" t="e">
        <f t="shared" si="64"/>
        <v>#DIV/0!</v>
      </c>
      <c r="T215" s="38" t="str">
        <f>VLOOKUP($A215,Raw!$B$2:$DG$512,MATCH(DPMS!T$1,Raw!$B$1:$DG$1,0),0)</f>
        <v>0</v>
      </c>
      <c r="U215" s="39" t="e">
        <f t="shared" si="65"/>
        <v>#DIV/0!</v>
      </c>
      <c r="V215" s="38" t="str">
        <f>VLOOKUP($A215,Raw!$B$2:$DG$512,MATCH(DPMS!V$1,Raw!$B$1:$DG$1,0),0)</f>
        <v>0</v>
      </c>
      <c r="W215" s="39" t="e">
        <f t="shared" si="66"/>
        <v>#DIV/0!</v>
      </c>
      <c r="X215" s="38" t="str">
        <f>VLOOKUP($A215,Raw!$B$2:$DG$512,MATCH(DPMS!X$1,Raw!$B$1:$DG$1,0),0)</f>
        <v>0</v>
      </c>
      <c r="Y215" s="39" t="e">
        <f t="shared" si="67"/>
        <v>#DIV/0!</v>
      </c>
      <c r="Z215" s="38" t="str">
        <f>VLOOKUP($A215,Raw!$B$2:$DG$512,MATCH(DPMS!Z$1,Raw!$B$1:$DG$1,0),0)</f>
        <v>0</v>
      </c>
      <c r="AA215" s="39" t="e">
        <f t="shared" si="68"/>
        <v>#DIV/0!</v>
      </c>
      <c r="AB215" s="38" t="str">
        <f>VLOOKUP($A215,Raw!$B$2:$DG$512,MATCH(DPMS!AB$1,Raw!$B$1:$DG$1,0),0)</f>
        <v>0</v>
      </c>
      <c r="AD215" s="25" t="e">
        <f t="shared" si="69"/>
        <v>#DIV/0!</v>
      </c>
      <c r="AE215" s="40" t="e">
        <f t="shared" si="70"/>
        <v>#DIV/0!</v>
      </c>
      <c r="AF215" s="40" t="e">
        <f t="shared" si="71"/>
        <v>#DIV/0!</v>
      </c>
      <c r="AG215" s="40" t="e">
        <f t="shared" si="72"/>
        <v>#DIV/0!</v>
      </c>
      <c r="AH215" s="40">
        <f t="shared" si="73"/>
        <v>0</v>
      </c>
      <c r="AI215" s="40" t="e">
        <f t="shared" si="74"/>
        <v>#DIV/0!</v>
      </c>
      <c r="AJ215" s="40" t="e">
        <f t="shared" si="75"/>
        <v>#DIV/0!</v>
      </c>
    </row>
    <row r="216" spans="1:36" x14ac:dyDescent="0.3">
      <c r="A216" s="1" t="s">
        <v>3831</v>
      </c>
      <c r="B216" s="36" t="str">
        <f>VLOOKUP($A216,Raw!$B$2:$DG$512,MATCH(DPMS!B$1,Raw!$B$1:$DG$1,0),0)</f>
        <v>0</v>
      </c>
      <c r="C216" s="37" t="e">
        <f t="shared" si="57"/>
        <v>#DIV/0!</v>
      </c>
      <c r="D216" s="36" t="str">
        <f>VLOOKUP($A216,Raw!$B$2:$DG$512,MATCH(DPMS!D$1,Raw!$B$1:$DG$1,0),0)</f>
        <v>0</v>
      </c>
      <c r="E216" s="37" t="e">
        <f t="shared" si="58"/>
        <v>#DIV/0!</v>
      </c>
      <c r="F216" s="36" t="str">
        <f>VLOOKUP($A216,Raw!$B$2:$DG$512,MATCH(DPMS!F$1,Raw!$B$1:$DG$1,0),0)</f>
        <v>0</v>
      </c>
      <c r="G216" s="37" t="e">
        <f t="shared" si="59"/>
        <v>#DIV/0!</v>
      </c>
      <c r="H216" s="36" t="str">
        <f>VLOOKUP($A216,Raw!$B$2:$DG$512,MATCH(DPMS!H$1,Raw!$B$1:$DG$1,0),0)</f>
        <v>0</v>
      </c>
      <c r="I216" s="37" t="e">
        <f t="shared" si="60"/>
        <v>#DIV/0!</v>
      </c>
      <c r="J216" s="36" t="str">
        <f>VLOOKUP($A216,Raw!$B$2:$DG$512,MATCH(DPMS!J$1,Raw!$B$1:$DG$1,0),0)</f>
        <v>0</v>
      </c>
      <c r="K216" s="37" t="e">
        <f t="shared" si="61"/>
        <v>#DIV/0!</v>
      </c>
      <c r="L216" s="36" t="str">
        <f>VLOOKUP($A216,Raw!$B$2:$DG$512,MATCH(DPMS!L$1,Raw!$B$1:$DG$1,0),0)</f>
        <v>0</v>
      </c>
      <c r="M216" s="37" t="e">
        <f t="shared" si="62"/>
        <v>#DIV/0!</v>
      </c>
      <c r="N216" s="36" t="str">
        <f>VLOOKUP($A216,Raw!$B$2:$DG$512,MATCH(DPMS!N$1,Raw!$B$1:$DG$1,0),0)</f>
        <v>0</v>
      </c>
      <c r="P216" s="38" t="str">
        <f>VLOOKUP($A216,Raw!$B$2:$DG$512,MATCH(DPMS!P$1,Raw!$B$1:$DG$1,0),0)</f>
        <v>0</v>
      </c>
      <c r="Q216" s="39" t="e">
        <f t="shared" si="63"/>
        <v>#DIV/0!</v>
      </c>
      <c r="R216" s="38" t="str">
        <f>VLOOKUP($A216,Raw!$B$2:$DG$512,MATCH(DPMS!R$1,Raw!$B$1:$DG$1,0),0)</f>
        <v>0</v>
      </c>
      <c r="S216" s="39" t="e">
        <f t="shared" si="64"/>
        <v>#DIV/0!</v>
      </c>
      <c r="T216" s="38" t="str">
        <f>VLOOKUP($A216,Raw!$B$2:$DG$512,MATCH(DPMS!T$1,Raw!$B$1:$DG$1,0),0)</f>
        <v>0</v>
      </c>
      <c r="U216" s="39" t="e">
        <f t="shared" si="65"/>
        <v>#DIV/0!</v>
      </c>
      <c r="V216" s="38" t="str">
        <f>VLOOKUP($A216,Raw!$B$2:$DG$512,MATCH(DPMS!V$1,Raw!$B$1:$DG$1,0),0)</f>
        <v>0</v>
      </c>
      <c r="W216" s="39" t="e">
        <f t="shared" si="66"/>
        <v>#DIV/0!</v>
      </c>
      <c r="X216" s="38" t="str">
        <f>VLOOKUP($A216,Raw!$B$2:$DG$512,MATCH(DPMS!X$1,Raw!$B$1:$DG$1,0),0)</f>
        <v>0</v>
      </c>
      <c r="Y216" s="39" t="e">
        <f t="shared" si="67"/>
        <v>#DIV/0!</v>
      </c>
      <c r="Z216" s="38" t="str">
        <f>VLOOKUP($A216,Raw!$B$2:$DG$512,MATCH(DPMS!Z$1,Raw!$B$1:$DG$1,0),0)</f>
        <v>0</v>
      </c>
      <c r="AA216" s="39" t="e">
        <f t="shared" si="68"/>
        <v>#DIV/0!</v>
      </c>
      <c r="AB216" s="38" t="str">
        <f>VLOOKUP($A216,Raw!$B$2:$DG$512,MATCH(DPMS!AB$1,Raw!$B$1:$DG$1,0),0)</f>
        <v>0</v>
      </c>
      <c r="AD216" s="25" t="e">
        <f t="shared" si="69"/>
        <v>#DIV/0!</v>
      </c>
      <c r="AE216" s="40" t="e">
        <f t="shared" si="70"/>
        <v>#DIV/0!</v>
      </c>
      <c r="AF216" s="40" t="e">
        <f t="shared" si="71"/>
        <v>#DIV/0!</v>
      </c>
      <c r="AG216" s="40" t="e">
        <f t="shared" si="72"/>
        <v>#DIV/0!</v>
      </c>
      <c r="AH216" s="40">
        <f t="shared" si="73"/>
        <v>0</v>
      </c>
      <c r="AI216" s="40" t="e">
        <f t="shared" si="74"/>
        <v>#DIV/0!</v>
      </c>
      <c r="AJ216" s="40" t="e">
        <f t="shared" si="75"/>
        <v>#DIV/0!</v>
      </c>
    </row>
    <row r="217" spans="1:36" x14ac:dyDescent="0.3">
      <c r="A217" s="1" t="s">
        <v>3837</v>
      </c>
      <c r="B217" s="36" t="str">
        <f>VLOOKUP($A217,Raw!$B$2:$DG$512,MATCH(DPMS!B$1,Raw!$B$1:$DG$1,0),0)</f>
        <v>0</v>
      </c>
      <c r="C217" s="37">
        <f t="shared" si="57"/>
        <v>0</v>
      </c>
      <c r="D217" s="36" t="str">
        <f>VLOOKUP($A217,Raw!$B$2:$DG$512,MATCH(DPMS!D$1,Raw!$B$1:$DG$1,0),0)</f>
        <v>9</v>
      </c>
      <c r="E217" s="37">
        <f t="shared" si="58"/>
        <v>8.2568807339449546E-2</v>
      </c>
      <c r="F217" s="36" t="str">
        <f>VLOOKUP($A217,Raw!$B$2:$DG$512,MATCH(DPMS!F$1,Raw!$B$1:$DG$1,0),0)</f>
        <v>86</v>
      </c>
      <c r="G217" s="37">
        <f t="shared" si="59"/>
        <v>0.78899082568807344</v>
      </c>
      <c r="H217" s="36" t="str">
        <f>VLOOKUP($A217,Raw!$B$2:$DG$512,MATCH(DPMS!H$1,Raw!$B$1:$DG$1,0),0)</f>
        <v>14</v>
      </c>
      <c r="I217" s="37">
        <f t="shared" si="60"/>
        <v>0.12844036697247707</v>
      </c>
      <c r="J217" s="36" t="str">
        <f>VLOOKUP($A217,Raw!$B$2:$DG$512,MATCH(DPMS!J$1,Raw!$B$1:$DG$1,0),0)</f>
        <v>0</v>
      </c>
      <c r="K217" s="37">
        <f t="shared" si="61"/>
        <v>0</v>
      </c>
      <c r="L217" s="36" t="str">
        <f>VLOOKUP($A217,Raw!$B$2:$DG$512,MATCH(DPMS!L$1,Raw!$B$1:$DG$1,0),0)</f>
        <v>0</v>
      </c>
      <c r="M217" s="37">
        <f t="shared" si="62"/>
        <v>0</v>
      </c>
      <c r="N217" s="36" t="str">
        <f>VLOOKUP($A217,Raw!$B$2:$DG$512,MATCH(DPMS!N$1,Raw!$B$1:$DG$1,0),0)</f>
        <v>109</v>
      </c>
      <c r="P217" s="38" t="str">
        <f>VLOOKUP($A217,Raw!$B$2:$DG$512,MATCH(DPMS!P$1,Raw!$B$1:$DG$1,0),0)</f>
        <v>0</v>
      </c>
      <c r="Q217" s="39">
        <f t="shared" si="63"/>
        <v>0</v>
      </c>
      <c r="R217" s="38" t="str">
        <f>VLOOKUP($A217,Raw!$B$2:$DG$512,MATCH(DPMS!R$1,Raw!$B$1:$DG$1,0),0)</f>
        <v>153.05</v>
      </c>
      <c r="S217" s="39">
        <f t="shared" si="64"/>
        <v>0.33518023739652231</v>
      </c>
      <c r="T217" s="38" t="str">
        <f>VLOOKUP($A217,Raw!$B$2:$DG$512,MATCH(DPMS!T$1,Raw!$B$1:$DG$1,0),0)</f>
        <v>218.23</v>
      </c>
      <c r="U217" s="39">
        <f t="shared" si="65"/>
        <v>0.47792475143445312</v>
      </c>
      <c r="V217" s="38" t="str">
        <f>VLOOKUP($A217,Raw!$B$2:$DG$512,MATCH(DPMS!V$1,Raw!$B$1:$DG$1,0),0)</f>
        <v>85.34</v>
      </c>
      <c r="W217" s="39">
        <f t="shared" si="66"/>
        <v>0.18689501116902457</v>
      </c>
      <c r="X217" s="38" t="str">
        <f>VLOOKUP($A217,Raw!$B$2:$DG$512,MATCH(DPMS!X$1,Raw!$B$1:$DG$1,0),0)</f>
        <v>0</v>
      </c>
      <c r="Y217" s="39">
        <f t="shared" si="67"/>
        <v>0</v>
      </c>
      <c r="Z217" s="38" t="str">
        <f>VLOOKUP($A217,Raw!$B$2:$DG$512,MATCH(DPMS!Z$1,Raw!$B$1:$DG$1,0),0)</f>
        <v>0</v>
      </c>
      <c r="AA217" s="39">
        <f t="shared" si="68"/>
        <v>0</v>
      </c>
      <c r="AB217" s="38" t="str">
        <f>VLOOKUP($A217,Raw!$B$2:$DG$512,MATCH(DPMS!AB$1,Raw!$B$1:$DG$1,0),0)</f>
        <v>456.62</v>
      </c>
      <c r="AD217" s="25" t="e">
        <f t="shared" si="69"/>
        <v>#DIV/0!</v>
      </c>
      <c r="AE217" s="40">
        <f t="shared" si="70"/>
        <v>17.005555555555556</v>
      </c>
      <c r="AF217" s="40">
        <f t="shared" si="71"/>
        <v>2.5375581395348834</v>
      </c>
      <c r="AG217" s="40">
        <f t="shared" si="72"/>
        <v>6.0957142857142861</v>
      </c>
      <c r="AH217" s="40">
        <f t="shared" si="73"/>
        <v>0</v>
      </c>
      <c r="AI217" s="40" t="e">
        <f t="shared" si="74"/>
        <v>#DIV/0!</v>
      </c>
      <c r="AJ217" s="40">
        <f t="shared" si="75"/>
        <v>4.1891743119266058</v>
      </c>
    </row>
    <row r="218" spans="1:36" x14ac:dyDescent="0.3">
      <c r="A218" s="1" t="s">
        <v>3871</v>
      </c>
      <c r="B218" s="36" t="str">
        <f>VLOOKUP($A218,Raw!$B$2:$DG$512,MATCH(DPMS!B$1,Raw!$B$1:$DG$1,0),0)</f>
        <v>0</v>
      </c>
      <c r="C218" s="37">
        <f t="shared" si="57"/>
        <v>0</v>
      </c>
      <c r="D218" s="36" t="str">
        <f>VLOOKUP($A218,Raw!$B$2:$DG$512,MATCH(DPMS!D$1,Raw!$B$1:$DG$1,0),0)</f>
        <v>1</v>
      </c>
      <c r="E218" s="37">
        <f t="shared" si="58"/>
        <v>0.5</v>
      </c>
      <c r="F218" s="36" t="str">
        <f>VLOOKUP($A218,Raw!$B$2:$DG$512,MATCH(DPMS!F$1,Raw!$B$1:$DG$1,0),0)</f>
        <v>1</v>
      </c>
      <c r="G218" s="37">
        <f t="shared" si="59"/>
        <v>0.5</v>
      </c>
      <c r="H218" s="36" t="str">
        <f>VLOOKUP($A218,Raw!$B$2:$DG$512,MATCH(DPMS!H$1,Raw!$B$1:$DG$1,0),0)</f>
        <v>0</v>
      </c>
      <c r="I218" s="37">
        <f t="shared" si="60"/>
        <v>0</v>
      </c>
      <c r="J218" s="36" t="str">
        <f>VLOOKUP($A218,Raw!$B$2:$DG$512,MATCH(DPMS!J$1,Raw!$B$1:$DG$1,0),0)</f>
        <v>0</v>
      </c>
      <c r="K218" s="37">
        <f t="shared" si="61"/>
        <v>0</v>
      </c>
      <c r="L218" s="36" t="str">
        <f>VLOOKUP($A218,Raw!$B$2:$DG$512,MATCH(DPMS!L$1,Raw!$B$1:$DG$1,0),0)</f>
        <v>0</v>
      </c>
      <c r="M218" s="37">
        <f t="shared" si="62"/>
        <v>0</v>
      </c>
      <c r="N218" s="36" t="str">
        <f>VLOOKUP($A218,Raw!$B$2:$DG$512,MATCH(DPMS!N$1,Raw!$B$1:$DG$1,0),0)</f>
        <v>2</v>
      </c>
      <c r="P218" s="38" t="str">
        <f>VLOOKUP($A218,Raw!$B$2:$DG$512,MATCH(DPMS!P$1,Raw!$B$1:$DG$1,0),0)</f>
        <v>0</v>
      </c>
      <c r="Q218" s="39">
        <f t="shared" si="63"/>
        <v>0</v>
      </c>
      <c r="R218" s="38" t="str">
        <f>VLOOKUP($A218,Raw!$B$2:$DG$512,MATCH(DPMS!R$1,Raw!$B$1:$DG$1,0),0)</f>
        <v>0.53</v>
      </c>
      <c r="S218" s="39">
        <f t="shared" si="64"/>
        <v>0.49532710280373832</v>
      </c>
      <c r="T218" s="38" t="str">
        <f>VLOOKUP($A218,Raw!$B$2:$DG$512,MATCH(DPMS!T$1,Raw!$B$1:$DG$1,0),0)</f>
        <v>0.54</v>
      </c>
      <c r="U218" s="39">
        <f t="shared" si="65"/>
        <v>0.50467289719626174</v>
      </c>
      <c r="V218" s="38" t="str">
        <f>VLOOKUP($A218,Raw!$B$2:$DG$512,MATCH(DPMS!V$1,Raw!$B$1:$DG$1,0),0)</f>
        <v>0</v>
      </c>
      <c r="W218" s="39">
        <f t="shared" si="66"/>
        <v>0</v>
      </c>
      <c r="X218" s="38" t="str">
        <f>VLOOKUP($A218,Raw!$B$2:$DG$512,MATCH(DPMS!X$1,Raw!$B$1:$DG$1,0),0)</f>
        <v>0</v>
      </c>
      <c r="Y218" s="39">
        <f t="shared" si="67"/>
        <v>0</v>
      </c>
      <c r="Z218" s="38" t="str">
        <f>VLOOKUP($A218,Raw!$B$2:$DG$512,MATCH(DPMS!Z$1,Raw!$B$1:$DG$1,0),0)</f>
        <v>0</v>
      </c>
      <c r="AA218" s="39">
        <f t="shared" si="68"/>
        <v>0</v>
      </c>
      <c r="AB218" s="38" t="str">
        <f>VLOOKUP($A218,Raw!$B$2:$DG$512,MATCH(DPMS!AB$1,Raw!$B$1:$DG$1,0),0)</f>
        <v>1.07</v>
      </c>
      <c r="AD218" s="25" t="e">
        <f t="shared" si="69"/>
        <v>#DIV/0!</v>
      </c>
      <c r="AE218" s="40">
        <f t="shared" si="70"/>
        <v>0.53</v>
      </c>
      <c r="AF218" s="40">
        <f t="shared" si="71"/>
        <v>0.54</v>
      </c>
      <c r="AG218" s="40" t="e">
        <f t="shared" si="72"/>
        <v>#DIV/0!</v>
      </c>
      <c r="AH218" s="40">
        <f t="shared" si="73"/>
        <v>0</v>
      </c>
      <c r="AI218" s="40" t="e">
        <f t="shared" si="74"/>
        <v>#DIV/0!</v>
      </c>
      <c r="AJ218" s="40">
        <f t="shared" si="75"/>
        <v>0.53500000000000003</v>
      </c>
    </row>
    <row r="219" spans="1:36" x14ac:dyDescent="0.3">
      <c r="A219" s="1" t="s">
        <v>3880</v>
      </c>
      <c r="B219" s="36" t="str">
        <f>VLOOKUP($A219,Raw!$B$2:$DG$512,MATCH(DPMS!B$1,Raw!$B$1:$DG$1,0),0)</f>
        <v>0</v>
      </c>
      <c r="C219" s="37" t="e">
        <f t="shared" si="57"/>
        <v>#DIV/0!</v>
      </c>
      <c r="D219" s="36" t="str">
        <f>VLOOKUP($A219,Raw!$B$2:$DG$512,MATCH(DPMS!D$1,Raw!$B$1:$DG$1,0),0)</f>
        <v>0</v>
      </c>
      <c r="E219" s="37" t="e">
        <f t="shared" si="58"/>
        <v>#DIV/0!</v>
      </c>
      <c r="F219" s="36" t="str">
        <f>VLOOKUP($A219,Raw!$B$2:$DG$512,MATCH(DPMS!F$1,Raw!$B$1:$DG$1,0),0)</f>
        <v>0</v>
      </c>
      <c r="G219" s="37" t="e">
        <f t="shared" si="59"/>
        <v>#DIV/0!</v>
      </c>
      <c r="H219" s="36" t="str">
        <f>VLOOKUP($A219,Raw!$B$2:$DG$512,MATCH(DPMS!H$1,Raw!$B$1:$DG$1,0),0)</f>
        <v>0</v>
      </c>
      <c r="I219" s="37" t="e">
        <f t="shared" si="60"/>
        <v>#DIV/0!</v>
      </c>
      <c r="J219" s="36" t="str">
        <f>VLOOKUP($A219,Raw!$B$2:$DG$512,MATCH(DPMS!J$1,Raw!$B$1:$DG$1,0),0)</f>
        <v>0</v>
      </c>
      <c r="K219" s="37" t="e">
        <f t="shared" si="61"/>
        <v>#DIV/0!</v>
      </c>
      <c r="L219" s="36" t="str">
        <f>VLOOKUP($A219,Raw!$B$2:$DG$512,MATCH(DPMS!L$1,Raw!$B$1:$DG$1,0),0)</f>
        <v>0</v>
      </c>
      <c r="M219" s="37" t="e">
        <f t="shared" si="62"/>
        <v>#DIV/0!</v>
      </c>
      <c r="N219" s="36" t="str">
        <f>VLOOKUP($A219,Raw!$B$2:$DG$512,MATCH(DPMS!N$1,Raw!$B$1:$DG$1,0),0)</f>
        <v>0</v>
      </c>
      <c r="P219" s="38" t="str">
        <f>VLOOKUP($A219,Raw!$B$2:$DG$512,MATCH(DPMS!P$1,Raw!$B$1:$DG$1,0),0)</f>
        <v>0</v>
      </c>
      <c r="Q219" s="39" t="e">
        <f t="shared" si="63"/>
        <v>#DIV/0!</v>
      </c>
      <c r="R219" s="38" t="str">
        <f>VLOOKUP($A219,Raw!$B$2:$DG$512,MATCH(DPMS!R$1,Raw!$B$1:$DG$1,0),0)</f>
        <v>0</v>
      </c>
      <c r="S219" s="39" t="e">
        <f t="shared" si="64"/>
        <v>#DIV/0!</v>
      </c>
      <c r="T219" s="38" t="str">
        <f>VLOOKUP($A219,Raw!$B$2:$DG$512,MATCH(DPMS!T$1,Raw!$B$1:$DG$1,0),0)</f>
        <v>0</v>
      </c>
      <c r="U219" s="39" t="e">
        <f t="shared" si="65"/>
        <v>#DIV/0!</v>
      </c>
      <c r="V219" s="38" t="str">
        <f>VLOOKUP($A219,Raw!$B$2:$DG$512,MATCH(DPMS!V$1,Raw!$B$1:$DG$1,0),0)</f>
        <v>0</v>
      </c>
      <c r="W219" s="39" t="e">
        <f t="shared" si="66"/>
        <v>#DIV/0!</v>
      </c>
      <c r="X219" s="38" t="str">
        <f>VLOOKUP($A219,Raw!$B$2:$DG$512,MATCH(DPMS!X$1,Raw!$B$1:$DG$1,0),0)</f>
        <v>0</v>
      </c>
      <c r="Y219" s="39" t="e">
        <f t="shared" si="67"/>
        <v>#DIV/0!</v>
      </c>
      <c r="Z219" s="38" t="str">
        <f>VLOOKUP($A219,Raw!$B$2:$DG$512,MATCH(DPMS!Z$1,Raw!$B$1:$DG$1,0),0)</f>
        <v>0</v>
      </c>
      <c r="AA219" s="39" t="e">
        <f t="shared" si="68"/>
        <v>#DIV/0!</v>
      </c>
      <c r="AB219" s="38" t="str">
        <f>VLOOKUP($A219,Raw!$B$2:$DG$512,MATCH(DPMS!AB$1,Raw!$B$1:$DG$1,0),0)</f>
        <v>0</v>
      </c>
      <c r="AD219" s="25" t="e">
        <f t="shared" si="69"/>
        <v>#DIV/0!</v>
      </c>
      <c r="AE219" s="40" t="e">
        <f t="shared" si="70"/>
        <v>#DIV/0!</v>
      </c>
      <c r="AF219" s="40" t="e">
        <f t="shared" si="71"/>
        <v>#DIV/0!</v>
      </c>
      <c r="AG219" s="40" t="e">
        <f t="shared" si="72"/>
        <v>#DIV/0!</v>
      </c>
      <c r="AH219" s="40">
        <f t="shared" si="73"/>
        <v>0</v>
      </c>
      <c r="AI219" s="40" t="e">
        <f t="shared" si="74"/>
        <v>#DIV/0!</v>
      </c>
      <c r="AJ219" s="40" t="e">
        <f t="shared" si="75"/>
        <v>#DIV/0!</v>
      </c>
    </row>
    <row r="220" spans="1:36" x14ac:dyDescent="0.3">
      <c r="A220" s="1" t="s">
        <v>3890</v>
      </c>
      <c r="B220" s="36" t="str">
        <f>VLOOKUP($A220,Raw!$B$2:$DG$512,MATCH(DPMS!B$1,Raw!$B$1:$DG$1,0),0)</f>
        <v>0</v>
      </c>
      <c r="C220" s="37" t="e">
        <f t="shared" si="57"/>
        <v>#DIV/0!</v>
      </c>
      <c r="D220" s="36" t="str">
        <f>VLOOKUP($A220,Raw!$B$2:$DG$512,MATCH(DPMS!D$1,Raw!$B$1:$DG$1,0),0)</f>
        <v>0</v>
      </c>
      <c r="E220" s="37" t="e">
        <f t="shared" si="58"/>
        <v>#DIV/0!</v>
      </c>
      <c r="F220" s="36" t="str">
        <f>VLOOKUP($A220,Raw!$B$2:$DG$512,MATCH(DPMS!F$1,Raw!$B$1:$DG$1,0),0)</f>
        <v>0</v>
      </c>
      <c r="G220" s="37" t="e">
        <f t="shared" si="59"/>
        <v>#DIV/0!</v>
      </c>
      <c r="H220" s="36" t="str">
        <f>VLOOKUP($A220,Raw!$B$2:$DG$512,MATCH(DPMS!H$1,Raw!$B$1:$DG$1,0),0)</f>
        <v>0</v>
      </c>
      <c r="I220" s="37" t="e">
        <f t="shared" si="60"/>
        <v>#DIV/0!</v>
      </c>
      <c r="J220" s="36" t="str">
        <f>VLOOKUP($A220,Raw!$B$2:$DG$512,MATCH(DPMS!J$1,Raw!$B$1:$DG$1,0),0)</f>
        <v>0</v>
      </c>
      <c r="K220" s="37" t="e">
        <f t="shared" si="61"/>
        <v>#DIV/0!</v>
      </c>
      <c r="L220" s="36" t="str">
        <f>VLOOKUP($A220,Raw!$B$2:$DG$512,MATCH(DPMS!L$1,Raw!$B$1:$DG$1,0),0)</f>
        <v>0</v>
      </c>
      <c r="M220" s="37" t="e">
        <f t="shared" si="62"/>
        <v>#DIV/0!</v>
      </c>
      <c r="N220" s="36" t="str">
        <f>VLOOKUP($A220,Raw!$B$2:$DG$512,MATCH(DPMS!N$1,Raw!$B$1:$DG$1,0),0)</f>
        <v>0</v>
      </c>
      <c r="P220" s="38" t="str">
        <f>VLOOKUP($A220,Raw!$B$2:$DG$512,MATCH(DPMS!P$1,Raw!$B$1:$DG$1,0),0)</f>
        <v>0</v>
      </c>
      <c r="Q220" s="39" t="e">
        <f t="shared" si="63"/>
        <v>#DIV/0!</v>
      </c>
      <c r="R220" s="38" t="str">
        <f>VLOOKUP($A220,Raw!$B$2:$DG$512,MATCH(DPMS!R$1,Raw!$B$1:$DG$1,0),0)</f>
        <v>0</v>
      </c>
      <c r="S220" s="39" t="e">
        <f t="shared" si="64"/>
        <v>#DIV/0!</v>
      </c>
      <c r="T220" s="38" t="str">
        <f>VLOOKUP($A220,Raw!$B$2:$DG$512,MATCH(DPMS!T$1,Raw!$B$1:$DG$1,0),0)</f>
        <v>0</v>
      </c>
      <c r="U220" s="39" t="e">
        <f t="shared" si="65"/>
        <v>#DIV/0!</v>
      </c>
      <c r="V220" s="38" t="str">
        <f>VLOOKUP($A220,Raw!$B$2:$DG$512,MATCH(DPMS!V$1,Raw!$B$1:$DG$1,0),0)</f>
        <v>0</v>
      </c>
      <c r="W220" s="39" t="e">
        <f t="shared" si="66"/>
        <v>#DIV/0!</v>
      </c>
      <c r="X220" s="38" t="str">
        <f>VLOOKUP($A220,Raw!$B$2:$DG$512,MATCH(DPMS!X$1,Raw!$B$1:$DG$1,0),0)</f>
        <v>0</v>
      </c>
      <c r="Y220" s="39" t="e">
        <f t="shared" si="67"/>
        <v>#DIV/0!</v>
      </c>
      <c r="Z220" s="38" t="str">
        <f>VLOOKUP($A220,Raw!$B$2:$DG$512,MATCH(DPMS!Z$1,Raw!$B$1:$DG$1,0),0)</f>
        <v>0</v>
      </c>
      <c r="AA220" s="39" t="e">
        <f t="shared" si="68"/>
        <v>#DIV/0!</v>
      </c>
      <c r="AB220" s="38" t="str">
        <f>VLOOKUP($A220,Raw!$B$2:$DG$512,MATCH(DPMS!AB$1,Raw!$B$1:$DG$1,0),0)</f>
        <v>0</v>
      </c>
      <c r="AD220" s="25" t="e">
        <f t="shared" si="69"/>
        <v>#DIV/0!</v>
      </c>
      <c r="AE220" s="40" t="e">
        <f t="shared" si="70"/>
        <v>#DIV/0!</v>
      </c>
      <c r="AF220" s="40" t="e">
        <f t="shared" si="71"/>
        <v>#DIV/0!</v>
      </c>
      <c r="AG220" s="40" t="e">
        <f t="shared" si="72"/>
        <v>#DIV/0!</v>
      </c>
      <c r="AH220" s="40">
        <f t="shared" si="73"/>
        <v>0</v>
      </c>
      <c r="AI220" s="40" t="e">
        <f t="shared" si="74"/>
        <v>#DIV/0!</v>
      </c>
      <c r="AJ220" s="40" t="e">
        <f t="shared" si="75"/>
        <v>#DIV/0!</v>
      </c>
    </row>
    <row r="221" spans="1:36" x14ac:dyDescent="0.3">
      <c r="A221" s="1" t="s">
        <v>3894</v>
      </c>
      <c r="B221" s="36" t="str">
        <f>VLOOKUP($A221,Raw!$B$2:$DG$512,MATCH(DPMS!B$1,Raw!$B$1:$DG$1,0),0)</f>
        <v>0</v>
      </c>
      <c r="C221" s="37" t="e">
        <f t="shared" si="57"/>
        <v>#DIV/0!</v>
      </c>
      <c r="D221" s="36" t="str">
        <f>VLOOKUP($A221,Raw!$B$2:$DG$512,MATCH(DPMS!D$1,Raw!$B$1:$DG$1,0),0)</f>
        <v>0</v>
      </c>
      <c r="E221" s="37" t="e">
        <f t="shared" si="58"/>
        <v>#DIV/0!</v>
      </c>
      <c r="F221" s="36" t="str">
        <f>VLOOKUP($A221,Raw!$B$2:$DG$512,MATCH(DPMS!F$1,Raw!$B$1:$DG$1,0),0)</f>
        <v>0</v>
      </c>
      <c r="G221" s="37" t="e">
        <f t="shared" si="59"/>
        <v>#DIV/0!</v>
      </c>
      <c r="H221" s="36" t="str">
        <f>VLOOKUP($A221,Raw!$B$2:$DG$512,MATCH(DPMS!H$1,Raw!$B$1:$DG$1,0),0)</f>
        <v>0</v>
      </c>
      <c r="I221" s="37" t="e">
        <f t="shared" si="60"/>
        <v>#DIV/0!</v>
      </c>
      <c r="J221" s="36" t="str">
        <f>VLOOKUP($A221,Raw!$B$2:$DG$512,MATCH(DPMS!J$1,Raw!$B$1:$DG$1,0),0)</f>
        <v>0</v>
      </c>
      <c r="K221" s="37" t="e">
        <f t="shared" si="61"/>
        <v>#DIV/0!</v>
      </c>
      <c r="L221" s="36" t="str">
        <f>VLOOKUP($A221,Raw!$B$2:$DG$512,MATCH(DPMS!L$1,Raw!$B$1:$DG$1,0),0)</f>
        <v>0</v>
      </c>
      <c r="M221" s="37" t="e">
        <f t="shared" si="62"/>
        <v>#DIV/0!</v>
      </c>
      <c r="N221" s="36" t="str">
        <f>VLOOKUP($A221,Raw!$B$2:$DG$512,MATCH(DPMS!N$1,Raw!$B$1:$DG$1,0),0)</f>
        <v>0</v>
      </c>
      <c r="P221" s="38" t="str">
        <f>VLOOKUP($A221,Raw!$B$2:$DG$512,MATCH(DPMS!P$1,Raw!$B$1:$DG$1,0),0)</f>
        <v>0</v>
      </c>
      <c r="Q221" s="39" t="e">
        <f t="shared" si="63"/>
        <v>#DIV/0!</v>
      </c>
      <c r="R221" s="38" t="str">
        <f>VLOOKUP($A221,Raw!$B$2:$DG$512,MATCH(DPMS!R$1,Raw!$B$1:$DG$1,0),0)</f>
        <v>0</v>
      </c>
      <c r="S221" s="39" t="e">
        <f t="shared" si="64"/>
        <v>#DIV/0!</v>
      </c>
      <c r="T221" s="38" t="str">
        <f>VLOOKUP($A221,Raw!$B$2:$DG$512,MATCH(DPMS!T$1,Raw!$B$1:$DG$1,0),0)</f>
        <v>0</v>
      </c>
      <c r="U221" s="39" t="e">
        <f t="shared" si="65"/>
        <v>#DIV/0!</v>
      </c>
      <c r="V221" s="38" t="str">
        <f>VLOOKUP($A221,Raw!$B$2:$DG$512,MATCH(DPMS!V$1,Raw!$B$1:$DG$1,0),0)</f>
        <v>0</v>
      </c>
      <c r="W221" s="39" t="e">
        <f t="shared" si="66"/>
        <v>#DIV/0!</v>
      </c>
      <c r="X221" s="38" t="str">
        <f>VLOOKUP($A221,Raw!$B$2:$DG$512,MATCH(DPMS!X$1,Raw!$B$1:$DG$1,0),0)</f>
        <v>0</v>
      </c>
      <c r="Y221" s="39" t="e">
        <f t="shared" si="67"/>
        <v>#DIV/0!</v>
      </c>
      <c r="Z221" s="38" t="str">
        <f>VLOOKUP($A221,Raw!$B$2:$DG$512,MATCH(DPMS!Z$1,Raw!$B$1:$DG$1,0),0)</f>
        <v>0</v>
      </c>
      <c r="AA221" s="39" t="e">
        <f t="shared" si="68"/>
        <v>#DIV/0!</v>
      </c>
      <c r="AB221" s="38" t="str">
        <f>VLOOKUP($A221,Raw!$B$2:$DG$512,MATCH(DPMS!AB$1,Raw!$B$1:$DG$1,0),0)</f>
        <v>0</v>
      </c>
      <c r="AD221" s="25" t="e">
        <f t="shared" si="69"/>
        <v>#DIV/0!</v>
      </c>
      <c r="AE221" s="40" t="e">
        <f t="shared" si="70"/>
        <v>#DIV/0!</v>
      </c>
      <c r="AF221" s="40" t="e">
        <f t="shared" si="71"/>
        <v>#DIV/0!</v>
      </c>
      <c r="AG221" s="40" t="e">
        <f t="shared" si="72"/>
        <v>#DIV/0!</v>
      </c>
      <c r="AH221" s="40">
        <f t="shared" si="73"/>
        <v>0</v>
      </c>
      <c r="AI221" s="40" t="e">
        <f t="shared" si="74"/>
        <v>#DIV/0!</v>
      </c>
      <c r="AJ221" s="40" t="e">
        <f t="shared" si="75"/>
        <v>#DIV/0!</v>
      </c>
    </row>
    <row r="222" spans="1:36" x14ac:dyDescent="0.3">
      <c r="A222" s="1" t="s">
        <v>3903</v>
      </c>
      <c r="B222" s="36" t="str">
        <f>VLOOKUP($A222,Raw!$B$2:$DG$512,MATCH(DPMS!B$1,Raw!$B$1:$DG$1,0),0)</f>
        <v>0</v>
      </c>
      <c r="C222" s="37">
        <f t="shared" si="57"/>
        <v>0</v>
      </c>
      <c r="D222" s="36" t="str">
        <f>VLOOKUP($A222,Raw!$B$2:$DG$512,MATCH(DPMS!D$1,Raw!$B$1:$DG$1,0),0)</f>
        <v>2</v>
      </c>
      <c r="E222" s="37">
        <f t="shared" si="58"/>
        <v>0.125</v>
      </c>
      <c r="F222" s="36" t="str">
        <f>VLOOKUP($A222,Raw!$B$2:$DG$512,MATCH(DPMS!F$1,Raw!$B$1:$DG$1,0),0)</f>
        <v>12</v>
      </c>
      <c r="G222" s="37">
        <f t="shared" si="59"/>
        <v>0.75</v>
      </c>
      <c r="H222" s="36" t="str">
        <f>VLOOKUP($A222,Raw!$B$2:$DG$512,MATCH(DPMS!H$1,Raw!$B$1:$DG$1,0),0)</f>
        <v>2</v>
      </c>
      <c r="I222" s="37">
        <f t="shared" si="60"/>
        <v>0.125</v>
      </c>
      <c r="J222" s="36" t="str">
        <f>VLOOKUP($A222,Raw!$B$2:$DG$512,MATCH(DPMS!J$1,Raw!$B$1:$DG$1,0),0)</f>
        <v>0</v>
      </c>
      <c r="K222" s="37">
        <f t="shared" si="61"/>
        <v>0</v>
      </c>
      <c r="L222" s="36" t="str">
        <f>VLOOKUP($A222,Raw!$B$2:$DG$512,MATCH(DPMS!L$1,Raw!$B$1:$DG$1,0),0)</f>
        <v>0</v>
      </c>
      <c r="M222" s="37">
        <f t="shared" si="62"/>
        <v>0</v>
      </c>
      <c r="N222" s="36" t="str">
        <f>VLOOKUP($A222,Raw!$B$2:$DG$512,MATCH(DPMS!N$1,Raw!$B$1:$DG$1,0),0)</f>
        <v>16</v>
      </c>
      <c r="P222" s="38" t="str">
        <f>VLOOKUP($A222,Raw!$B$2:$DG$512,MATCH(DPMS!P$1,Raw!$B$1:$DG$1,0),0)</f>
        <v>0</v>
      </c>
      <c r="Q222" s="39">
        <f t="shared" si="63"/>
        <v>0</v>
      </c>
      <c r="R222" s="38" t="str">
        <f>VLOOKUP($A222,Raw!$B$2:$DG$512,MATCH(DPMS!R$1,Raw!$B$1:$DG$1,0),0)</f>
        <v>9.43</v>
      </c>
      <c r="S222" s="39">
        <f t="shared" si="64"/>
        <v>0.19519768163941212</v>
      </c>
      <c r="T222" s="38" t="str">
        <f>VLOOKUP($A222,Raw!$B$2:$DG$512,MATCH(DPMS!T$1,Raw!$B$1:$DG$1,0),0)</f>
        <v>20.69</v>
      </c>
      <c r="U222" s="39">
        <f t="shared" si="65"/>
        <v>0.4282757193127717</v>
      </c>
      <c r="V222" s="38" t="str">
        <f>VLOOKUP($A222,Raw!$B$2:$DG$512,MATCH(DPMS!V$1,Raw!$B$1:$DG$1,0),0)</f>
        <v>18.19</v>
      </c>
      <c r="W222" s="39">
        <f t="shared" si="66"/>
        <v>0.37652659904781621</v>
      </c>
      <c r="X222" s="38" t="str">
        <f>VLOOKUP($A222,Raw!$B$2:$DG$512,MATCH(DPMS!X$1,Raw!$B$1:$DG$1,0),0)</f>
        <v>0</v>
      </c>
      <c r="Y222" s="39">
        <f t="shared" si="67"/>
        <v>0</v>
      </c>
      <c r="Z222" s="38" t="str">
        <f>VLOOKUP($A222,Raw!$B$2:$DG$512,MATCH(DPMS!Z$1,Raw!$B$1:$DG$1,0),0)</f>
        <v>0</v>
      </c>
      <c r="AA222" s="39">
        <f t="shared" si="68"/>
        <v>0</v>
      </c>
      <c r="AB222" s="38" t="str">
        <f>VLOOKUP($A222,Raw!$B$2:$DG$512,MATCH(DPMS!AB$1,Raw!$B$1:$DG$1,0),0)</f>
        <v>48.31</v>
      </c>
      <c r="AD222" s="25" t="e">
        <f t="shared" si="69"/>
        <v>#DIV/0!</v>
      </c>
      <c r="AE222" s="40">
        <f t="shared" si="70"/>
        <v>4.7149999999999999</v>
      </c>
      <c r="AF222" s="40">
        <f t="shared" si="71"/>
        <v>1.7241666666666668</v>
      </c>
      <c r="AG222" s="40">
        <f t="shared" si="72"/>
        <v>9.0950000000000006</v>
      </c>
      <c r="AH222" s="40">
        <f t="shared" si="73"/>
        <v>0</v>
      </c>
      <c r="AI222" s="40" t="e">
        <f t="shared" si="74"/>
        <v>#DIV/0!</v>
      </c>
      <c r="AJ222" s="40">
        <f t="shared" si="75"/>
        <v>3.0193750000000001</v>
      </c>
    </row>
    <row r="223" spans="1:36" x14ac:dyDescent="0.3">
      <c r="A223" s="1" t="s">
        <v>3919</v>
      </c>
      <c r="B223" s="36" t="str">
        <f>VLOOKUP($A223,Raw!$B$2:$DG$512,MATCH(DPMS!B$1,Raw!$B$1:$DG$1,0),0)</f>
        <v>0</v>
      </c>
      <c r="C223" s="37">
        <f t="shared" si="57"/>
        <v>0</v>
      </c>
      <c r="D223" s="36" t="str">
        <f>VLOOKUP($A223,Raw!$B$2:$DG$512,MATCH(DPMS!D$1,Raw!$B$1:$DG$1,0),0)</f>
        <v>5</v>
      </c>
      <c r="E223" s="37">
        <f t="shared" si="58"/>
        <v>4.5871559633027525E-2</v>
      </c>
      <c r="F223" s="36" t="str">
        <f>VLOOKUP($A223,Raw!$B$2:$DG$512,MATCH(DPMS!F$1,Raw!$B$1:$DG$1,0),0)</f>
        <v>103</v>
      </c>
      <c r="G223" s="37">
        <f t="shared" si="59"/>
        <v>0.94495412844036697</v>
      </c>
      <c r="H223" s="36" t="str">
        <f>VLOOKUP($A223,Raw!$B$2:$DG$512,MATCH(DPMS!H$1,Raw!$B$1:$DG$1,0),0)</f>
        <v>1</v>
      </c>
      <c r="I223" s="37">
        <f t="shared" si="60"/>
        <v>9.1743119266055051E-3</v>
      </c>
      <c r="J223" s="36" t="str">
        <f>VLOOKUP($A223,Raw!$B$2:$DG$512,MATCH(DPMS!J$1,Raw!$B$1:$DG$1,0),0)</f>
        <v>0</v>
      </c>
      <c r="K223" s="37">
        <f t="shared" si="61"/>
        <v>0</v>
      </c>
      <c r="L223" s="36" t="str">
        <f>VLOOKUP($A223,Raw!$B$2:$DG$512,MATCH(DPMS!L$1,Raw!$B$1:$DG$1,0),0)</f>
        <v>0</v>
      </c>
      <c r="M223" s="37">
        <f t="shared" si="62"/>
        <v>0</v>
      </c>
      <c r="N223" s="36" t="str">
        <f>VLOOKUP($A223,Raw!$B$2:$DG$512,MATCH(DPMS!N$1,Raw!$B$1:$DG$1,0),0)</f>
        <v>109</v>
      </c>
      <c r="P223" s="38" t="str">
        <f>VLOOKUP($A223,Raw!$B$2:$DG$512,MATCH(DPMS!P$1,Raw!$B$1:$DG$1,0),0)</f>
        <v>0</v>
      </c>
      <c r="Q223" s="39">
        <f t="shared" si="63"/>
        <v>0</v>
      </c>
      <c r="R223" s="38" t="str">
        <f>VLOOKUP($A223,Raw!$B$2:$DG$512,MATCH(DPMS!R$1,Raw!$B$1:$DG$1,0),0)</f>
        <v>7.46</v>
      </c>
      <c r="S223" s="39">
        <f t="shared" si="64"/>
        <v>6.7062207838906873E-2</v>
      </c>
      <c r="T223" s="38" t="str">
        <f>VLOOKUP($A223,Raw!$B$2:$DG$512,MATCH(DPMS!T$1,Raw!$B$1:$DG$1,0),0)</f>
        <v>103.26</v>
      </c>
      <c r="U223" s="39">
        <f t="shared" si="65"/>
        <v>0.92826321467098172</v>
      </c>
      <c r="V223" s="38" t="str">
        <f>VLOOKUP($A223,Raw!$B$2:$DG$512,MATCH(DPMS!V$1,Raw!$B$1:$DG$1,0),0)</f>
        <v>0.52</v>
      </c>
      <c r="W223" s="39">
        <f t="shared" si="66"/>
        <v>4.6745774901114714E-3</v>
      </c>
      <c r="X223" s="38" t="str">
        <f>VLOOKUP($A223,Raw!$B$2:$DG$512,MATCH(DPMS!X$1,Raw!$B$1:$DG$1,0),0)</f>
        <v>0</v>
      </c>
      <c r="Y223" s="39">
        <f t="shared" si="67"/>
        <v>0</v>
      </c>
      <c r="Z223" s="38" t="str">
        <f>VLOOKUP($A223,Raw!$B$2:$DG$512,MATCH(DPMS!Z$1,Raw!$B$1:$DG$1,0),0)</f>
        <v>0</v>
      </c>
      <c r="AA223" s="39">
        <f t="shared" si="68"/>
        <v>0</v>
      </c>
      <c r="AB223" s="38" t="str">
        <f>VLOOKUP($A223,Raw!$B$2:$DG$512,MATCH(DPMS!AB$1,Raw!$B$1:$DG$1,0),0)</f>
        <v>111.24</v>
      </c>
      <c r="AD223" s="25" t="e">
        <f t="shared" si="69"/>
        <v>#DIV/0!</v>
      </c>
      <c r="AE223" s="40">
        <f t="shared" si="70"/>
        <v>1.492</v>
      </c>
      <c r="AF223" s="40">
        <f t="shared" si="71"/>
        <v>1.0025242718446603</v>
      </c>
      <c r="AG223" s="40">
        <f t="shared" si="72"/>
        <v>0.52</v>
      </c>
      <c r="AH223" s="40">
        <f t="shared" si="73"/>
        <v>0</v>
      </c>
      <c r="AI223" s="40" t="e">
        <f t="shared" si="74"/>
        <v>#DIV/0!</v>
      </c>
      <c r="AJ223" s="40">
        <f t="shared" si="75"/>
        <v>1.0205504587155962</v>
      </c>
    </row>
    <row r="224" spans="1:36" x14ac:dyDescent="0.3">
      <c r="A224" s="1" t="s">
        <v>3931</v>
      </c>
      <c r="B224" s="36" t="str">
        <f>VLOOKUP($A224,Raw!$B$2:$DG$512,MATCH(DPMS!B$1,Raw!$B$1:$DG$1,0),0)</f>
        <v>0</v>
      </c>
      <c r="C224" s="37">
        <f t="shared" si="57"/>
        <v>0</v>
      </c>
      <c r="D224" s="36" t="str">
        <f>VLOOKUP($A224,Raw!$B$2:$DG$512,MATCH(DPMS!D$1,Raw!$B$1:$DG$1,0),0)</f>
        <v>28</v>
      </c>
      <c r="E224" s="37">
        <f t="shared" si="58"/>
        <v>5.5776892430278883E-2</v>
      </c>
      <c r="F224" s="36" t="str">
        <f>VLOOKUP($A224,Raw!$B$2:$DG$512,MATCH(DPMS!F$1,Raw!$B$1:$DG$1,0),0)</f>
        <v>456</v>
      </c>
      <c r="G224" s="37">
        <f t="shared" si="59"/>
        <v>0.9083665338645418</v>
      </c>
      <c r="H224" s="36" t="str">
        <f>VLOOKUP($A224,Raw!$B$2:$DG$512,MATCH(DPMS!H$1,Raw!$B$1:$DG$1,0),0)</f>
        <v>18</v>
      </c>
      <c r="I224" s="37">
        <f t="shared" si="60"/>
        <v>3.5856573705179286E-2</v>
      </c>
      <c r="J224" s="36" t="str">
        <f>VLOOKUP($A224,Raw!$B$2:$DG$512,MATCH(DPMS!J$1,Raw!$B$1:$DG$1,0),0)</f>
        <v>0</v>
      </c>
      <c r="K224" s="37">
        <f t="shared" si="61"/>
        <v>0</v>
      </c>
      <c r="L224" s="36" t="str">
        <f>VLOOKUP($A224,Raw!$B$2:$DG$512,MATCH(DPMS!L$1,Raw!$B$1:$DG$1,0),0)</f>
        <v>0</v>
      </c>
      <c r="M224" s="37">
        <f t="shared" si="62"/>
        <v>0</v>
      </c>
      <c r="N224" s="36" t="str">
        <f>VLOOKUP($A224,Raw!$B$2:$DG$512,MATCH(DPMS!N$1,Raw!$B$1:$DG$1,0),0)</f>
        <v>502</v>
      </c>
      <c r="P224" s="38" t="str">
        <f>VLOOKUP($A224,Raw!$B$2:$DG$512,MATCH(DPMS!P$1,Raw!$B$1:$DG$1,0),0)</f>
        <v>0</v>
      </c>
      <c r="Q224" s="39">
        <f t="shared" si="63"/>
        <v>0</v>
      </c>
      <c r="R224" s="38" t="str">
        <f>VLOOKUP($A224,Raw!$B$2:$DG$512,MATCH(DPMS!R$1,Raw!$B$1:$DG$1,0),0)</f>
        <v>78.56</v>
      </c>
      <c r="S224" s="39">
        <f t="shared" si="64"/>
        <v>0.13974917726585431</v>
      </c>
      <c r="T224" s="38" t="str">
        <f>VLOOKUP($A224,Raw!$B$2:$DG$512,MATCH(DPMS!T$1,Raw!$B$1:$DG$1,0),0)</f>
        <v>448.32</v>
      </c>
      <c r="U224" s="39">
        <f t="shared" si="65"/>
        <v>0.79750956150493646</v>
      </c>
      <c r="V224" s="38" t="str">
        <f>VLOOKUP($A224,Raw!$B$2:$DG$512,MATCH(DPMS!V$1,Raw!$B$1:$DG$1,0),0)</f>
        <v>35.27</v>
      </c>
      <c r="W224" s="39">
        <f t="shared" si="66"/>
        <v>6.2741261229209297E-2</v>
      </c>
      <c r="X224" s="38" t="str">
        <f>VLOOKUP($A224,Raw!$B$2:$DG$512,MATCH(DPMS!X$1,Raw!$B$1:$DG$1,0),0)</f>
        <v>0</v>
      </c>
      <c r="Y224" s="39">
        <f t="shared" si="67"/>
        <v>0</v>
      </c>
      <c r="Z224" s="38" t="str">
        <f>VLOOKUP($A224,Raw!$B$2:$DG$512,MATCH(DPMS!Z$1,Raw!$B$1:$DG$1,0),0)</f>
        <v>0</v>
      </c>
      <c r="AA224" s="39">
        <f t="shared" si="68"/>
        <v>0</v>
      </c>
      <c r="AB224" s="38" t="str">
        <f>VLOOKUP($A224,Raw!$B$2:$DG$512,MATCH(DPMS!AB$1,Raw!$B$1:$DG$1,0),0)</f>
        <v>562.15</v>
      </c>
      <c r="AD224" s="25" t="e">
        <f t="shared" si="69"/>
        <v>#DIV/0!</v>
      </c>
      <c r="AE224" s="40">
        <f t="shared" si="70"/>
        <v>2.8057142857142856</v>
      </c>
      <c r="AF224" s="40">
        <f t="shared" si="71"/>
        <v>0.98315789473684212</v>
      </c>
      <c r="AG224" s="40">
        <f t="shared" si="72"/>
        <v>1.9594444444444445</v>
      </c>
      <c r="AH224" s="40">
        <f t="shared" si="73"/>
        <v>0</v>
      </c>
      <c r="AI224" s="40" t="e">
        <f t="shared" si="74"/>
        <v>#DIV/0!</v>
      </c>
      <c r="AJ224" s="40">
        <f t="shared" si="75"/>
        <v>1.119820717131474</v>
      </c>
    </row>
    <row r="225" spans="1:36" x14ac:dyDescent="0.3">
      <c r="A225" s="1" t="s">
        <v>3952</v>
      </c>
      <c r="B225" s="36" t="str">
        <f>VLOOKUP($A225,Raw!$B$2:$DG$512,MATCH(DPMS!B$1,Raw!$B$1:$DG$1,0),0)</f>
        <v>0</v>
      </c>
      <c r="C225" s="37">
        <f t="shared" si="57"/>
        <v>0</v>
      </c>
      <c r="D225" s="36" t="str">
        <f>VLOOKUP($A225,Raw!$B$2:$DG$512,MATCH(DPMS!D$1,Raw!$B$1:$DG$1,0),0)</f>
        <v>234</v>
      </c>
      <c r="E225" s="37">
        <f t="shared" si="58"/>
        <v>4.6660019940179459E-2</v>
      </c>
      <c r="F225" s="36" t="str">
        <f>VLOOKUP($A225,Raw!$B$2:$DG$512,MATCH(DPMS!F$1,Raw!$B$1:$DG$1,0),0)</f>
        <v>4090</v>
      </c>
      <c r="G225" s="37">
        <f t="shared" si="59"/>
        <v>0.81555333998005985</v>
      </c>
      <c r="H225" s="36" t="str">
        <f>VLOOKUP($A225,Raw!$B$2:$DG$512,MATCH(DPMS!H$1,Raw!$B$1:$DG$1,0),0)</f>
        <v>689</v>
      </c>
      <c r="I225" s="37">
        <f t="shared" si="60"/>
        <v>0.13738783649052841</v>
      </c>
      <c r="J225" s="36" t="str">
        <f>VLOOKUP($A225,Raw!$B$2:$DG$512,MATCH(DPMS!J$1,Raw!$B$1:$DG$1,0),0)</f>
        <v>2</v>
      </c>
      <c r="K225" s="37">
        <f t="shared" si="61"/>
        <v>3.9880358923230307E-4</v>
      </c>
      <c r="L225" s="36" t="str">
        <f>VLOOKUP($A225,Raw!$B$2:$DG$512,MATCH(DPMS!L$1,Raw!$B$1:$DG$1,0),0)</f>
        <v>0</v>
      </c>
      <c r="M225" s="37">
        <f t="shared" si="62"/>
        <v>0</v>
      </c>
      <c r="N225" s="36" t="str">
        <f>VLOOKUP($A225,Raw!$B$2:$DG$512,MATCH(DPMS!N$1,Raw!$B$1:$DG$1,0),0)</f>
        <v>5015</v>
      </c>
      <c r="P225" s="38" t="str">
        <f>VLOOKUP($A225,Raw!$B$2:$DG$512,MATCH(DPMS!P$1,Raw!$B$1:$DG$1,0),0)</f>
        <v>0</v>
      </c>
      <c r="Q225" s="39">
        <f t="shared" si="63"/>
        <v>0</v>
      </c>
      <c r="R225" s="38" t="str">
        <f>VLOOKUP($A225,Raw!$B$2:$DG$512,MATCH(DPMS!R$1,Raw!$B$1:$DG$1,0),0)</f>
        <v>705.96</v>
      </c>
      <c r="S225" s="39">
        <f t="shared" si="64"/>
        <v>0.10208992520693905</v>
      </c>
      <c r="T225" s="38" t="str">
        <f>VLOOKUP($A225,Raw!$B$2:$DG$512,MATCH(DPMS!T$1,Raw!$B$1:$DG$1,0),0)</f>
        <v>4493.82</v>
      </c>
      <c r="U225" s="39">
        <f t="shared" si="65"/>
        <v>0.64985799151998236</v>
      </c>
      <c r="V225" s="38" t="str">
        <f>VLOOKUP($A225,Raw!$B$2:$DG$512,MATCH(DPMS!V$1,Raw!$B$1:$DG$1,0),0)</f>
        <v>915.38</v>
      </c>
      <c r="W225" s="39">
        <f t="shared" si="66"/>
        <v>0.13237446276832662</v>
      </c>
      <c r="X225" s="38" t="str">
        <f>VLOOKUP($A225,Raw!$B$2:$DG$512,MATCH(DPMS!X$1,Raw!$B$1:$DG$1,0),0)</f>
        <v>799.92</v>
      </c>
      <c r="Y225" s="39">
        <f t="shared" si="67"/>
        <v>0.11567762050475193</v>
      </c>
      <c r="Z225" s="38" t="str">
        <f>VLOOKUP($A225,Raw!$B$2:$DG$512,MATCH(DPMS!Z$1,Raw!$B$1:$DG$1,0),0)</f>
        <v>0</v>
      </c>
      <c r="AA225" s="39">
        <f t="shared" si="68"/>
        <v>0</v>
      </c>
      <c r="AB225" s="38" t="str">
        <f>VLOOKUP($A225,Raw!$B$2:$DG$512,MATCH(DPMS!AB$1,Raw!$B$1:$DG$1,0),0)</f>
        <v>6915.08</v>
      </c>
      <c r="AD225" s="25" t="e">
        <f t="shared" si="69"/>
        <v>#DIV/0!</v>
      </c>
      <c r="AE225" s="40">
        <f t="shared" si="70"/>
        <v>3.016923076923077</v>
      </c>
      <c r="AF225" s="40">
        <f t="shared" si="71"/>
        <v>1.0987334963325182</v>
      </c>
      <c r="AG225" s="40">
        <f t="shared" si="72"/>
        <v>1.3285631349782294</v>
      </c>
      <c r="AH225" s="40">
        <f t="shared" si="73"/>
        <v>399.96</v>
      </c>
      <c r="AI225" s="40" t="e">
        <f t="shared" si="74"/>
        <v>#DIV/0!</v>
      </c>
      <c r="AJ225" s="40">
        <f t="shared" si="75"/>
        <v>1.3788793619142572</v>
      </c>
    </row>
    <row r="226" spans="1:36" x14ac:dyDescent="0.3">
      <c r="A226" s="1" t="s">
        <v>3986</v>
      </c>
      <c r="B226" s="36" t="str">
        <f>VLOOKUP($A226,Raw!$B$2:$DG$512,MATCH(DPMS!B$1,Raw!$B$1:$DG$1,0),0)</f>
        <v>0</v>
      </c>
      <c r="C226" s="37">
        <f t="shared" si="57"/>
        <v>0</v>
      </c>
      <c r="D226" s="36" t="str">
        <f>VLOOKUP($A226,Raw!$B$2:$DG$512,MATCH(DPMS!D$1,Raw!$B$1:$DG$1,0),0)</f>
        <v>5</v>
      </c>
      <c r="E226" s="37">
        <f t="shared" si="58"/>
        <v>8.4745762711864403E-2</v>
      </c>
      <c r="F226" s="36" t="str">
        <f>VLOOKUP($A226,Raw!$B$2:$DG$512,MATCH(DPMS!F$1,Raw!$B$1:$DG$1,0),0)</f>
        <v>52</v>
      </c>
      <c r="G226" s="37">
        <f t="shared" si="59"/>
        <v>0.88135593220338981</v>
      </c>
      <c r="H226" s="36" t="str">
        <f>VLOOKUP($A226,Raw!$B$2:$DG$512,MATCH(DPMS!H$1,Raw!$B$1:$DG$1,0),0)</f>
        <v>2</v>
      </c>
      <c r="I226" s="37">
        <f t="shared" si="60"/>
        <v>3.3898305084745763E-2</v>
      </c>
      <c r="J226" s="36" t="str">
        <f>VLOOKUP($A226,Raw!$B$2:$DG$512,MATCH(DPMS!J$1,Raw!$B$1:$DG$1,0),0)</f>
        <v>0</v>
      </c>
      <c r="K226" s="37">
        <f t="shared" si="61"/>
        <v>0</v>
      </c>
      <c r="L226" s="36" t="str">
        <f>VLOOKUP($A226,Raw!$B$2:$DG$512,MATCH(DPMS!L$1,Raw!$B$1:$DG$1,0),0)</f>
        <v>0</v>
      </c>
      <c r="M226" s="37">
        <f t="shared" si="62"/>
        <v>0</v>
      </c>
      <c r="N226" s="36" t="str">
        <f>VLOOKUP($A226,Raw!$B$2:$DG$512,MATCH(DPMS!N$1,Raw!$B$1:$DG$1,0),0)</f>
        <v>59</v>
      </c>
      <c r="P226" s="38" t="str">
        <f>VLOOKUP($A226,Raw!$B$2:$DG$512,MATCH(DPMS!P$1,Raw!$B$1:$DG$1,0),0)</f>
        <v>0</v>
      </c>
      <c r="Q226" s="39">
        <f t="shared" si="63"/>
        <v>0</v>
      </c>
      <c r="R226" s="38" t="str">
        <f>VLOOKUP($A226,Raw!$B$2:$DG$512,MATCH(DPMS!R$1,Raw!$B$1:$DG$1,0),0)</f>
        <v>11.87</v>
      </c>
      <c r="S226" s="39">
        <f t="shared" si="64"/>
        <v>0.14526985681067189</v>
      </c>
      <c r="T226" s="38" t="str">
        <f>VLOOKUP($A226,Raw!$B$2:$DG$512,MATCH(DPMS!T$1,Raw!$B$1:$DG$1,0),0)</f>
        <v>67.53</v>
      </c>
      <c r="U226" s="39">
        <f t="shared" si="65"/>
        <v>0.82645942969036845</v>
      </c>
      <c r="V226" s="38" t="str">
        <f>VLOOKUP($A226,Raw!$B$2:$DG$512,MATCH(DPMS!V$1,Raw!$B$1:$DG$1,0),0)</f>
        <v>2.31</v>
      </c>
      <c r="W226" s="39">
        <f t="shared" si="66"/>
        <v>2.8270713498959738E-2</v>
      </c>
      <c r="X226" s="38" t="str">
        <f>VLOOKUP($A226,Raw!$B$2:$DG$512,MATCH(DPMS!X$1,Raw!$B$1:$DG$1,0),0)</f>
        <v>0</v>
      </c>
      <c r="Y226" s="39">
        <f t="shared" si="67"/>
        <v>0</v>
      </c>
      <c r="Z226" s="38" t="str">
        <f>VLOOKUP($A226,Raw!$B$2:$DG$512,MATCH(DPMS!Z$1,Raw!$B$1:$DG$1,0),0)</f>
        <v>0</v>
      </c>
      <c r="AA226" s="39">
        <f t="shared" si="68"/>
        <v>0</v>
      </c>
      <c r="AB226" s="38" t="str">
        <f>VLOOKUP($A226,Raw!$B$2:$DG$512,MATCH(DPMS!AB$1,Raw!$B$1:$DG$1,0),0)</f>
        <v>81.71</v>
      </c>
      <c r="AD226" s="25" t="e">
        <f t="shared" si="69"/>
        <v>#DIV/0!</v>
      </c>
      <c r="AE226" s="40">
        <f t="shared" si="70"/>
        <v>2.3739999999999997</v>
      </c>
      <c r="AF226" s="40">
        <f t="shared" si="71"/>
        <v>1.2986538461538462</v>
      </c>
      <c r="AG226" s="40">
        <f t="shared" si="72"/>
        <v>1.155</v>
      </c>
      <c r="AH226" s="40">
        <f t="shared" si="73"/>
        <v>0</v>
      </c>
      <c r="AI226" s="40" t="e">
        <f t="shared" si="74"/>
        <v>#DIV/0!</v>
      </c>
      <c r="AJ226" s="40">
        <f t="shared" si="75"/>
        <v>1.384915254237288</v>
      </c>
    </row>
    <row r="227" spans="1:36" x14ac:dyDescent="0.3">
      <c r="A227" s="1" t="s">
        <v>3995</v>
      </c>
      <c r="B227" s="36" t="str">
        <f>VLOOKUP($A227,Raw!$B$2:$DG$512,MATCH(DPMS!B$1,Raw!$B$1:$DG$1,0),0)</f>
        <v>0</v>
      </c>
      <c r="C227" s="37">
        <f t="shared" si="57"/>
        <v>0</v>
      </c>
      <c r="D227" s="36" t="str">
        <f>VLOOKUP($A227,Raw!$B$2:$DG$512,MATCH(DPMS!D$1,Raw!$B$1:$DG$1,0),0)</f>
        <v>34</v>
      </c>
      <c r="E227" s="37">
        <f t="shared" si="58"/>
        <v>9.1891891891891897E-2</v>
      </c>
      <c r="F227" s="36" t="str">
        <f>VLOOKUP($A227,Raw!$B$2:$DG$512,MATCH(DPMS!F$1,Raw!$B$1:$DG$1,0),0)</f>
        <v>307</v>
      </c>
      <c r="G227" s="37">
        <f t="shared" si="59"/>
        <v>0.82972972972972969</v>
      </c>
      <c r="H227" s="36" t="str">
        <f>VLOOKUP($A227,Raw!$B$2:$DG$512,MATCH(DPMS!H$1,Raw!$B$1:$DG$1,0),0)</f>
        <v>29</v>
      </c>
      <c r="I227" s="37">
        <f t="shared" si="60"/>
        <v>7.8378378378378383E-2</v>
      </c>
      <c r="J227" s="36" t="str">
        <f>VLOOKUP($A227,Raw!$B$2:$DG$512,MATCH(DPMS!J$1,Raw!$B$1:$DG$1,0),0)</f>
        <v>0</v>
      </c>
      <c r="K227" s="37">
        <f t="shared" si="61"/>
        <v>0</v>
      </c>
      <c r="L227" s="36" t="str">
        <f>VLOOKUP($A227,Raw!$B$2:$DG$512,MATCH(DPMS!L$1,Raw!$B$1:$DG$1,0),0)</f>
        <v>0</v>
      </c>
      <c r="M227" s="37">
        <f t="shared" si="62"/>
        <v>0</v>
      </c>
      <c r="N227" s="36" t="str">
        <f>VLOOKUP($A227,Raw!$B$2:$DG$512,MATCH(DPMS!N$1,Raw!$B$1:$DG$1,0),0)</f>
        <v>370</v>
      </c>
      <c r="P227" s="38" t="str">
        <f>VLOOKUP($A227,Raw!$B$2:$DG$512,MATCH(DPMS!P$1,Raw!$B$1:$DG$1,0),0)</f>
        <v>0</v>
      </c>
      <c r="Q227" s="39">
        <f t="shared" si="63"/>
        <v>0</v>
      </c>
      <c r="R227" s="38" t="str">
        <f>VLOOKUP($A227,Raw!$B$2:$DG$512,MATCH(DPMS!R$1,Raw!$B$1:$DG$1,0),0)</f>
        <v>129.11544</v>
      </c>
      <c r="S227" s="39">
        <f t="shared" si="64"/>
        <v>0.22723690666074572</v>
      </c>
      <c r="T227" s="38" t="str">
        <f>VLOOKUP($A227,Raw!$B$2:$DG$512,MATCH(DPMS!T$1,Raw!$B$1:$DG$1,0),0)</f>
        <v>396.15445</v>
      </c>
      <c r="U227" s="39">
        <f t="shared" si="65"/>
        <v>0.69721260120314854</v>
      </c>
      <c r="V227" s="38" t="str">
        <f>VLOOKUP($A227,Raw!$B$2:$DG$512,MATCH(DPMS!V$1,Raw!$B$1:$DG$1,0),0)</f>
        <v>42.9276</v>
      </c>
      <c r="W227" s="39">
        <f t="shared" si="66"/>
        <v>7.5550492136105693E-2</v>
      </c>
      <c r="X227" s="38" t="str">
        <f>VLOOKUP($A227,Raw!$B$2:$DG$512,MATCH(DPMS!X$1,Raw!$B$1:$DG$1,0),0)</f>
        <v>0</v>
      </c>
      <c r="Y227" s="39">
        <f t="shared" si="67"/>
        <v>0</v>
      </c>
      <c r="Z227" s="38" t="str">
        <f>VLOOKUP($A227,Raw!$B$2:$DG$512,MATCH(DPMS!Z$1,Raw!$B$1:$DG$1,0),0)</f>
        <v>0</v>
      </c>
      <c r="AA227" s="39">
        <f t="shared" si="68"/>
        <v>0</v>
      </c>
      <c r="AB227" s="38" t="str">
        <f>VLOOKUP($A227,Raw!$B$2:$DG$512,MATCH(DPMS!AB$1,Raw!$B$1:$DG$1,0),0)</f>
        <v>568.19749</v>
      </c>
      <c r="AD227" s="25" t="e">
        <f t="shared" si="69"/>
        <v>#DIV/0!</v>
      </c>
      <c r="AE227" s="40">
        <f t="shared" si="70"/>
        <v>3.7975129411764708</v>
      </c>
      <c r="AF227" s="40">
        <f t="shared" si="71"/>
        <v>1.2904053745928339</v>
      </c>
      <c r="AG227" s="40">
        <f t="shared" si="72"/>
        <v>1.4802620689655173</v>
      </c>
      <c r="AH227" s="40">
        <f t="shared" si="73"/>
        <v>0</v>
      </c>
      <c r="AI227" s="40" t="e">
        <f t="shared" si="74"/>
        <v>#DIV/0!</v>
      </c>
      <c r="AJ227" s="40">
        <f t="shared" si="75"/>
        <v>1.5356688918918919</v>
      </c>
    </row>
    <row r="228" spans="1:36" x14ac:dyDescent="0.3">
      <c r="A228" s="1" t="s">
        <v>4011</v>
      </c>
      <c r="B228" s="36" t="str">
        <f>VLOOKUP($A228,Raw!$B$2:$DG$512,MATCH(DPMS!B$1,Raw!$B$1:$DG$1,0),0)</f>
        <v>0</v>
      </c>
      <c r="C228" s="37">
        <f t="shared" si="57"/>
        <v>0</v>
      </c>
      <c r="D228" s="36" t="str">
        <f>VLOOKUP($A228,Raw!$B$2:$DG$512,MATCH(DPMS!D$1,Raw!$B$1:$DG$1,0),0)</f>
        <v>1</v>
      </c>
      <c r="E228" s="37">
        <f t="shared" si="58"/>
        <v>1.6129032258064516E-2</v>
      </c>
      <c r="F228" s="36" t="str">
        <f>VLOOKUP($A228,Raw!$B$2:$DG$512,MATCH(DPMS!F$1,Raw!$B$1:$DG$1,0),0)</f>
        <v>52</v>
      </c>
      <c r="G228" s="37">
        <f t="shared" si="59"/>
        <v>0.83870967741935487</v>
      </c>
      <c r="H228" s="36" t="str">
        <f>VLOOKUP($A228,Raw!$B$2:$DG$512,MATCH(DPMS!H$1,Raw!$B$1:$DG$1,0),0)</f>
        <v>9</v>
      </c>
      <c r="I228" s="37">
        <f t="shared" si="60"/>
        <v>0.14516129032258066</v>
      </c>
      <c r="J228" s="36" t="str">
        <f>VLOOKUP($A228,Raw!$B$2:$DG$512,MATCH(DPMS!J$1,Raw!$B$1:$DG$1,0),0)</f>
        <v>0</v>
      </c>
      <c r="K228" s="37">
        <f t="shared" si="61"/>
        <v>0</v>
      </c>
      <c r="L228" s="36" t="str">
        <f>VLOOKUP($A228,Raw!$B$2:$DG$512,MATCH(DPMS!L$1,Raw!$B$1:$DG$1,0),0)</f>
        <v>0</v>
      </c>
      <c r="M228" s="37">
        <f t="shared" si="62"/>
        <v>0</v>
      </c>
      <c r="N228" s="36" t="str">
        <f>VLOOKUP($A228,Raw!$B$2:$DG$512,MATCH(DPMS!N$1,Raw!$B$1:$DG$1,0),0)</f>
        <v>62</v>
      </c>
      <c r="P228" s="38" t="str">
        <f>VLOOKUP($A228,Raw!$B$2:$DG$512,MATCH(DPMS!P$1,Raw!$B$1:$DG$1,0),0)</f>
        <v>0</v>
      </c>
      <c r="Q228" s="39">
        <f t="shared" si="63"/>
        <v>0</v>
      </c>
      <c r="R228" s="38" t="str">
        <f>VLOOKUP($A228,Raw!$B$2:$DG$512,MATCH(DPMS!R$1,Raw!$B$1:$DG$1,0),0)</f>
        <v>0.54754</v>
      </c>
      <c r="S228" s="39">
        <f t="shared" si="64"/>
        <v>4.1566831317495613E-3</v>
      </c>
      <c r="T228" s="38" t="str">
        <f>VLOOKUP($A228,Raw!$B$2:$DG$512,MATCH(DPMS!T$1,Raw!$B$1:$DG$1,0),0)</f>
        <v>110.03875</v>
      </c>
      <c r="U228" s="39">
        <f t="shared" si="65"/>
        <v>0.83536584717793594</v>
      </c>
      <c r="V228" s="38" t="str">
        <f>VLOOKUP($A228,Raw!$B$2:$DG$512,MATCH(DPMS!V$1,Raw!$B$1:$DG$1,0),0)</f>
        <v>21.13893</v>
      </c>
      <c r="W228" s="39">
        <f t="shared" si="66"/>
        <v>0.1604774696903144</v>
      </c>
      <c r="X228" s="38" t="str">
        <f>VLOOKUP($A228,Raw!$B$2:$DG$512,MATCH(DPMS!X$1,Raw!$B$1:$DG$1,0),0)</f>
        <v>0</v>
      </c>
      <c r="Y228" s="39">
        <f t="shared" si="67"/>
        <v>0</v>
      </c>
      <c r="Z228" s="38" t="str">
        <f>VLOOKUP($A228,Raw!$B$2:$DG$512,MATCH(DPMS!Z$1,Raw!$B$1:$DG$1,0),0)</f>
        <v>0</v>
      </c>
      <c r="AA228" s="39">
        <f t="shared" si="68"/>
        <v>0</v>
      </c>
      <c r="AB228" s="38" t="str">
        <f>VLOOKUP($A228,Raw!$B$2:$DG$512,MATCH(DPMS!AB$1,Raw!$B$1:$DG$1,0),0)</f>
        <v>131.72522</v>
      </c>
      <c r="AD228" s="25" t="e">
        <f t="shared" si="69"/>
        <v>#DIV/0!</v>
      </c>
      <c r="AE228" s="40">
        <f t="shared" si="70"/>
        <v>0.54754000000000003</v>
      </c>
      <c r="AF228" s="40">
        <f t="shared" si="71"/>
        <v>2.1161298076923076</v>
      </c>
      <c r="AG228" s="40">
        <f t="shared" si="72"/>
        <v>2.34877</v>
      </c>
      <c r="AH228" s="40">
        <f t="shared" si="73"/>
        <v>0</v>
      </c>
      <c r="AI228" s="40" t="e">
        <f t="shared" si="74"/>
        <v>#DIV/0!</v>
      </c>
      <c r="AJ228" s="40">
        <f t="shared" si="75"/>
        <v>2.1246003225806454</v>
      </c>
    </row>
    <row r="229" spans="1:36" x14ac:dyDescent="0.3">
      <c r="A229" s="1" t="s">
        <v>4034</v>
      </c>
      <c r="B229" s="36" t="str">
        <f>VLOOKUP($A229,Raw!$B$2:$DG$512,MATCH(DPMS!B$1,Raw!$B$1:$DG$1,0),0)</f>
        <v>0</v>
      </c>
      <c r="C229" s="37">
        <f t="shared" si="57"/>
        <v>0</v>
      </c>
      <c r="D229" s="36" t="str">
        <f>VLOOKUP($A229,Raw!$B$2:$DG$512,MATCH(DPMS!D$1,Raw!$B$1:$DG$1,0),0)</f>
        <v>15</v>
      </c>
      <c r="E229" s="37">
        <f t="shared" si="58"/>
        <v>0.17857142857142858</v>
      </c>
      <c r="F229" s="36" t="str">
        <f>VLOOKUP($A229,Raw!$B$2:$DG$512,MATCH(DPMS!F$1,Raw!$B$1:$DG$1,0),0)</f>
        <v>68</v>
      </c>
      <c r="G229" s="37">
        <f t="shared" si="59"/>
        <v>0.80952380952380953</v>
      </c>
      <c r="H229" s="36" t="str">
        <f>VLOOKUP($A229,Raw!$B$2:$DG$512,MATCH(DPMS!H$1,Raw!$B$1:$DG$1,0),0)</f>
        <v>1</v>
      </c>
      <c r="I229" s="37">
        <f t="shared" si="60"/>
        <v>1.1904761904761904E-2</v>
      </c>
      <c r="J229" s="36" t="str">
        <f>VLOOKUP($A229,Raw!$B$2:$DG$512,MATCH(DPMS!J$1,Raw!$B$1:$DG$1,0),0)</f>
        <v>0</v>
      </c>
      <c r="K229" s="37">
        <f t="shared" si="61"/>
        <v>0</v>
      </c>
      <c r="L229" s="36" t="str">
        <f>VLOOKUP($A229,Raw!$B$2:$DG$512,MATCH(DPMS!L$1,Raw!$B$1:$DG$1,0),0)</f>
        <v>0</v>
      </c>
      <c r="M229" s="37">
        <f t="shared" si="62"/>
        <v>0</v>
      </c>
      <c r="N229" s="36" t="str">
        <f>VLOOKUP($A229,Raw!$B$2:$DG$512,MATCH(DPMS!N$1,Raw!$B$1:$DG$1,0),0)</f>
        <v>84</v>
      </c>
      <c r="P229" s="38" t="str">
        <f>VLOOKUP($A229,Raw!$B$2:$DG$512,MATCH(DPMS!P$1,Raw!$B$1:$DG$1,0),0)</f>
        <v>0</v>
      </c>
      <c r="Q229" s="39">
        <f t="shared" si="63"/>
        <v>0</v>
      </c>
      <c r="R229" s="38" t="str">
        <f>VLOOKUP($A229,Raw!$B$2:$DG$512,MATCH(DPMS!R$1,Raw!$B$1:$DG$1,0),0)</f>
        <v>24.39</v>
      </c>
      <c r="S229" s="39">
        <f t="shared" si="64"/>
        <v>0.14286551077788193</v>
      </c>
      <c r="T229" s="38" t="str">
        <f>VLOOKUP($A229,Raw!$B$2:$DG$512,MATCH(DPMS!T$1,Raw!$B$1:$DG$1,0),0)</f>
        <v>141.84</v>
      </c>
      <c r="U229" s="39">
        <f t="shared" si="65"/>
        <v>0.83083411433926901</v>
      </c>
      <c r="V229" s="38" t="str">
        <f>VLOOKUP($A229,Raw!$B$2:$DG$512,MATCH(DPMS!V$1,Raw!$B$1:$DG$1,0),0)</f>
        <v>4.49</v>
      </c>
      <c r="W229" s="39">
        <f t="shared" si="66"/>
        <v>2.6300374882849111E-2</v>
      </c>
      <c r="X229" s="38" t="str">
        <f>VLOOKUP($A229,Raw!$B$2:$DG$512,MATCH(DPMS!X$1,Raw!$B$1:$DG$1,0),0)</f>
        <v>0</v>
      </c>
      <c r="Y229" s="39">
        <f t="shared" si="67"/>
        <v>0</v>
      </c>
      <c r="Z229" s="38" t="str">
        <f>VLOOKUP($A229,Raw!$B$2:$DG$512,MATCH(DPMS!Z$1,Raw!$B$1:$DG$1,0),0)</f>
        <v>0</v>
      </c>
      <c r="AA229" s="39">
        <f t="shared" si="68"/>
        <v>0</v>
      </c>
      <c r="AB229" s="38" t="str">
        <f>VLOOKUP($A229,Raw!$B$2:$DG$512,MATCH(DPMS!AB$1,Raw!$B$1:$DG$1,0),0)</f>
        <v>170.72</v>
      </c>
      <c r="AD229" s="25" t="e">
        <f t="shared" si="69"/>
        <v>#DIV/0!</v>
      </c>
      <c r="AE229" s="40">
        <f t="shared" si="70"/>
        <v>1.6260000000000001</v>
      </c>
      <c r="AF229" s="40">
        <f t="shared" si="71"/>
        <v>2.0858823529411765</v>
      </c>
      <c r="AG229" s="40">
        <f t="shared" si="72"/>
        <v>4.49</v>
      </c>
      <c r="AH229" s="40">
        <f t="shared" si="73"/>
        <v>0</v>
      </c>
      <c r="AI229" s="40" t="e">
        <f t="shared" si="74"/>
        <v>#DIV/0!</v>
      </c>
      <c r="AJ229" s="40">
        <f t="shared" si="75"/>
        <v>2.0323809523809522</v>
      </c>
    </row>
    <row r="230" spans="1:36" x14ac:dyDescent="0.3">
      <c r="A230" s="1" t="s">
        <v>4050</v>
      </c>
      <c r="B230" s="36" t="str">
        <f>VLOOKUP($A230,Raw!$B$2:$DG$512,MATCH(DPMS!B$1,Raw!$B$1:$DG$1,0),0)</f>
        <v>0</v>
      </c>
      <c r="C230" s="37">
        <f t="shared" si="57"/>
        <v>0</v>
      </c>
      <c r="D230" s="36" t="str">
        <f>VLOOKUP($A230,Raw!$B$2:$DG$512,MATCH(DPMS!D$1,Raw!$B$1:$DG$1,0),0)</f>
        <v>1</v>
      </c>
      <c r="E230" s="37">
        <f t="shared" si="58"/>
        <v>0.33333333333333331</v>
      </c>
      <c r="F230" s="36" t="str">
        <f>VLOOKUP($A230,Raw!$B$2:$DG$512,MATCH(DPMS!F$1,Raw!$B$1:$DG$1,0),0)</f>
        <v>2</v>
      </c>
      <c r="G230" s="37">
        <f t="shared" si="59"/>
        <v>0.66666666666666663</v>
      </c>
      <c r="H230" s="36" t="str">
        <f>VLOOKUP($A230,Raw!$B$2:$DG$512,MATCH(DPMS!H$1,Raw!$B$1:$DG$1,0),0)</f>
        <v>0</v>
      </c>
      <c r="I230" s="37">
        <f t="shared" si="60"/>
        <v>0</v>
      </c>
      <c r="J230" s="36" t="str">
        <f>VLOOKUP($A230,Raw!$B$2:$DG$512,MATCH(DPMS!J$1,Raw!$B$1:$DG$1,0),0)</f>
        <v>0</v>
      </c>
      <c r="K230" s="37">
        <f t="shared" si="61"/>
        <v>0</v>
      </c>
      <c r="L230" s="36" t="str">
        <f>VLOOKUP($A230,Raw!$B$2:$DG$512,MATCH(DPMS!L$1,Raw!$B$1:$DG$1,0),0)</f>
        <v>0</v>
      </c>
      <c r="M230" s="37">
        <f t="shared" si="62"/>
        <v>0</v>
      </c>
      <c r="N230" s="36" t="str">
        <f>VLOOKUP($A230,Raw!$B$2:$DG$512,MATCH(DPMS!N$1,Raw!$B$1:$DG$1,0),0)</f>
        <v>3</v>
      </c>
      <c r="P230" s="38" t="str">
        <f>VLOOKUP($A230,Raw!$B$2:$DG$512,MATCH(DPMS!P$1,Raw!$B$1:$DG$1,0),0)</f>
        <v>0</v>
      </c>
      <c r="Q230" s="39">
        <f t="shared" si="63"/>
        <v>0</v>
      </c>
      <c r="R230" s="38" t="str">
        <f>VLOOKUP($A230,Raw!$B$2:$DG$512,MATCH(DPMS!R$1,Raw!$B$1:$DG$1,0),0)</f>
        <v>0.62</v>
      </c>
      <c r="S230" s="39">
        <f t="shared" si="64"/>
        <v>0.23484848484848483</v>
      </c>
      <c r="T230" s="38" t="str">
        <f>VLOOKUP($A230,Raw!$B$2:$DG$512,MATCH(DPMS!T$1,Raw!$B$1:$DG$1,0),0)</f>
        <v>2.02</v>
      </c>
      <c r="U230" s="39">
        <f t="shared" si="65"/>
        <v>0.76515151515151514</v>
      </c>
      <c r="V230" s="38" t="str">
        <f>VLOOKUP($A230,Raw!$B$2:$DG$512,MATCH(DPMS!V$1,Raw!$B$1:$DG$1,0),0)</f>
        <v>0</v>
      </c>
      <c r="W230" s="39">
        <f t="shared" si="66"/>
        <v>0</v>
      </c>
      <c r="X230" s="38" t="str">
        <f>VLOOKUP($A230,Raw!$B$2:$DG$512,MATCH(DPMS!X$1,Raw!$B$1:$DG$1,0),0)</f>
        <v>0</v>
      </c>
      <c r="Y230" s="39">
        <f t="shared" si="67"/>
        <v>0</v>
      </c>
      <c r="Z230" s="38" t="str">
        <f>VLOOKUP($A230,Raw!$B$2:$DG$512,MATCH(DPMS!Z$1,Raw!$B$1:$DG$1,0),0)</f>
        <v>0</v>
      </c>
      <c r="AA230" s="39">
        <f t="shared" si="68"/>
        <v>0</v>
      </c>
      <c r="AB230" s="38" t="str">
        <f>VLOOKUP($A230,Raw!$B$2:$DG$512,MATCH(DPMS!AB$1,Raw!$B$1:$DG$1,0),0)</f>
        <v>2.64</v>
      </c>
      <c r="AD230" s="25" t="e">
        <f t="shared" si="69"/>
        <v>#DIV/0!</v>
      </c>
      <c r="AE230" s="40">
        <f t="shared" si="70"/>
        <v>0.62</v>
      </c>
      <c r="AF230" s="40">
        <f t="shared" si="71"/>
        <v>1.01</v>
      </c>
      <c r="AG230" s="40" t="e">
        <f t="shared" si="72"/>
        <v>#DIV/0!</v>
      </c>
      <c r="AH230" s="40">
        <f t="shared" si="73"/>
        <v>0</v>
      </c>
      <c r="AI230" s="40" t="e">
        <f t="shared" si="74"/>
        <v>#DIV/0!</v>
      </c>
      <c r="AJ230" s="40">
        <f t="shared" si="75"/>
        <v>0.88</v>
      </c>
    </row>
    <row r="231" spans="1:36" x14ac:dyDescent="0.3">
      <c r="A231" s="1" t="s">
        <v>4062</v>
      </c>
      <c r="B231" s="36" t="str">
        <f>VLOOKUP($A231,Raw!$B$2:$DG$512,MATCH(DPMS!B$1,Raw!$B$1:$DG$1,0),0)</f>
        <v>0</v>
      </c>
      <c r="C231" s="37">
        <f t="shared" si="57"/>
        <v>0</v>
      </c>
      <c r="D231" s="36" t="str">
        <f>VLOOKUP($A231,Raw!$B$2:$DG$512,MATCH(DPMS!D$1,Raw!$B$1:$DG$1,0),0)</f>
        <v>4</v>
      </c>
      <c r="E231" s="37">
        <f t="shared" si="58"/>
        <v>0.66666666666666663</v>
      </c>
      <c r="F231" s="36" t="str">
        <f>VLOOKUP($A231,Raw!$B$2:$DG$512,MATCH(DPMS!F$1,Raw!$B$1:$DG$1,0),0)</f>
        <v>2</v>
      </c>
      <c r="G231" s="37">
        <f t="shared" si="59"/>
        <v>0.33333333333333331</v>
      </c>
      <c r="H231" s="36" t="str">
        <f>VLOOKUP($A231,Raw!$B$2:$DG$512,MATCH(DPMS!H$1,Raw!$B$1:$DG$1,0),0)</f>
        <v>0</v>
      </c>
      <c r="I231" s="37">
        <f t="shared" si="60"/>
        <v>0</v>
      </c>
      <c r="J231" s="36" t="str">
        <f>VLOOKUP($A231,Raw!$B$2:$DG$512,MATCH(DPMS!J$1,Raw!$B$1:$DG$1,0),0)</f>
        <v>0</v>
      </c>
      <c r="K231" s="37">
        <f t="shared" si="61"/>
        <v>0</v>
      </c>
      <c r="L231" s="36" t="str">
        <f>VLOOKUP($A231,Raw!$B$2:$DG$512,MATCH(DPMS!L$1,Raw!$B$1:$DG$1,0),0)</f>
        <v>0</v>
      </c>
      <c r="M231" s="37">
        <f t="shared" si="62"/>
        <v>0</v>
      </c>
      <c r="N231" s="36" t="str">
        <f>VLOOKUP($A231,Raw!$B$2:$DG$512,MATCH(DPMS!N$1,Raw!$B$1:$DG$1,0),0)</f>
        <v>6</v>
      </c>
      <c r="P231" s="38" t="str">
        <f>VLOOKUP($A231,Raw!$B$2:$DG$512,MATCH(DPMS!P$1,Raw!$B$1:$DG$1,0),0)</f>
        <v>0</v>
      </c>
      <c r="Q231" s="39">
        <f t="shared" si="63"/>
        <v>0</v>
      </c>
      <c r="R231" s="38" t="str">
        <f>VLOOKUP($A231,Raw!$B$2:$DG$512,MATCH(DPMS!R$1,Raw!$B$1:$DG$1,0),0)</f>
        <v>82.73</v>
      </c>
      <c r="S231" s="39">
        <f t="shared" si="64"/>
        <v>0.97847427557658195</v>
      </c>
      <c r="T231" s="38" t="str">
        <f>VLOOKUP($A231,Raw!$B$2:$DG$512,MATCH(DPMS!T$1,Raw!$B$1:$DG$1,0),0)</f>
        <v>1.82</v>
      </c>
      <c r="U231" s="39">
        <f t="shared" si="65"/>
        <v>2.1525724423418099E-2</v>
      </c>
      <c r="V231" s="38" t="str">
        <f>VLOOKUP($A231,Raw!$B$2:$DG$512,MATCH(DPMS!V$1,Raw!$B$1:$DG$1,0),0)</f>
        <v>0</v>
      </c>
      <c r="W231" s="39">
        <f t="shared" si="66"/>
        <v>0</v>
      </c>
      <c r="X231" s="38" t="str">
        <f>VLOOKUP($A231,Raw!$B$2:$DG$512,MATCH(DPMS!X$1,Raw!$B$1:$DG$1,0),0)</f>
        <v>0</v>
      </c>
      <c r="Y231" s="39">
        <f t="shared" si="67"/>
        <v>0</v>
      </c>
      <c r="Z231" s="38" t="str">
        <f>VLOOKUP($A231,Raw!$B$2:$DG$512,MATCH(DPMS!Z$1,Raw!$B$1:$DG$1,0),0)</f>
        <v>0</v>
      </c>
      <c r="AA231" s="39">
        <f t="shared" si="68"/>
        <v>0</v>
      </c>
      <c r="AB231" s="38" t="str">
        <f>VLOOKUP($A231,Raw!$B$2:$DG$512,MATCH(DPMS!AB$1,Raw!$B$1:$DG$1,0),0)</f>
        <v>84.55</v>
      </c>
      <c r="AD231" s="25" t="e">
        <f t="shared" si="69"/>
        <v>#DIV/0!</v>
      </c>
      <c r="AE231" s="40">
        <f t="shared" si="70"/>
        <v>20.682500000000001</v>
      </c>
      <c r="AF231" s="40">
        <f t="shared" si="71"/>
        <v>0.91</v>
      </c>
      <c r="AG231" s="40" t="e">
        <f t="shared" si="72"/>
        <v>#DIV/0!</v>
      </c>
      <c r="AH231" s="40">
        <f t="shared" si="73"/>
        <v>0</v>
      </c>
      <c r="AI231" s="40" t="e">
        <f t="shared" si="74"/>
        <v>#DIV/0!</v>
      </c>
      <c r="AJ231" s="40">
        <f t="shared" si="75"/>
        <v>14.091666666666667</v>
      </c>
    </row>
    <row r="232" spans="1:36" x14ac:dyDescent="0.3">
      <c r="A232" s="1" t="s">
        <v>4075</v>
      </c>
      <c r="B232" s="36" t="str">
        <f>VLOOKUP($A232,Raw!$B$2:$DG$512,MATCH(DPMS!B$1,Raw!$B$1:$DG$1,0),0)</f>
        <v>0</v>
      </c>
      <c r="C232" s="37">
        <f t="shared" si="57"/>
        <v>0</v>
      </c>
      <c r="D232" s="36" t="str">
        <f>VLOOKUP($A232,Raw!$B$2:$DG$512,MATCH(DPMS!D$1,Raw!$B$1:$DG$1,0),0)</f>
        <v>0</v>
      </c>
      <c r="E232" s="37">
        <f t="shared" si="58"/>
        <v>0</v>
      </c>
      <c r="F232" s="36" t="str">
        <f>VLOOKUP($A232,Raw!$B$2:$DG$512,MATCH(DPMS!F$1,Raw!$B$1:$DG$1,0),0)</f>
        <v>32</v>
      </c>
      <c r="G232" s="37">
        <f t="shared" si="59"/>
        <v>1</v>
      </c>
      <c r="H232" s="36" t="str">
        <f>VLOOKUP($A232,Raw!$B$2:$DG$512,MATCH(DPMS!H$1,Raw!$B$1:$DG$1,0),0)</f>
        <v>0</v>
      </c>
      <c r="I232" s="37">
        <f t="shared" si="60"/>
        <v>0</v>
      </c>
      <c r="J232" s="36" t="str">
        <f>VLOOKUP($A232,Raw!$B$2:$DG$512,MATCH(DPMS!J$1,Raw!$B$1:$DG$1,0),0)</f>
        <v>0</v>
      </c>
      <c r="K232" s="37">
        <f t="shared" si="61"/>
        <v>0</v>
      </c>
      <c r="L232" s="36" t="str">
        <f>VLOOKUP($A232,Raw!$B$2:$DG$512,MATCH(DPMS!L$1,Raw!$B$1:$DG$1,0),0)</f>
        <v>0</v>
      </c>
      <c r="M232" s="37">
        <f t="shared" si="62"/>
        <v>0</v>
      </c>
      <c r="N232" s="36" t="str">
        <f>VLOOKUP($A232,Raw!$B$2:$DG$512,MATCH(DPMS!N$1,Raw!$B$1:$DG$1,0),0)</f>
        <v>32</v>
      </c>
      <c r="P232" s="38" t="str">
        <f>VLOOKUP($A232,Raw!$B$2:$DG$512,MATCH(DPMS!P$1,Raw!$B$1:$DG$1,0),0)</f>
        <v>0</v>
      </c>
      <c r="Q232" s="39">
        <f t="shared" si="63"/>
        <v>0</v>
      </c>
      <c r="R232" s="38" t="str">
        <f>VLOOKUP($A232,Raw!$B$2:$DG$512,MATCH(DPMS!R$1,Raw!$B$1:$DG$1,0),0)</f>
        <v>0</v>
      </c>
      <c r="S232" s="39">
        <f t="shared" si="64"/>
        <v>0</v>
      </c>
      <c r="T232" s="38" t="str">
        <f>VLOOKUP($A232,Raw!$B$2:$DG$512,MATCH(DPMS!T$1,Raw!$B$1:$DG$1,0),0)</f>
        <v>6.39</v>
      </c>
      <c r="U232" s="39">
        <f t="shared" si="65"/>
        <v>1</v>
      </c>
      <c r="V232" s="38" t="str">
        <f>VLOOKUP($A232,Raw!$B$2:$DG$512,MATCH(DPMS!V$1,Raw!$B$1:$DG$1,0),0)</f>
        <v>0</v>
      </c>
      <c r="W232" s="39">
        <f t="shared" si="66"/>
        <v>0</v>
      </c>
      <c r="X232" s="38" t="str">
        <f>VLOOKUP($A232,Raw!$B$2:$DG$512,MATCH(DPMS!X$1,Raw!$B$1:$DG$1,0),0)</f>
        <v>0</v>
      </c>
      <c r="Y232" s="39">
        <f t="shared" si="67"/>
        <v>0</v>
      </c>
      <c r="Z232" s="38" t="str">
        <f>VLOOKUP($A232,Raw!$B$2:$DG$512,MATCH(DPMS!Z$1,Raw!$B$1:$DG$1,0),0)</f>
        <v>0</v>
      </c>
      <c r="AA232" s="39">
        <f t="shared" si="68"/>
        <v>0</v>
      </c>
      <c r="AB232" s="38" t="str">
        <f>VLOOKUP($A232,Raw!$B$2:$DG$512,MATCH(DPMS!AB$1,Raw!$B$1:$DG$1,0),0)</f>
        <v>6.39</v>
      </c>
      <c r="AD232" s="25" t="e">
        <f t="shared" si="69"/>
        <v>#DIV/0!</v>
      </c>
      <c r="AE232" s="40" t="e">
        <f t="shared" si="70"/>
        <v>#DIV/0!</v>
      </c>
      <c r="AF232" s="40">
        <f t="shared" si="71"/>
        <v>0.19968749999999999</v>
      </c>
      <c r="AG232" s="40" t="e">
        <f t="shared" si="72"/>
        <v>#DIV/0!</v>
      </c>
      <c r="AH232" s="40">
        <f t="shared" si="73"/>
        <v>0</v>
      </c>
      <c r="AI232" s="40" t="e">
        <f t="shared" si="74"/>
        <v>#DIV/0!</v>
      </c>
      <c r="AJ232" s="40">
        <f t="shared" si="75"/>
        <v>0.19968749999999999</v>
      </c>
    </row>
    <row r="233" spans="1:36" x14ac:dyDescent="0.3">
      <c r="A233" s="1" t="s">
        <v>4083</v>
      </c>
      <c r="B233" s="36" t="str">
        <f>VLOOKUP($A233,Raw!$B$2:$DG$512,MATCH(DPMS!B$1,Raw!$B$1:$DG$1,0),0)</f>
        <v>0</v>
      </c>
      <c r="C233" s="37" t="e">
        <f t="shared" si="57"/>
        <v>#DIV/0!</v>
      </c>
      <c r="D233" s="36" t="str">
        <f>VLOOKUP($A233,Raw!$B$2:$DG$512,MATCH(DPMS!D$1,Raw!$B$1:$DG$1,0),0)</f>
        <v>0</v>
      </c>
      <c r="E233" s="37" t="e">
        <f t="shared" si="58"/>
        <v>#DIV/0!</v>
      </c>
      <c r="F233" s="36" t="str">
        <f>VLOOKUP($A233,Raw!$B$2:$DG$512,MATCH(DPMS!F$1,Raw!$B$1:$DG$1,0),0)</f>
        <v>0</v>
      </c>
      <c r="G233" s="37" t="e">
        <f t="shared" si="59"/>
        <v>#DIV/0!</v>
      </c>
      <c r="H233" s="36" t="str">
        <f>VLOOKUP($A233,Raw!$B$2:$DG$512,MATCH(DPMS!H$1,Raw!$B$1:$DG$1,0),0)</f>
        <v>0</v>
      </c>
      <c r="I233" s="37" t="e">
        <f t="shared" si="60"/>
        <v>#DIV/0!</v>
      </c>
      <c r="J233" s="36" t="str">
        <f>VLOOKUP($A233,Raw!$B$2:$DG$512,MATCH(DPMS!J$1,Raw!$B$1:$DG$1,0),0)</f>
        <v>0</v>
      </c>
      <c r="K233" s="37" t="e">
        <f t="shared" si="61"/>
        <v>#DIV/0!</v>
      </c>
      <c r="L233" s="36" t="str">
        <f>VLOOKUP($A233,Raw!$B$2:$DG$512,MATCH(DPMS!L$1,Raw!$B$1:$DG$1,0),0)</f>
        <v>0</v>
      </c>
      <c r="M233" s="37" t="e">
        <f t="shared" si="62"/>
        <v>#DIV/0!</v>
      </c>
      <c r="N233" s="36" t="str">
        <f>VLOOKUP($A233,Raw!$B$2:$DG$512,MATCH(DPMS!N$1,Raw!$B$1:$DG$1,0),0)</f>
        <v>0</v>
      </c>
      <c r="P233" s="38" t="str">
        <f>VLOOKUP($A233,Raw!$B$2:$DG$512,MATCH(DPMS!P$1,Raw!$B$1:$DG$1,0),0)</f>
        <v>0</v>
      </c>
      <c r="Q233" s="39" t="e">
        <f t="shared" si="63"/>
        <v>#DIV/0!</v>
      </c>
      <c r="R233" s="38" t="str">
        <f>VLOOKUP($A233,Raw!$B$2:$DG$512,MATCH(DPMS!R$1,Raw!$B$1:$DG$1,0),0)</f>
        <v>0</v>
      </c>
      <c r="S233" s="39" t="e">
        <f t="shared" si="64"/>
        <v>#DIV/0!</v>
      </c>
      <c r="T233" s="38" t="str">
        <f>VLOOKUP($A233,Raw!$B$2:$DG$512,MATCH(DPMS!T$1,Raw!$B$1:$DG$1,0),0)</f>
        <v>0</v>
      </c>
      <c r="U233" s="39" t="e">
        <f t="shared" si="65"/>
        <v>#DIV/0!</v>
      </c>
      <c r="V233" s="38" t="str">
        <f>VLOOKUP($A233,Raw!$B$2:$DG$512,MATCH(DPMS!V$1,Raw!$B$1:$DG$1,0),0)</f>
        <v>0</v>
      </c>
      <c r="W233" s="39" t="e">
        <f t="shared" si="66"/>
        <v>#DIV/0!</v>
      </c>
      <c r="X233" s="38" t="str">
        <f>VLOOKUP($A233,Raw!$B$2:$DG$512,MATCH(DPMS!X$1,Raw!$B$1:$DG$1,0),0)</f>
        <v>0</v>
      </c>
      <c r="Y233" s="39" t="e">
        <f t="shared" si="67"/>
        <v>#DIV/0!</v>
      </c>
      <c r="Z233" s="38" t="str">
        <f>VLOOKUP($A233,Raw!$B$2:$DG$512,MATCH(DPMS!Z$1,Raw!$B$1:$DG$1,0),0)</f>
        <v>0</v>
      </c>
      <c r="AA233" s="39" t="e">
        <f t="shared" si="68"/>
        <v>#DIV/0!</v>
      </c>
      <c r="AB233" s="38" t="str">
        <f>VLOOKUP($A233,Raw!$B$2:$DG$512,MATCH(DPMS!AB$1,Raw!$B$1:$DG$1,0),0)</f>
        <v>0</v>
      </c>
      <c r="AD233" s="25" t="e">
        <f t="shared" si="69"/>
        <v>#DIV/0!</v>
      </c>
      <c r="AE233" s="40" t="e">
        <f t="shared" si="70"/>
        <v>#DIV/0!</v>
      </c>
      <c r="AF233" s="40" t="e">
        <f t="shared" si="71"/>
        <v>#DIV/0!</v>
      </c>
      <c r="AG233" s="40" t="e">
        <f t="shared" si="72"/>
        <v>#DIV/0!</v>
      </c>
      <c r="AH233" s="40">
        <f t="shared" si="73"/>
        <v>0</v>
      </c>
      <c r="AI233" s="40" t="e">
        <f t="shared" si="74"/>
        <v>#DIV/0!</v>
      </c>
      <c r="AJ233" s="40" t="e">
        <f t="shared" si="75"/>
        <v>#DIV/0!</v>
      </c>
    </row>
    <row r="234" spans="1:36" x14ac:dyDescent="0.3">
      <c r="A234" s="1" t="s">
        <v>4088</v>
      </c>
      <c r="B234" s="36" t="str">
        <f>VLOOKUP($A234,Raw!$B$2:$DG$512,MATCH(DPMS!B$1,Raw!$B$1:$DG$1,0),0)</f>
        <v>0</v>
      </c>
      <c r="C234" s="37">
        <f t="shared" si="57"/>
        <v>0</v>
      </c>
      <c r="D234" s="36" t="str">
        <f>VLOOKUP($A234,Raw!$B$2:$DG$512,MATCH(DPMS!D$1,Raw!$B$1:$DG$1,0),0)</f>
        <v>2</v>
      </c>
      <c r="E234" s="37">
        <f t="shared" si="58"/>
        <v>5.8823529411764705E-2</v>
      </c>
      <c r="F234" s="36" t="str">
        <f>VLOOKUP($A234,Raw!$B$2:$DG$512,MATCH(DPMS!F$1,Raw!$B$1:$DG$1,0),0)</f>
        <v>32</v>
      </c>
      <c r="G234" s="37">
        <f t="shared" si="59"/>
        <v>0.94117647058823528</v>
      </c>
      <c r="H234" s="36" t="str">
        <f>VLOOKUP($A234,Raw!$B$2:$DG$512,MATCH(DPMS!H$1,Raw!$B$1:$DG$1,0),0)</f>
        <v>0</v>
      </c>
      <c r="I234" s="37">
        <f t="shared" si="60"/>
        <v>0</v>
      </c>
      <c r="J234" s="36" t="str">
        <f>VLOOKUP($A234,Raw!$B$2:$DG$512,MATCH(DPMS!J$1,Raw!$B$1:$DG$1,0),0)</f>
        <v>0</v>
      </c>
      <c r="K234" s="37">
        <f t="shared" si="61"/>
        <v>0</v>
      </c>
      <c r="L234" s="36" t="str">
        <f>VLOOKUP($A234,Raw!$B$2:$DG$512,MATCH(DPMS!L$1,Raw!$B$1:$DG$1,0),0)</f>
        <v>0</v>
      </c>
      <c r="M234" s="37">
        <f t="shared" si="62"/>
        <v>0</v>
      </c>
      <c r="N234" s="36" t="str">
        <f>VLOOKUP($A234,Raw!$B$2:$DG$512,MATCH(DPMS!N$1,Raw!$B$1:$DG$1,0),0)</f>
        <v>34</v>
      </c>
      <c r="P234" s="38" t="str">
        <f>VLOOKUP($A234,Raw!$B$2:$DG$512,MATCH(DPMS!P$1,Raw!$B$1:$DG$1,0),0)</f>
        <v>0</v>
      </c>
      <c r="Q234" s="39">
        <f t="shared" si="63"/>
        <v>0</v>
      </c>
      <c r="R234" s="38" t="str">
        <f>VLOOKUP($A234,Raw!$B$2:$DG$512,MATCH(DPMS!R$1,Raw!$B$1:$DG$1,0),0)</f>
        <v>6.42</v>
      </c>
      <c r="S234" s="39">
        <f t="shared" si="64"/>
        <v>2.9150018162005083E-2</v>
      </c>
      <c r="T234" s="38" t="str">
        <f>VLOOKUP($A234,Raw!$B$2:$DG$512,MATCH(DPMS!T$1,Raw!$B$1:$DG$1,0),0)</f>
        <v>213.82</v>
      </c>
      <c r="U234" s="39">
        <f t="shared" si="65"/>
        <v>0.97084998183799487</v>
      </c>
      <c r="V234" s="38" t="str">
        <f>VLOOKUP($A234,Raw!$B$2:$DG$512,MATCH(DPMS!V$1,Raw!$B$1:$DG$1,0),0)</f>
        <v>0</v>
      </c>
      <c r="W234" s="39">
        <f t="shared" si="66"/>
        <v>0</v>
      </c>
      <c r="X234" s="38" t="str">
        <f>VLOOKUP($A234,Raw!$B$2:$DG$512,MATCH(DPMS!X$1,Raw!$B$1:$DG$1,0),0)</f>
        <v>0</v>
      </c>
      <c r="Y234" s="39">
        <f t="shared" si="67"/>
        <v>0</v>
      </c>
      <c r="Z234" s="38" t="str">
        <f>VLOOKUP($A234,Raw!$B$2:$DG$512,MATCH(DPMS!Z$1,Raw!$B$1:$DG$1,0),0)</f>
        <v>0</v>
      </c>
      <c r="AA234" s="39">
        <f t="shared" si="68"/>
        <v>0</v>
      </c>
      <c r="AB234" s="38" t="str">
        <f>VLOOKUP($A234,Raw!$B$2:$DG$512,MATCH(DPMS!AB$1,Raw!$B$1:$DG$1,0),0)</f>
        <v>220.24</v>
      </c>
      <c r="AD234" s="25" t="e">
        <f t="shared" si="69"/>
        <v>#DIV/0!</v>
      </c>
      <c r="AE234" s="40">
        <f t="shared" si="70"/>
        <v>3.21</v>
      </c>
      <c r="AF234" s="40">
        <f t="shared" si="71"/>
        <v>6.6818749999999998</v>
      </c>
      <c r="AG234" s="40" t="e">
        <f t="shared" si="72"/>
        <v>#DIV/0!</v>
      </c>
      <c r="AH234" s="40">
        <f t="shared" si="73"/>
        <v>0</v>
      </c>
      <c r="AI234" s="40" t="e">
        <f t="shared" si="74"/>
        <v>#DIV/0!</v>
      </c>
      <c r="AJ234" s="40">
        <f t="shared" si="75"/>
        <v>6.4776470588235293</v>
      </c>
    </row>
    <row r="235" spans="1:36" x14ac:dyDescent="0.3">
      <c r="A235" s="1" t="s">
        <v>4102</v>
      </c>
      <c r="B235" s="36" t="str">
        <f>VLOOKUP($A235,Raw!$B$2:$DG$512,MATCH(DPMS!B$1,Raw!$B$1:$DG$1,0),0)</f>
        <v>0</v>
      </c>
      <c r="C235" s="37">
        <f t="shared" si="57"/>
        <v>0</v>
      </c>
      <c r="D235" s="36" t="str">
        <f>VLOOKUP($A235,Raw!$B$2:$DG$512,MATCH(DPMS!D$1,Raw!$B$1:$DG$1,0),0)</f>
        <v>28</v>
      </c>
      <c r="E235" s="37">
        <f t="shared" si="58"/>
        <v>7.6294277929155316E-2</v>
      </c>
      <c r="F235" s="36" t="str">
        <f>VLOOKUP($A235,Raw!$B$2:$DG$512,MATCH(DPMS!F$1,Raw!$B$1:$DG$1,0),0)</f>
        <v>298</v>
      </c>
      <c r="G235" s="37">
        <f t="shared" si="59"/>
        <v>0.81198910081743869</v>
      </c>
      <c r="H235" s="36" t="str">
        <f>VLOOKUP($A235,Raw!$B$2:$DG$512,MATCH(DPMS!H$1,Raw!$B$1:$DG$1,0),0)</f>
        <v>41</v>
      </c>
      <c r="I235" s="37">
        <f t="shared" si="60"/>
        <v>0.11171662125340599</v>
      </c>
      <c r="J235" s="36" t="str">
        <f>VLOOKUP($A235,Raw!$B$2:$DG$512,MATCH(DPMS!J$1,Raw!$B$1:$DG$1,0),0)</f>
        <v>0</v>
      </c>
      <c r="K235" s="37">
        <f t="shared" si="61"/>
        <v>0</v>
      </c>
      <c r="L235" s="36" t="str">
        <f>VLOOKUP($A235,Raw!$B$2:$DG$512,MATCH(DPMS!L$1,Raw!$B$1:$DG$1,0),0)</f>
        <v>0</v>
      </c>
      <c r="M235" s="37">
        <f t="shared" si="62"/>
        <v>0</v>
      </c>
      <c r="N235" s="36" t="str">
        <f>VLOOKUP($A235,Raw!$B$2:$DG$512,MATCH(DPMS!N$1,Raw!$B$1:$DG$1,0),0)</f>
        <v>367</v>
      </c>
      <c r="P235" s="38" t="str">
        <f>VLOOKUP($A235,Raw!$B$2:$DG$512,MATCH(DPMS!P$1,Raw!$B$1:$DG$1,0),0)</f>
        <v>0</v>
      </c>
      <c r="Q235" s="39">
        <f t="shared" si="63"/>
        <v>0</v>
      </c>
      <c r="R235" s="38" t="str">
        <f>VLOOKUP($A235,Raw!$B$2:$DG$512,MATCH(DPMS!R$1,Raw!$B$1:$DG$1,0),0)</f>
        <v>168.32</v>
      </c>
      <c r="S235" s="39">
        <f t="shared" si="64"/>
        <v>9.1568834390538464E-2</v>
      </c>
      <c r="T235" s="38" t="str">
        <f>VLOOKUP($A235,Raw!$B$2:$DG$512,MATCH(DPMS!T$1,Raw!$B$1:$DG$1,0),0)</f>
        <v>1414.49</v>
      </c>
      <c r="U235" s="39">
        <f t="shared" si="65"/>
        <v>0.76950570673165841</v>
      </c>
      <c r="V235" s="38" t="str">
        <f>VLOOKUP($A235,Raw!$B$2:$DG$512,MATCH(DPMS!V$1,Raw!$B$1:$DG$1,0),0)</f>
        <v>255.37</v>
      </c>
      <c r="W235" s="39">
        <f t="shared" si="66"/>
        <v>0.13892545887780305</v>
      </c>
      <c r="X235" s="38" t="str">
        <f>VLOOKUP($A235,Raw!$B$2:$DG$512,MATCH(DPMS!X$1,Raw!$B$1:$DG$1,0),0)</f>
        <v>0</v>
      </c>
      <c r="Y235" s="39">
        <f t="shared" si="67"/>
        <v>0</v>
      </c>
      <c r="Z235" s="38" t="str">
        <f>VLOOKUP($A235,Raw!$B$2:$DG$512,MATCH(DPMS!Z$1,Raw!$B$1:$DG$1,0),0)</f>
        <v>0</v>
      </c>
      <c r="AA235" s="39">
        <f t="shared" si="68"/>
        <v>0</v>
      </c>
      <c r="AB235" s="38" t="str">
        <f>VLOOKUP($A235,Raw!$B$2:$DG$512,MATCH(DPMS!AB$1,Raw!$B$1:$DG$1,0),0)</f>
        <v>1838.18</v>
      </c>
      <c r="AD235" s="25" t="e">
        <f t="shared" si="69"/>
        <v>#DIV/0!</v>
      </c>
      <c r="AE235" s="40">
        <f t="shared" si="70"/>
        <v>6.0114285714285716</v>
      </c>
      <c r="AF235" s="40">
        <f t="shared" si="71"/>
        <v>4.7466107382550335</v>
      </c>
      <c r="AG235" s="40">
        <f t="shared" si="72"/>
        <v>6.2285365853658536</v>
      </c>
      <c r="AH235" s="40">
        <f t="shared" si="73"/>
        <v>0</v>
      </c>
      <c r="AI235" s="40" t="e">
        <f t="shared" si="74"/>
        <v>#DIV/0!</v>
      </c>
      <c r="AJ235" s="40">
        <f t="shared" si="75"/>
        <v>5.0086648501362401</v>
      </c>
    </row>
    <row r="236" spans="1:36" x14ac:dyDescent="0.3">
      <c r="A236" s="1" t="s">
        <v>4112</v>
      </c>
      <c r="B236" s="36" t="str">
        <f>VLOOKUP($A236,Raw!$B$2:$DG$512,MATCH(DPMS!B$1,Raw!$B$1:$DG$1,0),0)</f>
        <v>0</v>
      </c>
      <c r="C236" s="37">
        <f t="shared" si="57"/>
        <v>0</v>
      </c>
      <c r="D236" s="36" t="str">
        <f>VLOOKUP($A236,Raw!$B$2:$DG$512,MATCH(DPMS!D$1,Raw!$B$1:$DG$1,0),0)</f>
        <v>2</v>
      </c>
      <c r="E236" s="37">
        <f t="shared" si="58"/>
        <v>0.2857142857142857</v>
      </c>
      <c r="F236" s="36" t="str">
        <f>VLOOKUP($A236,Raw!$B$2:$DG$512,MATCH(DPMS!F$1,Raw!$B$1:$DG$1,0),0)</f>
        <v>5</v>
      </c>
      <c r="G236" s="37">
        <f t="shared" si="59"/>
        <v>0.7142857142857143</v>
      </c>
      <c r="H236" s="36" t="str">
        <f>VLOOKUP($A236,Raw!$B$2:$DG$512,MATCH(DPMS!H$1,Raw!$B$1:$DG$1,0),0)</f>
        <v>0</v>
      </c>
      <c r="I236" s="37">
        <f t="shared" si="60"/>
        <v>0</v>
      </c>
      <c r="J236" s="36" t="str">
        <f>VLOOKUP($A236,Raw!$B$2:$DG$512,MATCH(DPMS!J$1,Raw!$B$1:$DG$1,0),0)</f>
        <v>0</v>
      </c>
      <c r="K236" s="37">
        <f t="shared" si="61"/>
        <v>0</v>
      </c>
      <c r="L236" s="36" t="str">
        <f>VLOOKUP($A236,Raw!$B$2:$DG$512,MATCH(DPMS!L$1,Raw!$B$1:$DG$1,0),0)</f>
        <v>0</v>
      </c>
      <c r="M236" s="37">
        <f t="shared" si="62"/>
        <v>0</v>
      </c>
      <c r="N236" s="36" t="str">
        <f>VLOOKUP($A236,Raw!$B$2:$DG$512,MATCH(DPMS!N$1,Raw!$B$1:$DG$1,0),0)</f>
        <v>7</v>
      </c>
      <c r="P236" s="38" t="str">
        <f>VLOOKUP($A236,Raw!$B$2:$DG$512,MATCH(DPMS!P$1,Raw!$B$1:$DG$1,0),0)</f>
        <v>0</v>
      </c>
      <c r="Q236" s="39">
        <f t="shared" si="63"/>
        <v>0</v>
      </c>
      <c r="R236" s="38" t="str">
        <f>VLOOKUP($A236,Raw!$B$2:$DG$512,MATCH(DPMS!R$1,Raw!$B$1:$DG$1,0),0)</f>
        <v>9.78</v>
      </c>
      <c r="S236" s="39">
        <f t="shared" si="64"/>
        <v>0.34497354497354493</v>
      </c>
      <c r="T236" s="38" t="str">
        <f>VLOOKUP($A236,Raw!$B$2:$DG$512,MATCH(DPMS!T$1,Raw!$B$1:$DG$1,0),0)</f>
        <v>18.57</v>
      </c>
      <c r="U236" s="39">
        <f t="shared" si="65"/>
        <v>0.65502645502645496</v>
      </c>
      <c r="V236" s="38" t="str">
        <f>VLOOKUP($A236,Raw!$B$2:$DG$512,MATCH(DPMS!V$1,Raw!$B$1:$DG$1,0),0)</f>
        <v>0</v>
      </c>
      <c r="W236" s="39">
        <f t="shared" si="66"/>
        <v>0</v>
      </c>
      <c r="X236" s="38" t="str">
        <f>VLOOKUP($A236,Raw!$B$2:$DG$512,MATCH(DPMS!X$1,Raw!$B$1:$DG$1,0),0)</f>
        <v>0</v>
      </c>
      <c r="Y236" s="39">
        <f t="shared" si="67"/>
        <v>0</v>
      </c>
      <c r="Z236" s="38" t="str">
        <f>VLOOKUP($A236,Raw!$B$2:$DG$512,MATCH(DPMS!Z$1,Raw!$B$1:$DG$1,0),0)</f>
        <v>0</v>
      </c>
      <c r="AA236" s="39">
        <f t="shared" si="68"/>
        <v>0</v>
      </c>
      <c r="AB236" s="38" t="str">
        <f>VLOOKUP($A236,Raw!$B$2:$DG$512,MATCH(DPMS!AB$1,Raw!$B$1:$DG$1,0),0)</f>
        <v>28.35</v>
      </c>
      <c r="AD236" s="25" t="e">
        <f t="shared" si="69"/>
        <v>#DIV/0!</v>
      </c>
      <c r="AE236" s="40">
        <f t="shared" si="70"/>
        <v>4.8899999999999997</v>
      </c>
      <c r="AF236" s="40">
        <f t="shared" si="71"/>
        <v>3.714</v>
      </c>
      <c r="AG236" s="40" t="e">
        <f t="shared" si="72"/>
        <v>#DIV/0!</v>
      </c>
      <c r="AH236" s="40">
        <f t="shared" si="73"/>
        <v>0</v>
      </c>
      <c r="AI236" s="40" t="e">
        <f t="shared" si="74"/>
        <v>#DIV/0!</v>
      </c>
      <c r="AJ236" s="40">
        <f t="shared" si="75"/>
        <v>4.05</v>
      </c>
    </row>
    <row r="237" spans="1:36" x14ac:dyDescent="0.3">
      <c r="A237" s="1" t="s">
        <v>4126</v>
      </c>
      <c r="B237" s="36" t="str">
        <f>VLOOKUP($A237,Raw!$B$2:$DG$512,MATCH(DPMS!B$1,Raw!$B$1:$DG$1,0),0)</f>
        <v>0</v>
      </c>
      <c r="C237" s="37">
        <f t="shared" si="57"/>
        <v>0</v>
      </c>
      <c r="D237" s="36" t="str">
        <f>VLOOKUP($A237,Raw!$B$2:$DG$512,MATCH(DPMS!D$1,Raw!$B$1:$DG$1,0),0)</f>
        <v>5</v>
      </c>
      <c r="E237" s="37">
        <f t="shared" si="58"/>
        <v>3.4722222222222224E-2</v>
      </c>
      <c r="F237" s="36" t="str">
        <f>VLOOKUP($A237,Raw!$B$2:$DG$512,MATCH(DPMS!F$1,Raw!$B$1:$DG$1,0),0)</f>
        <v>121</v>
      </c>
      <c r="G237" s="37">
        <f t="shared" si="59"/>
        <v>0.84027777777777779</v>
      </c>
      <c r="H237" s="36" t="str">
        <f>VLOOKUP($A237,Raw!$B$2:$DG$512,MATCH(DPMS!H$1,Raw!$B$1:$DG$1,0),0)</f>
        <v>18</v>
      </c>
      <c r="I237" s="37">
        <f t="shared" si="60"/>
        <v>0.125</v>
      </c>
      <c r="J237" s="36" t="str">
        <f>VLOOKUP($A237,Raw!$B$2:$DG$512,MATCH(DPMS!J$1,Raw!$B$1:$DG$1,0),0)</f>
        <v>0</v>
      </c>
      <c r="K237" s="37">
        <f t="shared" si="61"/>
        <v>0</v>
      </c>
      <c r="L237" s="36" t="str">
        <f>VLOOKUP($A237,Raw!$B$2:$DG$512,MATCH(DPMS!L$1,Raw!$B$1:$DG$1,0),0)</f>
        <v>0</v>
      </c>
      <c r="M237" s="37">
        <f t="shared" si="62"/>
        <v>0</v>
      </c>
      <c r="N237" s="36" t="str">
        <f>VLOOKUP($A237,Raw!$B$2:$DG$512,MATCH(DPMS!N$1,Raw!$B$1:$DG$1,0),0)</f>
        <v>144</v>
      </c>
      <c r="P237" s="38" t="str">
        <f>VLOOKUP($A237,Raw!$B$2:$DG$512,MATCH(DPMS!P$1,Raw!$B$1:$DG$1,0),0)</f>
        <v>0</v>
      </c>
      <c r="Q237" s="39">
        <f t="shared" si="63"/>
        <v>0</v>
      </c>
      <c r="R237" s="38" t="str">
        <f>VLOOKUP($A237,Raw!$B$2:$DG$512,MATCH(DPMS!R$1,Raw!$B$1:$DG$1,0),0)</f>
        <v>4.79</v>
      </c>
      <c r="S237" s="39">
        <f t="shared" si="64"/>
        <v>2.6330255057167989E-2</v>
      </c>
      <c r="T237" s="38" t="str">
        <f>VLOOKUP($A237,Raw!$B$2:$DG$512,MATCH(DPMS!T$1,Raw!$B$1:$DG$1,0),0)</f>
        <v>160.38</v>
      </c>
      <c r="U237" s="39">
        <f t="shared" si="65"/>
        <v>0.88159630606860162</v>
      </c>
      <c r="V237" s="38" t="str">
        <f>VLOOKUP($A237,Raw!$B$2:$DG$512,MATCH(DPMS!V$1,Raw!$B$1:$DG$1,0),0)</f>
        <v>16.75</v>
      </c>
      <c r="W237" s="39">
        <f t="shared" si="66"/>
        <v>9.2073438874230432E-2</v>
      </c>
      <c r="X237" s="38" t="str">
        <f>VLOOKUP($A237,Raw!$B$2:$DG$512,MATCH(DPMS!X$1,Raw!$B$1:$DG$1,0),0)</f>
        <v>0</v>
      </c>
      <c r="Y237" s="39">
        <f t="shared" si="67"/>
        <v>0</v>
      </c>
      <c r="Z237" s="38" t="str">
        <f>VLOOKUP($A237,Raw!$B$2:$DG$512,MATCH(DPMS!Z$1,Raw!$B$1:$DG$1,0),0)</f>
        <v>0</v>
      </c>
      <c r="AA237" s="39">
        <f t="shared" si="68"/>
        <v>0</v>
      </c>
      <c r="AB237" s="38" t="str">
        <f>VLOOKUP($A237,Raw!$B$2:$DG$512,MATCH(DPMS!AB$1,Raw!$B$1:$DG$1,0),0)</f>
        <v>181.92</v>
      </c>
      <c r="AD237" s="25" t="e">
        <f t="shared" si="69"/>
        <v>#DIV/0!</v>
      </c>
      <c r="AE237" s="40">
        <f t="shared" si="70"/>
        <v>0.95799999999999996</v>
      </c>
      <c r="AF237" s="40">
        <f t="shared" si="71"/>
        <v>1.3254545454545454</v>
      </c>
      <c r="AG237" s="40">
        <f t="shared" si="72"/>
        <v>0.93055555555555558</v>
      </c>
      <c r="AH237" s="40">
        <f t="shared" si="73"/>
        <v>0</v>
      </c>
      <c r="AI237" s="40" t="e">
        <f t="shared" si="74"/>
        <v>#DIV/0!</v>
      </c>
      <c r="AJ237" s="40">
        <f t="shared" si="75"/>
        <v>1.2633333333333332</v>
      </c>
    </row>
    <row r="238" spans="1:36" x14ac:dyDescent="0.3">
      <c r="A238" s="1" t="s">
        <v>4145</v>
      </c>
      <c r="B238" s="36" t="str">
        <f>VLOOKUP($A238,Raw!$B$2:$DG$512,MATCH(DPMS!B$1,Raw!$B$1:$DG$1,0),0)</f>
        <v>0</v>
      </c>
      <c r="C238" s="37">
        <f t="shared" si="57"/>
        <v>0</v>
      </c>
      <c r="D238" s="36" t="str">
        <f>VLOOKUP($A238,Raw!$B$2:$DG$512,MATCH(DPMS!D$1,Raw!$B$1:$DG$1,0),0)</f>
        <v>24</v>
      </c>
      <c r="E238" s="37">
        <f t="shared" si="58"/>
        <v>7.4303405572755415E-2</v>
      </c>
      <c r="F238" s="36" t="str">
        <f>VLOOKUP($A238,Raw!$B$2:$DG$512,MATCH(DPMS!F$1,Raw!$B$1:$DG$1,0),0)</f>
        <v>280</v>
      </c>
      <c r="G238" s="37">
        <f t="shared" si="59"/>
        <v>0.86687306501547989</v>
      </c>
      <c r="H238" s="36" t="str">
        <f>VLOOKUP($A238,Raw!$B$2:$DG$512,MATCH(DPMS!H$1,Raw!$B$1:$DG$1,0),0)</f>
        <v>19</v>
      </c>
      <c r="I238" s="37">
        <f t="shared" si="60"/>
        <v>5.8823529411764705E-2</v>
      </c>
      <c r="J238" s="36" t="str">
        <f>VLOOKUP($A238,Raw!$B$2:$DG$512,MATCH(DPMS!J$1,Raw!$B$1:$DG$1,0),0)</f>
        <v>0</v>
      </c>
      <c r="K238" s="37">
        <f t="shared" si="61"/>
        <v>0</v>
      </c>
      <c r="L238" s="36" t="str">
        <f>VLOOKUP($A238,Raw!$B$2:$DG$512,MATCH(DPMS!L$1,Raw!$B$1:$DG$1,0),0)</f>
        <v>0</v>
      </c>
      <c r="M238" s="37">
        <f t="shared" si="62"/>
        <v>0</v>
      </c>
      <c r="N238" s="36" t="str">
        <f>VLOOKUP($A238,Raw!$B$2:$DG$512,MATCH(DPMS!N$1,Raw!$B$1:$DG$1,0),0)</f>
        <v>323</v>
      </c>
      <c r="P238" s="38" t="str">
        <f>VLOOKUP($A238,Raw!$B$2:$DG$512,MATCH(DPMS!P$1,Raw!$B$1:$DG$1,0),0)</f>
        <v>0</v>
      </c>
      <c r="Q238" s="39">
        <f t="shared" si="63"/>
        <v>0</v>
      </c>
      <c r="R238" s="38" t="str">
        <f>VLOOKUP($A238,Raw!$B$2:$DG$512,MATCH(DPMS!R$1,Raw!$B$1:$DG$1,0),0)</f>
        <v>182.64</v>
      </c>
      <c r="S238" s="39">
        <f t="shared" si="64"/>
        <v>0.30852914843657614</v>
      </c>
      <c r="T238" s="38" t="str">
        <f>VLOOKUP($A238,Raw!$B$2:$DG$512,MATCH(DPMS!T$1,Raw!$B$1:$DG$1,0),0)</f>
        <v>389.38</v>
      </c>
      <c r="U238" s="39">
        <f t="shared" si="65"/>
        <v>0.65776981941652446</v>
      </c>
      <c r="V238" s="38" t="str">
        <f>VLOOKUP($A238,Raw!$B$2:$DG$512,MATCH(DPMS!V$1,Raw!$B$1:$DG$1,0),0)</f>
        <v>19.95</v>
      </c>
      <c r="W238" s="39">
        <f t="shared" si="66"/>
        <v>3.3701032146899332E-2</v>
      </c>
      <c r="X238" s="38" t="str">
        <f>VLOOKUP($A238,Raw!$B$2:$DG$512,MATCH(DPMS!X$1,Raw!$B$1:$DG$1,0),0)</f>
        <v>0</v>
      </c>
      <c r="Y238" s="39">
        <f t="shared" si="67"/>
        <v>0</v>
      </c>
      <c r="Z238" s="38" t="str">
        <f>VLOOKUP($A238,Raw!$B$2:$DG$512,MATCH(DPMS!Z$1,Raw!$B$1:$DG$1,0),0)</f>
        <v>0</v>
      </c>
      <c r="AA238" s="39">
        <f t="shared" si="68"/>
        <v>0</v>
      </c>
      <c r="AB238" s="38" t="str">
        <f>VLOOKUP($A238,Raw!$B$2:$DG$512,MATCH(DPMS!AB$1,Raw!$B$1:$DG$1,0),0)</f>
        <v>591.97</v>
      </c>
      <c r="AD238" s="25" t="e">
        <f t="shared" si="69"/>
        <v>#DIV/0!</v>
      </c>
      <c r="AE238" s="40">
        <f t="shared" si="70"/>
        <v>7.6099999999999994</v>
      </c>
      <c r="AF238" s="40">
        <f t="shared" si="71"/>
        <v>1.3906428571428571</v>
      </c>
      <c r="AG238" s="40">
        <f t="shared" si="72"/>
        <v>1.05</v>
      </c>
      <c r="AH238" s="40">
        <f t="shared" si="73"/>
        <v>0</v>
      </c>
      <c r="AI238" s="40" t="e">
        <f t="shared" si="74"/>
        <v>#DIV/0!</v>
      </c>
      <c r="AJ238" s="40">
        <f t="shared" si="75"/>
        <v>1.8327244582043345</v>
      </c>
    </row>
    <row r="239" spans="1:36" x14ac:dyDescent="0.3">
      <c r="A239" s="1" t="s">
        <v>4163</v>
      </c>
      <c r="B239" s="36" t="str">
        <f>VLOOKUP($A239,Raw!$B$2:$DG$512,MATCH(DPMS!B$1,Raw!$B$1:$DG$1,0),0)</f>
        <v>0</v>
      </c>
      <c r="C239" s="37" t="e">
        <f t="shared" si="57"/>
        <v>#DIV/0!</v>
      </c>
      <c r="D239" s="36" t="str">
        <f>VLOOKUP($A239,Raw!$B$2:$DG$512,MATCH(DPMS!D$1,Raw!$B$1:$DG$1,0),0)</f>
        <v>0</v>
      </c>
      <c r="E239" s="37" t="e">
        <f t="shared" si="58"/>
        <v>#DIV/0!</v>
      </c>
      <c r="F239" s="36" t="str">
        <f>VLOOKUP($A239,Raw!$B$2:$DG$512,MATCH(DPMS!F$1,Raw!$B$1:$DG$1,0),0)</f>
        <v>0</v>
      </c>
      <c r="G239" s="37" t="e">
        <f t="shared" si="59"/>
        <v>#DIV/0!</v>
      </c>
      <c r="H239" s="36" t="str">
        <f>VLOOKUP($A239,Raw!$B$2:$DG$512,MATCH(DPMS!H$1,Raw!$B$1:$DG$1,0),0)</f>
        <v>0</v>
      </c>
      <c r="I239" s="37" t="e">
        <f t="shared" si="60"/>
        <v>#DIV/0!</v>
      </c>
      <c r="J239" s="36" t="str">
        <f>VLOOKUP($A239,Raw!$B$2:$DG$512,MATCH(DPMS!J$1,Raw!$B$1:$DG$1,0),0)</f>
        <v>0</v>
      </c>
      <c r="K239" s="37" t="e">
        <f t="shared" si="61"/>
        <v>#DIV/0!</v>
      </c>
      <c r="L239" s="36" t="str">
        <f>VLOOKUP($A239,Raw!$B$2:$DG$512,MATCH(DPMS!L$1,Raw!$B$1:$DG$1,0),0)</f>
        <v>0</v>
      </c>
      <c r="M239" s="37" t="e">
        <f t="shared" si="62"/>
        <v>#DIV/0!</v>
      </c>
      <c r="N239" s="36" t="str">
        <f>VLOOKUP($A239,Raw!$B$2:$DG$512,MATCH(DPMS!N$1,Raw!$B$1:$DG$1,0),0)</f>
        <v>0</v>
      </c>
      <c r="P239" s="38" t="str">
        <f>VLOOKUP($A239,Raw!$B$2:$DG$512,MATCH(DPMS!P$1,Raw!$B$1:$DG$1,0),0)</f>
        <v>0</v>
      </c>
      <c r="Q239" s="39" t="e">
        <f t="shared" si="63"/>
        <v>#DIV/0!</v>
      </c>
      <c r="R239" s="38" t="str">
        <f>VLOOKUP($A239,Raw!$B$2:$DG$512,MATCH(DPMS!R$1,Raw!$B$1:$DG$1,0),0)</f>
        <v>0</v>
      </c>
      <c r="S239" s="39" t="e">
        <f t="shared" si="64"/>
        <v>#DIV/0!</v>
      </c>
      <c r="T239" s="38" t="str">
        <f>VLOOKUP($A239,Raw!$B$2:$DG$512,MATCH(DPMS!T$1,Raw!$B$1:$DG$1,0),0)</f>
        <v>0</v>
      </c>
      <c r="U239" s="39" t="e">
        <f t="shared" si="65"/>
        <v>#DIV/0!</v>
      </c>
      <c r="V239" s="38" t="str">
        <f>VLOOKUP($A239,Raw!$B$2:$DG$512,MATCH(DPMS!V$1,Raw!$B$1:$DG$1,0),0)</f>
        <v>0</v>
      </c>
      <c r="W239" s="39" t="e">
        <f t="shared" si="66"/>
        <v>#DIV/0!</v>
      </c>
      <c r="X239" s="38" t="str">
        <f>VLOOKUP($A239,Raw!$B$2:$DG$512,MATCH(DPMS!X$1,Raw!$B$1:$DG$1,0),0)</f>
        <v>0</v>
      </c>
      <c r="Y239" s="39" t="e">
        <f t="shared" si="67"/>
        <v>#DIV/0!</v>
      </c>
      <c r="Z239" s="38" t="str">
        <f>VLOOKUP($A239,Raw!$B$2:$DG$512,MATCH(DPMS!Z$1,Raw!$B$1:$DG$1,0),0)</f>
        <v>0</v>
      </c>
      <c r="AA239" s="39" t="e">
        <f t="shared" si="68"/>
        <v>#DIV/0!</v>
      </c>
      <c r="AB239" s="38" t="str">
        <f>VLOOKUP($A239,Raw!$B$2:$DG$512,MATCH(DPMS!AB$1,Raw!$B$1:$DG$1,0),0)</f>
        <v>0</v>
      </c>
      <c r="AD239" s="25" t="e">
        <f t="shared" si="69"/>
        <v>#DIV/0!</v>
      </c>
      <c r="AE239" s="40" t="e">
        <f t="shared" si="70"/>
        <v>#DIV/0!</v>
      </c>
      <c r="AF239" s="40" t="e">
        <f t="shared" si="71"/>
        <v>#DIV/0!</v>
      </c>
      <c r="AG239" s="40" t="e">
        <f t="shared" si="72"/>
        <v>#DIV/0!</v>
      </c>
      <c r="AH239" s="40">
        <f t="shared" si="73"/>
        <v>0</v>
      </c>
      <c r="AI239" s="40" t="e">
        <f t="shared" si="74"/>
        <v>#DIV/0!</v>
      </c>
      <c r="AJ239" s="40" t="e">
        <f t="shared" si="75"/>
        <v>#DIV/0!</v>
      </c>
    </row>
    <row r="240" spans="1:36" x14ac:dyDescent="0.3">
      <c r="A240" s="1" t="s">
        <v>4172</v>
      </c>
      <c r="B240" s="36" t="str">
        <f>VLOOKUP($A240,Raw!$B$2:$DG$512,MATCH(DPMS!B$1,Raw!$B$1:$DG$1,0),0)</f>
        <v>0</v>
      </c>
      <c r="C240" s="37">
        <f t="shared" si="57"/>
        <v>0</v>
      </c>
      <c r="D240" s="36" t="str">
        <f>VLOOKUP($A240,Raw!$B$2:$DG$512,MATCH(DPMS!D$1,Raw!$B$1:$DG$1,0),0)</f>
        <v>285</v>
      </c>
      <c r="E240" s="37">
        <f t="shared" si="58"/>
        <v>2.6072637453114993E-2</v>
      </c>
      <c r="F240" s="36" t="str">
        <f>VLOOKUP($A240,Raw!$B$2:$DG$512,MATCH(DPMS!F$1,Raw!$B$1:$DG$1,0),0)</f>
        <v>9725</v>
      </c>
      <c r="G240" s="37">
        <f t="shared" si="59"/>
        <v>0.88967157625102922</v>
      </c>
      <c r="H240" s="36" t="str">
        <f>VLOOKUP($A240,Raw!$B$2:$DG$512,MATCH(DPMS!H$1,Raw!$B$1:$DG$1,0),0)</f>
        <v>921</v>
      </c>
      <c r="I240" s="37">
        <f t="shared" si="60"/>
        <v>8.4255786295855825E-2</v>
      </c>
      <c r="J240" s="36" t="str">
        <f>VLOOKUP($A240,Raw!$B$2:$DG$512,MATCH(DPMS!J$1,Raw!$B$1:$DG$1,0),0)</f>
        <v>0</v>
      </c>
      <c r="K240" s="37">
        <f t="shared" si="61"/>
        <v>0</v>
      </c>
      <c r="L240" s="36" t="str">
        <f>VLOOKUP($A240,Raw!$B$2:$DG$512,MATCH(DPMS!L$1,Raw!$B$1:$DG$1,0),0)</f>
        <v>0</v>
      </c>
      <c r="M240" s="37">
        <f t="shared" si="62"/>
        <v>0</v>
      </c>
      <c r="N240" s="36" t="str">
        <f>VLOOKUP($A240,Raw!$B$2:$DG$512,MATCH(DPMS!N$1,Raw!$B$1:$DG$1,0),0)</f>
        <v>10931</v>
      </c>
      <c r="P240" s="38" t="str">
        <f>VLOOKUP($A240,Raw!$B$2:$DG$512,MATCH(DPMS!P$1,Raw!$B$1:$DG$1,0),0)</f>
        <v>0</v>
      </c>
      <c r="Q240" s="39">
        <f t="shared" si="63"/>
        <v>0</v>
      </c>
      <c r="R240" s="38" t="str">
        <f>VLOOKUP($A240,Raw!$B$2:$DG$512,MATCH(DPMS!R$1,Raw!$B$1:$DG$1,0),0)</f>
        <v>1891.63985</v>
      </c>
      <c r="S240" s="39">
        <f t="shared" si="64"/>
        <v>0.13851629967751478</v>
      </c>
      <c r="T240" s="38" t="str">
        <f>VLOOKUP($A240,Raw!$B$2:$DG$512,MATCH(DPMS!T$1,Raw!$B$1:$DG$1,0),0)</f>
        <v>10245.03887</v>
      </c>
      <c r="U240" s="39">
        <f t="shared" si="65"/>
        <v>0.75019823373075345</v>
      </c>
      <c r="V240" s="38" t="str">
        <f>VLOOKUP($A240,Raw!$B$2:$DG$512,MATCH(DPMS!V$1,Raw!$B$1:$DG$1,0),0)</f>
        <v>1519.76355</v>
      </c>
      <c r="W240" s="39">
        <f t="shared" si="66"/>
        <v>0.11128546659173187</v>
      </c>
      <c r="X240" s="38" t="str">
        <f>VLOOKUP($A240,Raw!$B$2:$DG$512,MATCH(DPMS!X$1,Raw!$B$1:$DG$1,0),0)</f>
        <v>0</v>
      </c>
      <c r="Y240" s="39">
        <f t="shared" si="67"/>
        <v>0</v>
      </c>
      <c r="Z240" s="38" t="str">
        <f>VLOOKUP($A240,Raw!$B$2:$DG$512,MATCH(DPMS!Z$1,Raw!$B$1:$DG$1,0),0)</f>
        <v>0</v>
      </c>
      <c r="AA240" s="39">
        <f t="shared" si="68"/>
        <v>0</v>
      </c>
      <c r="AB240" s="38" t="str">
        <f>VLOOKUP($A240,Raw!$B$2:$DG$512,MATCH(DPMS!AB$1,Raw!$B$1:$DG$1,0),0)</f>
        <v>13656.44227</v>
      </c>
      <c r="AD240" s="25" t="e">
        <f t="shared" si="69"/>
        <v>#DIV/0!</v>
      </c>
      <c r="AE240" s="40">
        <f t="shared" si="70"/>
        <v>6.6373328070175441</v>
      </c>
      <c r="AF240" s="40">
        <f t="shared" si="71"/>
        <v>1.0534744339331621</v>
      </c>
      <c r="AG240" s="40">
        <f t="shared" si="72"/>
        <v>1.65012328990228</v>
      </c>
      <c r="AH240" s="40">
        <f t="shared" si="73"/>
        <v>0</v>
      </c>
      <c r="AI240" s="40" t="e">
        <f t="shared" si="74"/>
        <v>#DIV/0!</v>
      </c>
      <c r="AJ240" s="40">
        <f t="shared" si="75"/>
        <v>1.2493314673863325</v>
      </c>
    </row>
    <row r="241" spans="1:36" x14ac:dyDescent="0.3">
      <c r="A241" s="1" t="s">
        <v>4187</v>
      </c>
      <c r="B241" s="36" t="str">
        <f>VLOOKUP($A241,Raw!$B$2:$DG$512,MATCH(DPMS!B$1,Raw!$B$1:$DG$1,0),0)</f>
        <v>0</v>
      </c>
      <c r="C241" s="37" t="e">
        <f t="shared" si="57"/>
        <v>#DIV/0!</v>
      </c>
      <c r="D241" s="36" t="str">
        <f>VLOOKUP($A241,Raw!$B$2:$DG$512,MATCH(DPMS!D$1,Raw!$B$1:$DG$1,0),0)</f>
        <v>0</v>
      </c>
      <c r="E241" s="37" t="e">
        <f t="shared" si="58"/>
        <v>#DIV/0!</v>
      </c>
      <c r="F241" s="36" t="str">
        <f>VLOOKUP($A241,Raw!$B$2:$DG$512,MATCH(DPMS!F$1,Raw!$B$1:$DG$1,0),0)</f>
        <v>0</v>
      </c>
      <c r="G241" s="37" t="e">
        <f t="shared" si="59"/>
        <v>#DIV/0!</v>
      </c>
      <c r="H241" s="36" t="str">
        <f>VLOOKUP($A241,Raw!$B$2:$DG$512,MATCH(DPMS!H$1,Raw!$B$1:$DG$1,0),0)</f>
        <v>0</v>
      </c>
      <c r="I241" s="37" t="e">
        <f t="shared" si="60"/>
        <v>#DIV/0!</v>
      </c>
      <c r="J241" s="36" t="str">
        <f>VLOOKUP($A241,Raw!$B$2:$DG$512,MATCH(DPMS!J$1,Raw!$B$1:$DG$1,0),0)</f>
        <v>0</v>
      </c>
      <c r="K241" s="37" t="e">
        <f t="shared" si="61"/>
        <v>#DIV/0!</v>
      </c>
      <c r="L241" s="36" t="str">
        <f>VLOOKUP($A241,Raw!$B$2:$DG$512,MATCH(DPMS!L$1,Raw!$B$1:$DG$1,0),0)</f>
        <v>0</v>
      </c>
      <c r="M241" s="37" t="e">
        <f t="shared" si="62"/>
        <v>#DIV/0!</v>
      </c>
      <c r="N241" s="36" t="str">
        <f>VLOOKUP($A241,Raw!$B$2:$DG$512,MATCH(DPMS!N$1,Raw!$B$1:$DG$1,0),0)</f>
        <v>0</v>
      </c>
      <c r="P241" s="38" t="str">
        <f>VLOOKUP($A241,Raw!$B$2:$DG$512,MATCH(DPMS!P$1,Raw!$B$1:$DG$1,0),0)</f>
        <v>0</v>
      </c>
      <c r="Q241" s="39" t="e">
        <f t="shared" si="63"/>
        <v>#DIV/0!</v>
      </c>
      <c r="R241" s="38" t="str">
        <f>VLOOKUP($A241,Raw!$B$2:$DG$512,MATCH(DPMS!R$1,Raw!$B$1:$DG$1,0),0)</f>
        <v>0</v>
      </c>
      <c r="S241" s="39" t="e">
        <f t="shared" si="64"/>
        <v>#DIV/0!</v>
      </c>
      <c r="T241" s="38" t="str">
        <f>VLOOKUP($A241,Raw!$B$2:$DG$512,MATCH(DPMS!T$1,Raw!$B$1:$DG$1,0),0)</f>
        <v>0</v>
      </c>
      <c r="U241" s="39" t="e">
        <f t="shared" si="65"/>
        <v>#DIV/0!</v>
      </c>
      <c r="V241" s="38" t="str">
        <f>VLOOKUP($A241,Raw!$B$2:$DG$512,MATCH(DPMS!V$1,Raw!$B$1:$DG$1,0),0)</f>
        <v>0</v>
      </c>
      <c r="W241" s="39" t="e">
        <f t="shared" si="66"/>
        <v>#DIV/0!</v>
      </c>
      <c r="X241" s="38" t="str">
        <f>VLOOKUP($A241,Raw!$B$2:$DG$512,MATCH(DPMS!X$1,Raw!$B$1:$DG$1,0),0)</f>
        <v>0</v>
      </c>
      <c r="Y241" s="39" t="e">
        <f t="shared" si="67"/>
        <v>#DIV/0!</v>
      </c>
      <c r="Z241" s="38" t="str">
        <f>VLOOKUP($A241,Raw!$B$2:$DG$512,MATCH(DPMS!Z$1,Raw!$B$1:$DG$1,0),0)</f>
        <v>0</v>
      </c>
      <c r="AA241" s="39" t="e">
        <f t="shared" si="68"/>
        <v>#DIV/0!</v>
      </c>
      <c r="AB241" s="38" t="str">
        <f>VLOOKUP($A241,Raw!$B$2:$DG$512,MATCH(DPMS!AB$1,Raw!$B$1:$DG$1,0),0)</f>
        <v>0</v>
      </c>
      <c r="AD241" s="25" t="e">
        <f t="shared" si="69"/>
        <v>#DIV/0!</v>
      </c>
      <c r="AE241" s="40" t="e">
        <f t="shared" si="70"/>
        <v>#DIV/0!</v>
      </c>
      <c r="AF241" s="40" t="e">
        <f t="shared" si="71"/>
        <v>#DIV/0!</v>
      </c>
      <c r="AG241" s="40" t="e">
        <f t="shared" si="72"/>
        <v>#DIV/0!</v>
      </c>
      <c r="AH241" s="40">
        <f t="shared" si="73"/>
        <v>0</v>
      </c>
      <c r="AI241" s="40" t="e">
        <f t="shared" si="74"/>
        <v>#DIV/0!</v>
      </c>
      <c r="AJ241" s="40" t="e">
        <f t="shared" si="75"/>
        <v>#DIV/0!</v>
      </c>
    </row>
    <row r="242" spans="1:36" x14ac:dyDescent="0.3">
      <c r="A242" s="1" t="s">
        <v>4198</v>
      </c>
      <c r="B242" s="36" t="str">
        <f>VLOOKUP($A242,Raw!$B$2:$DG$512,MATCH(DPMS!B$1,Raw!$B$1:$DG$1,0),0)</f>
        <v>0</v>
      </c>
      <c r="C242" s="37">
        <f t="shared" si="57"/>
        <v>0</v>
      </c>
      <c r="D242" s="36" t="str">
        <f>VLOOKUP($A242,Raw!$B$2:$DG$512,MATCH(DPMS!D$1,Raw!$B$1:$DG$1,0),0)</f>
        <v>47</v>
      </c>
      <c r="E242" s="37">
        <f t="shared" si="58"/>
        <v>0.1378299120234604</v>
      </c>
      <c r="F242" s="36" t="str">
        <f>VLOOKUP($A242,Raw!$B$2:$DG$512,MATCH(DPMS!F$1,Raw!$B$1:$DG$1,0),0)</f>
        <v>285</v>
      </c>
      <c r="G242" s="37">
        <f t="shared" si="59"/>
        <v>0.83577712609970678</v>
      </c>
      <c r="H242" s="36" t="str">
        <f>VLOOKUP($A242,Raw!$B$2:$DG$512,MATCH(DPMS!H$1,Raw!$B$1:$DG$1,0),0)</f>
        <v>9</v>
      </c>
      <c r="I242" s="37">
        <f t="shared" si="60"/>
        <v>2.6392961876832845E-2</v>
      </c>
      <c r="J242" s="36" t="str">
        <f>VLOOKUP($A242,Raw!$B$2:$DG$512,MATCH(DPMS!J$1,Raw!$B$1:$DG$1,0),0)</f>
        <v>0</v>
      </c>
      <c r="K242" s="37">
        <f t="shared" si="61"/>
        <v>0</v>
      </c>
      <c r="L242" s="36" t="str">
        <f>VLOOKUP($A242,Raw!$B$2:$DG$512,MATCH(DPMS!L$1,Raw!$B$1:$DG$1,0),0)</f>
        <v>0</v>
      </c>
      <c r="M242" s="37">
        <f t="shared" si="62"/>
        <v>0</v>
      </c>
      <c r="N242" s="36" t="str">
        <f>VLOOKUP($A242,Raw!$B$2:$DG$512,MATCH(DPMS!N$1,Raw!$B$1:$DG$1,0),0)</f>
        <v>341</v>
      </c>
      <c r="P242" s="38" t="str">
        <f>VLOOKUP($A242,Raw!$B$2:$DG$512,MATCH(DPMS!P$1,Raw!$B$1:$DG$1,0),0)</f>
        <v>0</v>
      </c>
      <c r="Q242" s="39">
        <f t="shared" si="63"/>
        <v>0</v>
      </c>
      <c r="R242" s="38" t="str">
        <f>VLOOKUP($A242,Raw!$B$2:$DG$512,MATCH(DPMS!R$1,Raw!$B$1:$DG$1,0),0)</f>
        <v>347.37</v>
      </c>
      <c r="S242" s="39">
        <f t="shared" si="64"/>
        <v>0.27421060940953584</v>
      </c>
      <c r="T242" s="38" t="str">
        <f>VLOOKUP($A242,Raw!$B$2:$DG$512,MATCH(DPMS!T$1,Raw!$B$1:$DG$1,0),0)</f>
        <v>900.58</v>
      </c>
      <c r="U242" s="39">
        <f t="shared" si="65"/>
        <v>0.71090937796021481</v>
      </c>
      <c r="V242" s="38" t="str">
        <f>VLOOKUP($A242,Raw!$B$2:$DG$512,MATCH(DPMS!V$1,Raw!$B$1:$DG$1,0),0)</f>
        <v>18.85</v>
      </c>
      <c r="W242" s="39">
        <f t="shared" si="66"/>
        <v>1.488001263024945E-2</v>
      </c>
      <c r="X242" s="38" t="str">
        <f>VLOOKUP($A242,Raw!$B$2:$DG$512,MATCH(DPMS!X$1,Raw!$B$1:$DG$1,0),0)</f>
        <v>0</v>
      </c>
      <c r="Y242" s="39">
        <f t="shared" si="67"/>
        <v>0</v>
      </c>
      <c r="Z242" s="38" t="str">
        <f>VLOOKUP($A242,Raw!$B$2:$DG$512,MATCH(DPMS!Z$1,Raw!$B$1:$DG$1,0),0)</f>
        <v>0</v>
      </c>
      <c r="AA242" s="39">
        <f t="shared" si="68"/>
        <v>0</v>
      </c>
      <c r="AB242" s="38" t="str">
        <f>VLOOKUP($A242,Raw!$B$2:$DG$512,MATCH(DPMS!AB$1,Raw!$B$1:$DG$1,0),0)</f>
        <v>1266.8</v>
      </c>
      <c r="AD242" s="25" t="e">
        <f t="shared" si="69"/>
        <v>#DIV/0!</v>
      </c>
      <c r="AE242" s="40">
        <f t="shared" si="70"/>
        <v>7.3908510638297873</v>
      </c>
      <c r="AF242" s="40">
        <f t="shared" si="71"/>
        <v>3.1599298245614036</v>
      </c>
      <c r="AG242" s="40">
        <f t="shared" si="72"/>
        <v>2.0944444444444446</v>
      </c>
      <c r="AH242" s="40">
        <f t="shared" si="73"/>
        <v>0</v>
      </c>
      <c r="AI242" s="40" t="e">
        <f t="shared" si="74"/>
        <v>#DIV/0!</v>
      </c>
      <c r="AJ242" s="40">
        <f t="shared" si="75"/>
        <v>3.7149560117302052</v>
      </c>
    </row>
    <row r="243" spans="1:36" x14ac:dyDescent="0.3">
      <c r="A243" s="1" t="s">
        <v>4232</v>
      </c>
      <c r="B243" s="36" t="str">
        <f>VLOOKUP($A243,Raw!$B$2:$DG$512,MATCH(DPMS!B$1,Raw!$B$1:$DG$1,0),0)</f>
        <v>0</v>
      </c>
      <c r="C243" s="37">
        <f t="shared" si="57"/>
        <v>0</v>
      </c>
      <c r="D243" s="36" t="str">
        <f>VLOOKUP($A243,Raw!$B$2:$DG$512,MATCH(DPMS!D$1,Raw!$B$1:$DG$1,0),0)</f>
        <v>0</v>
      </c>
      <c r="E243" s="37">
        <f t="shared" si="58"/>
        <v>0</v>
      </c>
      <c r="F243" s="36" t="str">
        <f>VLOOKUP($A243,Raw!$B$2:$DG$512,MATCH(DPMS!F$1,Raw!$B$1:$DG$1,0),0)</f>
        <v>24</v>
      </c>
      <c r="G243" s="37">
        <f t="shared" si="59"/>
        <v>0.8571428571428571</v>
      </c>
      <c r="H243" s="36" t="str">
        <f>VLOOKUP($A243,Raw!$B$2:$DG$512,MATCH(DPMS!H$1,Raw!$B$1:$DG$1,0),0)</f>
        <v>4</v>
      </c>
      <c r="I243" s="37">
        <f t="shared" si="60"/>
        <v>0.14285714285714285</v>
      </c>
      <c r="J243" s="36" t="str">
        <f>VLOOKUP($A243,Raw!$B$2:$DG$512,MATCH(DPMS!J$1,Raw!$B$1:$DG$1,0),0)</f>
        <v>0</v>
      </c>
      <c r="K243" s="37">
        <f t="shared" si="61"/>
        <v>0</v>
      </c>
      <c r="L243" s="36" t="str">
        <f>VLOOKUP($A243,Raw!$B$2:$DG$512,MATCH(DPMS!L$1,Raw!$B$1:$DG$1,0),0)</f>
        <v>0</v>
      </c>
      <c r="M243" s="37">
        <f t="shared" si="62"/>
        <v>0</v>
      </c>
      <c r="N243" s="36" t="str">
        <f>VLOOKUP($A243,Raw!$B$2:$DG$512,MATCH(DPMS!N$1,Raw!$B$1:$DG$1,0),0)</f>
        <v>28</v>
      </c>
      <c r="P243" s="38" t="str">
        <f>VLOOKUP($A243,Raw!$B$2:$DG$512,MATCH(DPMS!P$1,Raw!$B$1:$DG$1,0),0)</f>
        <v>0</v>
      </c>
      <c r="Q243" s="39">
        <f t="shared" si="63"/>
        <v>0</v>
      </c>
      <c r="R243" s="38" t="str">
        <f>VLOOKUP($A243,Raw!$B$2:$DG$512,MATCH(DPMS!R$1,Raw!$B$1:$DG$1,0),0)</f>
        <v>0</v>
      </c>
      <c r="S243" s="39">
        <f t="shared" si="64"/>
        <v>0</v>
      </c>
      <c r="T243" s="38" t="str">
        <f>VLOOKUP($A243,Raw!$B$2:$DG$512,MATCH(DPMS!T$1,Raw!$B$1:$DG$1,0),0)</f>
        <v>48.17097</v>
      </c>
      <c r="U243" s="39">
        <f t="shared" si="65"/>
        <v>0.92170505687687765</v>
      </c>
      <c r="V243" s="38" t="str">
        <f>VLOOKUP($A243,Raw!$B$2:$DG$512,MATCH(DPMS!V$1,Raw!$B$1:$DG$1,0),0)</f>
        <v>4.09193</v>
      </c>
      <c r="W243" s="39">
        <f t="shared" si="66"/>
        <v>7.8295134463478772E-2</v>
      </c>
      <c r="X243" s="38" t="str">
        <f>VLOOKUP($A243,Raw!$B$2:$DG$512,MATCH(DPMS!X$1,Raw!$B$1:$DG$1,0),0)</f>
        <v>0</v>
      </c>
      <c r="Y243" s="39">
        <f t="shared" si="67"/>
        <v>0</v>
      </c>
      <c r="Z243" s="38" t="str">
        <f>VLOOKUP($A243,Raw!$B$2:$DG$512,MATCH(DPMS!Z$1,Raw!$B$1:$DG$1,0),0)</f>
        <v>0</v>
      </c>
      <c r="AA243" s="39">
        <f t="shared" si="68"/>
        <v>0</v>
      </c>
      <c r="AB243" s="38" t="str">
        <f>VLOOKUP($A243,Raw!$B$2:$DG$512,MATCH(DPMS!AB$1,Raw!$B$1:$DG$1,0),0)</f>
        <v>52.26289</v>
      </c>
      <c r="AD243" s="25" t="e">
        <f t="shared" si="69"/>
        <v>#DIV/0!</v>
      </c>
      <c r="AE243" s="40" t="e">
        <f t="shared" si="70"/>
        <v>#DIV/0!</v>
      </c>
      <c r="AF243" s="40">
        <f t="shared" si="71"/>
        <v>2.0071237499999999</v>
      </c>
      <c r="AG243" s="40">
        <f t="shared" si="72"/>
        <v>1.0229824999999999</v>
      </c>
      <c r="AH243" s="40">
        <f t="shared" si="73"/>
        <v>0</v>
      </c>
      <c r="AI243" s="40" t="e">
        <f t="shared" si="74"/>
        <v>#DIV/0!</v>
      </c>
      <c r="AJ243" s="40">
        <f t="shared" si="75"/>
        <v>1.8665317857142856</v>
      </c>
    </row>
    <row r="244" spans="1:36" x14ac:dyDescent="0.3">
      <c r="A244" s="1" t="s">
        <v>4252</v>
      </c>
      <c r="B244" s="36" t="str">
        <f>VLOOKUP($A244,Raw!$B$2:$DG$512,MATCH(DPMS!B$1,Raw!$B$1:$DG$1,0),0)</f>
        <v>0</v>
      </c>
      <c r="C244" s="37">
        <f t="shared" si="57"/>
        <v>0</v>
      </c>
      <c r="D244" s="36" t="str">
        <f>VLOOKUP($A244,Raw!$B$2:$DG$512,MATCH(DPMS!D$1,Raw!$B$1:$DG$1,0),0)</f>
        <v>31</v>
      </c>
      <c r="E244" s="37">
        <f t="shared" si="58"/>
        <v>0.11439114391143912</v>
      </c>
      <c r="F244" s="36" t="str">
        <f>VLOOKUP($A244,Raw!$B$2:$DG$512,MATCH(DPMS!F$1,Raw!$B$1:$DG$1,0),0)</f>
        <v>202</v>
      </c>
      <c r="G244" s="37">
        <f t="shared" si="59"/>
        <v>0.74538745387453875</v>
      </c>
      <c r="H244" s="36" t="str">
        <f>VLOOKUP($A244,Raw!$B$2:$DG$512,MATCH(DPMS!H$1,Raw!$B$1:$DG$1,0),0)</f>
        <v>38</v>
      </c>
      <c r="I244" s="37">
        <f t="shared" si="60"/>
        <v>0.14022140221402213</v>
      </c>
      <c r="J244" s="36" t="str">
        <f>VLOOKUP($A244,Raw!$B$2:$DG$512,MATCH(DPMS!J$1,Raw!$B$1:$DG$1,0),0)</f>
        <v>0</v>
      </c>
      <c r="K244" s="37">
        <f t="shared" si="61"/>
        <v>0</v>
      </c>
      <c r="L244" s="36" t="str">
        <f>VLOOKUP($A244,Raw!$B$2:$DG$512,MATCH(DPMS!L$1,Raw!$B$1:$DG$1,0),0)</f>
        <v>0</v>
      </c>
      <c r="M244" s="37">
        <f t="shared" si="62"/>
        <v>0</v>
      </c>
      <c r="N244" s="36" t="str">
        <f>VLOOKUP($A244,Raw!$B$2:$DG$512,MATCH(DPMS!N$1,Raw!$B$1:$DG$1,0),0)</f>
        <v>271</v>
      </c>
      <c r="P244" s="38" t="str">
        <f>VLOOKUP($A244,Raw!$B$2:$DG$512,MATCH(DPMS!P$1,Raw!$B$1:$DG$1,0),0)</f>
        <v>0</v>
      </c>
      <c r="Q244" s="39">
        <f t="shared" si="63"/>
        <v>0</v>
      </c>
      <c r="R244" s="38" t="str">
        <f>VLOOKUP($A244,Raw!$B$2:$DG$512,MATCH(DPMS!R$1,Raw!$B$1:$DG$1,0),0)</f>
        <v>814.8</v>
      </c>
      <c r="S244" s="39">
        <f t="shared" si="64"/>
        <v>0.54713572968218049</v>
      </c>
      <c r="T244" s="38" t="str">
        <f>VLOOKUP($A244,Raw!$B$2:$DG$512,MATCH(DPMS!T$1,Raw!$B$1:$DG$1,0),0)</f>
        <v>563.93</v>
      </c>
      <c r="U244" s="39">
        <f t="shared" si="65"/>
        <v>0.37867728527205696</v>
      </c>
      <c r="V244" s="38" t="str">
        <f>VLOOKUP($A244,Raw!$B$2:$DG$512,MATCH(DPMS!V$1,Raw!$B$1:$DG$1,0),0)</f>
        <v>110.48</v>
      </c>
      <c r="W244" s="39">
        <f t="shared" si="66"/>
        <v>7.4186985045762516E-2</v>
      </c>
      <c r="X244" s="38" t="str">
        <f>VLOOKUP($A244,Raw!$B$2:$DG$512,MATCH(DPMS!X$1,Raw!$B$1:$DG$1,0),0)</f>
        <v>0</v>
      </c>
      <c r="Y244" s="39">
        <f t="shared" si="67"/>
        <v>0</v>
      </c>
      <c r="Z244" s="38" t="str">
        <f>VLOOKUP($A244,Raw!$B$2:$DG$512,MATCH(DPMS!Z$1,Raw!$B$1:$DG$1,0),0)</f>
        <v>0</v>
      </c>
      <c r="AA244" s="39">
        <f t="shared" si="68"/>
        <v>0</v>
      </c>
      <c r="AB244" s="38" t="str">
        <f>VLOOKUP($A244,Raw!$B$2:$DG$512,MATCH(DPMS!AB$1,Raw!$B$1:$DG$1,0),0)</f>
        <v>1489.21</v>
      </c>
      <c r="AD244" s="25" t="e">
        <f t="shared" si="69"/>
        <v>#DIV/0!</v>
      </c>
      <c r="AE244" s="40">
        <f t="shared" si="70"/>
        <v>26.283870967741933</v>
      </c>
      <c r="AF244" s="40">
        <f t="shared" si="71"/>
        <v>2.7917326732673264</v>
      </c>
      <c r="AG244" s="40">
        <f t="shared" si="72"/>
        <v>2.9073684210526318</v>
      </c>
      <c r="AH244" s="40">
        <f t="shared" si="73"/>
        <v>0</v>
      </c>
      <c r="AI244" s="40" t="e">
        <f t="shared" si="74"/>
        <v>#DIV/0!</v>
      </c>
      <c r="AJ244" s="40">
        <f t="shared" si="75"/>
        <v>5.495239852398524</v>
      </c>
    </row>
    <row r="245" spans="1:36" x14ac:dyDescent="0.3">
      <c r="A245" s="1" t="s">
        <v>4280</v>
      </c>
      <c r="B245" s="36" t="str">
        <f>VLOOKUP($A245,Raw!$B$2:$DG$512,MATCH(DPMS!B$1,Raw!$B$1:$DG$1,0),0)</f>
        <v>0</v>
      </c>
      <c r="C245" s="37" t="e">
        <f t="shared" si="57"/>
        <v>#DIV/0!</v>
      </c>
      <c r="D245" s="36" t="str">
        <f>VLOOKUP($A245,Raw!$B$2:$DG$512,MATCH(DPMS!D$1,Raw!$B$1:$DG$1,0),0)</f>
        <v>0</v>
      </c>
      <c r="E245" s="37" t="e">
        <f t="shared" si="58"/>
        <v>#DIV/0!</v>
      </c>
      <c r="F245" s="36" t="str">
        <f>VLOOKUP($A245,Raw!$B$2:$DG$512,MATCH(DPMS!F$1,Raw!$B$1:$DG$1,0),0)</f>
        <v>0</v>
      </c>
      <c r="G245" s="37" t="e">
        <f t="shared" si="59"/>
        <v>#DIV/0!</v>
      </c>
      <c r="H245" s="36" t="str">
        <f>VLOOKUP($A245,Raw!$B$2:$DG$512,MATCH(DPMS!H$1,Raw!$B$1:$DG$1,0),0)</f>
        <v>0</v>
      </c>
      <c r="I245" s="37" t="e">
        <f t="shared" si="60"/>
        <v>#DIV/0!</v>
      </c>
      <c r="J245" s="36" t="str">
        <f>VLOOKUP($A245,Raw!$B$2:$DG$512,MATCH(DPMS!J$1,Raw!$B$1:$DG$1,0),0)</f>
        <v>0</v>
      </c>
      <c r="K245" s="37" t="e">
        <f t="shared" si="61"/>
        <v>#DIV/0!</v>
      </c>
      <c r="L245" s="36" t="str">
        <f>VLOOKUP($A245,Raw!$B$2:$DG$512,MATCH(DPMS!L$1,Raw!$B$1:$DG$1,0),0)</f>
        <v>0</v>
      </c>
      <c r="M245" s="37" t="e">
        <f t="shared" si="62"/>
        <v>#DIV/0!</v>
      </c>
      <c r="N245" s="36" t="str">
        <f>VLOOKUP($A245,Raw!$B$2:$DG$512,MATCH(DPMS!N$1,Raw!$B$1:$DG$1,0),0)</f>
        <v>0</v>
      </c>
      <c r="P245" s="38" t="str">
        <f>VLOOKUP($A245,Raw!$B$2:$DG$512,MATCH(DPMS!P$1,Raw!$B$1:$DG$1,0),0)</f>
        <v>0</v>
      </c>
      <c r="Q245" s="39" t="e">
        <f t="shared" si="63"/>
        <v>#DIV/0!</v>
      </c>
      <c r="R245" s="38" t="str">
        <f>VLOOKUP($A245,Raw!$B$2:$DG$512,MATCH(DPMS!R$1,Raw!$B$1:$DG$1,0),0)</f>
        <v>0</v>
      </c>
      <c r="S245" s="39" t="e">
        <f t="shared" si="64"/>
        <v>#DIV/0!</v>
      </c>
      <c r="T245" s="38" t="str">
        <f>VLOOKUP($A245,Raw!$B$2:$DG$512,MATCH(DPMS!T$1,Raw!$B$1:$DG$1,0),0)</f>
        <v>0</v>
      </c>
      <c r="U245" s="39" t="e">
        <f t="shared" si="65"/>
        <v>#DIV/0!</v>
      </c>
      <c r="V245" s="38" t="str">
        <f>VLOOKUP($A245,Raw!$B$2:$DG$512,MATCH(DPMS!V$1,Raw!$B$1:$DG$1,0),0)</f>
        <v>0</v>
      </c>
      <c r="W245" s="39" t="e">
        <f t="shared" si="66"/>
        <v>#DIV/0!</v>
      </c>
      <c r="X245" s="38" t="str">
        <f>VLOOKUP($A245,Raw!$B$2:$DG$512,MATCH(DPMS!X$1,Raw!$B$1:$DG$1,0),0)</f>
        <v>0</v>
      </c>
      <c r="Y245" s="39" t="e">
        <f t="shared" si="67"/>
        <v>#DIV/0!</v>
      </c>
      <c r="Z245" s="38" t="str">
        <f>VLOOKUP($A245,Raw!$B$2:$DG$512,MATCH(DPMS!Z$1,Raw!$B$1:$DG$1,0),0)</f>
        <v>0</v>
      </c>
      <c r="AA245" s="39" t="e">
        <f t="shared" si="68"/>
        <v>#DIV/0!</v>
      </c>
      <c r="AB245" s="38" t="str">
        <f>VLOOKUP($A245,Raw!$B$2:$DG$512,MATCH(DPMS!AB$1,Raw!$B$1:$DG$1,0),0)</f>
        <v>0</v>
      </c>
      <c r="AD245" s="25" t="e">
        <f t="shared" si="69"/>
        <v>#DIV/0!</v>
      </c>
      <c r="AE245" s="40" t="e">
        <f t="shared" si="70"/>
        <v>#DIV/0!</v>
      </c>
      <c r="AF245" s="40" t="e">
        <f t="shared" si="71"/>
        <v>#DIV/0!</v>
      </c>
      <c r="AG245" s="40" t="e">
        <f t="shared" si="72"/>
        <v>#DIV/0!</v>
      </c>
      <c r="AH245" s="40">
        <f t="shared" si="73"/>
        <v>0</v>
      </c>
      <c r="AI245" s="40" t="e">
        <f t="shared" si="74"/>
        <v>#DIV/0!</v>
      </c>
      <c r="AJ245" s="40" t="e">
        <f t="shared" si="75"/>
        <v>#DIV/0!</v>
      </c>
    </row>
    <row r="246" spans="1:36" x14ac:dyDescent="0.3">
      <c r="A246" s="1" t="s">
        <v>4291</v>
      </c>
      <c r="B246" s="36" t="str">
        <f>VLOOKUP($A246,Raw!$B$2:$DG$512,MATCH(DPMS!B$1,Raw!$B$1:$DG$1,0),0)</f>
        <v>0</v>
      </c>
      <c r="C246" s="37" t="e">
        <f t="shared" si="57"/>
        <v>#DIV/0!</v>
      </c>
      <c r="D246" s="36" t="str">
        <f>VLOOKUP($A246,Raw!$B$2:$DG$512,MATCH(DPMS!D$1,Raw!$B$1:$DG$1,0),0)</f>
        <v>0</v>
      </c>
      <c r="E246" s="37" t="e">
        <f t="shared" si="58"/>
        <v>#DIV/0!</v>
      </c>
      <c r="F246" s="36" t="str">
        <f>VLOOKUP($A246,Raw!$B$2:$DG$512,MATCH(DPMS!F$1,Raw!$B$1:$DG$1,0),0)</f>
        <v>0</v>
      </c>
      <c r="G246" s="37" t="e">
        <f t="shared" si="59"/>
        <v>#DIV/0!</v>
      </c>
      <c r="H246" s="36" t="str">
        <f>VLOOKUP($A246,Raw!$B$2:$DG$512,MATCH(DPMS!H$1,Raw!$B$1:$DG$1,0),0)</f>
        <v>0</v>
      </c>
      <c r="I246" s="37" t="e">
        <f t="shared" si="60"/>
        <v>#DIV/0!</v>
      </c>
      <c r="J246" s="36" t="str">
        <f>VLOOKUP($A246,Raw!$B$2:$DG$512,MATCH(DPMS!J$1,Raw!$B$1:$DG$1,0),0)</f>
        <v>0</v>
      </c>
      <c r="K246" s="37" t="e">
        <f t="shared" si="61"/>
        <v>#DIV/0!</v>
      </c>
      <c r="L246" s="36" t="str">
        <f>VLOOKUP($A246,Raw!$B$2:$DG$512,MATCH(DPMS!L$1,Raw!$B$1:$DG$1,0),0)</f>
        <v>0</v>
      </c>
      <c r="M246" s="37" t="e">
        <f t="shared" si="62"/>
        <v>#DIV/0!</v>
      </c>
      <c r="N246" s="36" t="str">
        <f>VLOOKUP($A246,Raw!$B$2:$DG$512,MATCH(DPMS!N$1,Raw!$B$1:$DG$1,0),0)</f>
        <v>0</v>
      </c>
      <c r="P246" s="38" t="str">
        <f>VLOOKUP($A246,Raw!$B$2:$DG$512,MATCH(DPMS!P$1,Raw!$B$1:$DG$1,0),0)</f>
        <v>0</v>
      </c>
      <c r="Q246" s="39" t="e">
        <f t="shared" si="63"/>
        <v>#DIV/0!</v>
      </c>
      <c r="R246" s="38" t="str">
        <f>VLOOKUP($A246,Raw!$B$2:$DG$512,MATCH(DPMS!R$1,Raw!$B$1:$DG$1,0),0)</f>
        <v>0</v>
      </c>
      <c r="S246" s="39" t="e">
        <f t="shared" si="64"/>
        <v>#DIV/0!</v>
      </c>
      <c r="T246" s="38" t="str">
        <f>VLOOKUP($A246,Raw!$B$2:$DG$512,MATCH(DPMS!T$1,Raw!$B$1:$DG$1,0),0)</f>
        <v>0</v>
      </c>
      <c r="U246" s="39" t="e">
        <f t="shared" si="65"/>
        <v>#DIV/0!</v>
      </c>
      <c r="V246" s="38" t="str">
        <f>VLOOKUP($A246,Raw!$B$2:$DG$512,MATCH(DPMS!V$1,Raw!$B$1:$DG$1,0),0)</f>
        <v>0</v>
      </c>
      <c r="W246" s="39" t="e">
        <f t="shared" si="66"/>
        <v>#DIV/0!</v>
      </c>
      <c r="X246" s="38" t="str">
        <f>VLOOKUP($A246,Raw!$B$2:$DG$512,MATCH(DPMS!X$1,Raw!$B$1:$DG$1,0),0)</f>
        <v>0</v>
      </c>
      <c r="Y246" s="39" t="e">
        <f t="shared" si="67"/>
        <v>#DIV/0!</v>
      </c>
      <c r="Z246" s="38" t="str">
        <f>VLOOKUP($A246,Raw!$B$2:$DG$512,MATCH(DPMS!Z$1,Raw!$B$1:$DG$1,0),0)</f>
        <v>0</v>
      </c>
      <c r="AA246" s="39" t="e">
        <f t="shared" si="68"/>
        <v>#DIV/0!</v>
      </c>
      <c r="AB246" s="38" t="str">
        <f>VLOOKUP($A246,Raw!$B$2:$DG$512,MATCH(DPMS!AB$1,Raw!$B$1:$DG$1,0),0)</f>
        <v>0</v>
      </c>
      <c r="AD246" s="25" t="e">
        <f t="shared" si="69"/>
        <v>#DIV/0!</v>
      </c>
      <c r="AE246" s="40" t="e">
        <f t="shared" si="70"/>
        <v>#DIV/0!</v>
      </c>
      <c r="AF246" s="40" t="e">
        <f t="shared" si="71"/>
        <v>#DIV/0!</v>
      </c>
      <c r="AG246" s="40" t="e">
        <f t="shared" si="72"/>
        <v>#DIV/0!</v>
      </c>
      <c r="AH246" s="40">
        <f t="shared" si="73"/>
        <v>0</v>
      </c>
      <c r="AI246" s="40" t="e">
        <f t="shared" si="74"/>
        <v>#DIV/0!</v>
      </c>
      <c r="AJ246" s="40" t="e">
        <f t="shared" si="75"/>
        <v>#DIV/0!</v>
      </c>
    </row>
    <row r="247" spans="1:36" x14ac:dyDescent="0.3">
      <c r="A247" s="1" t="s">
        <v>4296</v>
      </c>
      <c r="B247" s="36" t="str">
        <f>VLOOKUP($A247,Raw!$B$2:$DG$512,MATCH(DPMS!B$1,Raw!$B$1:$DG$1,0),0)</f>
        <v>0</v>
      </c>
      <c r="C247" s="37">
        <f t="shared" si="57"/>
        <v>0</v>
      </c>
      <c r="D247" s="36" t="str">
        <f>VLOOKUP($A247,Raw!$B$2:$DG$512,MATCH(DPMS!D$1,Raw!$B$1:$DG$1,0),0)</f>
        <v>20</v>
      </c>
      <c r="E247" s="37">
        <f t="shared" si="58"/>
        <v>9.0909090909090912E-2</v>
      </c>
      <c r="F247" s="36" t="str">
        <f>VLOOKUP($A247,Raw!$B$2:$DG$512,MATCH(DPMS!F$1,Raw!$B$1:$DG$1,0),0)</f>
        <v>146</v>
      </c>
      <c r="G247" s="37">
        <f t="shared" si="59"/>
        <v>0.66363636363636369</v>
      </c>
      <c r="H247" s="36" t="str">
        <f>VLOOKUP($A247,Raw!$B$2:$DG$512,MATCH(DPMS!H$1,Raw!$B$1:$DG$1,0),0)</f>
        <v>54</v>
      </c>
      <c r="I247" s="37">
        <f t="shared" si="60"/>
        <v>0.24545454545454545</v>
      </c>
      <c r="J247" s="36" t="str">
        <f>VLOOKUP($A247,Raw!$B$2:$DG$512,MATCH(DPMS!J$1,Raw!$B$1:$DG$1,0),0)</f>
        <v>0</v>
      </c>
      <c r="K247" s="37">
        <f t="shared" si="61"/>
        <v>0</v>
      </c>
      <c r="L247" s="36" t="str">
        <f>VLOOKUP($A247,Raw!$B$2:$DG$512,MATCH(DPMS!L$1,Raw!$B$1:$DG$1,0),0)</f>
        <v>0</v>
      </c>
      <c r="M247" s="37">
        <f t="shared" si="62"/>
        <v>0</v>
      </c>
      <c r="N247" s="36" t="str">
        <f>VLOOKUP($A247,Raw!$B$2:$DG$512,MATCH(DPMS!N$1,Raw!$B$1:$DG$1,0),0)</f>
        <v>220</v>
      </c>
      <c r="P247" s="38" t="str">
        <f>VLOOKUP($A247,Raw!$B$2:$DG$512,MATCH(DPMS!P$1,Raw!$B$1:$DG$1,0),0)</f>
        <v>0</v>
      </c>
      <c r="Q247" s="39">
        <f t="shared" si="63"/>
        <v>0</v>
      </c>
      <c r="R247" s="38" t="str">
        <f>VLOOKUP($A247,Raw!$B$2:$DG$512,MATCH(DPMS!R$1,Raw!$B$1:$DG$1,0),0)</f>
        <v>49.2712</v>
      </c>
      <c r="S247" s="39">
        <f t="shared" si="64"/>
        <v>0.11949701398131944</v>
      </c>
      <c r="T247" s="38" t="str">
        <f>VLOOKUP($A247,Raw!$B$2:$DG$512,MATCH(DPMS!T$1,Raw!$B$1:$DG$1,0),0)</f>
        <v>227.205</v>
      </c>
      <c r="U247" s="39">
        <f t="shared" si="65"/>
        <v>0.55103831572248463</v>
      </c>
      <c r="V247" s="38" t="str">
        <f>VLOOKUP($A247,Raw!$B$2:$DG$512,MATCH(DPMS!V$1,Raw!$B$1:$DG$1,0),0)</f>
        <v>135.8454</v>
      </c>
      <c r="W247" s="39">
        <f t="shared" si="66"/>
        <v>0.32946467029619603</v>
      </c>
      <c r="X247" s="38" t="str">
        <f>VLOOKUP($A247,Raw!$B$2:$DG$512,MATCH(DPMS!X$1,Raw!$B$1:$DG$1,0),0)</f>
        <v>0</v>
      </c>
      <c r="Y247" s="39">
        <f t="shared" si="67"/>
        <v>0</v>
      </c>
      <c r="Z247" s="38" t="str">
        <f>VLOOKUP($A247,Raw!$B$2:$DG$512,MATCH(DPMS!Z$1,Raw!$B$1:$DG$1,0),0)</f>
        <v>0</v>
      </c>
      <c r="AA247" s="39">
        <f t="shared" si="68"/>
        <v>0</v>
      </c>
      <c r="AB247" s="38" t="str">
        <f>VLOOKUP($A247,Raw!$B$2:$DG$512,MATCH(DPMS!AB$1,Raw!$B$1:$DG$1,0),0)</f>
        <v>412.3216</v>
      </c>
      <c r="AD247" s="25" t="e">
        <f t="shared" si="69"/>
        <v>#DIV/0!</v>
      </c>
      <c r="AE247" s="40">
        <f t="shared" si="70"/>
        <v>2.4635600000000002</v>
      </c>
      <c r="AF247" s="40">
        <f t="shared" si="71"/>
        <v>1.5561986301369863</v>
      </c>
      <c r="AG247" s="40">
        <f t="shared" si="72"/>
        <v>2.515655555555556</v>
      </c>
      <c r="AH247" s="40">
        <f t="shared" si="73"/>
        <v>0</v>
      </c>
      <c r="AI247" s="40" t="e">
        <f t="shared" si="74"/>
        <v>#DIV/0!</v>
      </c>
      <c r="AJ247" s="40">
        <f t="shared" si="75"/>
        <v>1.8741890909090908</v>
      </c>
    </row>
    <row r="248" spans="1:36" x14ac:dyDescent="0.3">
      <c r="A248" s="1" t="s">
        <v>4319</v>
      </c>
      <c r="B248" s="36" t="str">
        <f>VLOOKUP($A248,Raw!$B$2:$DG$512,MATCH(DPMS!B$1,Raw!$B$1:$DG$1,0),0)</f>
        <v>0</v>
      </c>
      <c r="C248" s="37">
        <f t="shared" si="57"/>
        <v>0</v>
      </c>
      <c r="D248" s="36" t="str">
        <f>VLOOKUP($A248,Raw!$B$2:$DG$512,MATCH(DPMS!D$1,Raw!$B$1:$DG$1,0),0)</f>
        <v>13</v>
      </c>
      <c r="E248" s="37">
        <f t="shared" si="58"/>
        <v>7.0652173913043473E-2</v>
      </c>
      <c r="F248" s="36" t="str">
        <f>VLOOKUP($A248,Raw!$B$2:$DG$512,MATCH(DPMS!F$1,Raw!$B$1:$DG$1,0),0)</f>
        <v>156</v>
      </c>
      <c r="G248" s="37">
        <f t="shared" si="59"/>
        <v>0.84782608695652173</v>
      </c>
      <c r="H248" s="36" t="str">
        <f>VLOOKUP($A248,Raw!$B$2:$DG$512,MATCH(DPMS!H$1,Raw!$B$1:$DG$1,0),0)</f>
        <v>14</v>
      </c>
      <c r="I248" s="37">
        <f t="shared" si="60"/>
        <v>7.6086956521739135E-2</v>
      </c>
      <c r="J248" s="36" t="str">
        <f>VLOOKUP($A248,Raw!$B$2:$DG$512,MATCH(DPMS!J$1,Raw!$B$1:$DG$1,0),0)</f>
        <v>1</v>
      </c>
      <c r="K248" s="37">
        <f t="shared" si="61"/>
        <v>5.434782608695652E-3</v>
      </c>
      <c r="L248" s="36" t="str">
        <f>VLOOKUP($A248,Raw!$B$2:$DG$512,MATCH(DPMS!L$1,Raw!$B$1:$DG$1,0),0)</f>
        <v>0</v>
      </c>
      <c r="M248" s="37">
        <f t="shared" si="62"/>
        <v>0</v>
      </c>
      <c r="N248" s="36" t="str">
        <f>VLOOKUP($A248,Raw!$B$2:$DG$512,MATCH(DPMS!N$1,Raw!$B$1:$DG$1,0),0)</f>
        <v>184</v>
      </c>
      <c r="P248" s="38" t="str">
        <f>VLOOKUP($A248,Raw!$B$2:$DG$512,MATCH(DPMS!P$1,Raw!$B$1:$DG$1,0),0)</f>
        <v>0</v>
      </c>
      <c r="Q248" s="39">
        <f t="shared" si="63"/>
        <v>0</v>
      </c>
      <c r="R248" s="38" t="str">
        <f>VLOOKUP($A248,Raw!$B$2:$DG$512,MATCH(DPMS!R$1,Raw!$B$1:$DG$1,0),0)</f>
        <v>29.21</v>
      </c>
      <c r="S248" s="39">
        <f t="shared" si="64"/>
        <v>4.2669744069183127E-2</v>
      </c>
      <c r="T248" s="38" t="str">
        <f>VLOOKUP($A248,Raw!$B$2:$DG$512,MATCH(DPMS!T$1,Raw!$B$1:$DG$1,0),0)</f>
        <v>491.36</v>
      </c>
      <c r="U248" s="39">
        <f t="shared" si="65"/>
        <v>0.71777492111721408</v>
      </c>
      <c r="V248" s="38" t="str">
        <f>VLOOKUP($A248,Raw!$B$2:$DG$512,MATCH(DPMS!V$1,Raw!$B$1:$DG$1,0),0)</f>
        <v>24.63</v>
      </c>
      <c r="W248" s="39">
        <f t="shared" si="66"/>
        <v>3.5979315180553931E-2</v>
      </c>
      <c r="X248" s="38" t="str">
        <f>VLOOKUP($A248,Raw!$B$2:$DG$512,MATCH(DPMS!X$1,Raw!$B$1:$DG$1,0),0)</f>
        <v>139.36</v>
      </c>
      <c r="Y248" s="39">
        <f t="shared" si="67"/>
        <v>0.203576019633049</v>
      </c>
      <c r="Z248" s="38" t="str">
        <f>VLOOKUP($A248,Raw!$B$2:$DG$512,MATCH(DPMS!Z$1,Raw!$B$1:$DG$1,0),0)</f>
        <v>0</v>
      </c>
      <c r="AA248" s="39">
        <f t="shared" si="68"/>
        <v>0</v>
      </c>
      <c r="AB248" s="38" t="str">
        <f>VLOOKUP($A248,Raw!$B$2:$DG$512,MATCH(DPMS!AB$1,Raw!$B$1:$DG$1,0),0)</f>
        <v>684.56</v>
      </c>
      <c r="AD248" s="25" t="e">
        <f t="shared" si="69"/>
        <v>#DIV/0!</v>
      </c>
      <c r="AE248" s="40">
        <f t="shared" si="70"/>
        <v>2.246923076923077</v>
      </c>
      <c r="AF248" s="40">
        <f t="shared" si="71"/>
        <v>3.1497435897435899</v>
      </c>
      <c r="AG248" s="40">
        <f t="shared" si="72"/>
        <v>1.7592857142857141</v>
      </c>
      <c r="AH248" s="40">
        <f t="shared" si="73"/>
        <v>69.680000000000007</v>
      </c>
      <c r="AI248" s="40" t="e">
        <f t="shared" si="74"/>
        <v>#DIV/0!</v>
      </c>
      <c r="AJ248" s="40">
        <f t="shared" si="75"/>
        <v>3.7204347826086952</v>
      </c>
    </row>
    <row r="249" spans="1:36" x14ac:dyDescent="0.3">
      <c r="A249" s="1" t="s">
        <v>4345</v>
      </c>
      <c r="B249" s="36" t="str">
        <f>VLOOKUP($A249,Raw!$B$2:$DG$512,MATCH(DPMS!B$1,Raw!$B$1:$DG$1,0),0)</f>
        <v>0</v>
      </c>
      <c r="C249" s="37">
        <f t="shared" si="57"/>
        <v>0</v>
      </c>
      <c r="D249" s="36" t="str">
        <f>VLOOKUP($A249,Raw!$B$2:$DG$512,MATCH(DPMS!D$1,Raw!$B$1:$DG$1,0),0)</f>
        <v>44</v>
      </c>
      <c r="E249" s="37">
        <f t="shared" si="58"/>
        <v>5.2694610778443111E-2</v>
      </c>
      <c r="F249" s="36" t="str">
        <f>VLOOKUP($A249,Raw!$B$2:$DG$512,MATCH(DPMS!F$1,Raw!$B$1:$DG$1,0),0)</f>
        <v>667</v>
      </c>
      <c r="G249" s="37">
        <f t="shared" si="59"/>
        <v>0.79880239520958085</v>
      </c>
      <c r="H249" s="36" t="str">
        <f>VLOOKUP($A249,Raw!$B$2:$DG$512,MATCH(DPMS!H$1,Raw!$B$1:$DG$1,0),0)</f>
        <v>124</v>
      </c>
      <c r="I249" s="37">
        <f t="shared" si="60"/>
        <v>0.14850299401197606</v>
      </c>
      <c r="J249" s="36" t="str">
        <f>VLOOKUP($A249,Raw!$B$2:$DG$512,MATCH(DPMS!J$1,Raw!$B$1:$DG$1,0),0)</f>
        <v>0</v>
      </c>
      <c r="K249" s="37">
        <f t="shared" si="61"/>
        <v>0</v>
      </c>
      <c r="L249" s="36" t="str">
        <f>VLOOKUP($A249,Raw!$B$2:$DG$512,MATCH(DPMS!L$1,Raw!$B$1:$DG$1,0),0)</f>
        <v>0</v>
      </c>
      <c r="M249" s="37">
        <f t="shared" si="62"/>
        <v>0</v>
      </c>
      <c r="N249" s="36" t="str">
        <f>VLOOKUP($A249,Raw!$B$2:$DG$512,MATCH(DPMS!N$1,Raw!$B$1:$DG$1,0),0)</f>
        <v>835</v>
      </c>
      <c r="P249" s="38" t="str">
        <f>VLOOKUP($A249,Raw!$B$2:$DG$512,MATCH(DPMS!P$1,Raw!$B$1:$DG$1,0),0)</f>
        <v>0</v>
      </c>
      <c r="Q249" s="39">
        <f t="shared" si="63"/>
        <v>0</v>
      </c>
      <c r="R249" s="38" t="str">
        <f>VLOOKUP($A249,Raw!$B$2:$DG$512,MATCH(DPMS!R$1,Raw!$B$1:$DG$1,0),0)</f>
        <v>70.77</v>
      </c>
      <c r="S249" s="39">
        <f t="shared" si="64"/>
        <v>7.8088449485810119E-2</v>
      </c>
      <c r="T249" s="38" t="str">
        <f>VLOOKUP($A249,Raw!$B$2:$DG$512,MATCH(DPMS!T$1,Raw!$B$1:$DG$1,0),0)</f>
        <v>714.28</v>
      </c>
      <c r="U249" s="39">
        <f t="shared" si="65"/>
        <v>0.78814494416736547</v>
      </c>
      <c r="V249" s="38" t="str">
        <f>VLOOKUP($A249,Raw!$B$2:$DG$512,MATCH(DPMS!V$1,Raw!$B$1:$DG$1,0),0)</f>
        <v>121.23</v>
      </c>
      <c r="W249" s="39">
        <f t="shared" si="66"/>
        <v>0.13376660634682438</v>
      </c>
      <c r="X249" s="38" t="str">
        <f>VLOOKUP($A249,Raw!$B$2:$DG$512,MATCH(DPMS!X$1,Raw!$B$1:$DG$1,0),0)</f>
        <v>0</v>
      </c>
      <c r="Y249" s="39">
        <f t="shared" si="67"/>
        <v>0</v>
      </c>
      <c r="Z249" s="38" t="str">
        <f>VLOOKUP($A249,Raw!$B$2:$DG$512,MATCH(DPMS!Z$1,Raw!$B$1:$DG$1,0),0)</f>
        <v>0</v>
      </c>
      <c r="AA249" s="39">
        <f t="shared" si="68"/>
        <v>0</v>
      </c>
      <c r="AB249" s="38" t="str">
        <f>VLOOKUP($A249,Raw!$B$2:$DG$512,MATCH(DPMS!AB$1,Raw!$B$1:$DG$1,0),0)</f>
        <v>906.28</v>
      </c>
      <c r="AD249" s="25" t="e">
        <f t="shared" si="69"/>
        <v>#DIV/0!</v>
      </c>
      <c r="AE249" s="40">
        <f t="shared" si="70"/>
        <v>1.6084090909090909</v>
      </c>
      <c r="AF249" s="40">
        <f t="shared" si="71"/>
        <v>1.0708845577211394</v>
      </c>
      <c r="AG249" s="40">
        <f t="shared" si="72"/>
        <v>0.97766129032258065</v>
      </c>
      <c r="AH249" s="40">
        <f t="shared" si="73"/>
        <v>0</v>
      </c>
      <c r="AI249" s="40" t="e">
        <f t="shared" si="74"/>
        <v>#DIV/0!</v>
      </c>
      <c r="AJ249" s="40">
        <f t="shared" si="75"/>
        <v>1.0853652694610778</v>
      </c>
    </row>
    <row r="250" spans="1:36" x14ac:dyDescent="0.3">
      <c r="A250" s="1" t="s">
        <v>4359</v>
      </c>
      <c r="B250" s="36" t="str">
        <f>VLOOKUP($A250,Raw!$B$2:$DG$512,MATCH(DPMS!B$1,Raw!$B$1:$DG$1,0),0)</f>
        <v>0</v>
      </c>
      <c r="C250" s="37">
        <f t="shared" si="57"/>
        <v>0</v>
      </c>
      <c r="D250" s="36" t="str">
        <f>VLOOKUP($A250,Raw!$B$2:$DG$512,MATCH(DPMS!D$1,Raw!$B$1:$DG$1,0),0)</f>
        <v>19</v>
      </c>
      <c r="E250" s="37">
        <f t="shared" si="58"/>
        <v>0.35849056603773582</v>
      </c>
      <c r="F250" s="36" t="str">
        <f>VLOOKUP($A250,Raw!$B$2:$DG$512,MATCH(DPMS!F$1,Raw!$B$1:$DG$1,0),0)</f>
        <v>34</v>
      </c>
      <c r="G250" s="37">
        <f t="shared" si="59"/>
        <v>0.64150943396226412</v>
      </c>
      <c r="H250" s="36" t="str">
        <f>VLOOKUP($A250,Raw!$B$2:$DG$512,MATCH(DPMS!H$1,Raw!$B$1:$DG$1,0),0)</f>
        <v>0</v>
      </c>
      <c r="I250" s="37">
        <f t="shared" si="60"/>
        <v>0</v>
      </c>
      <c r="J250" s="36" t="str">
        <f>VLOOKUP($A250,Raw!$B$2:$DG$512,MATCH(DPMS!J$1,Raw!$B$1:$DG$1,0),0)</f>
        <v>0</v>
      </c>
      <c r="K250" s="37">
        <f t="shared" si="61"/>
        <v>0</v>
      </c>
      <c r="L250" s="36" t="str">
        <f>VLOOKUP($A250,Raw!$B$2:$DG$512,MATCH(DPMS!L$1,Raw!$B$1:$DG$1,0),0)</f>
        <v>0</v>
      </c>
      <c r="M250" s="37">
        <f t="shared" si="62"/>
        <v>0</v>
      </c>
      <c r="N250" s="36" t="str">
        <f>VLOOKUP($A250,Raw!$B$2:$DG$512,MATCH(DPMS!N$1,Raw!$B$1:$DG$1,0),0)</f>
        <v>53</v>
      </c>
      <c r="P250" s="38" t="str">
        <f>VLOOKUP($A250,Raw!$B$2:$DG$512,MATCH(DPMS!P$1,Raw!$B$1:$DG$1,0),0)</f>
        <v>0</v>
      </c>
      <c r="Q250" s="39">
        <f t="shared" si="63"/>
        <v>0</v>
      </c>
      <c r="R250" s="38" t="str">
        <f>VLOOKUP($A250,Raw!$B$2:$DG$512,MATCH(DPMS!R$1,Raw!$B$1:$DG$1,0),0)</f>
        <v>665.97</v>
      </c>
      <c r="S250" s="39">
        <f t="shared" si="64"/>
        <v>0.89631364315419715</v>
      </c>
      <c r="T250" s="38" t="str">
        <f>VLOOKUP($A250,Raw!$B$2:$DG$512,MATCH(DPMS!T$1,Raw!$B$1:$DG$1,0),0)</f>
        <v>77.04</v>
      </c>
      <c r="U250" s="39">
        <f t="shared" si="65"/>
        <v>0.10368635684580289</v>
      </c>
      <c r="V250" s="38" t="str">
        <f>VLOOKUP($A250,Raw!$B$2:$DG$512,MATCH(DPMS!V$1,Raw!$B$1:$DG$1,0),0)</f>
        <v>0</v>
      </c>
      <c r="W250" s="39">
        <f t="shared" si="66"/>
        <v>0</v>
      </c>
      <c r="X250" s="38" t="str">
        <f>VLOOKUP($A250,Raw!$B$2:$DG$512,MATCH(DPMS!X$1,Raw!$B$1:$DG$1,0),0)</f>
        <v>0</v>
      </c>
      <c r="Y250" s="39">
        <f t="shared" si="67"/>
        <v>0</v>
      </c>
      <c r="Z250" s="38" t="str">
        <f>VLOOKUP($A250,Raw!$B$2:$DG$512,MATCH(DPMS!Z$1,Raw!$B$1:$DG$1,0),0)</f>
        <v>0</v>
      </c>
      <c r="AA250" s="39">
        <f t="shared" si="68"/>
        <v>0</v>
      </c>
      <c r="AB250" s="38" t="str">
        <f>VLOOKUP($A250,Raw!$B$2:$DG$512,MATCH(DPMS!AB$1,Raw!$B$1:$DG$1,0),0)</f>
        <v>743.01</v>
      </c>
      <c r="AD250" s="25" t="e">
        <f t="shared" si="69"/>
        <v>#DIV/0!</v>
      </c>
      <c r="AE250" s="40">
        <f t="shared" si="70"/>
        <v>35.051052631578948</v>
      </c>
      <c r="AF250" s="40">
        <f t="shared" si="71"/>
        <v>2.2658823529411767</v>
      </c>
      <c r="AG250" s="40" t="e">
        <f t="shared" si="72"/>
        <v>#DIV/0!</v>
      </c>
      <c r="AH250" s="40">
        <f t="shared" si="73"/>
        <v>0</v>
      </c>
      <c r="AI250" s="40" t="e">
        <f t="shared" si="74"/>
        <v>#DIV/0!</v>
      </c>
      <c r="AJ250" s="40">
        <f t="shared" si="75"/>
        <v>14.019056603773585</v>
      </c>
    </row>
    <row r="251" spans="1:36" x14ac:dyDescent="0.3">
      <c r="A251" s="1" t="s">
        <v>4395</v>
      </c>
      <c r="B251" s="36" t="str">
        <f>VLOOKUP($A251,Raw!$B$2:$DG$512,MATCH(DPMS!B$1,Raw!$B$1:$DG$1,0),0)</f>
        <v>0</v>
      </c>
      <c r="C251" s="37" t="e">
        <f t="shared" si="57"/>
        <v>#DIV/0!</v>
      </c>
      <c r="D251" s="36" t="str">
        <f>VLOOKUP($A251,Raw!$B$2:$DG$512,MATCH(DPMS!D$1,Raw!$B$1:$DG$1,0),0)</f>
        <v>0</v>
      </c>
      <c r="E251" s="37" t="e">
        <f t="shared" si="58"/>
        <v>#DIV/0!</v>
      </c>
      <c r="F251" s="36" t="str">
        <f>VLOOKUP($A251,Raw!$B$2:$DG$512,MATCH(DPMS!F$1,Raw!$B$1:$DG$1,0),0)</f>
        <v>0</v>
      </c>
      <c r="G251" s="37" t="e">
        <f t="shared" si="59"/>
        <v>#DIV/0!</v>
      </c>
      <c r="H251" s="36" t="str">
        <f>VLOOKUP($A251,Raw!$B$2:$DG$512,MATCH(DPMS!H$1,Raw!$B$1:$DG$1,0),0)</f>
        <v>0</v>
      </c>
      <c r="I251" s="37" t="e">
        <f t="shared" si="60"/>
        <v>#DIV/0!</v>
      </c>
      <c r="J251" s="36" t="str">
        <f>VLOOKUP($A251,Raw!$B$2:$DG$512,MATCH(DPMS!J$1,Raw!$B$1:$DG$1,0),0)</f>
        <v>0</v>
      </c>
      <c r="K251" s="37" t="e">
        <f t="shared" si="61"/>
        <v>#DIV/0!</v>
      </c>
      <c r="L251" s="36" t="str">
        <f>VLOOKUP($A251,Raw!$B$2:$DG$512,MATCH(DPMS!L$1,Raw!$B$1:$DG$1,0),0)</f>
        <v>0</v>
      </c>
      <c r="M251" s="37" t="e">
        <f t="shared" si="62"/>
        <v>#DIV/0!</v>
      </c>
      <c r="N251" s="36" t="str">
        <f>VLOOKUP($A251,Raw!$B$2:$DG$512,MATCH(DPMS!N$1,Raw!$B$1:$DG$1,0),0)</f>
        <v>0</v>
      </c>
      <c r="P251" s="38" t="str">
        <f>VLOOKUP($A251,Raw!$B$2:$DG$512,MATCH(DPMS!P$1,Raw!$B$1:$DG$1,0),0)</f>
        <v>0</v>
      </c>
      <c r="Q251" s="39" t="e">
        <f t="shared" si="63"/>
        <v>#DIV/0!</v>
      </c>
      <c r="R251" s="38" t="str">
        <f>VLOOKUP($A251,Raw!$B$2:$DG$512,MATCH(DPMS!R$1,Raw!$B$1:$DG$1,0),0)</f>
        <v>0</v>
      </c>
      <c r="S251" s="39" t="e">
        <f t="shared" si="64"/>
        <v>#DIV/0!</v>
      </c>
      <c r="T251" s="38" t="str">
        <f>VLOOKUP($A251,Raw!$B$2:$DG$512,MATCH(DPMS!T$1,Raw!$B$1:$DG$1,0),0)</f>
        <v>0</v>
      </c>
      <c r="U251" s="39" t="e">
        <f t="shared" si="65"/>
        <v>#DIV/0!</v>
      </c>
      <c r="V251" s="38" t="str">
        <f>VLOOKUP($A251,Raw!$B$2:$DG$512,MATCH(DPMS!V$1,Raw!$B$1:$DG$1,0),0)</f>
        <v>0</v>
      </c>
      <c r="W251" s="39" t="e">
        <f t="shared" si="66"/>
        <v>#DIV/0!</v>
      </c>
      <c r="X251" s="38" t="str">
        <f>VLOOKUP($A251,Raw!$B$2:$DG$512,MATCH(DPMS!X$1,Raw!$B$1:$DG$1,0),0)</f>
        <v>0</v>
      </c>
      <c r="Y251" s="39" t="e">
        <f t="shared" si="67"/>
        <v>#DIV/0!</v>
      </c>
      <c r="Z251" s="38" t="str">
        <f>VLOOKUP($A251,Raw!$B$2:$DG$512,MATCH(DPMS!Z$1,Raw!$B$1:$DG$1,0),0)</f>
        <v>0</v>
      </c>
      <c r="AA251" s="39" t="e">
        <f t="shared" si="68"/>
        <v>#DIV/0!</v>
      </c>
      <c r="AB251" s="38" t="str">
        <f>VLOOKUP($A251,Raw!$B$2:$DG$512,MATCH(DPMS!AB$1,Raw!$B$1:$DG$1,0),0)</f>
        <v>0</v>
      </c>
      <c r="AD251" s="25" t="e">
        <f t="shared" si="69"/>
        <v>#DIV/0!</v>
      </c>
      <c r="AE251" s="40" t="e">
        <f t="shared" si="70"/>
        <v>#DIV/0!</v>
      </c>
      <c r="AF251" s="40" t="e">
        <f t="shared" si="71"/>
        <v>#DIV/0!</v>
      </c>
      <c r="AG251" s="40" t="e">
        <f t="shared" si="72"/>
        <v>#DIV/0!</v>
      </c>
      <c r="AH251" s="40">
        <f t="shared" si="73"/>
        <v>0</v>
      </c>
      <c r="AI251" s="40" t="e">
        <f t="shared" si="74"/>
        <v>#DIV/0!</v>
      </c>
      <c r="AJ251" s="40" t="e">
        <f t="shared" si="75"/>
        <v>#DIV/0!</v>
      </c>
    </row>
    <row r="252" spans="1:36" x14ac:dyDescent="0.3">
      <c r="A252" s="1" t="s">
        <v>4404</v>
      </c>
      <c r="B252" s="36" t="str">
        <f>VLOOKUP($A252,Raw!$B$2:$DG$512,MATCH(DPMS!B$1,Raw!$B$1:$DG$1,0),0)</f>
        <v>0</v>
      </c>
      <c r="C252" s="37">
        <f t="shared" si="57"/>
        <v>0</v>
      </c>
      <c r="D252" s="36" t="str">
        <f>VLOOKUP($A252,Raw!$B$2:$DG$512,MATCH(DPMS!D$1,Raw!$B$1:$DG$1,0),0)</f>
        <v>3</v>
      </c>
      <c r="E252" s="37">
        <f t="shared" si="58"/>
        <v>0.27272727272727271</v>
      </c>
      <c r="F252" s="36" t="str">
        <f>VLOOKUP($A252,Raw!$B$2:$DG$512,MATCH(DPMS!F$1,Raw!$B$1:$DG$1,0),0)</f>
        <v>8</v>
      </c>
      <c r="G252" s="37">
        <f t="shared" si="59"/>
        <v>0.72727272727272729</v>
      </c>
      <c r="H252" s="36" t="str">
        <f>VLOOKUP($A252,Raw!$B$2:$DG$512,MATCH(DPMS!H$1,Raw!$B$1:$DG$1,0),0)</f>
        <v>0</v>
      </c>
      <c r="I252" s="37">
        <f t="shared" si="60"/>
        <v>0</v>
      </c>
      <c r="J252" s="36" t="str">
        <f>VLOOKUP($A252,Raw!$B$2:$DG$512,MATCH(DPMS!J$1,Raw!$B$1:$DG$1,0),0)</f>
        <v>0</v>
      </c>
      <c r="K252" s="37">
        <f t="shared" si="61"/>
        <v>0</v>
      </c>
      <c r="L252" s="36" t="str">
        <f>VLOOKUP($A252,Raw!$B$2:$DG$512,MATCH(DPMS!L$1,Raw!$B$1:$DG$1,0),0)</f>
        <v>0</v>
      </c>
      <c r="M252" s="37">
        <f t="shared" si="62"/>
        <v>0</v>
      </c>
      <c r="N252" s="36" t="str">
        <f>VLOOKUP($A252,Raw!$B$2:$DG$512,MATCH(DPMS!N$1,Raw!$B$1:$DG$1,0),0)</f>
        <v>11</v>
      </c>
      <c r="P252" s="38" t="str">
        <f>VLOOKUP($A252,Raw!$B$2:$DG$512,MATCH(DPMS!P$1,Raw!$B$1:$DG$1,0),0)</f>
        <v>0</v>
      </c>
      <c r="Q252" s="39">
        <f t="shared" si="63"/>
        <v>0</v>
      </c>
      <c r="R252" s="38" t="str">
        <f>VLOOKUP($A252,Raw!$B$2:$DG$512,MATCH(DPMS!R$1,Raw!$B$1:$DG$1,0),0)</f>
        <v>3.97</v>
      </c>
      <c r="S252" s="39">
        <f t="shared" si="64"/>
        <v>0.47831325301204819</v>
      </c>
      <c r="T252" s="38" t="str">
        <f>VLOOKUP($A252,Raw!$B$2:$DG$512,MATCH(DPMS!T$1,Raw!$B$1:$DG$1,0),0)</f>
        <v>4.33</v>
      </c>
      <c r="U252" s="39">
        <f t="shared" si="65"/>
        <v>0.52168674698795181</v>
      </c>
      <c r="V252" s="38" t="str">
        <f>VLOOKUP($A252,Raw!$B$2:$DG$512,MATCH(DPMS!V$1,Raw!$B$1:$DG$1,0),0)</f>
        <v>0</v>
      </c>
      <c r="W252" s="39">
        <f t="shared" si="66"/>
        <v>0</v>
      </c>
      <c r="X252" s="38" t="str">
        <f>VLOOKUP($A252,Raw!$B$2:$DG$512,MATCH(DPMS!X$1,Raw!$B$1:$DG$1,0),0)</f>
        <v>0</v>
      </c>
      <c r="Y252" s="39">
        <f t="shared" si="67"/>
        <v>0</v>
      </c>
      <c r="Z252" s="38" t="str">
        <f>VLOOKUP($A252,Raw!$B$2:$DG$512,MATCH(DPMS!Z$1,Raw!$B$1:$DG$1,0),0)</f>
        <v>0</v>
      </c>
      <c r="AA252" s="39">
        <f t="shared" si="68"/>
        <v>0</v>
      </c>
      <c r="AB252" s="38" t="str">
        <f>VLOOKUP($A252,Raw!$B$2:$DG$512,MATCH(DPMS!AB$1,Raw!$B$1:$DG$1,0),0)</f>
        <v>8.3</v>
      </c>
      <c r="AD252" s="25" t="e">
        <f t="shared" si="69"/>
        <v>#DIV/0!</v>
      </c>
      <c r="AE252" s="40">
        <f t="shared" si="70"/>
        <v>1.3233333333333335</v>
      </c>
      <c r="AF252" s="40">
        <f t="shared" si="71"/>
        <v>0.54125000000000001</v>
      </c>
      <c r="AG252" s="40" t="e">
        <f t="shared" si="72"/>
        <v>#DIV/0!</v>
      </c>
      <c r="AH252" s="40">
        <f t="shared" si="73"/>
        <v>0</v>
      </c>
      <c r="AI252" s="40" t="e">
        <f t="shared" si="74"/>
        <v>#DIV/0!</v>
      </c>
      <c r="AJ252" s="40">
        <f t="shared" si="75"/>
        <v>0.75454545454545463</v>
      </c>
    </row>
    <row r="253" spans="1:36" x14ac:dyDescent="0.3">
      <c r="A253" s="1" t="s">
        <v>4411</v>
      </c>
      <c r="B253" s="36" t="str">
        <f>VLOOKUP($A253,Raw!$B$2:$DG$512,MATCH(DPMS!B$1,Raw!$B$1:$DG$1,0),0)</f>
        <v>0</v>
      </c>
      <c r="C253" s="37">
        <f t="shared" si="57"/>
        <v>0</v>
      </c>
      <c r="D253" s="36" t="str">
        <f>VLOOKUP($A253,Raw!$B$2:$DG$512,MATCH(DPMS!D$1,Raw!$B$1:$DG$1,0),0)</f>
        <v>0</v>
      </c>
      <c r="E253" s="37">
        <f t="shared" si="58"/>
        <v>0</v>
      </c>
      <c r="F253" s="36" t="str">
        <f>VLOOKUP($A253,Raw!$B$2:$DG$512,MATCH(DPMS!F$1,Raw!$B$1:$DG$1,0),0)</f>
        <v>4</v>
      </c>
      <c r="G253" s="37">
        <f t="shared" si="59"/>
        <v>1</v>
      </c>
      <c r="H253" s="36" t="str">
        <f>VLOOKUP($A253,Raw!$B$2:$DG$512,MATCH(DPMS!H$1,Raw!$B$1:$DG$1,0),0)</f>
        <v>0</v>
      </c>
      <c r="I253" s="37">
        <f t="shared" si="60"/>
        <v>0</v>
      </c>
      <c r="J253" s="36" t="str">
        <f>VLOOKUP($A253,Raw!$B$2:$DG$512,MATCH(DPMS!J$1,Raw!$B$1:$DG$1,0),0)</f>
        <v>0</v>
      </c>
      <c r="K253" s="37">
        <f t="shared" si="61"/>
        <v>0</v>
      </c>
      <c r="L253" s="36" t="str">
        <f>VLOOKUP($A253,Raw!$B$2:$DG$512,MATCH(DPMS!L$1,Raw!$B$1:$DG$1,0),0)</f>
        <v>0</v>
      </c>
      <c r="M253" s="37">
        <f t="shared" si="62"/>
        <v>0</v>
      </c>
      <c r="N253" s="36" t="str">
        <f>VLOOKUP($A253,Raw!$B$2:$DG$512,MATCH(DPMS!N$1,Raw!$B$1:$DG$1,0),0)</f>
        <v>4</v>
      </c>
      <c r="P253" s="38" t="str">
        <f>VLOOKUP($A253,Raw!$B$2:$DG$512,MATCH(DPMS!P$1,Raw!$B$1:$DG$1,0),0)</f>
        <v>0</v>
      </c>
      <c r="Q253" s="39">
        <f t="shared" si="63"/>
        <v>0</v>
      </c>
      <c r="R253" s="38" t="str">
        <f>VLOOKUP($A253,Raw!$B$2:$DG$512,MATCH(DPMS!R$1,Raw!$B$1:$DG$1,0),0)</f>
        <v>0</v>
      </c>
      <c r="S253" s="39">
        <f t="shared" si="64"/>
        <v>0</v>
      </c>
      <c r="T253" s="38" t="str">
        <f>VLOOKUP($A253,Raw!$B$2:$DG$512,MATCH(DPMS!T$1,Raw!$B$1:$DG$1,0),0)</f>
        <v>15.01</v>
      </c>
      <c r="U253" s="39">
        <f t="shared" si="65"/>
        <v>1</v>
      </c>
      <c r="V253" s="38" t="str">
        <f>VLOOKUP($A253,Raw!$B$2:$DG$512,MATCH(DPMS!V$1,Raw!$B$1:$DG$1,0),0)</f>
        <v>0</v>
      </c>
      <c r="W253" s="39">
        <f t="shared" si="66"/>
        <v>0</v>
      </c>
      <c r="X253" s="38" t="str">
        <f>VLOOKUP($A253,Raw!$B$2:$DG$512,MATCH(DPMS!X$1,Raw!$B$1:$DG$1,0),0)</f>
        <v>0</v>
      </c>
      <c r="Y253" s="39">
        <f t="shared" si="67"/>
        <v>0</v>
      </c>
      <c r="Z253" s="38" t="str">
        <f>VLOOKUP($A253,Raw!$B$2:$DG$512,MATCH(DPMS!Z$1,Raw!$B$1:$DG$1,0),0)</f>
        <v>0</v>
      </c>
      <c r="AA253" s="39">
        <f t="shared" si="68"/>
        <v>0</v>
      </c>
      <c r="AB253" s="38" t="str">
        <f>VLOOKUP($A253,Raw!$B$2:$DG$512,MATCH(DPMS!AB$1,Raw!$B$1:$DG$1,0),0)</f>
        <v>15.01</v>
      </c>
      <c r="AD253" s="25" t="e">
        <f t="shared" si="69"/>
        <v>#DIV/0!</v>
      </c>
      <c r="AE253" s="40" t="e">
        <f t="shared" si="70"/>
        <v>#DIV/0!</v>
      </c>
      <c r="AF253" s="40">
        <f t="shared" si="71"/>
        <v>3.7524999999999999</v>
      </c>
      <c r="AG253" s="40" t="e">
        <f t="shared" si="72"/>
        <v>#DIV/0!</v>
      </c>
      <c r="AH253" s="40">
        <f t="shared" si="73"/>
        <v>0</v>
      </c>
      <c r="AI253" s="40" t="e">
        <f t="shared" si="74"/>
        <v>#DIV/0!</v>
      </c>
      <c r="AJ253" s="40">
        <f t="shared" si="75"/>
        <v>3.7524999999999999</v>
      </c>
    </row>
    <row r="254" spans="1:36" x14ac:dyDescent="0.3">
      <c r="A254" s="1" t="s">
        <v>4420</v>
      </c>
      <c r="B254" s="36" t="str">
        <f>VLOOKUP($A254,Raw!$B$2:$DG$512,MATCH(DPMS!B$1,Raw!$B$1:$DG$1,0),0)</f>
        <v>0</v>
      </c>
      <c r="C254" s="37" t="e">
        <f t="shared" si="57"/>
        <v>#DIV/0!</v>
      </c>
      <c r="D254" s="36" t="str">
        <f>VLOOKUP($A254,Raw!$B$2:$DG$512,MATCH(DPMS!D$1,Raw!$B$1:$DG$1,0),0)</f>
        <v>0</v>
      </c>
      <c r="E254" s="37" t="e">
        <f t="shared" si="58"/>
        <v>#DIV/0!</v>
      </c>
      <c r="F254" s="36" t="str">
        <f>VLOOKUP($A254,Raw!$B$2:$DG$512,MATCH(DPMS!F$1,Raw!$B$1:$DG$1,0),0)</f>
        <v>0</v>
      </c>
      <c r="G254" s="37" t="e">
        <f t="shared" si="59"/>
        <v>#DIV/0!</v>
      </c>
      <c r="H254" s="36" t="str">
        <f>VLOOKUP($A254,Raw!$B$2:$DG$512,MATCH(DPMS!H$1,Raw!$B$1:$DG$1,0),0)</f>
        <v>0</v>
      </c>
      <c r="I254" s="37" t="e">
        <f t="shared" si="60"/>
        <v>#DIV/0!</v>
      </c>
      <c r="J254" s="36" t="str">
        <f>VLOOKUP($A254,Raw!$B$2:$DG$512,MATCH(DPMS!J$1,Raw!$B$1:$DG$1,0),0)</f>
        <v>0</v>
      </c>
      <c r="K254" s="37" t="e">
        <f t="shared" si="61"/>
        <v>#DIV/0!</v>
      </c>
      <c r="L254" s="36" t="str">
        <f>VLOOKUP($A254,Raw!$B$2:$DG$512,MATCH(DPMS!L$1,Raw!$B$1:$DG$1,0),0)</f>
        <v>0</v>
      </c>
      <c r="M254" s="37" t="e">
        <f t="shared" si="62"/>
        <v>#DIV/0!</v>
      </c>
      <c r="N254" s="36" t="str">
        <f>VLOOKUP($A254,Raw!$B$2:$DG$512,MATCH(DPMS!N$1,Raw!$B$1:$DG$1,0),0)</f>
        <v>0</v>
      </c>
      <c r="P254" s="38" t="str">
        <f>VLOOKUP($A254,Raw!$B$2:$DG$512,MATCH(DPMS!P$1,Raw!$B$1:$DG$1,0),0)</f>
        <v>0</v>
      </c>
      <c r="Q254" s="39" t="e">
        <f t="shared" si="63"/>
        <v>#DIV/0!</v>
      </c>
      <c r="R254" s="38" t="str">
        <f>VLOOKUP($A254,Raw!$B$2:$DG$512,MATCH(DPMS!R$1,Raw!$B$1:$DG$1,0),0)</f>
        <v>0</v>
      </c>
      <c r="S254" s="39" t="e">
        <f t="shared" si="64"/>
        <v>#DIV/0!</v>
      </c>
      <c r="T254" s="38" t="str">
        <f>VLOOKUP($A254,Raw!$B$2:$DG$512,MATCH(DPMS!T$1,Raw!$B$1:$DG$1,0),0)</f>
        <v>0</v>
      </c>
      <c r="U254" s="39" t="e">
        <f t="shared" si="65"/>
        <v>#DIV/0!</v>
      </c>
      <c r="V254" s="38" t="str">
        <f>VLOOKUP($A254,Raw!$B$2:$DG$512,MATCH(DPMS!V$1,Raw!$B$1:$DG$1,0),0)</f>
        <v>0</v>
      </c>
      <c r="W254" s="39" t="e">
        <f t="shared" si="66"/>
        <v>#DIV/0!</v>
      </c>
      <c r="X254" s="38" t="str">
        <f>VLOOKUP($A254,Raw!$B$2:$DG$512,MATCH(DPMS!X$1,Raw!$B$1:$DG$1,0),0)</f>
        <v>0</v>
      </c>
      <c r="Y254" s="39" t="e">
        <f t="shared" si="67"/>
        <v>#DIV/0!</v>
      </c>
      <c r="Z254" s="38" t="str">
        <f>VLOOKUP($A254,Raw!$B$2:$DG$512,MATCH(DPMS!Z$1,Raw!$B$1:$DG$1,0),0)</f>
        <v>0</v>
      </c>
      <c r="AA254" s="39" t="e">
        <f t="shared" si="68"/>
        <v>#DIV/0!</v>
      </c>
      <c r="AB254" s="38" t="str">
        <f>VLOOKUP($A254,Raw!$B$2:$DG$512,MATCH(DPMS!AB$1,Raw!$B$1:$DG$1,0),0)</f>
        <v>0</v>
      </c>
      <c r="AD254" s="25" t="e">
        <f t="shared" si="69"/>
        <v>#DIV/0!</v>
      </c>
      <c r="AE254" s="40" t="e">
        <f t="shared" si="70"/>
        <v>#DIV/0!</v>
      </c>
      <c r="AF254" s="40" t="e">
        <f t="shared" si="71"/>
        <v>#DIV/0!</v>
      </c>
      <c r="AG254" s="40" t="e">
        <f t="shared" si="72"/>
        <v>#DIV/0!</v>
      </c>
      <c r="AH254" s="40">
        <f t="shared" si="73"/>
        <v>0</v>
      </c>
      <c r="AI254" s="40" t="e">
        <f t="shared" si="74"/>
        <v>#DIV/0!</v>
      </c>
      <c r="AJ254" s="40" t="e">
        <f t="shared" si="75"/>
        <v>#DIV/0!</v>
      </c>
    </row>
    <row r="255" spans="1:36" x14ac:dyDescent="0.3">
      <c r="A255" s="1" t="s">
        <v>4428</v>
      </c>
      <c r="B255" s="36" t="str">
        <f>VLOOKUP($A255,Raw!$B$2:$DG$512,MATCH(DPMS!B$1,Raw!$B$1:$DG$1,0),0)</f>
        <v>0</v>
      </c>
      <c r="C255" s="37">
        <f t="shared" si="57"/>
        <v>0</v>
      </c>
      <c r="D255" s="36" t="str">
        <f>VLOOKUP($A255,Raw!$B$2:$DG$512,MATCH(DPMS!D$1,Raw!$B$1:$DG$1,0),0)</f>
        <v>33</v>
      </c>
      <c r="E255" s="37">
        <f t="shared" si="58"/>
        <v>7.5170842824601361E-2</v>
      </c>
      <c r="F255" s="36" t="str">
        <f>VLOOKUP($A255,Raw!$B$2:$DG$512,MATCH(DPMS!F$1,Raw!$B$1:$DG$1,0),0)</f>
        <v>372</v>
      </c>
      <c r="G255" s="37">
        <f t="shared" si="59"/>
        <v>0.84738041002277908</v>
      </c>
      <c r="H255" s="36" t="str">
        <f>VLOOKUP($A255,Raw!$B$2:$DG$512,MATCH(DPMS!H$1,Raw!$B$1:$DG$1,0),0)</f>
        <v>34</v>
      </c>
      <c r="I255" s="37">
        <f t="shared" si="60"/>
        <v>7.7448747152619596E-2</v>
      </c>
      <c r="J255" s="36" t="str">
        <f>VLOOKUP($A255,Raw!$B$2:$DG$512,MATCH(DPMS!J$1,Raw!$B$1:$DG$1,0),0)</f>
        <v>0</v>
      </c>
      <c r="K255" s="37">
        <f t="shared" si="61"/>
        <v>0</v>
      </c>
      <c r="L255" s="36" t="str">
        <f>VLOOKUP($A255,Raw!$B$2:$DG$512,MATCH(DPMS!L$1,Raw!$B$1:$DG$1,0),0)</f>
        <v>0</v>
      </c>
      <c r="M255" s="37">
        <f t="shared" si="62"/>
        <v>0</v>
      </c>
      <c r="N255" s="36" t="str">
        <f>VLOOKUP($A255,Raw!$B$2:$DG$512,MATCH(DPMS!N$1,Raw!$B$1:$DG$1,0),0)</f>
        <v>439</v>
      </c>
      <c r="P255" s="38" t="str">
        <f>VLOOKUP($A255,Raw!$B$2:$DG$512,MATCH(DPMS!P$1,Raw!$B$1:$DG$1,0),0)</f>
        <v>0</v>
      </c>
      <c r="Q255" s="39">
        <f t="shared" si="63"/>
        <v>0</v>
      </c>
      <c r="R255" s="38" t="str">
        <f>VLOOKUP($A255,Raw!$B$2:$DG$512,MATCH(DPMS!R$1,Raw!$B$1:$DG$1,0),0)</f>
        <v>91.41</v>
      </c>
      <c r="S255" s="39">
        <f t="shared" si="64"/>
        <v>0.12646826879176523</v>
      </c>
      <c r="T255" s="38" t="str">
        <f>VLOOKUP($A255,Raw!$B$2:$DG$512,MATCH(DPMS!T$1,Raw!$B$1:$DG$1,0),0)</f>
        <v>566.61</v>
      </c>
      <c r="U255" s="39">
        <f t="shared" si="65"/>
        <v>0.78392064085003954</v>
      </c>
      <c r="V255" s="38" t="str">
        <f>VLOOKUP($A255,Raw!$B$2:$DG$512,MATCH(DPMS!V$1,Raw!$B$1:$DG$1,0),0)</f>
        <v>64.77</v>
      </c>
      <c r="W255" s="39">
        <f t="shared" si="66"/>
        <v>8.9611090358195325E-2</v>
      </c>
      <c r="X255" s="38" t="str">
        <f>VLOOKUP($A255,Raw!$B$2:$DG$512,MATCH(DPMS!X$1,Raw!$B$1:$DG$1,0),0)</f>
        <v>0</v>
      </c>
      <c r="Y255" s="39">
        <f t="shared" si="67"/>
        <v>0</v>
      </c>
      <c r="Z255" s="38" t="str">
        <f>VLOOKUP($A255,Raw!$B$2:$DG$512,MATCH(DPMS!Z$1,Raw!$B$1:$DG$1,0),0)</f>
        <v>0</v>
      </c>
      <c r="AA255" s="39">
        <f t="shared" si="68"/>
        <v>0</v>
      </c>
      <c r="AB255" s="38" t="str">
        <f>VLOOKUP($A255,Raw!$B$2:$DG$512,MATCH(DPMS!AB$1,Raw!$B$1:$DG$1,0),0)</f>
        <v>722.79</v>
      </c>
      <c r="AD255" s="25" t="e">
        <f t="shared" si="69"/>
        <v>#DIV/0!</v>
      </c>
      <c r="AE255" s="40">
        <f t="shared" si="70"/>
        <v>2.77</v>
      </c>
      <c r="AF255" s="40">
        <f t="shared" si="71"/>
        <v>1.5231451612903226</v>
      </c>
      <c r="AG255" s="40">
        <f t="shared" si="72"/>
        <v>1.9049999999999998</v>
      </c>
      <c r="AH255" s="40">
        <f t="shared" si="73"/>
        <v>0</v>
      </c>
      <c r="AI255" s="40" t="e">
        <f t="shared" si="74"/>
        <v>#DIV/0!</v>
      </c>
      <c r="AJ255" s="40">
        <f t="shared" si="75"/>
        <v>1.6464464692482914</v>
      </c>
    </row>
    <row r="256" spans="1:36" x14ac:dyDescent="0.3">
      <c r="A256" s="1" t="s">
        <v>4444</v>
      </c>
      <c r="B256" s="36" t="str">
        <f>VLOOKUP($A256,Raw!$B$2:$DG$512,MATCH(DPMS!B$1,Raw!$B$1:$DG$1,0),0)</f>
        <v>0</v>
      </c>
      <c r="C256" s="37" t="e">
        <f t="shared" si="57"/>
        <v>#DIV/0!</v>
      </c>
      <c r="D256" s="36" t="str">
        <f>VLOOKUP($A256,Raw!$B$2:$DG$512,MATCH(DPMS!D$1,Raw!$B$1:$DG$1,0),0)</f>
        <v>0</v>
      </c>
      <c r="E256" s="37" t="e">
        <f t="shared" si="58"/>
        <v>#DIV/0!</v>
      </c>
      <c r="F256" s="36" t="str">
        <f>VLOOKUP($A256,Raw!$B$2:$DG$512,MATCH(DPMS!F$1,Raw!$B$1:$DG$1,0),0)</f>
        <v>0</v>
      </c>
      <c r="G256" s="37" t="e">
        <f t="shared" si="59"/>
        <v>#DIV/0!</v>
      </c>
      <c r="H256" s="36" t="str">
        <f>VLOOKUP($A256,Raw!$B$2:$DG$512,MATCH(DPMS!H$1,Raw!$B$1:$DG$1,0),0)</f>
        <v>0</v>
      </c>
      <c r="I256" s="37" t="e">
        <f t="shared" si="60"/>
        <v>#DIV/0!</v>
      </c>
      <c r="J256" s="36" t="str">
        <f>VLOOKUP($A256,Raw!$B$2:$DG$512,MATCH(DPMS!J$1,Raw!$B$1:$DG$1,0),0)</f>
        <v>0</v>
      </c>
      <c r="K256" s="37" t="e">
        <f t="shared" si="61"/>
        <v>#DIV/0!</v>
      </c>
      <c r="L256" s="36" t="str">
        <f>VLOOKUP($A256,Raw!$B$2:$DG$512,MATCH(DPMS!L$1,Raw!$B$1:$DG$1,0),0)</f>
        <v>0</v>
      </c>
      <c r="M256" s="37" t="e">
        <f t="shared" si="62"/>
        <v>#DIV/0!</v>
      </c>
      <c r="N256" s="36" t="str">
        <f>VLOOKUP($A256,Raw!$B$2:$DG$512,MATCH(DPMS!N$1,Raw!$B$1:$DG$1,0),0)</f>
        <v>0</v>
      </c>
      <c r="P256" s="38" t="str">
        <f>VLOOKUP($A256,Raw!$B$2:$DG$512,MATCH(DPMS!P$1,Raw!$B$1:$DG$1,0),0)</f>
        <v>0</v>
      </c>
      <c r="Q256" s="39" t="e">
        <f t="shared" si="63"/>
        <v>#DIV/0!</v>
      </c>
      <c r="R256" s="38" t="str">
        <f>VLOOKUP($A256,Raw!$B$2:$DG$512,MATCH(DPMS!R$1,Raw!$B$1:$DG$1,0),0)</f>
        <v>0</v>
      </c>
      <c r="S256" s="39" t="e">
        <f t="shared" si="64"/>
        <v>#DIV/0!</v>
      </c>
      <c r="T256" s="38" t="str">
        <f>VLOOKUP($A256,Raw!$B$2:$DG$512,MATCH(DPMS!T$1,Raw!$B$1:$DG$1,0),0)</f>
        <v>0</v>
      </c>
      <c r="U256" s="39" t="e">
        <f t="shared" si="65"/>
        <v>#DIV/0!</v>
      </c>
      <c r="V256" s="38" t="str">
        <f>VLOOKUP($A256,Raw!$B$2:$DG$512,MATCH(DPMS!V$1,Raw!$B$1:$DG$1,0),0)</f>
        <v>0</v>
      </c>
      <c r="W256" s="39" t="e">
        <f t="shared" si="66"/>
        <v>#DIV/0!</v>
      </c>
      <c r="X256" s="38" t="str">
        <f>VLOOKUP($A256,Raw!$B$2:$DG$512,MATCH(DPMS!X$1,Raw!$B$1:$DG$1,0),0)</f>
        <v>0</v>
      </c>
      <c r="Y256" s="39" t="e">
        <f t="shared" si="67"/>
        <v>#DIV/0!</v>
      </c>
      <c r="Z256" s="38" t="str">
        <f>VLOOKUP($A256,Raw!$B$2:$DG$512,MATCH(DPMS!Z$1,Raw!$B$1:$DG$1,0),0)</f>
        <v>0</v>
      </c>
      <c r="AA256" s="39" t="e">
        <f t="shared" si="68"/>
        <v>#DIV/0!</v>
      </c>
      <c r="AB256" s="38" t="str">
        <f>VLOOKUP($A256,Raw!$B$2:$DG$512,MATCH(DPMS!AB$1,Raw!$B$1:$DG$1,0),0)</f>
        <v>0</v>
      </c>
      <c r="AD256" s="25" t="e">
        <f t="shared" si="69"/>
        <v>#DIV/0!</v>
      </c>
      <c r="AE256" s="40" t="e">
        <f t="shared" si="70"/>
        <v>#DIV/0!</v>
      </c>
      <c r="AF256" s="40" t="e">
        <f t="shared" si="71"/>
        <v>#DIV/0!</v>
      </c>
      <c r="AG256" s="40" t="e">
        <f t="shared" si="72"/>
        <v>#DIV/0!</v>
      </c>
      <c r="AH256" s="40">
        <f t="shared" si="73"/>
        <v>0</v>
      </c>
      <c r="AI256" s="40" t="e">
        <f t="shared" si="74"/>
        <v>#DIV/0!</v>
      </c>
      <c r="AJ256" s="40" t="e">
        <f t="shared" si="75"/>
        <v>#DIV/0!</v>
      </c>
    </row>
    <row r="257" spans="1:36" x14ac:dyDescent="0.3">
      <c r="A257" s="1" t="s">
        <v>4453</v>
      </c>
      <c r="B257" s="36" t="str">
        <f>VLOOKUP($A257,Raw!$B$2:$DG$512,MATCH(DPMS!B$1,Raw!$B$1:$DG$1,0),0)</f>
        <v>0</v>
      </c>
      <c r="C257" s="37">
        <f t="shared" si="57"/>
        <v>0</v>
      </c>
      <c r="D257" s="36" t="str">
        <f>VLOOKUP($A257,Raw!$B$2:$DG$512,MATCH(DPMS!D$1,Raw!$B$1:$DG$1,0),0)</f>
        <v>199</v>
      </c>
      <c r="E257" s="37">
        <f t="shared" si="58"/>
        <v>0.16139497161394972</v>
      </c>
      <c r="F257" s="36" t="str">
        <f>VLOOKUP($A257,Raw!$B$2:$DG$512,MATCH(DPMS!F$1,Raw!$B$1:$DG$1,0),0)</f>
        <v>946</v>
      </c>
      <c r="G257" s="37">
        <f t="shared" si="59"/>
        <v>0.76723438767234386</v>
      </c>
      <c r="H257" s="36" t="str">
        <f>VLOOKUP($A257,Raw!$B$2:$DG$512,MATCH(DPMS!H$1,Raw!$B$1:$DG$1,0),0)</f>
        <v>88</v>
      </c>
      <c r="I257" s="37">
        <f t="shared" si="60"/>
        <v>7.1370640713706412E-2</v>
      </c>
      <c r="J257" s="36" t="str">
        <f>VLOOKUP($A257,Raw!$B$2:$DG$512,MATCH(DPMS!J$1,Raw!$B$1:$DG$1,0),0)</f>
        <v>0</v>
      </c>
      <c r="K257" s="37">
        <f t="shared" si="61"/>
        <v>0</v>
      </c>
      <c r="L257" s="36" t="str">
        <f>VLOOKUP($A257,Raw!$B$2:$DG$512,MATCH(DPMS!L$1,Raw!$B$1:$DG$1,0),0)</f>
        <v>0</v>
      </c>
      <c r="M257" s="37">
        <f t="shared" si="62"/>
        <v>0</v>
      </c>
      <c r="N257" s="36" t="str">
        <f>VLOOKUP($A257,Raw!$B$2:$DG$512,MATCH(DPMS!N$1,Raw!$B$1:$DG$1,0),0)</f>
        <v>1233</v>
      </c>
      <c r="P257" s="38" t="str">
        <f>VLOOKUP($A257,Raw!$B$2:$DG$512,MATCH(DPMS!P$1,Raw!$B$1:$DG$1,0),0)</f>
        <v>0</v>
      </c>
      <c r="Q257" s="39">
        <f t="shared" si="63"/>
        <v>0</v>
      </c>
      <c r="R257" s="38" t="str">
        <f>VLOOKUP($A257,Raw!$B$2:$DG$512,MATCH(DPMS!R$1,Raw!$B$1:$DG$1,0),0)</f>
        <v>58.95</v>
      </c>
      <c r="S257" s="39">
        <f t="shared" si="64"/>
        <v>8.3421778815538111E-2</v>
      </c>
      <c r="T257" s="38" t="str">
        <f>VLOOKUP($A257,Raw!$B$2:$DG$512,MATCH(DPMS!T$1,Raw!$B$1:$DG$1,0),0)</f>
        <v>540.63</v>
      </c>
      <c r="U257" s="39">
        <f t="shared" si="65"/>
        <v>0.76506049670982812</v>
      </c>
      <c r="V257" s="38" t="str">
        <f>VLOOKUP($A257,Raw!$B$2:$DG$512,MATCH(DPMS!V$1,Raw!$B$1:$DG$1,0),0)</f>
        <v>107.06</v>
      </c>
      <c r="W257" s="39">
        <f t="shared" si="66"/>
        <v>0.15150357319748109</v>
      </c>
      <c r="X257" s="38" t="str">
        <f>VLOOKUP($A257,Raw!$B$2:$DG$512,MATCH(DPMS!X$1,Raw!$B$1:$DG$1,0),0)</f>
        <v>0</v>
      </c>
      <c r="Y257" s="39">
        <f t="shared" si="67"/>
        <v>0</v>
      </c>
      <c r="Z257" s="38" t="str">
        <f>VLOOKUP($A257,Raw!$B$2:$DG$512,MATCH(DPMS!Z$1,Raw!$B$1:$DG$1,0),0)</f>
        <v>0</v>
      </c>
      <c r="AA257" s="39">
        <f t="shared" si="68"/>
        <v>0</v>
      </c>
      <c r="AB257" s="38" t="str">
        <f>VLOOKUP($A257,Raw!$B$2:$DG$512,MATCH(DPMS!AB$1,Raw!$B$1:$DG$1,0),0)</f>
        <v>706.65</v>
      </c>
      <c r="AD257" s="25" t="e">
        <f t="shared" si="69"/>
        <v>#DIV/0!</v>
      </c>
      <c r="AE257" s="40">
        <f t="shared" si="70"/>
        <v>0.29623115577889447</v>
      </c>
      <c r="AF257" s="40">
        <f t="shared" si="71"/>
        <v>0.57149048625792809</v>
      </c>
      <c r="AG257" s="40">
        <f t="shared" si="72"/>
        <v>1.2165909090909091</v>
      </c>
      <c r="AH257" s="40">
        <f t="shared" si="73"/>
        <v>0</v>
      </c>
      <c r="AI257" s="40" t="e">
        <f t="shared" si="74"/>
        <v>#DIV/0!</v>
      </c>
      <c r="AJ257" s="40">
        <f t="shared" si="75"/>
        <v>0.57311435523114351</v>
      </c>
    </row>
    <row r="258" spans="1:36" x14ac:dyDescent="0.3">
      <c r="A258" s="1" t="s">
        <v>4480</v>
      </c>
      <c r="B258" s="36" t="str">
        <f>VLOOKUP($A258,Raw!$B$2:$DG$512,MATCH(DPMS!B$1,Raw!$B$1:$DG$1,0),0)</f>
        <v>0</v>
      </c>
      <c r="C258" s="37">
        <f t="shared" si="57"/>
        <v>0</v>
      </c>
      <c r="D258" s="36" t="str">
        <f>VLOOKUP($A258,Raw!$B$2:$DG$512,MATCH(DPMS!D$1,Raw!$B$1:$DG$1,0),0)</f>
        <v>2</v>
      </c>
      <c r="E258" s="37">
        <f t="shared" si="58"/>
        <v>3.0769230769230771E-2</v>
      </c>
      <c r="F258" s="36" t="str">
        <f>VLOOKUP($A258,Raw!$B$2:$DG$512,MATCH(DPMS!F$1,Raw!$B$1:$DG$1,0),0)</f>
        <v>59</v>
      </c>
      <c r="G258" s="37">
        <f t="shared" si="59"/>
        <v>0.90769230769230769</v>
      </c>
      <c r="H258" s="36" t="str">
        <f>VLOOKUP($A258,Raw!$B$2:$DG$512,MATCH(DPMS!H$1,Raw!$B$1:$DG$1,0),0)</f>
        <v>4</v>
      </c>
      <c r="I258" s="37">
        <f t="shared" si="60"/>
        <v>6.1538461538461542E-2</v>
      </c>
      <c r="J258" s="36" t="str">
        <f>VLOOKUP($A258,Raw!$B$2:$DG$512,MATCH(DPMS!J$1,Raw!$B$1:$DG$1,0),0)</f>
        <v>0</v>
      </c>
      <c r="K258" s="37">
        <f t="shared" si="61"/>
        <v>0</v>
      </c>
      <c r="L258" s="36" t="str">
        <f>VLOOKUP($A258,Raw!$B$2:$DG$512,MATCH(DPMS!L$1,Raw!$B$1:$DG$1,0),0)</f>
        <v>0</v>
      </c>
      <c r="M258" s="37">
        <f t="shared" si="62"/>
        <v>0</v>
      </c>
      <c r="N258" s="36" t="str">
        <f>VLOOKUP($A258,Raw!$B$2:$DG$512,MATCH(DPMS!N$1,Raw!$B$1:$DG$1,0),0)</f>
        <v>65</v>
      </c>
      <c r="P258" s="38" t="str">
        <f>VLOOKUP($A258,Raw!$B$2:$DG$512,MATCH(DPMS!P$1,Raw!$B$1:$DG$1,0),0)</f>
        <v>0</v>
      </c>
      <c r="Q258" s="39">
        <f t="shared" si="63"/>
        <v>0</v>
      </c>
      <c r="R258" s="38" t="str">
        <f>VLOOKUP($A258,Raw!$B$2:$DG$512,MATCH(DPMS!R$1,Raw!$B$1:$DG$1,0),0)</f>
        <v>7.44</v>
      </c>
      <c r="S258" s="39">
        <f t="shared" si="64"/>
        <v>4.8548123980424143E-2</v>
      </c>
      <c r="T258" s="38" t="str">
        <f>VLOOKUP($A258,Raw!$B$2:$DG$512,MATCH(DPMS!T$1,Raw!$B$1:$DG$1,0),0)</f>
        <v>139.55</v>
      </c>
      <c r="U258" s="39">
        <f t="shared" si="65"/>
        <v>0.91060358890701476</v>
      </c>
      <c r="V258" s="38" t="str">
        <f>VLOOKUP($A258,Raw!$B$2:$DG$512,MATCH(DPMS!V$1,Raw!$B$1:$DG$1,0),0)</f>
        <v>6.26</v>
      </c>
      <c r="W258" s="39">
        <f t="shared" si="66"/>
        <v>4.0848287112561173E-2</v>
      </c>
      <c r="X258" s="38" t="str">
        <f>VLOOKUP($A258,Raw!$B$2:$DG$512,MATCH(DPMS!X$1,Raw!$B$1:$DG$1,0),0)</f>
        <v>0</v>
      </c>
      <c r="Y258" s="39">
        <f t="shared" si="67"/>
        <v>0</v>
      </c>
      <c r="Z258" s="38" t="str">
        <f>VLOOKUP($A258,Raw!$B$2:$DG$512,MATCH(DPMS!Z$1,Raw!$B$1:$DG$1,0),0)</f>
        <v>0</v>
      </c>
      <c r="AA258" s="39">
        <f t="shared" si="68"/>
        <v>0</v>
      </c>
      <c r="AB258" s="38" t="str">
        <f>VLOOKUP($A258,Raw!$B$2:$DG$512,MATCH(DPMS!AB$1,Raw!$B$1:$DG$1,0),0)</f>
        <v>153.25</v>
      </c>
      <c r="AD258" s="25" t="e">
        <f t="shared" si="69"/>
        <v>#DIV/0!</v>
      </c>
      <c r="AE258" s="40">
        <f t="shared" si="70"/>
        <v>3.72</v>
      </c>
      <c r="AF258" s="40">
        <f t="shared" si="71"/>
        <v>2.365254237288136</v>
      </c>
      <c r="AG258" s="40">
        <f t="shared" si="72"/>
        <v>1.5649999999999999</v>
      </c>
      <c r="AH258" s="40">
        <f t="shared" si="73"/>
        <v>0</v>
      </c>
      <c r="AI258" s="40" t="e">
        <f t="shared" si="74"/>
        <v>#DIV/0!</v>
      </c>
      <c r="AJ258" s="40">
        <f t="shared" si="75"/>
        <v>2.3576923076923078</v>
      </c>
    </row>
    <row r="259" spans="1:36" x14ac:dyDescent="0.3">
      <c r="A259" s="1" t="s">
        <v>4493</v>
      </c>
      <c r="B259" s="36" t="str">
        <f>VLOOKUP($A259,Raw!$B$2:$DG$512,MATCH(DPMS!B$1,Raw!$B$1:$DG$1,0),0)</f>
        <v>0</v>
      </c>
      <c r="C259" s="37">
        <f t="shared" ref="C259:C322" si="76">B259/N259</f>
        <v>0</v>
      </c>
      <c r="D259" s="36" t="str">
        <f>VLOOKUP($A259,Raw!$B$2:$DG$512,MATCH(DPMS!D$1,Raw!$B$1:$DG$1,0),0)</f>
        <v>39</v>
      </c>
      <c r="E259" s="37">
        <f t="shared" ref="E259:E322" si="77">D259/N259</f>
        <v>1.1297798377752027E-2</v>
      </c>
      <c r="F259" s="36" t="str">
        <f>VLOOKUP($A259,Raw!$B$2:$DG$512,MATCH(DPMS!F$1,Raw!$B$1:$DG$1,0),0)</f>
        <v>3345</v>
      </c>
      <c r="G259" s="37">
        <f t="shared" ref="G259:G322" si="78">F259/N259</f>
        <v>0.96900347624565464</v>
      </c>
      <c r="H259" s="36" t="str">
        <f>VLOOKUP($A259,Raw!$B$2:$DG$512,MATCH(DPMS!H$1,Raw!$B$1:$DG$1,0),0)</f>
        <v>68</v>
      </c>
      <c r="I259" s="37">
        <f t="shared" ref="I259:I322" si="79">H259/N259</f>
        <v>1.9698725376593278E-2</v>
      </c>
      <c r="J259" s="36" t="str">
        <f>VLOOKUP($A259,Raw!$B$2:$DG$512,MATCH(DPMS!J$1,Raw!$B$1:$DG$1,0),0)</f>
        <v>0</v>
      </c>
      <c r="K259" s="37">
        <f t="shared" ref="K259:K322" si="80">J259/N259</f>
        <v>0</v>
      </c>
      <c r="L259" s="36" t="str">
        <f>VLOOKUP($A259,Raw!$B$2:$DG$512,MATCH(DPMS!L$1,Raw!$B$1:$DG$1,0),0)</f>
        <v>0</v>
      </c>
      <c r="M259" s="37">
        <f t="shared" ref="M259:M322" si="81">L259/N259</f>
        <v>0</v>
      </c>
      <c r="N259" s="36" t="str">
        <f>VLOOKUP($A259,Raw!$B$2:$DG$512,MATCH(DPMS!N$1,Raw!$B$1:$DG$1,0),0)</f>
        <v>3452</v>
      </c>
      <c r="P259" s="38" t="str">
        <f>VLOOKUP($A259,Raw!$B$2:$DG$512,MATCH(DPMS!P$1,Raw!$B$1:$DG$1,0),0)</f>
        <v>0</v>
      </c>
      <c r="Q259" s="39">
        <f t="shared" ref="Q259:Q322" si="82">P259/AB259</f>
        <v>0</v>
      </c>
      <c r="R259" s="38" t="str">
        <f>VLOOKUP($A259,Raw!$B$2:$DG$512,MATCH(DPMS!R$1,Raw!$B$1:$DG$1,0),0)</f>
        <v>288.574</v>
      </c>
      <c r="S259" s="39">
        <f t="shared" ref="S259:S322" si="83">R259/AB259</f>
        <v>6.758587997671052E-2</v>
      </c>
      <c r="T259" s="38" t="str">
        <f>VLOOKUP($A259,Raw!$B$2:$DG$512,MATCH(DPMS!T$1,Raw!$B$1:$DG$1,0),0)</f>
        <v>3891.71</v>
      </c>
      <c r="U259" s="39">
        <f t="shared" ref="U259:U322" si="84">T259/AB259</f>
        <v>0.91146342000375657</v>
      </c>
      <c r="V259" s="38" t="str">
        <f>VLOOKUP($A259,Raw!$B$2:$DG$512,MATCH(DPMS!V$1,Raw!$B$1:$DG$1,0),0)</f>
        <v>89.454</v>
      </c>
      <c r="W259" s="39">
        <f t="shared" ref="W259:W322" si="85">V259/AB259</f>
        <v>2.0950700019532812E-2</v>
      </c>
      <c r="X259" s="38" t="str">
        <f>VLOOKUP($A259,Raw!$B$2:$DG$512,MATCH(DPMS!X$1,Raw!$B$1:$DG$1,0),0)</f>
        <v>0</v>
      </c>
      <c r="Y259" s="39">
        <f t="shared" ref="Y259:Y322" si="86">X259/AB259</f>
        <v>0</v>
      </c>
      <c r="Z259" s="38" t="str">
        <f>VLOOKUP($A259,Raw!$B$2:$DG$512,MATCH(DPMS!Z$1,Raw!$B$1:$DG$1,0),0)</f>
        <v>0</v>
      </c>
      <c r="AA259" s="39">
        <f t="shared" ref="AA259:AA322" si="87">Z259/AB259</f>
        <v>0</v>
      </c>
      <c r="AB259" s="38" t="str">
        <f>VLOOKUP($A259,Raw!$B$2:$DG$512,MATCH(DPMS!AB$1,Raw!$B$1:$DG$1,0),0)</f>
        <v>4269.738</v>
      </c>
      <c r="AD259" s="25" t="e">
        <f t="shared" ref="AD259:AD322" si="88">P259/B259</f>
        <v>#DIV/0!</v>
      </c>
      <c r="AE259" s="40">
        <f t="shared" ref="AE259:AE322" si="89">R259/D259</f>
        <v>7.3993333333333338</v>
      </c>
      <c r="AF259" s="40">
        <f t="shared" ref="AF259:AF322" si="90">T259/F259</f>
        <v>1.163440956651719</v>
      </c>
      <c r="AG259" s="40">
        <f t="shared" ref="AG259:AG322" si="91">V259/H259</f>
        <v>1.3154999999999999</v>
      </c>
      <c r="AH259" s="40">
        <f t="shared" ref="AH259:AH322" si="92">X259/2</f>
        <v>0</v>
      </c>
      <c r="AI259" s="40" t="e">
        <f t="shared" ref="AI259:AI322" si="93">Z259/L259</f>
        <v>#DIV/0!</v>
      </c>
      <c r="AJ259" s="40">
        <f t="shared" ref="AJ259:AJ322" si="94">AB259/N259</f>
        <v>1.236888180764774</v>
      </c>
    </row>
    <row r="260" spans="1:36" x14ac:dyDescent="0.3">
      <c r="A260" s="1" t="s">
        <v>4518</v>
      </c>
      <c r="B260" s="36" t="str">
        <f>VLOOKUP($A260,Raw!$B$2:$DG$512,MATCH(DPMS!B$1,Raw!$B$1:$DG$1,0),0)</f>
        <v>0</v>
      </c>
      <c r="C260" s="37">
        <f t="shared" si="76"/>
        <v>0</v>
      </c>
      <c r="D260" s="36" t="str">
        <f>VLOOKUP($A260,Raw!$B$2:$DG$512,MATCH(DPMS!D$1,Raw!$B$1:$DG$1,0),0)</f>
        <v>1</v>
      </c>
      <c r="E260" s="37">
        <f t="shared" si="77"/>
        <v>9.0909090909090912E-2</v>
      </c>
      <c r="F260" s="36" t="str">
        <f>VLOOKUP($A260,Raw!$B$2:$DG$512,MATCH(DPMS!F$1,Raw!$B$1:$DG$1,0),0)</f>
        <v>10</v>
      </c>
      <c r="G260" s="37">
        <f t="shared" si="78"/>
        <v>0.90909090909090906</v>
      </c>
      <c r="H260" s="36" t="str">
        <f>VLOOKUP($A260,Raw!$B$2:$DG$512,MATCH(DPMS!H$1,Raw!$B$1:$DG$1,0),0)</f>
        <v>0</v>
      </c>
      <c r="I260" s="37">
        <f t="shared" si="79"/>
        <v>0</v>
      </c>
      <c r="J260" s="36" t="str">
        <f>VLOOKUP($A260,Raw!$B$2:$DG$512,MATCH(DPMS!J$1,Raw!$B$1:$DG$1,0),0)</f>
        <v>0</v>
      </c>
      <c r="K260" s="37">
        <f t="shared" si="80"/>
        <v>0</v>
      </c>
      <c r="L260" s="36" t="str">
        <f>VLOOKUP($A260,Raw!$B$2:$DG$512,MATCH(DPMS!L$1,Raw!$B$1:$DG$1,0),0)</f>
        <v>0</v>
      </c>
      <c r="M260" s="37">
        <f t="shared" si="81"/>
        <v>0</v>
      </c>
      <c r="N260" s="36" t="str">
        <f>VLOOKUP($A260,Raw!$B$2:$DG$512,MATCH(DPMS!N$1,Raw!$B$1:$DG$1,0),0)</f>
        <v>11</v>
      </c>
      <c r="P260" s="38" t="str">
        <f>VLOOKUP($A260,Raw!$B$2:$DG$512,MATCH(DPMS!P$1,Raw!$B$1:$DG$1,0),0)</f>
        <v>0</v>
      </c>
      <c r="Q260" s="39">
        <f t="shared" si="82"/>
        <v>0</v>
      </c>
      <c r="R260" s="38" t="str">
        <f>VLOOKUP($A260,Raw!$B$2:$DG$512,MATCH(DPMS!R$1,Raw!$B$1:$DG$1,0),0)</f>
        <v>0</v>
      </c>
      <c r="S260" s="39">
        <f t="shared" si="83"/>
        <v>0</v>
      </c>
      <c r="T260" s="38" t="str">
        <f>VLOOKUP($A260,Raw!$B$2:$DG$512,MATCH(DPMS!T$1,Raw!$B$1:$DG$1,0),0)</f>
        <v>9.71</v>
      </c>
      <c r="U260" s="39">
        <f t="shared" si="84"/>
        <v>1</v>
      </c>
      <c r="V260" s="38" t="str">
        <f>VLOOKUP($A260,Raw!$B$2:$DG$512,MATCH(DPMS!V$1,Raw!$B$1:$DG$1,0),0)</f>
        <v>0</v>
      </c>
      <c r="W260" s="39">
        <f t="shared" si="85"/>
        <v>0</v>
      </c>
      <c r="X260" s="38" t="str">
        <f>VLOOKUP($A260,Raw!$B$2:$DG$512,MATCH(DPMS!X$1,Raw!$B$1:$DG$1,0),0)</f>
        <v>0</v>
      </c>
      <c r="Y260" s="39">
        <f t="shared" si="86"/>
        <v>0</v>
      </c>
      <c r="Z260" s="38" t="str">
        <f>VLOOKUP($A260,Raw!$B$2:$DG$512,MATCH(DPMS!Z$1,Raw!$B$1:$DG$1,0),0)</f>
        <v>0</v>
      </c>
      <c r="AA260" s="39">
        <f t="shared" si="87"/>
        <v>0</v>
      </c>
      <c r="AB260" s="38" t="str">
        <f>VLOOKUP($A260,Raw!$B$2:$DG$512,MATCH(DPMS!AB$1,Raw!$B$1:$DG$1,0),0)</f>
        <v>9.71</v>
      </c>
      <c r="AD260" s="25" t="e">
        <f t="shared" si="88"/>
        <v>#DIV/0!</v>
      </c>
      <c r="AE260" s="40">
        <f t="shared" si="89"/>
        <v>0</v>
      </c>
      <c r="AF260" s="40">
        <f t="shared" si="90"/>
        <v>0.97100000000000009</v>
      </c>
      <c r="AG260" s="40" t="e">
        <f t="shared" si="91"/>
        <v>#DIV/0!</v>
      </c>
      <c r="AH260" s="40">
        <f t="shared" si="92"/>
        <v>0</v>
      </c>
      <c r="AI260" s="40" t="e">
        <f t="shared" si="93"/>
        <v>#DIV/0!</v>
      </c>
      <c r="AJ260" s="40">
        <f t="shared" si="94"/>
        <v>0.8827272727272728</v>
      </c>
    </row>
    <row r="261" spans="1:36" x14ac:dyDescent="0.3">
      <c r="A261" s="1" t="s">
        <v>4529</v>
      </c>
      <c r="B261" s="36" t="str">
        <f>VLOOKUP($A261,Raw!$B$2:$DG$512,MATCH(DPMS!B$1,Raw!$B$1:$DG$1,0),0)</f>
        <v>0</v>
      </c>
      <c r="C261" s="37">
        <f t="shared" si="76"/>
        <v>0</v>
      </c>
      <c r="D261" s="36" t="str">
        <f>VLOOKUP($A261,Raw!$B$2:$DG$512,MATCH(DPMS!D$1,Raw!$B$1:$DG$1,0),0)</f>
        <v>17</v>
      </c>
      <c r="E261" s="37">
        <f t="shared" si="77"/>
        <v>0.30357142857142855</v>
      </c>
      <c r="F261" s="36" t="str">
        <f>VLOOKUP($A261,Raw!$B$2:$DG$512,MATCH(DPMS!F$1,Raw!$B$1:$DG$1,0),0)</f>
        <v>39</v>
      </c>
      <c r="G261" s="37">
        <f t="shared" si="78"/>
        <v>0.6964285714285714</v>
      </c>
      <c r="H261" s="36" t="str">
        <f>VLOOKUP($A261,Raw!$B$2:$DG$512,MATCH(DPMS!H$1,Raw!$B$1:$DG$1,0),0)</f>
        <v>0</v>
      </c>
      <c r="I261" s="37">
        <f t="shared" si="79"/>
        <v>0</v>
      </c>
      <c r="J261" s="36" t="str">
        <f>VLOOKUP($A261,Raw!$B$2:$DG$512,MATCH(DPMS!J$1,Raw!$B$1:$DG$1,0),0)</f>
        <v>0</v>
      </c>
      <c r="K261" s="37">
        <f t="shared" si="80"/>
        <v>0</v>
      </c>
      <c r="L261" s="36" t="str">
        <f>VLOOKUP($A261,Raw!$B$2:$DG$512,MATCH(DPMS!L$1,Raw!$B$1:$DG$1,0),0)</f>
        <v>0</v>
      </c>
      <c r="M261" s="37">
        <f t="shared" si="81"/>
        <v>0</v>
      </c>
      <c r="N261" s="36" t="str">
        <f>VLOOKUP($A261,Raw!$B$2:$DG$512,MATCH(DPMS!N$1,Raw!$B$1:$DG$1,0),0)</f>
        <v>56</v>
      </c>
      <c r="P261" s="38" t="str">
        <f>VLOOKUP($A261,Raw!$B$2:$DG$512,MATCH(DPMS!P$1,Raw!$B$1:$DG$1,0),0)</f>
        <v>0</v>
      </c>
      <c r="Q261" s="39">
        <f t="shared" si="82"/>
        <v>0</v>
      </c>
      <c r="R261" s="38" t="str">
        <f>VLOOKUP($A261,Raw!$B$2:$DG$512,MATCH(DPMS!R$1,Raw!$B$1:$DG$1,0),0)</f>
        <v>61.19079</v>
      </c>
      <c r="S261" s="39">
        <f t="shared" si="83"/>
        <v>0.44964791017092798</v>
      </c>
      <c r="T261" s="38" t="str">
        <f>VLOOKUP($A261,Raw!$B$2:$DG$512,MATCH(DPMS!T$1,Raw!$B$1:$DG$1,0),0)</f>
        <v>74.89523</v>
      </c>
      <c r="U261" s="39">
        <f t="shared" si="84"/>
        <v>0.55035216331201131</v>
      </c>
      <c r="V261" s="38" t="str">
        <f>VLOOKUP($A261,Raw!$B$2:$DG$512,MATCH(DPMS!V$1,Raw!$B$1:$DG$1,0),0)</f>
        <v>0</v>
      </c>
      <c r="W261" s="39">
        <f t="shared" si="85"/>
        <v>0</v>
      </c>
      <c r="X261" s="38" t="str">
        <f>VLOOKUP($A261,Raw!$B$2:$DG$512,MATCH(DPMS!X$1,Raw!$B$1:$DG$1,0),0)</f>
        <v>0</v>
      </c>
      <c r="Y261" s="39">
        <f t="shared" si="86"/>
        <v>0</v>
      </c>
      <c r="Z261" s="38" t="str">
        <f>VLOOKUP($A261,Raw!$B$2:$DG$512,MATCH(DPMS!Z$1,Raw!$B$1:$DG$1,0),0)</f>
        <v>0</v>
      </c>
      <c r="AA261" s="39">
        <f t="shared" si="87"/>
        <v>0</v>
      </c>
      <c r="AB261" s="38" t="str">
        <f>VLOOKUP($A261,Raw!$B$2:$DG$512,MATCH(DPMS!AB$1,Raw!$B$1:$DG$1,0),0)</f>
        <v>136.08601</v>
      </c>
      <c r="AD261" s="25" t="e">
        <f t="shared" si="88"/>
        <v>#DIV/0!</v>
      </c>
      <c r="AE261" s="40">
        <f t="shared" si="89"/>
        <v>3.5994582352941178</v>
      </c>
      <c r="AF261" s="40">
        <f t="shared" si="90"/>
        <v>1.9203905128205128</v>
      </c>
      <c r="AG261" s="40" t="e">
        <f t="shared" si="91"/>
        <v>#DIV/0!</v>
      </c>
      <c r="AH261" s="40">
        <f t="shared" si="92"/>
        <v>0</v>
      </c>
      <c r="AI261" s="40" t="e">
        <f t="shared" si="93"/>
        <v>#DIV/0!</v>
      </c>
      <c r="AJ261" s="40">
        <f t="shared" si="94"/>
        <v>2.4301073214285713</v>
      </c>
    </row>
    <row r="262" spans="1:36" x14ac:dyDescent="0.3">
      <c r="A262" s="1" t="s">
        <v>4555</v>
      </c>
      <c r="B262" s="36" t="str">
        <f>VLOOKUP($A262,Raw!$B$2:$DG$512,MATCH(DPMS!B$1,Raw!$B$1:$DG$1,0),0)</f>
        <v>0</v>
      </c>
      <c r="C262" s="37">
        <f t="shared" si="76"/>
        <v>0</v>
      </c>
      <c r="D262" s="36" t="str">
        <f>VLOOKUP($A262,Raw!$B$2:$DG$512,MATCH(DPMS!D$1,Raw!$B$1:$DG$1,0),0)</f>
        <v>106</v>
      </c>
      <c r="E262" s="37">
        <f t="shared" si="77"/>
        <v>0.1620795107033639</v>
      </c>
      <c r="F262" s="36" t="str">
        <f>VLOOKUP($A262,Raw!$B$2:$DG$512,MATCH(DPMS!F$1,Raw!$B$1:$DG$1,0),0)</f>
        <v>538</v>
      </c>
      <c r="G262" s="37">
        <f t="shared" si="78"/>
        <v>0.82262996941896027</v>
      </c>
      <c r="H262" s="36" t="str">
        <f>VLOOKUP($A262,Raw!$B$2:$DG$512,MATCH(DPMS!H$1,Raw!$B$1:$DG$1,0),0)</f>
        <v>10</v>
      </c>
      <c r="I262" s="37">
        <f t="shared" si="79"/>
        <v>1.5290519877675841E-2</v>
      </c>
      <c r="J262" s="36" t="str">
        <f>VLOOKUP($A262,Raw!$B$2:$DG$512,MATCH(DPMS!J$1,Raw!$B$1:$DG$1,0),0)</f>
        <v>0</v>
      </c>
      <c r="K262" s="37">
        <f t="shared" si="80"/>
        <v>0</v>
      </c>
      <c r="L262" s="36" t="str">
        <f>VLOOKUP($A262,Raw!$B$2:$DG$512,MATCH(DPMS!L$1,Raw!$B$1:$DG$1,0),0)</f>
        <v>0</v>
      </c>
      <c r="M262" s="37">
        <f t="shared" si="81"/>
        <v>0</v>
      </c>
      <c r="N262" s="36" t="str">
        <f>VLOOKUP($A262,Raw!$B$2:$DG$512,MATCH(DPMS!N$1,Raw!$B$1:$DG$1,0),0)</f>
        <v>654</v>
      </c>
      <c r="P262" s="38" t="str">
        <f>VLOOKUP($A262,Raw!$B$2:$DG$512,MATCH(DPMS!P$1,Raw!$B$1:$DG$1,0),0)</f>
        <v>0</v>
      </c>
      <c r="Q262" s="39">
        <f t="shared" si="82"/>
        <v>0</v>
      </c>
      <c r="R262" s="38" t="str">
        <f>VLOOKUP($A262,Raw!$B$2:$DG$512,MATCH(DPMS!R$1,Raw!$B$1:$DG$1,0),0)</f>
        <v>755.41</v>
      </c>
      <c r="S262" s="39">
        <f t="shared" si="83"/>
        <v>0.38107176907982021</v>
      </c>
      <c r="T262" s="38" t="str">
        <f>VLOOKUP($A262,Raw!$B$2:$DG$512,MATCH(DPMS!T$1,Raw!$B$1:$DG$1,0),0)</f>
        <v>1044.24</v>
      </c>
      <c r="U262" s="39">
        <f t="shared" si="84"/>
        <v>0.5267740487204452</v>
      </c>
      <c r="V262" s="38" t="str">
        <f>VLOOKUP($A262,Raw!$B$2:$DG$512,MATCH(DPMS!V$1,Raw!$B$1:$DG$1,0),0)</f>
        <v>182.68</v>
      </c>
      <c r="W262" s="39">
        <f t="shared" si="85"/>
        <v>9.2154182199734661E-2</v>
      </c>
      <c r="X262" s="38" t="str">
        <f>VLOOKUP($A262,Raw!$B$2:$DG$512,MATCH(DPMS!X$1,Raw!$B$1:$DG$1,0),0)</f>
        <v>0</v>
      </c>
      <c r="Y262" s="39">
        <f t="shared" si="86"/>
        <v>0</v>
      </c>
      <c r="Z262" s="38" t="str">
        <f>VLOOKUP($A262,Raw!$B$2:$DG$512,MATCH(DPMS!Z$1,Raw!$B$1:$DG$1,0),0)</f>
        <v>0</v>
      </c>
      <c r="AA262" s="39">
        <f t="shared" si="87"/>
        <v>0</v>
      </c>
      <c r="AB262" s="38" t="str">
        <f>VLOOKUP($A262,Raw!$B$2:$DG$512,MATCH(DPMS!AB$1,Raw!$B$1:$DG$1,0),0)</f>
        <v>1982.33</v>
      </c>
      <c r="AD262" s="25" t="e">
        <f t="shared" si="88"/>
        <v>#DIV/0!</v>
      </c>
      <c r="AE262" s="40">
        <f t="shared" si="89"/>
        <v>7.1265094339622639</v>
      </c>
      <c r="AF262" s="40">
        <f t="shared" si="90"/>
        <v>1.9409665427509293</v>
      </c>
      <c r="AG262" s="40">
        <f t="shared" si="91"/>
        <v>18.268000000000001</v>
      </c>
      <c r="AH262" s="40">
        <f t="shared" si="92"/>
        <v>0</v>
      </c>
      <c r="AI262" s="40" t="e">
        <f t="shared" si="93"/>
        <v>#DIV/0!</v>
      </c>
      <c r="AJ262" s="40">
        <f t="shared" si="94"/>
        <v>3.0310856269113149</v>
      </c>
    </row>
    <row r="263" spans="1:36" x14ac:dyDescent="0.3">
      <c r="A263" s="1" t="s">
        <v>4596</v>
      </c>
      <c r="B263" s="36" t="str">
        <f>VLOOKUP($A263,Raw!$B$2:$DG$512,MATCH(DPMS!B$1,Raw!$B$1:$DG$1,0),0)</f>
        <v>0</v>
      </c>
      <c r="C263" s="37" t="e">
        <f t="shared" si="76"/>
        <v>#DIV/0!</v>
      </c>
      <c r="D263" s="36" t="str">
        <f>VLOOKUP($A263,Raw!$B$2:$DG$512,MATCH(DPMS!D$1,Raw!$B$1:$DG$1,0),0)</f>
        <v>0</v>
      </c>
      <c r="E263" s="37" t="e">
        <f t="shared" si="77"/>
        <v>#DIV/0!</v>
      </c>
      <c r="F263" s="36" t="str">
        <f>VLOOKUP($A263,Raw!$B$2:$DG$512,MATCH(DPMS!F$1,Raw!$B$1:$DG$1,0),0)</f>
        <v>0</v>
      </c>
      <c r="G263" s="37" t="e">
        <f t="shared" si="78"/>
        <v>#DIV/0!</v>
      </c>
      <c r="H263" s="36" t="str">
        <f>VLOOKUP($A263,Raw!$B$2:$DG$512,MATCH(DPMS!H$1,Raw!$B$1:$DG$1,0),0)</f>
        <v>0</v>
      </c>
      <c r="I263" s="37" t="e">
        <f t="shared" si="79"/>
        <v>#DIV/0!</v>
      </c>
      <c r="J263" s="36" t="str">
        <f>VLOOKUP($A263,Raw!$B$2:$DG$512,MATCH(DPMS!J$1,Raw!$B$1:$DG$1,0),0)</f>
        <v>0</v>
      </c>
      <c r="K263" s="37" t="e">
        <f t="shared" si="80"/>
        <v>#DIV/0!</v>
      </c>
      <c r="L263" s="36" t="str">
        <f>VLOOKUP($A263,Raw!$B$2:$DG$512,MATCH(DPMS!L$1,Raw!$B$1:$DG$1,0),0)</f>
        <v>0</v>
      </c>
      <c r="M263" s="37" t="e">
        <f t="shared" si="81"/>
        <v>#DIV/0!</v>
      </c>
      <c r="N263" s="36" t="str">
        <f>VLOOKUP($A263,Raw!$B$2:$DG$512,MATCH(DPMS!N$1,Raw!$B$1:$DG$1,0),0)</f>
        <v>0</v>
      </c>
      <c r="P263" s="38" t="str">
        <f>VLOOKUP($A263,Raw!$B$2:$DG$512,MATCH(DPMS!P$1,Raw!$B$1:$DG$1,0),0)</f>
        <v>0</v>
      </c>
      <c r="Q263" s="39" t="e">
        <f t="shared" si="82"/>
        <v>#DIV/0!</v>
      </c>
      <c r="R263" s="38" t="str">
        <f>VLOOKUP($A263,Raw!$B$2:$DG$512,MATCH(DPMS!R$1,Raw!$B$1:$DG$1,0),0)</f>
        <v>0</v>
      </c>
      <c r="S263" s="39" t="e">
        <f t="shared" si="83"/>
        <v>#DIV/0!</v>
      </c>
      <c r="T263" s="38" t="str">
        <f>VLOOKUP($A263,Raw!$B$2:$DG$512,MATCH(DPMS!T$1,Raw!$B$1:$DG$1,0),0)</f>
        <v>0</v>
      </c>
      <c r="U263" s="39" t="e">
        <f t="shared" si="84"/>
        <v>#DIV/0!</v>
      </c>
      <c r="V263" s="38" t="str">
        <f>VLOOKUP($A263,Raw!$B$2:$DG$512,MATCH(DPMS!V$1,Raw!$B$1:$DG$1,0),0)</f>
        <v>0</v>
      </c>
      <c r="W263" s="39" t="e">
        <f t="shared" si="85"/>
        <v>#DIV/0!</v>
      </c>
      <c r="X263" s="38" t="str">
        <f>VLOOKUP($A263,Raw!$B$2:$DG$512,MATCH(DPMS!X$1,Raw!$B$1:$DG$1,0),0)</f>
        <v>0</v>
      </c>
      <c r="Y263" s="39" t="e">
        <f t="shared" si="86"/>
        <v>#DIV/0!</v>
      </c>
      <c r="Z263" s="38" t="str">
        <f>VLOOKUP($A263,Raw!$B$2:$DG$512,MATCH(DPMS!Z$1,Raw!$B$1:$DG$1,0),0)</f>
        <v>0</v>
      </c>
      <c r="AA263" s="39" t="e">
        <f t="shared" si="87"/>
        <v>#DIV/0!</v>
      </c>
      <c r="AB263" s="38" t="str">
        <f>VLOOKUP($A263,Raw!$B$2:$DG$512,MATCH(DPMS!AB$1,Raw!$B$1:$DG$1,0),0)</f>
        <v>0</v>
      </c>
      <c r="AD263" s="25" t="e">
        <f t="shared" si="88"/>
        <v>#DIV/0!</v>
      </c>
      <c r="AE263" s="40" t="e">
        <f t="shared" si="89"/>
        <v>#DIV/0!</v>
      </c>
      <c r="AF263" s="40" t="e">
        <f t="shared" si="90"/>
        <v>#DIV/0!</v>
      </c>
      <c r="AG263" s="40" t="e">
        <f t="shared" si="91"/>
        <v>#DIV/0!</v>
      </c>
      <c r="AH263" s="40">
        <f t="shared" si="92"/>
        <v>0</v>
      </c>
      <c r="AI263" s="40" t="e">
        <f t="shared" si="93"/>
        <v>#DIV/0!</v>
      </c>
      <c r="AJ263" s="40" t="e">
        <f t="shared" si="94"/>
        <v>#DIV/0!</v>
      </c>
    </row>
    <row r="264" spans="1:36" x14ac:dyDescent="0.3">
      <c r="A264" s="1" t="s">
        <v>4603</v>
      </c>
      <c r="B264" s="36" t="str">
        <f>VLOOKUP($A264,Raw!$B$2:$DG$512,MATCH(DPMS!B$1,Raw!$B$1:$DG$1,0),0)</f>
        <v>0</v>
      </c>
      <c r="C264" s="37">
        <f t="shared" si="76"/>
        <v>0</v>
      </c>
      <c r="D264" s="36" t="str">
        <f>VLOOKUP($A264,Raw!$B$2:$DG$512,MATCH(DPMS!D$1,Raw!$B$1:$DG$1,0),0)</f>
        <v>39</v>
      </c>
      <c r="E264" s="37">
        <f t="shared" si="77"/>
        <v>0.11711711711711711</v>
      </c>
      <c r="F264" s="36" t="str">
        <f>VLOOKUP($A264,Raw!$B$2:$DG$512,MATCH(DPMS!F$1,Raw!$B$1:$DG$1,0),0)</f>
        <v>264</v>
      </c>
      <c r="G264" s="37">
        <f t="shared" si="78"/>
        <v>0.7927927927927928</v>
      </c>
      <c r="H264" s="36" t="str">
        <f>VLOOKUP($A264,Raw!$B$2:$DG$512,MATCH(DPMS!H$1,Raw!$B$1:$DG$1,0),0)</f>
        <v>30</v>
      </c>
      <c r="I264" s="37">
        <f t="shared" si="79"/>
        <v>9.0090090090090086E-2</v>
      </c>
      <c r="J264" s="36" t="str">
        <f>VLOOKUP($A264,Raw!$B$2:$DG$512,MATCH(DPMS!J$1,Raw!$B$1:$DG$1,0),0)</f>
        <v>0</v>
      </c>
      <c r="K264" s="37">
        <f t="shared" si="80"/>
        <v>0</v>
      </c>
      <c r="L264" s="36" t="str">
        <f>VLOOKUP($A264,Raw!$B$2:$DG$512,MATCH(DPMS!L$1,Raw!$B$1:$DG$1,0),0)</f>
        <v>0</v>
      </c>
      <c r="M264" s="37">
        <f t="shared" si="81"/>
        <v>0</v>
      </c>
      <c r="N264" s="36" t="str">
        <f>VLOOKUP($A264,Raw!$B$2:$DG$512,MATCH(DPMS!N$1,Raw!$B$1:$DG$1,0),0)</f>
        <v>333</v>
      </c>
      <c r="P264" s="38" t="str">
        <f>VLOOKUP($A264,Raw!$B$2:$DG$512,MATCH(DPMS!P$1,Raw!$B$1:$DG$1,0),0)</f>
        <v>0</v>
      </c>
      <c r="Q264" s="39">
        <f t="shared" si="82"/>
        <v>0</v>
      </c>
      <c r="R264" s="38" t="str">
        <f>VLOOKUP($A264,Raw!$B$2:$DG$512,MATCH(DPMS!R$1,Raw!$B$1:$DG$1,0),0)</f>
        <v>374.72</v>
      </c>
      <c r="S264" s="39">
        <f t="shared" si="83"/>
        <v>0.2781720462036405</v>
      </c>
      <c r="T264" s="38" t="str">
        <f>VLOOKUP($A264,Raw!$B$2:$DG$512,MATCH(DPMS!T$1,Raw!$B$1:$DG$1,0),0)</f>
        <v>884.8</v>
      </c>
      <c r="U264" s="39">
        <f t="shared" si="84"/>
        <v>0.65682810226564126</v>
      </c>
      <c r="V264" s="38" t="str">
        <f>VLOOKUP($A264,Raw!$B$2:$DG$512,MATCH(DPMS!V$1,Raw!$B$1:$DG$1,0),0)</f>
        <v>87.56</v>
      </c>
      <c r="W264" s="39">
        <f t="shared" si="85"/>
        <v>6.49998515307183E-2</v>
      </c>
      <c r="X264" s="38" t="str">
        <f>VLOOKUP($A264,Raw!$B$2:$DG$512,MATCH(DPMS!X$1,Raw!$B$1:$DG$1,0),0)</f>
        <v>0</v>
      </c>
      <c r="Y264" s="39">
        <f t="shared" si="86"/>
        <v>0</v>
      </c>
      <c r="Z264" s="38" t="str">
        <f>VLOOKUP($A264,Raw!$B$2:$DG$512,MATCH(DPMS!Z$1,Raw!$B$1:$DG$1,0),0)</f>
        <v>0</v>
      </c>
      <c r="AA264" s="39">
        <f t="shared" si="87"/>
        <v>0</v>
      </c>
      <c r="AB264" s="38" t="str">
        <f>VLOOKUP($A264,Raw!$B$2:$DG$512,MATCH(DPMS!AB$1,Raw!$B$1:$DG$1,0),0)</f>
        <v>1347.08</v>
      </c>
      <c r="AD264" s="25" t="e">
        <f t="shared" si="88"/>
        <v>#DIV/0!</v>
      </c>
      <c r="AE264" s="40">
        <f t="shared" si="89"/>
        <v>9.6082051282051282</v>
      </c>
      <c r="AF264" s="40">
        <f t="shared" si="90"/>
        <v>3.3515151515151516</v>
      </c>
      <c r="AG264" s="40">
        <f t="shared" si="91"/>
        <v>2.9186666666666667</v>
      </c>
      <c r="AH264" s="40">
        <f t="shared" si="92"/>
        <v>0</v>
      </c>
      <c r="AI264" s="40" t="e">
        <f t="shared" si="93"/>
        <v>#DIV/0!</v>
      </c>
      <c r="AJ264" s="40">
        <f t="shared" si="94"/>
        <v>4.045285285285285</v>
      </c>
    </row>
    <row r="265" spans="1:36" x14ac:dyDescent="0.3">
      <c r="A265" s="1" t="s">
        <v>4638</v>
      </c>
      <c r="B265" s="36" t="str">
        <f>VLOOKUP($A265,Raw!$B$2:$DG$512,MATCH(DPMS!B$1,Raw!$B$1:$DG$1,0),0)</f>
        <v>0</v>
      </c>
      <c r="C265" s="37">
        <f t="shared" si="76"/>
        <v>0</v>
      </c>
      <c r="D265" s="36" t="str">
        <f>VLOOKUP($A265,Raw!$B$2:$DG$512,MATCH(DPMS!D$1,Raw!$B$1:$DG$1,0),0)</f>
        <v>12</v>
      </c>
      <c r="E265" s="37">
        <f t="shared" si="77"/>
        <v>0.24</v>
      </c>
      <c r="F265" s="36" t="str">
        <f>VLOOKUP($A265,Raw!$B$2:$DG$512,MATCH(DPMS!F$1,Raw!$B$1:$DG$1,0),0)</f>
        <v>37</v>
      </c>
      <c r="G265" s="37">
        <f t="shared" si="78"/>
        <v>0.74</v>
      </c>
      <c r="H265" s="36" t="str">
        <f>VLOOKUP($A265,Raw!$B$2:$DG$512,MATCH(DPMS!H$1,Raw!$B$1:$DG$1,0),0)</f>
        <v>1</v>
      </c>
      <c r="I265" s="37">
        <f t="shared" si="79"/>
        <v>0.02</v>
      </c>
      <c r="J265" s="36" t="str">
        <f>VLOOKUP($A265,Raw!$B$2:$DG$512,MATCH(DPMS!J$1,Raw!$B$1:$DG$1,0),0)</f>
        <v>0</v>
      </c>
      <c r="K265" s="37">
        <f t="shared" si="80"/>
        <v>0</v>
      </c>
      <c r="L265" s="36" t="str">
        <f>VLOOKUP($A265,Raw!$B$2:$DG$512,MATCH(DPMS!L$1,Raw!$B$1:$DG$1,0),0)</f>
        <v>0</v>
      </c>
      <c r="M265" s="37">
        <f t="shared" si="81"/>
        <v>0</v>
      </c>
      <c r="N265" s="36" t="str">
        <f>VLOOKUP($A265,Raw!$B$2:$DG$512,MATCH(DPMS!N$1,Raw!$B$1:$DG$1,0),0)</f>
        <v>50</v>
      </c>
      <c r="P265" s="38" t="str">
        <f>VLOOKUP($A265,Raw!$B$2:$DG$512,MATCH(DPMS!P$1,Raw!$B$1:$DG$1,0),0)</f>
        <v>0</v>
      </c>
      <c r="Q265" s="39">
        <f t="shared" si="82"/>
        <v>0</v>
      </c>
      <c r="R265" s="38" t="str">
        <f>VLOOKUP($A265,Raw!$B$2:$DG$512,MATCH(DPMS!R$1,Raw!$B$1:$DG$1,0),0)</f>
        <v>2086.44</v>
      </c>
      <c r="S265" s="39">
        <f t="shared" si="83"/>
        <v>0.68195233877320216</v>
      </c>
      <c r="T265" s="38" t="str">
        <f>VLOOKUP($A265,Raw!$B$2:$DG$512,MATCH(DPMS!T$1,Raw!$B$1:$DG$1,0),0)</f>
        <v>927.59</v>
      </c>
      <c r="U265" s="39">
        <f t="shared" si="84"/>
        <v>0.30318253576553106</v>
      </c>
      <c r="V265" s="38" t="str">
        <f>VLOOKUP($A265,Raw!$B$2:$DG$512,MATCH(DPMS!V$1,Raw!$B$1:$DG$1,0),0)</f>
        <v>45.48</v>
      </c>
      <c r="W265" s="39">
        <f t="shared" si="85"/>
        <v>1.4865125461266671E-2</v>
      </c>
      <c r="X265" s="38" t="str">
        <f>VLOOKUP($A265,Raw!$B$2:$DG$512,MATCH(DPMS!X$1,Raw!$B$1:$DG$1,0),0)</f>
        <v>0</v>
      </c>
      <c r="Y265" s="39">
        <f t="shared" si="86"/>
        <v>0</v>
      </c>
      <c r="Z265" s="38" t="str">
        <f>VLOOKUP($A265,Raw!$B$2:$DG$512,MATCH(DPMS!Z$1,Raw!$B$1:$DG$1,0),0)</f>
        <v>0</v>
      </c>
      <c r="AA265" s="39">
        <f t="shared" si="87"/>
        <v>0</v>
      </c>
      <c r="AB265" s="38" t="str">
        <f>VLOOKUP($A265,Raw!$B$2:$DG$512,MATCH(DPMS!AB$1,Raw!$B$1:$DG$1,0),0)</f>
        <v>3059.51</v>
      </c>
      <c r="AD265" s="25" t="e">
        <f t="shared" si="88"/>
        <v>#DIV/0!</v>
      </c>
      <c r="AE265" s="40">
        <f t="shared" si="89"/>
        <v>173.87</v>
      </c>
      <c r="AF265" s="40">
        <f t="shared" si="90"/>
        <v>25.07</v>
      </c>
      <c r="AG265" s="40">
        <f t="shared" si="91"/>
        <v>45.48</v>
      </c>
      <c r="AH265" s="40">
        <f t="shared" si="92"/>
        <v>0</v>
      </c>
      <c r="AI265" s="40" t="e">
        <f t="shared" si="93"/>
        <v>#DIV/0!</v>
      </c>
      <c r="AJ265" s="40">
        <f t="shared" si="94"/>
        <v>61.190200000000004</v>
      </c>
    </row>
    <row r="266" spans="1:36" x14ac:dyDescent="0.3">
      <c r="A266" s="1" t="s">
        <v>4663</v>
      </c>
      <c r="B266" s="36" t="str">
        <f>VLOOKUP($A266,Raw!$B$2:$DG$512,MATCH(DPMS!B$1,Raw!$B$1:$DG$1,0),0)</f>
        <v>0</v>
      </c>
      <c r="C266" s="37">
        <f t="shared" si="76"/>
        <v>0</v>
      </c>
      <c r="D266" s="36" t="str">
        <f>VLOOKUP($A266,Raw!$B$2:$DG$512,MATCH(DPMS!D$1,Raw!$B$1:$DG$1,0),0)</f>
        <v>72</v>
      </c>
      <c r="E266" s="37">
        <f t="shared" si="77"/>
        <v>0.24161073825503357</v>
      </c>
      <c r="F266" s="36" t="str">
        <f>VLOOKUP($A266,Raw!$B$2:$DG$512,MATCH(DPMS!F$1,Raw!$B$1:$DG$1,0),0)</f>
        <v>214</v>
      </c>
      <c r="G266" s="37">
        <f t="shared" si="78"/>
        <v>0.71812080536912748</v>
      </c>
      <c r="H266" s="36" t="str">
        <f>VLOOKUP($A266,Raw!$B$2:$DG$512,MATCH(DPMS!H$1,Raw!$B$1:$DG$1,0),0)</f>
        <v>12</v>
      </c>
      <c r="I266" s="37">
        <f t="shared" si="79"/>
        <v>4.0268456375838924E-2</v>
      </c>
      <c r="J266" s="36" t="str">
        <f>VLOOKUP($A266,Raw!$B$2:$DG$512,MATCH(DPMS!J$1,Raw!$B$1:$DG$1,0),0)</f>
        <v>0</v>
      </c>
      <c r="K266" s="37">
        <f t="shared" si="80"/>
        <v>0</v>
      </c>
      <c r="L266" s="36" t="str">
        <f>VLOOKUP($A266,Raw!$B$2:$DG$512,MATCH(DPMS!L$1,Raw!$B$1:$DG$1,0),0)</f>
        <v>0</v>
      </c>
      <c r="M266" s="37">
        <f t="shared" si="81"/>
        <v>0</v>
      </c>
      <c r="N266" s="36" t="str">
        <f>VLOOKUP($A266,Raw!$B$2:$DG$512,MATCH(DPMS!N$1,Raw!$B$1:$DG$1,0),0)</f>
        <v>298</v>
      </c>
      <c r="P266" s="38" t="str">
        <f>VLOOKUP($A266,Raw!$B$2:$DG$512,MATCH(DPMS!P$1,Raw!$B$1:$DG$1,0),0)</f>
        <v>0</v>
      </c>
      <c r="Q266" s="39">
        <f t="shared" si="82"/>
        <v>0</v>
      </c>
      <c r="R266" s="38" t="str">
        <f>VLOOKUP($A266,Raw!$B$2:$DG$512,MATCH(DPMS!R$1,Raw!$B$1:$DG$1,0),0)</f>
        <v>234.32</v>
      </c>
      <c r="S266" s="39">
        <f t="shared" si="83"/>
        <v>0.4236408670969608</v>
      </c>
      <c r="T266" s="38" t="str">
        <f>VLOOKUP($A266,Raw!$B$2:$DG$512,MATCH(DPMS!T$1,Raw!$B$1:$DG$1,0),0)</f>
        <v>284.72</v>
      </c>
      <c r="U266" s="39">
        <f t="shared" si="84"/>
        <v>0.51476198224584624</v>
      </c>
      <c r="V266" s="38" t="str">
        <f>VLOOKUP($A266,Raw!$B$2:$DG$512,MATCH(DPMS!V$1,Raw!$B$1:$DG$1,0),0)</f>
        <v>34.07</v>
      </c>
      <c r="W266" s="39">
        <f t="shared" si="85"/>
        <v>6.1597150657192963E-2</v>
      </c>
      <c r="X266" s="38" t="str">
        <f>VLOOKUP($A266,Raw!$B$2:$DG$512,MATCH(DPMS!X$1,Raw!$B$1:$DG$1,0),0)</f>
        <v>0</v>
      </c>
      <c r="Y266" s="39">
        <f t="shared" si="86"/>
        <v>0</v>
      </c>
      <c r="Z266" s="38" t="str">
        <f>VLOOKUP($A266,Raw!$B$2:$DG$512,MATCH(DPMS!Z$1,Raw!$B$1:$DG$1,0),0)</f>
        <v>0</v>
      </c>
      <c r="AA266" s="39">
        <f t="shared" si="87"/>
        <v>0</v>
      </c>
      <c r="AB266" s="38" t="str">
        <f>VLOOKUP($A266,Raw!$B$2:$DG$512,MATCH(DPMS!AB$1,Raw!$B$1:$DG$1,0),0)</f>
        <v>553.11</v>
      </c>
      <c r="AD266" s="25" t="e">
        <f t="shared" si="88"/>
        <v>#DIV/0!</v>
      </c>
      <c r="AE266" s="40">
        <f t="shared" si="89"/>
        <v>3.2544444444444443</v>
      </c>
      <c r="AF266" s="40">
        <f t="shared" si="90"/>
        <v>1.3304672897196264</v>
      </c>
      <c r="AG266" s="40">
        <f t="shared" si="91"/>
        <v>2.8391666666666668</v>
      </c>
      <c r="AH266" s="40">
        <f t="shared" si="92"/>
        <v>0</v>
      </c>
      <c r="AI266" s="40" t="e">
        <f t="shared" si="93"/>
        <v>#DIV/0!</v>
      </c>
      <c r="AJ266" s="40">
        <f t="shared" si="94"/>
        <v>1.8560738255033558</v>
      </c>
    </row>
    <row r="267" spans="1:36" x14ac:dyDescent="0.3">
      <c r="A267" s="1" t="s">
        <v>4685</v>
      </c>
      <c r="B267" s="36" t="str">
        <f>VLOOKUP($A267,Raw!$B$2:$DG$512,MATCH(DPMS!B$1,Raw!$B$1:$DG$1,0),0)</f>
        <v>0</v>
      </c>
      <c r="C267" s="37">
        <f t="shared" si="76"/>
        <v>0</v>
      </c>
      <c r="D267" s="36" t="str">
        <f>VLOOKUP($A267,Raw!$B$2:$DG$512,MATCH(DPMS!D$1,Raw!$B$1:$DG$1,0),0)</f>
        <v>21</v>
      </c>
      <c r="E267" s="37">
        <f t="shared" si="77"/>
        <v>0.11931818181818182</v>
      </c>
      <c r="F267" s="36" t="str">
        <f>VLOOKUP($A267,Raw!$B$2:$DG$512,MATCH(DPMS!F$1,Raw!$B$1:$DG$1,0),0)</f>
        <v>135</v>
      </c>
      <c r="G267" s="37">
        <f t="shared" si="78"/>
        <v>0.76704545454545459</v>
      </c>
      <c r="H267" s="36" t="str">
        <f>VLOOKUP($A267,Raw!$B$2:$DG$512,MATCH(DPMS!H$1,Raw!$B$1:$DG$1,0),0)</f>
        <v>20</v>
      </c>
      <c r="I267" s="37">
        <f t="shared" si="79"/>
        <v>0.11363636363636363</v>
      </c>
      <c r="J267" s="36" t="str">
        <f>VLOOKUP($A267,Raw!$B$2:$DG$512,MATCH(DPMS!J$1,Raw!$B$1:$DG$1,0),0)</f>
        <v>0</v>
      </c>
      <c r="K267" s="37">
        <f t="shared" si="80"/>
        <v>0</v>
      </c>
      <c r="L267" s="36" t="str">
        <f>VLOOKUP($A267,Raw!$B$2:$DG$512,MATCH(DPMS!L$1,Raw!$B$1:$DG$1,0),0)</f>
        <v>0</v>
      </c>
      <c r="M267" s="37">
        <f t="shared" si="81"/>
        <v>0</v>
      </c>
      <c r="N267" s="36" t="str">
        <f>VLOOKUP($A267,Raw!$B$2:$DG$512,MATCH(DPMS!N$1,Raw!$B$1:$DG$1,0),0)</f>
        <v>176</v>
      </c>
      <c r="P267" s="38" t="str">
        <f>VLOOKUP($A267,Raw!$B$2:$DG$512,MATCH(DPMS!P$1,Raw!$B$1:$DG$1,0),0)</f>
        <v>0</v>
      </c>
      <c r="Q267" s="39">
        <f t="shared" si="82"/>
        <v>0</v>
      </c>
      <c r="R267" s="38" t="str">
        <f>VLOOKUP($A267,Raw!$B$2:$DG$512,MATCH(DPMS!R$1,Raw!$B$1:$DG$1,0),0)</f>
        <v>141.05</v>
      </c>
      <c r="S267" s="39">
        <f t="shared" si="83"/>
        <v>0.23218489193237751</v>
      </c>
      <c r="T267" s="38" t="str">
        <f>VLOOKUP($A267,Raw!$B$2:$DG$512,MATCH(DPMS!T$1,Raw!$B$1:$DG$1,0),0)</f>
        <v>406.65</v>
      </c>
      <c r="U267" s="39">
        <f t="shared" si="84"/>
        <v>0.66939373487629417</v>
      </c>
      <c r="V267" s="38" t="str">
        <f>VLOOKUP($A267,Raw!$B$2:$DG$512,MATCH(DPMS!V$1,Raw!$B$1:$DG$1,0),0)</f>
        <v>59.79</v>
      </c>
      <c r="W267" s="39">
        <f t="shared" si="85"/>
        <v>9.8421373191328251E-2</v>
      </c>
      <c r="X267" s="38" t="str">
        <f>VLOOKUP($A267,Raw!$B$2:$DG$512,MATCH(DPMS!X$1,Raw!$B$1:$DG$1,0),0)</f>
        <v>0</v>
      </c>
      <c r="Y267" s="39">
        <f t="shared" si="86"/>
        <v>0</v>
      </c>
      <c r="Z267" s="38" t="str">
        <f>VLOOKUP($A267,Raw!$B$2:$DG$512,MATCH(DPMS!Z$1,Raw!$B$1:$DG$1,0),0)</f>
        <v>0</v>
      </c>
      <c r="AA267" s="39">
        <f t="shared" si="87"/>
        <v>0</v>
      </c>
      <c r="AB267" s="38" t="str">
        <f>VLOOKUP($A267,Raw!$B$2:$DG$512,MATCH(DPMS!AB$1,Raw!$B$1:$DG$1,0),0)</f>
        <v>607.49</v>
      </c>
      <c r="AD267" s="25" t="e">
        <f t="shared" si="88"/>
        <v>#DIV/0!</v>
      </c>
      <c r="AE267" s="40">
        <f t="shared" si="89"/>
        <v>6.7166666666666668</v>
      </c>
      <c r="AF267" s="40">
        <f t="shared" si="90"/>
        <v>3.0122222222222219</v>
      </c>
      <c r="AG267" s="40">
        <f t="shared" si="91"/>
        <v>2.9895</v>
      </c>
      <c r="AH267" s="40">
        <f t="shared" si="92"/>
        <v>0</v>
      </c>
      <c r="AI267" s="40" t="e">
        <f t="shared" si="93"/>
        <v>#DIV/0!</v>
      </c>
      <c r="AJ267" s="40">
        <f t="shared" si="94"/>
        <v>3.4516477272727273</v>
      </c>
    </row>
    <row r="268" spans="1:36" x14ac:dyDescent="0.3">
      <c r="A268" s="1" t="s">
        <v>4705</v>
      </c>
      <c r="B268" s="36" t="str">
        <f>VLOOKUP($A268,Raw!$B$2:$DG$512,MATCH(DPMS!B$1,Raw!$B$1:$DG$1,0),0)</f>
        <v>0</v>
      </c>
      <c r="C268" s="37">
        <f t="shared" si="76"/>
        <v>0</v>
      </c>
      <c r="D268" s="36" t="str">
        <f>VLOOKUP($A268,Raw!$B$2:$DG$512,MATCH(DPMS!D$1,Raw!$B$1:$DG$1,0),0)</f>
        <v>0</v>
      </c>
      <c r="E268" s="37">
        <f t="shared" si="77"/>
        <v>0</v>
      </c>
      <c r="F268" s="36" t="str">
        <f>VLOOKUP($A268,Raw!$B$2:$DG$512,MATCH(DPMS!F$1,Raw!$B$1:$DG$1,0),0)</f>
        <v>7</v>
      </c>
      <c r="G268" s="37">
        <f t="shared" si="78"/>
        <v>1</v>
      </c>
      <c r="H268" s="36" t="str">
        <f>VLOOKUP($A268,Raw!$B$2:$DG$512,MATCH(DPMS!H$1,Raw!$B$1:$DG$1,0),0)</f>
        <v>0</v>
      </c>
      <c r="I268" s="37">
        <f t="shared" si="79"/>
        <v>0</v>
      </c>
      <c r="J268" s="36" t="str">
        <f>VLOOKUP($A268,Raw!$B$2:$DG$512,MATCH(DPMS!J$1,Raw!$B$1:$DG$1,0),0)</f>
        <v>0</v>
      </c>
      <c r="K268" s="37">
        <f t="shared" si="80"/>
        <v>0</v>
      </c>
      <c r="L268" s="36" t="str">
        <f>VLOOKUP($A268,Raw!$B$2:$DG$512,MATCH(DPMS!L$1,Raw!$B$1:$DG$1,0),0)</f>
        <v>0</v>
      </c>
      <c r="M268" s="37">
        <f t="shared" si="81"/>
        <v>0</v>
      </c>
      <c r="N268" s="36" t="str">
        <f>VLOOKUP($A268,Raw!$B$2:$DG$512,MATCH(DPMS!N$1,Raw!$B$1:$DG$1,0),0)</f>
        <v>7</v>
      </c>
      <c r="P268" s="38" t="str">
        <f>VLOOKUP($A268,Raw!$B$2:$DG$512,MATCH(DPMS!P$1,Raw!$B$1:$DG$1,0),0)</f>
        <v>0</v>
      </c>
      <c r="Q268" s="39">
        <f t="shared" si="82"/>
        <v>0</v>
      </c>
      <c r="R268" s="38" t="str">
        <f>VLOOKUP($A268,Raw!$B$2:$DG$512,MATCH(DPMS!R$1,Raw!$B$1:$DG$1,0),0)</f>
        <v>0</v>
      </c>
      <c r="S268" s="39">
        <f t="shared" si="83"/>
        <v>0</v>
      </c>
      <c r="T268" s="38" t="str">
        <f>VLOOKUP($A268,Raw!$B$2:$DG$512,MATCH(DPMS!T$1,Raw!$B$1:$DG$1,0),0)</f>
        <v>585.03873</v>
      </c>
      <c r="U268" s="39">
        <f t="shared" si="84"/>
        <v>1</v>
      </c>
      <c r="V268" s="38" t="str">
        <f>VLOOKUP($A268,Raw!$B$2:$DG$512,MATCH(DPMS!V$1,Raw!$B$1:$DG$1,0),0)</f>
        <v>0</v>
      </c>
      <c r="W268" s="39">
        <f t="shared" si="85"/>
        <v>0</v>
      </c>
      <c r="X268" s="38" t="str">
        <f>VLOOKUP($A268,Raw!$B$2:$DG$512,MATCH(DPMS!X$1,Raw!$B$1:$DG$1,0),0)</f>
        <v>0</v>
      </c>
      <c r="Y268" s="39">
        <f t="shared" si="86"/>
        <v>0</v>
      </c>
      <c r="Z268" s="38" t="str">
        <f>VLOOKUP($A268,Raw!$B$2:$DG$512,MATCH(DPMS!Z$1,Raw!$B$1:$DG$1,0),0)</f>
        <v>0</v>
      </c>
      <c r="AA268" s="39">
        <f t="shared" si="87"/>
        <v>0</v>
      </c>
      <c r="AB268" s="38" t="str">
        <f>VLOOKUP($A268,Raw!$B$2:$DG$512,MATCH(DPMS!AB$1,Raw!$B$1:$DG$1,0),0)</f>
        <v>585.03873</v>
      </c>
      <c r="AD268" s="25" t="e">
        <f t="shared" si="88"/>
        <v>#DIV/0!</v>
      </c>
      <c r="AE268" s="40" t="e">
        <f t="shared" si="89"/>
        <v>#DIV/0!</v>
      </c>
      <c r="AF268" s="40">
        <f t="shared" si="90"/>
        <v>83.576961428571423</v>
      </c>
      <c r="AG268" s="40" t="e">
        <f t="shared" si="91"/>
        <v>#DIV/0!</v>
      </c>
      <c r="AH268" s="40">
        <f t="shared" si="92"/>
        <v>0</v>
      </c>
      <c r="AI268" s="40" t="e">
        <f t="shared" si="93"/>
        <v>#DIV/0!</v>
      </c>
      <c r="AJ268" s="40">
        <f t="shared" si="94"/>
        <v>83.576961428571423</v>
      </c>
    </row>
    <row r="269" spans="1:36" x14ac:dyDescent="0.3">
      <c r="A269" s="1" t="s">
        <v>4714</v>
      </c>
      <c r="B269" s="36" t="str">
        <f>VLOOKUP($A269,Raw!$B$2:$DG$512,MATCH(DPMS!B$1,Raw!$B$1:$DG$1,0),0)</f>
        <v>0</v>
      </c>
      <c r="C269" s="37">
        <f t="shared" si="76"/>
        <v>0</v>
      </c>
      <c r="D269" s="36" t="str">
        <f>VLOOKUP($A269,Raw!$B$2:$DG$512,MATCH(DPMS!D$1,Raw!$B$1:$DG$1,0),0)</f>
        <v>54</v>
      </c>
      <c r="E269" s="37">
        <f t="shared" si="77"/>
        <v>0.13235294117647059</v>
      </c>
      <c r="F269" s="36" t="str">
        <f>VLOOKUP($A269,Raw!$B$2:$DG$512,MATCH(DPMS!F$1,Raw!$B$1:$DG$1,0),0)</f>
        <v>349</v>
      </c>
      <c r="G269" s="37">
        <f t="shared" si="78"/>
        <v>0.85539215686274506</v>
      </c>
      <c r="H269" s="36" t="str">
        <f>VLOOKUP($A269,Raw!$B$2:$DG$512,MATCH(DPMS!H$1,Raw!$B$1:$DG$1,0),0)</f>
        <v>5</v>
      </c>
      <c r="I269" s="37">
        <f t="shared" si="79"/>
        <v>1.2254901960784314E-2</v>
      </c>
      <c r="J269" s="36" t="str">
        <f>VLOOKUP($A269,Raw!$B$2:$DG$512,MATCH(DPMS!J$1,Raw!$B$1:$DG$1,0),0)</f>
        <v>0</v>
      </c>
      <c r="K269" s="37">
        <f t="shared" si="80"/>
        <v>0</v>
      </c>
      <c r="L269" s="36" t="str">
        <f>VLOOKUP($A269,Raw!$B$2:$DG$512,MATCH(DPMS!L$1,Raw!$B$1:$DG$1,0),0)</f>
        <v>0</v>
      </c>
      <c r="M269" s="37">
        <f t="shared" si="81"/>
        <v>0</v>
      </c>
      <c r="N269" s="36" t="str">
        <f>VLOOKUP($A269,Raw!$B$2:$DG$512,MATCH(DPMS!N$1,Raw!$B$1:$DG$1,0),0)</f>
        <v>408</v>
      </c>
      <c r="P269" s="38" t="str">
        <f>VLOOKUP($A269,Raw!$B$2:$DG$512,MATCH(DPMS!P$1,Raw!$B$1:$DG$1,0),0)</f>
        <v>0</v>
      </c>
      <c r="Q269" s="39">
        <f t="shared" si="82"/>
        <v>0</v>
      </c>
      <c r="R269" s="38" t="str">
        <f>VLOOKUP($A269,Raw!$B$2:$DG$512,MATCH(DPMS!R$1,Raw!$B$1:$DG$1,0),0)</f>
        <v>289.55</v>
      </c>
      <c r="S269" s="39">
        <f t="shared" si="83"/>
        <v>0.19210610121812055</v>
      </c>
      <c r="T269" s="38" t="str">
        <f>VLOOKUP($A269,Raw!$B$2:$DG$512,MATCH(DPMS!T$1,Raw!$B$1:$DG$1,0),0)</f>
        <v>1209.99</v>
      </c>
      <c r="U269" s="39">
        <f t="shared" si="84"/>
        <v>0.80278522332209867</v>
      </c>
      <c r="V269" s="38" t="str">
        <f>VLOOKUP($A269,Raw!$B$2:$DG$512,MATCH(DPMS!V$1,Raw!$B$1:$DG$1,0),0)</f>
        <v>7.7</v>
      </c>
      <c r="W269" s="39">
        <f t="shared" si="85"/>
        <v>5.1086754597807916E-3</v>
      </c>
      <c r="X269" s="38" t="str">
        <f>VLOOKUP($A269,Raw!$B$2:$DG$512,MATCH(DPMS!X$1,Raw!$B$1:$DG$1,0),0)</f>
        <v>0</v>
      </c>
      <c r="Y269" s="39">
        <f t="shared" si="86"/>
        <v>0</v>
      </c>
      <c r="Z269" s="38" t="str">
        <f>VLOOKUP($A269,Raw!$B$2:$DG$512,MATCH(DPMS!Z$1,Raw!$B$1:$DG$1,0),0)</f>
        <v>0</v>
      </c>
      <c r="AA269" s="39">
        <f t="shared" si="87"/>
        <v>0</v>
      </c>
      <c r="AB269" s="38" t="str">
        <f>VLOOKUP($A269,Raw!$B$2:$DG$512,MATCH(DPMS!AB$1,Raw!$B$1:$DG$1,0),0)</f>
        <v>1507.24</v>
      </c>
      <c r="AD269" s="25" t="e">
        <f t="shared" si="88"/>
        <v>#DIV/0!</v>
      </c>
      <c r="AE269" s="40">
        <f t="shared" si="89"/>
        <v>5.3620370370370374</v>
      </c>
      <c r="AF269" s="40">
        <f t="shared" si="90"/>
        <v>3.4670200573065904</v>
      </c>
      <c r="AG269" s="40">
        <f t="shared" si="91"/>
        <v>1.54</v>
      </c>
      <c r="AH269" s="40">
        <f t="shared" si="92"/>
        <v>0</v>
      </c>
      <c r="AI269" s="40" t="e">
        <f t="shared" si="93"/>
        <v>#DIV/0!</v>
      </c>
      <c r="AJ269" s="40">
        <f t="shared" si="94"/>
        <v>3.6942156862745099</v>
      </c>
    </row>
    <row r="270" spans="1:36" x14ac:dyDescent="0.3">
      <c r="A270" s="1" t="s">
        <v>4731</v>
      </c>
      <c r="B270" s="36" t="str">
        <f>VLOOKUP($A270,Raw!$B$2:$DG$512,MATCH(DPMS!B$1,Raw!$B$1:$DG$1,0),0)</f>
        <v>0</v>
      </c>
      <c r="C270" s="37">
        <f t="shared" si="76"/>
        <v>0</v>
      </c>
      <c r="D270" s="36" t="str">
        <f>VLOOKUP($A270,Raw!$B$2:$DG$512,MATCH(DPMS!D$1,Raw!$B$1:$DG$1,0),0)</f>
        <v>1</v>
      </c>
      <c r="E270" s="37">
        <f t="shared" si="77"/>
        <v>7.6923076923076927E-2</v>
      </c>
      <c r="F270" s="36" t="str">
        <f>VLOOKUP($A270,Raw!$B$2:$DG$512,MATCH(DPMS!F$1,Raw!$B$1:$DG$1,0),0)</f>
        <v>12</v>
      </c>
      <c r="G270" s="37">
        <f t="shared" si="78"/>
        <v>0.92307692307692313</v>
      </c>
      <c r="H270" s="36" t="str">
        <f>VLOOKUP($A270,Raw!$B$2:$DG$512,MATCH(DPMS!H$1,Raw!$B$1:$DG$1,0),0)</f>
        <v>0</v>
      </c>
      <c r="I270" s="37">
        <f t="shared" si="79"/>
        <v>0</v>
      </c>
      <c r="J270" s="36" t="str">
        <f>VLOOKUP($A270,Raw!$B$2:$DG$512,MATCH(DPMS!J$1,Raw!$B$1:$DG$1,0),0)</f>
        <v>0</v>
      </c>
      <c r="K270" s="37">
        <f t="shared" si="80"/>
        <v>0</v>
      </c>
      <c r="L270" s="36" t="str">
        <f>VLOOKUP($A270,Raw!$B$2:$DG$512,MATCH(DPMS!L$1,Raw!$B$1:$DG$1,0),0)</f>
        <v>0</v>
      </c>
      <c r="M270" s="37">
        <f t="shared" si="81"/>
        <v>0</v>
      </c>
      <c r="N270" s="36" t="str">
        <f>VLOOKUP($A270,Raw!$B$2:$DG$512,MATCH(DPMS!N$1,Raw!$B$1:$DG$1,0),0)</f>
        <v>13</v>
      </c>
      <c r="P270" s="38" t="str">
        <f>VLOOKUP($A270,Raw!$B$2:$DG$512,MATCH(DPMS!P$1,Raw!$B$1:$DG$1,0),0)</f>
        <v>0</v>
      </c>
      <c r="Q270" s="39">
        <f t="shared" si="82"/>
        <v>0</v>
      </c>
      <c r="R270" s="38" t="str">
        <f>VLOOKUP($A270,Raw!$B$2:$DG$512,MATCH(DPMS!R$1,Raw!$B$1:$DG$1,0),0)</f>
        <v>1.88</v>
      </c>
      <c r="S270" s="39">
        <f t="shared" si="83"/>
        <v>0.17327188940092164</v>
      </c>
      <c r="T270" s="38" t="str">
        <f>VLOOKUP($A270,Raw!$B$2:$DG$512,MATCH(DPMS!T$1,Raw!$B$1:$DG$1,0),0)</f>
        <v>8.97</v>
      </c>
      <c r="U270" s="39">
        <f t="shared" si="84"/>
        <v>0.82672811059907847</v>
      </c>
      <c r="V270" s="38" t="str">
        <f>VLOOKUP($A270,Raw!$B$2:$DG$512,MATCH(DPMS!V$1,Raw!$B$1:$DG$1,0),0)</f>
        <v>0</v>
      </c>
      <c r="W270" s="39">
        <f t="shared" si="85"/>
        <v>0</v>
      </c>
      <c r="X270" s="38" t="str">
        <f>VLOOKUP($A270,Raw!$B$2:$DG$512,MATCH(DPMS!X$1,Raw!$B$1:$DG$1,0),0)</f>
        <v>0</v>
      </c>
      <c r="Y270" s="39">
        <f t="shared" si="86"/>
        <v>0</v>
      </c>
      <c r="Z270" s="38" t="str">
        <f>VLOOKUP($A270,Raw!$B$2:$DG$512,MATCH(DPMS!Z$1,Raw!$B$1:$DG$1,0),0)</f>
        <v>0</v>
      </c>
      <c r="AA270" s="39">
        <f t="shared" si="87"/>
        <v>0</v>
      </c>
      <c r="AB270" s="38" t="str">
        <f>VLOOKUP($A270,Raw!$B$2:$DG$512,MATCH(DPMS!AB$1,Raw!$B$1:$DG$1,0),0)</f>
        <v>10.85</v>
      </c>
      <c r="AD270" s="25" t="e">
        <f t="shared" si="88"/>
        <v>#DIV/0!</v>
      </c>
      <c r="AE270" s="40">
        <f t="shared" si="89"/>
        <v>1.88</v>
      </c>
      <c r="AF270" s="40">
        <f t="shared" si="90"/>
        <v>0.74750000000000005</v>
      </c>
      <c r="AG270" s="40" t="e">
        <f t="shared" si="91"/>
        <v>#DIV/0!</v>
      </c>
      <c r="AH270" s="40">
        <f t="shared" si="92"/>
        <v>0</v>
      </c>
      <c r="AI270" s="40" t="e">
        <f t="shared" si="93"/>
        <v>#DIV/0!</v>
      </c>
      <c r="AJ270" s="40">
        <f t="shared" si="94"/>
        <v>0.83461538461538454</v>
      </c>
    </row>
    <row r="271" spans="1:36" x14ac:dyDescent="0.3">
      <c r="A271" s="1" t="s">
        <v>4741</v>
      </c>
      <c r="B271" s="36" t="str">
        <f>VLOOKUP($A271,Raw!$B$2:$DG$512,MATCH(DPMS!B$1,Raw!$B$1:$DG$1,0),0)</f>
        <v>0</v>
      </c>
      <c r="C271" s="37">
        <f t="shared" si="76"/>
        <v>0</v>
      </c>
      <c r="D271" s="36" t="str">
        <f>VLOOKUP($A271,Raw!$B$2:$DG$512,MATCH(DPMS!D$1,Raw!$B$1:$DG$1,0),0)</f>
        <v>9</v>
      </c>
      <c r="E271" s="37">
        <f t="shared" si="77"/>
        <v>0.15517241379310345</v>
      </c>
      <c r="F271" s="36" t="str">
        <f>VLOOKUP($A271,Raw!$B$2:$DG$512,MATCH(DPMS!F$1,Raw!$B$1:$DG$1,0),0)</f>
        <v>46</v>
      </c>
      <c r="G271" s="37">
        <f t="shared" si="78"/>
        <v>0.7931034482758621</v>
      </c>
      <c r="H271" s="36" t="str">
        <f>VLOOKUP($A271,Raw!$B$2:$DG$512,MATCH(DPMS!H$1,Raw!$B$1:$DG$1,0),0)</f>
        <v>3</v>
      </c>
      <c r="I271" s="37">
        <f t="shared" si="79"/>
        <v>5.1724137931034482E-2</v>
      </c>
      <c r="J271" s="36" t="str">
        <f>VLOOKUP($A271,Raw!$B$2:$DG$512,MATCH(DPMS!J$1,Raw!$B$1:$DG$1,0),0)</f>
        <v>0</v>
      </c>
      <c r="K271" s="37">
        <f t="shared" si="80"/>
        <v>0</v>
      </c>
      <c r="L271" s="36" t="str">
        <f>VLOOKUP($A271,Raw!$B$2:$DG$512,MATCH(DPMS!L$1,Raw!$B$1:$DG$1,0),0)</f>
        <v>0</v>
      </c>
      <c r="M271" s="37">
        <f t="shared" si="81"/>
        <v>0</v>
      </c>
      <c r="N271" s="36" t="str">
        <f>VLOOKUP($A271,Raw!$B$2:$DG$512,MATCH(DPMS!N$1,Raw!$B$1:$DG$1,0),0)</f>
        <v>58</v>
      </c>
      <c r="P271" s="38" t="str">
        <f>VLOOKUP($A271,Raw!$B$2:$DG$512,MATCH(DPMS!P$1,Raw!$B$1:$DG$1,0),0)</f>
        <v>0</v>
      </c>
      <c r="Q271" s="39">
        <f t="shared" si="82"/>
        <v>0</v>
      </c>
      <c r="R271" s="38" t="str">
        <f>VLOOKUP($A271,Raw!$B$2:$DG$512,MATCH(DPMS!R$1,Raw!$B$1:$DG$1,0),0)</f>
        <v>44.26</v>
      </c>
      <c r="S271" s="39">
        <f t="shared" si="83"/>
        <v>0.23107444920121123</v>
      </c>
      <c r="T271" s="38" t="str">
        <f>VLOOKUP($A271,Raw!$B$2:$DG$512,MATCH(DPMS!T$1,Raw!$B$1:$DG$1,0),0)</f>
        <v>144.14</v>
      </c>
      <c r="U271" s="39">
        <f t="shared" si="84"/>
        <v>0.75253210817583793</v>
      </c>
      <c r="V271" s="38" t="str">
        <f>VLOOKUP($A271,Raw!$B$2:$DG$512,MATCH(DPMS!V$1,Raw!$B$1:$DG$1,0),0)</f>
        <v>3.14</v>
      </c>
      <c r="W271" s="39">
        <f t="shared" si="85"/>
        <v>1.6393442622950821E-2</v>
      </c>
      <c r="X271" s="38" t="str">
        <f>VLOOKUP($A271,Raw!$B$2:$DG$512,MATCH(DPMS!X$1,Raw!$B$1:$DG$1,0),0)</f>
        <v>0</v>
      </c>
      <c r="Y271" s="39">
        <f t="shared" si="86"/>
        <v>0</v>
      </c>
      <c r="Z271" s="38" t="str">
        <f>VLOOKUP($A271,Raw!$B$2:$DG$512,MATCH(DPMS!Z$1,Raw!$B$1:$DG$1,0),0)</f>
        <v>0</v>
      </c>
      <c r="AA271" s="39">
        <f t="shared" si="87"/>
        <v>0</v>
      </c>
      <c r="AB271" s="38" t="str">
        <f>VLOOKUP($A271,Raw!$B$2:$DG$512,MATCH(DPMS!AB$1,Raw!$B$1:$DG$1,0),0)</f>
        <v>191.54</v>
      </c>
      <c r="AD271" s="25" t="e">
        <f t="shared" si="88"/>
        <v>#DIV/0!</v>
      </c>
      <c r="AE271" s="40">
        <f t="shared" si="89"/>
        <v>4.9177777777777774</v>
      </c>
      <c r="AF271" s="40">
        <f t="shared" si="90"/>
        <v>3.1334782608695648</v>
      </c>
      <c r="AG271" s="40">
        <f t="shared" si="91"/>
        <v>1.0466666666666666</v>
      </c>
      <c r="AH271" s="40">
        <f t="shared" si="92"/>
        <v>0</v>
      </c>
      <c r="AI271" s="40" t="e">
        <f t="shared" si="93"/>
        <v>#DIV/0!</v>
      </c>
      <c r="AJ271" s="40">
        <f t="shared" si="94"/>
        <v>3.3024137931034483</v>
      </c>
    </row>
    <row r="272" spans="1:36" x14ac:dyDescent="0.3">
      <c r="A272" s="1" t="s">
        <v>4758</v>
      </c>
      <c r="B272" s="36" t="str">
        <f>VLOOKUP($A272,Raw!$B$2:$DG$512,MATCH(DPMS!B$1,Raw!$B$1:$DG$1,0),0)</f>
        <v>0</v>
      </c>
      <c r="C272" s="37">
        <f t="shared" si="76"/>
        <v>0</v>
      </c>
      <c r="D272" s="36" t="str">
        <f>VLOOKUP($A272,Raw!$B$2:$DG$512,MATCH(DPMS!D$1,Raw!$B$1:$DG$1,0),0)</f>
        <v>0</v>
      </c>
      <c r="E272" s="37">
        <f t="shared" si="77"/>
        <v>0</v>
      </c>
      <c r="F272" s="36" t="str">
        <f>VLOOKUP($A272,Raw!$B$2:$DG$512,MATCH(DPMS!F$1,Raw!$B$1:$DG$1,0),0)</f>
        <v>0</v>
      </c>
      <c r="G272" s="37">
        <f t="shared" si="78"/>
        <v>0</v>
      </c>
      <c r="H272" s="36" t="str">
        <f>VLOOKUP($A272,Raw!$B$2:$DG$512,MATCH(DPMS!H$1,Raw!$B$1:$DG$1,0),0)</f>
        <v>10</v>
      </c>
      <c r="I272" s="37">
        <f t="shared" si="79"/>
        <v>1</v>
      </c>
      <c r="J272" s="36" t="str">
        <f>VLOOKUP($A272,Raw!$B$2:$DG$512,MATCH(DPMS!J$1,Raw!$B$1:$DG$1,0),0)</f>
        <v>0</v>
      </c>
      <c r="K272" s="37">
        <f t="shared" si="80"/>
        <v>0</v>
      </c>
      <c r="L272" s="36" t="str">
        <f>VLOOKUP($A272,Raw!$B$2:$DG$512,MATCH(DPMS!L$1,Raw!$B$1:$DG$1,0),0)</f>
        <v>0</v>
      </c>
      <c r="M272" s="37">
        <f t="shared" si="81"/>
        <v>0</v>
      </c>
      <c r="N272" s="36" t="str">
        <f>VLOOKUP($A272,Raw!$B$2:$DG$512,MATCH(DPMS!N$1,Raw!$B$1:$DG$1,0),0)</f>
        <v>10</v>
      </c>
      <c r="P272" s="38" t="str">
        <f>VLOOKUP($A272,Raw!$B$2:$DG$512,MATCH(DPMS!P$1,Raw!$B$1:$DG$1,0),0)</f>
        <v>0</v>
      </c>
      <c r="Q272" s="39">
        <f t="shared" si="82"/>
        <v>0</v>
      </c>
      <c r="R272" s="38" t="str">
        <f>VLOOKUP($A272,Raw!$B$2:$DG$512,MATCH(DPMS!R$1,Raw!$B$1:$DG$1,0),0)</f>
        <v>0</v>
      </c>
      <c r="S272" s="39">
        <f t="shared" si="83"/>
        <v>0</v>
      </c>
      <c r="T272" s="38" t="str">
        <f>VLOOKUP($A272,Raw!$B$2:$DG$512,MATCH(DPMS!T$1,Raw!$B$1:$DG$1,0),0)</f>
        <v>0</v>
      </c>
      <c r="U272" s="39">
        <f t="shared" si="84"/>
        <v>0</v>
      </c>
      <c r="V272" s="38" t="str">
        <f>VLOOKUP($A272,Raw!$B$2:$DG$512,MATCH(DPMS!V$1,Raw!$B$1:$DG$1,0),0)</f>
        <v>43.46</v>
      </c>
      <c r="W272" s="39">
        <f t="shared" si="85"/>
        <v>1</v>
      </c>
      <c r="X272" s="38" t="str">
        <f>VLOOKUP($A272,Raw!$B$2:$DG$512,MATCH(DPMS!X$1,Raw!$B$1:$DG$1,0),0)</f>
        <v>0</v>
      </c>
      <c r="Y272" s="39">
        <f t="shared" si="86"/>
        <v>0</v>
      </c>
      <c r="Z272" s="38" t="str">
        <f>VLOOKUP($A272,Raw!$B$2:$DG$512,MATCH(DPMS!Z$1,Raw!$B$1:$DG$1,0),0)</f>
        <v>0</v>
      </c>
      <c r="AA272" s="39">
        <f t="shared" si="87"/>
        <v>0</v>
      </c>
      <c r="AB272" s="38" t="str">
        <f>VLOOKUP($A272,Raw!$B$2:$DG$512,MATCH(DPMS!AB$1,Raw!$B$1:$DG$1,0),0)</f>
        <v>43.46</v>
      </c>
      <c r="AD272" s="25" t="e">
        <f t="shared" si="88"/>
        <v>#DIV/0!</v>
      </c>
      <c r="AE272" s="40" t="e">
        <f t="shared" si="89"/>
        <v>#DIV/0!</v>
      </c>
      <c r="AF272" s="40" t="e">
        <f t="shared" si="90"/>
        <v>#DIV/0!</v>
      </c>
      <c r="AG272" s="40">
        <f t="shared" si="91"/>
        <v>4.3460000000000001</v>
      </c>
      <c r="AH272" s="40">
        <f t="shared" si="92"/>
        <v>0</v>
      </c>
      <c r="AI272" s="40" t="e">
        <f t="shared" si="93"/>
        <v>#DIV/0!</v>
      </c>
      <c r="AJ272" s="40">
        <f t="shared" si="94"/>
        <v>4.3460000000000001</v>
      </c>
    </row>
    <row r="273" spans="1:36" x14ac:dyDescent="0.3">
      <c r="A273" s="1" t="s">
        <v>4775</v>
      </c>
      <c r="B273" s="36" t="str">
        <f>VLOOKUP($A273,Raw!$B$2:$DG$512,MATCH(DPMS!B$1,Raw!$B$1:$DG$1,0),0)</f>
        <v>0</v>
      </c>
      <c r="C273" s="37">
        <f t="shared" si="76"/>
        <v>0</v>
      </c>
      <c r="D273" s="36" t="str">
        <f>VLOOKUP($A273,Raw!$B$2:$DG$512,MATCH(DPMS!D$1,Raw!$B$1:$DG$1,0),0)</f>
        <v>0</v>
      </c>
      <c r="E273" s="37">
        <f t="shared" si="77"/>
        <v>0</v>
      </c>
      <c r="F273" s="36" t="str">
        <f>VLOOKUP($A273,Raw!$B$2:$DG$512,MATCH(DPMS!F$1,Raw!$B$1:$DG$1,0),0)</f>
        <v>8</v>
      </c>
      <c r="G273" s="37">
        <f t="shared" si="78"/>
        <v>0.88888888888888884</v>
      </c>
      <c r="H273" s="36" t="str">
        <f>VLOOKUP($A273,Raw!$B$2:$DG$512,MATCH(DPMS!H$1,Raw!$B$1:$DG$1,0),0)</f>
        <v>1</v>
      </c>
      <c r="I273" s="37">
        <f t="shared" si="79"/>
        <v>0.1111111111111111</v>
      </c>
      <c r="J273" s="36" t="str">
        <f>VLOOKUP($A273,Raw!$B$2:$DG$512,MATCH(DPMS!J$1,Raw!$B$1:$DG$1,0),0)</f>
        <v>0</v>
      </c>
      <c r="K273" s="37">
        <f t="shared" si="80"/>
        <v>0</v>
      </c>
      <c r="L273" s="36" t="str">
        <f>VLOOKUP($A273,Raw!$B$2:$DG$512,MATCH(DPMS!L$1,Raw!$B$1:$DG$1,0),0)</f>
        <v>0</v>
      </c>
      <c r="M273" s="37">
        <f t="shared" si="81"/>
        <v>0</v>
      </c>
      <c r="N273" s="36" t="str">
        <f>VLOOKUP($A273,Raw!$B$2:$DG$512,MATCH(DPMS!N$1,Raw!$B$1:$DG$1,0),0)</f>
        <v>9</v>
      </c>
      <c r="P273" s="38" t="str">
        <f>VLOOKUP($A273,Raw!$B$2:$DG$512,MATCH(DPMS!P$1,Raw!$B$1:$DG$1,0),0)</f>
        <v>0</v>
      </c>
      <c r="Q273" s="39">
        <f t="shared" si="82"/>
        <v>0</v>
      </c>
      <c r="R273" s="38" t="str">
        <f>VLOOKUP($A273,Raw!$B$2:$DG$512,MATCH(DPMS!R$1,Raw!$B$1:$DG$1,0),0)</f>
        <v>0</v>
      </c>
      <c r="S273" s="39">
        <f t="shared" si="83"/>
        <v>0</v>
      </c>
      <c r="T273" s="38" t="str">
        <f>VLOOKUP($A273,Raw!$B$2:$DG$512,MATCH(DPMS!T$1,Raw!$B$1:$DG$1,0),0)</f>
        <v>4.7</v>
      </c>
      <c r="U273" s="39">
        <f t="shared" si="84"/>
        <v>0.64383561643835618</v>
      </c>
      <c r="V273" s="38" t="str">
        <f>VLOOKUP($A273,Raw!$B$2:$DG$512,MATCH(DPMS!V$1,Raw!$B$1:$DG$1,0),0)</f>
        <v>2.6</v>
      </c>
      <c r="W273" s="39">
        <f t="shared" si="85"/>
        <v>0.35616438356164387</v>
      </c>
      <c r="X273" s="38" t="str">
        <f>VLOOKUP($A273,Raw!$B$2:$DG$512,MATCH(DPMS!X$1,Raw!$B$1:$DG$1,0),0)</f>
        <v>0</v>
      </c>
      <c r="Y273" s="39">
        <f t="shared" si="86"/>
        <v>0</v>
      </c>
      <c r="Z273" s="38" t="str">
        <f>VLOOKUP($A273,Raw!$B$2:$DG$512,MATCH(DPMS!Z$1,Raw!$B$1:$DG$1,0),0)</f>
        <v>0</v>
      </c>
      <c r="AA273" s="39">
        <f t="shared" si="87"/>
        <v>0</v>
      </c>
      <c r="AB273" s="38" t="str">
        <f>VLOOKUP($A273,Raw!$B$2:$DG$512,MATCH(DPMS!AB$1,Raw!$B$1:$DG$1,0),0)</f>
        <v>7.3</v>
      </c>
      <c r="AD273" s="25" t="e">
        <f t="shared" si="88"/>
        <v>#DIV/0!</v>
      </c>
      <c r="AE273" s="40" t="e">
        <f t="shared" si="89"/>
        <v>#DIV/0!</v>
      </c>
      <c r="AF273" s="40">
        <f t="shared" si="90"/>
        <v>0.58750000000000002</v>
      </c>
      <c r="AG273" s="40">
        <f t="shared" si="91"/>
        <v>2.6</v>
      </c>
      <c r="AH273" s="40">
        <f t="shared" si="92"/>
        <v>0</v>
      </c>
      <c r="AI273" s="40" t="e">
        <f t="shared" si="93"/>
        <v>#DIV/0!</v>
      </c>
      <c r="AJ273" s="40">
        <f t="shared" si="94"/>
        <v>0.81111111111111112</v>
      </c>
    </row>
    <row r="274" spans="1:36" x14ac:dyDescent="0.3">
      <c r="A274" s="1" t="s">
        <v>4783</v>
      </c>
      <c r="B274" s="36" t="str">
        <f>VLOOKUP($A274,Raw!$B$2:$DG$512,MATCH(DPMS!B$1,Raw!$B$1:$DG$1,0),0)</f>
        <v>0</v>
      </c>
      <c r="C274" s="37" t="e">
        <f t="shared" si="76"/>
        <v>#DIV/0!</v>
      </c>
      <c r="D274" s="36" t="str">
        <f>VLOOKUP($A274,Raw!$B$2:$DG$512,MATCH(DPMS!D$1,Raw!$B$1:$DG$1,0),0)</f>
        <v>0</v>
      </c>
      <c r="E274" s="37" t="e">
        <f t="shared" si="77"/>
        <v>#DIV/0!</v>
      </c>
      <c r="F274" s="36" t="str">
        <f>VLOOKUP($A274,Raw!$B$2:$DG$512,MATCH(DPMS!F$1,Raw!$B$1:$DG$1,0),0)</f>
        <v>0</v>
      </c>
      <c r="G274" s="37" t="e">
        <f t="shared" si="78"/>
        <v>#DIV/0!</v>
      </c>
      <c r="H274" s="36" t="str">
        <f>VLOOKUP($A274,Raw!$B$2:$DG$512,MATCH(DPMS!H$1,Raw!$B$1:$DG$1,0),0)</f>
        <v>0</v>
      </c>
      <c r="I274" s="37" t="e">
        <f t="shared" si="79"/>
        <v>#DIV/0!</v>
      </c>
      <c r="J274" s="36" t="str">
        <f>VLOOKUP($A274,Raw!$B$2:$DG$512,MATCH(DPMS!J$1,Raw!$B$1:$DG$1,0),0)</f>
        <v>0</v>
      </c>
      <c r="K274" s="37" t="e">
        <f t="shared" si="80"/>
        <v>#DIV/0!</v>
      </c>
      <c r="L274" s="36" t="str">
        <f>VLOOKUP($A274,Raw!$B$2:$DG$512,MATCH(DPMS!L$1,Raw!$B$1:$DG$1,0),0)</f>
        <v>0</v>
      </c>
      <c r="M274" s="37" t="e">
        <f t="shared" si="81"/>
        <v>#DIV/0!</v>
      </c>
      <c r="N274" s="36" t="str">
        <f>VLOOKUP($A274,Raw!$B$2:$DG$512,MATCH(DPMS!N$1,Raw!$B$1:$DG$1,0),0)</f>
        <v>0</v>
      </c>
      <c r="P274" s="38" t="str">
        <f>VLOOKUP($A274,Raw!$B$2:$DG$512,MATCH(DPMS!P$1,Raw!$B$1:$DG$1,0),0)</f>
        <v>0</v>
      </c>
      <c r="Q274" s="39" t="e">
        <f t="shared" si="82"/>
        <v>#DIV/0!</v>
      </c>
      <c r="R274" s="38" t="str">
        <f>VLOOKUP($A274,Raw!$B$2:$DG$512,MATCH(DPMS!R$1,Raw!$B$1:$DG$1,0),0)</f>
        <v>0</v>
      </c>
      <c r="S274" s="39" t="e">
        <f t="shared" si="83"/>
        <v>#DIV/0!</v>
      </c>
      <c r="T274" s="38" t="str">
        <f>VLOOKUP($A274,Raw!$B$2:$DG$512,MATCH(DPMS!T$1,Raw!$B$1:$DG$1,0),0)</f>
        <v>0</v>
      </c>
      <c r="U274" s="39" t="e">
        <f t="shared" si="84"/>
        <v>#DIV/0!</v>
      </c>
      <c r="V274" s="38" t="str">
        <f>VLOOKUP($A274,Raw!$B$2:$DG$512,MATCH(DPMS!V$1,Raw!$B$1:$DG$1,0),0)</f>
        <v>0</v>
      </c>
      <c r="W274" s="39" t="e">
        <f t="shared" si="85"/>
        <v>#DIV/0!</v>
      </c>
      <c r="X274" s="38" t="str">
        <f>VLOOKUP($A274,Raw!$B$2:$DG$512,MATCH(DPMS!X$1,Raw!$B$1:$DG$1,0),0)</f>
        <v>0</v>
      </c>
      <c r="Y274" s="39" t="e">
        <f t="shared" si="86"/>
        <v>#DIV/0!</v>
      </c>
      <c r="Z274" s="38" t="str">
        <f>VLOOKUP($A274,Raw!$B$2:$DG$512,MATCH(DPMS!Z$1,Raw!$B$1:$DG$1,0),0)</f>
        <v>0</v>
      </c>
      <c r="AA274" s="39" t="e">
        <f t="shared" si="87"/>
        <v>#DIV/0!</v>
      </c>
      <c r="AB274" s="38" t="str">
        <f>VLOOKUP($A274,Raw!$B$2:$DG$512,MATCH(DPMS!AB$1,Raw!$B$1:$DG$1,0),0)</f>
        <v>0</v>
      </c>
      <c r="AD274" s="25" t="e">
        <f t="shared" si="88"/>
        <v>#DIV/0!</v>
      </c>
      <c r="AE274" s="40" t="e">
        <f t="shared" si="89"/>
        <v>#DIV/0!</v>
      </c>
      <c r="AF274" s="40" t="e">
        <f t="shared" si="90"/>
        <v>#DIV/0!</v>
      </c>
      <c r="AG274" s="40" t="e">
        <f t="shared" si="91"/>
        <v>#DIV/0!</v>
      </c>
      <c r="AH274" s="40">
        <f t="shared" si="92"/>
        <v>0</v>
      </c>
      <c r="AI274" s="40" t="e">
        <f t="shared" si="93"/>
        <v>#DIV/0!</v>
      </c>
      <c r="AJ274" s="40" t="e">
        <f t="shared" si="94"/>
        <v>#DIV/0!</v>
      </c>
    </row>
    <row r="275" spans="1:36" x14ac:dyDescent="0.3">
      <c r="A275" s="1" t="s">
        <v>4792</v>
      </c>
      <c r="B275" s="36" t="str">
        <f>VLOOKUP($A275,Raw!$B$2:$DG$512,MATCH(DPMS!B$1,Raw!$B$1:$DG$1,0),0)</f>
        <v>0</v>
      </c>
      <c r="C275" s="37">
        <f t="shared" si="76"/>
        <v>0</v>
      </c>
      <c r="D275" s="36" t="str">
        <f>VLOOKUP($A275,Raw!$B$2:$DG$512,MATCH(DPMS!D$1,Raw!$B$1:$DG$1,0),0)</f>
        <v>3</v>
      </c>
      <c r="E275" s="37">
        <f t="shared" si="77"/>
        <v>0.1</v>
      </c>
      <c r="F275" s="36" t="str">
        <f>VLOOKUP($A275,Raw!$B$2:$DG$512,MATCH(DPMS!F$1,Raw!$B$1:$DG$1,0),0)</f>
        <v>27</v>
      </c>
      <c r="G275" s="37">
        <f t="shared" si="78"/>
        <v>0.9</v>
      </c>
      <c r="H275" s="36" t="str">
        <f>VLOOKUP($A275,Raw!$B$2:$DG$512,MATCH(DPMS!H$1,Raw!$B$1:$DG$1,0),0)</f>
        <v>0</v>
      </c>
      <c r="I275" s="37">
        <f t="shared" si="79"/>
        <v>0</v>
      </c>
      <c r="J275" s="36" t="str">
        <f>VLOOKUP($A275,Raw!$B$2:$DG$512,MATCH(DPMS!J$1,Raw!$B$1:$DG$1,0),0)</f>
        <v>0</v>
      </c>
      <c r="K275" s="37">
        <f t="shared" si="80"/>
        <v>0</v>
      </c>
      <c r="L275" s="36" t="str">
        <f>VLOOKUP($A275,Raw!$B$2:$DG$512,MATCH(DPMS!L$1,Raw!$B$1:$DG$1,0),0)</f>
        <v>0</v>
      </c>
      <c r="M275" s="37">
        <f t="shared" si="81"/>
        <v>0</v>
      </c>
      <c r="N275" s="36" t="str">
        <f>VLOOKUP($A275,Raw!$B$2:$DG$512,MATCH(DPMS!N$1,Raw!$B$1:$DG$1,0),0)</f>
        <v>30</v>
      </c>
      <c r="P275" s="38" t="str">
        <f>VLOOKUP($A275,Raw!$B$2:$DG$512,MATCH(DPMS!P$1,Raw!$B$1:$DG$1,0),0)</f>
        <v>0</v>
      </c>
      <c r="Q275" s="39">
        <f t="shared" si="82"/>
        <v>0</v>
      </c>
      <c r="R275" s="38" t="str">
        <f>VLOOKUP($A275,Raw!$B$2:$DG$512,MATCH(DPMS!R$1,Raw!$B$1:$DG$1,0),0)</f>
        <v>5.26</v>
      </c>
      <c r="S275" s="39">
        <f t="shared" si="83"/>
        <v>0.10195774374878852</v>
      </c>
      <c r="T275" s="38" t="str">
        <f>VLOOKUP($A275,Raw!$B$2:$DG$512,MATCH(DPMS!T$1,Raw!$B$1:$DG$1,0),0)</f>
        <v>46.33</v>
      </c>
      <c r="U275" s="39">
        <f t="shared" si="84"/>
        <v>0.89804225625121137</v>
      </c>
      <c r="V275" s="38" t="str">
        <f>VLOOKUP($A275,Raw!$B$2:$DG$512,MATCH(DPMS!V$1,Raw!$B$1:$DG$1,0),0)</f>
        <v>0</v>
      </c>
      <c r="W275" s="39">
        <f t="shared" si="85"/>
        <v>0</v>
      </c>
      <c r="X275" s="38" t="str">
        <f>VLOOKUP($A275,Raw!$B$2:$DG$512,MATCH(DPMS!X$1,Raw!$B$1:$DG$1,0),0)</f>
        <v>0</v>
      </c>
      <c r="Y275" s="39">
        <f t="shared" si="86"/>
        <v>0</v>
      </c>
      <c r="Z275" s="38" t="str">
        <f>VLOOKUP($A275,Raw!$B$2:$DG$512,MATCH(DPMS!Z$1,Raw!$B$1:$DG$1,0),0)</f>
        <v>0</v>
      </c>
      <c r="AA275" s="39">
        <f t="shared" si="87"/>
        <v>0</v>
      </c>
      <c r="AB275" s="38" t="str">
        <f>VLOOKUP($A275,Raw!$B$2:$DG$512,MATCH(DPMS!AB$1,Raw!$B$1:$DG$1,0),0)</f>
        <v>51.59</v>
      </c>
      <c r="AD275" s="25" t="e">
        <f t="shared" si="88"/>
        <v>#DIV/0!</v>
      </c>
      <c r="AE275" s="40">
        <f t="shared" si="89"/>
        <v>1.7533333333333332</v>
      </c>
      <c r="AF275" s="40">
        <f t="shared" si="90"/>
        <v>1.7159259259259259</v>
      </c>
      <c r="AG275" s="40" t="e">
        <f t="shared" si="91"/>
        <v>#DIV/0!</v>
      </c>
      <c r="AH275" s="40">
        <f t="shared" si="92"/>
        <v>0</v>
      </c>
      <c r="AI275" s="40" t="e">
        <f t="shared" si="93"/>
        <v>#DIV/0!</v>
      </c>
      <c r="AJ275" s="40">
        <f t="shared" si="94"/>
        <v>1.7196666666666667</v>
      </c>
    </row>
    <row r="276" spans="1:36" x14ac:dyDescent="0.3">
      <c r="A276" s="1" t="s">
        <v>4810</v>
      </c>
      <c r="B276" s="36" t="str">
        <f>VLOOKUP($A276,Raw!$B$2:$DG$512,MATCH(DPMS!B$1,Raw!$B$1:$DG$1,0),0)</f>
        <v>0</v>
      </c>
      <c r="C276" s="37">
        <f t="shared" si="76"/>
        <v>0</v>
      </c>
      <c r="D276" s="36" t="str">
        <f>VLOOKUP($A276,Raw!$B$2:$DG$512,MATCH(DPMS!D$1,Raw!$B$1:$DG$1,0),0)</f>
        <v>19</v>
      </c>
      <c r="E276" s="37">
        <f t="shared" si="77"/>
        <v>5.3521126760563378E-2</v>
      </c>
      <c r="F276" s="36" t="str">
        <f>VLOOKUP($A276,Raw!$B$2:$DG$512,MATCH(DPMS!F$1,Raw!$B$1:$DG$1,0),0)</f>
        <v>317</v>
      </c>
      <c r="G276" s="37">
        <f t="shared" si="78"/>
        <v>0.89295774647887327</v>
      </c>
      <c r="H276" s="36" t="str">
        <f>VLOOKUP($A276,Raw!$B$2:$DG$512,MATCH(DPMS!H$1,Raw!$B$1:$DG$1,0),0)</f>
        <v>19</v>
      </c>
      <c r="I276" s="37">
        <f t="shared" si="79"/>
        <v>5.3521126760563378E-2</v>
      </c>
      <c r="J276" s="36" t="str">
        <f>VLOOKUP($A276,Raw!$B$2:$DG$512,MATCH(DPMS!J$1,Raw!$B$1:$DG$1,0),0)</f>
        <v>0</v>
      </c>
      <c r="K276" s="37">
        <f t="shared" si="80"/>
        <v>0</v>
      </c>
      <c r="L276" s="36" t="str">
        <f>VLOOKUP($A276,Raw!$B$2:$DG$512,MATCH(DPMS!L$1,Raw!$B$1:$DG$1,0),0)</f>
        <v>0</v>
      </c>
      <c r="M276" s="37">
        <f t="shared" si="81"/>
        <v>0</v>
      </c>
      <c r="N276" s="36" t="str">
        <f>VLOOKUP($A276,Raw!$B$2:$DG$512,MATCH(DPMS!N$1,Raw!$B$1:$DG$1,0),0)</f>
        <v>355</v>
      </c>
      <c r="P276" s="38" t="str">
        <f>VLOOKUP($A276,Raw!$B$2:$DG$512,MATCH(DPMS!P$1,Raw!$B$1:$DG$1,0),0)</f>
        <v>0</v>
      </c>
      <c r="Q276" s="39">
        <f t="shared" si="82"/>
        <v>0</v>
      </c>
      <c r="R276" s="38" t="str">
        <f>VLOOKUP($A276,Raw!$B$2:$DG$512,MATCH(DPMS!R$1,Raw!$B$1:$DG$1,0),0)</f>
        <v>55.09</v>
      </c>
      <c r="S276" s="39">
        <f t="shared" si="83"/>
        <v>0.14366557137641478</v>
      </c>
      <c r="T276" s="38" t="str">
        <f>VLOOKUP($A276,Raw!$B$2:$DG$512,MATCH(DPMS!T$1,Raw!$B$1:$DG$1,0),0)</f>
        <v>311.92</v>
      </c>
      <c r="U276" s="39">
        <f t="shared" si="84"/>
        <v>0.81343556042351228</v>
      </c>
      <c r="V276" s="38" t="str">
        <f>VLOOKUP($A276,Raw!$B$2:$DG$512,MATCH(DPMS!V$1,Raw!$B$1:$DG$1,0),0)</f>
        <v>16.45</v>
      </c>
      <c r="W276" s="39">
        <f t="shared" si="85"/>
        <v>4.289886820007302E-2</v>
      </c>
      <c r="X276" s="38" t="str">
        <f>VLOOKUP($A276,Raw!$B$2:$DG$512,MATCH(DPMS!X$1,Raw!$B$1:$DG$1,0),0)</f>
        <v>0</v>
      </c>
      <c r="Y276" s="39">
        <f t="shared" si="86"/>
        <v>0</v>
      </c>
      <c r="Z276" s="38" t="str">
        <f>VLOOKUP($A276,Raw!$B$2:$DG$512,MATCH(DPMS!Z$1,Raw!$B$1:$DG$1,0),0)</f>
        <v>0</v>
      </c>
      <c r="AA276" s="39">
        <f t="shared" si="87"/>
        <v>0</v>
      </c>
      <c r="AB276" s="38" t="str">
        <f>VLOOKUP($A276,Raw!$B$2:$DG$512,MATCH(DPMS!AB$1,Raw!$B$1:$DG$1,0),0)</f>
        <v>383.46</v>
      </c>
      <c r="AD276" s="25" t="e">
        <f t="shared" si="88"/>
        <v>#DIV/0!</v>
      </c>
      <c r="AE276" s="40">
        <f t="shared" si="89"/>
        <v>2.8994736842105264</v>
      </c>
      <c r="AF276" s="40">
        <f t="shared" si="90"/>
        <v>0.98397476340694012</v>
      </c>
      <c r="AG276" s="40">
        <f t="shared" si="91"/>
        <v>0.86578947368421044</v>
      </c>
      <c r="AH276" s="40">
        <f t="shared" si="92"/>
        <v>0</v>
      </c>
      <c r="AI276" s="40" t="e">
        <f t="shared" si="93"/>
        <v>#DIV/0!</v>
      </c>
      <c r="AJ276" s="40">
        <f t="shared" si="94"/>
        <v>1.0801690140845071</v>
      </c>
    </row>
    <row r="277" spans="1:36" x14ac:dyDescent="0.3">
      <c r="A277" s="1" t="s">
        <v>4827</v>
      </c>
      <c r="B277" s="36" t="str">
        <f>VLOOKUP($A277,Raw!$B$2:$DG$512,MATCH(DPMS!B$1,Raw!$B$1:$DG$1,0),0)</f>
        <v>0</v>
      </c>
      <c r="C277" s="37">
        <f t="shared" si="76"/>
        <v>0</v>
      </c>
      <c r="D277" s="36" t="str">
        <f>VLOOKUP($A277,Raw!$B$2:$DG$512,MATCH(DPMS!D$1,Raw!$B$1:$DG$1,0),0)</f>
        <v>33</v>
      </c>
      <c r="E277" s="37">
        <f t="shared" si="77"/>
        <v>8.9189189189189194E-2</v>
      </c>
      <c r="F277" s="36" t="str">
        <f>VLOOKUP($A277,Raw!$B$2:$DG$512,MATCH(DPMS!F$1,Raw!$B$1:$DG$1,0),0)</f>
        <v>282</v>
      </c>
      <c r="G277" s="37">
        <f t="shared" si="78"/>
        <v>0.76216216216216215</v>
      </c>
      <c r="H277" s="36" t="str">
        <f>VLOOKUP($A277,Raw!$B$2:$DG$512,MATCH(DPMS!H$1,Raw!$B$1:$DG$1,0),0)</f>
        <v>55</v>
      </c>
      <c r="I277" s="37">
        <f t="shared" si="79"/>
        <v>0.14864864864864866</v>
      </c>
      <c r="J277" s="36" t="str">
        <f>VLOOKUP($A277,Raw!$B$2:$DG$512,MATCH(DPMS!J$1,Raw!$B$1:$DG$1,0),0)</f>
        <v>0</v>
      </c>
      <c r="K277" s="37">
        <f t="shared" si="80"/>
        <v>0</v>
      </c>
      <c r="L277" s="36" t="str">
        <f>VLOOKUP($A277,Raw!$B$2:$DG$512,MATCH(DPMS!L$1,Raw!$B$1:$DG$1,0),0)</f>
        <v>0</v>
      </c>
      <c r="M277" s="37">
        <f t="shared" si="81"/>
        <v>0</v>
      </c>
      <c r="N277" s="36" t="str">
        <f>VLOOKUP($A277,Raw!$B$2:$DG$512,MATCH(DPMS!N$1,Raw!$B$1:$DG$1,0),0)</f>
        <v>370</v>
      </c>
      <c r="P277" s="38" t="str">
        <f>VLOOKUP($A277,Raw!$B$2:$DG$512,MATCH(DPMS!P$1,Raw!$B$1:$DG$1,0),0)</f>
        <v>0</v>
      </c>
      <c r="Q277" s="39">
        <f t="shared" si="82"/>
        <v>0</v>
      </c>
      <c r="R277" s="38" t="str">
        <f>VLOOKUP($A277,Raw!$B$2:$DG$512,MATCH(DPMS!R$1,Raw!$B$1:$DG$1,0),0)</f>
        <v>113.44523</v>
      </c>
      <c r="S277" s="39">
        <f t="shared" si="83"/>
        <v>0.21065028760404531</v>
      </c>
      <c r="T277" s="38" t="str">
        <f>VLOOKUP($A277,Raw!$B$2:$DG$512,MATCH(DPMS!T$1,Raw!$B$1:$DG$1,0),0)</f>
        <v>279.40109</v>
      </c>
      <c r="U277" s="39">
        <f t="shared" si="84"/>
        <v>0.51880471277094464</v>
      </c>
      <c r="V277" s="38" t="str">
        <f>VLOOKUP($A277,Raw!$B$2:$DG$512,MATCH(DPMS!V$1,Raw!$B$1:$DG$1,0),0)</f>
        <v>145.70139</v>
      </c>
      <c r="W277" s="39">
        <f t="shared" si="85"/>
        <v>0.27054499962501</v>
      </c>
      <c r="X277" s="38" t="str">
        <f>VLOOKUP($A277,Raw!$B$2:$DG$512,MATCH(DPMS!X$1,Raw!$B$1:$DG$1,0),0)</f>
        <v>0</v>
      </c>
      <c r="Y277" s="39">
        <f t="shared" si="86"/>
        <v>0</v>
      </c>
      <c r="Z277" s="38" t="str">
        <f>VLOOKUP($A277,Raw!$B$2:$DG$512,MATCH(DPMS!Z$1,Raw!$B$1:$DG$1,0),0)</f>
        <v>0</v>
      </c>
      <c r="AA277" s="39">
        <f t="shared" si="87"/>
        <v>0</v>
      </c>
      <c r="AB277" s="38" t="str">
        <f>VLOOKUP($A277,Raw!$B$2:$DG$512,MATCH(DPMS!AB$1,Raw!$B$1:$DG$1,0),0)</f>
        <v>538.54771</v>
      </c>
      <c r="AD277" s="25" t="e">
        <f t="shared" si="88"/>
        <v>#DIV/0!</v>
      </c>
      <c r="AE277" s="40">
        <f t="shared" si="89"/>
        <v>3.4377342424242423</v>
      </c>
      <c r="AF277" s="40">
        <f t="shared" si="90"/>
        <v>0.9907840070921986</v>
      </c>
      <c r="AG277" s="40">
        <f t="shared" si="91"/>
        <v>2.6491161818181821</v>
      </c>
      <c r="AH277" s="40">
        <f t="shared" si="92"/>
        <v>0</v>
      </c>
      <c r="AI277" s="40" t="e">
        <f t="shared" si="93"/>
        <v>#DIV/0!</v>
      </c>
      <c r="AJ277" s="40">
        <f t="shared" si="94"/>
        <v>1.4555343513513515</v>
      </c>
    </row>
    <row r="278" spans="1:36" x14ac:dyDescent="0.3">
      <c r="A278" s="1" t="s">
        <v>4843</v>
      </c>
      <c r="B278" s="36" t="str">
        <f>VLOOKUP($A278,Raw!$B$2:$DG$512,MATCH(DPMS!B$1,Raw!$B$1:$DG$1,0),0)</f>
        <v>0</v>
      </c>
      <c r="C278" s="37">
        <f t="shared" si="76"/>
        <v>0</v>
      </c>
      <c r="D278" s="36" t="str">
        <f>VLOOKUP($A278,Raw!$B$2:$DG$512,MATCH(DPMS!D$1,Raw!$B$1:$DG$1,0),0)</f>
        <v>5</v>
      </c>
      <c r="E278" s="37">
        <f t="shared" si="77"/>
        <v>0.15151515151515152</v>
      </c>
      <c r="F278" s="36" t="str">
        <f>VLOOKUP($A278,Raw!$B$2:$DG$512,MATCH(DPMS!F$1,Raw!$B$1:$DG$1,0),0)</f>
        <v>28</v>
      </c>
      <c r="G278" s="37">
        <f t="shared" si="78"/>
        <v>0.84848484848484851</v>
      </c>
      <c r="H278" s="36" t="str">
        <f>VLOOKUP($A278,Raw!$B$2:$DG$512,MATCH(DPMS!H$1,Raw!$B$1:$DG$1,0),0)</f>
        <v>0</v>
      </c>
      <c r="I278" s="37">
        <f t="shared" si="79"/>
        <v>0</v>
      </c>
      <c r="J278" s="36" t="str">
        <f>VLOOKUP($A278,Raw!$B$2:$DG$512,MATCH(DPMS!J$1,Raw!$B$1:$DG$1,0),0)</f>
        <v>0</v>
      </c>
      <c r="K278" s="37">
        <f t="shared" si="80"/>
        <v>0</v>
      </c>
      <c r="L278" s="36" t="str">
        <f>VLOOKUP($A278,Raw!$B$2:$DG$512,MATCH(DPMS!L$1,Raw!$B$1:$DG$1,0),0)</f>
        <v>0</v>
      </c>
      <c r="M278" s="37">
        <f t="shared" si="81"/>
        <v>0</v>
      </c>
      <c r="N278" s="36" t="str">
        <f>VLOOKUP($A278,Raw!$B$2:$DG$512,MATCH(DPMS!N$1,Raw!$B$1:$DG$1,0),0)</f>
        <v>33</v>
      </c>
      <c r="P278" s="38" t="str">
        <f>VLOOKUP($A278,Raw!$B$2:$DG$512,MATCH(DPMS!P$1,Raw!$B$1:$DG$1,0),0)</f>
        <v>0</v>
      </c>
      <c r="Q278" s="39">
        <f t="shared" si="82"/>
        <v>0</v>
      </c>
      <c r="R278" s="38" t="str">
        <f>VLOOKUP($A278,Raw!$B$2:$DG$512,MATCH(DPMS!R$1,Raw!$B$1:$DG$1,0),0)</f>
        <v>17.66</v>
      </c>
      <c r="S278" s="39">
        <f t="shared" si="83"/>
        <v>0.27396835246664603</v>
      </c>
      <c r="T278" s="38" t="str">
        <f>VLOOKUP($A278,Raw!$B$2:$DG$512,MATCH(DPMS!T$1,Raw!$B$1:$DG$1,0),0)</f>
        <v>46.79</v>
      </c>
      <c r="U278" s="39">
        <f t="shared" si="84"/>
        <v>0.72587651256593244</v>
      </c>
      <c r="V278" s="38" t="str">
        <f>VLOOKUP($A278,Raw!$B$2:$DG$512,MATCH(DPMS!V$1,Raw!$B$1:$DG$1,0),0)</f>
        <v>0</v>
      </c>
      <c r="W278" s="39">
        <f t="shared" si="85"/>
        <v>0</v>
      </c>
      <c r="X278" s="38" t="str">
        <f>VLOOKUP($A278,Raw!$B$2:$DG$512,MATCH(DPMS!X$1,Raw!$B$1:$DG$1,0),0)</f>
        <v>0</v>
      </c>
      <c r="Y278" s="39">
        <f t="shared" si="86"/>
        <v>0</v>
      </c>
      <c r="Z278" s="38" t="str">
        <f>VLOOKUP($A278,Raw!$B$2:$DG$512,MATCH(DPMS!Z$1,Raw!$B$1:$DG$1,0),0)</f>
        <v>0</v>
      </c>
      <c r="AA278" s="39">
        <f t="shared" si="87"/>
        <v>0</v>
      </c>
      <c r="AB278" s="38" t="str">
        <f>VLOOKUP($A278,Raw!$B$2:$DG$512,MATCH(DPMS!AB$1,Raw!$B$1:$DG$1,0),0)</f>
        <v>64.46</v>
      </c>
      <c r="AD278" s="25" t="e">
        <f t="shared" si="88"/>
        <v>#DIV/0!</v>
      </c>
      <c r="AE278" s="40">
        <f t="shared" si="89"/>
        <v>3.532</v>
      </c>
      <c r="AF278" s="40">
        <f t="shared" si="90"/>
        <v>1.6710714285714285</v>
      </c>
      <c r="AG278" s="40" t="e">
        <f t="shared" si="91"/>
        <v>#DIV/0!</v>
      </c>
      <c r="AH278" s="40">
        <f t="shared" si="92"/>
        <v>0</v>
      </c>
      <c r="AI278" s="40" t="e">
        <f t="shared" si="93"/>
        <v>#DIV/0!</v>
      </c>
      <c r="AJ278" s="40">
        <f t="shared" si="94"/>
        <v>1.9533333333333331</v>
      </c>
    </row>
    <row r="279" spans="1:36" x14ac:dyDescent="0.3">
      <c r="A279" s="1" t="s">
        <v>4872</v>
      </c>
      <c r="B279" s="36" t="str">
        <f>VLOOKUP($A279,Raw!$B$2:$DG$512,MATCH(DPMS!B$1,Raw!$B$1:$DG$1,0),0)</f>
        <v>0</v>
      </c>
      <c r="C279" s="37">
        <f t="shared" si="76"/>
        <v>0</v>
      </c>
      <c r="D279" s="36" t="str">
        <f>VLOOKUP($A279,Raw!$B$2:$DG$512,MATCH(DPMS!D$1,Raw!$B$1:$DG$1,0),0)</f>
        <v>1</v>
      </c>
      <c r="E279" s="37">
        <f t="shared" si="77"/>
        <v>0.2</v>
      </c>
      <c r="F279" s="36" t="str">
        <f>VLOOKUP($A279,Raw!$B$2:$DG$512,MATCH(DPMS!F$1,Raw!$B$1:$DG$1,0),0)</f>
        <v>4</v>
      </c>
      <c r="G279" s="37">
        <f t="shared" si="78"/>
        <v>0.8</v>
      </c>
      <c r="H279" s="36" t="str">
        <f>VLOOKUP($A279,Raw!$B$2:$DG$512,MATCH(DPMS!H$1,Raw!$B$1:$DG$1,0),0)</f>
        <v>0</v>
      </c>
      <c r="I279" s="37">
        <f t="shared" si="79"/>
        <v>0</v>
      </c>
      <c r="J279" s="36" t="str">
        <f>VLOOKUP($A279,Raw!$B$2:$DG$512,MATCH(DPMS!J$1,Raw!$B$1:$DG$1,0),0)</f>
        <v>0</v>
      </c>
      <c r="K279" s="37">
        <f t="shared" si="80"/>
        <v>0</v>
      </c>
      <c r="L279" s="36" t="str">
        <f>VLOOKUP($A279,Raw!$B$2:$DG$512,MATCH(DPMS!L$1,Raw!$B$1:$DG$1,0),0)</f>
        <v>0</v>
      </c>
      <c r="M279" s="37">
        <f t="shared" si="81"/>
        <v>0</v>
      </c>
      <c r="N279" s="36" t="str">
        <f>VLOOKUP($A279,Raw!$B$2:$DG$512,MATCH(DPMS!N$1,Raw!$B$1:$DG$1,0),0)</f>
        <v>5</v>
      </c>
      <c r="P279" s="38" t="str">
        <f>VLOOKUP($A279,Raw!$B$2:$DG$512,MATCH(DPMS!P$1,Raw!$B$1:$DG$1,0),0)</f>
        <v>0</v>
      </c>
      <c r="Q279" s="39">
        <f t="shared" si="82"/>
        <v>0</v>
      </c>
      <c r="R279" s="38" t="str">
        <f>VLOOKUP($A279,Raw!$B$2:$DG$512,MATCH(DPMS!R$1,Raw!$B$1:$DG$1,0),0)</f>
        <v>5.62</v>
      </c>
      <c r="S279" s="39">
        <f t="shared" si="83"/>
        <v>0.40142857142857141</v>
      </c>
      <c r="T279" s="38" t="str">
        <f>VLOOKUP($A279,Raw!$B$2:$DG$512,MATCH(DPMS!T$1,Raw!$B$1:$DG$1,0),0)</f>
        <v>8.38</v>
      </c>
      <c r="U279" s="39">
        <f t="shared" si="84"/>
        <v>0.59857142857142864</v>
      </c>
      <c r="V279" s="38" t="str">
        <f>VLOOKUP($A279,Raw!$B$2:$DG$512,MATCH(DPMS!V$1,Raw!$B$1:$DG$1,0),0)</f>
        <v>0</v>
      </c>
      <c r="W279" s="39">
        <f t="shared" si="85"/>
        <v>0</v>
      </c>
      <c r="X279" s="38" t="str">
        <f>VLOOKUP($A279,Raw!$B$2:$DG$512,MATCH(DPMS!X$1,Raw!$B$1:$DG$1,0),0)</f>
        <v>0</v>
      </c>
      <c r="Y279" s="39">
        <f t="shared" si="86"/>
        <v>0</v>
      </c>
      <c r="Z279" s="38" t="str">
        <f>VLOOKUP($A279,Raw!$B$2:$DG$512,MATCH(DPMS!Z$1,Raw!$B$1:$DG$1,0),0)</f>
        <v>0</v>
      </c>
      <c r="AA279" s="39">
        <f t="shared" si="87"/>
        <v>0</v>
      </c>
      <c r="AB279" s="38" t="str">
        <f>VLOOKUP($A279,Raw!$B$2:$DG$512,MATCH(DPMS!AB$1,Raw!$B$1:$DG$1,0),0)</f>
        <v>14</v>
      </c>
      <c r="AD279" s="25" t="e">
        <f t="shared" si="88"/>
        <v>#DIV/0!</v>
      </c>
      <c r="AE279" s="40">
        <f t="shared" si="89"/>
        <v>5.62</v>
      </c>
      <c r="AF279" s="40">
        <f t="shared" si="90"/>
        <v>2.0950000000000002</v>
      </c>
      <c r="AG279" s="40" t="e">
        <f t="shared" si="91"/>
        <v>#DIV/0!</v>
      </c>
      <c r="AH279" s="40">
        <f t="shared" si="92"/>
        <v>0</v>
      </c>
      <c r="AI279" s="40" t="e">
        <f t="shared" si="93"/>
        <v>#DIV/0!</v>
      </c>
      <c r="AJ279" s="40">
        <f t="shared" si="94"/>
        <v>2.8</v>
      </c>
    </row>
    <row r="280" spans="1:36" x14ac:dyDescent="0.3">
      <c r="A280" s="1" t="s">
        <v>4885</v>
      </c>
      <c r="B280" s="36" t="str">
        <f>VLOOKUP($A280,Raw!$B$2:$DG$512,MATCH(DPMS!B$1,Raw!$B$1:$DG$1,0),0)</f>
        <v>0</v>
      </c>
      <c r="C280" s="37">
        <f t="shared" si="76"/>
        <v>0</v>
      </c>
      <c r="D280" s="36" t="str">
        <f>VLOOKUP($A280,Raw!$B$2:$DG$512,MATCH(DPMS!D$1,Raw!$B$1:$DG$1,0),0)</f>
        <v>5</v>
      </c>
      <c r="E280" s="37">
        <f t="shared" si="77"/>
        <v>2.8901734104046242E-2</v>
      </c>
      <c r="F280" s="36" t="str">
        <f>VLOOKUP($A280,Raw!$B$2:$DG$512,MATCH(DPMS!F$1,Raw!$B$1:$DG$1,0),0)</f>
        <v>156</v>
      </c>
      <c r="G280" s="37">
        <f t="shared" si="78"/>
        <v>0.90173410404624277</v>
      </c>
      <c r="H280" s="36" t="str">
        <f>VLOOKUP($A280,Raw!$B$2:$DG$512,MATCH(DPMS!H$1,Raw!$B$1:$DG$1,0),0)</f>
        <v>12</v>
      </c>
      <c r="I280" s="37">
        <f t="shared" si="79"/>
        <v>6.9364161849710976E-2</v>
      </c>
      <c r="J280" s="36" t="str">
        <f>VLOOKUP($A280,Raw!$B$2:$DG$512,MATCH(DPMS!J$1,Raw!$B$1:$DG$1,0),0)</f>
        <v>0</v>
      </c>
      <c r="K280" s="37">
        <f t="shared" si="80"/>
        <v>0</v>
      </c>
      <c r="L280" s="36" t="str">
        <f>VLOOKUP($A280,Raw!$B$2:$DG$512,MATCH(DPMS!L$1,Raw!$B$1:$DG$1,0),0)</f>
        <v>0</v>
      </c>
      <c r="M280" s="37">
        <f t="shared" si="81"/>
        <v>0</v>
      </c>
      <c r="N280" s="36" t="str">
        <f>VLOOKUP($A280,Raw!$B$2:$DG$512,MATCH(DPMS!N$1,Raw!$B$1:$DG$1,0),0)</f>
        <v>173</v>
      </c>
      <c r="P280" s="38" t="str">
        <f>VLOOKUP($A280,Raw!$B$2:$DG$512,MATCH(DPMS!P$1,Raw!$B$1:$DG$1,0),0)</f>
        <v>0</v>
      </c>
      <c r="Q280" s="39">
        <f t="shared" si="82"/>
        <v>0</v>
      </c>
      <c r="R280" s="38" t="str">
        <f>VLOOKUP($A280,Raw!$B$2:$DG$512,MATCH(DPMS!R$1,Raw!$B$1:$DG$1,0),0)</f>
        <v>14.98</v>
      </c>
      <c r="S280" s="39">
        <f t="shared" si="83"/>
        <v>5.8579696543094008E-2</v>
      </c>
      <c r="T280" s="38" t="str">
        <f>VLOOKUP($A280,Raw!$B$2:$DG$512,MATCH(DPMS!T$1,Raw!$B$1:$DG$1,0),0)</f>
        <v>226.13</v>
      </c>
      <c r="U280" s="39">
        <f t="shared" si="84"/>
        <v>0.88428750195526351</v>
      </c>
      <c r="V280" s="38" t="str">
        <f>VLOOKUP($A280,Raw!$B$2:$DG$512,MATCH(DPMS!V$1,Raw!$B$1:$DG$1,0),0)</f>
        <v>14.61</v>
      </c>
      <c r="W280" s="39">
        <f t="shared" si="85"/>
        <v>5.7132801501642419E-2</v>
      </c>
      <c r="X280" s="38" t="str">
        <f>VLOOKUP($A280,Raw!$B$2:$DG$512,MATCH(DPMS!X$1,Raw!$B$1:$DG$1,0),0)</f>
        <v>0</v>
      </c>
      <c r="Y280" s="39">
        <f t="shared" si="86"/>
        <v>0</v>
      </c>
      <c r="Z280" s="38" t="str">
        <f>VLOOKUP($A280,Raw!$B$2:$DG$512,MATCH(DPMS!Z$1,Raw!$B$1:$DG$1,0),0)</f>
        <v>0</v>
      </c>
      <c r="AA280" s="39">
        <f t="shared" si="87"/>
        <v>0</v>
      </c>
      <c r="AB280" s="38" t="str">
        <f>VLOOKUP($A280,Raw!$B$2:$DG$512,MATCH(DPMS!AB$1,Raw!$B$1:$DG$1,0),0)</f>
        <v>255.72</v>
      </c>
      <c r="AD280" s="25" t="e">
        <f t="shared" si="88"/>
        <v>#DIV/0!</v>
      </c>
      <c r="AE280" s="40">
        <f t="shared" si="89"/>
        <v>2.996</v>
      </c>
      <c r="AF280" s="40">
        <f t="shared" si="90"/>
        <v>1.4495512820512819</v>
      </c>
      <c r="AG280" s="40">
        <f t="shared" si="91"/>
        <v>1.2175</v>
      </c>
      <c r="AH280" s="40">
        <f t="shared" si="92"/>
        <v>0</v>
      </c>
      <c r="AI280" s="40" t="e">
        <f t="shared" si="93"/>
        <v>#DIV/0!</v>
      </c>
      <c r="AJ280" s="40">
        <f t="shared" si="94"/>
        <v>1.478150289017341</v>
      </c>
    </row>
    <row r="281" spans="1:36" x14ac:dyDescent="0.3">
      <c r="A281" s="1" t="s">
        <v>4911</v>
      </c>
      <c r="B281" s="36" t="str">
        <f>VLOOKUP($A281,Raw!$B$2:$DG$512,MATCH(DPMS!B$1,Raw!$B$1:$DG$1,0),0)</f>
        <v>0</v>
      </c>
      <c r="C281" s="37" t="e">
        <f t="shared" si="76"/>
        <v>#DIV/0!</v>
      </c>
      <c r="D281" s="36" t="str">
        <f>VLOOKUP($A281,Raw!$B$2:$DG$512,MATCH(DPMS!D$1,Raw!$B$1:$DG$1,0),0)</f>
        <v>0</v>
      </c>
      <c r="E281" s="37" t="e">
        <f t="shared" si="77"/>
        <v>#DIV/0!</v>
      </c>
      <c r="F281" s="36" t="str">
        <f>VLOOKUP($A281,Raw!$B$2:$DG$512,MATCH(DPMS!F$1,Raw!$B$1:$DG$1,0),0)</f>
        <v>0</v>
      </c>
      <c r="G281" s="37" t="e">
        <f t="shared" si="78"/>
        <v>#DIV/0!</v>
      </c>
      <c r="H281" s="36" t="str">
        <f>VLOOKUP($A281,Raw!$B$2:$DG$512,MATCH(DPMS!H$1,Raw!$B$1:$DG$1,0),0)</f>
        <v>0</v>
      </c>
      <c r="I281" s="37" t="e">
        <f t="shared" si="79"/>
        <v>#DIV/0!</v>
      </c>
      <c r="J281" s="36" t="str">
        <f>VLOOKUP($A281,Raw!$B$2:$DG$512,MATCH(DPMS!J$1,Raw!$B$1:$DG$1,0),0)</f>
        <v>0</v>
      </c>
      <c r="K281" s="37" t="e">
        <f t="shared" si="80"/>
        <v>#DIV/0!</v>
      </c>
      <c r="L281" s="36" t="str">
        <f>VLOOKUP($A281,Raw!$B$2:$DG$512,MATCH(DPMS!L$1,Raw!$B$1:$DG$1,0),0)</f>
        <v>0</v>
      </c>
      <c r="M281" s="37" t="e">
        <f t="shared" si="81"/>
        <v>#DIV/0!</v>
      </c>
      <c r="N281" s="36" t="str">
        <f>VLOOKUP($A281,Raw!$B$2:$DG$512,MATCH(DPMS!N$1,Raw!$B$1:$DG$1,0),0)</f>
        <v>0</v>
      </c>
      <c r="P281" s="38" t="str">
        <f>VLOOKUP($A281,Raw!$B$2:$DG$512,MATCH(DPMS!P$1,Raw!$B$1:$DG$1,0),0)</f>
        <v>0</v>
      </c>
      <c r="Q281" s="39" t="e">
        <f t="shared" si="82"/>
        <v>#DIV/0!</v>
      </c>
      <c r="R281" s="38" t="str">
        <f>VLOOKUP($A281,Raw!$B$2:$DG$512,MATCH(DPMS!R$1,Raw!$B$1:$DG$1,0),0)</f>
        <v>0</v>
      </c>
      <c r="S281" s="39" t="e">
        <f t="shared" si="83"/>
        <v>#DIV/0!</v>
      </c>
      <c r="T281" s="38" t="str">
        <f>VLOOKUP($A281,Raw!$B$2:$DG$512,MATCH(DPMS!T$1,Raw!$B$1:$DG$1,0),0)</f>
        <v>0</v>
      </c>
      <c r="U281" s="39" t="e">
        <f t="shared" si="84"/>
        <v>#DIV/0!</v>
      </c>
      <c r="V281" s="38" t="str">
        <f>VLOOKUP($A281,Raw!$B$2:$DG$512,MATCH(DPMS!V$1,Raw!$B$1:$DG$1,0),0)</f>
        <v>0</v>
      </c>
      <c r="W281" s="39" t="e">
        <f t="shared" si="85"/>
        <v>#DIV/0!</v>
      </c>
      <c r="X281" s="38" t="str">
        <f>VLOOKUP($A281,Raw!$B$2:$DG$512,MATCH(DPMS!X$1,Raw!$B$1:$DG$1,0),0)</f>
        <v>0</v>
      </c>
      <c r="Y281" s="39" t="e">
        <f t="shared" si="86"/>
        <v>#DIV/0!</v>
      </c>
      <c r="Z281" s="38" t="str">
        <f>VLOOKUP($A281,Raw!$B$2:$DG$512,MATCH(DPMS!Z$1,Raw!$B$1:$DG$1,0),0)</f>
        <v>0</v>
      </c>
      <c r="AA281" s="39" t="e">
        <f t="shared" si="87"/>
        <v>#DIV/0!</v>
      </c>
      <c r="AB281" s="38" t="str">
        <f>VLOOKUP($A281,Raw!$B$2:$DG$512,MATCH(DPMS!AB$1,Raw!$B$1:$DG$1,0),0)</f>
        <v>0</v>
      </c>
      <c r="AD281" s="25" t="e">
        <f t="shared" si="88"/>
        <v>#DIV/0!</v>
      </c>
      <c r="AE281" s="40" t="e">
        <f t="shared" si="89"/>
        <v>#DIV/0!</v>
      </c>
      <c r="AF281" s="40" t="e">
        <f t="shared" si="90"/>
        <v>#DIV/0!</v>
      </c>
      <c r="AG281" s="40" t="e">
        <f t="shared" si="91"/>
        <v>#DIV/0!</v>
      </c>
      <c r="AH281" s="40">
        <f t="shared" si="92"/>
        <v>0</v>
      </c>
      <c r="AI281" s="40" t="e">
        <f t="shared" si="93"/>
        <v>#DIV/0!</v>
      </c>
      <c r="AJ281" s="40" t="e">
        <f t="shared" si="94"/>
        <v>#DIV/0!</v>
      </c>
    </row>
    <row r="282" spans="1:36" x14ac:dyDescent="0.3">
      <c r="A282" s="1" t="s">
        <v>4919</v>
      </c>
      <c r="B282" s="36" t="str">
        <f>VLOOKUP($A282,Raw!$B$2:$DG$512,MATCH(DPMS!B$1,Raw!$B$1:$DG$1,0),0)</f>
        <v>0</v>
      </c>
      <c r="C282" s="37">
        <f t="shared" si="76"/>
        <v>0</v>
      </c>
      <c r="D282" s="36" t="str">
        <f>VLOOKUP($A282,Raw!$B$2:$DG$512,MATCH(DPMS!D$1,Raw!$B$1:$DG$1,0),0)</f>
        <v>25</v>
      </c>
      <c r="E282" s="37">
        <f t="shared" si="77"/>
        <v>8.0906148867313912E-2</v>
      </c>
      <c r="F282" s="36" t="str">
        <f>VLOOKUP($A282,Raw!$B$2:$DG$512,MATCH(DPMS!F$1,Raw!$B$1:$DG$1,0),0)</f>
        <v>233</v>
      </c>
      <c r="G282" s="37">
        <f t="shared" si="78"/>
        <v>0.75404530744336573</v>
      </c>
      <c r="H282" s="36" t="str">
        <f>VLOOKUP($A282,Raw!$B$2:$DG$512,MATCH(DPMS!H$1,Raw!$B$1:$DG$1,0),0)</f>
        <v>51</v>
      </c>
      <c r="I282" s="37">
        <f t="shared" si="79"/>
        <v>0.1650485436893204</v>
      </c>
      <c r="J282" s="36" t="str">
        <f>VLOOKUP($A282,Raw!$B$2:$DG$512,MATCH(DPMS!J$1,Raw!$B$1:$DG$1,0),0)</f>
        <v>0</v>
      </c>
      <c r="K282" s="37">
        <f t="shared" si="80"/>
        <v>0</v>
      </c>
      <c r="L282" s="36" t="str">
        <f>VLOOKUP($A282,Raw!$B$2:$DG$512,MATCH(DPMS!L$1,Raw!$B$1:$DG$1,0),0)</f>
        <v>0</v>
      </c>
      <c r="M282" s="37">
        <f t="shared" si="81"/>
        <v>0</v>
      </c>
      <c r="N282" s="36" t="str">
        <f>VLOOKUP($A282,Raw!$B$2:$DG$512,MATCH(DPMS!N$1,Raw!$B$1:$DG$1,0),0)</f>
        <v>309</v>
      </c>
      <c r="P282" s="38" t="str">
        <f>VLOOKUP($A282,Raw!$B$2:$DG$512,MATCH(DPMS!P$1,Raw!$B$1:$DG$1,0),0)</f>
        <v>0</v>
      </c>
      <c r="Q282" s="39">
        <f t="shared" si="82"/>
        <v>0</v>
      </c>
      <c r="R282" s="38" t="str">
        <f>VLOOKUP($A282,Raw!$B$2:$DG$512,MATCH(DPMS!R$1,Raw!$B$1:$DG$1,0),0)</f>
        <v>98.37605</v>
      </c>
      <c r="S282" s="39">
        <f t="shared" si="83"/>
        <v>0.26546385681041845</v>
      </c>
      <c r="T282" s="38" t="str">
        <f>VLOOKUP($A282,Raw!$B$2:$DG$512,MATCH(DPMS!T$1,Raw!$B$1:$DG$1,0),0)</f>
        <v>202.5033</v>
      </c>
      <c r="U282" s="39">
        <f t="shared" si="84"/>
        <v>0.54644709799628266</v>
      </c>
      <c r="V282" s="38" t="str">
        <f>VLOOKUP($A282,Raw!$B$2:$DG$512,MATCH(DPMS!V$1,Raw!$B$1:$DG$1,0),0)</f>
        <v>69.70236</v>
      </c>
      <c r="W282" s="39">
        <f t="shared" si="85"/>
        <v>0.18808904519329894</v>
      </c>
      <c r="X282" s="38" t="str">
        <f>VLOOKUP($A282,Raw!$B$2:$DG$512,MATCH(DPMS!X$1,Raw!$B$1:$DG$1,0),0)</f>
        <v>0</v>
      </c>
      <c r="Y282" s="39">
        <f t="shared" si="86"/>
        <v>0</v>
      </c>
      <c r="Z282" s="38" t="str">
        <f>VLOOKUP($A282,Raw!$B$2:$DG$512,MATCH(DPMS!Z$1,Raw!$B$1:$DG$1,0),0)</f>
        <v>0</v>
      </c>
      <c r="AA282" s="39">
        <f t="shared" si="87"/>
        <v>0</v>
      </c>
      <c r="AB282" s="38" t="str">
        <f>VLOOKUP($A282,Raw!$B$2:$DG$512,MATCH(DPMS!AB$1,Raw!$B$1:$DG$1,0),0)</f>
        <v>370.58171</v>
      </c>
      <c r="AD282" s="25" t="e">
        <f t="shared" si="88"/>
        <v>#DIV/0!</v>
      </c>
      <c r="AE282" s="40">
        <f t="shared" si="89"/>
        <v>3.9350420000000002</v>
      </c>
      <c r="AF282" s="40">
        <f t="shared" si="90"/>
        <v>0.86911287553648064</v>
      </c>
      <c r="AG282" s="40">
        <f t="shared" si="91"/>
        <v>1.3667129411764705</v>
      </c>
      <c r="AH282" s="40">
        <f t="shared" si="92"/>
        <v>0</v>
      </c>
      <c r="AI282" s="40" t="e">
        <f t="shared" si="93"/>
        <v>#DIV/0!</v>
      </c>
      <c r="AJ282" s="40">
        <f t="shared" si="94"/>
        <v>1.1992935598705501</v>
      </c>
    </row>
    <row r="283" spans="1:36" x14ac:dyDescent="0.3">
      <c r="A283" s="1" t="s">
        <v>4944</v>
      </c>
      <c r="B283" s="36" t="str">
        <f>VLOOKUP($A283,Raw!$B$2:$DG$512,MATCH(DPMS!B$1,Raw!$B$1:$DG$1,0),0)</f>
        <v>0</v>
      </c>
      <c r="C283" s="37">
        <f t="shared" si="76"/>
        <v>0</v>
      </c>
      <c r="D283" s="36" t="str">
        <f>VLOOKUP($A283,Raw!$B$2:$DG$512,MATCH(DPMS!D$1,Raw!$B$1:$DG$1,0),0)</f>
        <v>4</v>
      </c>
      <c r="E283" s="37">
        <f t="shared" si="77"/>
        <v>2.6143790849673203E-2</v>
      </c>
      <c r="F283" s="36" t="str">
        <f>VLOOKUP($A283,Raw!$B$2:$DG$512,MATCH(DPMS!F$1,Raw!$B$1:$DG$1,0),0)</f>
        <v>129</v>
      </c>
      <c r="G283" s="37">
        <f t="shared" si="78"/>
        <v>0.84313725490196079</v>
      </c>
      <c r="H283" s="36" t="str">
        <f>VLOOKUP($A283,Raw!$B$2:$DG$512,MATCH(DPMS!H$1,Raw!$B$1:$DG$1,0),0)</f>
        <v>20</v>
      </c>
      <c r="I283" s="37">
        <f t="shared" si="79"/>
        <v>0.13071895424836602</v>
      </c>
      <c r="J283" s="36" t="str">
        <f>VLOOKUP($A283,Raw!$B$2:$DG$512,MATCH(DPMS!J$1,Raw!$B$1:$DG$1,0),0)</f>
        <v>0</v>
      </c>
      <c r="K283" s="37">
        <f t="shared" si="80"/>
        <v>0</v>
      </c>
      <c r="L283" s="36" t="str">
        <f>VLOOKUP($A283,Raw!$B$2:$DG$512,MATCH(DPMS!L$1,Raw!$B$1:$DG$1,0),0)</f>
        <v>0</v>
      </c>
      <c r="M283" s="37">
        <f t="shared" si="81"/>
        <v>0</v>
      </c>
      <c r="N283" s="36" t="str">
        <f>VLOOKUP($A283,Raw!$B$2:$DG$512,MATCH(DPMS!N$1,Raw!$B$1:$DG$1,0),0)</f>
        <v>153</v>
      </c>
      <c r="P283" s="38" t="str">
        <f>VLOOKUP($A283,Raw!$B$2:$DG$512,MATCH(DPMS!P$1,Raw!$B$1:$DG$1,0),0)</f>
        <v>0</v>
      </c>
      <c r="Q283" s="39">
        <f t="shared" si="82"/>
        <v>0</v>
      </c>
      <c r="R283" s="38" t="str">
        <f>VLOOKUP($A283,Raw!$B$2:$DG$512,MATCH(DPMS!R$1,Raw!$B$1:$DG$1,0),0)</f>
        <v>10.01</v>
      </c>
      <c r="S283" s="39">
        <f t="shared" si="83"/>
        <v>4.3020457280385074E-2</v>
      </c>
      <c r="T283" s="38" t="str">
        <f>VLOOKUP($A283,Raw!$B$2:$DG$512,MATCH(DPMS!T$1,Raw!$B$1:$DG$1,0),0)</f>
        <v>205.75</v>
      </c>
      <c r="U283" s="39">
        <f t="shared" si="84"/>
        <v>0.88426164689702591</v>
      </c>
      <c r="V283" s="38" t="str">
        <f>VLOOKUP($A283,Raw!$B$2:$DG$512,MATCH(DPMS!V$1,Raw!$B$1:$DG$1,0),0)</f>
        <v>16.92</v>
      </c>
      <c r="W283" s="39">
        <f t="shared" si="85"/>
        <v>7.2717895822588974E-2</v>
      </c>
      <c r="X283" s="38" t="str">
        <f>VLOOKUP($A283,Raw!$B$2:$DG$512,MATCH(DPMS!X$1,Raw!$B$1:$DG$1,0),0)</f>
        <v>0</v>
      </c>
      <c r="Y283" s="39">
        <f t="shared" si="86"/>
        <v>0</v>
      </c>
      <c r="Z283" s="38" t="str">
        <f>VLOOKUP($A283,Raw!$B$2:$DG$512,MATCH(DPMS!Z$1,Raw!$B$1:$DG$1,0),0)</f>
        <v>0</v>
      </c>
      <c r="AA283" s="39">
        <f t="shared" si="87"/>
        <v>0</v>
      </c>
      <c r="AB283" s="38" t="str">
        <f>VLOOKUP($A283,Raw!$B$2:$DG$512,MATCH(DPMS!AB$1,Raw!$B$1:$DG$1,0),0)</f>
        <v>232.68</v>
      </c>
      <c r="AD283" s="25" t="e">
        <f t="shared" si="88"/>
        <v>#DIV/0!</v>
      </c>
      <c r="AE283" s="40">
        <f t="shared" si="89"/>
        <v>2.5024999999999999</v>
      </c>
      <c r="AF283" s="40">
        <f t="shared" si="90"/>
        <v>1.5949612403100775</v>
      </c>
      <c r="AG283" s="40">
        <f t="shared" si="91"/>
        <v>0.84600000000000009</v>
      </c>
      <c r="AH283" s="40">
        <f t="shared" si="92"/>
        <v>0</v>
      </c>
      <c r="AI283" s="40" t="e">
        <f t="shared" si="93"/>
        <v>#DIV/0!</v>
      </c>
      <c r="AJ283" s="40">
        <f t="shared" si="94"/>
        <v>1.5207843137254902</v>
      </c>
    </row>
    <row r="284" spans="1:36" x14ac:dyDescent="0.3">
      <c r="A284" s="1" t="s">
        <v>4944</v>
      </c>
      <c r="B284" s="36" t="str">
        <f>VLOOKUP($A284,Raw!$B$2:$DG$512,MATCH(DPMS!B$1,Raw!$B$1:$DG$1,0),0)</f>
        <v>0</v>
      </c>
      <c r="C284" s="37">
        <f t="shared" si="76"/>
        <v>0</v>
      </c>
      <c r="D284" s="36" t="str">
        <f>VLOOKUP($A284,Raw!$B$2:$DG$512,MATCH(DPMS!D$1,Raw!$B$1:$DG$1,0),0)</f>
        <v>4</v>
      </c>
      <c r="E284" s="37">
        <f t="shared" si="77"/>
        <v>2.6143790849673203E-2</v>
      </c>
      <c r="F284" s="36" t="str">
        <f>VLOOKUP($A284,Raw!$B$2:$DG$512,MATCH(DPMS!F$1,Raw!$B$1:$DG$1,0),0)</f>
        <v>129</v>
      </c>
      <c r="G284" s="37">
        <f t="shared" si="78"/>
        <v>0.84313725490196079</v>
      </c>
      <c r="H284" s="36" t="str">
        <f>VLOOKUP($A284,Raw!$B$2:$DG$512,MATCH(DPMS!H$1,Raw!$B$1:$DG$1,0),0)</f>
        <v>20</v>
      </c>
      <c r="I284" s="37">
        <f t="shared" si="79"/>
        <v>0.13071895424836602</v>
      </c>
      <c r="J284" s="36" t="str">
        <f>VLOOKUP($A284,Raw!$B$2:$DG$512,MATCH(DPMS!J$1,Raw!$B$1:$DG$1,0),0)</f>
        <v>0</v>
      </c>
      <c r="K284" s="37">
        <f t="shared" si="80"/>
        <v>0</v>
      </c>
      <c r="L284" s="36" t="str">
        <f>VLOOKUP($A284,Raw!$B$2:$DG$512,MATCH(DPMS!L$1,Raw!$B$1:$DG$1,0),0)</f>
        <v>0</v>
      </c>
      <c r="M284" s="37">
        <f t="shared" si="81"/>
        <v>0</v>
      </c>
      <c r="N284" s="36" t="str">
        <f>VLOOKUP($A284,Raw!$B$2:$DG$512,MATCH(DPMS!N$1,Raw!$B$1:$DG$1,0),0)</f>
        <v>153</v>
      </c>
      <c r="P284" s="38" t="str">
        <f>VLOOKUP($A284,Raw!$B$2:$DG$512,MATCH(DPMS!P$1,Raw!$B$1:$DG$1,0),0)</f>
        <v>0</v>
      </c>
      <c r="Q284" s="39">
        <f t="shared" si="82"/>
        <v>0</v>
      </c>
      <c r="R284" s="38" t="str">
        <f>VLOOKUP($A284,Raw!$B$2:$DG$512,MATCH(DPMS!R$1,Raw!$B$1:$DG$1,0),0)</f>
        <v>10.01</v>
      </c>
      <c r="S284" s="39">
        <f t="shared" si="83"/>
        <v>4.3020457280385074E-2</v>
      </c>
      <c r="T284" s="38" t="str">
        <f>VLOOKUP($A284,Raw!$B$2:$DG$512,MATCH(DPMS!T$1,Raw!$B$1:$DG$1,0),0)</f>
        <v>205.75</v>
      </c>
      <c r="U284" s="39">
        <f t="shared" si="84"/>
        <v>0.88426164689702591</v>
      </c>
      <c r="V284" s="38" t="str">
        <f>VLOOKUP($A284,Raw!$B$2:$DG$512,MATCH(DPMS!V$1,Raw!$B$1:$DG$1,0),0)</f>
        <v>16.92</v>
      </c>
      <c r="W284" s="39">
        <f t="shared" si="85"/>
        <v>7.2717895822588974E-2</v>
      </c>
      <c r="X284" s="38" t="str">
        <f>VLOOKUP($A284,Raw!$B$2:$DG$512,MATCH(DPMS!X$1,Raw!$B$1:$DG$1,0),0)</f>
        <v>0</v>
      </c>
      <c r="Y284" s="39">
        <f t="shared" si="86"/>
        <v>0</v>
      </c>
      <c r="Z284" s="38" t="str">
        <f>VLOOKUP($A284,Raw!$B$2:$DG$512,MATCH(DPMS!Z$1,Raw!$B$1:$DG$1,0),0)</f>
        <v>0</v>
      </c>
      <c r="AA284" s="39">
        <f t="shared" si="87"/>
        <v>0</v>
      </c>
      <c r="AB284" s="38" t="str">
        <f>VLOOKUP($A284,Raw!$B$2:$DG$512,MATCH(DPMS!AB$1,Raw!$B$1:$DG$1,0),0)</f>
        <v>232.68</v>
      </c>
      <c r="AD284" s="25" t="e">
        <f t="shared" si="88"/>
        <v>#DIV/0!</v>
      </c>
      <c r="AE284" s="40">
        <f t="shared" si="89"/>
        <v>2.5024999999999999</v>
      </c>
      <c r="AF284" s="40">
        <f t="shared" si="90"/>
        <v>1.5949612403100775</v>
      </c>
      <c r="AG284" s="40">
        <f t="shared" si="91"/>
        <v>0.84600000000000009</v>
      </c>
      <c r="AH284" s="40">
        <f t="shared" si="92"/>
        <v>0</v>
      </c>
      <c r="AI284" s="40" t="e">
        <f t="shared" si="93"/>
        <v>#DIV/0!</v>
      </c>
      <c r="AJ284" s="40">
        <f t="shared" si="94"/>
        <v>1.5207843137254902</v>
      </c>
    </row>
    <row r="285" spans="1:36" x14ac:dyDescent="0.3">
      <c r="A285" s="1" t="s">
        <v>4944</v>
      </c>
      <c r="B285" s="36" t="str">
        <f>VLOOKUP($A285,Raw!$B$2:$DG$512,MATCH(DPMS!B$1,Raw!$B$1:$DG$1,0),0)</f>
        <v>0</v>
      </c>
      <c r="C285" s="37">
        <f t="shared" si="76"/>
        <v>0</v>
      </c>
      <c r="D285" s="36" t="str">
        <f>VLOOKUP($A285,Raw!$B$2:$DG$512,MATCH(DPMS!D$1,Raw!$B$1:$DG$1,0),0)</f>
        <v>4</v>
      </c>
      <c r="E285" s="37">
        <f t="shared" si="77"/>
        <v>2.6143790849673203E-2</v>
      </c>
      <c r="F285" s="36" t="str">
        <f>VLOOKUP($A285,Raw!$B$2:$DG$512,MATCH(DPMS!F$1,Raw!$B$1:$DG$1,0),0)</f>
        <v>129</v>
      </c>
      <c r="G285" s="37">
        <f t="shared" si="78"/>
        <v>0.84313725490196079</v>
      </c>
      <c r="H285" s="36" t="str">
        <f>VLOOKUP($A285,Raw!$B$2:$DG$512,MATCH(DPMS!H$1,Raw!$B$1:$DG$1,0),0)</f>
        <v>20</v>
      </c>
      <c r="I285" s="37">
        <f t="shared" si="79"/>
        <v>0.13071895424836602</v>
      </c>
      <c r="J285" s="36" t="str">
        <f>VLOOKUP($A285,Raw!$B$2:$DG$512,MATCH(DPMS!J$1,Raw!$B$1:$DG$1,0),0)</f>
        <v>0</v>
      </c>
      <c r="K285" s="37">
        <f t="shared" si="80"/>
        <v>0</v>
      </c>
      <c r="L285" s="36" t="str">
        <f>VLOOKUP($A285,Raw!$B$2:$DG$512,MATCH(DPMS!L$1,Raw!$B$1:$DG$1,0),0)</f>
        <v>0</v>
      </c>
      <c r="M285" s="37">
        <f t="shared" si="81"/>
        <v>0</v>
      </c>
      <c r="N285" s="36" t="str">
        <f>VLOOKUP($A285,Raw!$B$2:$DG$512,MATCH(DPMS!N$1,Raw!$B$1:$DG$1,0),0)</f>
        <v>153</v>
      </c>
      <c r="P285" s="38" t="str">
        <f>VLOOKUP($A285,Raw!$B$2:$DG$512,MATCH(DPMS!P$1,Raw!$B$1:$DG$1,0),0)</f>
        <v>0</v>
      </c>
      <c r="Q285" s="39">
        <f t="shared" si="82"/>
        <v>0</v>
      </c>
      <c r="R285" s="38" t="str">
        <f>VLOOKUP($A285,Raw!$B$2:$DG$512,MATCH(DPMS!R$1,Raw!$B$1:$DG$1,0),0)</f>
        <v>10.01</v>
      </c>
      <c r="S285" s="39">
        <f t="shared" si="83"/>
        <v>4.3020457280385074E-2</v>
      </c>
      <c r="T285" s="38" t="str">
        <f>VLOOKUP($A285,Raw!$B$2:$DG$512,MATCH(DPMS!T$1,Raw!$B$1:$DG$1,0),0)</f>
        <v>205.75</v>
      </c>
      <c r="U285" s="39">
        <f t="shared" si="84"/>
        <v>0.88426164689702591</v>
      </c>
      <c r="V285" s="38" t="str">
        <f>VLOOKUP($A285,Raw!$B$2:$DG$512,MATCH(DPMS!V$1,Raw!$B$1:$DG$1,0),0)</f>
        <v>16.92</v>
      </c>
      <c r="W285" s="39">
        <f t="shared" si="85"/>
        <v>7.2717895822588974E-2</v>
      </c>
      <c r="X285" s="38" t="str">
        <f>VLOOKUP($A285,Raw!$B$2:$DG$512,MATCH(DPMS!X$1,Raw!$B$1:$DG$1,0),0)</f>
        <v>0</v>
      </c>
      <c r="Y285" s="39">
        <f t="shared" si="86"/>
        <v>0</v>
      </c>
      <c r="Z285" s="38" t="str">
        <f>VLOOKUP($A285,Raw!$B$2:$DG$512,MATCH(DPMS!Z$1,Raw!$B$1:$DG$1,0),0)</f>
        <v>0</v>
      </c>
      <c r="AA285" s="39">
        <f t="shared" si="87"/>
        <v>0</v>
      </c>
      <c r="AB285" s="38" t="str">
        <f>VLOOKUP($A285,Raw!$B$2:$DG$512,MATCH(DPMS!AB$1,Raw!$B$1:$DG$1,0),0)</f>
        <v>232.68</v>
      </c>
      <c r="AD285" s="25" t="e">
        <f t="shared" si="88"/>
        <v>#DIV/0!</v>
      </c>
      <c r="AE285" s="40">
        <f t="shared" si="89"/>
        <v>2.5024999999999999</v>
      </c>
      <c r="AF285" s="40">
        <f t="shared" si="90"/>
        <v>1.5949612403100775</v>
      </c>
      <c r="AG285" s="40">
        <f t="shared" si="91"/>
        <v>0.84600000000000009</v>
      </c>
      <c r="AH285" s="40">
        <f t="shared" si="92"/>
        <v>0</v>
      </c>
      <c r="AI285" s="40" t="e">
        <f t="shared" si="93"/>
        <v>#DIV/0!</v>
      </c>
      <c r="AJ285" s="40">
        <f t="shared" si="94"/>
        <v>1.5207843137254902</v>
      </c>
    </row>
    <row r="286" spans="1:36" x14ac:dyDescent="0.3">
      <c r="A286" s="1" t="s">
        <v>4944</v>
      </c>
      <c r="B286" s="36" t="str">
        <f>VLOOKUP($A286,Raw!$B$2:$DG$512,MATCH(DPMS!B$1,Raw!$B$1:$DG$1,0),0)</f>
        <v>0</v>
      </c>
      <c r="C286" s="37">
        <f t="shared" si="76"/>
        <v>0</v>
      </c>
      <c r="D286" s="36" t="str">
        <f>VLOOKUP($A286,Raw!$B$2:$DG$512,MATCH(DPMS!D$1,Raw!$B$1:$DG$1,0),0)</f>
        <v>4</v>
      </c>
      <c r="E286" s="37">
        <f t="shared" si="77"/>
        <v>2.6143790849673203E-2</v>
      </c>
      <c r="F286" s="36" t="str">
        <f>VLOOKUP($A286,Raw!$B$2:$DG$512,MATCH(DPMS!F$1,Raw!$B$1:$DG$1,0),0)</f>
        <v>129</v>
      </c>
      <c r="G286" s="37">
        <f t="shared" si="78"/>
        <v>0.84313725490196079</v>
      </c>
      <c r="H286" s="36" t="str">
        <f>VLOOKUP($A286,Raw!$B$2:$DG$512,MATCH(DPMS!H$1,Raw!$B$1:$DG$1,0),0)</f>
        <v>20</v>
      </c>
      <c r="I286" s="37">
        <f t="shared" si="79"/>
        <v>0.13071895424836602</v>
      </c>
      <c r="J286" s="36" t="str">
        <f>VLOOKUP($A286,Raw!$B$2:$DG$512,MATCH(DPMS!J$1,Raw!$B$1:$DG$1,0),0)</f>
        <v>0</v>
      </c>
      <c r="K286" s="37">
        <f t="shared" si="80"/>
        <v>0</v>
      </c>
      <c r="L286" s="36" t="str">
        <f>VLOOKUP($A286,Raw!$B$2:$DG$512,MATCH(DPMS!L$1,Raw!$B$1:$DG$1,0),0)</f>
        <v>0</v>
      </c>
      <c r="M286" s="37">
        <f t="shared" si="81"/>
        <v>0</v>
      </c>
      <c r="N286" s="36" t="str">
        <f>VLOOKUP($A286,Raw!$B$2:$DG$512,MATCH(DPMS!N$1,Raw!$B$1:$DG$1,0),0)</f>
        <v>153</v>
      </c>
      <c r="P286" s="38" t="str">
        <f>VLOOKUP($A286,Raw!$B$2:$DG$512,MATCH(DPMS!P$1,Raw!$B$1:$DG$1,0),0)</f>
        <v>0</v>
      </c>
      <c r="Q286" s="39">
        <f t="shared" si="82"/>
        <v>0</v>
      </c>
      <c r="R286" s="38" t="str">
        <f>VLOOKUP($A286,Raw!$B$2:$DG$512,MATCH(DPMS!R$1,Raw!$B$1:$DG$1,0),0)</f>
        <v>10.01</v>
      </c>
      <c r="S286" s="39">
        <f t="shared" si="83"/>
        <v>4.3020457280385074E-2</v>
      </c>
      <c r="T286" s="38" t="str">
        <f>VLOOKUP($A286,Raw!$B$2:$DG$512,MATCH(DPMS!T$1,Raw!$B$1:$DG$1,0),0)</f>
        <v>205.75</v>
      </c>
      <c r="U286" s="39">
        <f t="shared" si="84"/>
        <v>0.88426164689702591</v>
      </c>
      <c r="V286" s="38" t="str">
        <f>VLOOKUP($A286,Raw!$B$2:$DG$512,MATCH(DPMS!V$1,Raw!$B$1:$DG$1,0),0)</f>
        <v>16.92</v>
      </c>
      <c r="W286" s="39">
        <f t="shared" si="85"/>
        <v>7.2717895822588974E-2</v>
      </c>
      <c r="X286" s="38" t="str">
        <f>VLOOKUP($A286,Raw!$B$2:$DG$512,MATCH(DPMS!X$1,Raw!$B$1:$DG$1,0),0)</f>
        <v>0</v>
      </c>
      <c r="Y286" s="39">
        <f t="shared" si="86"/>
        <v>0</v>
      </c>
      <c r="Z286" s="38" t="str">
        <f>VLOOKUP($A286,Raw!$B$2:$DG$512,MATCH(DPMS!Z$1,Raw!$B$1:$DG$1,0),0)</f>
        <v>0</v>
      </c>
      <c r="AA286" s="39">
        <f t="shared" si="87"/>
        <v>0</v>
      </c>
      <c r="AB286" s="38" t="str">
        <f>VLOOKUP($A286,Raw!$B$2:$DG$512,MATCH(DPMS!AB$1,Raw!$B$1:$DG$1,0),0)</f>
        <v>232.68</v>
      </c>
      <c r="AD286" s="25" t="e">
        <f t="shared" si="88"/>
        <v>#DIV/0!</v>
      </c>
      <c r="AE286" s="40">
        <f t="shared" si="89"/>
        <v>2.5024999999999999</v>
      </c>
      <c r="AF286" s="40">
        <f t="shared" si="90"/>
        <v>1.5949612403100775</v>
      </c>
      <c r="AG286" s="40">
        <f t="shared" si="91"/>
        <v>0.84600000000000009</v>
      </c>
      <c r="AH286" s="40">
        <f t="shared" si="92"/>
        <v>0</v>
      </c>
      <c r="AI286" s="40" t="e">
        <f t="shared" si="93"/>
        <v>#DIV/0!</v>
      </c>
      <c r="AJ286" s="40">
        <f t="shared" si="94"/>
        <v>1.5207843137254902</v>
      </c>
    </row>
    <row r="287" spans="1:36" x14ac:dyDescent="0.3">
      <c r="A287" s="1" t="s">
        <v>4944</v>
      </c>
      <c r="B287" s="36" t="str">
        <f>VLOOKUP($A287,Raw!$B$2:$DG$512,MATCH(DPMS!B$1,Raw!$B$1:$DG$1,0),0)</f>
        <v>0</v>
      </c>
      <c r="C287" s="37">
        <f t="shared" si="76"/>
        <v>0</v>
      </c>
      <c r="D287" s="36" t="str">
        <f>VLOOKUP($A287,Raw!$B$2:$DG$512,MATCH(DPMS!D$1,Raw!$B$1:$DG$1,0),0)</f>
        <v>4</v>
      </c>
      <c r="E287" s="37">
        <f t="shared" si="77"/>
        <v>2.6143790849673203E-2</v>
      </c>
      <c r="F287" s="36" t="str">
        <f>VLOOKUP($A287,Raw!$B$2:$DG$512,MATCH(DPMS!F$1,Raw!$B$1:$DG$1,0),0)</f>
        <v>129</v>
      </c>
      <c r="G287" s="37">
        <f t="shared" si="78"/>
        <v>0.84313725490196079</v>
      </c>
      <c r="H287" s="36" t="str">
        <f>VLOOKUP($A287,Raw!$B$2:$DG$512,MATCH(DPMS!H$1,Raw!$B$1:$DG$1,0),0)</f>
        <v>20</v>
      </c>
      <c r="I287" s="37">
        <f t="shared" si="79"/>
        <v>0.13071895424836602</v>
      </c>
      <c r="J287" s="36" t="str">
        <f>VLOOKUP($A287,Raw!$B$2:$DG$512,MATCH(DPMS!J$1,Raw!$B$1:$DG$1,0),0)</f>
        <v>0</v>
      </c>
      <c r="K287" s="37">
        <f t="shared" si="80"/>
        <v>0</v>
      </c>
      <c r="L287" s="36" t="str">
        <f>VLOOKUP($A287,Raw!$B$2:$DG$512,MATCH(DPMS!L$1,Raw!$B$1:$DG$1,0),0)</f>
        <v>0</v>
      </c>
      <c r="M287" s="37">
        <f t="shared" si="81"/>
        <v>0</v>
      </c>
      <c r="N287" s="36" t="str">
        <f>VLOOKUP($A287,Raw!$B$2:$DG$512,MATCH(DPMS!N$1,Raw!$B$1:$DG$1,0),0)</f>
        <v>153</v>
      </c>
      <c r="P287" s="38" t="str">
        <f>VLOOKUP($A287,Raw!$B$2:$DG$512,MATCH(DPMS!P$1,Raw!$B$1:$DG$1,0),0)</f>
        <v>0</v>
      </c>
      <c r="Q287" s="39">
        <f t="shared" si="82"/>
        <v>0</v>
      </c>
      <c r="R287" s="38" t="str">
        <f>VLOOKUP($A287,Raw!$B$2:$DG$512,MATCH(DPMS!R$1,Raw!$B$1:$DG$1,0),0)</f>
        <v>10.01</v>
      </c>
      <c r="S287" s="39">
        <f t="shared" si="83"/>
        <v>4.3020457280385074E-2</v>
      </c>
      <c r="T287" s="38" t="str">
        <f>VLOOKUP($A287,Raw!$B$2:$DG$512,MATCH(DPMS!T$1,Raw!$B$1:$DG$1,0),0)</f>
        <v>205.75</v>
      </c>
      <c r="U287" s="39">
        <f t="shared" si="84"/>
        <v>0.88426164689702591</v>
      </c>
      <c r="V287" s="38" t="str">
        <f>VLOOKUP($A287,Raw!$B$2:$DG$512,MATCH(DPMS!V$1,Raw!$B$1:$DG$1,0),0)</f>
        <v>16.92</v>
      </c>
      <c r="W287" s="39">
        <f t="shared" si="85"/>
        <v>7.2717895822588974E-2</v>
      </c>
      <c r="X287" s="38" t="str">
        <f>VLOOKUP($A287,Raw!$B$2:$DG$512,MATCH(DPMS!X$1,Raw!$B$1:$DG$1,0),0)</f>
        <v>0</v>
      </c>
      <c r="Y287" s="39">
        <f t="shared" si="86"/>
        <v>0</v>
      </c>
      <c r="Z287" s="38" t="str">
        <f>VLOOKUP($A287,Raw!$B$2:$DG$512,MATCH(DPMS!Z$1,Raw!$B$1:$DG$1,0),0)</f>
        <v>0</v>
      </c>
      <c r="AA287" s="39">
        <f t="shared" si="87"/>
        <v>0</v>
      </c>
      <c r="AB287" s="38" t="str">
        <f>VLOOKUP($A287,Raw!$B$2:$DG$512,MATCH(DPMS!AB$1,Raw!$B$1:$DG$1,0),0)</f>
        <v>232.68</v>
      </c>
      <c r="AD287" s="25" t="e">
        <f t="shared" si="88"/>
        <v>#DIV/0!</v>
      </c>
      <c r="AE287" s="40">
        <f t="shared" si="89"/>
        <v>2.5024999999999999</v>
      </c>
      <c r="AF287" s="40">
        <f t="shared" si="90"/>
        <v>1.5949612403100775</v>
      </c>
      <c r="AG287" s="40">
        <f t="shared" si="91"/>
        <v>0.84600000000000009</v>
      </c>
      <c r="AH287" s="40">
        <f t="shared" si="92"/>
        <v>0</v>
      </c>
      <c r="AI287" s="40" t="e">
        <f t="shared" si="93"/>
        <v>#DIV/0!</v>
      </c>
      <c r="AJ287" s="40">
        <f t="shared" si="94"/>
        <v>1.5207843137254902</v>
      </c>
    </row>
    <row r="288" spans="1:36" x14ac:dyDescent="0.3">
      <c r="A288" s="1" t="s">
        <v>4968</v>
      </c>
      <c r="B288" s="36" t="str">
        <f>VLOOKUP($A288,Raw!$B$2:$DG$512,MATCH(DPMS!B$1,Raw!$B$1:$DG$1,0),0)</f>
        <v>0</v>
      </c>
      <c r="C288" s="37">
        <f t="shared" si="76"/>
        <v>0</v>
      </c>
      <c r="D288" s="36" t="str">
        <f>VLOOKUP($A288,Raw!$B$2:$DG$512,MATCH(DPMS!D$1,Raw!$B$1:$DG$1,0),0)</f>
        <v>0</v>
      </c>
      <c r="E288" s="37">
        <f t="shared" si="77"/>
        <v>0</v>
      </c>
      <c r="F288" s="36" t="str">
        <f>VLOOKUP($A288,Raw!$B$2:$DG$512,MATCH(DPMS!F$1,Raw!$B$1:$DG$1,0),0)</f>
        <v>58</v>
      </c>
      <c r="G288" s="37">
        <f t="shared" si="78"/>
        <v>1</v>
      </c>
      <c r="H288" s="36" t="str">
        <f>VLOOKUP($A288,Raw!$B$2:$DG$512,MATCH(DPMS!H$1,Raw!$B$1:$DG$1,0),0)</f>
        <v>0</v>
      </c>
      <c r="I288" s="37">
        <f t="shared" si="79"/>
        <v>0</v>
      </c>
      <c r="J288" s="36" t="str">
        <f>VLOOKUP($A288,Raw!$B$2:$DG$512,MATCH(DPMS!J$1,Raw!$B$1:$DG$1,0),0)</f>
        <v>0</v>
      </c>
      <c r="K288" s="37">
        <f t="shared" si="80"/>
        <v>0</v>
      </c>
      <c r="L288" s="36" t="str">
        <f>VLOOKUP($A288,Raw!$B$2:$DG$512,MATCH(DPMS!L$1,Raw!$B$1:$DG$1,0),0)</f>
        <v>0</v>
      </c>
      <c r="M288" s="37">
        <f t="shared" si="81"/>
        <v>0</v>
      </c>
      <c r="N288" s="36" t="str">
        <f>VLOOKUP($A288,Raw!$B$2:$DG$512,MATCH(DPMS!N$1,Raw!$B$1:$DG$1,0),0)</f>
        <v>58</v>
      </c>
      <c r="P288" s="38" t="str">
        <f>VLOOKUP($A288,Raw!$B$2:$DG$512,MATCH(DPMS!P$1,Raw!$B$1:$DG$1,0),0)</f>
        <v>0</v>
      </c>
      <c r="Q288" s="39">
        <f t="shared" si="82"/>
        <v>0</v>
      </c>
      <c r="R288" s="38" t="str">
        <f>VLOOKUP($A288,Raw!$B$2:$DG$512,MATCH(DPMS!R$1,Raw!$B$1:$DG$1,0),0)</f>
        <v>0</v>
      </c>
      <c r="S288" s="39">
        <f t="shared" si="83"/>
        <v>0</v>
      </c>
      <c r="T288" s="38" t="str">
        <f>VLOOKUP($A288,Raw!$B$2:$DG$512,MATCH(DPMS!T$1,Raw!$B$1:$DG$1,0),0)</f>
        <v>129.91</v>
      </c>
      <c r="U288" s="39">
        <f t="shared" si="84"/>
        <v>1</v>
      </c>
      <c r="V288" s="38" t="str">
        <f>VLOOKUP($A288,Raw!$B$2:$DG$512,MATCH(DPMS!V$1,Raw!$B$1:$DG$1,0),0)</f>
        <v>0</v>
      </c>
      <c r="W288" s="39">
        <f t="shared" si="85"/>
        <v>0</v>
      </c>
      <c r="X288" s="38" t="str">
        <f>VLOOKUP($A288,Raw!$B$2:$DG$512,MATCH(DPMS!X$1,Raw!$B$1:$DG$1,0),0)</f>
        <v>0</v>
      </c>
      <c r="Y288" s="39">
        <f t="shared" si="86"/>
        <v>0</v>
      </c>
      <c r="Z288" s="38" t="str">
        <f>VLOOKUP($A288,Raw!$B$2:$DG$512,MATCH(DPMS!Z$1,Raw!$B$1:$DG$1,0),0)</f>
        <v>0</v>
      </c>
      <c r="AA288" s="39">
        <f t="shared" si="87"/>
        <v>0</v>
      </c>
      <c r="AB288" s="38" t="str">
        <f>VLOOKUP($A288,Raw!$B$2:$DG$512,MATCH(DPMS!AB$1,Raw!$B$1:$DG$1,0),0)</f>
        <v>129.91</v>
      </c>
      <c r="AD288" s="25" t="e">
        <f t="shared" si="88"/>
        <v>#DIV/0!</v>
      </c>
      <c r="AE288" s="40" t="e">
        <f t="shared" si="89"/>
        <v>#DIV/0!</v>
      </c>
      <c r="AF288" s="40">
        <f t="shared" si="90"/>
        <v>2.2398275862068964</v>
      </c>
      <c r="AG288" s="40" t="e">
        <f t="shared" si="91"/>
        <v>#DIV/0!</v>
      </c>
      <c r="AH288" s="40">
        <f t="shared" si="92"/>
        <v>0</v>
      </c>
      <c r="AI288" s="40" t="e">
        <f t="shared" si="93"/>
        <v>#DIV/0!</v>
      </c>
      <c r="AJ288" s="40">
        <f t="shared" si="94"/>
        <v>2.2398275862068964</v>
      </c>
    </row>
    <row r="289" spans="1:36" x14ac:dyDescent="0.3">
      <c r="A289" s="1" t="s">
        <v>4976</v>
      </c>
      <c r="B289" s="36" t="str">
        <f>VLOOKUP($A289,Raw!$B$2:$DG$512,MATCH(DPMS!B$1,Raw!$B$1:$DG$1,0),0)</f>
        <v>0</v>
      </c>
      <c r="C289" s="37">
        <f t="shared" si="76"/>
        <v>0</v>
      </c>
      <c r="D289" s="36" t="str">
        <f>VLOOKUP($A289,Raw!$B$2:$DG$512,MATCH(DPMS!D$1,Raw!$B$1:$DG$1,0),0)</f>
        <v>1</v>
      </c>
      <c r="E289" s="37">
        <f t="shared" si="77"/>
        <v>0.5</v>
      </c>
      <c r="F289" s="36" t="str">
        <f>VLOOKUP($A289,Raw!$B$2:$DG$512,MATCH(DPMS!F$1,Raw!$B$1:$DG$1,0),0)</f>
        <v>1</v>
      </c>
      <c r="G289" s="37">
        <f t="shared" si="78"/>
        <v>0.5</v>
      </c>
      <c r="H289" s="36" t="str">
        <f>VLOOKUP($A289,Raw!$B$2:$DG$512,MATCH(DPMS!H$1,Raw!$B$1:$DG$1,0),0)</f>
        <v>0</v>
      </c>
      <c r="I289" s="37">
        <f t="shared" si="79"/>
        <v>0</v>
      </c>
      <c r="J289" s="36" t="str">
        <f>VLOOKUP($A289,Raw!$B$2:$DG$512,MATCH(DPMS!J$1,Raw!$B$1:$DG$1,0),0)</f>
        <v>0</v>
      </c>
      <c r="K289" s="37">
        <f t="shared" si="80"/>
        <v>0</v>
      </c>
      <c r="L289" s="36" t="str">
        <f>VLOOKUP($A289,Raw!$B$2:$DG$512,MATCH(DPMS!L$1,Raw!$B$1:$DG$1,0),0)</f>
        <v>0</v>
      </c>
      <c r="M289" s="37">
        <f t="shared" si="81"/>
        <v>0</v>
      </c>
      <c r="N289" s="36" t="str">
        <f>VLOOKUP($A289,Raw!$B$2:$DG$512,MATCH(DPMS!N$1,Raw!$B$1:$DG$1,0),0)</f>
        <v>2</v>
      </c>
      <c r="P289" s="38" t="str">
        <f>VLOOKUP($A289,Raw!$B$2:$DG$512,MATCH(DPMS!P$1,Raw!$B$1:$DG$1,0),0)</f>
        <v>0</v>
      </c>
      <c r="Q289" s="39">
        <f t="shared" si="82"/>
        <v>0</v>
      </c>
      <c r="R289" s="38" t="str">
        <f>VLOOKUP($A289,Raw!$B$2:$DG$512,MATCH(DPMS!R$1,Raw!$B$1:$DG$1,0),0)</f>
        <v>1.28</v>
      </c>
      <c r="S289" s="39">
        <f t="shared" si="83"/>
        <v>0.49230769230769228</v>
      </c>
      <c r="T289" s="38" t="str">
        <f>VLOOKUP($A289,Raw!$B$2:$DG$512,MATCH(DPMS!T$1,Raw!$B$1:$DG$1,0),0)</f>
        <v>1.32</v>
      </c>
      <c r="U289" s="39">
        <f t="shared" si="84"/>
        <v>0.50769230769230766</v>
      </c>
      <c r="V289" s="38" t="str">
        <f>VLOOKUP($A289,Raw!$B$2:$DG$512,MATCH(DPMS!V$1,Raw!$B$1:$DG$1,0),0)</f>
        <v>0</v>
      </c>
      <c r="W289" s="39">
        <f t="shared" si="85"/>
        <v>0</v>
      </c>
      <c r="X289" s="38" t="str">
        <f>VLOOKUP($A289,Raw!$B$2:$DG$512,MATCH(DPMS!X$1,Raw!$B$1:$DG$1,0),0)</f>
        <v>0</v>
      </c>
      <c r="Y289" s="39">
        <f t="shared" si="86"/>
        <v>0</v>
      </c>
      <c r="Z289" s="38" t="str">
        <f>VLOOKUP($A289,Raw!$B$2:$DG$512,MATCH(DPMS!Z$1,Raw!$B$1:$DG$1,0),0)</f>
        <v>0</v>
      </c>
      <c r="AA289" s="39">
        <f t="shared" si="87"/>
        <v>0</v>
      </c>
      <c r="AB289" s="38" t="str">
        <f>VLOOKUP($A289,Raw!$B$2:$DG$512,MATCH(DPMS!AB$1,Raw!$B$1:$DG$1,0),0)</f>
        <v>2.6</v>
      </c>
      <c r="AD289" s="25" t="e">
        <f t="shared" si="88"/>
        <v>#DIV/0!</v>
      </c>
      <c r="AE289" s="40">
        <f t="shared" si="89"/>
        <v>1.28</v>
      </c>
      <c r="AF289" s="40">
        <f t="shared" si="90"/>
        <v>1.32</v>
      </c>
      <c r="AG289" s="40" t="e">
        <f t="shared" si="91"/>
        <v>#DIV/0!</v>
      </c>
      <c r="AH289" s="40">
        <f t="shared" si="92"/>
        <v>0</v>
      </c>
      <c r="AI289" s="40" t="e">
        <f t="shared" si="93"/>
        <v>#DIV/0!</v>
      </c>
      <c r="AJ289" s="40">
        <f t="shared" si="94"/>
        <v>1.3</v>
      </c>
    </row>
    <row r="290" spans="1:36" x14ac:dyDescent="0.3">
      <c r="A290" s="1" t="s">
        <v>4987</v>
      </c>
      <c r="B290" s="36" t="str">
        <f>VLOOKUP($A290,Raw!$B$2:$DG$512,MATCH(DPMS!B$1,Raw!$B$1:$DG$1,0),0)</f>
        <v>0</v>
      </c>
      <c r="C290" s="37">
        <f t="shared" si="76"/>
        <v>0</v>
      </c>
      <c r="D290" s="36" t="str">
        <f>VLOOKUP($A290,Raw!$B$2:$DG$512,MATCH(DPMS!D$1,Raw!$B$1:$DG$1,0),0)</f>
        <v>19</v>
      </c>
      <c r="E290" s="37">
        <f t="shared" si="77"/>
        <v>8.2608695652173908E-2</v>
      </c>
      <c r="F290" s="36" t="str">
        <f>VLOOKUP($A290,Raw!$B$2:$DG$512,MATCH(DPMS!F$1,Raw!$B$1:$DG$1,0),0)</f>
        <v>210</v>
      </c>
      <c r="G290" s="37">
        <f t="shared" si="78"/>
        <v>0.91304347826086951</v>
      </c>
      <c r="H290" s="36" t="str">
        <f>VLOOKUP($A290,Raw!$B$2:$DG$512,MATCH(DPMS!H$1,Raw!$B$1:$DG$1,0),0)</f>
        <v>1</v>
      </c>
      <c r="I290" s="37">
        <f t="shared" si="79"/>
        <v>4.3478260869565218E-3</v>
      </c>
      <c r="J290" s="36" t="str">
        <f>VLOOKUP($A290,Raw!$B$2:$DG$512,MATCH(DPMS!J$1,Raw!$B$1:$DG$1,0),0)</f>
        <v>0</v>
      </c>
      <c r="K290" s="37">
        <f t="shared" si="80"/>
        <v>0</v>
      </c>
      <c r="L290" s="36" t="str">
        <f>VLOOKUP($A290,Raw!$B$2:$DG$512,MATCH(DPMS!L$1,Raw!$B$1:$DG$1,0),0)</f>
        <v>0</v>
      </c>
      <c r="M290" s="37">
        <f t="shared" si="81"/>
        <v>0</v>
      </c>
      <c r="N290" s="36" t="str">
        <f>VLOOKUP($A290,Raw!$B$2:$DG$512,MATCH(DPMS!N$1,Raw!$B$1:$DG$1,0),0)</f>
        <v>230</v>
      </c>
      <c r="P290" s="38" t="str">
        <f>VLOOKUP($A290,Raw!$B$2:$DG$512,MATCH(DPMS!P$1,Raw!$B$1:$DG$1,0),0)</f>
        <v>0</v>
      </c>
      <c r="Q290" s="39">
        <f t="shared" si="82"/>
        <v>0</v>
      </c>
      <c r="R290" s="38" t="str">
        <f>VLOOKUP($A290,Raw!$B$2:$DG$512,MATCH(DPMS!R$1,Raw!$B$1:$DG$1,0),0)</f>
        <v>237.48</v>
      </c>
      <c r="S290" s="39">
        <f t="shared" si="83"/>
        <v>0.46202334630350195</v>
      </c>
      <c r="T290" s="38" t="str">
        <f>VLOOKUP($A290,Raw!$B$2:$DG$512,MATCH(DPMS!T$1,Raw!$B$1:$DG$1,0),0)</f>
        <v>275.95</v>
      </c>
      <c r="U290" s="39">
        <f t="shared" si="84"/>
        <v>0.53686770428015562</v>
      </c>
      <c r="V290" s="38" t="str">
        <f>VLOOKUP($A290,Raw!$B$2:$DG$512,MATCH(DPMS!V$1,Raw!$B$1:$DG$1,0),0)</f>
        <v>0.57</v>
      </c>
      <c r="W290" s="39">
        <f t="shared" si="85"/>
        <v>1.1089494163424123E-3</v>
      </c>
      <c r="X290" s="38" t="str">
        <f>VLOOKUP($A290,Raw!$B$2:$DG$512,MATCH(DPMS!X$1,Raw!$B$1:$DG$1,0),0)</f>
        <v>0</v>
      </c>
      <c r="Y290" s="39">
        <f t="shared" si="86"/>
        <v>0</v>
      </c>
      <c r="Z290" s="38" t="str">
        <f>VLOOKUP($A290,Raw!$B$2:$DG$512,MATCH(DPMS!Z$1,Raw!$B$1:$DG$1,0),0)</f>
        <v>0</v>
      </c>
      <c r="AA290" s="39">
        <f t="shared" si="87"/>
        <v>0</v>
      </c>
      <c r="AB290" s="38" t="str">
        <f>VLOOKUP($A290,Raw!$B$2:$DG$512,MATCH(DPMS!AB$1,Raw!$B$1:$DG$1,0),0)</f>
        <v>514</v>
      </c>
      <c r="AD290" s="25" t="e">
        <f t="shared" si="88"/>
        <v>#DIV/0!</v>
      </c>
      <c r="AE290" s="40">
        <f t="shared" si="89"/>
        <v>12.498947368421051</v>
      </c>
      <c r="AF290" s="40">
        <f t="shared" si="90"/>
        <v>1.3140476190476189</v>
      </c>
      <c r="AG290" s="40">
        <f t="shared" si="91"/>
        <v>0.56999999999999995</v>
      </c>
      <c r="AH290" s="40">
        <f t="shared" si="92"/>
        <v>0</v>
      </c>
      <c r="AI290" s="40" t="e">
        <f t="shared" si="93"/>
        <v>#DIV/0!</v>
      </c>
      <c r="AJ290" s="40">
        <f t="shared" si="94"/>
        <v>2.2347826086956522</v>
      </c>
    </row>
    <row r="291" spans="1:36" x14ac:dyDescent="0.3">
      <c r="A291" s="1" t="s">
        <v>5006</v>
      </c>
      <c r="B291" s="36" t="str">
        <f>VLOOKUP($A291,Raw!$B$2:$DG$512,MATCH(DPMS!B$1,Raw!$B$1:$DG$1,0),0)</f>
        <v>0</v>
      </c>
      <c r="C291" s="37">
        <f t="shared" si="76"/>
        <v>0</v>
      </c>
      <c r="D291" s="36" t="str">
        <f>VLOOKUP($A291,Raw!$B$2:$DG$512,MATCH(DPMS!D$1,Raw!$B$1:$DG$1,0),0)</f>
        <v>9</v>
      </c>
      <c r="E291" s="37">
        <f t="shared" si="77"/>
        <v>0.375</v>
      </c>
      <c r="F291" s="36" t="str">
        <f>VLOOKUP($A291,Raw!$B$2:$DG$512,MATCH(DPMS!F$1,Raw!$B$1:$DG$1,0),0)</f>
        <v>14</v>
      </c>
      <c r="G291" s="37">
        <f t="shared" si="78"/>
        <v>0.58333333333333337</v>
      </c>
      <c r="H291" s="36" t="str">
        <f>VLOOKUP($A291,Raw!$B$2:$DG$512,MATCH(DPMS!H$1,Raw!$B$1:$DG$1,0),0)</f>
        <v>1</v>
      </c>
      <c r="I291" s="37">
        <f t="shared" si="79"/>
        <v>4.1666666666666664E-2</v>
      </c>
      <c r="J291" s="36" t="str">
        <f>VLOOKUP($A291,Raw!$B$2:$DG$512,MATCH(DPMS!J$1,Raw!$B$1:$DG$1,0),0)</f>
        <v>0</v>
      </c>
      <c r="K291" s="37">
        <f t="shared" si="80"/>
        <v>0</v>
      </c>
      <c r="L291" s="36" t="str">
        <f>VLOOKUP($A291,Raw!$B$2:$DG$512,MATCH(DPMS!L$1,Raw!$B$1:$DG$1,0),0)</f>
        <v>0</v>
      </c>
      <c r="M291" s="37">
        <f t="shared" si="81"/>
        <v>0</v>
      </c>
      <c r="N291" s="36" t="str">
        <f>VLOOKUP($A291,Raw!$B$2:$DG$512,MATCH(DPMS!N$1,Raw!$B$1:$DG$1,0),0)</f>
        <v>24</v>
      </c>
      <c r="P291" s="38" t="str">
        <f>VLOOKUP($A291,Raw!$B$2:$DG$512,MATCH(DPMS!P$1,Raw!$B$1:$DG$1,0),0)</f>
        <v>0</v>
      </c>
      <c r="Q291" s="39">
        <f t="shared" si="82"/>
        <v>0</v>
      </c>
      <c r="R291" s="38" t="str">
        <f>VLOOKUP($A291,Raw!$B$2:$DG$512,MATCH(DPMS!R$1,Raw!$B$1:$DG$1,0),0)</f>
        <v>28.14</v>
      </c>
      <c r="S291" s="39">
        <f t="shared" si="83"/>
        <v>0.54084182202575437</v>
      </c>
      <c r="T291" s="38" t="str">
        <f>VLOOKUP($A291,Raw!$B$2:$DG$512,MATCH(DPMS!T$1,Raw!$B$1:$DG$1,0),0)</f>
        <v>12.97</v>
      </c>
      <c r="U291" s="39">
        <f t="shared" si="84"/>
        <v>0.2492792619642514</v>
      </c>
      <c r="V291" s="38" t="str">
        <f>VLOOKUP($A291,Raw!$B$2:$DG$512,MATCH(DPMS!V$1,Raw!$B$1:$DG$1,0),0)</f>
        <v>10.92</v>
      </c>
      <c r="W291" s="39">
        <f t="shared" si="85"/>
        <v>0.20987891600999423</v>
      </c>
      <c r="X291" s="38" t="str">
        <f>VLOOKUP($A291,Raw!$B$2:$DG$512,MATCH(DPMS!X$1,Raw!$B$1:$DG$1,0),0)</f>
        <v>0</v>
      </c>
      <c r="Y291" s="39">
        <f t="shared" si="86"/>
        <v>0</v>
      </c>
      <c r="Z291" s="38" t="str">
        <f>VLOOKUP($A291,Raw!$B$2:$DG$512,MATCH(DPMS!Z$1,Raw!$B$1:$DG$1,0),0)</f>
        <v>0</v>
      </c>
      <c r="AA291" s="39">
        <f t="shared" si="87"/>
        <v>0</v>
      </c>
      <c r="AB291" s="38" t="str">
        <f>VLOOKUP($A291,Raw!$B$2:$DG$512,MATCH(DPMS!AB$1,Raw!$B$1:$DG$1,0),0)</f>
        <v>52.03</v>
      </c>
      <c r="AD291" s="25" t="e">
        <f t="shared" si="88"/>
        <v>#DIV/0!</v>
      </c>
      <c r="AE291" s="40">
        <f t="shared" si="89"/>
        <v>3.1266666666666669</v>
      </c>
      <c r="AF291" s="40">
        <f t="shared" si="90"/>
        <v>0.92642857142857149</v>
      </c>
      <c r="AG291" s="40">
        <f t="shared" si="91"/>
        <v>10.92</v>
      </c>
      <c r="AH291" s="40">
        <f t="shared" si="92"/>
        <v>0</v>
      </c>
      <c r="AI291" s="40" t="e">
        <f t="shared" si="93"/>
        <v>#DIV/0!</v>
      </c>
      <c r="AJ291" s="40">
        <f t="shared" si="94"/>
        <v>2.1679166666666667</v>
      </c>
    </row>
    <row r="292" spans="1:36" x14ac:dyDescent="0.3">
      <c r="A292" s="1" t="s">
        <v>5022</v>
      </c>
      <c r="B292" s="36" t="str">
        <f>VLOOKUP($A292,Raw!$B$2:$DG$512,MATCH(DPMS!B$1,Raw!$B$1:$DG$1,0),0)</f>
        <v>0</v>
      </c>
      <c r="C292" s="37" t="e">
        <f t="shared" si="76"/>
        <v>#DIV/0!</v>
      </c>
      <c r="D292" s="36" t="str">
        <f>VLOOKUP($A292,Raw!$B$2:$DG$512,MATCH(DPMS!D$1,Raw!$B$1:$DG$1,0),0)</f>
        <v>0</v>
      </c>
      <c r="E292" s="37" t="e">
        <f t="shared" si="77"/>
        <v>#DIV/0!</v>
      </c>
      <c r="F292" s="36" t="str">
        <f>VLOOKUP($A292,Raw!$B$2:$DG$512,MATCH(DPMS!F$1,Raw!$B$1:$DG$1,0),0)</f>
        <v>0</v>
      </c>
      <c r="G292" s="37" t="e">
        <f t="shared" si="78"/>
        <v>#DIV/0!</v>
      </c>
      <c r="H292" s="36" t="str">
        <f>VLOOKUP($A292,Raw!$B$2:$DG$512,MATCH(DPMS!H$1,Raw!$B$1:$DG$1,0),0)</f>
        <v>0</v>
      </c>
      <c r="I292" s="37" t="e">
        <f t="shared" si="79"/>
        <v>#DIV/0!</v>
      </c>
      <c r="J292" s="36" t="str">
        <f>VLOOKUP($A292,Raw!$B$2:$DG$512,MATCH(DPMS!J$1,Raw!$B$1:$DG$1,0),0)</f>
        <v>0</v>
      </c>
      <c r="K292" s="37" t="e">
        <f t="shared" si="80"/>
        <v>#DIV/0!</v>
      </c>
      <c r="L292" s="36" t="str">
        <f>VLOOKUP($A292,Raw!$B$2:$DG$512,MATCH(DPMS!L$1,Raw!$B$1:$DG$1,0),0)</f>
        <v>0</v>
      </c>
      <c r="M292" s="37" t="e">
        <f t="shared" si="81"/>
        <v>#DIV/0!</v>
      </c>
      <c r="N292" s="36" t="str">
        <f>VLOOKUP($A292,Raw!$B$2:$DG$512,MATCH(DPMS!N$1,Raw!$B$1:$DG$1,0),0)</f>
        <v>0</v>
      </c>
      <c r="P292" s="38" t="str">
        <f>VLOOKUP($A292,Raw!$B$2:$DG$512,MATCH(DPMS!P$1,Raw!$B$1:$DG$1,0),0)</f>
        <v>0</v>
      </c>
      <c r="Q292" s="39" t="e">
        <f t="shared" si="82"/>
        <v>#DIV/0!</v>
      </c>
      <c r="R292" s="38" t="str">
        <f>VLOOKUP($A292,Raw!$B$2:$DG$512,MATCH(DPMS!R$1,Raw!$B$1:$DG$1,0),0)</f>
        <v>0</v>
      </c>
      <c r="S292" s="39" t="e">
        <f t="shared" si="83"/>
        <v>#DIV/0!</v>
      </c>
      <c r="T292" s="38" t="str">
        <f>VLOOKUP($A292,Raw!$B$2:$DG$512,MATCH(DPMS!T$1,Raw!$B$1:$DG$1,0),0)</f>
        <v>0</v>
      </c>
      <c r="U292" s="39" t="e">
        <f t="shared" si="84"/>
        <v>#DIV/0!</v>
      </c>
      <c r="V292" s="38" t="str">
        <f>VLOOKUP($A292,Raw!$B$2:$DG$512,MATCH(DPMS!V$1,Raw!$B$1:$DG$1,0),0)</f>
        <v>0</v>
      </c>
      <c r="W292" s="39" t="e">
        <f t="shared" si="85"/>
        <v>#DIV/0!</v>
      </c>
      <c r="X292" s="38" t="str">
        <f>VLOOKUP($A292,Raw!$B$2:$DG$512,MATCH(DPMS!X$1,Raw!$B$1:$DG$1,0),0)</f>
        <v>0</v>
      </c>
      <c r="Y292" s="39" t="e">
        <f t="shared" si="86"/>
        <v>#DIV/0!</v>
      </c>
      <c r="Z292" s="38" t="str">
        <f>VLOOKUP($A292,Raw!$B$2:$DG$512,MATCH(DPMS!Z$1,Raw!$B$1:$DG$1,0),0)</f>
        <v>0</v>
      </c>
      <c r="AA292" s="39" t="e">
        <f t="shared" si="87"/>
        <v>#DIV/0!</v>
      </c>
      <c r="AB292" s="38" t="str">
        <f>VLOOKUP($A292,Raw!$B$2:$DG$512,MATCH(DPMS!AB$1,Raw!$B$1:$DG$1,0),0)</f>
        <v>0</v>
      </c>
      <c r="AD292" s="25" t="e">
        <f t="shared" si="88"/>
        <v>#DIV/0!</v>
      </c>
      <c r="AE292" s="40" t="e">
        <f t="shared" si="89"/>
        <v>#DIV/0!</v>
      </c>
      <c r="AF292" s="40" t="e">
        <f t="shared" si="90"/>
        <v>#DIV/0!</v>
      </c>
      <c r="AG292" s="40" t="e">
        <f t="shared" si="91"/>
        <v>#DIV/0!</v>
      </c>
      <c r="AH292" s="40">
        <f t="shared" si="92"/>
        <v>0</v>
      </c>
      <c r="AI292" s="40" t="e">
        <f t="shared" si="93"/>
        <v>#DIV/0!</v>
      </c>
      <c r="AJ292" s="40" t="e">
        <f t="shared" si="94"/>
        <v>#DIV/0!</v>
      </c>
    </row>
    <row r="293" spans="1:36" x14ac:dyDescent="0.3">
      <c r="A293" s="1" t="s">
        <v>5040</v>
      </c>
      <c r="B293" s="36" t="str">
        <f>VLOOKUP($A293,Raw!$B$2:$DG$512,MATCH(DPMS!B$1,Raw!$B$1:$DG$1,0),0)</f>
        <v>0</v>
      </c>
      <c r="C293" s="37">
        <f t="shared" si="76"/>
        <v>0</v>
      </c>
      <c r="D293" s="36" t="str">
        <f>VLOOKUP($A293,Raw!$B$2:$DG$512,MATCH(DPMS!D$1,Raw!$B$1:$DG$1,0),0)</f>
        <v>14</v>
      </c>
      <c r="E293" s="37">
        <f t="shared" si="77"/>
        <v>0.46666666666666667</v>
      </c>
      <c r="F293" s="36" t="str">
        <f>VLOOKUP($A293,Raw!$B$2:$DG$512,MATCH(DPMS!F$1,Raw!$B$1:$DG$1,0),0)</f>
        <v>16</v>
      </c>
      <c r="G293" s="37">
        <f t="shared" si="78"/>
        <v>0.53333333333333333</v>
      </c>
      <c r="H293" s="36" t="str">
        <f>VLOOKUP($A293,Raw!$B$2:$DG$512,MATCH(DPMS!H$1,Raw!$B$1:$DG$1,0),0)</f>
        <v>0</v>
      </c>
      <c r="I293" s="37">
        <f t="shared" si="79"/>
        <v>0</v>
      </c>
      <c r="J293" s="36" t="str">
        <f>VLOOKUP($A293,Raw!$B$2:$DG$512,MATCH(DPMS!J$1,Raw!$B$1:$DG$1,0),0)</f>
        <v>0</v>
      </c>
      <c r="K293" s="37">
        <f t="shared" si="80"/>
        <v>0</v>
      </c>
      <c r="L293" s="36" t="str">
        <f>VLOOKUP($A293,Raw!$B$2:$DG$512,MATCH(DPMS!L$1,Raw!$B$1:$DG$1,0),0)</f>
        <v>0</v>
      </c>
      <c r="M293" s="37">
        <f t="shared" si="81"/>
        <v>0</v>
      </c>
      <c r="N293" s="36" t="str">
        <f>VLOOKUP($A293,Raw!$B$2:$DG$512,MATCH(DPMS!N$1,Raw!$B$1:$DG$1,0),0)</f>
        <v>30</v>
      </c>
      <c r="P293" s="38" t="str">
        <f>VLOOKUP($A293,Raw!$B$2:$DG$512,MATCH(DPMS!P$1,Raw!$B$1:$DG$1,0),0)</f>
        <v>0</v>
      </c>
      <c r="Q293" s="39">
        <f t="shared" si="82"/>
        <v>0</v>
      </c>
      <c r="R293" s="38" t="str">
        <f>VLOOKUP($A293,Raw!$B$2:$DG$512,MATCH(DPMS!R$1,Raw!$B$1:$DG$1,0),0)</f>
        <v>57.51938</v>
      </c>
      <c r="S293" s="39">
        <f t="shared" si="83"/>
        <v>0.55640737274801066</v>
      </c>
      <c r="T293" s="38" t="str">
        <f>VLOOKUP($A293,Raw!$B$2:$DG$512,MATCH(DPMS!T$1,Raw!$B$1:$DG$1,0),0)</f>
        <v>45.857</v>
      </c>
      <c r="U293" s="39">
        <f t="shared" si="84"/>
        <v>0.44359262725198928</v>
      </c>
      <c r="V293" s="38" t="str">
        <f>VLOOKUP($A293,Raw!$B$2:$DG$512,MATCH(DPMS!V$1,Raw!$B$1:$DG$1,0),0)</f>
        <v>0</v>
      </c>
      <c r="W293" s="39">
        <f t="shared" si="85"/>
        <v>0</v>
      </c>
      <c r="X293" s="38" t="str">
        <f>VLOOKUP($A293,Raw!$B$2:$DG$512,MATCH(DPMS!X$1,Raw!$B$1:$DG$1,0),0)</f>
        <v>0</v>
      </c>
      <c r="Y293" s="39">
        <f t="shared" si="86"/>
        <v>0</v>
      </c>
      <c r="Z293" s="38" t="str">
        <f>VLOOKUP($A293,Raw!$B$2:$DG$512,MATCH(DPMS!Z$1,Raw!$B$1:$DG$1,0),0)</f>
        <v>0</v>
      </c>
      <c r="AA293" s="39">
        <f t="shared" si="87"/>
        <v>0</v>
      </c>
      <c r="AB293" s="38" t="str">
        <f>VLOOKUP($A293,Raw!$B$2:$DG$512,MATCH(DPMS!AB$1,Raw!$B$1:$DG$1,0),0)</f>
        <v>103.37638</v>
      </c>
      <c r="AD293" s="25" t="e">
        <f t="shared" si="88"/>
        <v>#DIV/0!</v>
      </c>
      <c r="AE293" s="40">
        <f t="shared" si="89"/>
        <v>4.1085271428571426</v>
      </c>
      <c r="AF293" s="40">
        <f t="shared" si="90"/>
        <v>2.8660625</v>
      </c>
      <c r="AG293" s="40" t="e">
        <f t="shared" si="91"/>
        <v>#DIV/0!</v>
      </c>
      <c r="AH293" s="40">
        <f t="shared" si="92"/>
        <v>0</v>
      </c>
      <c r="AI293" s="40" t="e">
        <f t="shared" si="93"/>
        <v>#DIV/0!</v>
      </c>
      <c r="AJ293" s="40">
        <f t="shared" si="94"/>
        <v>3.4458793333333331</v>
      </c>
    </row>
    <row r="294" spans="1:36" x14ac:dyDescent="0.3">
      <c r="A294" s="1" t="s">
        <v>5055</v>
      </c>
      <c r="B294" s="36" t="str">
        <f>VLOOKUP($A294,Raw!$B$2:$DG$512,MATCH(DPMS!B$1,Raw!$B$1:$DG$1,0),0)</f>
        <v>0</v>
      </c>
      <c r="C294" s="37" t="e">
        <f t="shared" si="76"/>
        <v>#DIV/0!</v>
      </c>
      <c r="D294" s="36" t="str">
        <f>VLOOKUP($A294,Raw!$B$2:$DG$512,MATCH(DPMS!D$1,Raw!$B$1:$DG$1,0),0)</f>
        <v>0</v>
      </c>
      <c r="E294" s="37" t="e">
        <f t="shared" si="77"/>
        <v>#DIV/0!</v>
      </c>
      <c r="F294" s="36" t="str">
        <f>VLOOKUP($A294,Raw!$B$2:$DG$512,MATCH(DPMS!F$1,Raw!$B$1:$DG$1,0),0)</f>
        <v>0</v>
      </c>
      <c r="G294" s="37" t="e">
        <f t="shared" si="78"/>
        <v>#DIV/0!</v>
      </c>
      <c r="H294" s="36" t="str">
        <f>VLOOKUP($A294,Raw!$B$2:$DG$512,MATCH(DPMS!H$1,Raw!$B$1:$DG$1,0),0)</f>
        <v>0</v>
      </c>
      <c r="I294" s="37" t="e">
        <f t="shared" si="79"/>
        <v>#DIV/0!</v>
      </c>
      <c r="J294" s="36" t="str">
        <f>VLOOKUP($A294,Raw!$B$2:$DG$512,MATCH(DPMS!J$1,Raw!$B$1:$DG$1,0),0)</f>
        <v>0</v>
      </c>
      <c r="K294" s="37" t="e">
        <f t="shared" si="80"/>
        <v>#DIV/0!</v>
      </c>
      <c r="L294" s="36" t="str">
        <f>VLOOKUP($A294,Raw!$B$2:$DG$512,MATCH(DPMS!L$1,Raw!$B$1:$DG$1,0),0)</f>
        <v>0</v>
      </c>
      <c r="M294" s="37" t="e">
        <f t="shared" si="81"/>
        <v>#DIV/0!</v>
      </c>
      <c r="N294" s="36" t="str">
        <f>VLOOKUP($A294,Raw!$B$2:$DG$512,MATCH(DPMS!N$1,Raw!$B$1:$DG$1,0),0)</f>
        <v>0</v>
      </c>
      <c r="P294" s="38" t="str">
        <f>VLOOKUP($A294,Raw!$B$2:$DG$512,MATCH(DPMS!P$1,Raw!$B$1:$DG$1,0),0)</f>
        <v>0</v>
      </c>
      <c r="Q294" s="39" t="e">
        <f t="shared" si="82"/>
        <v>#DIV/0!</v>
      </c>
      <c r="R294" s="38" t="str">
        <f>VLOOKUP($A294,Raw!$B$2:$DG$512,MATCH(DPMS!R$1,Raw!$B$1:$DG$1,0),0)</f>
        <v>0</v>
      </c>
      <c r="S294" s="39" t="e">
        <f t="shared" si="83"/>
        <v>#DIV/0!</v>
      </c>
      <c r="T294" s="38" t="str">
        <f>VLOOKUP($A294,Raw!$B$2:$DG$512,MATCH(DPMS!T$1,Raw!$B$1:$DG$1,0),0)</f>
        <v>0</v>
      </c>
      <c r="U294" s="39" t="e">
        <f t="shared" si="84"/>
        <v>#DIV/0!</v>
      </c>
      <c r="V294" s="38" t="str">
        <f>VLOOKUP($A294,Raw!$B$2:$DG$512,MATCH(DPMS!V$1,Raw!$B$1:$DG$1,0),0)</f>
        <v>0</v>
      </c>
      <c r="W294" s="39" t="e">
        <f t="shared" si="85"/>
        <v>#DIV/0!</v>
      </c>
      <c r="X294" s="38" t="str">
        <f>VLOOKUP($A294,Raw!$B$2:$DG$512,MATCH(DPMS!X$1,Raw!$B$1:$DG$1,0),0)</f>
        <v>0</v>
      </c>
      <c r="Y294" s="39" t="e">
        <f t="shared" si="86"/>
        <v>#DIV/0!</v>
      </c>
      <c r="Z294" s="38" t="str">
        <f>VLOOKUP($A294,Raw!$B$2:$DG$512,MATCH(DPMS!Z$1,Raw!$B$1:$DG$1,0),0)</f>
        <v>0</v>
      </c>
      <c r="AA294" s="39" t="e">
        <f t="shared" si="87"/>
        <v>#DIV/0!</v>
      </c>
      <c r="AB294" s="38" t="str">
        <f>VLOOKUP($A294,Raw!$B$2:$DG$512,MATCH(DPMS!AB$1,Raw!$B$1:$DG$1,0),0)</f>
        <v>0</v>
      </c>
      <c r="AD294" s="25" t="e">
        <f t="shared" si="88"/>
        <v>#DIV/0!</v>
      </c>
      <c r="AE294" s="40" t="e">
        <f t="shared" si="89"/>
        <v>#DIV/0!</v>
      </c>
      <c r="AF294" s="40" t="e">
        <f t="shared" si="90"/>
        <v>#DIV/0!</v>
      </c>
      <c r="AG294" s="40" t="e">
        <f t="shared" si="91"/>
        <v>#DIV/0!</v>
      </c>
      <c r="AH294" s="40">
        <f t="shared" si="92"/>
        <v>0</v>
      </c>
      <c r="AI294" s="40" t="e">
        <f t="shared" si="93"/>
        <v>#DIV/0!</v>
      </c>
      <c r="AJ294" s="40" t="e">
        <f t="shared" si="94"/>
        <v>#DIV/0!</v>
      </c>
    </row>
    <row r="295" spans="1:36" x14ac:dyDescent="0.3">
      <c r="A295" s="1" t="s">
        <v>5063</v>
      </c>
      <c r="B295" s="36" t="str">
        <f>VLOOKUP($A295,Raw!$B$2:$DG$512,MATCH(DPMS!B$1,Raw!$B$1:$DG$1,0),0)</f>
        <v>0</v>
      </c>
      <c r="C295" s="37">
        <f t="shared" si="76"/>
        <v>0</v>
      </c>
      <c r="D295" s="36" t="str">
        <f>VLOOKUP($A295,Raw!$B$2:$DG$512,MATCH(DPMS!D$1,Raw!$B$1:$DG$1,0),0)</f>
        <v>1</v>
      </c>
      <c r="E295" s="37">
        <f t="shared" si="77"/>
        <v>0.33333333333333331</v>
      </c>
      <c r="F295" s="36" t="str">
        <f>VLOOKUP($A295,Raw!$B$2:$DG$512,MATCH(DPMS!F$1,Raw!$B$1:$DG$1,0),0)</f>
        <v>2</v>
      </c>
      <c r="G295" s="37">
        <f t="shared" si="78"/>
        <v>0.66666666666666663</v>
      </c>
      <c r="H295" s="36" t="str">
        <f>VLOOKUP($A295,Raw!$B$2:$DG$512,MATCH(DPMS!H$1,Raw!$B$1:$DG$1,0),0)</f>
        <v>0</v>
      </c>
      <c r="I295" s="37">
        <f t="shared" si="79"/>
        <v>0</v>
      </c>
      <c r="J295" s="36" t="str">
        <f>VLOOKUP($A295,Raw!$B$2:$DG$512,MATCH(DPMS!J$1,Raw!$B$1:$DG$1,0),0)</f>
        <v>0</v>
      </c>
      <c r="K295" s="37">
        <f t="shared" si="80"/>
        <v>0</v>
      </c>
      <c r="L295" s="36" t="str">
        <f>VLOOKUP($A295,Raw!$B$2:$DG$512,MATCH(DPMS!L$1,Raw!$B$1:$DG$1,0),0)</f>
        <v>0</v>
      </c>
      <c r="M295" s="37">
        <f t="shared" si="81"/>
        <v>0</v>
      </c>
      <c r="N295" s="36" t="str">
        <f>VLOOKUP($A295,Raw!$B$2:$DG$512,MATCH(DPMS!N$1,Raw!$B$1:$DG$1,0),0)</f>
        <v>3</v>
      </c>
      <c r="P295" s="38" t="str">
        <f>VLOOKUP($A295,Raw!$B$2:$DG$512,MATCH(DPMS!P$1,Raw!$B$1:$DG$1,0),0)</f>
        <v>0</v>
      </c>
      <c r="Q295" s="39">
        <f t="shared" si="82"/>
        <v>0</v>
      </c>
      <c r="R295" s="38" t="str">
        <f>VLOOKUP($A295,Raw!$B$2:$DG$512,MATCH(DPMS!R$1,Raw!$B$1:$DG$1,0),0)</f>
        <v>13.85</v>
      </c>
      <c r="S295" s="39">
        <f t="shared" si="83"/>
        <v>0.8343373493975903</v>
      </c>
      <c r="T295" s="38" t="str">
        <f>VLOOKUP($A295,Raw!$B$2:$DG$512,MATCH(DPMS!T$1,Raw!$B$1:$DG$1,0),0)</f>
        <v>2.75</v>
      </c>
      <c r="U295" s="39">
        <f t="shared" si="84"/>
        <v>0.16566265060240962</v>
      </c>
      <c r="V295" s="38" t="str">
        <f>VLOOKUP($A295,Raw!$B$2:$DG$512,MATCH(DPMS!V$1,Raw!$B$1:$DG$1,0),0)</f>
        <v>0</v>
      </c>
      <c r="W295" s="39">
        <f t="shared" si="85"/>
        <v>0</v>
      </c>
      <c r="X295" s="38" t="str">
        <f>VLOOKUP($A295,Raw!$B$2:$DG$512,MATCH(DPMS!X$1,Raw!$B$1:$DG$1,0),0)</f>
        <v>0</v>
      </c>
      <c r="Y295" s="39">
        <f t="shared" si="86"/>
        <v>0</v>
      </c>
      <c r="Z295" s="38" t="str">
        <f>VLOOKUP($A295,Raw!$B$2:$DG$512,MATCH(DPMS!Z$1,Raw!$B$1:$DG$1,0),0)</f>
        <v>0</v>
      </c>
      <c r="AA295" s="39">
        <f t="shared" si="87"/>
        <v>0</v>
      </c>
      <c r="AB295" s="38" t="str">
        <f>VLOOKUP($A295,Raw!$B$2:$DG$512,MATCH(DPMS!AB$1,Raw!$B$1:$DG$1,0),0)</f>
        <v>16.6</v>
      </c>
      <c r="AD295" s="25" t="e">
        <f t="shared" si="88"/>
        <v>#DIV/0!</v>
      </c>
      <c r="AE295" s="40">
        <f t="shared" si="89"/>
        <v>13.85</v>
      </c>
      <c r="AF295" s="40">
        <f t="shared" si="90"/>
        <v>1.375</v>
      </c>
      <c r="AG295" s="40" t="e">
        <f t="shared" si="91"/>
        <v>#DIV/0!</v>
      </c>
      <c r="AH295" s="40">
        <f t="shared" si="92"/>
        <v>0</v>
      </c>
      <c r="AI295" s="40" t="e">
        <f t="shared" si="93"/>
        <v>#DIV/0!</v>
      </c>
      <c r="AJ295" s="40">
        <f t="shared" si="94"/>
        <v>5.5333333333333341</v>
      </c>
    </row>
    <row r="296" spans="1:36" x14ac:dyDescent="0.3">
      <c r="A296" s="1" t="s">
        <v>5076</v>
      </c>
      <c r="B296" s="36" t="str">
        <f>VLOOKUP($A296,Raw!$B$2:$DG$512,MATCH(DPMS!B$1,Raw!$B$1:$DG$1,0),0)</f>
        <v>0</v>
      </c>
      <c r="C296" s="37" t="e">
        <f t="shared" si="76"/>
        <v>#DIV/0!</v>
      </c>
      <c r="D296" s="36" t="str">
        <f>VLOOKUP($A296,Raw!$B$2:$DG$512,MATCH(DPMS!D$1,Raw!$B$1:$DG$1,0),0)</f>
        <v>0</v>
      </c>
      <c r="E296" s="37" t="e">
        <f t="shared" si="77"/>
        <v>#DIV/0!</v>
      </c>
      <c r="F296" s="36" t="str">
        <f>VLOOKUP($A296,Raw!$B$2:$DG$512,MATCH(DPMS!F$1,Raw!$B$1:$DG$1,0),0)</f>
        <v>0</v>
      </c>
      <c r="G296" s="37" t="e">
        <f t="shared" si="78"/>
        <v>#DIV/0!</v>
      </c>
      <c r="H296" s="36" t="str">
        <f>VLOOKUP($A296,Raw!$B$2:$DG$512,MATCH(DPMS!H$1,Raw!$B$1:$DG$1,0),0)</f>
        <v>0</v>
      </c>
      <c r="I296" s="37" t="e">
        <f t="shared" si="79"/>
        <v>#DIV/0!</v>
      </c>
      <c r="J296" s="36" t="str">
        <f>VLOOKUP($A296,Raw!$B$2:$DG$512,MATCH(DPMS!J$1,Raw!$B$1:$DG$1,0),0)</f>
        <v>0</v>
      </c>
      <c r="K296" s="37" t="e">
        <f t="shared" si="80"/>
        <v>#DIV/0!</v>
      </c>
      <c r="L296" s="36" t="str">
        <f>VLOOKUP($A296,Raw!$B$2:$DG$512,MATCH(DPMS!L$1,Raw!$B$1:$DG$1,0),0)</f>
        <v>0</v>
      </c>
      <c r="M296" s="37" t="e">
        <f t="shared" si="81"/>
        <v>#DIV/0!</v>
      </c>
      <c r="N296" s="36" t="str">
        <f>VLOOKUP($A296,Raw!$B$2:$DG$512,MATCH(DPMS!N$1,Raw!$B$1:$DG$1,0),0)</f>
        <v>0</v>
      </c>
      <c r="P296" s="38" t="str">
        <f>VLOOKUP($A296,Raw!$B$2:$DG$512,MATCH(DPMS!P$1,Raw!$B$1:$DG$1,0),0)</f>
        <v>0</v>
      </c>
      <c r="Q296" s="39" t="e">
        <f t="shared" si="82"/>
        <v>#DIV/0!</v>
      </c>
      <c r="R296" s="38" t="str">
        <f>VLOOKUP($A296,Raw!$B$2:$DG$512,MATCH(DPMS!R$1,Raw!$B$1:$DG$1,0),0)</f>
        <v>0</v>
      </c>
      <c r="S296" s="39" t="e">
        <f t="shared" si="83"/>
        <v>#DIV/0!</v>
      </c>
      <c r="T296" s="38" t="str">
        <f>VLOOKUP($A296,Raw!$B$2:$DG$512,MATCH(DPMS!T$1,Raw!$B$1:$DG$1,0),0)</f>
        <v>0</v>
      </c>
      <c r="U296" s="39" t="e">
        <f t="shared" si="84"/>
        <v>#DIV/0!</v>
      </c>
      <c r="V296" s="38" t="str">
        <f>VLOOKUP($A296,Raw!$B$2:$DG$512,MATCH(DPMS!V$1,Raw!$B$1:$DG$1,0),0)</f>
        <v>0</v>
      </c>
      <c r="W296" s="39" t="e">
        <f t="shared" si="85"/>
        <v>#DIV/0!</v>
      </c>
      <c r="X296" s="38" t="str">
        <f>VLOOKUP($A296,Raw!$B$2:$DG$512,MATCH(DPMS!X$1,Raw!$B$1:$DG$1,0),0)</f>
        <v>0</v>
      </c>
      <c r="Y296" s="39" t="e">
        <f t="shared" si="86"/>
        <v>#DIV/0!</v>
      </c>
      <c r="Z296" s="38" t="str">
        <f>VLOOKUP($A296,Raw!$B$2:$DG$512,MATCH(DPMS!Z$1,Raw!$B$1:$DG$1,0),0)</f>
        <v>0</v>
      </c>
      <c r="AA296" s="39" t="e">
        <f t="shared" si="87"/>
        <v>#DIV/0!</v>
      </c>
      <c r="AB296" s="38" t="str">
        <f>VLOOKUP($A296,Raw!$B$2:$DG$512,MATCH(DPMS!AB$1,Raw!$B$1:$DG$1,0),0)</f>
        <v>0</v>
      </c>
      <c r="AD296" s="25" t="e">
        <f t="shared" si="88"/>
        <v>#DIV/0!</v>
      </c>
      <c r="AE296" s="40" t="e">
        <f t="shared" si="89"/>
        <v>#DIV/0!</v>
      </c>
      <c r="AF296" s="40" t="e">
        <f t="shared" si="90"/>
        <v>#DIV/0!</v>
      </c>
      <c r="AG296" s="40" t="e">
        <f t="shared" si="91"/>
        <v>#DIV/0!</v>
      </c>
      <c r="AH296" s="40">
        <f t="shared" si="92"/>
        <v>0</v>
      </c>
      <c r="AI296" s="40" t="e">
        <f t="shared" si="93"/>
        <v>#DIV/0!</v>
      </c>
      <c r="AJ296" s="40" t="e">
        <f t="shared" si="94"/>
        <v>#DIV/0!</v>
      </c>
    </row>
    <row r="297" spans="1:36" x14ac:dyDescent="0.3">
      <c r="A297" s="1" t="s">
        <v>5085</v>
      </c>
      <c r="B297" s="36" t="str">
        <f>VLOOKUP($A297,Raw!$B$2:$DG$512,MATCH(DPMS!B$1,Raw!$B$1:$DG$1,0),0)</f>
        <v>0</v>
      </c>
      <c r="C297" s="37">
        <f t="shared" si="76"/>
        <v>0</v>
      </c>
      <c r="D297" s="36" t="str">
        <f>VLOOKUP($A297,Raw!$B$2:$DG$512,MATCH(DPMS!D$1,Raw!$B$1:$DG$1,0),0)</f>
        <v>9</v>
      </c>
      <c r="E297" s="37">
        <f t="shared" si="77"/>
        <v>0.1875</v>
      </c>
      <c r="F297" s="36" t="str">
        <f>VLOOKUP($A297,Raw!$B$2:$DG$512,MATCH(DPMS!F$1,Raw!$B$1:$DG$1,0),0)</f>
        <v>28</v>
      </c>
      <c r="G297" s="37">
        <f t="shared" si="78"/>
        <v>0.58333333333333337</v>
      </c>
      <c r="H297" s="36" t="str">
        <f>VLOOKUP($A297,Raw!$B$2:$DG$512,MATCH(DPMS!H$1,Raw!$B$1:$DG$1,0),0)</f>
        <v>11</v>
      </c>
      <c r="I297" s="37">
        <f t="shared" si="79"/>
        <v>0.22916666666666666</v>
      </c>
      <c r="J297" s="36" t="str">
        <f>VLOOKUP($A297,Raw!$B$2:$DG$512,MATCH(DPMS!J$1,Raw!$B$1:$DG$1,0),0)</f>
        <v>0</v>
      </c>
      <c r="K297" s="37">
        <f t="shared" si="80"/>
        <v>0</v>
      </c>
      <c r="L297" s="36" t="str">
        <f>VLOOKUP($A297,Raw!$B$2:$DG$512,MATCH(DPMS!L$1,Raw!$B$1:$DG$1,0),0)</f>
        <v>0</v>
      </c>
      <c r="M297" s="37">
        <f t="shared" si="81"/>
        <v>0</v>
      </c>
      <c r="N297" s="36" t="str">
        <f>VLOOKUP($A297,Raw!$B$2:$DG$512,MATCH(DPMS!N$1,Raw!$B$1:$DG$1,0),0)</f>
        <v>48</v>
      </c>
      <c r="P297" s="38" t="str">
        <f>VLOOKUP($A297,Raw!$B$2:$DG$512,MATCH(DPMS!P$1,Raw!$B$1:$DG$1,0),0)</f>
        <v>0</v>
      </c>
      <c r="Q297" s="39">
        <f t="shared" si="82"/>
        <v>0</v>
      </c>
      <c r="R297" s="38" t="str">
        <f>VLOOKUP($A297,Raw!$B$2:$DG$512,MATCH(DPMS!R$1,Raw!$B$1:$DG$1,0),0)</f>
        <v>119.89345</v>
      </c>
      <c r="S297" s="39">
        <f t="shared" si="83"/>
        <v>0.44328273866237838</v>
      </c>
      <c r="T297" s="38" t="str">
        <f>VLOOKUP($A297,Raw!$B$2:$DG$512,MATCH(DPMS!T$1,Raw!$B$1:$DG$1,0),0)</f>
        <v>96.61562</v>
      </c>
      <c r="U297" s="39">
        <f t="shared" si="84"/>
        <v>0.35721748461791419</v>
      </c>
      <c r="V297" s="38" t="str">
        <f>VLOOKUP($A297,Raw!$B$2:$DG$512,MATCH(DPMS!V$1,Raw!$B$1:$DG$1,0),0)</f>
        <v>53.95815</v>
      </c>
      <c r="W297" s="39">
        <f t="shared" si="85"/>
        <v>0.19949977671970748</v>
      </c>
      <c r="X297" s="38" t="str">
        <f>VLOOKUP($A297,Raw!$B$2:$DG$512,MATCH(DPMS!X$1,Raw!$B$1:$DG$1,0),0)</f>
        <v>0</v>
      </c>
      <c r="Y297" s="39">
        <f t="shared" si="86"/>
        <v>0</v>
      </c>
      <c r="Z297" s="38" t="str">
        <f>VLOOKUP($A297,Raw!$B$2:$DG$512,MATCH(DPMS!Z$1,Raw!$B$1:$DG$1,0),0)</f>
        <v>0</v>
      </c>
      <c r="AA297" s="39">
        <f t="shared" si="87"/>
        <v>0</v>
      </c>
      <c r="AB297" s="38" t="str">
        <f>VLOOKUP($A297,Raw!$B$2:$DG$512,MATCH(DPMS!AB$1,Raw!$B$1:$DG$1,0),0)</f>
        <v>270.46722</v>
      </c>
      <c r="AD297" s="25" t="e">
        <f t="shared" si="88"/>
        <v>#DIV/0!</v>
      </c>
      <c r="AE297" s="40">
        <f t="shared" si="89"/>
        <v>13.321494444444445</v>
      </c>
      <c r="AF297" s="40">
        <f t="shared" si="90"/>
        <v>3.4505578571428575</v>
      </c>
      <c r="AG297" s="40">
        <f t="shared" si="91"/>
        <v>4.9052863636363639</v>
      </c>
      <c r="AH297" s="40">
        <f t="shared" si="92"/>
        <v>0</v>
      </c>
      <c r="AI297" s="40" t="e">
        <f t="shared" si="93"/>
        <v>#DIV/0!</v>
      </c>
      <c r="AJ297" s="40">
        <f t="shared" si="94"/>
        <v>5.6347337499999997</v>
      </c>
    </row>
    <row r="298" spans="1:36" x14ac:dyDescent="0.3">
      <c r="A298" s="1" t="s">
        <v>5118</v>
      </c>
      <c r="B298" s="36" t="str">
        <f>VLOOKUP($A298,Raw!$B$2:$DG$512,MATCH(DPMS!B$1,Raw!$B$1:$DG$1,0),0)</f>
        <v>0</v>
      </c>
      <c r="C298" s="37">
        <f t="shared" si="76"/>
        <v>0</v>
      </c>
      <c r="D298" s="36" t="str">
        <f>VLOOKUP($A298,Raw!$B$2:$DG$512,MATCH(DPMS!D$1,Raw!$B$1:$DG$1,0),0)</f>
        <v>62</v>
      </c>
      <c r="E298" s="37">
        <f t="shared" si="77"/>
        <v>3.6067481093659107E-2</v>
      </c>
      <c r="F298" s="36" t="str">
        <f>VLOOKUP($A298,Raw!$B$2:$DG$512,MATCH(DPMS!F$1,Raw!$B$1:$DG$1,0),0)</f>
        <v>1542</v>
      </c>
      <c r="G298" s="37">
        <f t="shared" si="78"/>
        <v>0.89703315881326351</v>
      </c>
      <c r="H298" s="36" t="str">
        <f>VLOOKUP($A298,Raw!$B$2:$DG$512,MATCH(DPMS!H$1,Raw!$B$1:$DG$1,0),0)</f>
        <v>115</v>
      </c>
      <c r="I298" s="37">
        <f t="shared" si="79"/>
        <v>6.689936009307737E-2</v>
      </c>
      <c r="J298" s="36" t="str">
        <f>VLOOKUP($A298,Raw!$B$2:$DG$512,MATCH(DPMS!J$1,Raw!$B$1:$DG$1,0),0)</f>
        <v>0</v>
      </c>
      <c r="K298" s="37">
        <f t="shared" si="80"/>
        <v>0</v>
      </c>
      <c r="L298" s="36" t="str">
        <f>VLOOKUP($A298,Raw!$B$2:$DG$512,MATCH(DPMS!L$1,Raw!$B$1:$DG$1,0),0)</f>
        <v>0</v>
      </c>
      <c r="M298" s="37">
        <f t="shared" si="81"/>
        <v>0</v>
      </c>
      <c r="N298" s="36" t="str">
        <f>VLOOKUP($A298,Raw!$B$2:$DG$512,MATCH(DPMS!N$1,Raw!$B$1:$DG$1,0),0)</f>
        <v>1719</v>
      </c>
      <c r="P298" s="38" t="str">
        <f>VLOOKUP($A298,Raw!$B$2:$DG$512,MATCH(DPMS!P$1,Raw!$B$1:$DG$1,0),0)</f>
        <v>0</v>
      </c>
      <c r="Q298" s="39">
        <f t="shared" si="82"/>
        <v>0</v>
      </c>
      <c r="R298" s="38" t="str">
        <f>VLOOKUP($A298,Raw!$B$2:$DG$512,MATCH(DPMS!R$1,Raw!$B$1:$DG$1,0),0)</f>
        <v>184.78</v>
      </c>
      <c r="S298" s="39">
        <f t="shared" si="83"/>
        <v>9.0546030097073099E-2</v>
      </c>
      <c r="T298" s="38" t="str">
        <f>VLOOKUP($A298,Raw!$B$2:$DG$512,MATCH(DPMS!T$1,Raw!$B$1:$DG$1,0),0)</f>
        <v>1724.39</v>
      </c>
      <c r="U298" s="39">
        <f t="shared" si="84"/>
        <v>0.8449868429434565</v>
      </c>
      <c r="V298" s="38" t="str">
        <f>VLOOKUP($A298,Raw!$B$2:$DG$512,MATCH(DPMS!V$1,Raw!$B$1:$DG$1,0),0)</f>
        <v>131.56</v>
      </c>
      <c r="W298" s="39">
        <f t="shared" si="85"/>
        <v>6.4467126959470392E-2</v>
      </c>
      <c r="X298" s="38" t="str">
        <f>VLOOKUP($A298,Raw!$B$2:$DG$512,MATCH(DPMS!X$1,Raw!$B$1:$DG$1,0),0)</f>
        <v>0</v>
      </c>
      <c r="Y298" s="39">
        <f t="shared" si="86"/>
        <v>0</v>
      </c>
      <c r="Z298" s="38" t="str">
        <f>VLOOKUP($A298,Raw!$B$2:$DG$512,MATCH(DPMS!Z$1,Raw!$B$1:$DG$1,0),0)</f>
        <v>0</v>
      </c>
      <c r="AA298" s="39">
        <f t="shared" si="87"/>
        <v>0</v>
      </c>
      <c r="AB298" s="38" t="str">
        <f>VLOOKUP($A298,Raw!$B$2:$DG$512,MATCH(DPMS!AB$1,Raw!$B$1:$DG$1,0),0)</f>
        <v>2040.73</v>
      </c>
      <c r="AD298" s="25" t="e">
        <f t="shared" si="88"/>
        <v>#DIV/0!</v>
      </c>
      <c r="AE298" s="40">
        <f t="shared" si="89"/>
        <v>2.9803225806451614</v>
      </c>
      <c r="AF298" s="40">
        <f t="shared" si="90"/>
        <v>1.1182814526588847</v>
      </c>
      <c r="AG298" s="40">
        <f t="shared" si="91"/>
        <v>1.1440000000000001</v>
      </c>
      <c r="AH298" s="40">
        <f t="shared" si="92"/>
        <v>0</v>
      </c>
      <c r="AI298" s="40" t="e">
        <f t="shared" si="93"/>
        <v>#DIV/0!</v>
      </c>
      <c r="AJ298" s="40">
        <f t="shared" si="94"/>
        <v>1.1871611401977895</v>
      </c>
    </row>
    <row r="299" spans="1:36" x14ac:dyDescent="0.3">
      <c r="A299" s="1" t="s">
        <v>5137</v>
      </c>
      <c r="B299" s="36" t="str">
        <f>VLOOKUP($A299,Raw!$B$2:$DG$512,MATCH(DPMS!B$1,Raw!$B$1:$DG$1,0),0)</f>
        <v>0</v>
      </c>
      <c r="C299" s="37">
        <f t="shared" si="76"/>
        <v>0</v>
      </c>
      <c r="D299" s="36" t="str">
        <f>VLOOKUP($A299,Raw!$B$2:$DG$512,MATCH(DPMS!D$1,Raw!$B$1:$DG$1,0),0)</f>
        <v>0</v>
      </c>
      <c r="E299" s="37">
        <f t="shared" si="77"/>
        <v>0</v>
      </c>
      <c r="F299" s="36" t="str">
        <f>VLOOKUP($A299,Raw!$B$2:$DG$512,MATCH(DPMS!F$1,Raw!$B$1:$DG$1,0),0)</f>
        <v>16</v>
      </c>
      <c r="G299" s="37">
        <f t="shared" si="78"/>
        <v>0.88888888888888884</v>
      </c>
      <c r="H299" s="36" t="str">
        <f>VLOOKUP($A299,Raw!$B$2:$DG$512,MATCH(DPMS!H$1,Raw!$B$1:$DG$1,0),0)</f>
        <v>2</v>
      </c>
      <c r="I299" s="37">
        <f t="shared" si="79"/>
        <v>0.1111111111111111</v>
      </c>
      <c r="J299" s="36" t="str">
        <f>VLOOKUP($A299,Raw!$B$2:$DG$512,MATCH(DPMS!J$1,Raw!$B$1:$DG$1,0),0)</f>
        <v>0</v>
      </c>
      <c r="K299" s="37">
        <f t="shared" si="80"/>
        <v>0</v>
      </c>
      <c r="L299" s="36" t="str">
        <f>VLOOKUP($A299,Raw!$B$2:$DG$512,MATCH(DPMS!L$1,Raw!$B$1:$DG$1,0),0)</f>
        <v>0</v>
      </c>
      <c r="M299" s="37">
        <f t="shared" si="81"/>
        <v>0</v>
      </c>
      <c r="N299" s="36" t="str">
        <f>VLOOKUP($A299,Raw!$B$2:$DG$512,MATCH(DPMS!N$1,Raw!$B$1:$DG$1,0),0)</f>
        <v>18</v>
      </c>
      <c r="P299" s="38" t="str">
        <f>VLOOKUP($A299,Raw!$B$2:$DG$512,MATCH(DPMS!P$1,Raw!$B$1:$DG$1,0),0)</f>
        <v>0</v>
      </c>
      <c r="Q299" s="39">
        <f t="shared" si="82"/>
        <v>0</v>
      </c>
      <c r="R299" s="38" t="str">
        <f>VLOOKUP($A299,Raw!$B$2:$DG$512,MATCH(DPMS!R$1,Raw!$B$1:$DG$1,0),0)</f>
        <v>0</v>
      </c>
      <c r="S299" s="39">
        <f t="shared" si="83"/>
        <v>0</v>
      </c>
      <c r="T299" s="38" t="str">
        <f>VLOOKUP($A299,Raw!$B$2:$DG$512,MATCH(DPMS!T$1,Raw!$B$1:$DG$1,0),0)</f>
        <v>32.79</v>
      </c>
      <c r="U299" s="39">
        <f t="shared" si="84"/>
        <v>0.96754204780171138</v>
      </c>
      <c r="V299" s="38" t="str">
        <f>VLOOKUP($A299,Raw!$B$2:$DG$512,MATCH(DPMS!V$1,Raw!$B$1:$DG$1,0),0)</f>
        <v>1.1</v>
      </c>
      <c r="W299" s="39">
        <f t="shared" si="85"/>
        <v>3.2457952198288585E-2</v>
      </c>
      <c r="X299" s="38" t="str">
        <f>VLOOKUP($A299,Raw!$B$2:$DG$512,MATCH(DPMS!X$1,Raw!$B$1:$DG$1,0),0)</f>
        <v>0</v>
      </c>
      <c r="Y299" s="39">
        <f t="shared" si="86"/>
        <v>0</v>
      </c>
      <c r="Z299" s="38" t="str">
        <f>VLOOKUP($A299,Raw!$B$2:$DG$512,MATCH(DPMS!Z$1,Raw!$B$1:$DG$1,0),0)</f>
        <v>0</v>
      </c>
      <c r="AA299" s="39">
        <f t="shared" si="87"/>
        <v>0</v>
      </c>
      <c r="AB299" s="38" t="str">
        <f>VLOOKUP($A299,Raw!$B$2:$DG$512,MATCH(DPMS!AB$1,Raw!$B$1:$DG$1,0),0)</f>
        <v>33.89</v>
      </c>
      <c r="AD299" s="25" t="e">
        <f t="shared" si="88"/>
        <v>#DIV/0!</v>
      </c>
      <c r="AE299" s="40" t="e">
        <f t="shared" si="89"/>
        <v>#DIV/0!</v>
      </c>
      <c r="AF299" s="40">
        <f t="shared" si="90"/>
        <v>2.0493749999999999</v>
      </c>
      <c r="AG299" s="40">
        <f t="shared" si="91"/>
        <v>0.55000000000000004</v>
      </c>
      <c r="AH299" s="40">
        <f t="shared" si="92"/>
        <v>0</v>
      </c>
      <c r="AI299" s="40" t="e">
        <f t="shared" si="93"/>
        <v>#DIV/0!</v>
      </c>
      <c r="AJ299" s="40">
        <f t="shared" si="94"/>
        <v>1.8827777777777779</v>
      </c>
    </row>
    <row r="300" spans="1:36" x14ac:dyDescent="0.3">
      <c r="A300" s="1" t="s">
        <v>5148</v>
      </c>
      <c r="B300" s="36" t="str">
        <f>VLOOKUP($A300,Raw!$B$2:$DG$512,MATCH(DPMS!B$1,Raw!$B$1:$DG$1,0),0)</f>
        <v>0</v>
      </c>
      <c r="C300" s="37">
        <f t="shared" si="76"/>
        <v>0</v>
      </c>
      <c r="D300" s="36" t="str">
        <f>VLOOKUP($A300,Raw!$B$2:$DG$512,MATCH(DPMS!D$1,Raw!$B$1:$DG$1,0),0)</f>
        <v>4</v>
      </c>
      <c r="E300" s="37">
        <f t="shared" si="77"/>
        <v>9.7560975609756101E-2</v>
      </c>
      <c r="F300" s="36" t="str">
        <f>VLOOKUP($A300,Raw!$B$2:$DG$512,MATCH(DPMS!F$1,Raw!$B$1:$DG$1,0),0)</f>
        <v>33</v>
      </c>
      <c r="G300" s="37">
        <f t="shared" si="78"/>
        <v>0.80487804878048785</v>
      </c>
      <c r="H300" s="36" t="str">
        <f>VLOOKUP($A300,Raw!$B$2:$DG$512,MATCH(DPMS!H$1,Raw!$B$1:$DG$1,0),0)</f>
        <v>4</v>
      </c>
      <c r="I300" s="37">
        <f t="shared" si="79"/>
        <v>9.7560975609756101E-2</v>
      </c>
      <c r="J300" s="36" t="str">
        <f>VLOOKUP($A300,Raw!$B$2:$DG$512,MATCH(DPMS!J$1,Raw!$B$1:$DG$1,0),0)</f>
        <v>0</v>
      </c>
      <c r="K300" s="37">
        <f t="shared" si="80"/>
        <v>0</v>
      </c>
      <c r="L300" s="36" t="str">
        <f>VLOOKUP($A300,Raw!$B$2:$DG$512,MATCH(DPMS!L$1,Raw!$B$1:$DG$1,0),0)</f>
        <v>0</v>
      </c>
      <c r="M300" s="37">
        <f t="shared" si="81"/>
        <v>0</v>
      </c>
      <c r="N300" s="36" t="str">
        <f>VLOOKUP($A300,Raw!$B$2:$DG$512,MATCH(DPMS!N$1,Raw!$B$1:$DG$1,0),0)</f>
        <v>41</v>
      </c>
      <c r="P300" s="38" t="str">
        <f>VLOOKUP($A300,Raw!$B$2:$DG$512,MATCH(DPMS!P$1,Raw!$B$1:$DG$1,0),0)</f>
        <v>0</v>
      </c>
      <c r="Q300" s="39">
        <f t="shared" si="82"/>
        <v>0</v>
      </c>
      <c r="R300" s="38" t="str">
        <f>VLOOKUP($A300,Raw!$B$2:$DG$512,MATCH(DPMS!R$1,Raw!$B$1:$DG$1,0),0)</f>
        <v>13.16</v>
      </c>
      <c r="S300" s="39">
        <f t="shared" si="83"/>
        <v>0.19361483007209063</v>
      </c>
      <c r="T300" s="38" t="str">
        <f>VLOOKUP($A300,Raw!$B$2:$DG$512,MATCH(DPMS!T$1,Raw!$B$1:$DG$1,0),0)</f>
        <v>50.05</v>
      </c>
      <c r="U300" s="39">
        <f t="shared" si="84"/>
        <v>0.73635427394438724</v>
      </c>
      <c r="V300" s="38" t="str">
        <f>VLOOKUP($A300,Raw!$B$2:$DG$512,MATCH(DPMS!V$1,Raw!$B$1:$DG$1,0),0)</f>
        <v>4.76</v>
      </c>
      <c r="W300" s="39">
        <f t="shared" si="85"/>
        <v>7.0030895983522135E-2</v>
      </c>
      <c r="X300" s="38" t="str">
        <f>VLOOKUP($A300,Raw!$B$2:$DG$512,MATCH(DPMS!X$1,Raw!$B$1:$DG$1,0),0)</f>
        <v>0</v>
      </c>
      <c r="Y300" s="39">
        <f t="shared" si="86"/>
        <v>0</v>
      </c>
      <c r="Z300" s="38" t="str">
        <f>VLOOKUP($A300,Raw!$B$2:$DG$512,MATCH(DPMS!Z$1,Raw!$B$1:$DG$1,0),0)</f>
        <v>0</v>
      </c>
      <c r="AA300" s="39">
        <f t="shared" si="87"/>
        <v>0</v>
      </c>
      <c r="AB300" s="38" t="str">
        <f>VLOOKUP($A300,Raw!$B$2:$DG$512,MATCH(DPMS!AB$1,Raw!$B$1:$DG$1,0),0)</f>
        <v>67.97</v>
      </c>
      <c r="AD300" s="25" t="e">
        <f t="shared" si="88"/>
        <v>#DIV/0!</v>
      </c>
      <c r="AE300" s="40">
        <f t="shared" si="89"/>
        <v>3.29</v>
      </c>
      <c r="AF300" s="40">
        <f t="shared" si="90"/>
        <v>1.5166666666666666</v>
      </c>
      <c r="AG300" s="40">
        <f t="shared" si="91"/>
        <v>1.19</v>
      </c>
      <c r="AH300" s="40">
        <f t="shared" si="92"/>
        <v>0</v>
      </c>
      <c r="AI300" s="40" t="e">
        <f t="shared" si="93"/>
        <v>#DIV/0!</v>
      </c>
      <c r="AJ300" s="40">
        <f t="shared" si="94"/>
        <v>1.6578048780487804</v>
      </c>
    </row>
    <row r="301" spans="1:36" x14ac:dyDescent="0.3">
      <c r="A301" s="1" t="s">
        <v>5168</v>
      </c>
      <c r="B301" s="36" t="str">
        <f>VLOOKUP($A301,Raw!$B$2:$DG$512,MATCH(DPMS!B$1,Raw!$B$1:$DG$1,0),0)</f>
        <v>0</v>
      </c>
      <c r="C301" s="37" t="e">
        <f t="shared" si="76"/>
        <v>#DIV/0!</v>
      </c>
      <c r="D301" s="36" t="str">
        <f>VLOOKUP($A301,Raw!$B$2:$DG$512,MATCH(DPMS!D$1,Raw!$B$1:$DG$1,0),0)</f>
        <v>0</v>
      </c>
      <c r="E301" s="37" t="e">
        <f t="shared" si="77"/>
        <v>#DIV/0!</v>
      </c>
      <c r="F301" s="36" t="str">
        <f>VLOOKUP($A301,Raw!$B$2:$DG$512,MATCH(DPMS!F$1,Raw!$B$1:$DG$1,0),0)</f>
        <v>0</v>
      </c>
      <c r="G301" s="37" t="e">
        <f t="shared" si="78"/>
        <v>#DIV/0!</v>
      </c>
      <c r="H301" s="36" t="str">
        <f>VLOOKUP($A301,Raw!$B$2:$DG$512,MATCH(DPMS!H$1,Raw!$B$1:$DG$1,0),0)</f>
        <v>0</v>
      </c>
      <c r="I301" s="37" t="e">
        <f t="shared" si="79"/>
        <v>#DIV/0!</v>
      </c>
      <c r="J301" s="36" t="str">
        <f>VLOOKUP($A301,Raw!$B$2:$DG$512,MATCH(DPMS!J$1,Raw!$B$1:$DG$1,0),0)</f>
        <v>0</v>
      </c>
      <c r="K301" s="37" t="e">
        <f t="shared" si="80"/>
        <v>#DIV/0!</v>
      </c>
      <c r="L301" s="36" t="str">
        <f>VLOOKUP($A301,Raw!$B$2:$DG$512,MATCH(DPMS!L$1,Raw!$B$1:$DG$1,0),0)</f>
        <v>0</v>
      </c>
      <c r="M301" s="37" t="e">
        <f t="shared" si="81"/>
        <v>#DIV/0!</v>
      </c>
      <c r="N301" s="36" t="str">
        <f>VLOOKUP($A301,Raw!$B$2:$DG$512,MATCH(DPMS!N$1,Raw!$B$1:$DG$1,0),0)</f>
        <v>0</v>
      </c>
      <c r="P301" s="38" t="str">
        <f>VLOOKUP($A301,Raw!$B$2:$DG$512,MATCH(DPMS!P$1,Raw!$B$1:$DG$1,0),0)</f>
        <v>0</v>
      </c>
      <c r="Q301" s="39" t="e">
        <f t="shared" si="82"/>
        <v>#DIV/0!</v>
      </c>
      <c r="R301" s="38" t="str">
        <f>VLOOKUP($A301,Raw!$B$2:$DG$512,MATCH(DPMS!R$1,Raw!$B$1:$DG$1,0),0)</f>
        <v>0</v>
      </c>
      <c r="S301" s="39" t="e">
        <f t="shared" si="83"/>
        <v>#DIV/0!</v>
      </c>
      <c r="T301" s="38" t="str">
        <f>VLOOKUP($A301,Raw!$B$2:$DG$512,MATCH(DPMS!T$1,Raw!$B$1:$DG$1,0),0)</f>
        <v>0</v>
      </c>
      <c r="U301" s="39" t="e">
        <f t="shared" si="84"/>
        <v>#DIV/0!</v>
      </c>
      <c r="V301" s="38" t="str">
        <f>VLOOKUP($A301,Raw!$B$2:$DG$512,MATCH(DPMS!V$1,Raw!$B$1:$DG$1,0),0)</f>
        <v>0</v>
      </c>
      <c r="W301" s="39" t="e">
        <f t="shared" si="85"/>
        <v>#DIV/0!</v>
      </c>
      <c r="X301" s="38" t="str">
        <f>VLOOKUP($A301,Raw!$B$2:$DG$512,MATCH(DPMS!X$1,Raw!$B$1:$DG$1,0),0)</f>
        <v>0</v>
      </c>
      <c r="Y301" s="39" t="e">
        <f t="shared" si="86"/>
        <v>#DIV/0!</v>
      </c>
      <c r="Z301" s="38" t="str">
        <f>VLOOKUP($A301,Raw!$B$2:$DG$512,MATCH(DPMS!Z$1,Raw!$B$1:$DG$1,0),0)</f>
        <v>0</v>
      </c>
      <c r="AA301" s="39" t="e">
        <f t="shared" si="87"/>
        <v>#DIV/0!</v>
      </c>
      <c r="AB301" s="38" t="str">
        <f>VLOOKUP($A301,Raw!$B$2:$DG$512,MATCH(DPMS!AB$1,Raw!$B$1:$DG$1,0),0)</f>
        <v>0</v>
      </c>
      <c r="AD301" s="25" t="e">
        <f t="shared" si="88"/>
        <v>#DIV/0!</v>
      </c>
      <c r="AE301" s="40" t="e">
        <f t="shared" si="89"/>
        <v>#DIV/0!</v>
      </c>
      <c r="AF301" s="40" t="e">
        <f t="shared" si="90"/>
        <v>#DIV/0!</v>
      </c>
      <c r="AG301" s="40" t="e">
        <f t="shared" si="91"/>
        <v>#DIV/0!</v>
      </c>
      <c r="AH301" s="40">
        <f t="shared" si="92"/>
        <v>0</v>
      </c>
      <c r="AI301" s="40" t="e">
        <f t="shared" si="93"/>
        <v>#DIV/0!</v>
      </c>
      <c r="AJ301" s="40" t="e">
        <f t="shared" si="94"/>
        <v>#DIV/0!</v>
      </c>
    </row>
    <row r="302" spans="1:36" x14ac:dyDescent="0.3">
      <c r="A302" s="1" t="s">
        <v>5175</v>
      </c>
      <c r="B302" s="36" t="str">
        <f>VLOOKUP($A302,Raw!$B$2:$DG$512,MATCH(DPMS!B$1,Raw!$B$1:$DG$1,0),0)</f>
        <v>0</v>
      </c>
      <c r="C302" s="37">
        <f t="shared" si="76"/>
        <v>0</v>
      </c>
      <c r="D302" s="36" t="str">
        <f>VLOOKUP($A302,Raw!$B$2:$DG$512,MATCH(DPMS!D$1,Raw!$B$1:$DG$1,0),0)</f>
        <v>1</v>
      </c>
      <c r="E302" s="37">
        <f t="shared" si="77"/>
        <v>0.2</v>
      </c>
      <c r="F302" s="36" t="str">
        <f>VLOOKUP($A302,Raw!$B$2:$DG$512,MATCH(DPMS!F$1,Raw!$B$1:$DG$1,0),0)</f>
        <v>2</v>
      </c>
      <c r="G302" s="37">
        <f t="shared" si="78"/>
        <v>0.4</v>
      </c>
      <c r="H302" s="36" t="str">
        <f>VLOOKUP($A302,Raw!$B$2:$DG$512,MATCH(DPMS!H$1,Raw!$B$1:$DG$1,0),0)</f>
        <v>1</v>
      </c>
      <c r="I302" s="37">
        <f t="shared" si="79"/>
        <v>0.2</v>
      </c>
      <c r="J302" s="36" t="str">
        <f>VLOOKUP($A302,Raw!$B$2:$DG$512,MATCH(DPMS!J$1,Raw!$B$1:$DG$1,0),0)</f>
        <v>1</v>
      </c>
      <c r="K302" s="37">
        <f t="shared" si="80"/>
        <v>0.2</v>
      </c>
      <c r="L302" s="36" t="str">
        <f>VLOOKUP($A302,Raw!$B$2:$DG$512,MATCH(DPMS!L$1,Raw!$B$1:$DG$1,0),0)</f>
        <v>0</v>
      </c>
      <c r="M302" s="37">
        <f t="shared" si="81"/>
        <v>0</v>
      </c>
      <c r="N302" s="36" t="str">
        <f>VLOOKUP($A302,Raw!$B$2:$DG$512,MATCH(DPMS!N$1,Raw!$B$1:$DG$1,0),0)</f>
        <v>5</v>
      </c>
      <c r="P302" s="38" t="str">
        <f>VLOOKUP($A302,Raw!$B$2:$DG$512,MATCH(DPMS!P$1,Raw!$B$1:$DG$1,0),0)</f>
        <v>0</v>
      </c>
      <c r="Q302" s="39">
        <f t="shared" si="82"/>
        <v>0</v>
      </c>
      <c r="R302" s="38" t="str">
        <f>VLOOKUP($A302,Raw!$B$2:$DG$512,MATCH(DPMS!R$1,Raw!$B$1:$DG$1,0),0)</f>
        <v>14.33</v>
      </c>
      <c r="S302" s="39">
        <f t="shared" si="83"/>
        <v>7.8684902382400934E-4</v>
      </c>
      <c r="T302" s="38" t="str">
        <f>VLOOKUP($A302,Raw!$B$2:$DG$512,MATCH(DPMS!T$1,Raw!$B$1:$DG$1,0),0)</f>
        <v>6.56</v>
      </c>
      <c r="U302" s="39">
        <f t="shared" si="84"/>
        <v>3.6020443798224014E-4</v>
      </c>
      <c r="V302" s="38" t="str">
        <f>VLOOKUP($A302,Raw!$B$2:$DG$512,MATCH(DPMS!V$1,Raw!$B$1:$DG$1,0),0)</f>
        <v>2.74</v>
      </c>
      <c r="W302" s="39">
        <f t="shared" si="85"/>
        <v>1.5045124391331374E-4</v>
      </c>
      <c r="X302" s="38" t="str">
        <f>VLOOKUP($A302,Raw!$B$2:$DG$512,MATCH(DPMS!X$1,Raw!$B$1:$DG$1,0),0)</f>
        <v>18188.25</v>
      </c>
      <c r="Y302" s="39">
        <f t="shared" si="86"/>
        <v>0.99870249529428035</v>
      </c>
      <c r="Z302" s="38" t="str">
        <f>VLOOKUP($A302,Raw!$B$2:$DG$512,MATCH(DPMS!Z$1,Raw!$B$1:$DG$1,0),0)</f>
        <v>0</v>
      </c>
      <c r="AA302" s="39">
        <f t="shared" si="87"/>
        <v>0</v>
      </c>
      <c r="AB302" s="38" t="str">
        <f>VLOOKUP($A302,Raw!$B$2:$DG$512,MATCH(DPMS!AB$1,Raw!$B$1:$DG$1,0),0)</f>
        <v>18211.88</v>
      </c>
      <c r="AD302" s="25" t="e">
        <f t="shared" si="88"/>
        <v>#DIV/0!</v>
      </c>
      <c r="AE302" s="40">
        <f t="shared" si="89"/>
        <v>14.33</v>
      </c>
      <c r="AF302" s="40">
        <f t="shared" si="90"/>
        <v>3.28</v>
      </c>
      <c r="AG302" s="40">
        <f t="shared" si="91"/>
        <v>2.74</v>
      </c>
      <c r="AH302" s="40">
        <f t="shared" si="92"/>
        <v>9094.125</v>
      </c>
      <c r="AI302" s="40" t="e">
        <f t="shared" si="93"/>
        <v>#DIV/0!</v>
      </c>
      <c r="AJ302" s="40">
        <f t="shared" si="94"/>
        <v>3642.3760000000002</v>
      </c>
    </row>
    <row r="303" spans="1:36" x14ac:dyDescent="0.3">
      <c r="A303" s="1" t="s">
        <v>5193</v>
      </c>
      <c r="B303" s="36" t="str">
        <f>VLOOKUP($A303,Raw!$B$2:$DG$512,MATCH(DPMS!B$1,Raw!$B$1:$DG$1,0),0)</f>
        <v>0</v>
      </c>
      <c r="C303" s="37">
        <f t="shared" si="76"/>
        <v>0</v>
      </c>
      <c r="D303" s="36" t="str">
        <f>VLOOKUP($A303,Raw!$B$2:$DG$512,MATCH(DPMS!D$1,Raw!$B$1:$DG$1,0),0)</f>
        <v>45</v>
      </c>
      <c r="E303" s="37">
        <f t="shared" si="77"/>
        <v>5.9366754617414245E-2</v>
      </c>
      <c r="F303" s="36" t="str">
        <f>VLOOKUP($A303,Raw!$B$2:$DG$512,MATCH(DPMS!F$1,Raw!$B$1:$DG$1,0),0)</f>
        <v>654</v>
      </c>
      <c r="G303" s="37">
        <f t="shared" si="78"/>
        <v>0.86279683377308702</v>
      </c>
      <c r="H303" s="36" t="str">
        <f>VLOOKUP($A303,Raw!$B$2:$DG$512,MATCH(DPMS!H$1,Raw!$B$1:$DG$1,0),0)</f>
        <v>59</v>
      </c>
      <c r="I303" s="37">
        <f t="shared" si="79"/>
        <v>7.7836411609498682E-2</v>
      </c>
      <c r="J303" s="36" t="str">
        <f>VLOOKUP($A303,Raw!$B$2:$DG$512,MATCH(DPMS!J$1,Raw!$B$1:$DG$1,0),0)</f>
        <v>0</v>
      </c>
      <c r="K303" s="37">
        <f t="shared" si="80"/>
        <v>0</v>
      </c>
      <c r="L303" s="36" t="str">
        <f>VLOOKUP($A303,Raw!$B$2:$DG$512,MATCH(DPMS!L$1,Raw!$B$1:$DG$1,0),0)</f>
        <v>0</v>
      </c>
      <c r="M303" s="37">
        <f t="shared" si="81"/>
        <v>0</v>
      </c>
      <c r="N303" s="36" t="str">
        <f>VLOOKUP($A303,Raw!$B$2:$DG$512,MATCH(DPMS!N$1,Raw!$B$1:$DG$1,0),0)</f>
        <v>758</v>
      </c>
      <c r="P303" s="38" t="str">
        <f>VLOOKUP($A303,Raw!$B$2:$DG$512,MATCH(DPMS!P$1,Raw!$B$1:$DG$1,0),0)</f>
        <v>0</v>
      </c>
      <c r="Q303" s="39">
        <f t="shared" si="82"/>
        <v>0</v>
      </c>
      <c r="R303" s="38" t="str">
        <f>VLOOKUP($A303,Raw!$B$2:$DG$512,MATCH(DPMS!R$1,Raw!$B$1:$DG$1,0),0)</f>
        <v>311.84046</v>
      </c>
      <c r="S303" s="39">
        <f t="shared" si="83"/>
        <v>0.1649928642172952</v>
      </c>
      <c r="T303" s="38" t="str">
        <f>VLOOKUP($A303,Raw!$B$2:$DG$512,MATCH(DPMS!T$1,Raw!$B$1:$DG$1,0),0)</f>
        <v>1301.84852</v>
      </c>
      <c r="U303" s="39">
        <f t="shared" si="84"/>
        <v>0.68880002322933565</v>
      </c>
      <c r="V303" s="38" t="str">
        <f>VLOOKUP($A303,Raw!$B$2:$DG$512,MATCH(DPMS!V$1,Raw!$B$1:$DG$1,0),0)</f>
        <v>276.33494</v>
      </c>
      <c r="W303" s="39">
        <f t="shared" si="85"/>
        <v>0.14620711255336916</v>
      </c>
      <c r="X303" s="38" t="str">
        <f>VLOOKUP($A303,Raw!$B$2:$DG$512,MATCH(DPMS!X$1,Raw!$B$1:$DG$1,0),0)</f>
        <v>0</v>
      </c>
      <c r="Y303" s="39">
        <f t="shared" si="86"/>
        <v>0</v>
      </c>
      <c r="Z303" s="38" t="str">
        <f>VLOOKUP($A303,Raw!$B$2:$DG$512,MATCH(DPMS!Z$1,Raw!$B$1:$DG$1,0),0)</f>
        <v>0</v>
      </c>
      <c r="AA303" s="39">
        <f t="shared" si="87"/>
        <v>0</v>
      </c>
      <c r="AB303" s="38" t="str">
        <f>VLOOKUP($A303,Raw!$B$2:$DG$512,MATCH(DPMS!AB$1,Raw!$B$1:$DG$1,0),0)</f>
        <v>1890.02392</v>
      </c>
      <c r="AD303" s="25" t="e">
        <f t="shared" si="88"/>
        <v>#DIV/0!</v>
      </c>
      <c r="AE303" s="40">
        <f t="shared" si="89"/>
        <v>6.9297880000000003</v>
      </c>
      <c r="AF303" s="40">
        <f t="shared" si="90"/>
        <v>1.9905940672782876</v>
      </c>
      <c r="AG303" s="40">
        <f t="shared" si="91"/>
        <v>4.6836430508474578</v>
      </c>
      <c r="AH303" s="40">
        <f t="shared" si="92"/>
        <v>0</v>
      </c>
      <c r="AI303" s="40" t="e">
        <f t="shared" si="93"/>
        <v>#DIV/0!</v>
      </c>
      <c r="AJ303" s="40">
        <f t="shared" si="94"/>
        <v>2.4934352506596307</v>
      </c>
    </row>
    <row r="304" spans="1:36" x14ac:dyDescent="0.3">
      <c r="A304" s="1" t="s">
        <v>5206</v>
      </c>
      <c r="B304" s="36" t="str">
        <f>VLOOKUP($A304,Raw!$B$2:$DG$512,MATCH(DPMS!B$1,Raw!$B$1:$DG$1,0),0)</f>
        <v>0</v>
      </c>
      <c r="C304" s="37">
        <f t="shared" si="76"/>
        <v>0</v>
      </c>
      <c r="D304" s="36" t="str">
        <f>VLOOKUP($A304,Raw!$B$2:$DG$512,MATCH(DPMS!D$1,Raw!$B$1:$DG$1,0),0)</f>
        <v>0</v>
      </c>
      <c r="E304" s="37">
        <f t="shared" si="77"/>
        <v>0</v>
      </c>
      <c r="F304" s="36" t="str">
        <f>VLOOKUP($A304,Raw!$B$2:$DG$512,MATCH(DPMS!F$1,Raw!$B$1:$DG$1,0),0)</f>
        <v>76</v>
      </c>
      <c r="G304" s="37">
        <f t="shared" si="78"/>
        <v>0.97435897435897434</v>
      </c>
      <c r="H304" s="36" t="str">
        <f>VLOOKUP($A304,Raw!$B$2:$DG$512,MATCH(DPMS!H$1,Raw!$B$1:$DG$1,0),0)</f>
        <v>2</v>
      </c>
      <c r="I304" s="37">
        <f t="shared" si="79"/>
        <v>2.564102564102564E-2</v>
      </c>
      <c r="J304" s="36" t="str">
        <f>VLOOKUP($A304,Raw!$B$2:$DG$512,MATCH(DPMS!J$1,Raw!$B$1:$DG$1,0),0)</f>
        <v>0</v>
      </c>
      <c r="K304" s="37">
        <f t="shared" si="80"/>
        <v>0</v>
      </c>
      <c r="L304" s="36" t="str">
        <f>VLOOKUP($A304,Raw!$B$2:$DG$512,MATCH(DPMS!L$1,Raw!$B$1:$DG$1,0),0)</f>
        <v>0</v>
      </c>
      <c r="M304" s="37">
        <f t="shared" si="81"/>
        <v>0</v>
      </c>
      <c r="N304" s="36" t="str">
        <f>VLOOKUP($A304,Raw!$B$2:$DG$512,MATCH(DPMS!N$1,Raw!$B$1:$DG$1,0),0)</f>
        <v>78</v>
      </c>
      <c r="P304" s="38" t="str">
        <f>VLOOKUP($A304,Raw!$B$2:$DG$512,MATCH(DPMS!P$1,Raw!$B$1:$DG$1,0),0)</f>
        <v>0</v>
      </c>
      <c r="Q304" s="39">
        <f t="shared" si="82"/>
        <v>0</v>
      </c>
      <c r="R304" s="38" t="str">
        <f>VLOOKUP($A304,Raw!$B$2:$DG$512,MATCH(DPMS!R$1,Raw!$B$1:$DG$1,0),0)</f>
        <v>0</v>
      </c>
      <c r="S304" s="39">
        <f t="shared" si="83"/>
        <v>0</v>
      </c>
      <c r="T304" s="38" t="str">
        <f>VLOOKUP($A304,Raw!$B$2:$DG$512,MATCH(DPMS!T$1,Raw!$B$1:$DG$1,0),0)</f>
        <v>94.443</v>
      </c>
      <c r="U304" s="39">
        <f t="shared" si="84"/>
        <v>0.96993442572442368</v>
      </c>
      <c r="V304" s="38" t="str">
        <f>VLOOKUP($A304,Raw!$B$2:$DG$512,MATCH(DPMS!V$1,Raw!$B$1:$DG$1,0),0)</f>
        <v>2.9275</v>
      </c>
      <c r="W304" s="39">
        <f t="shared" si="85"/>
        <v>3.0065574275576278E-2</v>
      </c>
      <c r="X304" s="38" t="str">
        <f>VLOOKUP($A304,Raw!$B$2:$DG$512,MATCH(DPMS!X$1,Raw!$B$1:$DG$1,0),0)</f>
        <v>0</v>
      </c>
      <c r="Y304" s="39">
        <f t="shared" si="86"/>
        <v>0</v>
      </c>
      <c r="Z304" s="38" t="str">
        <f>VLOOKUP($A304,Raw!$B$2:$DG$512,MATCH(DPMS!Z$1,Raw!$B$1:$DG$1,0),0)</f>
        <v>0</v>
      </c>
      <c r="AA304" s="39">
        <f t="shared" si="87"/>
        <v>0</v>
      </c>
      <c r="AB304" s="38" t="str">
        <f>VLOOKUP($A304,Raw!$B$2:$DG$512,MATCH(DPMS!AB$1,Raw!$B$1:$DG$1,0),0)</f>
        <v>97.3705</v>
      </c>
      <c r="AD304" s="25" t="e">
        <f t="shared" si="88"/>
        <v>#DIV/0!</v>
      </c>
      <c r="AE304" s="40" t="e">
        <f t="shared" si="89"/>
        <v>#DIV/0!</v>
      </c>
      <c r="AF304" s="40">
        <f t="shared" si="90"/>
        <v>1.242671052631579</v>
      </c>
      <c r="AG304" s="40">
        <f t="shared" si="91"/>
        <v>1.4637500000000001</v>
      </c>
      <c r="AH304" s="40">
        <f t="shared" si="92"/>
        <v>0</v>
      </c>
      <c r="AI304" s="40" t="e">
        <f t="shared" si="93"/>
        <v>#DIV/0!</v>
      </c>
      <c r="AJ304" s="40">
        <f t="shared" si="94"/>
        <v>1.2483397435897436</v>
      </c>
    </row>
    <row r="305" spans="1:36" x14ac:dyDescent="0.3">
      <c r="A305" s="1" t="s">
        <v>5216</v>
      </c>
      <c r="B305" s="36" t="str">
        <f>VLOOKUP($A305,Raw!$B$2:$DG$512,MATCH(DPMS!B$1,Raw!$B$1:$DG$1,0),0)</f>
        <v>0</v>
      </c>
      <c r="C305" s="37">
        <f t="shared" si="76"/>
        <v>0</v>
      </c>
      <c r="D305" s="36" t="str">
        <f>VLOOKUP($A305,Raw!$B$2:$DG$512,MATCH(DPMS!D$1,Raw!$B$1:$DG$1,0),0)</f>
        <v>0</v>
      </c>
      <c r="E305" s="37">
        <f t="shared" si="77"/>
        <v>0</v>
      </c>
      <c r="F305" s="36" t="str">
        <f>VLOOKUP($A305,Raw!$B$2:$DG$512,MATCH(DPMS!F$1,Raw!$B$1:$DG$1,0),0)</f>
        <v>8</v>
      </c>
      <c r="G305" s="37">
        <f t="shared" si="78"/>
        <v>0.88888888888888884</v>
      </c>
      <c r="H305" s="36" t="str">
        <f>VLOOKUP($A305,Raw!$B$2:$DG$512,MATCH(DPMS!H$1,Raw!$B$1:$DG$1,0),0)</f>
        <v>1</v>
      </c>
      <c r="I305" s="37">
        <f t="shared" si="79"/>
        <v>0.1111111111111111</v>
      </c>
      <c r="J305" s="36" t="str">
        <f>VLOOKUP($A305,Raw!$B$2:$DG$512,MATCH(DPMS!J$1,Raw!$B$1:$DG$1,0),0)</f>
        <v>0</v>
      </c>
      <c r="K305" s="37">
        <f t="shared" si="80"/>
        <v>0</v>
      </c>
      <c r="L305" s="36" t="str">
        <f>VLOOKUP($A305,Raw!$B$2:$DG$512,MATCH(DPMS!L$1,Raw!$B$1:$DG$1,0),0)</f>
        <v>0</v>
      </c>
      <c r="M305" s="37">
        <f t="shared" si="81"/>
        <v>0</v>
      </c>
      <c r="N305" s="36" t="str">
        <f>VLOOKUP($A305,Raw!$B$2:$DG$512,MATCH(DPMS!N$1,Raw!$B$1:$DG$1,0),0)</f>
        <v>9</v>
      </c>
      <c r="P305" s="38" t="str">
        <f>VLOOKUP($A305,Raw!$B$2:$DG$512,MATCH(DPMS!P$1,Raw!$B$1:$DG$1,0),0)</f>
        <v>0</v>
      </c>
      <c r="Q305" s="39">
        <f t="shared" si="82"/>
        <v>0</v>
      </c>
      <c r="R305" s="38" t="str">
        <f>VLOOKUP($A305,Raw!$B$2:$DG$512,MATCH(DPMS!R$1,Raw!$B$1:$DG$1,0),0)</f>
        <v>0</v>
      </c>
      <c r="S305" s="39">
        <f t="shared" si="83"/>
        <v>0</v>
      </c>
      <c r="T305" s="38" t="str">
        <f>VLOOKUP($A305,Raw!$B$2:$DG$512,MATCH(DPMS!T$1,Raw!$B$1:$DG$1,0),0)</f>
        <v>6.52</v>
      </c>
      <c r="U305" s="39">
        <f t="shared" si="84"/>
        <v>0.92351274787535409</v>
      </c>
      <c r="V305" s="38" t="str">
        <f>VLOOKUP($A305,Raw!$B$2:$DG$512,MATCH(DPMS!V$1,Raw!$B$1:$DG$1,0),0)</f>
        <v>0.54</v>
      </c>
      <c r="W305" s="39">
        <f t="shared" si="85"/>
        <v>7.6487252124645896E-2</v>
      </c>
      <c r="X305" s="38" t="str">
        <f>VLOOKUP($A305,Raw!$B$2:$DG$512,MATCH(DPMS!X$1,Raw!$B$1:$DG$1,0),0)</f>
        <v>0</v>
      </c>
      <c r="Y305" s="39">
        <f t="shared" si="86"/>
        <v>0</v>
      </c>
      <c r="Z305" s="38" t="str">
        <f>VLOOKUP($A305,Raw!$B$2:$DG$512,MATCH(DPMS!Z$1,Raw!$B$1:$DG$1,0),0)</f>
        <v>0</v>
      </c>
      <c r="AA305" s="39">
        <f t="shared" si="87"/>
        <v>0</v>
      </c>
      <c r="AB305" s="38" t="str">
        <f>VLOOKUP($A305,Raw!$B$2:$DG$512,MATCH(DPMS!AB$1,Raw!$B$1:$DG$1,0),0)</f>
        <v>7.06</v>
      </c>
      <c r="AD305" s="25" t="e">
        <f t="shared" si="88"/>
        <v>#DIV/0!</v>
      </c>
      <c r="AE305" s="40" t="e">
        <f t="shared" si="89"/>
        <v>#DIV/0!</v>
      </c>
      <c r="AF305" s="40">
        <f t="shared" si="90"/>
        <v>0.81499999999999995</v>
      </c>
      <c r="AG305" s="40">
        <f t="shared" si="91"/>
        <v>0.54</v>
      </c>
      <c r="AH305" s="40">
        <f t="shared" si="92"/>
        <v>0</v>
      </c>
      <c r="AI305" s="40" t="e">
        <f t="shared" si="93"/>
        <v>#DIV/0!</v>
      </c>
      <c r="AJ305" s="40">
        <f t="shared" si="94"/>
        <v>0.78444444444444439</v>
      </c>
    </row>
    <row r="306" spans="1:36" x14ac:dyDescent="0.3">
      <c r="A306" s="1" t="s">
        <v>5227</v>
      </c>
      <c r="B306" s="36" t="str">
        <f>VLOOKUP($A306,Raw!$B$2:$DG$512,MATCH(DPMS!B$1,Raw!$B$1:$DG$1,0),0)</f>
        <v>0</v>
      </c>
      <c r="C306" s="37">
        <f t="shared" si="76"/>
        <v>0</v>
      </c>
      <c r="D306" s="36" t="str">
        <f>VLOOKUP($A306,Raw!$B$2:$DG$512,MATCH(DPMS!D$1,Raw!$B$1:$DG$1,0),0)</f>
        <v>46</v>
      </c>
      <c r="E306" s="37">
        <f t="shared" si="77"/>
        <v>6.397774687065369E-2</v>
      </c>
      <c r="F306" s="36" t="str">
        <f>VLOOKUP($A306,Raw!$B$2:$DG$512,MATCH(DPMS!F$1,Raw!$B$1:$DG$1,0),0)</f>
        <v>629</v>
      </c>
      <c r="G306" s="37">
        <f t="shared" si="78"/>
        <v>0.87482614742698195</v>
      </c>
      <c r="H306" s="36" t="str">
        <f>VLOOKUP($A306,Raw!$B$2:$DG$512,MATCH(DPMS!H$1,Raw!$B$1:$DG$1,0),0)</f>
        <v>44</v>
      </c>
      <c r="I306" s="37">
        <f t="shared" si="79"/>
        <v>6.1196105702364396E-2</v>
      </c>
      <c r="J306" s="36" t="str">
        <f>VLOOKUP($A306,Raw!$B$2:$DG$512,MATCH(DPMS!J$1,Raw!$B$1:$DG$1,0),0)</f>
        <v>0</v>
      </c>
      <c r="K306" s="37">
        <f t="shared" si="80"/>
        <v>0</v>
      </c>
      <c r="L306" s="36" t="str">
        <f>VLOOKUP($A306,Raw!$B$2:$DG$512,MATCH(DPMS!L$1,Raw!$B$1:$DG$1,0),0)</f>
        <v>0</v>
      </c>
      <c r="M306" s="37">
        <f t="shared" si="81"/>
        <v>0</v>
      </c>
      <c r="N306" s="36" t="str">
        <f>VLOOKUP($A306,Raw!$B$2:$DG$512,MATCH(DPMS!N$1,Raw!$B$1:$DG$1,0),0)</f>
        <v>719</v>
      </c>
      <c r="P306" s="38" t="str">
        <f>VLOOKUP($A306,Raw!$B$2:$DG$512,MATCH(DPMS!P$1,Raw!$B$1:$DG$1,0),0)</f>
        <v>0</v>
      </c>
      <c r="Q306" s="39">
        <f t="shared" si="82"/>
        <v>0</v>
      </c>
      <c r="R306" s="38" t="str">
        <f>VLOOKUP($A306,Raw!$B$2:$DG$512,MATCH(DPMS!R$1,Raw!$B$1:$DG$1,0),0)</f>
        <v>174.1298</v>
      </c>
      <c r="S306" s="39">
        <f t="shared" si="83"/>
        <v>0.2165973760751983</v>
      </c>
      <c r="T306" s="38" t="str">
        <f>VLOOKUP($A306,Raw!$B$2:$DG$512,MATCH(DPMS!T$1,Raw!$B$1:$DG$1,0),0)</f>
        <v>581.48545</v>
      </c>
      <c r="U306" s="39">
        <f t="shared" si="84"/>
        <v>0.72330079455616403</v>
      </c>
      <c r="V306" s="38" t="str">
        <f>VLOOKUP($A306,Raw!$B$2:$DG$512,MATCH(DPMS!V$1,Raw!$B$1:$DG$1,0),0)</f>
        <v>48.31785</v>
      </c>
      <c r="W306" s="39">
        <f t="shared" si="85"/>
        <v>6.0101829368637769E-2</v>
      </c>
      <c r="X306" s="38" t="str">
        <f>VLOOKUP($A306,Raw!$B$2:$DG$512,MATCH(DPMS!X$1,Raw!$B$1:$DG$1,0),0)</f>
        <v>0</v>
      </c>
      <c r="Y306" s="39">
        <f t="shared" si="86"/>
        <v>0</v>
      </c>
      <c r="Z306" s="38" t="str">
        <f>VLOOKUP($A306,Raw!$B$2:$DG$512,MATCH(DPMS!Z$1,Raw!$B$1:$DG$1,0),0)</f>
        <v>0</v>
      </c>
      <c r="AA306" s="39">
        <f t="shared" si="87"/>
        <v>0</v>
      </c>
      <c r="AB306" s="38" t="str">
        <f>VLOOKUP($A306,Raw!$B$2:$DG$512,MATCH(DPMS!AB$1,Raw!$B$1:$DG$1,0),0)</f>
        <v>803.9331</v>
      </c>
      <c r="AD306" s="25" t="e">
        <f t="shared" si="88"/>
        <v>#DIV/0!</v>
      </c>
      <c r="AE306" s="40">
        <f t="shared" si="89"/>
        <v>3.7854304347826084</v>
      </c>
      <c r="AF306" s="40">
        <f t="shared" si="90"/>
        <v>0.92446017488076315</v>
      </c>
      <c r="AG306" s="40">
        <f t="shared" si="91"/>
        <v>1.0981329545454546</v>
      </c>
      <c r="AH306" s="40">
        <f t="shared" si="92"/>
        <v>0</v>
      </c>
      <c r="AI306" s="40" t="e">
        <f t="shared" si="93"/>
        <v>#DIV/0!</v>
      </c>
      <c r="AJ306" s="40">
        <f t="shared" si="94"/>
        <v>1.1181267037552156</v>
      </c>
    </row>
    <row r="307" spans="1:36" x14ac:dyDescent="0.3">
      <c r="A307" s="1" t="s">
        <v>5245</v>
      </c>
      <c r="B307" s="36" t="str">
        <f>VLOOKUP($A307,Raw!$B$2:$DG$512,MATCH(DPMS!B$1,Raw!$B$1:$DG$1,0),0)</f>
        <v>0</v>
      </c>
      <c r="C307" s="37">
        <f t="shared" si="76"/>
        <v>0</v>
      </c>
      <c r="D307" s="36" t="str">
        <f>VLOOKUP($A307,Raw!$B$2:$DG$512,MATCH(DPMS!D$1,Raw!$B$1:$DG$1,0),0)</f>
        <v>3</v>
      </c>
      <c r="E307" s="37">
        <f t="shared" si="77"/>
        <v>4.7619047619047616E-2</v>
      </c>
      <c r="F307" s="36" t="str">
        <f>VLOOKUP($A307,Raw!$B$2:$DG$512,MATCH(DPMS!F$1,Raw!$B$1:$DG$1,0),0)</f>
        <v>57</v>
      </c>
      <c r="G307" s="37">
        <f t="shared" si="78"/>
        <v>0.90476190476190477</v>
      </c>
      <c r="H307" s="36" t="str">
        <f>VLOOKUP($A307,Raw!$B$2:$DG$512,MATCH(DPMS!H$1,Raw!$B$1:$DG$1,0),0)</f>
        <v>3</v>
      </c>
      <c r="I307" s="37">
        <f t="shared" si="79"/>
        <v>4.7619047619047616E-2</v>
      </c>
      <c r="J307" s="36" t="str">
        <f>VLOOKUP($A307,Raw!$B$2:$DG$512,MATCH(DPMS!J$1,Raw!$B$1:$DG$1,0),0)</f>
        <v>0</v>
      </c>
      <c r="K307" s="37">
        <f t="shared" si="80"/>
        <v>0</v>
      </c>
      <c r="L307" s="36" t="str">
        <f>VLOOKUP($A307,Raw!$B$2:$DG$512,MATCH(DPMS!L$1,Raw!$B$1:$DG$1,0),0)</f>
        <v>0</v>
      </c>
      <c r="M307" s="37">
        <f t="shared" si="81"/>
        <v>0</v>
      </c>
      <c r="N307" s="36" t="str">
        <f>VLOOKUP($A307,Raw!$B$2:$DG$512,MATCH(DPMS!N$1,Raw!$B$1:$DG$1,0),0)</f>
        <v>63</v>
      </c>
      <c r="P307" s="38" t="str">
        <f>VLOOKUP($A307,Raw!$B$2:$DG$512,MATCH(DPMS!P$1,Raw!$B$1:$DG$1,0),0)</f>
        <v>0</v>
      </c>
      <c r="Q307" s="39">
        <f t="shared" si="82"/>
        <v>0</v>
      </c>
      <c r="R307" s="38" t="str">
        <f>VLOOKUP($A307,Raw!$B$2:$DG$512,MATCH(DPMS!R$1,Raw!$B$1:$DG$1,0),0)</f>
        <v>46.63</v>
      </c>
      <c r="S307" s="39">
        <f t="shared" si="83"/>
        <v>0.21385984223078336</v>
      </c>
      <c r="T307" s="38" t="str">
        <f>VLOOKUP($A307,Raw!$B$2:$DG$512,MATCH(DPMS!T$1,Raw!$B$1:$DG$1,0),0)</f>
        <v>168.26</v>
      </c>
      <c r="U307" s="39">
        <f t="shared" si="84"/>
        <v>0.77169326729040544</v>
      </c>
      <c r="V307" s="38" t="str">
        <f>VLOOKUP($A307,Raw!$B$2:$DG$512,MATCH(DPMS!V$1,Raw!$B$1:$DG$1,0),0)</f>
        <v>3.15</v>
      </c>
      <c r="W307" s="39">
        <f t="shared" si="85"/>
        <v>1.4446890478811227E-2</v>
      </c>
      <c r="X307" s="38" t="str">
        <f>VLOOKUP($A307,Raw!$B$2:$DG$512,MATCH(DPMS!X$1,Raw!$B$1:$DG$1,0),0)</f>
        <v>0</v>
      </c>
      <c r="Y307" s="39">
        <f t="shared" si="86"/>
        <v>0</v>
      </c>
      <c r="Z307" s="38" t="str">
        <f>VLOOKUP($A307,Raw!$B$2:$DG$512,MATCH(DPMS!Z$1,Raw!$B$1:$DG$1,0),0)</f>
        <v>0</v>
      </c>
      <c r="AA307" s="39">
        <f t="shared" si="87"/>
        <v>0</v>
      </c>
      <c r="AB307" s="38" t="str">
        <f>VLOOKUP($A307,Raw!$B$2:$DG$512,MATCH(DPMS!AB$1,Raw!$B$1:$DG$1,0),0)</f>
        <v>218.04</v>
      </c>
      <c r="AD307" s="25" t="e">
        <f t="shared" si="88"/>
        <v>#DIV/0!</v>
      </c>
      <c r="AE307" s="40">
        <f t="shared" si="89"/>
        <v>15.543333333333335</v>
      </c>
      <c r="AF307" s="40">
        <f t="shared" si="90"/>
        <v>2.9519298245614034</v>
      </c>
      <c r="AG307" s="40">
        <f t="shared" si="91"/>
        <v>1.05</v>
      </c>
      <c r="AH307" s="40">
        <f t="shared" si="92"/>
        <v>0</v>
      </c>
      <c r="AI307" s="40" t="e">
        <f t="shared" si="93"/>
        <v>#DIV/0!</v>
      </c>
      <c r="AJ307" s="40">
        <f t="shared" si="94"/>
        <v>3.460952380952381</v>
      </c>
    </row>
    <row r="308" spans="1:36" x14ac:dyDescent="0.3">
      <c r="A308" s="1" t="s">
        <v>5257</v>
      </c>
      <c r="B308" s="36" t="str">
        <f>VLOOKUP($A308,Raw!$B$2:$DG$512,MATCH(DPMS!B$1,Raw!$B$1:$DG$1,0),0)</f>
        <v>0</v>
      </c>
      <c r="C308" s="37">
        <f t="shared" si="76"/>
        <v>0</v>
      </c>
      <c r="D308" s="36" t="str">
        <f>VLOOKUP($A308,Raw!$B$2:$DG$512,MATCH(DPMS!D$1,Raw!$B$1:$DG$1,0),0)</f>
        <v>19</v>
      </c>
      <c r="E308" s="37">
        <f t="shared" si="77"/>
        <v>3.1666666666666669E-2</v>
      </c>
      <c r="F308" s="36" t="str">
        <f>VLOOKUP($A308,Raw!$B$2:$DG$512,MATCH(DPMS!F$1,Raw!$B$1:$DG$1,0),0)</f>
        <v>526</v>
      </c>
      <c r="G308" s="37">
        <f t="shared" si="78"/>
        <v>0.87666666666666671</v>
      </c>
      <c r="H308" s="36" t="str">
        <f>VLOOKUP($A308,Raw!$B$2:$DG$512,MATCH(DPMS!H$1,Raw!$B$1:$DG$1,0),0)</f>
        <v>55</v>
      </c>
      <c r="I308" s="37">
        <f t="shared" si="79"/>
        <v>9.166666666666666E-2</v>
      </c>
      <c r="J308" s="36" t="str">
        <f>VLOOKUP($A308,Raw!$B$2:$DG$512,MATCH(DPMS!J$1,Raw!$B$1:$DG$1,0),0)</f>
        <v>0</v>
      </c>
      <c r="K308" s="37">
        <f t="shared" si="80"/>
        <v>0</v>
      </c>
      <c r="L308" s="36" t="str">
        <f>VLOOKUP($A308,Raw!$B$2:$DG$512,MATCH(DPMS!L$1,Raw!$B$1:$DG$1,0),0)</f>
        <v>0</v>
      </c>
      <c r="M308" s="37">
        <f t="shared" si="81"/>
        <v>0</v>
      </c>
      <c r="N308" s="36" t="str">
        <f>VLOOKUP($A308,Raw!$B$2:$DG$512,MATCH(DPMS!N$1,Raw!$B$1:$DG$1,0),0)</f>
        <v>600</v>
      </c>
      <c r="P308" s="38" t="str">
        <f>VLOOKUP($A308,Raw!$B$2:$DG$512,MATCH(DPMS!P$1,Raw!$B$1:$DG$1,0),0)</f>
        <v>0</v>
      </c>
      <c r="Q308" s="39">
        <f t="shared" si="82"/>
        <v>0</v>
      </c>
      <c r="R308" s="38" t="str">
        <f>VLOOKUP($A308,Raw!$B$2:$DG$512,MATCH(DPMS!R$1,Raw!$B$1:$DG$1,0),0)</f>
        <v>82.0288</v>
      </c>
      <c r="S308" s="39">
        <f t="shared" si="83"/>
        <v>6.1350530181641508E-2</v>
      </c>
      <c r="T308" s="38" t="str">
        <f>VLOOKUP($A308,Raw!$B$2:$DG$512,MATCH(DPMS!T$1,Raw!$B$1:$DG$1,0),0)</f>
        <v>1162.6386</v>
      </c>
      <c r="U308" s="39">
        <f t="shared" si="84"/>
        <v>0.8695542848321739</v>
      </c>
      <c r="V308" s="38" t="str">
        <f>VLOOKUP($A308,Raw!$B$2:$DG$512,MATCH(DPMS!V$1,Raw!$B$1:$DG$1,0),0)</f>
        <v>92.3838</v>
      </c>
      <c r="W308" s="39">
        <f t="shared" si="85"/>
        <v>6.9095184986184513E-2</v>
      </c>
      <c r="X308" s="38" t="str">
        <f>VLOOKUP($A308,Raw!$B$2:$DG$512,MATCH(DPMS!X$1,Raw!$B$1:$DG$1,0),0)</f>
        <v>0</v>
      </c>
      <c r="Y308" s="39">
        <f t="shared" si="86"/>
        <v>0</v>
      </c>
      <c r="Z308" s="38" t="str">
        <f>VLOOKUP($A308,Raw!$B$2:$DG$512,MATCH(DPMS!Z$1,Raw!$B$1:$DG$1,0),0)</f>
        <v>0</v>
      </c>
      <c r="AA308" s="39">
        <f t="shared" si="87"/>
        <v>0</v>
      </c>
      <c r="AB308" s="38" t="str">
        <f>VLOOKUP($A308,Raw!$B$2:$DG$512,MATCH(DPMS!AB$1,Raw!$B$1:$DG$1,0),0)</f>
        <v>1337.0512</v>
      </c>
      <c r="AD308" s="25" t="e">
        <f t="shared" si="88"/>
        <v>#DIV/0!</v>
      </c>
      <c r="AE308" s="40">
        <f t="shared" si="89"/>
        <v>4.3173052631578948</v>
      </c>
      <c r="AF308" s="40">
        <f t="shared" si="90"/>
        <v>2.2103395437262359</v>
      </c>
      <c r="AG308" s="40">
        <f t="shared" si="91"/>
        <v>1.6797054545454544</v>
      </c>
      <c r="AH308" s="40">
        <f t="shared" si="92"/>
        <v>0</v>
      </c>
      <c r="AI308" s="40" t="e">
        <f t="shared" si="93"/>
        <v>#DIV/0!</v>
      </c>
      <c r="AJ308" s="40">
        <f t="shared" si="94"/>
        <v>2.2284186666666668</v>
      </c>
    </row>
    <row r="309" spans="1:36" x14ac:dyDescent="0.3">
      <c r="A309" s="1" t="s">
        <v>5283</v>
      </c>
      <c r="B309" s="36" t="str">
        <f>VLOOKUP($A309,Raw!$B$2:$DG$512,MATCH(DPMS!B$1,Raw!$B$1:$DG$1,0),0)</f>
        <v>0</v>
      </c>
      <c r="C309" s="37" t="e">
        <f t="shared" si="76"/>
        <v>#DIV/0!</v>
      </c>
      <c r="D309" s="36" t="str">
        <f>VLOOKUP($A309,Raw!$B$2:$DG$512,MATCH(DPMS!D$1,Raw!$B$1:$DG$1,0),0)</f>
        <v>0</v>
      </c>
      <c r="E309" s="37" t="e">
        <f t="shared" si="77"/>
        <v>#DIV/0!</v>
      </c>
      <c r="F309" s="36" t="str">
        <f>VLOOKUP($A309,Raw!$B$2:$DG$512,MATCH(DPMS!F$1,Raw!$B$1:$DG$1,0),0)</f>
        <v>0</v>
      </c>
      <c r="G309" s="37" t="e">
        <f t="shared" si="78"/>
        <v>#DIV/0!</v>
      </c>
      <c r="H309" s="36" t="str">
        <f>VLOOKUP($A309,Raw!$B$2:$DG$512,MATCH(DPMS!H$1,Raw!$B$1:$DG$1,0),0)</f>
        <v>0</v>
      </c>
      <c r="I309" s="37" t="e">
        <f t="shared" si="79"/>
        <v>#DIV/0!</v>
      </c>
      <c r="J309" s="36" t="str">
        <f>VLOOKUP($A309,Raw!$B$2:$DG$512,MATCH(DPMS!J$1,Raw!$B$1:$DG$1,0),0)</f>
        <v>0</v>
      </c>
      <c r="K309" s="37" t="e">
        <f t="shared" si="80"/>
        <v>#DIV/0!</v>
      </c>
      <c r="L309" s="36" t="str">
        <f>VLOOKUP($A309,Raw!$B$2:$DG$512,MATCH(DPMS!L$1,Raw!$B$1:$DG$1,0),0)</f>
        <v>0</v>
      </c>
      <c r="M309" s="37" t="e">
        <f t="shared" si="81"/>
        <v>#DIV/0!</v>
      </c>
      <c r="N309" s="36" t="str">
        <f>VLOOKUP($A309,Raw!$B$2:$DG$512,MATCH(DPMS!N$1,Raw!$B$1:$DG$1,0),0)</f>
        <v>0</v>
      </c>
      <c r="P309" s="38" t="str">
        <f>VLOOKUP($A309,Raw!$B$2:$DG$512,MATCH(DPMS!P$1,Raw!$B$1:$DG$1,0),0)</f>
        <v>0</v>
      </c>
      <c r="Q309" s="39" t="e">
        <f t="shared" si="82"/>
        <v>#DIV/0!</v>
      </c>
      <c r="R309" s="38" t="str">
        <f>VLOOKUP($A309,Raw!$B$2:$DG$512,MATCH(DPMS!R$1,Raw!$B$1:$DG$1,0),0)</f>
        <v>0</v>
      </c>
      <c r="S309" s="39" t="e">
        <f t="shared" si="83"/>
        <v>#DIV/0!</v>
      </c>
      <c r="T309" s="38" t="str">
        <f>VLOOKUP($A309,Raw!$B$2:$DG$512,MATCH(DPMS!T$1,Raw!$B$1:$DG$1,0),0)</f>
        <v>0</v>
      </c>
      <c r="U309" s="39" t="e">
        <f t="shared" si="84"/>
        <v>#DIV/0!</v>
      </c>
      <c r="V309" s="38" t="str">
        <f>VLOOKUP($A309,Raw!$B$2:$DG$512,MATCH(DPMS!V$1,Raw!$B$1:$DG$1,0),0)</f>
        <v>0</v>
      </c>
      <c r="W309" s="39" t="e">
        <f t="shared" si="85"/>
        <v>#DIV/0!</v>
      </c>
      <c r="X309" s="38" t="str">
        <f>VLOOKUP($A309,Raw!$B$2:$DG$512,MATCH(DPMS!X$1,Raw!$B$1:$DG$1,0),0)</f>
        <v>0</v>
      </c>
      <c r="Y309" s="39" t="e">
        <f t="shared" si="86"/>
        <v>#DIV/0!</v>
      </c>
      <c r="Z309" s="38" t="str">
        <f>VLOOKUP($A309,Raw!$B$2:$DG$512,MATCH(DPMS!Z$1,Raw!$B$1:$DG$1,0),0)</f>
        <v>0</v>
      </c>
      <c r="AA309" s="39" t="e">
        <f t="shared" si="87"/>
        <v>#DIV/0!</v>
      </c>
      <c r="AB309" s="38" t="str">
        <f>VLOOKUP($A309,Raw!$B$2:$DG$512,MATCH(DPMS!AB$1,Raw!$B$1:$DG$1,0),0)</f>
        <v>0</v>
      </c>
      <c r="AD309" s="25" t="e">
        <f t="shared" si="88"/>
        <v>#DIV/0!</v>
      </c>
      <c r="AE309" s="40" t="e">
        <f t="shared" si="89"/>
        <v>#DIV/0!</v>
      </c>
      <c r="AF309" s="40" t="e">
        <f t="shared" si="90"/>
        <v>#DIV/0!</v>
      </c>
      <c r="AG309" s="40" t="e">
        <f t="shared" si="91"/>
        <v>#DIV/0!</v>
      </c>
      <c r="AH309" s="40">
        <f t="shared" si="92"/>
        <v>0</v>
      </c>
      <c r="AI309" s="40" t="e">
        <f t="shared" si="93"/>
        <v>#DIV/0!</v>
      </c>
      <c r="AJ309" s="40" t="e">
        <f t="shared" si="94"/>
        <v>#DIV/0!</v>
      </c>
    </row>
    <row r="310" spans="1:36" x14ac:dyDescent="0.3">
      <c r="A310" s="1" t="s">
        <v>5292</v>
      </c>
      <c r="B310" s="36" t="str">
        <f>VLOOKUP($A310,Raw!$B$2:$DG$512,MATCH(DPMS!B$1,Raw!$B$1:$DG$1,0),0)</f>
        <v>0</v>
      </c>
      <c r="C310" s="37">
        <f t="shared" si="76"/>
        <v>0</v>
      </c>
      <c r="D310" s="36" t="str">
        <f>VLOOKUP($A310,Raw!$B$2:$DG$512,MATCH(DPMS!D$1,Raw!$B$1:$DG$1,0),0)</f>
        <v>9</v>
      </c>
      <c r="E310" s="37">
        <f t="shared" si="77"/>
        <v>7.6271186440677971E-2</v>
      </c>
      <c r="F310" s="36" t="str">
        <f>VLOOKUP($A310,Raw!$B$2:$DG$512,MATCH(DPMS!F$1,Raw!$B$1:$DG$1,0),0)</f>
        <v>96</v>
      </c>
      <c r="G310" s="37">
        <f t="shared" si="78"/>
        <v>0.81355932203389836</v>
      </c>
      <c r="H310" s="36" t="str">
        <f>VLOOKUP($A310,Raw!$B$2:$DG$512,MATCH(DPMS!H$1,Raw!$B$1:$DG$1,0),0)</f>
        <v>13</v>
      </c>
      <c r="I310" s="37">
        <f t="shared" si="79"/>
        <v>0.11016949152542373</v>
      </c>
      <c r="J310" s="36" t="str">
        <f>VLOOKUP($A310,Raw!$B$2:$DG$512,MATCH(DPMS!J$1,Raw!$B$1:$DG$1,0),0)</f>
        <v>0</v>
      </c>
      <c r="K310" s="37">
        <f t="shared" si="80"/>
        <v>0</v>
      </c>
      <c r="L310" s="36" t="str">
        <f>VLOOKUP($A310,Raw!$B$2:$DG$512,MATCH(DPMS!L$1,Raw!$B$1:$DG$1,0),0)</f>
        <v>0</v>
      </c>
      <c r="M310" s="37">
        <f t="shared" si="81"/>
        <v>0</v>
      </c>
      <c r="N310" s="36" t="str">
        <f>VLOOKUP($A310,Raw!$B$2:$DG$512,MATCH(DPMS!N$1,Raw!$B$1:$DG$1,0),0)</f>
        <v>118</v>
      </c>
      <c r="P310" s="38" t="str">
        <f>VLOOKUP($A310,Raw!$B$2:$DG$512,MATCH(DPMS!P$1,Raw!$B$1:$DG$1,0),0)</f>
        <v>0</v>
      </c>
      <c r="Q310" s="39">
        <f t="shared" si="82"/>
        <v>0</v>
      </c>
      <c r="R310" s="38" t="str">
        <f>VLOOKUP($A310,Raw!$B$2:$DG$512,MATCH(DPMS!R$1,Raw!$B$1:$DG$1,0),0)</f>
        <v>89.79</v>
      </c>
      <c r="S310" s="39">
        <f t="shared" si="83"/>
        <v>0.21615830905895667</v>
      </c>
      <c r="T310" s="38" t="str">
        <f>VLOOKUP($A310,Raw!$B$2:$DG$512,MATCH(DPMS!T$1,Raw!$B$1:$DG$1,0),0)</f>
        <v>302.88</v>
      </c>
      <c r="U310" s="39">
        <f t="shared" si="84"/>
        <v>0.72914610366161925</v>
      </c>
      <c r="V310" s="38" t="str">
        <f>VLOOKUP($A310,Raw!$B$2:$DG$512,MATCH(DPMS!V$1,Raw!$B$1:$DG$1,0),0)</f>
        <v>22.72</v>
      </c>
      <c r="W310" s="39">
        <f t="shared" si="85"/>
        <v>5.4695587279424154E-2</v>
      </c>
      <c r="X310" s="38" t="str">
        <f>VLOOKUP($A310,Raw!$B$2:$DG$512,MATCH(DPMS!X$1,Raw!$B$1:$DG$1,0),0)</f>
        <v>0</v>
      </c>
      <c r="Y310" s="39">
        <f t="shared" si="86"/>
        <v>0</v>
      </c>
      <c r="Z310" s="38" t="str">
        <f>VLOOKUP($A310,Raw!$B$2:$DG$512,MATCH(DPMS!Z$1,Raw!$B$1:$DG$1,0),0)</f>
        <v>0</v>
      </c>
      <c r="AA310" s="39">
        <f t="shared" si="87"/>
        <v>0</v>
      </c>
      <c r="AB310" s="38" t="str">
        <f>VLOOKUP($A310,Raw!$B$2:$DG$512,MATCH(DPMS!AB$1,Raw!$B$1:$DG$1,0),0)</f>
        <v>415.39</v>
      </c>
      <c r="AD310" s="25" t="e">
        <f t="shared" si="88"/>
        <v>#DIV/0!</v>
      </c>
      <c r="AE310" s="40">
        <f t="shared" si="89"/>
        <v>9.9766666666666666</v>
      </c>
      <c r="AF310" s="40">
        <f t="shared" si="90"/>
        <v>3.1549999999999998</v>
      </c>
      <c r="AG310" s="40">
        <f t="shared" si="91"/>
        <v>1.7476923076923077</v>
      </c>
      <c r="AH310" s="40">
        <f t="shared" si="92"/>
        <v>0</v>
      </c>
      <c r="AI310" s="40" t="e">
        <f t="shared" si="93"/>
        <v>#DIV/0!</v>
      </c>
      <c r="AJ310" s="40">
        <f t="shared" si="94"/>
        <v>3.5202542372881354</v>
      </c>
    </row>
    <row r="311" spans="1:36" x14ac:dyDescent="0.3">
      <c r="A311" s="1" t="s">
        <v>5307</v>
      </c>
      <c r="B311" s="36" t="str">
        <f>VLOOKUP($A311,Raw!$B$2:$DG$512,MATCH(DPMS!B$1,Raw!$B$1:$DG$1,0),0)</f>
        <v>0</v>
      </c>
      <c r="C311" s="37" t="e">
        <f t="shared" si="76"/>
        <v>#DIV/0!</v>
      </c>
      <c r="D311" s="36" t="str">
        <f>VLOOKUP($A311,Raw!$B$2:$DG$512,MATCH(DPMS!D$1,Raw!$B$1:$DG$1,0),0)</f>
        <v>0</v>
      </c>
      <c r="E311" s="37" t="e">
        <f t="shared" si="77"/>
        <v>#DIV/0!</v>
      </c>
      <c r="F311" s="36" t="str">
        <f>VLOOKUP($A311,Raw!$B$2:$DG$512,MATCH(DPMS!F$1,Raw!$B$1:$DG$1,0),0)</f>
        <v>0</v>
      </c>
      <c r="G311" s="37" t="e">
        <f t="shared" si="78"/>
        <v>#DIV/0!</v>
      </c>
      <c r="H311" s="36" t="str">
        <f>VLOOKUP($A311,Raw!$B$2:$DG$512,MATCH(DPMS!H$1,Raw!$B$1:$DG$1,0),0)</f>
        <v>0</v>
      </c>
      <c r="I311" s="37" t="e">
        <f t="shared" si="79"/>
        <v>#DIV/0!</v>
      </c>
      <c r="J311" s="36" t="str">
        <f>VLOOKUP($A311,Raw!$B$2:$DG$512,MATCH(DPMS!J$1,Raw!$B$1:$DG$1,0),0)</f>
        <v>0</v>
      </c>
      <c r="K311" s="37" t="e">
        <f t="shared" si="80"/>
        <v>#DIV/0!</v>
      </c>
      <c r="L311" s="36" t="str">
        <f>VLOOKUP($A311,Raw!$B$2:$DG$512,MATCH(DPMS!L$1,Raw!$B$1:$DG$1,0),0)</f>
        <v>0</v>
      </c>
      <c r="M311" s="37" t="e">
        <f t="shared" si="81"/>
        <v>#DIV/0!</v>
      </c>
      <c r="N311" s="36" t="str">
        <f>VLOOKUP($A311,Raw!$B$2:$DG$512,MATCH(DPMS!N$1,Raw!$B$1:$DG$1,0),0)</f>
        <v>0</v>
      </c>
      <c r="P311" s="38" t="str">
        <f>VLOOKUP($A311,Raw!$B$2:$DG$512,MATCH(DPMS!P$1,Raw!$B$1:$DG$1,0),0)</f>
        <v>0</v>
      </c>
      <c r="Q311" s="39" t="e">
        <f t="shared" si="82"/>
        <v>#DIV/0!</v>
      </c>
      <c r="R311" s="38" t="str">
        <f>VLOOKUP($A311,Raw!$B$2:$DG$512,MATCH(DPMS!R$1,Raw!$B$1:$DG$1,0),0)</f>
        <v>0</v>
      </c>
      <c r="S311" s="39" t="e">
        <f t="shared" si="83"/>
        <v>#DIV/0!</v>
      </c>
      <c r="T311" s="38" t="str">
        <f>VLOOKUP($A311,Raw!$B$2:$DG$512,MATCH(DPMS!T$1,Raw!$B$1:$DG$1,0),0)</f>
        <v>0</v>
      </c>
      <c r="U311" s="39" t="e">
        <f t="shared" si="84"/>
        <v>#DIV/0!</v>
      </c>
      <c r="V311" s="38" t="str">
        <f>VLOOKUP($A311,Raw!$B$2:$DG$512,MATCH(DPMS!V$1,Raw!$B$1:$DG$1,0),0)</f>
        <v>0</v>
      </c>
      <c r="W311" s="39" t="e">
        <f t="shared" si="85"/>
        <v>#DIV/0!</v>
      </c>
      <c r="X311" s="38" t="str">
        <f>VLOOKUP($A311,Raw!$B$2:$DG$512,MATCH(DPMS!X$1,Raw!$B$1:$DG$1,0),0)</f>
        <v>0</v>
      </c>
      <c r="Y311" s="39" t="e">
        <f t="shared" si="86"/>
        <v>#DIV/0!</v>
      </c>
      <c r="Z311" s="38" t="str">
        <f>VLOOKUP($A311,Raw!$B$2:$DG$512,MATCH(DPMS!Z$1,Raw!$B$1:$DG$1,0),0)</f>
        <v>0</v>
      </c>
      <c r="AA311" s="39" t="e">
        <f t="shared" si="87"/>
        <v>#DIV/0!</v>
      </c>
      <c r="AB311" s="38" t="str">
        <f>VLOOKUP($A311,Raw!$B$2:$DG$512,MATCH(DPMS!AB$1,Raw!$B$1:$DG$1,0),0)</f>
        <v>0</v>
      </c>
      <c r="AD311" s="25" t="e">
        <f t="shared" si="88"/>
        <v>#DIV/0!</v>
      </c>
      <c r="AE311" s="40" t="e">
        <f t="shared" si="89"/>
        <v>#DIV/0!</v>
      </c>
      <c r="AF311" s="40" t="e">
        <f t="shared" si="90"/>
        <v>#DIV/0!</v>
      </c>
      <c r="AG311" s="40" t="e">
        <f t="shared" si="91"/>
        <v>#DIV/0!</v>
      </c>
      <c r="AH311" s="40">
        <f t="shared" si="92"/>
        <v>0</v>
      </c>
      <c r="AI311" s="40" t="e">
        <f t="shared" si="93"/>
        <v>#DIV/0!</v>
      </c>
      <c r="AJ311" s="40" t="e">
        <f t="shared" si="94"/>
        <v>#DIV/0!</v>
      </c>
    </row>
    <row r="312" spans="1:36" x14ac:dyDescent="0.3">
      <c r="A312" s="1" t="s">
        <v>5315</v>
      </c>
      <c r="B312" s="36" t="str">
        <f>VLOOKUP($A312,Raw!$B$2:$DG$512,MATCH(DPMS!B$1,Raw!$B$1:$DG$1,0),0)</f>
        <v>0</v>
      </c>
      <c r="C312" s="37">
        <f t="shared" si="76"/>
        <v>0</v>
      </c>
      <c r="D312" s="36" t="str">
        <f>VLOOKUP($A312,Raw!$B$2:$DG$512,MATCH(DPMS!D$1,Raw!$B$1:$DG$1,0),0)</f>
        <v>197</v>
      </c>
      <c r="E312" s="37">
        <f t="shared" si="77"/>
        <v>0.22722029988465975</v>
      </c>
      <c r="F312" s="36" t="str">
        <f>VLOOKUP($A312,Raw!$B$2:$DG$512,MATCH(DPMS!F$1,Raw!$B$1:$DG$1,0),0)</f>
        <v>649</v>
      </c>
      <c r="G312" s="37">
        <f t="shared" si="78"/>
        <v>0.74855824682814298</v>
      </c>
      <c r="H312" s="36" t="str">
        <f>VLOOKUP($A312,Raw!$B$2:$DG$512,MATCH(DPMS!H$1,Raw!$B$1:$DG$1,0),0)</f>
        <v>21</v>
      </c>
      <c r="I312" s="37">
        <f t="shared" si="79"/>
        <v>2.4221453287197232E-2</v>
      </c>
      <c r="J312" s="36" t="str">
        <f>VLOOKUP($A312,Raw!$B$2:$DG$512,MATCH(DPMS!J$1,Raw!$B$1:$DG$1,0),0)</f>
        <v>0</v>
      </c>
      <c r="K312" s="37">
        <f t="shared" si="80"/>
        <v>0</v>
      </c>
      <c r="L312" s="36" t="str">
        <f>VLOOKUP($A312,Raw!$B$2:$DG$512,MATCH(DPMS!L$1,Raw!$B$1:$DG$1,0),0)</f>
        <v>0</v>
      </c>
      <c r="M312" s="37">
        <f t="shared" si="81"/>
        <v>0</v>
      </c>
      <c r="N312" s="36" t="str">
        <f>VLOOKUP($A312,Raw!$B$2:$DG$512,MATCH(DPMS!N$1,Raw!$B$1:$DG$1,0),0)</f>
        <v>867</v>
      </c>
      <c r="P312" s="38" t="str">
        <f>VLOOKUP($A312,Raw!$B$2:$DG$512,MATCH(DPMS!P$1,Raw!$B$1:$DG$1,0),0)</f>
        <v>0</v>
      </c>
      <c r="Q312" s="39">
        <f t="shared" si="82"/>
        <v>0</v>
      </c>
      <c r="R312" s="38" t="str">
        <f>VLOOKUP($A312,Raw!$B$2:$DG$512,MATCH(DPMS!R$1,Raw!$B$1:$DG$1,0),0)</f>
        <v>1652.43</v>
      </c>
      <c r="S312" s="39">
        <f t="shared" si="83"/>
        <v>0.35963358260279099</v>
      </c>
      <c r="T312" s="38" t="str">
        <f>VLOOKUP($A312,Raw!$B$2:$DG$512,MATCH(DPMS!T$1,Raw!$B$1:$DG$1,0),0)</f>
        <v>2841.95</v>
      </c>
      <c r="U312" s="39">
        <f t="shared" si="84"/>
        <v>0.61851979211101338</v>
      </c>
      <c r="V312" s="38" t="str">
        <f>VLOOKUP($A312,Raw!$B$2:$DG$512,MATCH(DPMS!V$1,Raw!$B$1:$DG$1,0),0)</f>
        <v>100.38</v>
      </c>
      <c r="W312" s="39">
        <f t="shared" si="85"/>
        <v>2.1846625286195576E-2</v>
      </c>
      <c r="X312" s="38" t="str">
        <f>VLOOKUP($A312,Raw!$B$2:$DG$512,MATCH(DPMS!X$1,Raw!$B$1:$DG$1,0),0)</f>
        <v>0</v>
      </c>
      <c r="Y312" s="39">
        <f t="shared" si="86"/>
        <v>0</v>
      </c>
      <c r="Z312" s="38" t="str">
        <f>VLOOKUP($A312,Raw!$B$2:$DG$512,MATCH(DPMS!Z$1,Raw!$B$1:$DG$1,0),0)</f>
        <v>0</v>
      </c>
      <c r="AA312" s="39">
        <f t="shared" si="87"/>
        <v>0</v>
      </c>
      <c r="AB312" s="38" t="str">
        <f>VLOOKUP($A312,Raw!$B$2:$DG$512,MATCH(DPMS!AB$1,Raw!$B$1:$DG$1,0),0)</f>
        <v>4594.76</v>
      </c>
      <c r="AD312" s="25" t="e">
        <f t="shared" si="88"/>
        <v>#DIV/0!</v>
      </c>
      <c r="AE312" s="40">
        <f t="shared" si="89"/>
        <v>8.387969543147209</v>
      </c>
      <c r="AF312" s="40">
        <f t="shared" si="90"/>
        <v>4.3789676425269644</v>
      </c>
      <c r="AG312" s="40">
        <f t="shared" si="91"/>
        <v>4.7799999999999994</v>
      </c>
      <c r="AH312" s="40">
        <f t="shared" si="92"/>
        <v>0</v>
      </c>
      <c r="AI312" s="40" t="e">
        <f t="shared" si="93"/>
        <v>#DIV/0!</v>
      </c>
      <c r="AJ312" s="40">
        <f t="shared" si="94"/>
        <v>5.2996078431372551</v>
      </c>
    </row>
    <row r="313" spans="1:36" x14ac:dyDescent="0.3">
      <c r="A313" s="1" t="s">
        <v>5338</v>
      </c>
      <c r="B313" s="36" t="str">
        <f>VLOOKUP($A313,Raw!$B$2:$DG$512,MATCH(DPMS!B$1,Raw!$B$1:$DG$1,0),0)</f>
        <v>0</v>
      </c>
      <c r="C313" s="37">
        <f t="shared" si="76"/>
        <v>0</v>
      </c>
      <c r="D313" s="36" t="str">
        <f>VLOOKUP($A313,Raw!$B$2:$DG$512,MATCH(DPMS!D$1,Raw!$B$1:$DG$1,0),0)</f>
        <v>1</v>
      </c>
      <c r="E313" s="37">
        <f t="shared" si="77"/>
        <v>0.14285714285714285</v>
      </c>
      <c r="F313" s="36" t="str">
        <f>VLOOKUP($A313,Raw!$B$2:$DG$512,MATCH(DPMS!F$1,Raw!$B$1:$DG$1,0),0)</f>
        <v>6</v>
      </c>
      <c r="G313" s="37">
        <f t="shared" si="78"/>
        <v>0.8571428571428571</v>
      </c>
      <c r="H313" s="36" t="str">
        <f>VLOOKUP($A313,Raw!$B$2:$DG$512,MATCH(DPMS!H$1,Raw!$B$1:$DG$1,0),0)</f>
        <v>0</v>
      </c>
      <c r="I313" s="37">
        <f t="shared" si="79"/>
        <v>0</v>
      </c>
      <c r="J313" s="36" t="str">
        <f>VLOOKUP($A313,Raw!$B$2:$DG$512,MATCH(DPMS!J$1,Raw!$B$1:$DG$1,0),0)</f>
        <v>0</v>
      </c>
      <c r="K313" s="37">
        <f t="shared" si="80"/>
        <v>0</v>
      </c>
      <c r="L313" s="36" t="str">
        <f>VLOOKUP($A313,Raw!$B$2:$DG$512,MATCH(DPMS!L$1,Raw!$B$1:$DG$1,0),0)</f>
        <v>0</v>
      </c>
      <c r="M313" s="37">
        <f t="shared" si="81"/>
        <v>0</v>
      </c>
      <c r="N313" s="36" t="str">
        <f>VLOOKUP($A313,Raw!$B$2:$DG$512,MATCH(DPMS!N$1,Raw!$B$1:$DG$1,0),0)</f>
        <v>7</v>
      </c>
      <c r="P313" s="38" t="str">
        <f>VLOOKUP($A313,Raw!$B$2:$DG$512,MATCH(DPMS!P$1,Raw!$B$1:$DG$1,0),0)</f>
        <v>0</v>
      </c>
      <c r="Q313" s="39">
        <f t="shared" si="82"/>
        <v>0</v>
      </c>
      <c r="R313" s="38" t="str">
        <f>VLOOKUP($A313,Raw!$B$2:$DG$512,MATCH(DPMS!R$1,Raw!$B$1:$DG$1,0),0)</f>
        <v>2.46</v>
      </c>
      <c r="S313" s="39">
        <f t="shared" si="83"/>
        <v>2.6247559297077555E-3</v>
      </c>
      <c r="T313" s="38" t="str">
        <f>VLOOKUP($A313,Raw!$B$2:$DG$512,MATCH(DPMS!T$1,Raw!$B$1:$DG$1,0),0)</f>
        <v>934.77</v>
      </c>
      <c r="U313" s="39">
        <f t="shared" si="84"/>
        <v>0.99737524407029221</v>
      </c>
      <c r="V313" s="38" t="str">
        <f>VLOOKUP($A313,Raw!$B$2:$DG$512,MATCH(DPMS!V$1,Raw!$B$1:$DG$1,0),0)</f>
        <v>0</v>
      </c>
      <c r="W313" s="39">
        <f t="shared" si="85"/>
        <v>0</v>
      </c>
      <c r="X313" s="38" t="str">
        <f>VLOOKUP($A313,Raw!$B$2:$DG$512,MATCH(DPMS!X$1,Raw!$B$1:$DG$1,0),0)</f>
        <v>0</v>
      </c>
      <c r="Y313" s="39">
        <f t="shared" si="86"/>
        <v>0</v>
      </c>
      <c r="Z313" s="38" t="str">
        <f>VLOOKUP($A313,Raw!$B$2:$DG$512,MATCH(DPMS!Z$1,Raw!$B$1:$DG$1,0),0)</f>
        <v>0</v>
      </c>
      <c r="AA313" s="39">
        <f t="shared" si="87"/>
        <v>0</v>
      </c>
      <c r="AB313" s="38" t="str">
        <f>VLOOKUP($A313,Raw!$B$2:$DG$512,MATCH(DPMS!AB$1,Raw!$B$1:$DG$1,0),0)</f>
        <v>937.23</v>
      </c>
      <c r="AD313" s="25" t="e">
        <f t="shared" si="88"/>
        <v>#DIV/0!</v>
      </c>
      <c r="AE313" s="40">
        <f t="shared" si="89"/>
        <v>2.46</v>
      </c>
      <c r="AF313" s="40">
        <f t="shared" si="90"/>
        <v>155.79499999999999</v>
      </c>
      <c r="AG313" s="40" t="e">
        <f t="shared" si="91"/>
        <v>#DIV/0!</v>
      </c>
      <c r="AH313" s="40">
        <f t="shared" si="92"/>
        <v>0</v>
      </c>
      <c r="AI313" s="40" t="e">
        <f t="shared" si="93"/>
        <v>#DIV/0!</v>
      </c>
      <c r="AJ313" s="40">
        <f t="shared" si="94"/>
        <v>133.89000000000001</v>
      </c>
    </row>
    <row r="314" spans="1:36" x14ac:dyDescent="0.3">
      <c r="A314" s="1" t="s">
        <v>5352</v>
      </c>
      <c r="B314" s="36" t="str">
        <f>VLOOKUP($A314,Raw!$B$2:$DG$512,MATCH(DPMS!B$1,Raw!$B$1:$DG$1,0),0)</f>
        <v>0</v>
      </c>
      <c r="C314" s="37">
        <f t="shared" si="76"/>
        <v>0</v>
      </c>
      <c r="D314" s="36" t="str">
        <f>VLOOKUP($A314,Raw!$B$2:$DG$512,MATCH(DPMS!D$1,Raw!$B$1:$DG$1,0),0)</f>
        <v>28</v>
      </c>
      <c r="E314" s="37">
        <f t="shared" si="77"/>
        <v>5.9957173447537475E-2</v>
      </c>
      <c r="F314" s="36" t="str">
        <f>VLOOKUP($A314,Raw!$B$2:$DG$512,MATCH(DPMS!F$1,Raw!$B$1:$DG$1,0),0)</f>
        <v>390</v>
      </c>
      <c r="G314" s="37">
        <f t="shared" si="78"/>
        <v>0.83511777301927193</v>
      </c>
      <c r="H314" s="36" t="str">
        <f>VLOOKUP($A314,Raw!$B$2:$DG$512,MATCH(DPMS!H$1,Raw!$B$1:$DG$1,0),0)</f>
        <v>49</v>
      </c>
      <c r="I314" s="37">
        <f t="shared" si="79"/>
        <v>0.10492505353319058</v>
      </c>
      <c r="J314" s="36" t="str">
        <f>VLOOKUP($A314,Raw!$B$2:$DG$512,MATCH(DPMS!J$1,Raw!$B$1:$DG$1,0),0)</f>
        <v>0</v>
      </c>
      <c r="K314" s="37">
        <f t="shared" si="80"/>
        <v>0</v>
      </c>
      <c r="L314" s="36" t="str">
        <f>VLOOKUP($A314,Raw!$B$2:$DG$512,MATCH(DPMS!L$1,Raw!$B$1:$DG$1,0),0)</f>
        <v>0</v>
      </c>
      <c r="M314" s="37">
        <f t="shared" si="81"/>
        <v>0</v>
      </c>
      <c r="N314" s="36" t="str">
        <f>VLOOKUP($A314,Raw!$B$2:$DG$512,MATCH(DPMS!N$1,Raw!$B$1:$DG$1,0),0)</f>
        <v>467</v>
      </c>
      <c r="P314" s="38" t="str">
        <f>VLOOKUP($A314,Raw!$B$2:$DG$512,MATCH(DPMS!P$1,Raw!$B$1:$DG$1,0),0)</f>
        <v>0</v>
      </c>
      <c r="Q314" s="39">
        <f t="shared" si="82"/>
        <v>0</v>
      </c>
      <c r="R314" s="38" t="str">
        <f>VLOOKUP($A314,Raw!$B$2:$DG$512,MATCH(DPMS!R$1,Raw!$B$1:$DG$1,0),0)</f>
        <v>675.55324</v>
      </c>
      <c r="S314" s="39">
        <f t="shared" si="83"/>
        <v>0.4948809352801179</v>
      </c>
      <c r="T314" s="38" t="str">
        <f>VLOOKUP($A314,Raw!$B$2:$DG$512,MATCH(DPMS!T$1,Raw!$B$1:$DG$1,0),0)</f>
        <v>634.25511</v>
      </c>
      <c r="U314" s="39">
        <f t="shared" si="84"/>
        <v>0.4646277205968164</v>
      </c>
      <c r="V314" s="38" t="str">
        <f>VLOOKUP($A314,Raw!$B$2:$DG$512,MATCH(DPMS!V$1,Raw!$B$1:$DG$1,0),0)</f>
        <v>55.27401</v>
      </c>
      <c r="W314" s="39">
        <f t="shared" si="85"/>
        <v>4.0491336797500353E-2</v>
      </c>
      <c r="X314" s="38" t="str">
        <f>VLOOKUP($A314,Raw!$B$2:$DG$512,MATCH(DPMS!X$1,Raw!$B$1:$DG$1,0),0)</f>
        <v>0</v>
      </c>
      <c r="Y314" s="39">
        <f t="shared" si="86"/>
        <v>0</v>
      </c>
      <c r="Z314" s="38" t="str">
        <f>VLOOKUP($A314,Raw!$B$2:$DG$512,MATCH(DPMS!Z$1,Raw!$B$1:$DG$1,0),0)</f>
        <v>0</v>
      </c>
      <c r="AA314" s="39">
        <f t="shared" si="87"/>
        <v>0</v>
      </c>
      <c r="AB314" s="38" t="str">
        <f>VLOOKUP($A314,Raw!$B$2:$DG$512,MATCH(DPMS!AB$1,Raw!$B$1:$DG$1,0),0)</f>
        <v>1365.08237</v>
      </c>
      <c r="AD314" s="25" t="e">
        <f t="shared" si="88"/>
        <v>#DIV/0!</v>
      </c>
      <c r="AE314" s="40">
        <f t="shared" si="89"/>
        <v>24.126901428571426</v>
      </c>
      <c r="AF314" s="40">
        <f t="shared" si="90"/>
        <v>1.6262951538461536</v>
      </c>
      <c r="AG314" s="40">
        <f t="shared" si="91"/>
        <v>1.1280410204081632</v>
      </c>
      <c r="AH314" s="40">
        <f t="shared" si="92"/>
        <v>0</v>
      </c>
      <c r="AI314" s="40" t="e">
        <f t="shared" si="93"/>
        <v>#DIV/0!</v>
      </c>
      <c r="AJ314" s="40">
        <f t="shared" si="94"/>
        <v>2.923088586723769</v>
      </c>
    </row>
    <row r="315" spans="1:36" x14ac:dyDescent="0.3">
      <c r="A315" s="1" t="s">
        <v>5370</v>
      </c>
      <c r="B315" s="36" t="str">
        <f>VLOOKUP($A315,Raw!$B$2:$DG$512,MATCH(DPMS!B$1,Raw!$B$1:$DG$1,0),0)</f>
        <v>0</v>
      </c>
      <c r="C315" s="37">
        <f t="shared" si="76"/>
        <v>0</v>
      </c>
      <c r="D315" s="36" t="str">
        <f>VLOOKUP($A315,Raw!$B$2:$DG$512,MATCH(DPMS!D$1,Raw!$B$1:$DG$1,0),0)</f>
        <v>7</v>
      </c>
      <c r="E315" s="37">
        <f t="shared" si="77"/>
        <v>2.564102564102564E-2</v>
      </c>
      <c r="F315" s="36" t="str">
        <f>VLOOKUP($A315,Raw!$B$2:$DG$512,MATCH(DPMS!F$1,Raw!$B$1:$DG$1,0),0)</f>
        <v>229</v>
      </c>
      <c r="G315" s="37">
        <f t="shared" si="78"/>
        <v>0.83882783882783885</v>
      </c>
      <c r="H315" s="36" t="str">
        <f>VLOOKUP($A315,Raw!$B$2:$DG$512,MATCH(DPMS!H$1,Raw!$B$1:$DG$1,0),0)</f>
        <v>37</v>
      </c>
      <c r="I315" s="37">
        <f t="shared" si="79"/>
        <v>0.13553113553113552</v>
      </c>
      <c r="J315" s="36" t="str">
        <f>VLOOKUP($A315,Raw!$B$2:$DG$512,MATCH(DPMS!J$1,Raw!$B$1:$DG$1,0),0)</f>
        <v>0</v>
      </c>
      <c r="K315" s="37">
        <f t="shared" si="80"/>
        <v>0</v>
      </c>
      <c r="L315" s="36" t="str">
        <f>VLOOKUP($A315,Raw!$B$2:$DG$512,MATCH(DPMS!L$1,Raw!$B$1:$DG$1,0),0)</f>
        <v>0</v>
      </c>
      <c r="M315" s="37">
        <f t="shared" si="81"/>
        <v>0</v>
      </c>
      <c r="N315" s="36" t="str">
        <f>VLOOKUP($A315,Raw!$B$2:$DG$512,MATCH(DPMS!N$1,Raw!$B$1:$DG$1,0),0)</f>
        <v>273</v>
      </c>
      <c r="P315" s="38" t="str">
        <f>VLOOKUP($A315,Raw!$B$2:$DG$512,MATCH(DPMS!P$1,Raw!$B$1:$DG$1,0),0)</f>
        <v>0</v>
      </c>
      <c r="Q315" s="39">
        <f t="shared" si="82"/>
        <v>0</v>
      </c>
      <c r="R315" s="38" t="str">
        <f>VLOOKUP($A315,Raw!$B$2:$DG$512,MATCH(DPMS!R$1,Raw!$B$1:$DG$1,0),0)</f>
        <v>23.01</v>
      </c>
      <c r="S315" s="39">
        <f t="shared" si="83"/>
        <v>2.5605929091273287E-2</v>
      </c>
      <c r="T315" s="38" t="str">
        <f>VLOOKUP($A315,Raw!$B$2:$DG$512,MATCH(DPMS!T$1,Raw!$B$1:$DG$1,0),0)</f>
        <v>828.79</v>
      </c>
      <c r="U315" s="39">
        <f t="shared" si="84"/>
        <v>0.92229195878124226</v>
      </c>
      <c r="V315" s="38" t="str">
        <f>VLOOKUP($A315,Raw!$B$2:$DG$512,MATCH(DPMS!V$1,Raw!$B$1:$DG$1,0),0)</f>
        <v>46.82</v>
      </c>
      <c r="W315" s="39">
        <f t="shared" si="85"/>
        <v>5.2102112127484362E-2</v>
      </c>
      <c r="X315" s="38" t="str">
        <f>VLOOKUP($A315,Raw!$B$2:$DG$512,MATCH(DPMS!X$1,Raw!$B$1:$DG$1,0),0)</f>
        <v>0</v>
      </c>
      <c r="Y315" s="39">
        <f t="shared" si="86"/>
        <v>0</v>
      </c>
      <c r="Z315" s="38" t="str">
        <f>VLOOKUP($A315,Raw!$B$2:$DG$512,MATCH(DPMS!Z$1,Raw!$B$1:$DG$1,0),0)</f>
        <v>0</v>
      </c>
      <c r="AA315" s="39">
        <f t="shared" si="87"/>
        <v>0</v>
      </c>
      <c r="AB315" s="38" t="str">
        <f>VLOOKUP($A315,Raw!$B$2:$DG$512,MATCH(DPMS!AB$1,Raw!$B$1:$DG$1,0),0)</f>
        <v>898.62</v>
      </c>
      <c r="AD315" s="25" t="e">
        <f t="shared" si="88"/>
        <v>#DIV/0!</v>
      </c>
      <c r="AE315" s="40">
        <f t="shared" si="89"/>
        <v>3.2871428571428574</v>
      </c>
      <c r="AF315" s="40">
        <f t="shared" si="90"/>
        <v>3.6191703056768558</v>
      </c>
      <c r="AG315" s="40">
        <f t="shared" si="91"/>
        <v>1.2654054054054054</v>
      </c>
      <c r="AH315" s="40">
        <f t="shared" si="92"/>
        <v>0</v>
      </c>
      <c r="AI315" s="40" t="e">
        <f t="shared" si="93"/>
        <v>#DIV/0!</v>
      </c>
      <c r="AJ315" s="40">
        <f t="shared" si="94"/>
        <v>3.2916483516483517</v>
      </c>
    </row>
    <row r="316" spans="1:36" x14ac:dyDescent="0.3">
      <c r="A316" s="1" t="s">
        <v>5396</v>
      </c>
      <c r="B316" s="36" t="str">
        <f>VLOOKUP($A316,Raw!$B$2:$DG$512,MATCH(DPMS!B$1,Raw!$B$1:$DG$1,0),0)</f>
        <v>0</v>
      </c>
      <c r="C316" s="37">
        <f t="shared" si="76"/>
        <v>0</v>
      </c>
      <c r="D316" s="36" t="str">
        <f>VLOOKUP($A316,Raw!$B$2:$DG$512,MATCH(DPMS!D$1,Raw!$B$1:$DG$1,0),0)</f>
        <v>36</v>
      </c>
      <c r="E316" s="37">
        <f t="shared" si="77"/>
        <v>0.14937759336099585</v>
      </c>
      <c r="F316" s="36" t="str">
        <f>VLOOKUP($A316,Raw!$B$2:$DG$512,MATCH(DPMS!F$1,Raw!$B$1:$DG$1,0),0)</f>
        <v>197</v>
      </c>
      <c r="G316" s="37">
        <f t="shared" si="78"/>
        <v>0.81742738589211617</v>
      </c>
      <c r="H316" s="36" t="str">
        <f>VLOOKUP($A316,Raw!$B$2:$DG$512,MATCH(DPMS!H$1,Raw!$B$1:$DG$1,0),0)</f>
        <v>8</v>
      </c>
      <c r="I316" s="37">
        <f t="shared" si="79"/>
        <v>3.3195020746887967E-2</v>
      </c>
      <c r="J316" s="36" t="str">
        <f>VLOOKUP($A316,Raw!$B$2:$DG$512,MATCH(DPMS!J$1,Raw!$B$1:$DG$1,0),0)</f>
        <v>0</v>
      </c>
      <c r="K316" s="37">
        <f t="shared" si="80"/>
        <v>0</v>
      </c>
      <c r="L316" s="36" t="str">
        <f>VLOOKUP($A316,Raw!$B$2:$DG$512,MATCH(DPMS!L$1,Raw!$B$1:$DG$1,0),0)</f>
        <v>0</v>
      </c>
      <c r="M316" s="37">
        <f t="shared" si="81"/>
        <v>0</v>
      </c>
      <c r="N316" s="36" t="str">
        <f>VLOOKUP($A316,Raw!$B$2:$DG$512,MATCH(DPMS!N$1,Raw!$B$1:$DG$1,0),0)</f>
        <v>241</v>
      </c>
      <c r="P316" s="38" t="str">
        <f>VLOOKUP($A316,Raw!$B$2:$DG$512,MATCH(DPMS!P$1,Raw!$B$1:$DG$1,0),0)</f>
        <v>0</v>
      </c>
      <c r="Q316" s="39">
        <f t="shared" si="82"/>
        <v>0</v>
      </c>
      <c r="R316" s="38" t="str">
        <f>VLOOKUP($A316,Raw!$B$2:$DG$512,MATCH(DPMS!R$1,Raw!$B$1:$DG$1,0),0)</f>
        <v>160.42</v>
      </c>
      <c r="S316" s="39">
        <f t="shared" si="83"/>
        <v>0.31850219389679746</v>
      </c>
      <c r="T316" s="38" t="str">
        <f>VLOOKUP($A316,Raw!$B$2:$DG$512,MATCH(DPMS!T$1,Raw!$B$1:$DG$1,0),0)</f>
        <v>326.87</v>
      </c>
      <c r="U316" s="39">
        <f t="shared" si="84"/>
        <v>0.64897651239899135</v>
      </c>
      <c r="V316" s="38" t="str">
        <f>VLOOKUP($A316,Raw!$B$2:$DG$512,MATCH(DPMS!V$1,Raw!$B$1:$DG$1,0),0)</f>
        <v>16.38</v>
      </c>
      <c r="W316" s="39">
        <f t="shared" si="85"/>
        <v>3.2521293704211085E-2</v>
      </c>
      <c r="X316" s="38" t="str">
        <f>VLOOKUP($A316,Raw!$B$2:$DG$512,MATCH(DPMS!X$1,Raw!$B$1:$DG$1,0),0)</f>
        <v>0</v>
      </c>
      <c r="Y316" s="39">
        <f t="shared" si="86"/>
        <v>0</v>
      </c>
      <c r="Z316" s="38" t="str">
        <f>VLOOKUP($A316,Raw!$B$2:$DG$512,MATCH(DPMS!Z$1,Raw!$B$1:$DG$1,0),0)</f>
        <v>0</v>
      </c>
      <c r="AA316" s="39">
        <f t="shared" si="87"/>
        <v>0</v>
      </c>
      <c r="AB316" s="38" t="str">
        <f>VLOOKUP($A316,Raw!$B$2:$DG$512,MATCH(DPMS!AB$1,Raw!$B$1:$DG$1,0),0)</f>
        <v>503.67</v>
      </c>
      <c r="AD316" s="25" t="e">
        <f t="shared" si="88"/>
        <v>#DIV/0!</v>
      </c>
      <c r="AE316" s="40">
        <f t="shared" si="89"/>
        <v>4.4561111111111105</v>
      </c>
      <c r="AF316" s="40">
        <f t="shared" si="90"/>
        <v>1.6592385786802031</v>
      </c>
      <c r="AG316" s="40">
        <f t="shared" si="91"/>
        <v>2.0474999999999999</v>
      </c>
      <c r="AH316" s="40">
        <f t="shared" si="92"/>
        <v>0</v>
      </c>
      <c r="AI316" s="40" t="e">
        <f t="shared" si="93"/>
        <v>#DIV/0!</v>
      </c>
      <c r="AJ316" s="40">
        <f t="shared" si="94"/>
        <v>2.089917012448133</v>
      </c>
    </row>
    <row r="317" spans="1:36" x14ac:dyDescent="0.3">
      <c r="A317" s="1" t="s">
        <v>5423</v>
      </c>
      <c r="B317" s="36" t="str">
        <f>VLOOKUP($A317,Raw!$B$2:$DG$512,MATCH(DPMS!B$1,Raw!$B$1:$DG$1,0),0)</f>
        <v>0</v>
      </c>
      <c r="C317" s="37">
        <f t="shared" si="76"/>
        <v>0</v>
      </c>
      <c r="D317" s="36" t="str">
        <f>VLOOKUP($A317,Raw!$B$2:$DG$512,MATCH(DPMS!D$1,Raw!$B$1:$DG$1,0),0)</f>
        <v>1</v>
      </c>
      <c r="E317" s="37">
        <f t="shared" si="77"/>
        <v>5.9171597633136093E-3</v>
      </c>
      <c r="F317" s="36" t="str">
        <f>VLOOKUP($A317,Raw!$B$2:$DG$512,MATCH(DPMS!F$1,Raw!$B$1:$DG$1,0),0)</f>
        <v>162</v>
      </c>
      <c r="G317" s="37">
        <f t="shared" si="78"/>
        <v>0.95857988165680474</v>
      </c>
      <c r="H317" s="36" t="str">
        <f>VLOOKUP($A317,Raw!$B$2:$DG$512,MATCH(DPMS!H$1,Raw!$B$1:$DG$1,0),0)</f>
        <v>6</v>
      </c>
      <c r="I317" s="37">
        <f t="shared" si="79"/>
        <v>3.5502958579881658E-2</v>
      </c>
      <c r="J317" s="36" t="str">
        <f>VLOOKUP($A317,Raw!$B$2:$DG$512,MATCH(DPMS!J$1,Raw!$B$1:$DG$1,0),0)</f>
        <v>0</v>
      </c>
      <c r="K317" s="37">
        <f t="shared" si="80"/>
        <v>0</v>
      </c>
      <c r="L317" s="36" t="str">
        <f>VLOOKUP($A317,Raw!$B$2:$DG$512,MATCH(DPMS!L$1,Raw!$B$1:$DG$1,0),0)</f>
        <v>0</v>
      </c>
      <c r="M317" s="37">
        <f t="shared" si="81"/>
        <v>0</v>
      </c>
      <c r="N317" s="36" t="str">
        <f>VLOOKUP($A317,Raw!$B$2:$DG$512,MATCH(DPMS!N$1,Raw!$B$1:$DG$1,0),0)</f>
        <v>169</v>
      </c>
      <c r="P317" s="38" t="str">
        <f>VLOOKUP($A317,Raw!$B$2:$DG$512,MATCH(DPMS!P$1,Raw!$B$1:$DG$1,0),0)</f>
        <v>0</v>
      </c>
      <c r="Q317" s="39">
        <f t="shared" si="82"/>
        <v>0</v>
      </c>
      <c r="R317" s="38" t="str">
        <f>VLOOKUP($A317,Raw!$B$2:$DG$512,MATCH(DPMS!R$1,Raw!$B$1:$DG$1,0),0)</f>
        <v>3.24</v>
      </c>
      <c r="S317" s="39">
        <f t="shared" si="83"/>
        <v>4.0767536961308594E-3</v>
      </c>
      <c r="T317" s="38" t="str">
        <f>VLOOKUP($A317,Raw!$B$2:$DG$512,MATCH(DPMS!T$1,Raw!$B$1:$DG$1,0),0)</f>
        <v>781.86</v>
      </c>
      <c r="U317" s="39">
        <f t="shared" si="84"/>
        <v>0.98378106322742997</v>
      </c>
      <c r="V317" s="38" t="str">
        <f>VLOOKUP($A317,Raw!$B$2:$DG$512,MATCH(DPMS!V$1,Raw!$B$1:$DG$1,0),0)</f>
        <v>9.65</v>
      </c>
      <c r="W317" s="39">
        <f t="shared" si="85"/>
        <v>1.2142183076439132E-2</v>
      </c>
      <c r="X317" s="38" t="str">
        <f>VLOOKUP($A317,Raw!$B$2:$DG$512,MATCH(DPMS!X$1,Raw!$B$1:$DG$1,0),0)</f>
        <v>0</v>
      </c>
      <c r="Y317" s="39">
        <f t="shared" si="86"/>
        <v>0</v>
      </c>
      <c r="Z317" s="38" t="str">
        <f>VLOOKUP($A317,Raw!$B$2:$DG$512,MATCH(DPMS!Z$1,Raw!$B$1:$DG$1,0),0)</f>
        <v>0</v>
      </c>
      <c r="AA317" s="39">
        <f t="shared" si="87"/>
        <v>0</v>
      </c>
      <c r="AB317" s="38" t="str">
        <f>VLOOKUP($A317,Raw!$B$2:$DG$512,MATCH(DPMS!AB$1,Raw!$B$1:$DG$1,0),0)</f>
        <v>794.75</v>
      </c>
      <c r="AD317" s="25" t="e">
        <f t="shared" si="88"/>
        <v>#DIV/0!</v>
      </c>
      <c r="AE317" s="40">
        <f t="shared" si="89"/>
        <v>3.24</v>
      </c>
      <c r="AF317" s="40">
        <f t="shared" si="90"/>
        <v>4.8262962962962961</v>
      </c>
      <c r="AG317" s="40">
        <f t="shared" si="91"/>
        <v>1.6083333333333334</v>
      </c>
      <c r="AH317" s="40">
        <f t="shared" si="92"/>
        <v>0</v>
      </c>
      <c r="AI317" s="40" t="e">
        <f t="shared" si="93"/>
        <v>#DIV/0!</v>
      </c>
      <c r="AJ317" s="40">
        <f t="shared" si="94"/>
        <v>4.7026627218934909</v>
      </c>
    </row>
    <row r="318" spans="1:36" x14ac:dyDescent="0.3">
      <c r="A318" s="1" t="s">
        <v>5434</v>
      </c>
      <c r="B318" s="36" t="str">
        <f>VLOOKUP($A318,Raw!$B$2:$DG$512,MATCH(DPMS!B$1,Raw!$B$1:$DG$1,0),0)</f>
        <v>22</v>
      </c>
      <c r="C318" s="37">
        <f t="shared" si="76"/>
        <v>1.3373860182370821E-2</v>
      </c>
      <c r="D318" s="36" t="str">
        <f>VLOOKUP($A318,Raw!$B$2:$DG$512,MATCH(DPMS!D$1,Raw!$B$1:$DG$1,0),0)</f>
        <v>39</v>
      </c>
      <c r="E318" s="37">
        <f t="shared" si="77"/>
        <v>2.3708206686930092E-2</v>
      </c>
      <c r="F318" s="36" t="str">
        <f>VLOOKUP($A318,Raw!$B$2:$DG$512,MATCH(DPMS!F$1,Raw!$B$1:$DG$1,0),0)</f>
        <v>1482</v>
      </c>
      <c r="G318" s="37">
        <f t="shared" si="78"/>
        <v>0.90091185410334351</v>
      </c>
      <c r="H318" s="36" t="str">
        <f>VLOOKUP($A318,Raw!$B$2:$DG$512,MATCH(DPMS!H$1,Raw!$B$1:$DG$1,0),0)</f>
        <v>102</v>
      </c>
      <c r="I318" s="37">
        <f t="shared" si="79"/>
        <v>6.2006079027355623E-2</v>
      </c>
      <c r="J318" s="36" t="str">
        <f>VLOOKUP($A318,Raw!$B$2:$DG$512,MATCH(DPMS!J$1,Raw!$B$1:$DG$1,0),0)</f>
        <v>0</v>
      </c>
      <c r="K318" s="37">
        <f t="shared" si="80"/>
        <v>0</v>
      </c>
      <c r="L318" s="36" t="str">
        <f>VLOOKUP($A318,Raw!$B$2:$DG$512,MATCH(DPMS!L$1,Raw!$B$1:$DG$1,0),0)</f>
        <v>0</v>
      </c>
      <c r="M318" s="37">
        <f t="shared" si="81"/>
        <v>0</v>
      </c>
      <c r="N318" s="36" t="str">
        <f>VLOOKUP($A318,Raw!$B$2:$DG$512,MATCH(DPMS!N$1,Raw!$B$1:$DG$1,0),0)</f>
        <v>1645</v>
      </c>
      <c r="P318" s="38" t="str">
        <f>VLOOKUP($A318,Raw!$B$2:$DG$512,MATCH(DPMS!P$1,Raw!$B$1:$DG$1,0),0)</f>
        <v>1299928.2914</v>
      </c>
      <c r="Q318" s="39">
        <f t="shared" si="82"/>
        <v>0.99866401468311672</v>
      </c>
      <c r="R318" s="38" t="str">
        <f>VLOOKUP($A318,Raw!$B$2:$DG$512,MATCH(DPMS!R$1,Raw!$B$1:$DG$1,0),0)</f>
        <v>570.0082</v>
      </c>
      <c r="S318" s="39">
        <f t="shared" si="83"/>
        <v>4.3790621465837029E-4</v>
      </c>
      <c r="T318" s="38" t="str">
        <f>VLOOKUP($A318,Raw!$B$2:$DG$512,MATCH(DPMS!T$1,Raw!$B$1:$DG$1,0),0)</f>
        <v>1105.3002</v>
      </c>
      <c r="U318" s="39">
        <f t="shared" si="84"/>
        <v>8.4914186610497808E-4</v>
      </c>
      <c r="V318" s="38" t="str">
        <f>VLOOKUP($A318,Raw!$B$2:$DG$512,MATCH(DPMS!V$1,Raw!$B$1:$DG$1,0),0)</f>
        <v>63.7</v>
      </c>
      <c r="W318" s="39">
        <f t="shared" si="85"/>
        <v>4.8937236120003516E-5</v>
      </c>
      <c r="X318" s="38" t="str">
        <f>VLOOKUP($A318,Raw!$B$2:$DG$512,MATCH(DPMS!X$1,Raw!$B$1:$DG$1,0),0)</f>
        <v>0</v>
      </c>
      <c r="Y318" s="39">
        <f t="shared" si="86"/>
        <v>0</v>
      </c>
      <c r="Z318" s="38" t="str">
        <f>VLOOKUP($A318,Raw!$B$2:$DG$512,MATCH(DPMS!Z$1,Raw!$B$1:$DG$1,0),0)</f>
        <v>0</v>
      </c>
      <c r="AA318" s="39">
        <f t="shared" si="87"/>
        <v>0</v>
      </c>
      <c r="AB318" s="38" t="str">
        <f>VLOOKUP($A318,Raw!$B$2:$DG$512,MATCH(DPMS!AB$1,Raw!$B$1:$DG$1,0),0)</f>
        <v>1301667.2998</v>
      </c>
      <c r="AD318" s="25">
        <f t="shared" si="88"/>
        <v>59087.649609090906</v>
      </c>
      <c r="AE318" s="40">
        <f t="shared" si="89"/>
        <v>14.615594871794871</v>
      </c>
      <c r="AF318" s="40">
        <f t="shared" si="90"/>
        <v>0.74581659919028331</v>
      </c>
      <c r="AG318" s="40">
        <f t="shared" si="91"/>
        <v>0.62450980392156863</v>
      </c>
      <c r="AH318" s="40">
        <f t="shared" si="92"/>
        <v>0</v>
      </c>
      <c r="AI318" s="40" t="e">
        <f t="shared" si="93"/>
        <v>#DIV/0!</v>
      </c>
      <c r="AJ318" s="40">
        <f t="shared" si="94"/>
        <v>791.28711234042544</v>
      </c>
    </row>
    <row r="319" spans="1:36" x14ac:dyDescent="0.3">
      <c r="A319" s="1" t="s">
        <v>5473</v>
      </c>
      <c r="B319" s="36" t="str">
        <f>VLOOKUP($A319,Raw!$B$2:$DG$512,MATCH(DPMS!B$1,Raw!$B$1:$DG$1,0),0)</f>
        <v>0</v>
      </c>
      <c r="C319" s="37">
        <f t="shared" si="76"/>
        <v>0</v>
      </c>
      <c r="D319" s="36" t="str">
        <f>VLOOKUP($A319,Raw!$B$2:$DG$512,MATCH(DPMS!D$1,Raw!$B$1:$DG$1,0),0)</f>
        <v>12</v>
      </c>
      <c r="E319" s="37">
        <f t="shared" si="77"/>
        <v>3.870967741935484E-2</v>
      </c>
      <c r="F319" s="36" t="str">
        <f>VLOOKUP($A319,Raw!$B$2:$DG$512,MATCH(DPMS!F$1,Raw!$B$1:$DG$1,0),0)</f>
        <v>264</v>
      </c>
      <c r="G319" s="37">
        <f t="shared" si="78"/>
        <v>0.85161290322580641</v>
      </c>
      <c r="H319" s="36" t="str">
        <f>VLOOKUP($A319,Raw!$B$2:$DG$512,MATCH(DPMS!H$1,Raw!$B$1:$DG$1,0),0)</f>
        <v>34</v>
      </c>
      <c r="I319" s="37">
        <f t="shared" si="79"/>
        <v>0.10967741935483871</v>
      </c>
      <c r="J319" s="36" t="str">
        <f>VLOOKUP($A319,Raw!$B$2:$DG$512,MATCH(DPMS!J$1,Raw!$B$1:$DG$1,0),0)</f>
        <v>0</v>
      </c>
      <c r="K319" s="37">
        <f t="shared" si="80"/>
        <v>0</v>
      </c>
      <c r="L319" s="36" t="str">
        <f>VLOOKUP($A319,Raw!$B$2:$DG$512,MATCH(DPMS!L$1,Raw!$B$1:$DG$1,0),0)</f>
        <v>0</v>
      </c>
      <c r="M319" s="37">
        <f t="shared" si="81"/>
        <v>0</v>
      </c>
      <c r="N319" s="36" t="str">
        <f>VLOOKUP($A319,Raw!$B$2:$DG$512,MATCH(DPMS!N$1,Raw!$B$1:$DG$1,0),0)</f>
        <v>310</v>
      </c>
      <c r="P319" s="38" t="str">
        <f>VLOOKUP($A319,Raw!$B$2:$DG$512,MATCH(DPMS!P$1,Raw!$B$1:$DG$1,0),0)</f>
        <v>0</v>
      </c>
      <c r="Q319" s="39">
        <f t="shared" si="82"/>
        <v>0</v>
      </c>
      <c r="R319" s="38" t="str">
        <f>VLOOKUP($A319,Raw!$B$2:$DG$512,MATCH(DPMS!R$1,Raw!$B$1:$DG$1,0),0)</f>
        <v>93.68306</v>
      </c>
      <c r="S319" s="39">
        <f t="shared" si="83"/>
        <v>7.0538662481710174E-2</v>
      </c>
      <c r="T319" s="38" t="str">
        <f>VLOOKUP($A319,Raw!$B$2:$DG$512,MATCH(DPMS!T$1,Raw!$B$1:$DG$1,0),0)</f>
        <v>1079.7922</v>
      </c>
      <c r="U319" s="39">
        <f t="shared" si="84"/>
        <v>0.81302956528302239</v>
      </c>
      <c r="V319" s="38" t="str">
        <f>VLOOKUP($A319,Raw!$B$2:$DG$512,MATCH(DPMS!V$1,Raw!$B$1:$DG$1,0),0)</f>
        <v>154.63413</v>
      </c>
      <c r="W319" s="39">
        <f t="shared" si="85"/>
        <v>0.11643177223526745</v>
      </c>
      <c r="X319" s="38" t="str">
        <f>VLOOKUP($A319,Raw!$B$2:$DG$512,MATCH(DPMS!X$1,Raw!$B$1:$DG$1,0),0)</f>
        <v>0</v>
      </c>
      <c r="Y319" s="39">
        <f t="shared" si="86"/>
        <v>0</v>
      </c>
      <c r="Z319" s="38" t="str">
        <f>VLOOKUP($A319,Raw!$B$2:$DG$512,MATCH(DPMS!Z$1,Raw!$B$1:$DG$1,0),0)</f>
        <v>0</v>
      </c>
      <c r="AA319" s="39">
        <f t="shared" si="87"/>
        <v>0</v>
      </c>
      <c r="AB319" s="38" t="str">
        <f>VLOOKUP($A319,Raw!$B$2:$DG$512,MATCH(DPMS!AB$1,Raw!$B$1:$DG$1,0),0)</f>
        <v>1328.10939</v>
      </c>
      <c r="AD319" s="25" t="e">
        <f t="shared" si="88"/>
        <v>#DIV/0!</v>
      </c>
      <c r="AE319" s="40">
        <f t="shared" si="89"/>
        <v>7.8069216666666668</v>
      </c>
      <c r="AF319" s="40">
        <f t="shared" si="90"/>
        <v>4.0901219696969697</v>
      </c>
      <c r="AG319" s="40">
        <f t="shared" si="91"/>
        <v>4.5480626470588232</v>
      </c>
      <c r="AH319" s="40">
        <f t="shared" si="92"/>
        <v>0</v>
      </c>
      <c r="AI319" s="40" t="e">
        <f t="shared" si="93"/>
        <v>#DIV/0!</v>
      </c>
      <c r="AJ319" s="40">
        <f t="shared" si="94"/>
        <v>4.2842238387096776</v>
      </c>
    </row>
    <row r="320" spans="1:36" x14ac:dyDescent="0.3">
      <c r="A320" s="1" t="s">
        <v>5488</v>
      </c>
      <c r="B320" s="36" t="str">
        <f>VLOOKUP($A320,Raw!$B$2:$DG$512,MATCH(DPMS!B$1,Raw!$B$1:$DG$1,0),0)</f>
        <v>0</v>
      </c>
      <c r="C320" s="37" t="e">
        <f t="shared" si="76"/>
        <v>#DIV/0!</v>
      </c>
      <c r="D320" s="36" t="str">
        <f>VLOOKUP($A320,Raw!$B$2:$DG$512,MATCH(DPMS!D$1,Raw!$B$1:$DG$1,0),0)</f>
        <v>0</v>
      </c>
      <c r="E320" s="37" t="e">
        <f t="shared" si="77"/>
        <v>#DIV/0!</v>
      </c>
      <c r="F320" s="36" t="str">
        <f>VLOOKUP($A320,Raw!$B$2:$DG$512,MATCH(DPMS!F$1,Raw!$B$1:$DG$1,0),0)</f>
        <v>0</v>
      </c>
      <c r="G320" s="37" t="e">
        <f t="shared" si="78"/>
        <v>#DIV/0!</v>
      </c>
      <c r="H320" s="36" t="str">
        <f>VLOOKUP($A320,Raw!$B$2:$DG$512,MATCH(DPMS!H$1,Raw!$B$1:$DG$1,0),0)</f>
        <v>0</v>
      </c>
      <c r="I320" s="37" t="e">
        <f t="shared" si="79"/>
        <v>#DIV/0!</v>
      </c>
      <c r="J320" s="36" t="str">
        <f>VLOOKUP($A320,Raw!$B$2:$DG$512,MATCH(DPMS!J$1,Raw!$B$1:$DG$1,0),0)</f>
        <v>0</v>
      </c>
      <c r="K320" s="37" t="e">
        <f t="shared" si="80"/>
        <v>#DIV/0!</v>
      </c>
      <c r="L320" s="36" t="str">
        <f>VLOOKUP($A320,Raw!$B$2:$DG$512,MATCH(DPMS!L$1,Raw!$B$1:$DG$1,0),0)</f>
        <v>0</v>
      </c>
      <c r="M320" s="37" t="e">
        <f t="shared" si="81"/>
        <v>#DIV/0!</v>
      </c>
      <c r="N320" s="36" t="str">
        <f>VLOOKUP($A320,Raw!$B$2:$DG$512,MATCH(DPMS!N$1,Raw!$B$1:$DG$1,0),0)</f>
        <v>0</v>
      </c>
      <c r="P320" s="38" t="str">
        <f>VLOOKUP($A320,Raw!$B$2:$DG$512,MATCH(DPMS!P$1,Raw!$B$1:$DG$1,0),0)</f>
        <v>0</v>
      </c>
      <c r="Q320" s="39" t="e">
        <f t="shared" si="82"/>
        <v>#DIV/0!</v>
      </c>
      <c r="R320" s="38" t="str">
        <f>VLOOKUP($A320,Raw!$B$2:$DG$512,MATCH(DPMS!R$1,Raw!$B$1:$DG$1,0),0)</f>
        <v>0</v>
      </c>
      <c r="S320" s="39" t="e">
        <f t="shared" si="83"/>
        <v>#DIV/0!</v>
      </c>
      <c r="T320" s="38" t="str">
        <f>VLOOKUP($A320,Raw!$B$2:$DG$512,MATCH(DPMS!T$1,Raw!$B$1:$DG$1,0),0)</f>
        <v>0</v>
      </c>
      <c r="U320" s="39" t="e">
        <f t="shared" si="84"/>
        <v>#DIV/0!</v>
      </c>
      <c r="V320" s="38" t="str">
        <f>VLOOKUP($A320,Raw!$B$2:$DG$512,MATCH(DPMS!V$1,Raw!$B$1:$DG$1,0),0)</f>
        <v>0</v>
      </c>
      <c r="W320" s="39" t="e">
        <f t="shared" si="85"/>
        <v>#DIV/0!</v>
      </c>
      <c r="X320" s="38" t="str">
        <f>VLOOKUP($A320,Raw!$B$2:$DG$512,MATCH(DPMS!X$1,Raw!$B$1:$DG$1,0),0)</f>
        <v>0</v>
      </c>
      <c r="Y320" s="39" t="e">
        <f t="shared" si="86"/>
        <v>#DIV/0!</v>
      </c>
      <c r="Z320" s="38" t="str">
        <f>VLOOKUP($A320,Raw!$B$2:$DG$512,MATCH(DPMS!Z$1,Raw!$B$1:$DG$1,0),0)</f>
        <v>0</v>
      </c>
      <c r="AA320" s="39" t="e">
        <f t="shared" si="87"/>
        <v>#DIV/0!</v>
      </c>
      <c r="AB320" s="38" t="str">
        <f>VLOOKUP($A320,Raw!$B$2:$DG$512,MATCH(DPMS!AB$1,Raw!$B$1:$DG$1,0),0)</f>
        <v>0</v>
      </c>
      <c r="AD320" s="25" t="e">
        <f t="shared" si="88"/>
        <v>#DIV/0!</v>
      </c>
      <c r="AE320" s="40" t="e">
        <f t="shared" si="89"/>
        <v>#DIV/0!</v>
      </c>
      <c r="AF320" s="40" t="e">
        <f t="shared" si="90"/>
        <v>#DIV/0!</v>
      </c>
      <c r="AG320" s="40" t="e">
        <f t="shared" si="91"/>
        <v>#DIV/0!</v>
      </c>
      <c r="AH320" s="40">
        <f t="shared" si="92"/>
        <v>0</v>
      </c>
      <c r="AI320" s="40" t="e">
        <f t="shared" si="93"/>
        <v>#DIV/0!</v>
      </c>
      <c r="AJ320" s="40" t="e">
        <f t="shared" si="94"/>
        <v>#DIV/0!</v>
      </c>
    </row>
    <row r="321" spans="1:36" x14ac:dyDescent="0.3">
      <c r="A321" s="1" t="s">
        <v>5496</v>
      </c>
      <c r="B321" s="36" t="str">
        <f>VLOOKUP($A321,Raw!$B$2:$DG$512,MATCH(DPMS!B$1,Raw!$B$1:$DG$1,0),0)</f>
        <v>0</v>
      </c>
      <c r="C321" s="37">
        <f t="shared" si="76"/>
        <v>0</v>
      </c>
      <c r="D321" s="36" t="str">
        <f>VLOOKUP($A321,Raw!$B$2:$DG$512,MATCH(DPMS!D$1,Raw!$B$1:$DG$1,0),0)</f>
        <v>5</v>
      </c>
      <c r="E321" s="37">
        <f t="shared" si="77"/>
        <v>0.1388888888888889</v>
      </c>
      <c r="F321" s="36" t="str">
        <f>VLOOKUP($A321,Raw!$B$2:$DG$512,MATCH(DPMS!F$1,Raw!$B$1:$DG$1,0),0)</f>
        <v>29</v>
      </c>
      <c r="G321" s="37">
        <f t="shared" si="78"/>
        <v>0.80555555555555558</v>
      </c>
      <c r="H321" s="36" t="str">
        <f>VLOOKUP($A321,Raw!$B$2:$DG$512,MATCH(DPMS!H$1,Raw!$B$1:$DG$1,0),0)</f>
        <v>2</v>
      </c>
      <c r="I321" s="37">
        <f t="shared" si="79"/>
        <v>5.5555555555555552E-2</v>
      </c>
      <c r="J321" s="36" t="str">
        <f>VLOOKUP($A321,Raw!$B$2:$DG$512,MATCH(DPMS!J$1,Raw!$B$1:$DG$1,0),0)</f>
        <v>0</v>
      </c>
      <c r="K321" s="37">
        <f t="shared" si="80"/>
        <v>0</v>
      </c>
      <c r="L321" s="36" t="str">
        <f>VLOOKUP($A321,Raw!$B$2:$DG$512,MATCH(DPMS!L$1,Raw!$B$1:$DG$1,0),0)</f>
        <v>0</v>
      </c>
      <c r="M321" s="37">
        <f t="shared" si="81"/>
        <v>0</v>
      </c>
      <c r="N321" s="36" t="str">
        <f>VLOOKUP($A321,Raw!$B$2:$DG$512,MATCH(DPMS!N$1,Raw!$B$1:$DG$1,0),0)</f>
        <v>36</v>
      </c>
      <c r="P321" s="38" t="str">
        <f>VLOOKUP($A321,Raw!$B$2:$DG$512,MATCH(DPMS!P$1,Raw!$B$1:$DG$1,0),0)</f>
        <v>0</v>
      </c>
      <c r="Q321" s="39">
        <f t="shared" si="82"/>
        <v>0</v>
      </c>
      <c r="R321" s="38" t="str">
        <f>VLOOKUP($A321,Raw!$B$2:$DG$512,MATCH(DPMS!R$1,Raw!$B$1:$DG$1,0),0)</f>
        <v>7.93</v>
      </c>
      <c r="S321" s="39">
        <f t="shared" si="83"/>
        <v>0.1010577290684338</v>
      </c>
      <c r="T321" s="38" t="str">
        <f>VLOOKUP($A321,Raw!$B$2:$DG$512,MATCH(DPMS!T$1,Raw!$B$1:$DG$1,0),0)</f>
        <v>68.21</v>
      </c>
      <c r="U321" s="39">
        <f t="shared" si="84"/>
        <v>0.86924939467312345</v>
      </c>
      <c r="V321" s="38" t="str">
        <f>VLOOKUP($A321,Raw!$B$2:$DG$512,MATCH(DPMS!V$1,Raw!$B$1:$DG$1,0),0)</f>
        <v>2.33</v>
      </c>
      <c r="W321" s="39">
        <f t="shared" si="85"/>
        <v>2.9692876258442719E-2</v>
      </c>
      <c r="X321" s="38" t="str">
        <f>VLOOKUP($A321,Raw!$B$2:$DG$512,MATCH(DPMS!X$1,Raw!$B$1:$DG$1,0),0)</f>
        <v>0</v>
      </c>
      <c r="Y321" s="39">
        <f t="shared" si="86"/>
        <v>0</v>
      </c>
      <c r="Z321" s="38" t="str">
        <f>VLOOKUP($A321,Raw!$B$2:$DG$512,MATCH(DPMS!Z$1,Raw!$B$1:$DG$1,0),0)</f>
        <v>0</v>
      </c>
      <c r="AA321" s="39">
        <f t="shared" si="87"/>
        <v>0</v>
      </c>
      <c r="AB321" s="38" t="str">
        <f>VLOOKUP($A321,Raw!$B$2:$DG$512,MATCH(DPMS!AB$1,Raw!$B$1:$DG$1,0),0)</f>
        <v>78.47</v>
      </c>
      <c r="AD321" s="25" t="e">
        <f t="shared" si="88"/>
        <v>#DIV/0!</v>
      </c>
      <c r="AE321" s="40">
        <f t="shared" si="89"/>
        <v>1.5859999999999999</v>
      </c>
      <c r="AF321" s="40">
        <f t="shared" si="90"/>
        <v>2.3520689655172413</v>
      </c>
      <c r="AG321" s="40">
        <f t="shared" si="91"/>
        <v>1.165</v>
      </c>
      <c r="AH321" s="40">
        <f t="shared" si="92"/>
        <v>0</v>
      </c>
      <c r="AI321" s="40" t="e">
        <f t="shared" si="93"/>
        <v>#DIV/0!</v>
      </c>
      <c r="AJ321" s="40">
        <f t="shared" si="94"/>
        <v>2.1797222222222223</v>
      </c>
    </row>
    <row r="322" spans="1:36" x14ac:dyDescent="0.3">
      <c r="A322" s="1" t="s">
        <v>5509</v>
      </c>
      <c r="B322" s="36" t="str">
        <f>VLOOKUP($A322,Raw!$B$2:$DG$512,MATCH(DPMS!B$1,Raw!$B$1:$DG$1,0),0)</f>
        <v>0</v>
      </c>
      <c r="C322" s="37" t="e">
        <f t="shared" si="76"/>
        <v>#DIV/0!</v>
      </c>
      <c r="D322" s="36" t="str">
        <f>VLOOKUP($A322,Raw!$B$2:$DG$512,MATCH(DPMS!D$1,Raw!$B$1:$DG$1,0),0)</f>
        <v>0</v>
      </c>
      <c r="E322" s="37" t="e">
        <f t="shared" si="77"/>
        <v>#DIV/0!</v>
      </c>
      <c r="F322" s="36" t="str">
        <f>VLOOKUP($A322,Raw!$B$2:$DG$512,MATCH(DPMS!F$1,Raw!$B$1:$DG$1,0),0)</f>
        <v>0</v>
      </c>
      <c r="G322" s="37" t="e">
        <f t="shared" si="78"/>
        <v>#DIV/0!</v>
      </c>
      <c r="H322" s="36" t="str">
        <f>VLOOKUP($A322,Raw!$B$2:$DG$512,MATCH(DPMS!H$1,Raw!$B$1:$DG$1,0),0)</f>
        <v>0</v>
      </c>
      <c r="I322" s="37" t="e">
        <f t="shared" si="79"/>
        <v>#DIV/0!</v>
      </c>
      <c r="J322" s="36" t="str">
        <f>VLOOKUP($A322,Raw!$B$2:$DG$512,MATCH(DPMS!J$1,Raw!$B$1:$DG$1,0),0)</f>
        <v>0</v>
      </c>
      <c r="K322" s="37" t="e">
        <f t="shared" si="80"/>
        <v>#DIV/0!</v>
      </c>
      <c r="L322" s="36" t="str">
        <f>VLOOKUP($A322,Raw!$B$2:$DG$512,MATCH(DPMS!L$1,Raw!$B$1:$DG$1,0),0)</f>
        <v>0</v>
      </c>
      <c r="M322" s="37" t="e">
        <f t="shared" si="81"/>
        <v>#DIV/0!</v>
      </c>
      <c r="N322" s="36" t="str">
        <f>VLOOKUP($A322,Raw!$B$2:$DG$512,MATCH(DPMS!N$1,Raw!$B$1:$DG$1,0),0)</f>
        <v>0</v>
      </c>
      <c r="P322" s="38" t="str">
        <f>VLOOKUP($A322,Raw!$B$2:$DG$512,MATCH(DPMS!P$1,Raw!$B$1:$DG$1,0),0)</f>
        <v>0</v>
      </c>
      <c r="Q322" s="39" t="e">
        <f t="shared" si="82"/>
        <v>#DIV/0!</v>
      </c>
      <c r="R322" s="38" t="str">
        <f>VLOOKUP($A322,Raw!$B$2:$DG$512,MATCH(DPMS!R$1,Raw!$B$1:$DG$1,0),0)</f>
        <v>0</v>
      </c>
      <c r="S322" s="39" t="e">
        <f t="shared" si="83"/>
        <v>#DIV/0!</v>
      </c>
      <c r="T322" s="38" t="str">
        <f>VLOOKUP($A322,Raw!$B$2:$DG$512,MATCH(DPMS!T$1,Raw!$B$1:$DG$1,0),0)</f>
        <v>0</v>
      </c>
      <c r="U322" s="39" t="e">
        <f t="shared" si="84"/>
        <v>#DIV/0!</v>
      </c>
      <c r="V322" s="38" t="str">
        <f>VLOOKUP($A322,Raw!$B$2:$DG$512,MATCH(DPMS!V$1,Raw!$B$1:$DG$1,0),0)</f>
        <v>0</v>
      </c>
      <c r="W322" s="39" t="e">
        <f t="shared" si="85"/>
        <v>#DIV/0!</v>
      </c>
      <c r="X322" s="38" t="str">
        <f>VLOOKUP($A322,Raw!$B$2:$DG$512,MATCH(DPMS!X$1,Raw!$B$1:$DG$1,0),0)</f>
        <v>0</v>
      </c>
      <c r="Y322" s="39" t="e">
        <f t="shared" si="86"/>
        <v>#DIV/0!</v>
      </c>
      <c r="Z322" s="38" t="str">
        <f>VLOOKUP($A322,Raw!$B$2:$DG$512,MATCH(DPMS!Z$1,Raw!$B$1:$DG$1,0),0)</f>
        <v>0</v>
      </c>
      <c r="AA322" s="39" t="e">
        <f t="shared" si="87"/>
        <v>#DIV/0!</v>
      </c>
      <c r="AB322" s="38" t="str">
        <f>VLOOKUP($A322,Raw!$B$2:$DG$512,MATCH(DPMS!AB$1,Raw!$B$1:$DG$1,0),0)</f>
        <v>0</v>
      </c>
      <c r="AD322" s="25" t="e">
        <f t="shared" si="88"/>
        <v>#DIV/0!</v>
      </c>
      <c r="AE322" s="40" t="e">
        <f t="shared" si="89"/>
        <v>#DIV/0!</v>
      </c>
      <c r="AF322" s="40" t="e">
        <f t="shared" si="90"/>
        <v>#DIV/0!</v>
      </c>
      <c r="AG322" s="40" t="e">
        <f t="shared" si="91"/>
        <v>#DIV/0!</v>
      </c>
      <c r="AH322" s="40">
        <f t="shared" si="92"/>
        <v>0</v>
      </c>
      <c r="AI322" s="40" t="e">
        <f t="shared" si="93"/>
        <v>#DIV/0!</v>
      </c>
      <c r="AJ322" s="40" t="e">
        <f t="shared" si="94"/>
        <v>#DIV/0!</v>
      </c>
    </row>
    <row r="323" spans="1:36" x14ac:dyDescent="0.3">
      <c r="A323" s="1" t="s">
        <v>5517</v>
      </c>
      <c r="B323" s="36" t="str">
        <f>VLOOKUP($A323,Raw!$B$2:$DG$512,MATCH(DPMS!B$1,Raw!$B$1:$DG$1,0),0)</f>
        <v>0</v>
      </c>
      <c r="C323" s="37">
        <f t="shared" ref="C323:C386" si="95">B323/N323</f>
        <v>0</v>
      </c>
      <c r="D323" s="36" t="str">
        <f>VLOOKUP($A323,Raw!$B$2:$DG$512,MATCH(DPMS!D$1,Raw!$B$1:$DG$1,0),0)</f>
        <v>6</v>
      </c>
      <c r="E323" s="37">
        <f t="shared" ref="E323:E386" si="96">D323/N323</f>
        <v>1.5463917525773196E-2</v>
      </c>
      <c r="F323" s="36" t="str">
        <f>VLOOKUP($A323,Raw!$B$2:$DG$512,MATCH(DPMS!F$1,Raw!$B$1:$DG$1,0),0)</f>
        <v>376</v>
      </c>
      <c r="G323" s="37">
        <f t="shared" ref="G323:G386" si="97">F323/N323</f>
        <v>0.96907216494845361</v>
      </c>
      <c r="H323" s="36" t="str">
        <f>VLOOKUP($A323,Raw!$B$2:$DG$512,MATCH(DPMS!H$1,Raw!$B$1:$DG$1,0),0)</f>
        <v>6</v>
      </c>
      <c r="I323" s="37">
        <f t="shared" ref="I323:I386" si="98">H323/N323</f>
        <v>1.5463917525773196E-2</v>
      </c>
      <c r="J323" s="36" t="str">
        <f>VLOOKUP($A323,Raw!$B$2:$DG$512,MATCH(DPMS!J$1,Raw!$B$1:$DG$1,0),0)</f>
        <v>0</v>
      </c>
      <c r="K323" s="37">
        <f t="shared" ref="K323:K386" si="99">J323/N323</f>
        <v>0</v>
      </c>
      <c r="L323" s="36" t="str">
        <f>VLOOKUP($A323,Raw!$B$2:$DG$512,MATCH(DPMS!L$1,Raw!$B$1:$DG$1,0),0)</f>
        <v>0</v>
      </c>
      <c r="M323" s="37">
        <f t="shared" ref="M323:M386" si="100">L323/N323</f>
        <v>0</v>
      </c>
      <c r="N323" s="36" t="str">
        <f>VLOOKUP($A323,Raw!$B$2:$DG$512,MATCH(DPMS!N$1,Raw!$B$1:$DG$1,0),0)</f>
        <v>388</v>
      </c>
      <c r="P323" s="38" t="str">
        <f>VLOOKUP($A323,Raw!$B$2:$DG$512,MATCH(DPMS!P$1,Raw!$B$1:$DG$1,0),0)</f>
        <v>0</v>
      </c>
      <c r="Q323" s="39">
        <f t="shared" ref="Q323:Q386" si="101">P323/AB323</f>
        <v>0</v>
      </c>
      <c r="R323" s="38" t="str">
        <f>VLOOKUP($A323,Raw!$B$2:$DG$512,MATCH(DPMS!R$1,Raw!$B$1:$DG$1,0),0)</f>
        <v>8.31415</v>
      </c>
      <c r="S323" s="39">
        <f t="shared" ref="S323:S386" si="102">R323/AB323</f>
        <v>3.1551266657660129E-2</v>
      </c>
      <c r="T323" s="38" t="str">
        <f>VLOOKUP($A323,Raw!$B$2:$DG$512,MATCH(DPMS!T$1,Raw!$B$1:$DG$1,0),0)</f>
        <v>251.98888</v>
      </c>
      <c r="U323" s="39">
        <f t="shared" ref="U323:U386" si="103">T323/AB323</f>
        <v>0.95626953418510852</v>
      </c>
      <c r="V323" s="38" t="str">
        <f>VLOOKUP($A323,Raw!$B$2:$DG$512,MATCH(DPMS!V$1,Raw!$B$1:$DG$1,0),0)</f>
        <v>3.20938</v>
      </c>
      <c r="W323" s="39">
        <f t="shared" ref="W323:W386" si="104">V323/AB323</f>
        <v>1.2179237106109617E-2</v>
      </c>
      <c r="X323" s="38" t="str">
        <f>VLOOKUP($A323,Raw!$B$2:$DG$512,MATCH(DPMS!X$1,Raw!$B$1:$DG$1,0),0)</f>
        <v>0</v>
      </c>
      <c r="Y323" s="39">
        <f t="shared" ref="Y323:Y386" si="105">X323/AB323</f>
        <v>0</v>
      </c>
      <c r="Z323" s="38" t="str">
        <f>VLOOKUP($A323,Raw!$B$2:$DG$512,MATCH(DPMS!Z$1,Raw!$B$1:$DG$1,0),0)</f>
        <v>0</v>
      </c>
      <c r="AA323" s="39">
        <f t="shared" ref="AA323:AA386" si="106">Z323/AB323</f>
        <v>0</v>
      </c>
      <c r="AB323" s="38" t="str">
        <f>VLOOKUP($A323,Raw!$B$2:$DG$512,MATCH(DPMS!AB$1,Raw!$B$1:$DG$1,0),0)</f>
        <v>263.5124</v>
      </c>
      <c r="AD323" s="25" t="e">
        <f t="shared" ref="AD323:AD386" si="107">P323/B323</f>
        <v>#DIV/0!</v>
      </c>
      <c r="AE323" s="40">
        <f t="shared" ref="AE323:AE386" si="108">R323/D323</f>
        <v>1.3856916666666665</v>
      </c>
      <c r="AF323" s="40">
        <f t="shared" ref="AF323:AF386" si="109">T323/F323</f>
        <v>0.67018319148936167</v>
      </c>
      <c r="AG323" s="40">
        <f t="shared" ref="AG323:AG386" si="110">V323/H323</f>
        <v>0.53489666666666669</v>
      </c>
      <c r="AH323" s="40">
        <f t="shared" ref="AH323:AH386" si="111">X323/2</f>
        <v>0</v>
      </c>
      <c r="AI323" s="40" t="e">
        <f t="shared" ref="AI323:AI386" si="112">Z323/L323</f>
        <v>#DIV/0!</v>
      </c>
      <c r="AJ323" s="40">
        <f t="shared" ref="AJ323:AJ386" si="113">AB323/N323</f>
        <v>0.67915567010309286</v>
      </c>
    </row>
    <row r="324" spans="1:36" x14ac:dyDescent="0.3">
      <c r="A324" s="1" t="s">
        <v>5529</v>
      </c>
      <c r="B324" s="36" t="str">
        <f>VLOOKUP($A324,Raw!$B$2:$DG$512,MATCH(DPMS!B$1,Raw!$B$1:$DG$1,0),0)</f>
        <v>0</v>
      </c>
      <c r="C324" s="37">
        <f t="shared" si="95"/>
        <v>0</v>
      </c>
      <c r="D324" s="36" t="str">
        <f>VLOOKUP($A324,Raw!$B$2:$DG$512,MATCH(DPMS!D$1,Raw!$B$1:$DG$1,0),0)</f>
        <v>0</v>
      </c>
      <c r="E324" s="37">
        <f t="shared" si="96"/>
        <v>0</v>
      </c>
      <c r="F324" s="36" t="str">
        <f>VLOOKUP($A324,Raw!$B$2:$DG$512,MATCH(DPMS!F$1,Raw!$B$1:$DG$1,0),0)</f>
        <v>72</v>
      </c>
      <c r="G324" s="37">
        <f t="shared" si="97"/>
        <v>0.97297297297297303</v>
      </c>
      <c r="H324" s="36" t="str">
        <f>VLOOKUP($A324,Raw!$B$2:$DG$512,MATCH(DPMS!H$1,Raw!$B$1:$DG$1,0),0)</f>
        <v>2</v>
      </c>
      <c r="I324" s="37">
        <f t="shared" si="98"/>
        <v>2.7027027027027029E-2</v>
      </c>
      <c r="J324" s="36" t="str">
        <f>VLOOKUP($A324,Raw!$B$2:$DG$512,MATCH(DPMS!J$1,Raw!$B$1:$DG$1,0),0)</f>
        <v>0</v>
      </c>
      <c r="K324" s="37">
        <f t="shared" si="99"/>
        <v>0</v>
      </c>
      <c r="L324" s="36" t="str">
        <f>VLOOKUP($A324,Raw!$B$2:$DG$512,MATCH(DPMS!L$1,Raw!$B$1:$DG$1,0),0)</f>
        <v>0</v>
      </c>
      <c r="M324" s="37">
        <f t="shared" si="100"/>
        <v>0</v>
      </c>
      <c r="N324" s="36" t="str">
        <f>VLOOKUP($A324,Raw!$B$2:$DG$512,MATCH(DPMS!N$1,Raw!$B$1:$DG$1,0),0)</f>
        <v>74</v>
      </c>
      <c r="P324" s="38" t="str">
        <f>VLOOKUP($A324,Raw!$B$2:$DG$512,MATCH(DPMS!P$1,Raw!$B$1:$DG$1,0),0)</f>
        <v>0</v>
      </c>
      <c r="Q324" s="39">
        <f t="shared" si="101"/>
        <v>0</v>
      </c>
      <c r="R324" s="38" t="str">
        <f>VLOOKUP($A324,Raw!$B$2:$DG$512,MATCH(DPMS!R$1,Raw!$B$1:$DG$1,0),0)</f>
        <v>0</v>
      </c>
      <c r="S324" s="39">
        <f t="shared" si="102"/>
        <v>0</v>
      </c>
      <c r="T324" s="38" t="str">
        <f>VLOOKUP($A324,Raw!$B$2:$DG$512,MATCH(DPMS!T$1,Raw!$B$1:$DG$1,0),0)</f>
        <v>111.51</v>
      </c>
      <c r="U324" s="39">
        <f t="shared" si="103"/>
        <v>0.98882681564245822</v>
      </c>
      <c r="V324" s="38" t="str">
        <f>VLOOKUP($A324,Raw!$B$2:$DG$512,MATCH(DPMS!V$1,Raw!$B$1:$DG$1,0),0)</f>
        <v>1.26</v>
      </c>
      <c r="W324" s="39">
        <f t="shared" si="104"/>
        <v>1.11731843575419E-2</v>
      </c>
      <c r="X324" s="38" t="str">
        <f>VLOOKUP($A324,Raw!$B$2:$DG$512,MATCH(DPMS!X$1,Raw!$B$1:$DG$1,0),0)</f>
        <v>0</v>
      </c>
      <c r="Y324" s="39">
        <f t="shared" si="105"/>
        <v>0</v>
      </c>
      <c r="Z324" s="38" t="str">
        <f>VLOOKUP($A324,Raw!$B$2:$DG$512,MATCH(DPMS!Z$1,Raw!$B$1:$DG$1,0),0)</f>
        <v>0</v>
      </c>
      <c r="AA324" s="39">
        <f t="shared" si="106"/>
        <v>0</v>
      </c>
      <c r="AB324" s="38" t="str">
        <f>VLOOKUP($A324,Raw!$B$2:$DG$512,MATCH(DPMS!AB$1,Raw!$B$1:$DG$1,0),0)</f>
        <v>112.77</v>
      </c>
      <c r="AD324" s="25" t="e">
        <f t="shared" si="107"/>
        <v>#DIV/0!</v>
      </c>
      <c r="AE324" s="40" t="e">
        <f t="shared" si="108"/>
        <v>#DIV/0!</v>
      </c>
      <c r="AF324" s="40">
        <f t="shared" si="109"/>
        <v>1.5487500000000001</v>
      </c>
      <c r="AG324" s="40">
        <f t="shared" si="110"/>
        <v>0.63</v>
      </c>
      <c r="AH324" s="40">
        <f t="shared" si="111"/>
        <v>0</v>
      </c>
      <c r="AI324" s="40" t="e">
        <f t="shared" si="112"/>
        <v>#DIV/0!</v>
      </c>
      <c r="AJ324" s="40">
        <f t="shared" si="113"/>
        <v>1.5239189189189188</v>
      </c>
    </row>
    <row r="325" spans="1:36" x14ac:dyDescent="0.3">
      <c r="A325" s="1" t="s">
        <v>5539</v>
      </c>
      <c r="B325" s="36" t="str">
        <f>VLOOKUP($A325,Raw!$B$2:$DG$512,MATCH(DPMS!B$1,Raw!$B$1:$DG$1,0),0)</f>
        <v>0</v>
      </c>
      <c r="C325" s="37">
        <f t="shared" si="95"/>
        <v>0</v>
      </c>
      <c r="D325" s="36" t="str">
        <f>VLOOKUP($A325,Raw!$B$2:$DG$512,MATCH(DPMS!D$1,Raw!$B$1:$DG$1,0),0)</f>
        <v>14</v>
      </c>
      <c r="E325" s="37">
        <f t="shared" si="96"/>
        <v>9.8591549295774641E-2</v>
      </c>
      <c r="F325" s="36" t="str">
        <f>VLOOKUP($A325,Raw!$B$2:$DG$512,MATCH(DPMS!F$1,Raw!$B$1:$DG$1,0),0)</f>
        <v>124</v>
      </c>
      <c r="G325" s="37">
        <f t="shared" si="97"/>
        <v>0.87323943661971826</v>
      </c>
      <c r="H325" s="36" t="str">
        <f>VLOOKUP($A325,Raw!$B$2:$DG$512,MATCH(DPMS!H$1,Raw!$B$1:$DG$1,0),0)</f>
        <v>4</v>
      </c>
      <c r="I325" s="37">
        <f t="shared" si="98"/>
        <v>2.8169014084507043E-2</v>
      </c>
      <c r="J325" s="36" t="str">
        <f>VLOOKUP($A325,Raw!$B$2:$DG$512,MATCH(DPMS!J$1,Raw!$B$1:$DG$1,0),0)</f>
        <v>0</v>
      </c>
      <c r="K325" s="37">
        <f t="shared" si="99"/>
        <v>0</v>
      </c>
      <c r="L325" s="36" t="str">
        <f>VLOOKUP($A325,Raw!$B$2:$DG$512,MATCH(DPMS!L$1,Raw!$B$1:$DG$1,0),0)</f>
        <v>0</v>
      </c>
      <c r="M325" s="37">
        <f t="shared" si="100"/>
        <v>0</v>
      </c>
      <c r="N325" s="36" t="str">
        <f>VLOOKUP($A325,Raw!$B$2:$DG$512,MATCH(DPMS!N$1,Raw!$B$1:$DG$1,0),0)</f>
        <v>142</v>
      </c>
      <c r="P325" s="38" t="str">
        <f>VLOOKUP($A325,Raw!$B$2:$DG$512,MATCH(DPMS!P$1,Raw!$B$1:$DG$1,0),0)</f>
        <v>0</v>
      </c>
      <c r="Q325" s="39">
        <f t="shared" si="101"/>
        <v>0</v>
      </c>
      <c r="R325" s="38" t="str">
        <f>VLOOKUP($A325,Raw!$B$2:$DG$512,MATCH(DPMS!R$1,Raw!$B$1:$DG$1,0),0)</f>
        <v>21.86</v>
      </c>
      <c r="S325" s="39">
        <f t="shared" si="102"/>
        <v>0.12655589648584498</v>
      </c>
      <c r="T325" s="38" t="str">
        <f>VLOOKUP($A325,Raw!$B$2:$DG$512,MATCH(DPMS!T$1,Raw!$B$1:$DG$1,0),0)</f>
        <v>143.23</v>
      </c>
      <c r="U325" s="39">
        <f t="shared" si="103"/>
        <v>0.82921322294911137</v>
      </c>
      <c r="V325" s="38" t="str">
        <f>VLOOKUP($A325,Raw!$B$2:$DG$512,MATCH(DPMS!V$1,Raw!$B$1:$DG$1,0),0)</f>
        <v>7.64</v>
      </c>
      <c r="W325" s="39">
        <f t="shared" si="104"/>
        <v>4.4230880565043713E-2</v>
      </c>
      <c r="X325" s="38" t="str">
        <f>VLOOKUP($A325,Raw!$B$2:$DG$512,MATCH(DPMS!X$1,Raw!$B$1:$DG$1,0),0)</f>
        <v>0</v>
      </c>
      <c r="Y325" s="39">
        <f t="shared" si="105"/>
        <v>0</v>
      </c>
      <c r="Z325" s="38" t="str">
        <f>VLOOKUP($A325,Raw!$B$2:$DG$512,MATCH(DPMS!Z$1,Raw!$B$1:$DG$1,0),0)</f>
        <v>0</v>
      </c>
      <c r="AA325" s="39">
        <f t="shared" si="106"/>
        <v>0</v>
      </c>
      <c r="AB325" s="38" t="str">
        <f>VLOOKUP($A325,Raw!$B$2:$DG$512,MATCH(DPMS!AB$1,Raw!$B$1:$DG$1,0),0)</f>
        <v>172.73</v>
      </c>
      <c r="AD325" s="25" t="e">
        <f t="shared" si="107"/>
        <v>#DIV/0!</v>
      </c>
      <c r="AE325" s="40">
        <f t="shared" si="108"/>
        <v>1.5614285714285714</v>
      </c>
      <c r="AF325" s="40">
        <f t="shared" si="109"/>
        <v>1.1550806451612903</v>
      </c>
      <c r="AG325" s="40">
        <f t="shared" si="110"/>
        <v>1.91</v>
      </c>
      <c r="AH325" s="40">
        <f t="shared" si="111"/>
        <v>0</v>
      </c>
      <c r="AI325" s="40" t="e">
        <f t="shared" si="112"/>
        <v>#DIV/0!</v>
      </c>
      <c r="AJ325" s="40">
        <f t="shared" si="113"/>
        <v>1.2164084507042252</v>
      </c>
    </row>
    <row r="326" spans="1:36" x14ac:dyDescent="0.3">
      <c r="A326" s="1" t="s">
        <v>5558</v>
      </c>
      <c r="B326" s="36" t="str">
        <f>VLOOKUP($A326,Raw!$B$2:$DG$512,MATCH(DPMS!B$1,Raw!$B$1:$DG$1,0),0)</f>
        <v>0</v>
      </c>
      <c r="C326" s="37" t="e">
        <f t="shared" si="95"/>
        <v>#DIV/0!</v>
      </c>
      <c r="D326" s="36" t="str">
        <f>VLOOKUP($A326,Raw!$B$2:$DG$512,MATCH(DPMS!D$1,Raw!$B$1:$DG$1,0),0)</f>
        <v>0</v>
      </c>
      <c r="E326" s="37" t="e">
        <f t="shared" si="96"/>
        <v>#DIV/0!</v>
      </c>
      <c r="F326" s="36" t="str">
        <f>VLOOKUP($A326,Raw!$B$2:$DG$512,MATCH(DPMS!F$1,Raw!$B$1:$DG$1,0),0)</f>
        <v>0</v>
      </c>
      <c r="G326" s="37" t="e">
        <f t="shared" si="97"/>
        <v>#DIV/0!</v>
      </c>
      <c r="H326" s="36" t="str">
        <f>VLOOKUP($A326,Raw!$B$2:$DG$512,MATCH(DPMS!H$1,Raw!$B$1:$DG$1,0),0)</f>
        <v>0</v>
      </c>
      <c r="I326" s="37" t="e">
        <f t="shared" si="98"/>
        <v>#DIV/0!</v>
      </c>
      <c r="J326" s="36" t="str">
        <f>VLOOKUP($A326,Raw!$B$2:$DG$512,MATCH(DPMS!J$1,Raw!$B$1:$DG$1,0),0)</f>
        <v>0</v>
      </c>
      <c r="K326" s="37" t="e">
        <f t="shared" si="99"/>
        <v>#DIV/0!</v>
      </c>
      <c r="L326" s="36" t="str">
        <f>VLOOKUP($A326,Raw!$B$2:$DG$512,MATCH(DPMS!L$1,Raw!$B$1:$DG$1,0),0)</f>
        <v>0</v>
      </c>
      <c r="M326" s="37" t="e">
        <f t="shared" si="100"/>
        <v>#DIV/0!</v>
      </c>
      <c r="N326" s="36" t="str">
        <f>VLOOKUP($A326,Raw!$B$2:$DG$512,MATCH(DPMS!N$1,Raw!$B$1:$DG$1,0),0)</f>
        <v>0</v>
      </c>
      <c r="P326" s="38" t="str">
        <f>VLOOKUP($A326,Raw!$B$2:$DG$512,MATCH(DPMS!P$1,Raw!$B$1:$DG$1,0),0)</f>
        <v>0</v>
      </c>
      <c r="Q326" s="39" t="e">
        <f t="shared" si="101"/>
        <v>#DIV/0!</v>
      </c>
      <c r="R326" s="38" t="str">
        <f>VLOOKUP($A326,Raw!$B$2:$DG$512,MATCH(DPMS!R$1,Raw!$B$1:$DG$1,0),0)</f>
        <v>0</v>
      </c>
      <c r="S326" s="39" t="e">
        <f t="shared" si="102"/>
        <v>#DIV/0!</v>
      </c>
      <c r="T326" s="38" t="str">
        <f>VLOOKUP($A326,Raw!$B$2:$DG$512,MATCH(DPMS!T$1,Raw!$B$1:$DG$1,0),0)</f>
        <v>0</v>
      </c>
      <c r="U326" s="39" t="e">
        <f t="shared" si="103"/>
        <v>#DIV/0!</v>
      </c>
      <c r="V326" s="38" t="str">
        <f>VLOOKUP($A326,Raw!$B$2:$DG$512,MATCH(DPMS!V$1,Raw!$B$1:$DG$1,0),0)</f>
        <v>0</v>
      </c>
      <c r="W326" s="39" t="e">
        <f t="shared" si="104"/>
        <v>#DIV/0!</v>
      </c>
      <c r="X326" s="38" t="str">
        <f>VLOOKUP($A326,Raw!$B$2:$DG$512,MATCH(DPMS!X$1,Raw!$B$1:$DG$1,0),0)</f>
        <v>0</v>
      </c>
      <c r="Y326" s="39" t="e">
        <f t="shared" si="105"/>
        <v>#DIV/0!</v>
      </c>
      <c r="Z326" s="38" t="str">
        <f>VLOOKUP($A326,Raw!$B$2:$DG$512,MATCH(DPMS!Z$1,Raw!$B$1:$DG$1,0),0)</f>
        <v>0</v>
      </c>
      <c r="AA326" s="39" t="e">
        <f t="shared" si="106"/>
        <v>#DIV/0!</v>
      </c>
      <c r="AB326" s="38" t="str">
        <f>VLOOKUP($A326,Raw!$B$2:$DG$512,MATCH(DPMS!AB$1,Raw!$B$1:$DG$1,0),0)</f>
        <v>0</v>
      </c>
      <c r="AD326" s="25" t="e">
        <f t="shared" si="107"/>
        <v>#DIV/0!</v>
      </c>
      <c r="AE326" s="40" t="e">
        <f t="shared" si="108"/>
        <v>#DIV/0!</v>
      </c>
      <c r="AF326" s="40" t="e">
        <f t="shared" si="109"/>
        <v>#DIV/0!</v>
      </c>
      <c r="AG326" s="40" t="e">
        <f t="shared" si="110"/>
        <v>#DIV/0!</v>
      </c>
      <c r="AH326" s="40">
        <f t="shared" si="111"/>
        <v>0</v>
      </c>
      <c r="AI326" s="40" t="e">
        <f t="shared" si="112"/>
        <v>#DIV/0!</v>
      </c>
      <c r="AJ326" s="40" t="e">
        <f t="shared" si="113"/>
        <v>#DIV/0!</v>
      </c>
    </row>
    <row r="327" spans="1:36" x14ac:dyDescent="0.3">
      <c r="A327" s="1" t="s">
        <v>5565</v>
      </c>
      <c r="B327" s="36" t="str">
        <f>VLOOKUP($A327,Raw!$B$2:$DG$512,MATCH(DPMS!B$1,Raw!$B$1:$DG$1,0),0)</f>
        <v>0</v>
      </c>
      <c r="C327" s="37">
        <f t="shared" si="95"/>
        <v>0</v>
      </c>
      <c r="D327" s="36" t="str">
        <f>VLOOKUP($A327,Raw!$B$2:$DG$512,MATCH(DPMS!D$1,Raw!$B$1:$DG$1,0),0)</f>
        <v>1</v>
      </c>
      <c r="E327" s="37">
        <f t="shared" si="96"/>
        <v>4.3478260869565216E-2</v>
      </c>
      <c r="F327" s="36" t="str">
        <f>VLOOKUP($A327,Raw!$B$2:$DG$512,MATCH(DPMS!F$1,Raw!$B$1:$DG$1,0),0)</f>
        <v>17</v>
      </c>
      <c r="G327" s="37">
        <f t="shared" si="97"/>
        <v>0.73913043478260865</v>
      </c>
      <c r="H327" s="36" t="str">
        <f>VLOOKUP($A327,Raw!$B$2:$DG$512,MATCH(DPMS!H$1,Raw!$B$1:$DG$1,0),0)</f>
        <v>5</v>
      </c>
      <c r="I327" s="37">
        <f t="shared" si="98"/>
        <v>0.21739130434782608</v>
      </c>
      <c r="J327" s="36" t="str">
        <f>VLOOKUP($A327,Raw!$B$2:$DG$512,MATCH(DPMS!J$1,Raw!$B$1:$DG$1,0),0)</f>
        <v>0</v>
      </c>
      <c r="K327" s="37">
        <f t="shared" si="99"/>
        <v>0</v>
      </c>
      <c r="L327" s="36" t="str">
        <f>VLOOKUP($A327,Raw!$B$2:$DG$512,MATCH(DPMS!L$1,Raw!$B$1:$DG$1,0),0)</f>
        <v>0</v>
      </c>
      <c r="M327" s="37">
        <f t="shared" si="100"/>
        <v>0</v>
      </c>
      <c r="N327" s="36" t="str">
        <f>VLOOKUP($A327,Raw!$B$2:$DG$512,MATCH(DPMS!N$1,Raw!$B$1:$DG$1,0),0)</f>
        <v>23</v>
      </c>
      <c r="P327" s="38" t="str">
        <f>VLOOKUP($A327,Raw!$B$2:$DG$512,MATCH(DPMS!P$1,Raw!$B$1:$DG$1,0),0)</f>
        <v>0</v>
      </c>
      <c r="Q327" s="39">
        <f t="shared" si="101"/>
        <v>0</v>
      </c>
      <c r="R327" s="38" t="str">
        <f>VLOOKUP($A327,Raw!$B$2:$DG$512,MATCH(DPMS!R$1,Raw!$B$1:$DG$1,0),0)</f>
        <v>9.6</v>
      </c>
      <c r="S327" s="39">
        <f t="shared" si="102"/>
        <v>0.21112821640642182</v>
      </c>
      <c r="T327" s="38" t="str">
        <f>VLOOKUP($A327,Raw!$B$2:$DG$512,MATCH(DPMS!T$1,Raw!$B$1:$DG$1,0),0)</f>
        <v>28.8</v>
      </c>
      <c r="U327" s="39">
        <f t="shared" si="103"/>
        <v>0.63338464921926552</v>
      </c>
      <c r="V327" s="38" t="str">
        <f>VLOOKUP($A327,Raw!$B$2:$DG$512,MATCH(DPMS!V$1,Raw!$B$1:$DG$1,0),0)</f>
        <v>7.07</v>
      </c>
      <c r="W327" s="39">
        <f t="shared" si="104"/>
        <v>0.15548713437431275</v>
      </c>
      <c r="X327" s="38" t="str">
        <f>VLOOKUP($A327,Raw!$B$2:$DG$512,MATCH(DPMS!X$1,Raw!$B$1:$DG$1,0),0)</f>
        <v>0</v>
      </c>
      <c r="Y327" s="39">
        <f t="shared" si="105"/>
        <v>0</v>
      </c>
      <c r="Z327" s="38" t="str">
        <f>VLOOKUP($A327,Raw!$B$2:$DG$512,MATCH(DPMS!Z$1,Raw!$B$1:$DG$1,0),0)</f>
        <v>0</v>
      </c>
      <c r="AA327" s="39">
        <f t="shared" si="106"/>
        <v>0</v>
      </c>
      <c r="AB327" s="38" t="str">
        <f>VLOOKUP($A327,Raw!$B$2:$DG$512,MATCH(DPMS!AB$1,Raw!$B$1:$DG$1,0),0)</f>
        <v>45.47</v>
      </c>
      <c r="AD327" s="25" t="e">
        <f t="shared" si="107"/>
        <v>#DIV/0!</v>
      </c>
      <c r="AE327" s="40">
        <f t="shared" si="108"/>
        <v>9.6</v>
      </c>
      <c r="AF327" s="40">
        <f t="shared" si="109"/>
        <v>1.6941176470588235</v>
      </c>
      <c r="AG327" s="40">
        <f t="shared" si="110"/>
        <v>1.4140000000000001</v>
      </c>
      <c r="AH327" s="40">
        <f t="shared" si="111"/>
        <v>0</v>
      </c>
      <c r="AI327" s="40" t="e">
        <f t="shared" si="112"/>
        <v>#DIV/0!</v>
      </c>
      <c r="AJ327" s="40">
        <f t="shared" si="113"/>
        <v>1.9769565217391303</v>
      </c>
    </row>
    <row r="328" spans="1:36" x14ac:dyDescent="0.3">
      <c r="A328" s="1" t="s">
        <v>5577</v>
      </c>
      <c r="B328" s="36" t="str">
        <f>VLOOKUP($A328,Raw!$B$2:$DG$512,MATCH(DPMS!B$1,Raw!$B$1:$DG$1,0),0)</f>
        <v>0</v>
      </c>
      <c r="C328" s="37">
        <f t="shared" si="95"/>
        <v>0</v>
      </c>
      <c r="D328" s="36" t="str">
        <f>VLOOKUP($A328,Raw!$B$2:$DG$512,MATCH(DPMS!D$1,Raw!$B$1:$DG$1,0),0)</f>
        <v>0</v>
      </c>
      <c r="E328" s="37">
        <f t="shared" si="96"/>
        <v>0</v>
      </c>
      <c r="F328" s="36" t="str">
        <f>VLOOKUP($A328,Raw!$B$2:$DG$512,MATCH(DPMS!F$1,Raw!$B$1:$DG$1,0),0)</f>
        <v>4</v>
      </c>
      <c r="G328" s="37">
        <f t="shared" si="97"/>
        <v>1</v>
      </c>
      <c r="H328" s="36" t="str">
        <f>VLOOKUP($A328,Raw!$B$2:$DG$512,MATCH(DPMS!H$1,Raw!$B$1:$DG$1,0),0)</f>
        <v>0</v>
      </c>
      <c r="I328" s="37">
        <f t="shared" si="98"/>
        <v>0</v>
      </c>
      <c r="J328" s="36" t="str">
        <f>VLOOKUP($A328,Raw!$B$2:$DG$512,MATCH(DPMS!J$1,Raw!$B$1:$DG$1,0),0)</f>
        <v>0</v>
      </c>
      <c r="K328" s="37">
        <f t="shared" si="99"/>
        <v>0</v>
      </c>
      <c r="L328" s="36" t="str">
        <f>VLOOKUP($A328,Raw!$B$2:$DG$512,MATCH(DPMS!L$1,Raw!$B$1:$DG$1,0),0)</f>
        <v>0</v>
      </c>
      <c r="M328" s="37">
        <f t="shared" si="100"/>
        <v>0</v>
      </c>
      <c r="N328" s="36" t="str">
        <f>VLOOKUP($A328,Raw!$B$2:$DG$512,MATCH(DPMS!N$1,Raw!$B$1:$DG$1,0),0)</f>
        <v>4</v>
      </c>
      <c r="P328" s="38" t="str">
        <f>VLOOKUP($A328,Raw!$B$2:$DG$512,MATCH(DPMS!P$1,Raw!$B$1:$DG$1,0),0)</f>
        <v>0</v>
      </c>
      <c r="Q328" s="39">
        <f t="shared" si="101"/>
        <v>0</v>
      </c>
      <c r="R328" s="38" t="str">
        <f>VLOOKUP($A328,Raw!$B$2:$DG$512,MATCH(DPMS!R$1,Raw!$B$1:$DG$1,0),0)</f>
        <v>0</v>
      </c>
      <c r="S328" s="39">
        <f t="shared" si="102"/>
        <v>0</v>
      </c>
      <c r="T328" s="38" t="str">
        <f>VLOOKUP($A328,Raw!$B$2:$DG$512,MATCH(DPMS!T$1,Raw!$B$1:$DG$1,0),0)</f>
        <v>5.79</v>
      </c>
      <c r="U328" s="39">
        <f t="shared" si="103"/>
        <v>1</v>
      </c>
      <c r="V328" s="38" t="str">
        <f>VLOOKUP($A328,Raw!$B$2:$DG$512,MATCH(DPMS!V$1,Raw!$B$1:$DG$1,0),0)</f>
        <v>0</v>
      </c>
      <c r="W328" s="39">
        <f t="shared" si="104"/>
        <v>0</v>
      </c>
      <c r="X328" s="38" t="str">
        <f>VLOOKUP($A328,Raw!$B$2:$DG$512,MATCH(DPMS!X$1,Raw!$B$1:$DG$1,0),0)</f>
        <v>0</v>
      </c>
      <c r="Y328" s="39">
        <f t="shared" si="105"/>
        <v>0</v>
      </c>
      <c r="Z328" s="38" t="str">
        <f>VLOOKUP($A328,Raw!$B$2:$DG$512,MATCH(DPMS!Z$1,Raw!$B$1:$DG$1,0),0)</f>
        <v>0</v>
      </c>
      <c r="AA328" s="39">
        <f t="shared" si="106"/>
        <v>0</v>
      </c>
      <c r="AB328" s="38" t="str">
        <f>VLOOKUP($A328,Raw!$B$2:$DG$512,MATCH(DPMS!AB$1,Raw!$B$1:$DG$1,0),0)</f>
        <v>5.79</v>
      </c>
      <c r="AD328" s="25" t="e">
        <f t="shared" si="107"/>
        <v>#DIV/0!</v>
      </c>
      <c r="AE328" s="40" t="e">
        <f t="shared" si="108"/>
        <v>#DIV/0!</v>
      </c>
      <c r="AF328" s="40">
        <f t="shared" si="109"/>
        <v>1.4475</v>
      </c>
      <c r="AG328" s="40" t="e">
        <f t="shared" si="110"/>
        <v>#DIV/0!</v>
      </c>
      <c r="AH328" s="40">
        <f t="shared" si="111"/>
        <v>0</v>
      </c>
      <c r="AI328" s="40" t="e">
        <f t="shared" si="112"/>
        <v>#DIV/0!</v>
      </c>
      <c r="AJ328" s="40">
        <f t="shared" si="113"/>
        <v>1.4475</v>
      </c>
    </row>
    <row r="329" spans="1:36" x14ac:dyDescent="0.3">
      <c r="A329" s="1" t="s">
        <v>5577</v>
      </c>
      <c r="B329" s="36" t="str">
        <f>VLOOKUP($A329,Raw!$B$2:$DG$512,MATCH(DPMS!B$1,Raw!$B$1:$DG$1,0),0)</f>
        <v>0</v>
      </c>
      <c r="C329" s="37">
        <f t="shared" si="95"/>
        <v>0</v>
      </c>
      <c r="D329" s="36" t="str">
        <f>VLOOKUP($A329,Raw!$B$2:$DG$512,MATCH(DPMS!D$1,Raw!$B$1:$DG$1,0),0)</f>
        <v>0</v>
      </c>
      <c r="E329" s="37">
        <f t="shared" si="96"/>
        <v>0</v>
      </c>
      <c r="F329" s="36" t="str">
        <f>VLOOKUP($A329,Raw!$B$2:$DG$512,MATCH(DPMS!F$1,Raw!$B$1:$DG$1,0),0)</f>
        <v>4</v>
      </c>
      <c r="G329" s="37">
        <f t="shared" si="97"/>
        <v>1</v>
      </c>
      <c r="H329" s="36" t="str">
        <f>VLOOKUP($A329,Raw!$B$2:$DG$512,MATCH(DPMS!H$1,Raw!$B$1:$DG$1,0),0)</f>
        <v>0</v>
      </c>
      <c r="I329" s="37">
        <f t="shared" si="98"/>
        <v>0</v>
      </c>
      <c r="J329" s="36" t="str">
        <f>VLOOKUP($A329,Raw!$B$2:$DG$512,MATCH(DPMS!J$1,Raw!$B$1:$DG$1,0),0)</f>
        <v>0</v>
      </c>
      <c r="K329" s="37">
        <f t="shared" si="99"/>
        <v>0</v>
      </c>
      <c r="L329" s="36" t="str">
        <f>VLOOKUP($A329,Raw!$B$2:$DG$512,MATCH(DPMS!L$1,Raw!$B$1:$DG$1,0),0)</f>
        <v>0</v>
      </c>
      <c r="M329" s="37">
        <f t="shared" si="100"/>
        <v>0</v>
      </c>
      <c r="N329" s="36" t="str">
        <f>VLOOKUP($A329,Raw!$B$2:$DG$512,MATCH(DPMS!N$1,Raw!$B$1:$DG$1,0),0)</f>
        <v>4</v>
      </c>
      <c r="P329" s="38" t="str">
        <f>VLOOKUP($A329,Raw!$B$2:$DG$512,MATCH(DPMS!P$1,Raw!$B$1:$DG$1,0),0)</f>
        <v>0</v>
      </c>
      <c r="Q329" s="39">
        <f t="shared" si="101"/>
        <v>0</v>
      </c>
      <c r="R329" s="38" t="str">
        <f>VLOOKUP($A329,Raw!$B$2:$DG$512,MATCH(DPMS!R$1,Raw!$B$1:$DG$1,0),0)</f>
        <v>0</v>
      </c>
      <c r="S329" s="39">
        <f t="shared" si="102"/>
        <v>0</v>
      </c>
      <c r="T329" s="38" t="str">
        <f>VLOOKUP($A329,Raw!$B$2:$DG$512,MATCH(DPMS!T$1,Raw!$B$1:$DG$1,0),0)</f>
        <v>5.79</v>
      </c>
      <c r="U329" s="39">
        <f t="shared" si="103"/>
        <v>1</v>
      </c>
      <c r="V329" s="38" t="str">
        <f>VLOOKUP($A329,Raw!$B$2:$DG$512,MATCH(DPMS!V$1,Raw!$B$1:$DG$1,0),0)</f>
        <v>0</v>
      </c>
      <c r="W329" s="39">
        <f t="shared" si="104"/>
        <v>0</v>
      </c>
      <c r="X329" s="38" t="str">
        <f>VLOOKUP($A329,Raw!$B$2:$DG$512,MATCH(DPMS!X$1,Raw!$B$1:$DG$1,0),0)</f>
        <v>0</v>
      </c>
      <c r="Y329" s="39">
        <f t="shared" si="105"/>
        <v>0</v>
      </c>
      <c r="Z329" s="38" t="str">
        <f>VLOOKUP($A329,Raw!$B$2:$DG$512,MATCH(DPMS!Z$1,Raw!$B$1:$DG$1,0),0)</f>
        <v>0</v>
      </c>
      <c r="AA329" s="39">
        <f t="shared" si="106"/>
        <v>0</v>
      </c>
      <c r="AB329" s="38" t="str">
        <f>VLOOKUP($A329,Raw!$B$2:$DG$512,MATCH(DPMS!AB$1,Raw!$B$1:$DG$1,0),0)</f>
        <v>5.79</v>
      </c>
      <c r="AD329" s="25" t="e">
        <f t="shared" si="107"/>
        <v>#DIV/0!</v>
      </c>
      <c r="AE329" s="40" t="e">
        <f t="shared" si="108"/>
        <v>#DIV/0!</v>
      </c>
      <c r="AF329" s="40">
        <f t="shared" si="109"/>
        <v>1.4475</v>
      </c>
      <c r="AG329" s="40" t="e">
        <f t="shared" si="110"/>
        <v>#DIV/0!</v>
      </c>
      <c r="AH329" s="40">
        <f t="shared" si="111"/>
        <v>0</v>
      </c>
      <c r="AI329" s="40" t="e">
        <f t="shared" si="112"/>
        <v>#DIV/0!</v>
      </c>
      <c r="AJ329" s="40">
        <f t="shared" si="113"/>
        <v>1.4475</v>
      </c>
    </row>
    <row r="330" spans="1:36" x14ac:dyDescent="0.3">
      <c r="A330" s="1" t="s">
        <v>5577</v>
      </c>
      <c r="B330" s="36" t="str">
        <f>VLOOKUP($A330,Raw!$B$2:$DG$512,MATCH(DPMS!B$1,Raw!$B$1:$DG$1,0),0)</f>
        <v>0</v>
      </c>
      <c r="C330" s="37">
        <f t="shared" si="95"/>
        <v>0</v>
      </c>
      <c r="D330" s="36" t="str">
        <f>VLOOKUP($A330,Raw!$B$2:$DG$512,MATCH(DPMS!D$1,Raw!$B$1:$DG$1,0),0)</f>
        <v>0</v>
      </c>
      <c r="E330" s="37">
        <f t="shared" si="96"/>
        <v>0</v>
      </c>
      <c r="F330" s="36" t="str">
        <f>VLOOKUP($A330,Raw!$B$2:$DG$512,MATCH(DPMS!F$1,Raw!$B$1:$DG$1,0),0)</f>
        <v>4</v>
      </c>
      <c r="G330" s="37">
        <f t="shared" si="97"/>
        <v>1</v>
      </c>
      <c r="H330" s="36" t="str">
        <f>VLOOKUP($A330,Raw!$B$2:$DG$512,MATCH(DPMS!H$1,Raw!$B$1:$DG$1,0),0)</f>
        <v>0</v>
      </c>
      <c r="I330" s="37">
        <f t="shared" si="98"/>
        <v>0</v>
      </c>
      <c r="J330" s="36" t="str">
        <f>VLOOKUP($A330,Raw!$B$2:$DG$512,MATCH(DPMS!J$1,Raw!$B$1:$DG$1,0),0)</f>
        <v>0</v>
      </c>
      <c r="K330" s="37">
        <f t="shared" si="99"/>
        <v>0</v>
      </c>
      <c r="L330" s="36" t="str">
        <f>VLOOKUP($A330,Raw!$B$2:$DG$512,MATCH(DPMS!L$1,Raw!$B$1:$DG$1,0),0)</f>
        <v>0</v>
      </c>
      <c r="M330" s="37">
        <f t="shared" si="100"/>
        <v>0</v>
      </c>
      <c r="N330" s="36" t="str">
        <f>VLOOKUP($A330,Raw!$B$2:$DG$512,MATCH(DPMS!N$1,Raw!$B$1:$DG$1,0),0)</f>
        <v>4</v>
      </c>
      <c r="P330" s="38" t="str">
        <f>VLOOKUP($A330,Raw!$B$2:$DG$512,MATCH(DPMS!P$1,Raw!$B$1:$DG$1,0),0)</f>
        <v>0</v>
      </c>
      <c r="Q330" s="39">
        <f t="shared" si="101"/>
        <v>0</v>
      </c>
      <c r="R330" s="38" t="str">
        <f>VLOOKUP($A330,Raw!$B$2:$DG$512,MATCH(DPMS!R$1,Raw!$B$1:$DG$1,0),0)</f>
        <v>0</v>
      </c>
      <c r="S330" s="39">
        <f t="shared" si="102"/>
        <v>0</v>
      </c>
      <c r="T330" s="38" t="str">
        <f>VLOOKUP($A330,Raw!$B$2:$DG$512,MATCH(DPMS!T$1,Raw!$B$1:$DG$1,0),0)</f>
        <v>5.79</v>
      </c>
      <c r="U330" s="39">
        <f t="shared" si="103"/>
        <v>1</v>
      </c>
      <c r="V330" s="38" t="str">
        <f>VLOOKUP($A330,Raw!$B$2:$DG$512,MATCH(DPMS!V$1,Raw!$B$1:$DG$1,0),0)</f>
        <v>0</v>
      </c>
      <c r="W330" s="39">
        <f t="shared" si="104"/>
        <v>0</v>
      </c>
      <c r="X330" s="38" t="str">
        <f>VLOOKUP($A330,Raw!$B$2:$DG$512,MATCH(DPMS!X$1,Raw!$B$1:$DG$1,0),0)</f>
        <v>0</v>
      </c>
      <c r="Y330" s="39">
        <f t="shared" si="105"/>
        <v>0</v>
      </c>
      <c r="Z330" s="38" t="str">
        <f>VLOOKUP($A330,Raw!$B$2:$DG$512,MATCH(DPMS!Z$1,Raw!$B$1:$DG$1,0),0)</f>
        <v>0</v>
      </c>
      <c r="AA330" s="39">
        <f t="shared" si="106"/>
        <v>0</v>
      </c>
      <c r="AB330" s="38" t="str">
        <f>VLOOKUP($A330,Raw!$B$2:$DG$512,MATCH(DPMS!AB$1,Raw!$B$1:$DG$1,0),0)</f>
        <v>5.79</v>
      </c>
      <c r="AD330" s="25" t="e">
        <f t="shared" si="107"/>
        <v>#DIV/0!</v>
      </c>
      <c r="AE330" s="40" t="e">
        <f t="shared" si="108"/>
        <v>#DIV/0!</v>
      </c>
      <c r="AF330" s="40">
        <f t="shared" si="109"/>
        <v>1.4475</v>
      </c>
      <c r="AG330" s="40" t="e">
        <f t="shared" si="110"/>
        <v>#DIV/0!</v>
      </c>
      <c r="AH330" s="40">
        <f t="shared" si="111"/>
        <v>0</v>
      </c>
      <c r="AI330" s="40" t="e">
        <f t="shared" si="112"/>
        <v>#DIV/0!</v>
      </c>
      <c r="AJ330" s="40">
        <f t="shared" si="113"/>
        <v>1.4475</v>
      </c>
    </row>
    <row r="331" spans="1:36" x14ac:dyDescent="0.3">
      <c r="A331" s="1" t="s">
        <v>5577</v>
      </c>
      <c r="B331" s="36" t="str">
        <f>VLOOKUP($A331,Raw!$B$2:$DG$512,MATCH(DPMS!B$1,Raw!$B$1:$DG$1,0),0)</f>
        <v>0</v>
      </c>
      <c r="C331" s="37">
        <f t="shared" si="95"/>
        <v>0</v>
      </c>
      <c r="D331" s="36" t="str">
        <f>VLOOKUP($A331,Raw!$B$2:$DG$512,MATCH(DPMS!D$1,Raw!$B$1:$DG$1,0),0)</f>
        <v>0</v>
      </c>
      <c r="E331" s="37">
        <f t="shared" si="96"/>
        <v>0</v>
      </c>
      <c r="F331" s="36" t="str">
        <f>VLOOKUP($A331,Raw!$B$2:$DG$512,MATCH(DPMS!F$1,Raw!$B$1:$DG$1,0),0)</f>
        <v>4</v>
      </c>
      <c r="G331" s="37">
        <f t="shared" si="97"/>
        <v>1</v>
      </c>
      <c r="H331" s="36" t="str">
        <f>VLOOKUP($A331,Raw!$B$2:$DG$512,MATCH(DPMS!H$1,Raw!$B$1:$DG$1,0),0)</f>
        <v>0</v>
      </c>
      <c r="I331" s="37">
        <f t="shared" si="98"/>
        <v>0</v>
      </c>
      <c r="J331" s="36" t="str">
        <f>VLOOKUP($A331,Raw!$B$2:$DG$512,MATCH(DPMS!J$1,Raw!$B$1:$DG$1,0),0)</f>
        <v>0</v>
      </c>
      <c r="K331" s="37">
        <f t="shared" si="99"/>
        <v>0</v>
      </c>
      <c r="L331" s="36" t="str">
        <f>VLOOKUP($A331,Raw!$B$2:$DG$512,MATCH(DPMS!L$1,Raw!$B$1:$DG$1,0),0)</f>
        <v>0</v>
      </c>
      <c r="M331" s="37">
        <f t="shared" si="100"/>
        <v>0</v>
      </c>
      <c r="N331" s="36" t="str">
        <f>VLOOKUP($A331,Raw!$B$2:$DG$512,MATCH(DPMS!N$1,Raw!$B$1:$DG$1,0),0)</f>
        <v>4</v>
      </c>
      <c r="P331" s="38" t="str">
        <f>VLOOKUP($A331,Raw!$B$2:$DG$512,MATCH(DPMS!P$1,Raw!$B$1:$DG$1,0),0)</f>
        <v>0</v>
      </c>
      <c r="Q331" s="39">
        <f t="shared" si="101"/>
        <v>0</v>
      </c>
      <c r="R331" s="38" t="str">
        <f>VLOOKUP($A331,Raw!$B$2:$DG$512,MATCH(DPMS!R$1,Raw!$B$1:$DG$1,0),0)</f>
        <v>0</v>
      </c>
      <c r="S331" s="39">
        <f t="shared" si="102"/>
        <v>0</v>
      </c>
      <c r="T331" s="38" t="str">
        <f>VLOOKUP($A331,Raw!$B$2:$DG$512,MATCH(DPMS!T$1,Raw!$B$1:$DG$1,0),0)</f>
        <v>5.79</v>
      </c>
      <c r="U331" s="39">
        <f t="shared" si="103"/>
        <v>1</v>
      </c>
      <c r="V331" s="38" t="str">
        <f>VLOOKUP($A331,Raw!$B$2:$DG$512,MATCH(DPMS!V$1,Raw!$B$1:$DG$1,0),0)</f>
        <v>0</v>
      </c>
      <c r="W331" s="39">
        <f t="shared" si="104"/>
        <v>0</v>
      </c>
      <c r="X331" s="38" t="str">
        <f>VLOOKUP($A331,Raw!$B$2:$DG$512,MATCH(DPMS!X$1,Raw!$B$1:$DG$1,0),0)</f>
        <v>0</v>
      </c>
      <c r="Y331" s="39">
        <f t="shared" si="105"/>
        <v>0</v>
      </c>
      <c r="Z331" s="38" t="str">
        <f>VLOOKUP($A331,Raw!$B$2:$DG$512,MATCH(DPMS!Z$1,Raw!$B$1:$DG$1,0),0)</f>
        <v>0</v>
      </c>
      <c r="AA331" s="39">
        <f t="shared" si="106"/>
        <v>0</v>
      </c>
      <c r="AB331" s="38" t="str">
        <f>VLOOKUP($A331,Raw!$B$2:$DG$512,MATCH(DPMS!AB$1,Raw!$B$1:$DG$1,0),0)</f>
        <v>5.79</v>
      </c>
      <c r="AD331" s="25" t="e">
        <f t="shared" si="107"/>
        <v>#DIV/0!</v>
      </c>
      <c r="AE331" s="40" t="e">
        <f t="shared" si="108"/>
        <v>#DIV/0!</v>
      </c>
      <c r="AF331" s="40">
        <f t="shared" si="109"/>
        <v>1.4475</v>
      </c>
      <c r="AG331" s="40" t="e">
        <f t="shared" si="110"/>
        <v>#DIV/0!</v>
      </c>
      <c r="AH331" s="40">
        <f t="shared" si="111"/>
        <v>0</v>
      </c>
      <c r="AI331" s="40" t="e">
        <f t="shared" si="112"/>
        <v>#DIV/0!</v>
      </c>
      <c r="AJ331" s="40">
        <f t="shared" si="113"/>
        <v>1.4475</v>
      </c>
    </row>
    <row r="332" spans="1:36" x14ac:dyDescent="0.3">
      <c r="A332" s="1" t="s">
        <v>5577</v>
      </c>
      <c r="B332" s="36" t="str">
        <f>VLOOKUP($A332,Raw!$B$2:$DG$512,MATCH(DPMS!B$1,Raw!$B$1:$DG$1,0),0)</f>
        <v>0</v>
      </c>
      <c r="C332" s="37">
        <f t="shared" si="95"/>
        <v>0</v>
      </c>
      <c r="D332" s="36" t="str">
        <f>VLOOKUP($A332,Raw!$B$2:$DG$512,MATCH(DPMS!D$1,Raw!$B$1:$DG$1,0),0)</f>
        <v>0</v>
      </c>
      <c r="E332" s="37">
        <f t="shared" si="96"/>
        <v>0</v>
      </c>
      <c r="F332" s="36" t="str">
        <f>VLOOKUP($A332,Raw!$B$2:$DG$512,MATCH(DPMS!F$1,Raw!$B$1:$DG$1,0),0)</f>
        <v>4</v>
      </c>
      <c r="G332" s="37">
        <f t="shared" si="97"/>
        <v>1</v>
      </c>
      <c r="H332" s="36" t="str">
        <f>VLOOKUP($A332,Raw!$B$2:$DG$512,MATCH(DPMS!H$1,Raw!$B$1:$DG$1,0),0)</f>
        <v>0</v>
      </c>
      <c r="I332" s="37">
        <f t="shared" si="98"/>
        <v>0</v>
      </c>
      <c r="J332" s="36" t="str">
        <f>VLOOKUP($A332,Raw!$B$2:$DG$512,MATCH(DPMS!J$1,Raw!$B$1:$DG$1,0),0)</f>
        <v>0</v>
      </c>
      <c r="K332" s="37">
        <f t="shared" si="99"/>
        <v>0</v>
      </c>
      <c r="L332" s="36" t="str">
        <f>VLOOKUP($A332,Raw!$B$2:$DG$512,MATCH(DPMS!L$1,Raw!$B$1:$DG$1,0),0)</f>
        <v>0</v>
      </c>
      <c r="M332" s="37">
        <f t="shared" si="100"/>
        <v>0</v>
      </c>
      <c r="N332" s="36" t="str">
        <f>VLOOKUP($A332,Raw!$B$2:$DG$512,MATCH(DPMS!N$1,Raw!$B$1:$DG$1,0),0)</f>
        <v>4</v>
      </c>
      <c r="P332" s="38" t="str">
        <f>VLOOKUP($A332,Raw!$B$2:$DG$512,MATCH(DPMS!P$1,Raw!$B$1:$DG$1,0),0)</f>
        <v>0</v>
      </c>
      <c r="Q332" s="39">
        <f t="shared" si="101"/>
        <v>0</v>
      </c>
      <c r="R332" s="38" t="str">
        <f>VLOOKUP($A332,Raw!$B$2:$DG$512,MATCH(DPMS!R$1,Raw!$B$1:$DG$1,0),0)</f>
        <v>0</v>
      </c>
      <c r="S332" s="39">
        <f t="shared" si="102"/>
        <v>0</v>
      </c>
      <c r="T332" s="38" t="str">
        <f>VLOOKUP($A332,Raw!$B$2:$DG$512,MATCH(DPMS!T$1,Raw!$B$1:$DG$1,0),0)</f>
        <v>5.79</v>
      </c>
      <c r="U332" s="39">
        <f t="shared" si="103"/>
        <v>1</v>
      </c>
      <c r="V332" s="38" t="str">
        <f>VLOOKUP($A332,Raw!$B$2:$DG$512,MATCH(DPMS!V$1,Raw!$B$1:$DG$1,0),0)</f>
        <v>0</v>
      </c>
      <c r="W332" s="39">
        <f t="shared" si="104"/>
        <v>0</v>
      </c>
      <c r="X332" s="38" t="str">
        <f>VLOOKUP($A332,Raw!$B$2:$DG$512,MATCH(DPMS!X$1,Raw!$B$1:$DG$1,0),0)</f>
        <v>0</v>
      </c>
      <c r="Y332" s="39">
        <f t="shared" si="105"/>
        <v>0</v>
      </c>
      <c r="Z332" s="38" t="str">
        <f>VLOOKUP($A332,Raw!$B$2:$DG$512,MATCH(DPMS!Z$1,Raw!$B$1:$DG$1,0),0)</f>
        <v>0</v>
      </c>
      <c r="AA332" s="39">
        <f t="shared" si="106"/>
        <v>0</v>
      </c>
      <c r="AB332" s="38" t="str">
        <f>VLOOKUP($A332,Raw!$B$2:$DG$512,MATCH(DPMS!AB$1,Raw!$B$1:$DG$1,0),0)</f>
        <v>5.79</v>
      </c>
      <c r="AD332" s="25" t="e">
        <f t="shared" si="107"/>
        <v>#DIV/0!</v>
      </c>
      <c r="AE332" s="40" t="e">
        <f t="shared" si="108"/>
        <v>#DIV/0!</v>
      </c>
      <c r="AF332" s="40">
        <f t="shared" si="109"/>
        <v>1.4475</v>
      </c>
      <c r="AG332" s="40" t="e">
        <f t="shared" si="110"/>
        <v>#DIV/0!</v>
      </c>
      <c r="AH332" s="40">
        <f t="shared" si="111"/>
        <v>0</v>
      </c>
      <c r="AI332" s="40" t="e">
        <f t="shared" si="112"/>
        <v>#DIV/0!</v>
      </c>
      <c r="AJ332" s="40">
        <f t="shared" si="113"/>
        <v>1.4475</v>
      </c>
    </row>
    <row r="333" spans="1:36" x14ac:dyDescent="0.3">
      <c r="A333" s="1" t="s">
        <v>5587</v>
      </c>
      <c r="B333" s="36" t="str">
        <f>VLOOKUP($A333,Raw!$B$2:$DG$512,MATCH(DPMS!B$1,Raw!$B$1:$DG$1,0),0)</f>
        <v>0</v>
      </c>
      <c r="C333" s="37" t="e">
        <f t="shared" si="95"/>
        <v>#DIV/0!</v>
      </c>
      <c r="D333" s="36" t="str">
        <f>VLOOKUP($A333,Raw!$B$2:$DG$512,MATCH(DPMS!D$1,Raw!$B$1:$DG$1,0),0)</f>
        <v>0</v>
      </c>
      <c r="E333" s="37" t="e">
        <f t="shared" si="96"/>
        <v>#DIV/0!</v>
      </c>
      <c r="F333" s="36" t="str">
        <f>VLOOKUP($A333,Raw!$B$2:$DG$512,MATCH(DPMS!F$1,Raw!$B$1:$DG$1,0),0)</f>
        <v>0</v>
      </c>
      <c r="G333" s="37" t="e">
        <f t="shared" si="97"/>
        <v>#DIV/0!</v>
      </c>
      <c r="H333" s="36" t="str">
        <f>VLOOKUP($A333,Raw!$B$2:$DG$512,MATCH(DPMS!H$1,Raw!$B$1:$DG$1,0),0)</f>
        <v>0</v>
      </c>
      <c r="I333" s="37" t="e">
        <f t="shared" si="98"/>
        <v>#DIV/0!</v>
      </c>
      <c r="J333" s="36" t="str">
        <f>VLOOKUP($A333,Raw!$B$2:$DG$512,MATCH(DPMS!J$1,Raw!$B$1:$DG$1,0),0)</f>
        <v>0</v>
      </c>
      <c r="K333" s="37" t="e">
        <f t="shared" si="99"/>
        <v>#DIV/0!</v>
      </c>
      <c r="L333" s="36" t="str">
        <f>VLOOKUP($A333,Raw!$B$2:$DG$512,MATCH(DPMS!L$1,Raw!$B$1:$DG$1,0),0)</f>
        <v>0</v>
      </c>
      <c r="M333" s="37" t="e">
        <f t="shared" si="100"/>
        <v>#DIV/0!</v>
      </c>
      <c r="N333" s="36" t="str">
        <f>VLOOKUP($A333,Raw!$B$2:$DG$512,MATCH(DPMS!N$1,Raw!$B$1:$DG$1,0),0)</f>
        <v>0</v>
      </c>
      <c r="P333" s="38" t="str">
        <f>VLOOKUP($A333,Raw!$B$2:$DG$512,MATCH(DPMS!P$1,Raw!$B$1:$DG$1,0),0)</f>
        <v>0</v>
      </c>
      <c r="Q333" s="39" t="e">
        <f t="shared" si="101"/>
        <v>#DIV/0!</v>
      </c>
      <c r="R333" s="38" t="str">
        <f>VLOOKUP($A333,Raw!$B$2:$DG$512,MATCH(DPMS!R$1,Raw!$B$1:$DG$1,0),0)</f>
        <v>0</v>
      </c>
      <c r="S333" s="39" t="e">
        <f t="shared" si="102"/>
        <v>#DIV/0!</v>
      </c>
      <c r="T333" s="38" t="str">
        <f>VLOOKUP($A333,Raw!$B$2:$DG$512,MATCH(DPMS!T$1,Raw!$B$1:$DG$1,0),0)</f>
        <v>0</v>
      </c>
      <c r="U333" s="39" t="e">
        <f t="shared" si="103"/>
        <v>#DIV/0!</v>
      </c>
      <c r="V333" s="38" t="str">
        <f>VLOOKUP($A333,Raw!$B$2:$DG$512,MATCH(DPMS!V$1,Raw!$B$1:$DG$1,0),0)</f>
        <v>0</v>
      </c>
      <c r="W333" s="39" t="e">
        <f t="shared" si="104"/>
        <v>#DIV/0!</v>
      </c>
      <c r="X333" s="38" t="str">
        <f>VLOOKUP($A333,Raw!$B$2:$DG$512,MATCH(DPMS!X$1,Raw!$B$1:$DG$1,0),0)</f>
        <v>0</v>
      </c>
      <c r="Y333" s="39" t="e">
        <f t="shared" si="105"/>
        <v>#DIV/0!</v>
      </c>
      <c r="Z333" s="38" t="str">
        <f>VLOOKUP($A333,Raw!$B$2:$DG$512,MATCH(DPMS!Z$1,Raw!$B$1:$DG$1,0),0)</f>
        <v>0</v>
      </c>
      <c r="AA333" s="39" t="e">
        <f t="shared" si="106"/>
        <v>#DIV/0!</v>
      </c>
      <c r="AB333" s="38" t="str">
        <f>VLOOKUP($A333,Raw!$B$2:$DG$512,MATCH(DPMS!AB$1,Raw!$B$1:$DG$1,0),0)</f>
        <v>0</v>
      </c>
      <c r="AD333" s="25" t="e">
        <f t="shared" si="107"/>
        <v>#DIV/0!</v>
      </c>
      <c r="AE333" s="40" t="e">
        <f t="shared" si="108"/>
        <v>#DIV/0!</v>
      </c>
      <c r="AF333" s="40" t="e">
        <f t="shared" si="109"/>
        <v>#DIV/0!</v>
      </c>
      <c r="AG333" s="40" t="e">
        <f t="shared" si="110"/>
        <v>#DIV/0!</v>
      </c>
      <c r="AH333" s="40">
        <f t="shared" si="111"/>
        <v>0</v>
      </c>
      <c r="AI333" s="40" t="e">
        <f t="shared" si="112"/>
        <v>#DIV/0!</v>
      </c>
      <c r="AJ333" s="40" t="e">
        <f t="shared" si="113"/>
        <v>#DIV/0!</v>
      </c>
    </row>
    <row r="334" spans="1:36" x14ac:dyDescent="0.3">
      <c r="A334" s="1" t="s">
        <v>5594</v>
      </c>
      <c r="B334" s="36" t="str">
        <f>VLOOKUP($A334,Raw!$B$2:$DG$512,MATCH(DPMS!B$1,Raw!$B$1:$DG$1,0),0)</f>
        <v>0</v>
      </c>
      <c r="C334" s="37">
        <f t="shared" si="95"/>
        <v>0</v>
      </c>
      <c r="D334" s="36" t="str">
        <f>VLOOKUP($A334,Raw!$B$2:$DG$512,MATCH(DPMS!D$1,Raw!$B$1:$DG$1,0),0)</f>
        <v>0</v>
      </c>
      <c r="E334" s="37">
        <f t="shared" si="96"/>
        <v>0</v>
      </c>
      <c r="F334" s="36" t="str">
        <f>VLOOKUP($A334,Raw!$B$2:$DG$512,MATCH(DPMS!F$1,Raw!$B$1:$DG$1,0),0)</f>
        <v>4</v>
      </c>
      <c r="G334" s="37">
        <f t="shared" si="97"/>
        <v>1</v>
      </c>
      <c r="H334" s="36" t="str">
        <f>VLOOKUP($A334,Raw!$B$2:$DG$512,MATCH(DPMS!H$1,Raw!$B$1:$DG$1,0),0)</f>
        <v>0</v>
      </c>
      <c r="I334" s="37">
        <f t="shared" si="98"/>
        <v>0</v>
      </c>
      <c r="J334" s="36" t="str">
        <f>VLOOKUP($A334,Raw!$B$2:$DG$512,MATCH(DPMS!J$1,Raw!$B$1:$DG$1,0),0)</f>
        <v>0</v>
      </c>
      <c r="K334" s="37">
        <f t="shared" si="99"/>
        <v>0</v>
      </c>
      <c r="L334" s="36" t="str">
        <f>VLOOKUP($A334,Raw!$B$2:$DG$512,MATCH(DPMS!L$1,Raw!$B$1:$DG$1,0),0)</f>
        <v>0</v>
      </c>
      <c r="M334" s="37">
        <f t="shared" si="100"/>
        <v>0</v>
      </c>
      <c r="N334" s="36" t="str">
        <f>VLOOKUP($A334,Raw!$B$2:$DG$512,MATCH(DPMS!N$1,Raw!$B$1:$DG$1,0),0)</f>
        <v>4</v>
      </c>
      <c r="P334" s="38" t="str">
        <f>VLOOKUP($A334,Raw!$B$2:$DG$512,MATCH(DPMS!P$1,Raw!$B$1:$DG$1,0),0)</f>
        <v>0</v>
      </c>
      <c r="Q334" s="39">
        <f t="shared" si="101"/>
        <v>0</v>
      </c>
      <c r="R334" s="38" t="str">
        <f>VLOOKUP($A334,Raw!$B$2:$DG$512,MATCH(DPMS!R$1,Raw!$B$1:$DG$1,0),0)</f>
        <v>0</v>
      </c>
      <c r="S334" s="39">
        <f t="shared" si="102"/>
        <v>0</v>
      </c>
      <c r="T334" s="38" t="str">
        <f>VLOOKUP($A334,Raw!$B$2:$DG$512,MATCH(DPMS!T$1,Raw!$B$1:$DG$1,0),0)</f>
        <v>7.97</v>
      </c>
      <c r="U334" s="39">
        <f t="shared" si="103"/>
        <v>1</v>
      </c>
      <c r="V334" s="38" t="str">
        <f>VLOOKUP($A334,Raw!$B$2:$DG$512,MATCH(DPMS!V$1,Raw!$B$1:$DG$1,0),0)</f>
        <v>0</v>
      </c>
      <c r="W334" s="39">
        <f t="shared" si="104"/>
        <v>0</v>
      </c>
      <c r="X334" s="38" t="str">
        <f>VLOOKUP($A334,Raw!$B$2:$DG$512,MATCH(DPMS!X$1,Raw!$B$1:$DG$1,0),0)</f>
        <v>0</v>
      </c>
      <c r="Y334" s="39">
        <f t="shared" si="105"/>
        <v>0</v>
      </c>
      <c r="Z334" s="38" t="str">
        <f>VLOOKUP($A334,Raw!$B$2:$DG$512,MATCH(DPMS!Z$1,Raw!$B$1:$DG$1,0),0)</f>
        <v>0</v>
      </c>
      <c r="AA334" s="39">
        <f t="shared" si="106"/>
        <v>0</v>
      </c>
      <c r="AB334" s="38" t="str">
        <f>VLOOKUP($A334,Raw!$B$2:$DG$512,MATCH(DPMS!AB$1,Raw!$B$1:$DG$1,0),0)</f>
        <v>7.97</v>
      </c>
      <c r="AD334" s="25" t="e">
        <f t="shared" si="107"/>
        <v>#DIV/0!</v>
      </c>
      <c r="AE334" s="40" t="e">
        <f t="shared" si="108"/>
        <v>#DIV/0!</v>
      </c>
      <c r="AF334" s="40">
        <f t="shared" si="109"/>
        <v>1.9924999999999999</v>
      </c>
      <c r="AG334" s="40" t="e">
        <f t="shared" si="110"/>
        <v>#DIV/0!</v>
      </c>
      <c r="AH334" s="40">
        <f t="shared" si="111"/>
        <v>0</v>
      </c>
      <c r="AI334" s="40" t="e">
        <f t="shared" si="112"/>
        <v>#DIV/0!</v>
      </c>
      <c r="AJ334" s="40">
        <f t="shared" si="113"/>
        <v>1.9924999999999999</v>
      </c>
    </row>
    <row r="335" spans="1:36" x14ac:dyDescent="0.3">
      <c r="A335" s="1" t="s">
        <v>5607</v>
      </c>
      <c r="B335" s="36" t="str">
        <f>VLOOKUP($A335,Raw!$B$2:$DG$512,MATCH(DPMS!B$1,Raw!$B$1:$DG$1,0),0)</f>
        <v>0</v>
      </c>
      <c r="C335" s="37" t="e">
        <f t="shared" si="95"/>
        <v>#DIV/0!</v>
      </c>
      <c r="D335" s="36" t="str">
        <f>VLOOKUP($A335,Raw!$B$2:$DG$512,MATCH(DPMS!D$1,Raw!$B$1:$DG$1,0),0)</f>
        <v>0</v>
      </c>
      <c r="E335" s="37" t="e">
        <f t="shared" si="96"/>
        <v>#DIV/0!</v>
      </c>
      <c r="F335" s="36" t="str">
        <f>VLOOKUP($A335,Raw!$B$2:$DG$512,MATCH(DPMS!F$1,Raw!$B$1:$DG$1,0),0)</f>
        <v>0</v>
      </c>
      <c r="G335" s="37" t="e">
        <f t="shared" si="97"/>
        <v>#DIV/0!</v>
      </c>
      <c r="H335" s="36" t="str">
        <f>VLOOKUP($A335,Raw!$B$2:$DG$512,MATCH(DPMS!H$1,Raw!$B$1:$DG$1,0),0)</f>
        <v>0</v>
      </c>
      <c r="I335" s="37" t="e">
        <f t="shared" si="98"/>
        <v>#DIV/0!</v>
      </c>
      <c r="J335" s="36" t="str">
        <f>VLOOKUP($A335,Raw!$B$2:$DG$512,MATCH(DPMS!J$1,Raw!$B$1:$DG$1,0),0)</f>
        <v>0</v>
      </c>
      <c r="K335" s="37" t="e">
        <f t="shared" si="99"/>
        <v>#DIV/0!</v>
      </c>
      <c r="L335" s="36" t="str">
        <f>VLOOKUP($A335,Raw!$B$2:$DG$512,MATCH(DPMS!L$1,Raw!$B$1:$DG$1,0),0)</f>
        <v>0</v>
      </c>
      <c r="M335" s="37" t="e">
        <f t="shared" si="100"/>
        <v>#DIV/0!</v>
      </c>
      <c r="N335" s="36" t="str">
        <f>VLOOKUP($A335,Raw!$B$2:$DG$512,MATCH(DPMS!N$1,Raw!$B$1:$DG$1,0),0)</f>
        <v>0</v>
      </c>
      <c r="P335" s="38" t="str">
        <f>VLOOKUP($A335,Raw!$B$2:$DG$512,MATCH(DPMS!P$1,Raw!$B$1:$DG$1,0),0)</f>
        <v>0</v>
      </c>
      <c r="Q335" s="39" t="e">
        <f t="shared" si="101"/>
        <v>#DIV/0!</v>
      </c>
      <c r="R335" s="38" t="str">
        <f>VLOOKUP($A335,Raw!$B$2:$DG$512,MATCH(DPMS!R$1,Raw!$B$1:$DG$1,0),0)</f>
        <v>0</v>
      </c>
      <c r="S335" s="39" t="e">
        <f t="shared" si="102"/>
        <v>#DIV/0!</v>
      </c>
      <c r="T335" s="38" t="str">
        <f>VLOOKUP($A335,Raw!$B$2:$DG$512,MATCH(DPMS!T$1,Raw!$B$1:$DG$1,0),0)</f>
        <v>0</v>
      </c>
      <c r="U335" s="39" t="e">
        <f t="shared" si="103"/>
        <v>#DIV/0!</v>
      </c>
      <c r="V335" s="38" t="str">
        <f>VLOOKUP($A335,Raw!$B$2:$DG$512,MATCH(DPMS!V$1,Raw!$B$1:$DG$1,0),0)</f>
        <v>0</v>
      </c>
      <c r="W335" s="39" t="e">
        <f t="shared" si="104"/>
        <v>#DIV/0!</v>
      </c>
      <c r="X335" s="38" t="str">
        <f>VLOOKUP($A335,Raw!$B$2:$DG$512,MATCH(DPMS!X$1,Raw!$B$1:$DG$1,0),0)</f>
        <v>0</v>
      </c>
      <c r="Y335" s="39" t="e">
        <f t="shared" si="105"/>
        <v>#DIV/0!</v>
      </c>
      <c r="Z335" s="38" t="str">
        <f>VLOOKUP($A335,Raw!$B$2:$DG$512,MATCH(DPMS!Z$1,Raw!$B$1:$DG$1,0),0)</f>
        <v>0</v>
      </c>
      <c r="AA335" s="39" t="e">
        <f t="shared" si="106"/>
        <v>#DIV/0!</v>
      </c>
      <c r="AB335" s="38" t="str">
        <f>VLOOKUP($A335,Raw!$B$2:$DG$512,MATCH(DPMS!AB$1,Raw!$B$1:$DG$1,0),0)</f>
        <v>0</v>
      </c>
      <c r="AD335" s="25" t="e">
        <f t="shared" si="107"/>
        <v>#DIV/0!</v>
      </c>
      <c r="AE335" s="40" t="e">
        <f t="shared" si="108"/>
        <v>#DIV/0!</v>
      </c>
      <c r="AF335" s="40" t="e">
        <f t="shared" si="109"/>
        <v>#DIV/0!</v>
      </c>
      <c r="AG335" s="40" t="e">
        <f t="shared" si="110"/>
        <v>#DIV/0!</v>
      </c>
      <c r="AH335" s="40">
        <f t="shared" si="111"/>
        <v>0</v>
      </c>
      <c r="AI335" s="40" t="e">
        <f t="shared" si="112"/>
        <v>#DIV/0!</v>
      </c>
      <c r="AJ335" s="40" t="e">
        <f t="shared" si="113"/>
        <v>#DIV/0!</v>
      </c>
    </row>
    <row r="336" spans="1:36" x14ac:dyDescent="0.3">
      <c r="A336" s="1" t="s">
        <v>5615</v>
      </c>
      <c r="B336" s="36" t="str">
        <f>VLOOKUP($A336,Raw!$B$2:$DG$512,MATCH(DPMS!B$1,Raw!$B$1:$DG$1,0),0)</f>
        <v>0</v>
      </c>
      <c r="C336" s="37" t="e">
        <f t="shared" si="95"/>
        <v>#DIV/0!</v>
      </c>
      <c r="D336" s="36" t="str">
        <f>VLOOKUP($A336,Raw!$B$2:$DG$512,MATCH(DPMS!D$1,Raw!$B$1:$DG$1,0),0)</f>
        <v>0</v>
      </c>
      <c r="E336" s="37" t="e">
        <f t="shared" si="96"/>
        <v>#DIV/0!</v>
      </c>
      <c r="F336" s="36" t="str">
        <f>VLOOKUP($A336,Raw!$B$2:$DG$512,MATCH(DPMS!F$1,Raw!$B$1:$DG$1,0),0)</f>
        <v>0</v>
      </c>
      <c r="G336" s="37" t="e">
        <f t="shared" si="97"/>
        <v>#DIV/0!</v>
      </c>
      <c r="H336" s="36" t="str">
        <f>VLOOKUP($A336,Raw!$B$2:$DG$512,MATCH(DPMS!H$1,Raw!$B$1:$DG$1,0),0)</f>
        <v>0</v>
      </c>
      <c r="I336" s="37" t="e">
        <f t="shared" si="98"/>
        <v>#DIV/0!</v>
      </c>
      <c r="J336" s="36" t="str">
        <f>VLOOKUP($A336,Raw!$B$2:$DG$512,MATCH(DPMS!J$1,Raw!$B$1:$DG$1,0),0)</f>
        <v>0</v>
      </c>
      <c r="K336" s="37" t="e">
        <f t="shared" si="99"/>
        <v>#DIV/0!</v>
      </c>
      <c r="L336" s="36" t="str">
        <f>VLOOKUP($A336,Raw!$B$2:$DG$512,MATCH(DPMS!L$1,Raw!$B$1:$DG$1,0),0)</f>
        <v>0</v>
      </c>
      <c r="M336" s="37" t="e">
        <f t="shared" si="100"/>
        <v>#DIV/0!</v>
      </c>
      <c r="N336" s="36" t="str">
        <f>VLOOKUP($A336,Raw!$B$2:$DG$512,MATCH(DPMS!N$1,Raw!$B$1:$DG$1,0),0)</f>
        <v>0</v>
      </c>
      <c r="P336" s="38" t="str">
        <f>VLOOKUP($A336,Raw!$B$2:$DG$512,MATCH(DPMS!P$1,Raw!$B$1:$DG$1,0),0)</f>
        <v>0</v>
      </c>
      <c r="Q336" s="39" t="e">
        <f t="shared" si="101"/>
        <v>#DIV/0!</v>
      </c>
      <c r="R336" s="38" t="str">
        <f>VLOOKUP($A336,Raw!$B$2:$DG$512,MATCH(DPMS!R$1,Raw!$B$1:$DG$1,0),0)</f>
        <v>0</v>
      </c>
      <c r="S336" s="39" t="e">
        <f t="shared" si="102"/>
        <v>#DIV/0!</v>
      </c>
      <c r="T336" s="38" t="str">
        <f>VLOOKUP($A336,Raw!$B$2:$DG$512,MATCH(DPMS!T$1,Raw!$B$1:$DG$1,0),0)</f>
        <v>0</v>
      </c>
      <c r="U336" s="39" t="e">
        <f t="shared" si="103"/>
        <v>#DIV/0!</v>
      </c>
      <c r="V336" s="38" t="str">
        <f>VLOOKUP($A336,Raw!$B$2:$DG$512,MATCH(DPMS!V$1,Raw!$B$1:$DG$1,0),0)</f>
        <v>0</v>
      </c>
      <c r="W336" s="39" t="e">
        <f t="shared" si="104"/>
        <v>#DIV/0!</v>
      </c>
      <c r="X336" s="38" t="str">
        <f>VLOOKUP($A336,Raw!$B$2:$DG$512,MATCH(DPMS!X$1,Raw!$B$1:$DG$1,0),0)</f>
        <v>0</v>
      </c>
      <c r="Y336" s="39" t="e">
        <f t="shared" si="105"/>
        <v>#DIV/0!</v>
      </c>
      <c r="Z336" s="38" t="str">
        <f>VLOOKUP($A336,Raw!$B$2:$DG$512,MATCH(DPMS!Z$1,Raw!$B$1:$DG$1,0),0)</f>
        <v>0</v>
      </c>
      <c r="AA336" s="39" t="e">
        <f t="shared" si="106"/>
        <v>#DIV/0!</v>
      </c>
      <c r="AB336" s="38" t="str">
        <f>VLOOKUP($A336,Raw!$B$2:$DG$512,MATCH(DPMS!AB$1,Raw!$B$1:$DG$1,0),0)</f>
        <v>0</v>
      </c>
      <c r="AD336" s="25" t="e">
        <f t="shared" si="107"/>
        <v>#DIV/0!</v>
      </c>
      <c r="AE336" s="40" t="e">
        <f t="shared" si="108"/>
        <v>#DIV/0!</v>
      </c>
      <c r="AF336" s="40" t="e">
        <f t="shared" si="109"/>
        <v>#DIV/0!</v>
      </c>
      <c r="AG336" s="40" t="e">
        <f t="shared" si="110"/>
        <v>#DIV/0!</v>
      </c>
      <c r="AH336" s="40">
        <f t="shared" si="111"/>
        <v>0</v>
      </c>
      <c r="AI336" s="40" t="e">
        <f t="shared" si="112"/>
        <v>#DIV/0!</v>
      </c>
      <c r="AJ336" s="40" t="e">
        <f t="shared" si="113"/>
        <v>#DIV/0!</v>
      </c>
    </row>
    <row r="337" spans="1:36" x14ac:dyDescent="0.3">
      <c r="A337" s="1" t="s">
        <v>5623</v>
      </c>
      <c r="B337" s="36" t="str">
        <f>VLOOKUP($A337,Raw!$B$2:$DG$512,MATCH(DPMS!B$1,Raw!$B$1:$DG$1,0),0)</f>
        <v>0</v>
      </c>
      <c r="C337" s="37">
        <f t="shared" si="95"/>
        <v>0</v>
      </c>
      <c r="D337" s="36" t="str">
        <f>VLOOKUP($A337,Raw!$B$2:$DG$512,MATCH(DPMS!D$1,Raw!$B$1:$DG$1,0),0)</f>
        <v>5</v>
      </c>
      <c r="E337" s="37">
        <f t="shared" si="96"/>
        <v>1.893939393939394E-2</v>
      </c>
      <c r="F337" s="36" t="str">
        <f>VLOOKUP($A337,Raw!$B$2:$DG$512,MATCH(DPMS!F$1,Raw!$B$1:$DG$1,0),0)</f>
        <v>204</v>
      </c>
      <c r="G337" s="37">
        <f t="shared" si="97"/>
        <v>0.77272727272727271</v>
      </c>
      <c r="H337" s="36" t="str">
        <f>VLOOKUP($A337,Raw!$B$2:$DG$512,MATCH(DPMS!H$1,Raw!$B$1:$DG$1,0),0)</f>
        <v>55</v>
      </c>
      <c r="I337" s="37">
        <f t="shared" si="98"/>
        <v>0.20833333333333334</v>
      </c>
      <c r="J337" s="36" t="str">
        <f>VLOOKUP($A337,Raw!$B$2:$DG$512,MATCH(DPMS!J$1,Raw!$B$1:$DG$1,0),0)</f>
        <v>0</v>
      </c>
      <c r="K337" s="37">
        <f t="shared" si="99"/>
        <v>0</v>
      </c>
      <c r="L337" s="36" t="str">
        <f>VLOOKUP($A337,Raw!$B$2:$DG$512,MATCH(DPMS!L$1,Raw!$B$1:$DG$1,0),0)</f>
        <v>0</v>
      </c>
      <c r="M337" s="37">
        <f t="shared" si="100"/>
        <v>0</v>
      </c>
      <c r="N337" s="36" t="str">
        <f>VLOOKUP($A337,Raw!$B$2:$DG$512,MATCH(DPMS!N$1,Raw!$B$1:$DG$1,0),0)</f>
        <v>264</v>
      </c>
      <c r="P337" s="38" t="str">
        <f>VLOOKUP($A337,Raw!$B$2:$DG$512,MATCH(DPMS!P$1,Raw!$B$1:$DG$1,0),0)</f>
        <v>0</v>
      </c>
      <c r="Q337" s="39">
        <f t="shared" si="101"/>
        <v>0</v>
      </c>
      <c r="R337" s="38" t="str">
        <f>VLOOKUP($A337,Raw!$B$2:$DG$512,MATCH(DPMS!R$1,Raw!$B$1:$DG$1,0),0)</f>
        <v>1.3</v>
      </c>
      <c r="S337" s="39">
        <f t="shared" si="102"/>
        <v>1.7886626307099612E-2</v>
      </c>
      <c r="T337" s="38" t="str">
        <f>VLOOKUP($A337,Raw!$B$2:$DG$512,MATCH(DPMS!T$1,Raw!$B$1:$DG$1,0),0)</f>
        <v>55.04</v>
      </c>
      <c r="U337" s="39">
        <f t="shared" si="103"/>
        <v>0.75729223995597128</v>
      </c>
      <c r="V337" s="38" t="str">
        <f>VLOOKUP($A337,Raw!$B$2:$DG$512,MATCH(DPMS!V$1,Raw!$B$1:$DG$1,0),0)</f>
        <v>16.34</v>
      </c>
      <c r="W337" s="39">
        <f t="shared" si="104"/>
        <v>0.22482113373692897</v>
      </c>
      <c r="X337" s="38" t="str">
        <f>VLOOKUP($A337,Raw!$B$2:$DG$512,MATCH(DPMS!X$1,Raw!$B$1:$DG$1,0),0)</f>
        <v>0</v>
      </c>
      <c r="Y337" s="39">
        <f t="shared" si="105"/>
        <v>0</v>
      </c>
      <c r="Z337" s="38" t="str">
        <f>VLOOKUP($A337,Raw!$B$2:$DG$512,MATCH(DPMS!Z$1,Raw!$B$1:$DG$1,0),0)</f>
        <v>0</v>
      </c>
      <c r="AA337" s="39">
        <f t="shared" si="106"/>
        <v>0</v>
      </c>
      <c r="AB337" s="38" t="str">
        <f>VLOOKUP($A337,Raw!$B$2:$DG$512,MATCH(DPMS!AB$1,Raw!$B$1:$DG$1,0),0)</f>
        <v>72.68</v>
      </c>
      <c r="AD337" s="25" t="e">
        <f t="shared" si="107"/>
        <v>#DIV/0!</v>
      </c>
      <c r="AE337" s="40">
        <f t="shared" si="108"/>
        <v>0.26</v>
      </c>
      <c r="AF337" s="40">
        <f t="shared" si="109"/>
        <v>0.26980392156862743</v>
      </c>
      <c r="AG337" s="40">
        <f t="shared" si="110"/>
        <v>0.29709090909090907</v>
      </c>
      <c r="AH337" s="40">
        <f t="shared" si="111"/>
        <v>0</v>
      </c>
      <c r="AI337" s="40" t="e">
        <f t="shared" si="112"/>
        <v>#DIV/0!</v>
      </c>
      <c r="AJ337" s="40">
        <f t="shared" si="113"/>
        <v>0.27530303030303033</v>
      </c>
    </row>
    <row r="338" spans="1:36" x14ac:dyDescent="0.3">
      <c r="A338" s="1" t="s">
        <v>5636</v>
      </c>
      <c r="B338" s="36" t="str">
        <f>VLOOKUP($A338,Raw!$B$2:$DG$512,MATCH(DPMS!B$1,Raw!$B$1:$DG$1,0),0)</f>
        <v>0</v>
      </c>
      <c r="C338" s="37">
        <f t="shared" si="95"/>
        <v>0</v>
      </c>
      <c r="D338" s="36" t="str">
        <f>VLOOKUP($A338,Raw!$B$2:$DG$512,MATCH(DPMS!D$1,Raw!$B$1:$DG$1,0),0)</f>
        <v>8</v>
      </c>
      <c r="E338" s="37">
        <f t="shared" si="96"/>
        <v>6.2992125984251968E-2</v>
      </c>
      <c r="F338" s="36" t="str">
        <f>VLOOKUP($A338,Raw!$B$2:$DG$512,MATCH(DPMS!F$1,Raw!$B$1:$DG$1,0),0)</f>
        <v>111</v>
      </c>
      <c r="G338" s="37">
        <f t="shared" si="97"/>
        <v>0.87401574803149606</v>
      </c>
      <c r="H338" s="36" t="str">
        <f>VLOOKUP($A338,Raw!$B$2:$DG$512,MATCH(DPMS!H$1,Raw!$B$1:$DG$1,0),0)</f>
        <v>8</v>
      </c>
      <c r="I338" s="37">
        <f t="shared" si="98"/>
        <v>6.2992125984251968E-2</v>
      </c>
      <c r="J338" s="36" t="str">
        <f>VLOOKUP($A338,Raw!$B$2:$DG$512,MATCH(DPMS!J$1,Raw!$B$1:$DG$1,0),0)</f>
        <v>0</v>
      </c>
      <c r="K338" s="37">
        <f t="shared" si="99"/>
        <v>0</v>
      </c>
      <c r="L338" s="36" t="str">
        <f>VLOOKUP($A338,Raw!$B$2:$DG$512,MATCH(DPMS!L$1,Raw!$B$1:$DG$1,0),0)</f>
        <v>0</v>
      </c>
      <c r="M338" s="37">
        <f t="shared" si="100"/>
        <v>0</v>
      </c>
      <c r="N338" s="36" t="str">
        <f>VLOOKUP($A338,Raw!$B$2:$DG$512,MATCH(DPMS!N$1,Raw!$B$1:$DG$1,0),0)</f>
        <v>127</v>
      </c>
      <c r="P338" s="38" t="str">
        <f>VLOOKUP($A338,Raw!$B$2:$DG$512,MATCH(DPMS!P$1,Raw!$B$1:$DG$1,0),0)</f>
        <v>0</v>
      </c>
      <c r="Q338" s="39">
        <f t="shared" si="101"/>
        <v>0</v>
      </c>
      <c r="R338" s="38" t="str">
        <f>VLOOKUP($A338,Raw!$B$2:$DG$512,MATCH(DPMS!R$1,Raw!$B$1:$DG$1,0),0)</f>
        <v>9.1785</v>
      </c>
      <c r="S338" s="39">
        <f t="shared" si="102"/>
        <v>7.8405380547350439E-2</v>
      </c>
      <c r="T338" s="38" t="str">
        <f>VLOOKUP($A338,Raw!$B$2:$DG$512,MATCH(DPMS!T$1,Raw!$B$1:$DG$1,0),0)</f>
        <v>100.20423</v>
      </c>
      <c r="U338" s="39">
        <f t="shared" si="103"/>
        <v>0.85597328382679416</v>
      </c>
      <c r="V338" s="38" t="str">
        <f>VLOOKUP($A338,Raw!$B$2:$DG$512,MATCH(DPMS!V$1,Raw!$B$1:$DG$1,0),0)</f>
        <v>7.68194</v>
      </c>
      <c r="W338" s="39">
        <f t="shared" si="104"/>
        <v>6.5621335625855343E-2</v>
      </c>
      <c r="X338" s="38" t="str">
        <f>VLOOKUP($A338,Raw!$B$2:$DG$512,MATCH(DPMS!X$1,Raw!$B$1:$DG$1,0),0)</f>
        <v>0</v>
      </c>
      <c r="Y338" s="39">
        <f t="shared" si="105"/>
        <v>0</v>
      </c>
      <c r="Z338" s="38" t="str">
        <f>VLOOKUP($A338,Raw!$B$2:$DG$512,MATCH(DPMS!Z$1,Raw!$B$1:$DG$1,0),0)</f>
        <v>0</v>
      </c>
      <c r="AA338" s="39">
        <f t="shared" si="106"/>
        <v>0</v>
      </c>
      <c r="AB338" s="38" t="str">
        <f>VLOOKUP($A338,Raw!$B$2:$DG$512,MATCH(DPMS!AB$1,Raw!$B$1:$DG$1,0),0)</f>
        <v>117.06467</v>
      </c>
      <c r="AD338" s="25" t="e">
        <f t="shared" si="107"/>
        <v>#DIV/0!</v>
      </c>
      <c r="AE338" s="40">
        <f t="shared" si="108"/>
        <v>1.1473125</v>
      </c>
      <c r="AF338" s="40">
        <f t="shared" si="109"/>
        <v>0.90274081081081081</v>
      </c>
      <c r="AG338" s="40">
        <f t="shared" si="110"/>
        <v>0.9602425</v>
      </c>
      <c r="AH338" s="40">
        <f t="shared" si="111"/>
        <v>0</v>
      </c>
      <c r="AI338" s="40" t="e">
        <f t="shared" si="112"/>
        <v>#DIV/0!</v>
      </c>
      <c r="AJ338" s="40">
        <f t="shared" si="113"/>
        <v>0.92176905511811025</v>
      </c>
    </row>
    <row r="339" spans="1:36" x14ac:dyDescent="0.3">
      <c r="A339" s="1" t="s">
        <v>5652</v>
      </c>
      <c r="B339" s="36" t="str">
        <f>VLOOKUP($A339,Raw!$B$2:$DG$512,MATCH(DPMS!B$1,Raw!$B$1:$DG$1,0),0)</f>
        <v>0</v>
      </c>
      <c r="C339" s="37">
        <f t="shared" si="95"/>
        <v>0</v>
      </c>
      <c r="D339" s="36" t="str">
        <f>VLOOKUP($A339,Raw!$B$2:$DG$512,MATCH(DPMS!D$1,Raw!$B$1:$DG$1,0),0)</f>
        <v>0</v>
      </c>
      <c r="E339" s="37">
        <f t="shared" si="96"/>
        <v>0</v>
      </c>
      <c r="F339" s="36" t="str">
        <f>VLOOKUP($A339,Raw!$B$2:$DG$512,MATCH(DPMS!F$1,Raw!$B$1:$DG$1,0),0)</f>
        <v>8</v>
      </c>
      <c r="G339" s="37">
        <f t="shared" si="97"/>
        <v>0.88888888888888884</v>
      </c>
      <c r="H339" s="36" t="str">
        <f>VLOOKUP($A339,Raw!$B$2:$DG$512,MATCH(DPMS!H$1,Raw!$B$1:$DG$1,0),0)</f>
        <v>1</v>
      </c>
      <c r="I339" s="37">
        <f t="shared" si="98"/>
        <v>0.1111111111111111</v>
      </c>
      <c r="J339" s="36" t="str">
        <f>VLOOKUP($A339,Raw!$B$2:$DG$512,MATCH(DPMS!J$1,Raw!$B$1:$DG$1,0),0)</f>
        <v>0</v>
      </c>
      <c r="K339" s="37">
        <f t="shared" si="99"/>
        <v>0</v>
      </c>
      <c r="L339" s="36" t="str">
        <f>VLOOKUP($A339,Raw!$B$2:$DG$512,MATCH(DPMS!L$1,Raw!$B$1:$DG$1,0),0)</f>
        <v>0</v>
      </c>
      <c r="M339" s="37">
        <f t="shared" si="100"/>
        <v>0</v>
      </c>
      <c r="N339" s="36" t="str">
        <f>VLOOKUP($A339,Raw!$B$2:$DG$512,MATCH(DPMS!N$1,Raw!$B$1:$DG$1,0),0)</f>
        <v>9</v>
      </c>
      <c r="P339" s="38" t="str">
        <f>VLOOKUP($A339,Raw!$B$2:$DG$512,MATCH(DPMS!P$1,Raw!$B$1:$DG$1,0),0)</f>
        <v>0</v>
      </c>
      <c r="Q339" s="39">
        <f t="shared" si="101"/>
        <v>0</v>
      </c>
      <c r="R339" s="38" t="str">
        <f>VLOOKUP($A339,Raw!$B$2:$DG$512,MATCH(DPMS!R$1,Raw!$B$1:$DG$1,0),0)</f>
        <v>0</v>
      </c>
      <c r="S339" s="39">
        <f t="shared" si="102"/>
        <v>0</v>
      </c>
      <c r="T339" s="38" t="str">
        <f>VLOOKUP($A339,Raw!$B$2:$DG$512,MATCH(DPMS!T$1,Raw!$B$1:$DG$1,0),0)</f>
        <v>22.26</v>
      </c>
      <c r="U339" s="39">
        <f t="shared" si="103"/>
        <v>0.95741935483870977</v>
      </c>
      <c r="V339" s="38" t="str">
        <f>VLOOKUP($A339,Raw!$B$2:$DG$512,MATCH(DPMS!V$1,Raw!$B$1:$DG$1,0),0)</f>
        <v>0.99</v>
      </c>
      <c r="W339" s="39">
        <f t="shared" si="104"/>
        <v>4.2580645161290322E-2</v>
      </c>
      <c r="X339" s="38" t="str">
        <f>VLOOKUP($A339,Raw!$B$2:$DG$512,MATCH(DPMS!X$1,Raw!$B$1:$DG$1,0),0)</f>
        <v>0</v>
      </c>
      <c r="Y339" s="39">
        <f t="shared" si="105"/>
        <v>0</v>
      </c>
      <c r="Z339" s="38" t="str">
        <f>VLOOKUP($A339,Raw!$B$2:$DG$512,MATCH(DPMS!Z$1,Raw!$B$1:$DG$1,0),0)</f>
        <v>0</v>
      </c>
      <c r="AA339" s="39">
        <f t="shared" si="106"/>
        <v>0</v>
      </c>
      <c r="AB339" s="38" t="str">
        <f>VLOOKUP($A339,Raw!$B$2:$DG$512,MATCH(DPMS!AB$1,Raw!$B$1:$DG$1,0),0)</f>
        <v>23.25</v>
      </c>
      <c r="AD339" s="25" t="e">
        <f t="shared" si="107"/>
        <v>#DIV/0!</v>
      </c>
      <c r="AE339" s="40" t="e">
        <f t="shared" si="108"/>
        <v>#DIV/0!</v>
      </c>
      <c r="AF339" s="40">
        <f t="shared" si="109"/>
        <v>2.7825000000000002</v>
      </c>
      <c r="AG339" s="40">
        <f t="shared" si="110"/>
        <v>0.99</v>
      </c>
      <c r="AH339" s="40">
        <f t="shared" si="111"/>
        <v>0</v>
      </c>
      <c r="AI339" s="40" t="e">
        <f t="shared" si="112"/>
        <v>#DIV/0!</v>
      </c>
      <c r="AJ339" s="40">
        <f t="shared" si="113"/>
        <v>2.5833333333333335</v>
      </c>
    </row>
    <row r="340" spans="1:36" x14ac:dyDescent="0.3">
      <c r="A340" s="1" t="s">
        <v>5664</v>
      </c>
      <c r="B340" s="36" t="str">
        <f>VLOOKUP($A340,Raw!$B$2:$DG$512,MATCH(DPMS!B$1,Raw!$B$1:$DG$1,0),0)</f>
        <v>0</v>
      </c>
      <c r="C340" s="37">
        <f t="shared" si="95"/>
        <v>0</v>
      </c>
      <c r="D340" s="36" t="str">
        <f>VLOOKUP($A340,Raw!$B$2:$DG$512,MATCH(DPMS!D$1,Raw!$B$1:$DG$1,0),0)</f>
        <v>0</v>
      </c>
      <c r="E340" s="37">
        <f t="shared" si="96"/>
        <v>0</v>
      </c>
      <c r="F340" s="36" t="str">
        <f>VLOOKUP($A340,Raw!$B$2:$DG$512,MATCH(DPMS!F$1,Raw!$B$1:$DG$1,0),0)</f>
        <v>5</v>
      </c>
      <c r="G340" s="37">
        <f t="shared" si="97"/>
        <v>0.7142857142857143</v>
      </c>
      <c r="H340" s="36" t="str">
        <f>VLOOKUP($A340,Raw!$B$2:$DG$512,MATCH(DPMS!H$1,Raw!$B$1:$DG$1,0),0)</f>
        <v>2</v>
      </c>
      <c r="I340" s="37">
        <f t="shared" si="98"/>
        <v>0.2857142857142857</v>
      </c>
      <c r="J340" s="36" t="str">
        <f>VLOOKUP($A340,Raw!$B$2:$DG$512,MATCH(DPMS!J$1,Raw!$B$1:$DG$1,0),0)</f>
        <v>0</v>
      </c>
      <c r="K340" s="37">
        <f t="shared" si="99"/>
        <v>0</v>
      </c>
      <c r="L340" s="36" t="str">
        <f>VLOOKUP($A340,Raw!$B$2:$DG$512,MATCH(DPMS!L$1,Raw!$B$1:$DG$1,0),0)</f>
        <v>0</v>
      </c>
      <c r="M340" s="37">
        <f t="shared" si="100"/>
        <v>0</v>
      </c>
      <c r="N340" s="36" t="str">
        <f>VLOOKUP($A340,Raw!$B$2:$DG$512,MATCH(DPMS!N$1,Raw!$B$1:$DG$1,0),0)</f>
        <v>7</v>
      </c>
      <c r="P340" s="38" t="str">
        <f>VLOOKUP($A340,Raw!$B$2:$DG$512,MATCH(DPMS!P$1,Raw!$B$1:$DG$1,0),0)</f>
        <v>0</v>
      </c>
      <c r="Q340" s="39">
        <f t="shared" si="101"/>
        <v>0</v>
      </c>
      <c r="R340" s="38" t="str">
        <f>VLOOKUP($A340,Raw!$B$2:$DG$512,MATCH(DPMS!R$1,Raw!$B$1:$DG$1,0),0)</f>
        <v>0</v>
      </c>
      <c r="S340" s="39">
        <f t="shared" si="102"/>
        <v>0</v>
      </c>
      <c r="T340" s="38" t="str">
        <f>VLOOKUP($A340,Raw!$B$2:$DG$512,MATCH(DPMS!T$1,Raw!$B$1:$DG$1,0),0)</f>
        <v>5.75</v>
      </c>
      <c r="U340" s="39">
        <f t="shared" si="103"/>
        <v>0.81214689265536721</v>
      </c>
      <c r="V340" s="38" t="str">
        <f>VLOOKUP($A340,Raw!$B$2:$DG$512,MATCH(DPMS!V$1,Raw!$B$1:$DG$1,0),0)</f>
        <v>1.33</v>
      </c>
      <c r="W340" s="39">
        <f t="shared" si="104"/>
        <v>0.18785310734463279</v>
      </c>
      <c r="X340" s="38" t="str">
        <f>VLOOKUP($A340,Raw!$B$2:$DG$512,MATCH(DPMS!X$1,Raw!$B$1:$DG$1,0),0)</f>
        <v>0</v>
      </c>
      <c r="Y340" s="39">
        <f t="shared" si="105"/>
        <v>0</v>
      </c>
      <c r="Z340" s="38" t="str">
        <f>VLOOKUP($A340,Raw!$B$2:$DG$512,MATCH(DPMS!Z$1,Raw!$B$1:$DG$1,0),0)</f>
        <v>0</v>
      </c>
      <c r="AA340" s="39">
        <f t="shared" si="106"/>
        <v>0</v>
      </c>
      <c r="AB340" s="38" t="str">
        <f>VLOOKUP($A340,Raw!$B$2:$DG$512,MATCH(DPMS!AB$1,Raw!$B$1:$DG$1,0),0)</f>
        <v>7.08</v>
      </c>
      <c r="AD340" s="25" t="e">
        <f t="shared" si="107"/>
        <v>#DIV/0!</v>
      </c>
      <c r="AE340" s="40" t="e">
        <f t="shared" si="108"/>
        <v>#DIV/0!</v>
      </c>
      <c r="AF340" s="40">
        <f t="shared" si="109"/>
        <v>1.1499999999999999</v>
      </c>
      <c r="AG340" s="40">
        <f t="shared" si="110"/>
        <v>0.66500000000000004</v>
      </c>
      <c r="AH340" s="40">
        <f t="shared" si="111"/>
        <v>0</v>
      </c>
      <c r="AI340" s="40" t="e">
        <f t="shared" si="112"/>
        <v>#DIV/0!</v>
      </c>
      <c r="AJ340" s="40">
        <f t="shared" si="113"/>
        <v>1.0114285714285713</v>
      </c>
    </row>
    <row r="341" spans="1:36" x14ac:dyDescent="0.3">
      <c r="A341" s="1" t="s">
        <v>5672</v>
      </c>
      <c r="B341" s="36" t="str">
        <f>VLOOKUP($A341,Raw!$B$2:$DG$512,MATCH(DPMS!B$1,Raw!$B$1:$DG$1,0),0)</f>
        <v>0</v>
      </c>
      <c r="C341" s="37">
        <f t="shared" si="95"/>
        <v>0</v>
      </c>
      <c r="D341" s="36" t="str">
        <f>VLOOKUP($A341,Raw!$B$2:$DG$512,MATCH(DPMS!D$1,Raw!$B$1:$DG$1,0),0)</f>
        <v>58</v>
      </c>
      <c r="E341" s="37">
        <f t="shared" si="96"/>
        <v>0.1853035143769968</v>
      </c>
      <c r="F341" s="36" t="str">
        <f>VLOOKUP($A341,Raw!$B$2:$DG$512,MATCH(DPMS!F$1,Raw!$B$1:$DG$1,0),0)</f>
        <v>237</v>
      </c>
      <c r="G341" s="37">
        <f t="shared" si="97"/>
        <v>0.75718849840255587</v>
      </c>
      <c r="H341" s="36" t="str">
        <f>VLOOKUP($A341,Raw!$B$2:$DG$512,MATCH(DPMS!H$1,Raw!$B$1:$DG$1,0),0)</f>
        <v>18</v>
      </c>
      <c r="I341" s="37">
        <f t="shared" si="98"/>
        <v>5.7507987220447282E-2</v>
      </c>
      <c r="J341" s="36" t="str">
        <f>VLOOKUP($A341,Raw!$B$2:$DG$512,MATCH(DPMS!J$1,Raw!$B$1:$DG$1,0),0)</f>
        <v>0</v>
      </c>
      <c r="K341" s="37">
        <f t="shared" si="99"/>
        <v>0</v>
      </c>
      <c r="L341" s="36" t="str">
        <f>VLOOKUP($A341,Raw!$B$2:$DG$512,MATCH(DPMS!L$1,Raw!$B$1:$DG$1,0),0)</f>
        <v>0</v>
      </c>
      <c r="M341" s="37">
        <f t="shared" si="100"/>
        <v>0</v>
      </c>
      <c r="N341" s="36" t="str">
        <f>VLOOKUP($A341,Raw!$B$2:$DG$512,MATCH(DPMS!N$1,Raw!$B$1:$DG$1,0),0)</f>
        <v>313</v>
      </c>
      <c r="P341" s="38" t="str">
        <f>VLOOKUP($A341,Raw!$B$2:$DG$512,MATCH(DPMS!P$1,Raw!$B$1:$DG$1,0),0)</f>
        <v>0</v>
      </c>
      <c r="Q341" s="39">
        <f t="shared" si="101"/>
        <v>0</v>
      </c>
      <c r="R341" s="38" t="str">
        <f>VLOOKUP($A341,Raw!$B$2:$DG$512,MATCH(DPMS!R$1,Raw!$B$1:$DG$1,0),0)</f>
        <v>371.89</v>
      </c>
      <c r="S341" s="39">
        <f t="shared" si="102"/>
        <v>0.20288265876717784</v>
      </c>
      <c r="T341" s="38" t="str">
        <f>VLOOKUP($A341,Raw!$B$2:$DG$512,MATCH(DPMS!T$1,Raw!$B$1:$DG$1,0),0)</f>
        <v>1382.26</v>
      </c>
      <c r="U341" s="39">
        <f t="shared" si="103"/>
        <v>0.75408476675231717</v>
      </c>
      <c r="V341" s="38" t="str">
        <f>VLOOKUP($A341,Raw!$B$2:$DG$512,MATCH(DPMS!V$1,Raw!$B$1:$DG$1,0),0)</f>
        <v>78.89</v>
      </c>
      <c r="W341" s="39">
        <f t="shared" si="104"/>
        <v>4.3038029928588184E-2</v>
      </c>
      <c r="X341" s="38" t="str">
        <f>VLOOKUP($A341,Raw!$B$2:$DG$512,MATCH(DPMS!X$1,Raw!$B$1:$DG$1,0),0)</f>
        <v>0</v>
      </c>
      <c r="Y341" s="39">
        <f t="shared" si="105"/>
        <v>0</v>
      </c>
      <c r="Z341" s="38" t="str">
        <f>VLOOKUP($A341,Raw!$B$2:$DG$512,MATCH(DPMS!Z$1,Raw!$B$1:$DG$1,0),0)</f>
        <v>0</v>
      </c>
      <c r="AA341" s="39">
        <f t="shared" si="106"/>
        <v>0</v>
      </c>
      <c r="AB341" s="38" t="str">
        <f>VLOOKUP($A341,Raw!$B$2:$DG$512,MATCH(DPMS!AB$1,Raw!$B$1:$DG$1,0),0)</f>
        <v>1833.03</v>
      </c>
      <c r="AD341" s="25" t="e">
        <f t="shared" si="107"/>
        <v>#DIV/0!</v>
      </c>
      <c r="AE341" s="40">
        <f t="shared" si="108"/>
        <v>6.411896551724138</v>
      </c>
      <c r="AF341" s="40">
        <f t="shared" si="109"/>
        <v>5.8323206751054855</v>
      </c>
      <c r="AG341" s="40">
        <f t="shared" si="110"/>
        <v>4.3827777777777781</v>
      </c>
      <c r="AH341" s="40">
        <f t="shared" si="111"/>
        <v>0</v>
      </c>
      <c r="AI341" s="40" t="e">
        <f t="shared" si="112"/>
        <v>#DIV/0!</v>
      </c>
      <c r="AJ341" s="40">
        <f t="shared" si="113"/>
        <v>5.8563258785942489</v>
      </c>
    </row>
    <row r="342" spans="1:36" x14ac:dyDescent="0.3">
      <c r="A342" s="1" t="s">
        <v>5687</v>
      </c>
      <c r="B342" s="36" t="str">
        <f>VLOOKUP($A342,Raw!$B$2:$DG$512,MATCH(DPMS!B$1,Raw!$B$1:$DG$1,0),0)</f>
        <v>0</v>
      </c>
      <c r="C342" s="37">
        <f t="shared" si="95"/>
        <v>0</v>
      </c>
      <c r="D342" s="36" t="str">
        <f>VLOOKUP($A342,Raw!$B$2:$DG$512,MATCH(DPMS!D$1,Raw!$B$1:$DG$1,0),0)</f>
        <v>8</v>
      </c>
      <c r="E342" s="37">
        <f t="shared" si="96"/>
        <v>0.10666666666666667</v>
      </c>
      <c r="F342" s="36" t="str">
        <f>VLOOKUP($A342,Raw!$B$2:$DG$512,MATCH(DPMS!F$1,Raw!$B$1:$DG$1,0),0)</f>
        <v>64</v>
      </c>
      <c r="G342" s="37">
        <f t="shared" si="97"/>
        <v>0.85333333333333339</v>
      </c>
      <c r="H342" s="36" t="str">
        <f>VLOOKUP($A342,Raw!$B$2:$DG$512,MATCH(DPMS!H$1,Raw!$B$1:$DG$1,0),0)</f>
        <v>3</v>
      </c>
      <c r="I342" s="37">
        <f t="shared" si="98"/>
        <v>0.04</v>
      </c>
      <c r="J342" s="36" t="str">
        <f>VLOOKUP($A342,Raw!$B$2:$DG$512,MATCH(DPMS!J$1,Raw!$B$1:$DG$1,0),0)</f>
        <v>0</v>
      </c>
      <c r="K342" s="37">
        <f t="shared" si="99"/>
        <v>0</v>
      </c>
      <c r="L342" s="36" t="str">
        <f>VLOOKUP($A342,Raw!$B$2:$DG$512,MATCH(DPMS!L$1,Raw!$B$1:$DG$1,0),0)</f>
        <v>0</v>
      </c>
      <c r="M342" s="37">
        <f t="shared" si="100"/>
        <v>0</v>
      </c>
      <c r="N342" s="36" t="str">
        <f>VLOOKUP($A342,Raw!$B$2:$DG$512,MATCH(DPMS!N$1,Raw!$B$1:$DG$1,0),0)</f>
        <v>75</v>
      </c>
      <c r="P342" s="38" t="str">
        <f>VLOOKUP($A342,Raw!$B$2:$DG$512,MATCH(DPMS!P$1,Raw!$B$1:$DG$1,0),0)</f>
        <v>0</v>
      </c>
      <c r="Q342" s="39">
        <f t="shared" si="101"/>
        <v>0</v>
      </c>
      <c r="R342" s="38" t="str">
        <f>VLOOKUP($A342,Raw!$B$2:$DG$512,MATCH(DPMS!R$1,Raw!$B$1:$DG$1,0),0)</f>
        <v>48.84</v>
      </c>
      <c r="S342" s="39">
        <f t="shared" si="102"/>
        <v>0.37554786620530567</v>
      </c>
      <c r="T342" s="38" t="str">
        <f>VLOOKUP($A342,Raw!$B$2:$DG$512,MATCH(DPMS!T$1,Raw!$B$1:$DG$1,0),0)</f>
        <v>75.68</v>
      </c>
      <c r="U342" s="39">
        <f t="shared" si="103"/>
        <v>0.58193002691272588</v>
      </c>
      <c r="V342" s="38" t="str">
        <f>VLOOKUP($A342,Raw!$B$2:$DG$512,MATCH(DPMS!V$1,Raw!$B$1:$DG$1,0),0)</f>
        <v>5.53</v>
      </c>
      <c r="W342" s="39">
        <f t="shared" si="104"/>
        <v>4.2522106881968474E-2</v>
      </c>
      <c r="X342" s="38" t="str">
        <f>VLOOKUP($A342,Raw!$B$2:$DG$512,MATCH(DPMS!X$1,Raw!$B$1:$DG$1,0),0)</f>
        <v>0</v>
      </c>
      <c r="Y342" s="39">
        <f t="shared" si="105"/>
        <v>0</v>
      </c>
      <c r="Z342" s="38" t="str">
        <f>VLOOKUP($A342,Raw!$B$2:$DG$512,MATCH(DPMS!Z$1,Raw!$B$1:$DG$1,0),0)</f>
        <v>0</v>
      </c>
      <c r="AA342" s="39">
        <f t="shared" si="106"/>
        <v>0</v>
      </c>
      <c r="AB342" s="38" t="str">
        <f>VLOOKUP($A342,Raw!$B$2:$DG$512,MATCH(DPMS!AB$1,Raw!$B$1:$DG$1,0),0)</f>
        <v>130.05</v>
      </c>
      <c r="AD342" s="25" t="e">
        <f t="shared" si="107"/>
        <v>#DIV/0!</v>
      </c>
      <c r="AE342" s="40">
        <f t="shared" si="108"/>
        <v>6.1050000000000004</v>
      </c>
      <c r="AF342" s="40">
        <f t="shared" si="109"/>
        <v>1.1825000000000001</v>
      </c>
      <c r="AG342" s="40">
        <f t="shared" si="110"/>
        <v>1.8433333333333335</v>
      </c>
      <c r="AH342" s="40">
        <f t="shared" si="111"/>
        <v>0</v>
      </c>
      <c r="AI342" s="40" t="e">
        <f t="shared" si="112"/>
        <v>#DIV/0!</v>
      </c>
      <c r="AJ342" s="40">
        <f t="shared" si="113"/>
        <v>1.7340000000000002</v>
      </c>
    </row>
    <row r="343" spans="1:36" x14ac:dyDescent="0.3">
      <c r="A343" s="1" t="s">
        <v>5701</v>
      </c>
      <c r="B343" s="36" t="str">
        <f>VLOOKUP($A343,Raw!$B$2:$DG$512,MATCH(DPMS!B$1,Raw!$B$1:$DG$1,0),0)</f>
        <v>0</v>
      </c>
      <c r="C343" s="37">
        <f t="shared" si="95"/>
        <v>0</v>
      </c>
      <c r="D343" s="36" t="str">
        <f>VLOOKUP($A343,Raw!$B$2:$DG$512,MATCH(DPMS!D$1,Raw!$B$1:$DG$1,0),0)</f>
        <v>38</v>
      </c>
      <c r="E343" s="37">
        <f t="shared" si="96"/>
        <v>9.6692111959287536E-2</v>
      </c>
      <c r="F343" s="36" t="str">
        <f>VLOOKUP($A343,Raw!$B$2:$DG$512,MATCH(DPMS!F$1,Raw!$B$1:$DG$1,0),0)</f>
        <v>336</v>
      </c>
      <c r="G343" s="37">
        <f t="shared" si="97"/>
        <v>0.85496183206106868</v>
      </c>
      <c r="H343" s="36" t="str">
        <f>VLOOKUP($A343,Raw!$B$2:$DG$512,MATCH(DPMS!H$1,Raw!$B$1:$DG$1,0),0)</f>
        <v>19</v>
      </c>
      <c r="I343" s="37">
        <f t="shared" si="98"/>
        <v>4.8346055979643768E-2</v>
      </c>
      <c r="J343" s="36" t="str">
        <f>VLOOKUP($A343,Raw!$B$2:$DG$512,MATCH(DPMS!J$1,Raw!$B$1:$DG$1,0),0)</f>
        <v>0</v>
      </c>
      <c r="K343" s="37">
        <f t="shared" si="99"/>
        <v>0</v>
      </c>
      <c r="L343" s="36" t="str">
        <f>VLOOKUP($A343,Raw!$B$2:$DG$512,MATCH(DPMS!L$1,Raw!$B$1:$DG$1,0),0)</f>
        <v>0</v>
      </c>
      <c r="M343" s="37">
        <f t="shared" si="100"/>
        <v>0</v>
      </c>
      <c r="N343" s="36" t="str">
        <f>VLOOKUP($A343,Raw!$B$2:$DG$512,MATCH(DPMS!N$1,Raw!$B$1:$DG$1,0),0)</f>
        <v>393</v>
      </c>
      <c r="P343" s="38" t="str">
        <f>VLOOKUP($A343,Raw!$B$2:$DG$512,MATCH(DPMS!P$1,Raw!$B$1:$DG$1,0),0)</f>
        <v>0</v>
      </c>
      <c r="Q343" s="39">
        <f t="shared" si="101"/>
        <v>0</v>
      </c>
      <c r="R343" s="38" t="str">
        <f>VLOOKUP($A343,Raw!$B$2:$DG$512,MATCH(DPMS!R$1,Raw!$B$1:$DG$1,0),0)</f>
        <v>88.21</v>
      </c>
      <c r="S343" s="39">
        <f t="shared" si="102"/>
        <v>9.2558393318083562E-2</v>
      </c>
      <c r="T343" s="38" t="str">
        <f>VLOOKUP($A343,Raw!$B$2:$DG$512,MATCH(DPMS!T$1,Raw!$B$1:$DG$1,0),0)</f>
        <v>616.09</v>
      </c>
      <c r="U343" s="39">
        <f t="shared" si="103"/>
        <v>0.64646072485362327</v>
      </c>
      <c r="V343" s="38" t="str">
        <f>VLOOKUP($A343,Raw!$B$2:$DG$512,MATCH(DPMS!V$1,Raw!$B$1:$DG$1,0),0)</f>
        <v>248.72</v>
      </c>
      <c r="W343" s="39">
        <f t="shared" si="104"/>
        <v>0.26098088182829321</v>
      </c>
      <c r="X343" s="38" t="str">
        <f>VLOOKUP($A343,Raw!$B$2:$DG$512,MATCH(DPMS!X$1,Raw!$B$1:$DG$1,0),0)</f>
        <v>0</v>
      </c>
      <c r="Y343" s="39">
        <f t="shared" si="105"/>
        <v>0</v>
      </c>
      <c r="Z343" s="38" t="str">
        <f>VLOOKUP($A343,Raw!$B$2:$DG$512,MATCH(DPMS!Z$1,Raw!$B$1:$DG$1,0),0)</f>
        <v>0</v>
      </c>
      <c r="AA343" s="39">
        <f t="shared" si="106"/>
        <v>0</v>
      </c>
      <c r="AB343" s="38" t="str">
        <f>VLOOKUP($A343,Raw!$B$2:$DG$512,MATCH(DPMS!AB$1,Raw!$B$1:$DG$1,0),0)</f>
        <v>953.02</v>
      </c>
      <c r="AD343" s="25" t="e">
        <f t="shared" si="107"/>
        <v>#DIV/0!</v>
      </c>
      <c r="AE343" s="40">
        <f t="shared" si="108"/>
        <v>2.321315789473684</v>
      </c>
      <c r="AF343" s="40">
        <f t="shared" si="109"/>
        <v>1.8336011904761906</v>
      </c>
      <c r="AG343" s="40">
        <f t="shared" si="110"/>
        <v>13.090526315789473</v>
      </c>
      <c r="AH343" s="40">
        <f t="shared" si="111"/>
        <v>0</v>
      </c>
      <c r="AI343" s="40" t="e">
        <f t="shared" si="112"/>
        <v>#DIV/0!</v>
      </c>
      <c r="AJ343" s="40">
        <f t="shared" si="113"/>
        <v>2.4249872773536896</v>
      </c>
    </row>
    <row r="344" spans="1:36" x14ac:dyDescent="0.3">
      <c r="A344" s="1" t="s">
        <v>5718</v>
      </c>
      <c r="B344" s="36" t="str">
        <f>VLOOKUP($A344,Raw!$B$2:$DG$512,MATCH(DPMS!B$1,Raw!$B$1:$DG$1,0),0)</f>
        <v>0</v>
      </c>
      <c r="C344" s="37">
        <f t="shared" si="95"/>
        <v>0</v>
      </c>
      <c r="D344" s="36" t="str">
        <f>VLOOKUP($A344,Raw!$B$2:$DG$512,MATCH(DPMS!D$1,Raw!$B$1:$DG$1,0),0)</f>
        <v>3</v>
      </c>
      <c r="E344" s="37">
        <f t="shared" si="96"/>
        <v>0.1111111111111111</v>
      </c>
      <c r="F344" s="36" t="str">
        <f>VLOOKUP($A344,Raw!$B$2:$DG$512,MATCH(DPMS!F$1,Raw!$B$1:$DG$1,0),0)</f>
        <v>17</v>
      </c>
      <c r="G344" s="37">
        <f t="shared" si="97"/>
        <v>0.62962962962962965</v>
      </c>
      <c r="H344" s="36" t="str">
        <f>VLOOKUP($A344,Raw!$B$2:$DG$512,MATCH(DPMS!H$1,Raw!$B$1:$DG$1,0),0)</f>
        <v>7</v>
      </c>
      <c r="I344" s="37">
        <f t="shared" si="98"/>
        <v>0.25925925925925924</v>
      </c>
      <c r="J344" s="36" t="str">
        <f>VLOOKUP($A344,Raw!$B$2:$DG$512,MATCH(DPMS!J$1,Raw!$B$1:$DG$1,0),0)</f>
        <v>0</v>
      </c>
      <c r="K344" s="37">
        <f t="shared" si="99"/>
        <v>0</v>
      </c>
      <c r="L344" s="36" t="str">
        <f>VLOOKUP($A344,Raw!$B$2:$DG$512,MATCH(DPMS!L$1,Raw!$B$1:$DG$1,0),0)</f>
        <v>0</v>
      </c>
      <c r="M344" s="37">
        <f t="shared" si="100"/>
        <v>0</v>
      </c>
      <c r="N344" s="36" t="str">
        <f>VLOOKUP($A344,Raw!$B$2:$DG$512,MATCH(DPMS!N$1,Raw!$B$1:$DG$1,0),0)</f>
        <v>27</v>
      </c>
      <c r="P344" s="38" t="str">
        <f>VLOOKUP($A344,Raw!$B$2:$DG$512,MATCH(DPMS!P$1,Raw!$B$1:$DG$1,0),0)</f>
        <v>0</v>
      </c>
      <c r="Q344" s="39">
        <f t="shared" si="101"/>
        <v>0</v>
      </c>
      <c r="R344" s="38" t="str">
        <f>VLOOKUP($A344,Raw!$B$2:$DG$512,MATCH(DPMS!R$1,Raw!$B$1:$DG$1,0),0)</f>
        <v>9</v>
      </c>
      <c r="S344" s="39">
        <f t="shared" si="102"/>
        <v>5.9269015475798485E-2</v>
      </c>
      <c r="T344" s="38" t="str">
        <f>VLOOKUP($A344,Raw!$B$2:$DG$512,MATCH(DPMS!T$1,Raw!$B$1:$DG$1,0),0)</f>
        <v>26.49</v>
      </c>
      <c r="U344" s="39">
        <f t="shared" si="103"/>
        <v>0.17444846888376686</v>
      </c>
      <c r="V344" s="38" t="str">
        <f>VLOOKUP($A344,Raw!$B$2:$DG$512,MATCH(DPMS!V$1,Raw!$B$1:$DG$1,0),0)</f>
        <v>116.36</v>
      </c>
      <c r="W344" s="39">
        <f t="shared" si="104"/>
        <v>0.7662825156404347</v>
      </c>
      <c r="X344" s="38" t="str">
        <f>VLOOKUP($A344,Raw!$B$2:$DG$512,MATCH(DPMS!X$1,Raw!$B$1:$DG$1,0),0)</f>
        <v>0</v>
      </c>
      <c r="Y344" s="39">
        <f t="shared" si="105"/>
        <v>0</v>
      </c>
      <c r="Z344" s="38" t="str">
        <f>VLOOKUP($A344,Raw!$B$2:$DG$512,MATCH(DPMS!Z$1,Raw!$B$1:$DG$1,0),0)</f>
        <v>0</v>
      </c>
      <c r="AA344" s="39">
        <f t="shared" si="106"/>
        <v>0</v>
      </c>
      <c r="AB344" s="38" t="str">
        <f>VLOOKUP($A344,Raw!$B$2:$DG$512,MATCH(DPMS!AB$1,Raw!$B$1:$DG$1,0),0)</f>
        <v>151.85</v>
      </c>
      <c r="AD344" s="25" t="e">
        <f t="shared" si="107"/>
        <v>#DIV/0!</v>
      </c>
      <c r="AE344" s="40">
        <f t="shared" si="108"/>
        <v>3</v>
      </c>
      <c r="AF344" s="40">
        <f t="shared" si="109"/>
        <v>1.5582352941176469</v>
      </c>
      <c r="AG344" s="40">
        <f t="shared" si="110"/>
        <v>16.622857142857143</v>
      </c>
      <c r="AH344" s="40">
        <f t="shared" si="111"/>
        <v>0</v>
      </c>
      <c r="AI344" s="40" t="e">
        <f t="shared" si="112"/>
        <v>#DIV/0!</v>
      </c>
      <c r="AJ344" s="40">
        <f t="shared" si="113"/>
        <v>5.6240740740740742</v>
      </c>
    </row>
    <row r="345" spans="1:36" x14ac:dyDescent="0.3">
      <c r="A345" s="1" t="s">
        <v>5757</v>
      </c>
      <c r="B345" s="36" t="str">
        <f>VLOOKUP($A345,Raw!$B$2:$DG$512,MATCH(DPMS!B$1,Raw!$B$1:$DG$1,0),0)</f>
        <v>0</v>
      </c>
      <c r="C345" s="37" t="e">
        <f t="shared" si="95"/>
        <v>#DIV/0!</v>
      </c>
      <c r="D345" s="36" t="str">
        <f>VLOOKUP($A345,Raw!$B$2:$DG$512,MATCH(DPMS!D$1,Raw!$B$1:$DG$1,0),0)</f>
        <v>0</v>
      </c>
      <c r="E345" s="37" t="e">
        <f t="shared" si="96"/>
        <v>#DIV/0!</v>
      </c>
      <c r="F345" s="36" t="str">
        <f>VLOOKUP($A345,Raw!$B$2:$DG$512,MATCH(DPMS!F$1,Raw!$B$1:$DG$1,0),0)</f>
        <v>0</v>
      </c>
      <c r="G345" s="37" t="e">
        <f t="shared" si="97"/>
        <v>#DIV/0!</v>
      </c>
      <c r="H345" s="36" t="str">
        <f>VLOOKUP($A345,Raw!$B$2:$DG$512,MATCH(DPMS!H$1,Raw!$B$1:$DG$1,0),0)</f>
        <v>0</v>
      </c>
      <c r="I345" s="37" t="e">
        <f t="shared" si="98"/>
        <v>#DIV/0!</v>
      </c>
      <c r="J345" s="36" t="str">
        <f>VLOOKUP($A345,Raw!$B$2:$DG$512,MATCH(DPMS!J$1,Raw!$B$1:$DG$1,0),0)</f>
        <v>0</v>
      </c>
      <c r="K345" s="37" t="e">
        <f t="shared" si="99"/>
        <v>#DIV/0!</v>
      </c>
      <c r="L345" s="36" t="str">
        <f>VLOOKUP($A345,Raw!$B$2:$DG$512,MATCH(DPMS!L$1,Raw!$B$1:$DG$1,0),0)</f>
        <v>0</v>
      </c>
      <c r="M345" s="37" t="e">
        <f t="shared" si="100"/>
        <v>#DIV/0!</v>
      </c>
      <c r="N345" s="36" t="str">
        <f>VLOOKUP($A345,Raw!$B$2:$DG$512,MATCH(DPMS!N$1,Raw!$B$1:$DG$1,0),0)</f>
        <v>0</v>
      </c>
      <c r="P345" s="38" t="str">
        <f>VLOOKUP($A345,Raw!$B$2:$DG$512,MATCH(DPMS!P$1,Raw!$B$1:$DG$1,0),0)</f>
        <v>0</v>
      </c>
      <c r="Q345" s="39" t="e">
        <f t="shared" si="101"/>
        <v>#DIV/0!</v>
      </c>
      <c r="R345" s="38" t="str">
        <f>VLOOKUP($A345,Raw!$B$2:$DG$512,MATCH(DPMS!R$1,Raw!$B$1:$DG$1,0),0)</f>
        <v>0</v>
      </c>
      <c r="S345" s="39" t="e">
        <f t="shared" si="102"/>
        <v>#DIV/0!</v>
      </c>
      <c r="T345" s="38" t="str">
        <f>VLOOKUP($A345,Raw!$B$2:$DG$512,MATCH(DPMS!T$1,Raw!$B$1:$DG$1,0),0)</f>
        <v>0</v>
      </c>
      <c r="U345" s="39" t="e">
        <f t="shared" si="103"/>
        <v>#DIV/0!</v>
      </c>
      <c r="V345" s="38" t="str">
        <f>VLOOKUP($A345,Raw!$B$2:$DG$512,MATCH(DPMS!V$1,Raw!$B$1:$DG$1,0),0)</f>
        <v>0</v>
      </c>
      <c r="W345" s="39" t="e">
        <f t="shared" si="104"/>
        <v>#DIV/0!</v>
      </c>
      <c r="X345" s="38" t="str">
        <f>VLOOKUP($A345,Raw!$B$2:$DG$512,MATCH(DPMS!X$1,Raw!$B$1:$DG$1,0),0)</f>
        <v>0</v>
      </c>
      <c r="Y345" s="39" t="e">
        <f t="shared" si="105"/>
        <v>#DIV/0!</v>
      </c>
      <c r="Z345" s="38" t="str">
        <f>VLOOKUP($A345,Raw!$B$2:$DG$512,MATCH(DPMS!Z$1,Raw!$B$1:$DG$1,0),0)</f>
        <v>0</v>
      </c>
      <c r="AA345" s="39" t="e">
        <f t="shared" si="106"/>
        <v>#DIV/0!</v>
      </c>
      <c r="AB345" s="38" t="str">
        <f>VLOOKUP($A345,Raw!$B$2:$DG$512,MATCH(DPMS!AB$1,Raw!$B$1:$DG$1,0),0)</f>
        <v>0</v>
      </c>
      <c r="AD345" s="25" t="e">
        <f t="shared" si="107"/>
        <v>#DIV/0!</v>
      </c>
      <c r="AE345" s="40" t="e">
        <f t="shared" si="108"/>
        <v>#DIV/0!</v>
      </c>
      <c r="AF345" s="40" t="e">
        <f t="shared" si="109"/>
        <v>#DIV/0!</v>
      </c>
      <c r="AG345" s="40" t="e">
        <f t="shared" si="110"/>
        <v>#DIV/0!</v>
      </c>
      <c r="AH345" s="40">
        <f t="shared" si="111"/>
        <v>0</v>
      </c>
      <c r="AI345" s="40" t="e">
        <f t="shared" si="112"/>
        <v>#DIV/0!</v>
      </c>
      <c r="AJ345" s="40" t="e">
        <f t="shared" si="113"/>
        <v>#DIV/0!</v>
      </c>
    </row>
    <row r="346" spans="1:36" x14ac:dyDescent="0.3">
      <c r="A346" s="1" t="s">
        <v>5764</v>
      </c>
      <c r="B346" s="36" t="str">
        <f>VLOOKUP($A346,Raw!$B$2:$DG$512,MATCH(DPMS!B$1,Raw!$B$1:$DG$1,0),0)</f>
        <v>0</v>
      </c>
      <c r="C346" s="37">
        <f t="shared" si="95"/>
        <v>0</v>
      </c>
      <c r="D346" s="36" t="str">
        <f>VLOOKUP($A346,Raw!$B$2:$DG$512,MATCH(DPMS!D$1,Raw!$B$1:$DG$1,0),0)</f>
        <v>69</v>
      </c>
      <c r="E346" s="37">
        <f t="shared" si="96"/>
        <v>4.4372990353697746E-2</v>
      </c>
      <c r="F346" s="36" t="str">
        <f>VLOOKUP($A346,Raw!$B$2:$DG$512,MATCH(DPMS!F$1,Raw!$B$1:$DG$1,0),0)</f>
        <v>1326</v>
      </c>
      <c r="G346" s="37">
        <f t="shared" si="97"/>
        <v>0.85273311897106108</v>
      </c>
      <c r="H346" s="36" t="str">
        <f>VLOOKUP($A346,Raw!$B$2:$DG$512,MATCH(DPMS!H$1,Raw!$B$1:$DG$1,0),0)</f>
        <v>160</v>
      </c>
      <c r="I346" s="37">
        <f t="shared" si="98"/>
        <v>0.10289389067524116</v>
      </c>
      <c r="J346" s="36" t="str">
        <f>VLOOKUP($A346,Raw!$B$2:$DG$512,MATCH(DPMS!J$1,Raw!$B$1:$DG$1,0),0)</f>
        <v>0</v>
      </c>
      <c r="K346" s="37">
        <f t="shared" si="99"/>
        <v>0</v>
      </c>
      <c r="L346" s="36" t="str">
        <f>VLOOKUP($A346,Raw!$B$2:$DG$512,MATCH(DPMS!L$1,Raw!$B$1:$DG$1,0),0)</f>
        <v>0</v>
      </c>
      <c r="M346" s="37">
        <f t="shared" si="100"/>
        <v>0</v>
      </c>
      <c r="N346" s="36" t="str">
        <f>VLOOKUP($A346,Raw!$B$2:$DG$512,MATCH(DPMS!N$1,Raw!$B$1:$DG$1,0),0)</f>
        <v>1555</v>
      </c>
      <c r="P346" s="38" t="str">
        <f>VLOOKUP($A346,Raw!$B$2:$DG$512,MATCH(DPMS!P$1,Raw!$B$1:$DG$1,0),0)</f>
        <v>0</v>
      </c>
      <c r="Q346" s="39">
        <f t="shared" si="101"/>
        <v>0</v>
      </c>
      <c r="R346" s="38" t="str">
        <f>VLOOKUP($A346,Raw!$B$2:$DG$512,MATCH(DPMS!R$1,Raw!$B$1:$DG$1,0),0)</f>
        <v>233.64</v>
      </c>
      <c r="S346" s="39">
        <f t="shared" si="102"/>
        <v>0.10663088571545927</v>
      </c>
      <c r="T346" s="38" t="str">
        <f>VLOOKUP($A346,Raw!$B$2:$DG$512,MATCH(DPMS!T$1,Raw!$B$1:$DG$1,0),0)</f>
        <v>1730.28</v>
      </c>
      <c r="U346" s="39">
        <f t="shared" si="103"/>
        <v>0.78968194202938236</v>
      </c>
      <c r="V346" s="38" t="str">
        <f>VLOOKUP($A346,Raw!$B$2:$DG$512,MATCH(DPMS!V$1,Raw!$B$1:$DG$1,0),0)</f>
        <v>227.19</v>
      </c>
      <c r="W346" s="39">
        <f t="shared" si="104"/>
        <v>0.10368717225515833</v>
      </c>
      <c r="X346" s="38" t="str">
        <f>VLOOKUP($A346,Raw!$B$2:$DG$512,MATCH(DPMS!X$1,Raw!$B$1:$DG$1,0),0)</f>
        <v>0</v>
      </c>
      <c r="Y346" s="39">
        <f t="shared" si="105"/>
        <v>0</v>
      </c>
      <c r="Z346" s="38" t="str">
        <f>VLOOKUP($A346,Raw!$B$2:$DG$512,MATCH(DPMS!Z$1,Raw!$B$1:$DG$1,0),0)</f>
        <v>0</v>
      </c>
      <c r="AA346" s="39">
        <f t="shared" si="106"/>
        <v>0</v>
      </c>
      <c r="AB346" s="38" t="str">
        <f>VLOOKUP($A346,Raw!$B$2:$DG$512,MATCH(DPMS!AB$1,Raw!$B$1:$DG$1,0),0)</f>
        <v>2191.11</v>
      </c>
      <c r="AD346" s="25" t="e">
        <f t="shared" si="107"/>
        <v>#DIV/0!</v>
      </c>
      <c r="AE346" s="40">
        <f t="shared" si="108"/>
        <v>3.3860869565217389</v>
      </c>
      <c r="AF346" s="40">
        <f t="shared" si="109"/>
        <v>1.3048868778280542</v>
      </c>
      <c r="AG346" s="40">
        <f t="shared" si="110"/>
        <v>1.4199375000000001</v>
      </c>
      <c r="AH346" s="40">
        <f t="shared" si="111"/>
        <v>0</v>
      </c>
      <c r="AI346" s="40" t="e">
        <f t="shared" si="112"/>
        <v>#DIV/0!</v>
      </c>
      <c r="AJ346" s="40">
        <f t="shared" si="113"/>
        <v>1.4090739549839228</v>
      </c>
    </row>
    <row r="347" spans="1:36" x14ac:dyDescent="0.3">
      <c r="A347" s="1" t="s">
        <v>5784</v>
      </c>
      <c r="B347" s="36" t="str">
        <f>VLOOKUP($A347,Raw!$B$2:$DG$512,MATCH(DPMS!B$1,Raw!$B$1:$DG$1,0),0)</f>
        <v>0</v>
      </c>
      <c r="C347" s="37">
        <f t="shared" si="95"/>
        <v>0</v>
      </c>
      <c r="D347" s="36" t="str">
        <f>VLOOKUP($A347,Raw!$B$2:$DG$512,MATCH(DPMS!D$1,Raw!$B$1:$DG$1,0),0)</f>
        <v>5</v>
      </c>
      <c r="E347" s="37">
        <f t="shared" si="96"/>
        <v>9.2592592592592587E-2</v>
      </c>
      <c r="F347" s="36" t="str">
        <f>VLOOKUP($A347,Raw!$B$2:$DG$512,MATCH(DPMS!F$1,Raw!$B$1:$DG$1,0),0)</f>
        <v>45</v>
      </c>
      <c r="G347" s="37">
        <f t="shared" si="97"/>
        <v>0.83333333333333337</v>
      </c>
      <c r="H347" s="36" t="str">
        <f>VLOOKUP($A347,Raw!$B$2:$DG$512,MATCH(DPMS!H$1,Raw!$B$1:$DG$1,0),0)</f>
        <v>4</v>
      </c>
      <c r="I347" s="37">
        <f t="shared" si="98"/>
        <v>7.407407407407407E-2</v>
      </c>
      <c r="J347" s="36" t="str">
        <f>VLOOKUP($A347,Raw!$B$2:$DG$512,MATCH(DPMS!J$1,Raw!$B$1:$DG$1,0),0)</f>
        <v>0</v>
      </c>
      <c r="K347" s="37">
        <f t="shared" si="99"/>
        <v>0</v>
      </c>
      <c r="L347" s="36" t="str">
        <f>VLOOKUP($A347,Raw!$B$2:$DG$512,MATCH(DPMS!L$1,Raw!$B$1:$DG$1,0),0)</f>
        <v>0</v>
      </c>
      <c r="M347" s="37">
        <f t="shared" si="100"/>
        <v>0</v>
      </c>
      <c r="N347" s="36" t="str">
        <f>VLOOKUP($A347,Raw!$B$2:$DG$512,MATCH(DPMS!N$1,Raw!$B$1:$DG$1,0),0)</f>
        <v>54</v>
      </c>
      <c r="P347" s="38" t="str">
        <f>VLOOKUP($A347,Raw!$B$2:$DG$512,MATCH(DPMS!P$1,Raw!$B$1:$DG$1,0),0)</f>
        <v>0</v>
      </c>
      <c r="Q347" s="39">
        <f t="shared" si="101"/>
        <v>0</v>
      </c>
      <c r="R347" s="38" t="str">
        <f>VLOOKUP($A347,Raw!$B$2:$DG$512,MATCH(DPMS!R$1,Raw!$B$1:$DG$1,0),0)</f>
        <v>22.68</v>
      </c>
      <c r="S347" s="39">
        <f t="shared" si="102"/>
        <v>0.31025991792065666</v>
      </c>
      <c r="T347" s="38" t="str">
        <f>VLOOKUP($A347,Raw!$B$2:$DG$512,MATCH(DPMS!T$1,Raw!$B$1:$DG$1,0),0)</f>
        <v>42.46</v>
      </c>
      <c r="U347" s="39">
        <f t="shared" si="103"/>
        <v>0.58084815321477434</v>
      </c>
      <c r="V347" s="38" t="str">
        <f>VLOOKUP($A347,Raw!$B$2:$DG$512,MATCH(DPMS!V$1,Raw!$B$1:$DG$1,0),0)</f>
        <v>7.96</v>
      </c>
      <c r="W347" s="39">
        <f t="shared" si="104"/>
        <v>0.1088919288645691</v>
      </c>
      <c r="X347" s="38" t="str">
        <f>VLOOKUP($A347,Raw!$B$2:$DG$512,MATCH(DPMS!X$1,Raw!$B$1:$DG$1,0),0)</f>
        <v>0</v>
      </c>
      <c r="Y347" s="39">
        <f t="shared" si="105"/>
        <v>0</v>
      </c>
      <c r="Z347" s="38" t="str">
        <f>VLOOKUP($A347,Raw!$B$2:$DG$512,MATCH(DPMS!Z$1,Raw!$B$1:$DG$1,0),0)</f>
        <v>0</v>
      </c>
      <c r="AA347" s="39">
        <f t="shared" si="106"/>
        <v>0</v>
      </c>
      <c r="AB347" s="38" t="str">
        <f>VLOOKUP($A347,Raw!$B$2:$DG$512,MATCH(DPMS!AB$1,Raw!$B$1:$DG$1,0),0)</f>
        <v>73.1</v>
      </c>
      <c r="AD347" s="25" t="e">
        <f t="shared" si="107"/>
        <v>#DIV/0!</v>
      </c>
      <c r="AE347" s="40">
        <f t="shared" si="108"/>
        <v>4.5359999999999996</v>
      </c>
      <c r="AF347" s="40">
        <f t="shared" si="109"/>
        <v>0.94355555555555559</v>
      </c>
      <c r="AG347" s="40">
        <f t="shared" si="110"/>
        <v>1.99</v>
      </c>
      <c r="AH347" s="40">
        <f t="shared" si="111"/>
        <v>0</v>
      </c>
      <c r="AI347" s="40" t="e">
        <f t="shared" si="112"/>
        <v>#DIV/0!</v>
      </c>
      <c r="AJ347" s="40">
        <f t="shared" si="113"/>
        <v>1.3537037037037036</v>
      </c>
    </row>
    <row r="348" spans="1:36" x14ac:dyDescent="0.3">
      <c r="A348" s="1" t="s">
        <v>5797</v>
      </c>
      <c r="B348" s="36" t="str">
        <f>VLOOKUP($A348,Raw!$B$2:$DG$512,MATCH(DPMS!B$1,Raw!$B$1:$DG$1,0),0)</f>
        <v>0</v>
      </c>
      <c r="C348" s="37" t="e">
        <f t="shared" si="95"/>
        <v>#DIV/0!</v>
      </c>
      <c r="D348" s="36" t="str">
        <f>VLOOKUP($A348,Raw!$B$2:$DG$512,MATCH(DPMS!D$1,Raw!$B$1:$DG$1,0),0)</f>
        <v>0</v>
      </c>
      <c r="E348" s="37" t="e">
        <f t="shared" si="96"/>
        <v>#DIV/0!</v>
      </c>
      <c r="F348" s="36" t="str">
        <f>VLOOKUP($A348,Raw!$B$2:$DG$512,MATCH(DPMS!F$1,Raw!$B$1:$DG$1,0),0)</f>
        <v>0</v>
      </c>
      <c r="G348" s="37" t="e">
        <f t="shared" si="97"/>
        <v>#DIV/0!</v>
      </c>
      <c r="H348" s="36" t="str">
        <f>VLOOKUP($A348,Raw!$B$2:$DG$512,MATCH(DPMS!H$1,Raw!$B$1:$DG$1,0),0)</f>
        <v>0</v>
      </c>
      <c r="I348" s="37" t="e">
        <f t="shared" si="98"/>
        <v>#DIV/0!</v>
      </c>
      <c r="J348" s="36" t="str">
        <f>VLOOKUP($A348,Raw!$B$2:$DG$512,MATCH(DPMS!J$1,Raw!$B$1:$DG$1,0),0)</f>
        <v>0</v>
      </c>
      <c r="K348" s="37" t="e">
        <f t="shared" si="99"/>
        <v>#DIV/0!</v>
      </c>
      <c r="L348" s="36" t="str">
        <f>VLOOKUP($A348,Raw!$B$2:$DG$512,MATCH(DPMS!L$1,Raw!$B$1:$DG$1,0),0)</f>
        <v>0</v>
      </c>
      <c r="M348" s="37" t="e">
        <f t="shared" si="100"/>
        <v>#DIV/0!</v>
      </c>
      <c r="N348" s="36" t="str">
        <f>VLOOKUP($A348,Raw!$B$2:$DG$512,MATCH(DPMS!N$1,Raw!$B$1:$DG$1,0),0)</f>
        <v>0</v>
      </c>
      <c r="P348" s="38" t="str">
        <f>VLOOKUP($A348,Raw!$B$2:$DG$512,MATCH(DPMS!P$1,Raw!$B$1:$DG$1,0),0)</f>
        <v>0</v>
      </c>
      <c r="Q348" s="39" t="e">
        <f t="shared" si="101"/>
        <v>#DIV/0!</v>
      </c>
      <c r="R348" s="38" t="str">
        <f>VLOOKUP($A348,Raw!$B$2:$DG$512,MATCH(DPMS!R$1,Raw!$B$1:$DG$1,0),0)</f>
        <v>0</v>
      </c>
      <c r="S348" s="39" t="e">
        <f t="shared" si="102"/>
        <v>#DIV/0!</v>
      </c>
      <c r="T348" s="38" t="str">
        <f>VLOOKUP($A348,Raw!$B$2:$DG$512,MATCH(DPMS!T$1,Raw!$B$1:$DG$1,0),0)</f>
        <v>0</v>
      </c>
      <c r="U348" s="39" t="e">
        <f t="shared" si="103"/>
        <v>#DIV/0!</v>
      </c>
      <c r="V348" s="38" t="str">
        <f>VLOOKUP($A348,Raw!$B$2:$DG$512,MATCH(DPMS!V$1,Raw!$B$1:$DG$1,0),0)</f>
        <v>0</v>
      </c>
      <c r="W348" s="39" t="e">
        <f t="shared" si="104"/>
        <v>#DIV/0!</v>
      </c>
      <c r="X348" s="38" t="str">
        <f>VLOOKUP($A348,Raw!$B$2:$DG$512,MATCH(DPMS!X$1,Raw!$B$1:$DG$1,0),0)</f>
        <v>0</v>
      </c>
      <c r="Y348" s="39" t="e">
        <f t="shared" si="105"/>
        <v>#DIV/0!</v>
      </c>
      <c r="Z348" s="38" t="str">
        <f>VLOOKUP($A348,Raw!$B$2:$DG$512,MATCH(DPMS!Z$1,Raw!$B$1:$DG$1,0),0)</f>
        <v>0</v>
      </c>
      <c r="AA348" s="39" t="e">
        <f t="shared" si="106"/>
        <v>#DIV/0!</v>
      </c>
      <c r="AB348" s="38" t="str">
        <f>VLOOKUP($A348,Raw!$B$2:$DG$512,MATCH(DPMS!AB$1,Raw!$B$1:$DG$1,0),0)</f>
        <v>0</v>
      </c>
      <c r="AD348" s="25" t="e">
        <f t="shared" si="107"/>
        <v>#DIV/0!</v>
      </c>
      <c r="AE348" s="40" t="e">
        <f t="shared" si="108"/>
        <v>#DIV/0!</v>
      </c>
      <c r="AF348" s="40" t="e">
        <f t="shared" si="109"/>
        <v>#DIV/0!</v>
      </c>
      <c r="AG348" s="40" t="e">
        <f t="shared" si="110"/>
        <v>#DIV/0!</v>
      </c>
      <c r="AH348" s="40">
        <f t="shared" si="111"/>
        <v>0</v>
      </c>
      <c r="AI348" s="40" t="e">
        <f t="shared" si="112"/>
        <v>#DIV/0!</v>
      </c>
      <c r="AJ348" s="40" t="e">
        <f t="shared" si="113"/>
        <v>#DIV/0!</v>
      </c>
    </row>
    <row r="349" spans="1:36" x14ac:dyDescent="0.3">
      <c r="A349" s="1" t="s">
        <v>5814</v>
      </c>
      <c r="B349" s="36" t="str">
        <f>VLOOKUP($A349,Raw!$B$2:$DG$512,MATCH(DPMS!B$1,Raw!$B$1:$DG$1,0),0)</f>
        <v>0</v>
      </c>
      <c r="C349" s="37">
        <f t="shared" si="95"/>
        <v>0</v>
      </c>
      <c r="D349" s="36" t="str">
        <f>VLOOKUP($A349,Raw!$B$2:$DG$512,MATCH(DPMS!D$1,Raw!$B$1:$DG$1,0),0)</f>
        <v>1</v>
      </c>
      <c r="E349" s="37">
        <f t="shared" si="96"/>
        <v>0.5</v>
      </c>
      <c r="F349" s="36" t="str">
        <f>VLOOKUP($A349,Raw!$B$2:$DG$512,MATCH(DPMS!F$1,Raw!$B$1:$DG$1,0),0)</f>
        <v>1</v>
      </c>
      <c r="G349" s="37">
        <f t="shared" si="97"/>
        <v>0.5</v>
      </c>
      <c r="H349" s="36" t="str">
        <f>VLOOKUP($A349,Raw!$B$2:$DG$512,MATCH(DPMS!H$1,Raw!$B$1:$DG$1,0),0)</f>
        <v>0</v>
      </c>
      <c r="I349" s="37">
        <f t="shared" si="98"/>
        <v>0</v>
      </c>
      <c r="J349" s="36" t="str">
        <f>VLOOKUP($A349,Raw!$B$2:$DG$512,MATCH(DPMS!J$1,Raw!$B$1:$DG$1,0),0)</f>
        <v>0</v>
      </c>
      <c r="K349" s="37">
        <f t="shared" si="99"/>
        <v>0</v>
      </c>
      <c r="L349" s="36" t="str">
        <f>VLOOKUP($A349,Raw!$B$2:$DG$512,MATCH(DPMS!L$1,Raw!$B$1:$DG$1,0),0)</f>
        <v>0</v>
      </c>
      <c r="M349" s="37">
        <f t="shared" si="100"/>
        <v>0</v>
      </c>
      <c r="N349" s="36" t="str">
        <f>VLOOKUP($A349,Raw!$B$2:$DG$512,MATCH(DPMS!N$1,Raw!$B$1:$DG$1,0),0)</f>
        <v>2</v>
      </c>
      <c r="P349" s="38" t="str">
        <f>VLOOKUP($A349,Raw!$B$2:$DG$512,MATCH(DPMS!P$1,Raw!$B$1:$DG$1,0),0)</f>
        <v>0</v>
      </c>
      <c r="Q349" s="39">
        <f t="shared" si="101"/>
        <v>0</v>
      </c>
      <c r="R349" s="38" t="str">
        <f>VLOOKUP($A349,Raw!$B$2:$DG$512,MATCH(DPMS!R$1,Raw!$B$1:$DG$1,0),0)</f>
        <v>0.5</v>
      </c>
      <c r="S349" s="39">
        <f t="shared" si="102"/>
        <v>0.5</v>
      </c>
      <c r="T349" s="38" t="str">
        <f>VLOOKUP($A349,Raw!$B$2:$DG$512,MATCH(DPMS!T$1,Raw!$B$1:$DG$1,0),0)</f>
        <v>0.5</v>
      </c>
      <c r="U349" s="39">
        <f t="shared" si="103"/>
        <v>0.5</v>
      </c>
      <c r="V349" s="38" t="str">
        <f>VLOOKUP($A349,Raw!$B$2:$DG$512,MATCH(DPMS!V$1,Raw!$B$1:$DG$1,0),0)</f>
        <v>0</v>
      </c>
      <c r="W349" s="39">
        <f t="shared" si="104"/>
        <v>0</v>
      </c>
      <c r="X349" s="38" t="str">
        <f>VLOOKUP($A349,Raw!$B$2:$DG$512,MATCH(DPMS!X$1,Raw!$B$1:$DG$1,0),0)</f>
        <v>0</v>
      </c>
      <c r="Y349" s="39">
        <f t="shared" si="105"/>
        <v>0</v>
      </c>
      <c r="Z349" s="38" t="str">
        <f>VLOOKUP($A349,Raw!$B$2:$DG$512,MATCH(DPMS!Z$1,Raw!$B$1:$DG$1,0),0)</f>
        <v>0</v>
      </c>
      <c r="AA349" s="39">
        <f t="shared" si="106"/>
        <v>0</v>
      </c>
      <c r="AB349" s="38" t="str">
        <f>VLOOKUP($A349,Raw!$B$2:$DG$512,MATCH(DPMS!AB$1,Raw!$B$1:$DG$1,0),0)</f>
        <v>1</v>
      </c>
      <c r="AD349" s="25" t="e">
        <f t="shared" si="107"/>
        <v>#DIV/0!</v>
      </c>
      <c r="AE349" s="40">
        <f t="shared" si="108"/>
        <v>0.5</v>
      </c>
      <c r="AF349" s="40">
        <f t="shared" si="109"/>
        <v>0.5</v>
      </c>
      <c r="AG349" s="40" t="e">
        <f t="shared" si="110"/>
        <v>#DIV/0!</v>
      </c>
      <c r="AH349" s="40">
        <f t="shared" si="111"/>
        <v>0</v>
      </c>
      <c r="AI349" s="40" t="e">
        <f t="shared" si="112"/>
        <v>#DIV/0!</v>
      </c>
      <c r="AJ349" s="40">
        <f t="shared" si="113"/>
        <v>0.5</v>
      </c>
    </row>
    <row r="350" spans="1:36" x14ac:dyDescent="0.3">
      <c r="A350" s="1" t="s">
        <v>5823</v>
      </c>
      <c r="B350" s="36" t="str">
        <f>VLOOKUP($A350,Raw!$B$2:$DG$512,MATCH(DPMS!B$1,Raw!$B$1:$DG$1,0),0)</f>
        <v>0</v>
      </c>
      <c r="C350" s="37">
        <f t="shared" si="95"/>
        <v>0</v>
      </c>
      <c r="D350" s="36" t="str">
        <f>VLOOKUP($A350,Raw!$B$2:$DG$512,MATCH(DPMS!D$1,Raw!$B$1:$DG$1,0),0)</f>
        <v>1</v>
      </c>
      <c r="E350" s="37">
        <f t="shared" si="96"/>
        <v>4.7619047619047616E-2</v>
      </c>
      <c r="F350" s="36" t="str">
        <f>VLOOKUP($A350,Raw!$B$2:$DG$512,MATCH(DPMS!F$1,Raw!$B$1:$DG$1,0),0)</f>
        <v>17</v>
      </c>
      <c r="G350" s="37">
        <f t="shared" si="97"/>
        <v>0.80952380952380953</v>
      </c>
      <c r="H350" s="36" t="str">
        <f>VLOOKUP($A350,Raw!$B$2:$DG$512,MATCH(DPMS!H$1,Raw!$B$1:$DG$1,0),0)</f>
        <v>3</v>
      </c>
      <c r="I350" s="37">
        <f t="shared" si="98"/>
        <v>0.14285714285714285</v>
      </c>
      <c r="J350" s="36" t="str">
        <f>VLOOKUP($A350,Raw!$B$2:$DG$512,MATCH(DPMS!J$1,Raw!$B$1:$DG$1,0),0)</f>
        <v>0</v>
      </c>
      <c r="K350" s="37">
        <f t="shared" si="99"/>
        <v>0</v>
      </c>
      <c r="L350" s="36" t="str">
        <f>VLOOKUP($A350,Raw!$B$2:$DG$512,MATCH(DPMS!L$1,Raw!$B$1:$DG$1,0),0)</f>
        <v>0</v>
      </c>
      <c r="M350" s="37">
        <f t="shared" si="100"/>
        <v>0</v>
      </c>
      <c r="N350" s="36" t="str">
        <f>VLOOKUP($A350,Raw!$B$2:$DG$512,MATCH(DPMS!N$1,Raw!$B$1:$DG$1,0),0)</f>
        <v>21</v>
      </c>
      <c r="P350" s="38" t="str">
        <f>VLOOKUP($A350,Raw!$B$2:$DG$512,MATCH(DPMS!P$1,Raw!$B$1:$DG$1,0),0)</f>
        <v>0</v>
      </c>
      <c r="Q350" s="39">
        <f t="shared" si="101"/>
        <v>0</v>
      </c>
      <c r="R350" s="38" t="str">
        <f>VLOOKUP($A350,Raw!$B$2:$DG$512,MATCH(DPMS!R$1,Raw!$B$1:$DG$1,0),0)</f>
        <v>0.5864</v>
      </c>
      <c r="S350" s="39">
        <f t="shared" si="102"/>
        <v>1.1743430868160765E-2</v>
      </c>
      <c r="T350" s="38" t="str">
        <f>VLOOKUP($A350,Raw!$B$2:$DG$512,MATCH(DPMS!T$1,Raw!$B$1:$DG$1,0),0)</f>
        <v>31.9709</v>
      </c>
      <c r="U350" s="39">
        <f t="shared" si="103"/>
        <v>0.64025930072114756</v>
      </c>
      <c r="V350" s="38" t="str">
        <f>VLOOKUP($A350,Raw!$B$2:$DG$512,MATCH(DPMS!V$1,Raw!$B$1:$DG$1,0),0)</f>
        <v>17.377</v>
      </c>
      <c r="W350" s="39">
        <f t="shared" si="104"/>
        <v>0.34799726841069162</v>
      </c>
      <c r="X350" s="38" t="str">
        <f>VLOOKUP($A350,Raw!$B$2:$DG$512,MATCH(DPMS!X$1,Raw!$B$1:$DG$1,0),0)</f>
        <v>0</v>
      </c>
      <c r="Y350" s="39">
        <f t="shared" si="105"/>
        <v>0</v>
      </c>
      <c r="Z350" s="38" t="str">
        <f>VLOOKUP($A350,Raw!$B$2:$DG$512,MATCH(DPMS!Z$1,Raw!$B$1:$DG$1,0),0)</f>
        <v>0</v>
      </c>
      <c r="AA350" s="39">
        <f t="shared" si="106"/>
        <v>0</v>
      </c>
      <c r="AB350" s="38" t="str">
        <f>VLOOKUP($A350,Raw!$B$2:$DG$512,MATCH(DPMS!AB$1,Raw!$B$1:$DG$1,0),0)</f>
        <v>49.9343</v>
      </c>
      <c r="AD350" s="25" t="e">
        <f t="shared" si="107"/>
        <v>#DIV/0!</v>
      </c>
      <c r="AE350" s="40">
        <f t="shared" si="108"/>
        <v>0.58640000000000003</v>
      </c>
      <c r="AF350" s="40">
        <f t="shared" si="109"/>
        <v>1.8806411764705881</v>
      </c>
      <c r="AG350" s="40">
        <f t="shared" si="110"/>
        <v>5.7923333333333327</v>
      </c>
      <c r="AH350" s="40">
        <f t="shared" si="111"/>
        <v>0</v>
      </c>
      <c r="AI350" s="40" t="e">
        <f t="shared" si="112"/>
        <v>#DIV/0!</v>
      </c>
      <c r="AJ350" s="40">
        <f t="shared" si="113"/>
        <v>2.3778238095238096</v>
      </c>
    </row>
    <row r="351" spans="1:36" x14ac:dyDescent="0.3">
      <c r="A351" s="1" t="s">
        <v>5843</v>
      </c>
      <c r="B351" s="36" t="str">
        <f>VLOOKUP($A351,Raw!$B$2:$DG$512,MATCH(DPMS!B$1,Raw!$B$1:$DG$1,0),0)</f>
        <v>0</v>
      </c>
      <c r="C351" s="37" t="e">
        <f t="shared" si="95"/>
        <v>#DIV/0!</v>
      </c>
      <c r="D351" s="36" t="str">
        <f>VLOOKUP($A351,Raw!$B$2:$DG$512,MATCH(DPMS!D$1,Raw!$B$1:$DG$1,0),0)</f>
        <v>0</v>
      </c>
      <c r="E351" s="37" t="e">
        <f t="shared" si="96"/>
        <v>#DIV/0!</v>
      </c>
      <c r="F351" s="36" t="str">
        <f>VLOOKUP($A351,Raw!$B$2:$DG$512,MATCH(DPMS!F$1,Raw!$B$1:$DG$1,0),0)</f>
        <v>0</v>
      </c>
      <c r="G351" s="37" t="e">
        <f t="shared" si="97"/>
        <v>#DIV/0!</v>
      </c>
      <c r="H351" s="36" t="str">
        <f>VLOOKUP($A351,Raw!$B$2:$DG$512,MATCH(DPMS!H$1,Raw!$B$1:$DG$1,0),0)</f>
        <v>0</v>
      </c>
      <c r="I351" s="37" t="e">
        <f t="shared" si="98"/>
        <v>#DIV/0!</v>
      </c>
      <c r="J351" s="36" t="str">
        <f>VLOOKUP($A351,Raw!$B$2:$DG$512,MATCH(DPMS!J$1,Raw!$B$1:$DG$1,0),0)</f>
        <v>0</v>
      </c>
      <c r="K351" s="37" t="e">
        <f t="shared" si="99"/>
        <v>#DIV/0!</v>
      </c>
      <c r="L351" s="36" t="str">
        <f>VLOOKUP($A351,Raw!$B$2:$DG$512,MATCH(DPMS!L$1,Raw!$B$1:$DG$1,0),0)</f>
        <v>0</v>
      </c>
      <c r="M351" s="37" t="e">
        <f t="shared" si="100"/>
        <v>#DIV/0!</v>
      </c>
      <c r="N351" s="36" t="str">
        <f>VLOOKUP($A351,Raw!$B$2:$DG$512,MATCH(DPMS!N$1,Raw!$B$1:$DG$1,0),0)</f>
        <v>0</v>
      </c>
      <c r="P351" s="38" t="str">
        <f>VLOOKUP($A351,Raw!$B$2:$DG$512,MATCH(DPMS!P$1,Raw!$B$1:$DG$1,0),0)</f>
        <v>0</v>
      </c>
      <c r="Q351" s="39" t="e">
        <f t="shared" si="101"/>
        <v>#DIV/0!</v>
      </c>
      <c r="R351" s="38" t="str">
        <f>VLOOKUP($A351,Raw!$B$2:$DG$512,MATCH(DPMS!R$1,Raw!$B$1:$DG$1,0),0)</f>
        <v>0</v>
      </c>
      <c r="S351" s="39" t="e">
        <f t="shared" si="102"/>
        <v>#DIV/0!</v>
      </c>
      <c r="T351" s="38" t="str">
        <f>VLOOKUP($A351,Raw!$B$2:$DG$512,MATCH(DPMS!T$1,Raw!$B$1:$DG$1,0),0)</f>
        <v>0</v>
      </c>
      <c r="U351" s="39" t="e">
        <f t="shared" si="103"/>
        <v>#DIV/0!</v>
      </c>
      <c r="V351" s="38" t="str">
        <f>VLOOKUP($A351,Raw!$B$2:$DG$512,MATCH(DPMS!V$1,Raw!$B$1:$DG$1,0),0)</f>
        <v>0</v>
      </c>
      <c r="W351" s="39" t="e">
        <f t="shared" si="104"/>
        <v>#DIV/0!</v>
      </c>
      <c r="X351" s="38" t="str">
        <f>VLOOKUP($A351,Raw!$B$2:$DG$512,MATCH(DPMS!X$1,Raw!$B$1:$DG$1,0),0)</f>
        <v>0</v>
      </c>
      <c r="Y351" s="39" t="e">
        <f t="shared" si="105"/>
        <v>#DIV/0!</v>
      </c>
      <c r="Z351" s="38" t="str">
        <f>VLOOKUP($A351,Raw!$B$2:$DG$512,MATCH(DPMS!Z$1,Raw!$B$1:$DG$1,0),0)</f>
        <v>0</v>
      </c>
      <c r="AA351" s="39" t="e">
        <f t="shared" si="106"/>
        <v>#DIV/0!</v>
      </c>
      <c r="AB351" s="38" t="str">
        <f>VLOOKUP($A351,Raw!$B$2:$DG$512,MATCH(DPMS!AB$1,Raw!$B$1:$DG$1,0),0)</f>
        <v>0</v>
      </c>
      <c r="AD351" s="25" t="e">
        <f t="shared" si="107"/>
        <v>#DIV/0!</v>
      </c>
      <c r="AE351" s="40" t="e">
        <f t="shared" si="108"/>
        <v>#DIV/0!</v>
      </c>
      <c r="AF351" s="40" t="e">
        <f t="shared" si="109"/>
        <v>#DIV/0!</v>
      </c>
      <c r="AG351" s="40" t="e">
        <f t="shared" si="110"/>
        <v>#DIV/0!</v>
      </c>
      <c r="AH351" s="40">
        <f t="shared" si="111"/>
        <v>0</v>
      </c>
      <c r="AI351" s="40" t="e">
        <f t="shared" si="112"/>
        <v>#DIV/0!</v>
      </c>
      <c r="AJ351" s="40" t="e">
        <f t="shared" si="113"/>
        <v>#DIV/0!</v>
      </c>
    </row>
    <row r="352" spans="1:36" x14ac:dyDescent="0.3">
      <c r="A352" s="1" t="s">
        <v>5851</v>
      </c>
      <c r="B352" s="36" t="str">
        <f>VLOOKUP($A352,Raw!$B$2:$DG$512,MATCH(DPMS!B$1,Raw!$B$1:$DG$1,0),0)</f>
        <v>0</v>
      </c>
      <c r="C352" s="37">
        <f t="shared" si="95"/>
        <v>0</v>
      </c>
      <c r="D352" s="36" t="str">
        <f>VLOOKUP($A352,Raw!$B$2:$DG$512,MATCH(DPMS!D$1,Raw!$B$1:$DG$1,0),0)</f>
        <v>28</v>
      </c>
      <c r="E352" s="37">
        <f t="shared" si="96"/>
        <v>1.2126461671719359E-2</v>
      </c>
      <c r="F352" s="36" t="str">
        <f>VLOOKUP($A352,Raw!$B$2:$DG$512,MATCH(DPMS!F$1,Raw!$B$1:$DG$1,0),0)</f>
        <v>1802</v>
      </c>
      <c r="G352" s="37">
        <f t="shared" si="97"/>
        <v>0.78042442615851015</v>
      </c>
      <c r="H352" s="36" t="str">
        <f>VLOOKUP($A352,Raw!$B$2:$DG$512,MATCH(DPMS!H$1,Raw!$B$1:$DG$1,0),0)</f>
        <v>479</v>
      </c>
      <c r="I352" s="37">
        <f t="shared" si="98"/>
        <v>0.20744911216977047</v>
      </c>
      <c r="J352" s="36" t="str">
        <f>VLOOKUP($A352,Raw!$B$2:$DG$512,MATCH(DPMS!J$1,Raw!$B$1:$DG$1,0),0)</f>
        <v>0</v>
      </c>
      <c r="K352" s="37">
        <f t="shared" si="99"/>
        <v>0</v>
      </c>
      <c r="L352" s="36" t="str">
        <f>VLOOKUP($A352,Raw!$B$2:$DG$512,MATCH(DPMS!L$1,Raw!$B$1:$DG$1,0),0)</f>
        <v>0</v>
      </c>
      <c r="M352" s="37">
        <f t="shared" si="100"/>
        <v>0</v>
      </c>
      <c r="N352" s="36" t="str">
        <f>VLOOKUP($A352,Raw!$B$2:$DG$512,MATCH(DPMS!N$1,Raw!$B$1:$DG$1,0),0)</f>
        <v>2309</v>
      </c>
      <c r="P352" s="38" t="str">
        <f>VLOOKUP($A352,Raw!$B$2:$DG$512,MATCH(DPMS!P$1,Raw!$B$1:$DG$1,0),0)</f>
        <v>0</v>
      </c>
      <c r="Q352" s="39">
        <f t="shared" si="101"/>
        <v>0</v>
      </c>
      <c r="R352" s="38" t="str">
        <f>VLOOKUP($A352,Raw!$B$2:$DG$512,MATCH(DPMS!R$1,Raw!$B$1:$DG$1,0),0)</f>
        <v>35.33</v>
      </c>
      <c r="S352" s="39">
        <f t="shared" si="102"/>
        <v>1.3491220968862889E-2</v>
      </c>
      <c r="T352" s="38" t="str">
        <f>VLOOKUP($A352,Raw!$B$2:$DG$512,MATCH(DPMS!T$1,Raw!$B$1:$DG$1,0),0)</f>
        <v>1911.48</v>
      </c>
      <c r="U352" s="39">
        <f t="shared" si="103"/>
        <v>0.72992355102071993</v>
      </c>
      <c r="V352" s="38" t="str">
        <f>VLOOKUP($A352,Raw!$B$2:$DG$512,MATCH(DPMS!V$1,Raw!$B$1:$DG$1,0),0)</f>
        <v>671.93</v>
      </c>
      <c r="W352" s="39">
        <f t="shared" si="104"/>
        <v>0.25658522801041722</v>
      </c>
      <c r="X352" s="38" t="str">
        <f>VLOOKUP($A352,Raw!$B$2:$DG$512,MATCH(DPMS!X$1,Raw!$B$1:$DG$1,0),0)</f>
        <v>0</v>
      </c>
      <c r="Y352" s="39">
        <f t="shared" si="105"/>
        <v>0</v>
      </c>
      <c r="Z352" s="38" t="str">
        <f>VLOOKUP($A352,Raw!$B$2:$DG$512,MATCH(DPMS!Z$1,Raw!$B$1:$DG$1,0),0)</f>
        <v>0</v>
      </c>
      <c r="AA352" s="39">
        <f t="shared" si="106"/>
        <v>0</v>
      </c>
      <c r="AB352" s="38" t="str">
        <f>VLOOKUP($A352,Raw!$B$2:$DG$512,MATCH(DPMS!AB$1,Raw!$B$1:$DG$1,0),0)</f>
        <v>2618.74</v>
      </c>
      <c r="AD352" s="25" t="e">
        <f t="shared" si="107"/>
        <v>#DIV/0!</v>
      </c>
      <c r="AE352" s="40">
        <f t="shared" si="108"/>
        <v>1.2617857142857143</v>
      </c>
      <c r="AF352" s="40">
        <f t="shared" si="109"/>
        <v>1.060754716981132</v>
      </c>
      <c r="AG352" s="40">
        <f t="shared" si="110"/>
        <v>1.4027766179540708</v>
      </c>
      <c r="AH352" s="40">
        <f t="shared" si="111"/>
        <v>0</v>
      </c>
      <c r="AI352" s="40" t="e">
        <f t="shared" si="112"/>
        <v>#DIV/0!</v>
      </c>
      <c r="AJ352" s="40">
        <f t="shared" si="113"/>
        <v>1.1341446513642268</v>
      </c>
    </row>
    <row r="353" spans="1:36" x14ac:dyDescent="0.3">
      <c r="A353" s="1" t="s">
        <v>5874</v>
      </c>
      <c r="B353" s="36" t="str">
        <f>VLOOKUP($A353,Raw!$B$2:$DG$512,MATCH(DPMS!B$1,Raw!$B$1:$DG$1,0),0)</f>
        <v>0</v>
      </c>
      <c r="C353" s="37">
        <f t="shared" si="95"/>
        <v>0</v>
      </c>
      <c r="D353" s="36" t="str">
        <f>VLOOKUP($A353,Raw!$B$2:$DG$512,MATCH(DPMS!D$1,Raw!$B$1:$DG$1,0),0)</f>
        <v>6</v>
      </c>
      <c r="E353" s="37">
        <f t="shared" si="96"/>
        <v>0.42857142857142855</v>
      </c>
      <c r="F353" s="36" t="str">
        <f>VLOOKUP($A353,Raw!$B$2:$DG$512,MATCH(DPMS!F$1,Raw!$B$1:$DG$1,0),0)</f>
        <v>8</v>
      </c>
      <c r="G353" s="37">
        <f t="shared" si="97"/>
        <v>0.5714285714285714</v>
      </c>
      <c r="H353" s="36" t="str">
        <f>VLOOKUP($A353,Raw!$B$2:$DG$512,MATCH(DPMS!H$1,Raw!$B$1:$DG$1,0),0)</f>
        <v>0</v>
      </c>
      <c r="I353" s="37">
        <f t="shared" si="98"/>
        <v>0</v>
      </c>
      <c r="J353" s="36" t="str">
        <f>VLOOKUP($A353,Raw!$B$2:$DG$512,MATCH(DPMS!J$1,Raw!$B$1:$DG$1,0),0)</f>
        <v>0</v>
      </c>
      <c r="K353" s="37">
        <f t="shared" si="99"/>
        <v>0</v>
      </c>
      <c r="L353" s="36" t="str">
        <f>VLOOKUP($A353,Raw!$B$2:$DG$512,MATCH(DPMS!L$1,Raw!$B$1:$DG$1,0),0)</f>
        <v>0</v>
      </c>
      <c r="M353" s="37">
        <f t="shared" si="100"/>
        <v>0</v>
      </c>
      <c r="N353" s="36" t="str">
        <f>VLOOKUP($A353,Raw!$B$2:$DG$512,MATCH(DPMS!N$1,Raw!$B$1:$DG$1,0),0)</f>
        <v>14</v>
      </c>
      <c r="P353" s="38" t="str">
        <f>VLOOKUP($A353,Raw!$B$2:$DG$512,MATCH(DPMS!P$1,Raw!$B$1:$DG$1,0),0)</f>
        <v>0</v>
      </c>
      <c r="Q353" s="39">
        <f t="shared" si="101"/>
        <v>0</v>
      </c>
      <c r="R353" s="38" t="str">
        <f>VLOOKUP($A353,Raw!$B$2:$DG$512,MATCH(DPMS!R$1,Raw!$B$1:$DG$1,0),0)</f>
        <v>15.501</v>
      </c>
      <c r="S353" s="39">
        <f t="shared" si="102"/>
        <v>0.84501744439598769</v>
      </c>
      <c r="T353" s="38" t="str">
        <f>VLOOKUP($A353,Raw!$B$2:$DG$512,MATCH(DPMS!T$1,Raw!$B$1:$DG$1,0),0)</f>
        <v>2.843</v>
      </c>
      <c r="U353" s="39">
        <f t="shared" si="103"/>
        <v>0.1549825556040122</v>
      </c>
      <c r="V353" s="38" t="str">
        <f>VLOOKUP($A353,Raw!$B$2:$DG$512,MATCH(DPMS!V$1,Raw!$B$1:$DG$1,0),0)</f>
        <v>0</v>
      </c>
      <c r="W353" s="39">
        <f t="shared" si="104"/>
        <v>0</v>
      </c>
      <c r="X353" s="38" t="str">
        <f>VLOOKUP($A353,Raw!$B$2:$DG$512,MATCH(DPMS!X$1,Raw!$B$1:$DG$1,0),0)</f>
        <v>0</v>
      </c>
      <c r="Y353" s="39">
        <f t="shared" si="105"/>
        <v>0</v>
      </c>
      <c r="Z353" s="38" t="str">
        <f>VLOOKUP($A353,Raw!$B$2:$DG$512,MATCH(DPMS!Z$1,Raw!$B$1:$DG$1,0),0)</f>
        <v>0</v>
      </c>
      <c r="AA353" s="39">
        <f t="shared" si="106"/>
        <v>0</v>
      </c>
      <c r="AB353" s="38" t="str">
        <f>VLOOKUP($A353,Raw!$B$2:$DG$512,MATCH(DPMS!AB$1,Raw!$B$1:$DG$1,0),0)</f>
        <v>18.344</v>
      </c>
      <c r="AD353" s="25" t="e">
        <f t="shared" si="107"/>
        <v>#DIV/0!</v>
      </c>
      <c r="AE353" s="40">
        <f t="shared" si="108"/>
        <v>2.5834999999999999</v>
      </c>
      <c r="AF353" s="40">
        <f t="shared" si="109"/>
        <v>0.355375</v>
      </c>
      <c r="AG353" s="40" t="e">
        <f t="shared" si="110"/>
        <v>#DIV/0!</v>
      </c>
      <c r="AH353" s="40">
        <f t="shared" si="111"/>
        <v>0</v>
      </c>
      <c r="AI353" s="40" t="e">
        <f t="shared" si="112"/>
        <v>#DIV/0!</v>
      </c>
      <c r="AJ353" s="40">
        <f t="shared" si="113"/>
        <v>1.3102857142857143</v>
      </c>
    </row>
    <row r="354" spans="1:36" x14ac:dyDescent="0.3">
      <c r="A354" s="1" t="s">
        <v>5897</v>
      </c>
      <c r="B354" s="36" t="str">
        <f>VLOOKUP($A354,Raw!$B$2:$DG$512,MATCH(DPMS!B$1,Raw!$B$1:$DG$1,0),0)</f>
        <v>0</v>
      </c>
      <c r="C354" s="37">
        <f t="shared" si="95"/>
        <v>0</v>
      </c>
      <c r="D354" s="36" t="str">
        <f>VLOOKUP($A354,Raw!$B$2:$DG$512,MATCH(DPMS!D$1,Raw!$B$1:$DG$1,0),0)</f>
        <v>3</v>
      </c>
      <c r="E354" s="37">
        <f t="shared" si="96"/>
        <v>5.5555555555555552E-2</v>
      </c>
      <c r="F354" s="36" t="str">
        <f>VLOOKUP($A354,Raw!$B$2:$DG$512,MATCH(DPMS!F$1,Raw!$B$1:$DG$1,0),0)</f>
        <v>50</v>
      </c>
      <c r="G354" s="37">
        <f t="shared" si="97"/>
        <v>0.92592592592592593</v>
      </c>
      <c r="H354" s="36" t="str">
        <f>VLOOKUP($A354,Raw!$B$2:$DG$512,MATCH(DPMS!H$1,Raw!$B$1:$DG$1,0),0)</f>
        <v>1</v>
      </c>
      <c r="I354" s="37">
        <f t="shared" si="98"/>
        <v>1.8518518518518517E-2</v>
      </c>
      <c r="J354" s="36" t="str">
        <f>VLOOKUP($A354,Raw!$B$2:$DG$512,MATCH(DPMS!J$1,Raw!$B$1:$DG$1,0),0)</f>
        <v>0</v>
      </c>
      <c r="K354" s="37">
        <f t="shared" si="99"/>
        <v>0</v>
      </c>
      <c r="L354" s="36" t="str">
        <f>VLOOKUP($A354,Raw!$B$2:$DG$512,MATCH(DPMS!L$1,Raw!$B$1:$DG$1,0),0)</f>
        <v>0</v>
      </c>
      <c r="M354" s="37">
        <f t="shared" si="100"/>
        <v>0</v>
      </c>
      <c r="N354" s="36" t="str">
        <f>VLOOKUP($A354,Raw!$B$2:$DG$512,MATCH(DPMS!N$1,Raw!$B$1:$DG$1,0),0)</f>
        <v>54</v>
      </c>
      <c r="P354" s="38" t="str">
        <f>VLOOKUP($A354,Raw!$B$2:$DG$512,MATCH(DPMS!P$1,Raw!$B$1:$DG$1,0),0)</f>
        <v>0</v>
      </c>
      <c r="Q354" s="39">
        <f t="shared" si="101"/>
        <v>0</v>
      </c>
      <c r="R354" s="38" t="str">
        <f>VLOOKUP($A354,Raw!$B$2:$DG$512,MATCH(DPMS!R$1,Raw!$B$1:$DG$1,0),0)</f>
        <v>17.25</v>
      </c>
      <c r="S354" s="39">
        <f t="shared" si="102"/>
        <v>0.20088505880982879</v>
      </c>
      <c r="T354" s="38" t="str">
        <f>VLOOKUP($A354,Raw!$B$2:$DG$512,MATCH(DPMS!T$1,Raw!$B$1:$DG$1,0),0)</f>
        <v>68.01</v>
      </c>
      <c r="U354" s="39">
        <f t="shared" si="103"/>
        <v>0.79201117969022938</v>
      </c>
      <c r="V354" s="38" t="str">
        <f>VLOOKUP($A354,Raw!$B$2:$DG$512,MATCH(DPMS!V$1,Raw!$B$1:$DG$1,0),0)</f>
        <v>0.61</v>
      </c>
      <c r="W354" s="39">
        <f t="shared" si="104"/>
        <v>7.1037614999417721E-3</v>
      </c>
      <c r="X354" s="38" t="str">
        <f>VLOOKUP($A354,Raw!$B$2:$DG$512,MATCH(DPMS!X$1,Raw!$B$1:$DG$1,0),0)</f>
        <v>0</v>
      </c>
      <c r="Y354" s="39">
        <f t="shared" si="105"/>
        <v>0</v>
      </c>
      <c r="Z354" s="38" t="str">
        <f>VLOOKUP($A354,Raw!$B$2:$DG$512,MATCH(DPMS!Z$1,Raw!$B$1:$DG$1,0),0)</f>
        <v>0</v>
      </c>
      <c r="AA354" s="39">
        <f t="shared" si="106"/>
        <v>0</v>
      </c>
      <c r="AB354" s="38" t="str">
        <f>VLOOKUP($A354,Raw!$B$2:$DG$512,MATCH(DPMS!AB$1,Raw!$B$1:$DG$1,0),0)</f>
        <v>85.87</v>
      </c>
      <c r="AD354" s="25" t="e">
        <f t="shared" si="107"/>
        <v>#DIV/0!</v>
      </c>
      <c r="AE354" s="40">
        <f t="shared" si="108"/>
        <v>5.75</v>
      </c>
      <c r="AF354" s="40">
        <f t="shared" si="109"/>
        <v>1.3602000000000001</v>
      </c>
      <c r="AG354" s="40">
        <f t="shared" si="110"/>
        <v>0.61</v>
      </c>
      <c r="AH354" s="40">
        <f t="shared" si="111"/>
        <v>0</v>
      </c>
      <c r="AI354" s="40" t="e">
        <f t="shared" si="112"/>
        <v>#DIV/0!</v>
      </c>
      <c r="AJ354" s="40">
        <f t="shared" si="113"/>
        <v>1.5901851851851854</v>
      </c>
    </row>
    <row r="355" spans="1:36" x14ac:dyDescent="0.3">
      <c r="A355" s="1" t="s">
        <v>5917</v>
      </c>
      <c r="B355" s="36" t="str">
        <f>VLOOKUP($A355,Raw!$B$2:$DG$512,MATCH(DPMS!B$1,Raw!$B$1:$DG$1,0),0)</f>
        <v>0</v>
      </c>
      <c r="C355" s="37">
        <f t="shared" si="95"/>
        <v>0</v>
      </c>
      <c r="D355" s="36" t="str">
        <f>VLOOKUP($A355,Raw!$B$2:$DG$512,MATCH(DPMS!D$1,Raw!$B$1:$DG$1,0),0)</f>
        <v>0</v>
      </c>
      <c r="E355" s="37">
        <f t="shared" si="96"/>
        <v>0</v>
      </c>
      <c r="F355" s="36" t="str">
        <f>VLOOKUP($A355,Raw!$B$2:$DG$512,MATCH(DPMS!F$1,Raw!$B$1:$DG$1,0),0)</f>
        <v>23</v>
      </c>
      <c r="G355" s="37">
        <f t="shared" si="97"/>
        <v>0.92</v>
      </c>
      <c r="H355" s="36" t="str">
        <f>VLOOKUP($A355,Raw!$B$2:$DG$512,MATCH(DPMS!H$1,Raw!$B$1:$DG$1,0),0)</f>
        <v>2</v>
      </c>
      <c r="I355" s="37">
        <f t="shared" si="98"/>
        <v>0.08</v>
      </c>
      <c r="J355" s="36" t="str">
        <f>VLOOKUP($A355,Raw!$B$2:$DG$512,MATCH(DPMS!J$1,Raw!$B$1:$DG$1,0),0)</f>
        <v>0</v>
      </c>
      <c r="K355" s="37">
        <f t="shared" si="99"/>
        <v>0</v>
      </c>
      <c r="L355" s="36" t="str">
        <f>VLOOKUP($A355,Raw!$B$2:$DG$512,MATCH(DPMS!L$1,Raw!$B$1:$DG$1,0),0)</f>
        <v>0</v>
      </c>
      <c r="M355" s="37">
        <f t="shared" si="100"/>
        <v>0</v>
      </c>
      <c r="N355" s="36" t="str">
        <f>VLOOKUP($A355,Raw!$B$2:$DG$512,MATCH(DPMS!N$1,Raw!$B$1:$DG$1,0),0)</f>
        <v>25</v>
      </c>
      <c r="P355" s="38" t="str">
        <f>VLOOKUP($A355,Raw!$B$2:$DG$512,MATCH(DPMS!P$1,Raw!$B$1:$DG$1,0),0)</f>
        <v>0</v>
      </c>
      <c r="Q355" s="39">
        <f t="shared" si="101"/>
        <v>0</v>
      </c>
      <c r="R355" s="38" t="str">
        <f>VLOOKUP($A355,Raw!$B$2:$DG$512,MATCH(DPMS!R$1,Raw!$B$1:$DG$1,0),0)</f>
        <v>0</v>
      </c>
      <c r="S355" s="39">
        <f t="shared" si="102"/>
        <v>0</v>
      </c>
      <c r="T355" s="38" t="str">
        <f>VLOOKUP($A355,Raw!$B$2:$DG$512,MATCH(DPMS!T$1,Raw!$B$1:$DG$1,0),0)</f>
        <v>15.54</v>
      </c>
      <c r="U355" s="39">
        <f t="shared" si="103"/>
        <v>0.93165467625899279</v>
      </c>
      <c r="V355" s="38" t="str">
        <f>VLOOKUP($A355,Raw!$B$2:$DG$512,MATCH(DPMS!V$1,Raw!$B$1:$DG$1,0),0)</f>
        <v>1.14</v>
      </c>
      <c r="W355" s="39">
        <f t="shared" si="104"/>
        <v>6.8345323741007186E-2</v>
      </c>
      <c r="X355" s="38" t="str">
        <f>VLOOKUP($A355,Raw!$B$2:$DG$512,MATCH(DPMS!X$1,Raw!$B$1:$DG$1,0),0)</f>
        <v>0</v>
      </c>
      <c r="Y355" s="39">
        <f t="shared" si="105"/>
        <v>0</v>
      </c>
      <c r="Z355" s="38" t="str">
        <f>VLOOKUP($A355,Raw!$B$2:$DG$512,MATCH(DPMS!Z$1,Raw!$B$1:$DG$1,0),0)</f>
        <v>0</v>
      </c>
      <c r="AA355" s="39">
        <f t="shared" si="106"/>
        <v>0</v>
      </c>
      <c r="AB355" s="38" t="str">
        <f>VLOOKUP($A355,Raw!$B$2:$DG$512,MATCH(DPMS!AB$1,Raw!$B$1:$DG$1,0),0)</f>
        <v>16.68</v>
      </c>
      <c r="AD355" s="25" t="e">
        <f t="shared" si="107"/>
        <v>#DIV/0!</v>
      </c>
      <c r="AE355" s="40" t="e">
        <f t="shared" si="108"/>
        <v>#DIV/0!</v>
      </c>
      <c r="AF355" s="40">
        <f t="shared" si="109"/>
        <v>0.67565217391304344</v>
      </c>
      <c r="AG355" s="40">
        <f t="shared" si="110"/>
        <v>0.56999999999999995</v>
      </c>
      <c r="AH355" s="40">
        <f t="shared" si="111"/>
        <v>0</v>
      </c>
      <c r="AI355" s="40" t="e">
        <f t="shared" si="112"/>
        <v>#DIV/0!</v>
      </c>
      <c r="AJ355" s="40">
        <f t="shared" si="113"/>
        <v>0.66720000000000002</v>
      </c>
    </row>
    <row r="356" spans="1:36" x14ac:dyDescent="0.3">
      <c r="A356" s="1" t="s">
        <v>5930</v>
      </c>
      <c r="B356" s="36" t="str">
        <f>VLOOKUP($A356,Raw!$B$2:$DG$512,MATCH(DPMS!B$1,Raw!$B$1:$DG$1,0),0)</f>
        <v>0</v>
      </c>
      <c r="C356" s="37" t="e">
        <f t="shared" si="95"/>
        <v>#DIV/0!</v>
      </c>
      <c r="D356" s="36" t="str">
        <f>VLOOKUP($A356,Raw!$B$2:$DG$512,MATCH(DPMS!D$1,Raw!$B$1:$DG$1,0),0)</f>
        <v>0</v>
      </c>
      <c r="E356" s="37" t="e">
        <f t="shared" si="96"/>
        <v>#DIV/0!</v>
      </c>
      <c r="F356" s="36" t="str">
        <f>VLOOKUP($A356,Raw!$B$2:$DG$512,MATCH(DPMS!F$1,Raw!$B$1:$DG$1,0),0)</f>
        <v>0</v>
      </c>
      <c r="G356" s="37" t="e">
        <f t="shared" si="97"/>
        <v>#DIV/0!</v>
      </c>
      <c r="H356" s="36" t="str">
        <f>VLOOKUP($A356,Raw!$B$2:$DG$512,MATCH(DPMS!H$1,Raw!$B$1:$DG$1,0),0)</f>
        <v>0</v>
      </c>
      <c r="I356" s="37" t="e">
        <f t="shared" si="98"/>
        <v>#DIV/0!</v>
      </c>
      <c r="J356" s="36" t="str">
        <f>VLOOKUP($A356,Raw!$B$2:$DG$512,MATCH(DPMS!J$1,Raw!$B$1:$DG$1,0),0)</f>
        <v>0</v>
      </c>
      <c r="K356" s="37" t="e">
        <f t="shared" si="99"/>
        <v>#DIV/0!</v>
      </c>
      <c r="L356" s="36" t="str">
        <f>VLOOKUP($A356,Raw!$B$2:$DG$512,MATCH(DPMS!L$1,Raw!$B$1:$DG$1,0),0)</f>
        <v>0</v>
      </c>
      <c r="M356" s="37" t="e">
        <f t="shared" si="100"/>
        <v>#DIV/0!</v>
      </c>
      <c r="N356" s="36" t="str">
        <f>VLOOKUP($A356,Raw!$B$2:$DG$512,MATCH(DPMS!N$1,Raw!$B$1:$DG$1,0),0)</f>
        <v>0</v>
      </c>
      <c r="P356" s="38" t="str">
        <f>VLOOKUP($A356,Raw!$B$2:$DG$512,MATCH(DPMS!P$1,Raw!$B$1:$DG$1,0),0)</f>
        <v>0</v>
      </c>
      <c r="Q356" s="39" t="e">
        <f t="shared" si="101"/>
        <v>#DIV/0!</v>
      </c>
      <c r="R356" s="38" t="str">
        <f>VLOOKUP($A356,Raw!$B$2:$DG$512,MATCH(DPMS!R$1,Raw!$B$1:$DG$1,0),0)</f>
        <v>0</v>
      </c>
      <c r="S356" s="39" t="e">
        <f t="shared" si="102"/>
        <v>#DIV/0!</v>
      </c>
      <c r="T356" s="38" t="str">
        <f>VLOOKUP($A356,Raw!$B$2:$DG$512,MATCH(DPMS!T$1,Raw!$B$1:$DG$1,0),0)</f>
        <v>0</v>
      </c>
      <c r="U356" s="39" t="e">
        <f t="shared" si="103"/>
        <v>#DIV/0!</v>
      </c>
      <c r="V356" s="38" t="str">
        <f>VLOOKUP($A356,Raw!$B$2:$DG$512,MATCH(DPMS!V$1,Raw!$B$1:$DG$1,0),0)</f>
        <v>0</v>
      </c>
      <c r="W356" s="39" t="e">
        <f t="shared" si="104"/>
        <v>#DIV/0!</v>
      </c>
      <c r="X356" s="38" t="str">
        <f>VLOOKUP($A356,Raw!$B$2:$DG$512,MATCH(DPMS!X$1,Raw!$B$1:$DG$1,0),0)</f>
        <v>0</v>
      </c>
      <c r="Y356" s="39" t="e">
        <f t="shared" si="105"/>
        <v>#DIV/0!</v>
      </c>
      <c r="Z356" s="38" t="str">
        <f>VLOOKUP($A356,Raw!$B$2:$DG$512,MATCH(DPMS!Z$1,Raw!$B$1:$DG$1,0),0)</f>
        <v>0</v>
      </c>
      <c r="AA356" s="39" t="e">
        <f t="shared" si="106"/>
        <v>#DIV/0!</v>
      </c>
      <c r="AB356" s="38" t="str">
        <f>VLOOKUP($A356,Raw!$B$2:$DG$512,MATCH(DPMS!AB$1,Raw!$B$1:$DG$1,0),0)</f>
        <v>0</v>
      </c>
      <c r="AD356" s="25" t="e">
        <f t="shared" si="107"/>
        <v>#DIV/0!</v>
      </c>
      <c r="AE356" s="40" t="e">
        <f t="shared" si="108"/>
        <v>#DIV/0!</v>
      </c>
      <c r="AF356" s="40" t="e">
        <f t="shared" si="109"/>
        <v>#DIV/0!</v>
      </c>
      <c r="AG356" s="40" t="e">
        <f t="shared" si="110"/>
        <v>#DIV/0!</v>
      </c>
      <c r="AH356" s="40">
        <f t="shared" si="111"/>
        <v>0</v>
      </c>
      <c r="AI356" s="40" t="e">
        <f t="shared" si="112"/>
        <v>#DIV/0!</v>
      </c>
      <c r="AJ356" s="40" t="e">
        <f t="shared" si="113"/>
        <v>#DIV/0!</v>
      </c>
    </row>
    <row r="357" spans="1:36" x14ac:dyDescent="0.3">
      <c r="A357" s="1" t="s">
        <v>5939</v>
      </c>
      <c r="B357" s="36" t="str">
        <f>VLOOKUP($A357,Raw!$B$2:$DG$512,MATCH(DPMS!B$1,Raw!$B$1:$DG$1,0),0)</f>
        <v>0</v>
      </c>
      <c r="C357" s="37" t="e">
        <f t="shared" si="95"/>
        <v>#DIV/0!</v>
      </c>
      <c r="D357" s="36" t="str">
        <f>VLOOKUP($A357,Raw!$B$2:$DG$512,MATCH(DPMS!D$1,Raw!$B$1:$DG$1,0),0)</f>
        <v>0</v>
      </c>
      <c r="E357" s="37" t="e">
        <f t="shared" si="96"/>
        <v>#DIV/0!</v>
      </c>
      <c r="F357" s="36" t="str">
        <f>VLOOKUP($A357,Raw!$B$2:$DG$512,MATCH(DPMS!F$1,Raw!$B$1:$DG$1,0),0)</f>
        <v>0</v>
      </c>
      <c r="G357" s="37" t="e">
        <f t="shared" si="97"/>
        <v>#DIV/0!</v>
      </c>
      <c r="H357" s="36" t="str">
        <f>VLOOKUP($A357,Raw!$B$2:$DG$512,MATCH(DPMS!H$1,Raw!$B$1:$DG$1,0),0)</f>
        <v>0</v>
      </c>
      <c r="I357" s="37" t="e">
        <f t="shared" si="98"/>
        <v>#DIV/0!</v>
      </c>
      <c r="J357" s="36" t="str">
        <f>VLOOKUP($A357,Raw!$B$2:$DG$512,MATCH(DPMS!J$1,Raw!$B$1:$DG$1,0),0)</f>
        <v>0</v>
      </c>
      <c r="K357" s="37" t="e">
        <f t="shared" si="99"/>
        <v>#DIV/0!</v>
      </c>
      <c r="L357" s="36" t="str">
        <f>VLOOKUP($A357,Raw!$B$2:$DG$512,MATCH(DPMS!L$1,Raw!$B$1:$DG$1,0),0)</f>
        <v>0</v>
      </c>
      <c r="M357" s="37" t="e">
        <f t="shared" si="100"/>
        <v>#DIV/0!</v>
      </c>
      <c r="N357" s="36" t="str">
        <f>VLOOKUP($A357,Raw!$B$2:$DG$512,MATCH(DPMS!N$1,Raw!$B$1:$DG$1,0),0)</f>
        <v>0</v>
      </c>
      <c r="P357" s="38" t="str">
        <f>VLOOKUP($A357,Raw!$B$2:$DG$512,MATCH(DPMS!P$1,Raw!$B$1:$DG$1,0),0)</f>
        <v>0</v>
      </c>
      <c r="Q357" s="39" t="e">
        <f t="shared" si="101"/>
        <v>#DIV/0!</v>
      </c>
      <c r="R357" s="38" t="str">
        <f>VLOOKUP($A357,Raw!$B$2:$DG$512,MATCH(DPMS!R$1,Raw!$B$1:$DG$1,0),0)</f>
        <v>0</v>
      </c>
      <c r="S357" s="39" t="e">
        <f t="shared" si="102"/>
        <v>#DIV/0!</v>
      </c>
      <c r="T357" s="38" t="str">
        <f>VLOOKUP($A357,Raw!$B$2:$DG$512,MATCH(DPMS!T$1,Raw!$B$1:$DG$1,0),0)</f>
        <v>0</v>
      </c>
      <c r="U357" s="39" t="e">
        <f t="shared" si="103"/>
        <v>#DIV/0!</v>
      </c>
      <c r="V357" s="38" t="str">
        <f>VLOOKUP($A357,Raw!$B$2:$DG$512,MATCH(DPMS!V$1,Raw!$B$1:$DG$1,0),0)</f>
        <v>0</v>
      </c>
      <c r="W357" s="39" t="e">
        <f t="shared" si="104"/>
        <v>#DIV/0!</v>
      </c>
      <c r="X357" s="38" t="str">
        <f>VLOOKUP($A357,Raw!$B$2:$DG$512,MATCH(DPMS!X$1,Raw!$B$1:$DG$1,0),0)</f>
        <v>0</v>
      </c>
      <c r="Y357" s="39" t="e">
        <f t="shared" si="105"/>
        <v>#DIV/0!</v>
      </c>
      <c r="Z357" s="38" t="str">
        <f>VLOOKUP($A357,Raw!$B$2:$DG$512,MATCH(DPMS!Z$1,Raw!$B$1:$DG$1,0),0)</f>
        <v>0</v>
      </c>
      <c r="AA357" s="39" t="e">
        <f t="shared" si="106"/>
        <v>#DIV/0!</v>
      </c>
      <c r="AB357" s="38" t="str">
        <f>VLOOKUP($A357,Raw!$B$2:$DG$512,MATCH(DPMS!AB$1,Raw!$B$1:$DG$1,0),0)</f>
        <v>0</v>
      </c>
      <c r="AD357" s="25" t="e">
        <f t="shared" si="107"/>
        <v>#DIV/0!</v>
      </c>
      <c r="AE357" s="40" t="e">
        <f t="shared" si="108"/>
        <v>#DIV/0!</v>
      </c>
      <c r="AF357" s="40" t="e">
        <f t="shared" si="109"/>
        <v>#DIV/0!</v>
      </c>
      <c r="AG357" s="40" t="e">
        <f t="shared" si="110"/>
        <v>#DIV/0!</v>
      </c>
      <c r="AH357" s="40">
        <f t="shared" si="111"/>
        <v>0</v>
      </c>
      <c r="AI357" s="40" t="e">
        <f t="shared" si="112"/>
        <v>#DIV/0!</v>
      </c>
      <c r="AJ357" s="40" t="e">
        <f t="shared" si="113"/>
        <v>#DIV/0!</v>
      </c>
    </row>
    <row r="358" spans="1:36" x14ac:dyDescent="0.3">
      <c r="A358" s="1" t="s">
        <v>5947</v>
      </c>
      <c r="B358" s="36" t="str">
        <f>VLOOKUP($A358,Raw!$B$2:$DG$512,MATCH(DPMS!B$1,Raw!$B$1:$DG$1,0),0)</f>
        <v>0</v>
      </c>
      <c r="C358" s="37">
        <f t="shared" si="95"/>
        <v>0</v>
      </c>
      <c r="D358" s="36" t="str">
        <f>VLOOKUP($A358,Raw!$B$2:$DG$512,MATCH(DPMS!D$1,Raw!$B$1:$DG$1,0),0)</f>
        <v>1</v>
      </c>
      <c r="E358" s="37">
        <f t="shared" si="96"/>
        <v>1.3513513513513514E-2</v>
      </c>
      <c r="F358" s="36" t="str">
        <f>VLOOKUP($A358,Raw!$B$2:$DG$512,MATCH(DPMS!F$1,Raw!$B$1:$DG$1,0),0)</f>
        <v>68</v>
      </c>
      <c r="G358" s="37">
        <f t="shared" si="97"/>
        <v>0.91891891891891897</v>
      </c>
      <c r="H358" s="36" t="str">
        <f>VLOOKUP($A358,Raw!$B$2:$DG$512,MATCH(DPMS!H$1,Raw!$B$1:$DG$1,0),0)</f>
        <v>5</v>
      </c>
      <c r="I358" s="37">
        <f t="shared" si="98"/>
        <v>6.7567567567567571E-2</v>
      </c>
      <c r="J358" s="36" t="str">
        <f>VLOOKUP($A358,Raw!$B$2:$DG$512,MATCH(DPMS!J$1,Raw!$B$1:$DG$1,0),0)</f>
        <v>0</v>
      </c>
      <c r="K358" s="37">
        <f t="shared" si="99"/>
        <v>0</v>
      </c>
      <c r="L358" s="36" t="str">
        <f>VLOOKUP($A358,Raw!$B$2:$DG$512,MATCH(DPMS!L$1,Raw!$B$1:$DG$1,0),0)</f>
        <v>0</v>
      </c>
      <c r="M358" s="37">
        <f t="shared" si="100"/>
        <v>0</v>
      </c>
      <c r="N358" s="36" t="str">
        <f>VLOOKUP($A358,Raw!$B$2:$DG$512,MATCH(DPMS!N$1,Raw!$B$1:$DG$1,0),0)</f>
        <v>74</v>
      </c>
      <c r="P358" s="38" t="str">
        <f>VLOOKUP($A358,Raw!$B$2:$DG$512,MATCH(DPMS!P$1,Raw!$B$1:$DG$1,0),0)</f>
        <v>0</v>
      </c>
      <c r="Q358" s="39">
        <f t="shared" si="101"/>
        <v>0</v>
      </c>
      <c r="R358" s="38" t="str">
        <f>VLOOKUP($A358,Raw!$B$2:$DG$512,MATCH(DPMS!R$1,Raw!$B$1:$DG$1,0),0)</f>
        <v>1.27</v>
      </c>
      <c r="S358" s="39">
        <f t="shared" si="102"/>
        <v>1.1358554690993649E-2</v>
      </c>
      <c r="T358" s="38" t="str">
        <f>VLOOKUP($A358,Raw!$B$2:$DG$512,MATCH(DPMS!T$1,Raw!$B$1:$DG$1,0),0)</f>
        <v>107.24</v>
      </c>
      <c r="U358" s="39">
        <f t="shared" si="103"/>
        <v>0.95912709060012513</v>
      </c>
      <c r="V358" s="38" t="str">
        <f>VLOOKUP($A358,Raw!$B$2:$DG$512,MATCH(DPMS!V$1,Raw!$B$1:$DG$1,0),0)</f>
        <v>3.3</v>
      </c>
      <c r="W358" s="39">
        <f t="shared" si="104"/>
        <v>2.9514354708881134E-2</v>
      </c>
      <c r="X358" s="38" t="str">
        <f>VLOOKUP($A358,Raw!$B$2:$DG$512,MATCH(DPMS!X$1,Raw!$B$1:$DG$1,0),0)</f>
        <v>0</v>
      </c>
      <c r="Y358" s="39">
        <f t="shared" si="105"/>
        <v>0</v>
      </c>
      <c r="Z358" s="38" t="str">
        <f>VLOOKUP($A358,Raw!$B$2:$DG$512,MATCH(DPMS!Z$1,Raw!$B$1:$DG$1,0),0)</f>
        <v>0</v>
      </c>
      <c r="AA358" s="39">
        <f t="shared" si="106"/>
        <v>0</v>
      </c>
      <c r="AB358" s="38" t="str">
        <f>VLOOKUP($A358,Raw!$B$2:$DG$512,MATCH(DPMS!AB$1,Raw!$B$1:$DG$1,0),0)</f>
        <v>111.81</v>
      </c>
      <c r="AD358" s="25" t="e">
        <f t="shared" si="107"/>
        <v>#DIV/0!</v>
      </c>
      <c r="AE358" s="40">
        <f t="shared" si="108"/>
        <v>1.27</v>
      </c>
      <c r="AF358" s="40">
        <f t="shared" si="109"/>
        <v>1.5770588235294116</v>
      </c>
      <c r="AG358" s="40">
        <f t="shared" si="110"/>
        <v>0.65999999999999992</v>
      </c>
      <c r="AH358" s="40">
        <f t="shared" si="111"/>
        <v>0</v>
      </c>
      <c r="AI358" s="40" t="e">
        <f t="shared" si="112"/>
        <v>#DIV/0!</v>
      </c>
      <c r="AJ358" s="40">
        <f t="shared" si="113"/>
        <v>1.510945945945946</v>
      </c>
    </row>
    <row r="359" spans="1:36" x14ac:dyDescent="0.3">
      <c r="A359" s="1" t="s">
        <v>5964</v>
      </c>
      <c r="B359" s="36" t="str">
        <f>VLOOKUP($A359,Raw!$B$2:$DG$512,MATCH(DPMS!B$1,Raw!$B$1:$DG$1,0),0)</f>
        <v>0</v>
      </c>
      <c r="C359" s="37">
        <f t="shared" si="95"/>
        <v>0</v>
      </c>
      <c r="D359" s="36" t="str">
        <f>VLOOKUP($A359,Raw!$B$2:$DG$512,MATCH(DPMS!D$1,Raw!$B$1:$DG$1,0),0)</f>
        <v>6</v>
      </c>
      <c r="E359" s="37">
        <f t="shared" si="96"/>
        <v>0.15384615384615385</v>
      </c>
      <c r="F359" s="36" t="str">
        <f>VLOOKUP($A359,Raw!$B$2:$DG$512,MATCH(DPMS!F$1,Raw!$B$1:$DG$1,0),0)</f>
        <v>31</v>
      </c>
      <c r="G359" s="37">
        <f t="shared" si="97"/>
        <v>0.79487179487179482</v>
      </c>
      <c r="H359" s="36" t="str">
        <f>VLOOKUP($A359,Raw!$B$2:$DG$512,MATCH(DPMS!H$1,Raw!$B$1:$DG$1,0),0)</f>
        <v>2</v>
      </c>
      <c r="I359" s="37">
        <f t="shared" si="98"/>
        <v>5.128205128205128E-2</v>
      </c>
      <c r="J359" s="36" t="str">
        <f>VLOOKUP($A359,Raw!$B$2:$DG$512,MATCH(DPMS!J$1,Raw!$B$1:$DG$1,0),0)</f>
        <v>0</v>
      </c>
      <c r="K359" s="37">
        <f t="shared" si="99"/>
        <v>0</v>
      </c>
      <c r="L359" s="36" t="str">
        <f>VLOOKUP($A359,Raw!$B$2:$DG$512,MATCH(DPMS!L$1,Raw!$B$1:$DG$1,0),0)</f>
        <v>0</v>
      </c>
      <c r="M359" s="37">
        <f t="shared" si="100"/>
        <v>0</v>
      </c>
      <c r="N359" s="36" t="str">
        <f>VLOOKUP($A359,Raw!$B$2:$DG$512,MATCH(DPMS!N$1,Raw!$B$1:$DG$1,0),0)</f>
        <v>39</v>
      </c>
      <c r="P359" s="38" t="str">
        <f>VLOOKUP($A359,Raw!$B$2:$DG$512,MATCH(DPMS!P$1,Raw!$B$1:$DG$1,0),0)</f>
        <v>0</v>
      </c>
      <c r="Q359" s="39">
        <f t="shared" si="101"/>
        <v>0</v>
      </c>
      <c r="R359" s="38" t="str">
        <f>VLOOKUP($A359,Raw!$B$2:$DG$512,MATCH(DPMS!R$1,Raw!$B$1:$DG$1,0),0)</f>
        <v>22.244</v>
      </c>
      <c r="S359" s="39">
        <f t="shared" si="102"/>
        <v>0.34865750246869071</v>
      </c>
      <c r="T359" s="38" t="str">
        <f>VLOOKUP($A359,Raw!$B$2:$DG$512,MATCH(DPMS!T$1,Raw!$B$1:$DG$1,0),0)</f>
        <v>40.02</v>
      </c>
      <c r="U359" s="39">
        <f t="shared" si="103"/>
        <v>0.62728255928776322</v>
      </c>
      <c r="V359" s="38" t="str">
        <f>VLOOKUP($A359,Raw!$B$2:$DG$512,MATCH(DPMS!V$1,Raw!$B$1:$DG$1,0),0)</f>
        <v>1.535</v>
      </c>
      <c r="W359" s="39">
        <f t="shared" si="104"/>
        <v>2.4059938243546138E-2</v>
      </c>
      <c r="X359" s="38" t="str">
        <f>VLOOKUP($A359,Raw!$B$2:$DG$512,MATCH(DPMS!X$1,Raw!$B$1:$DG$1,0),0)</f>
        <v>0</v>
      </c>
      <c r="Y359" s="39">
        <f t="shared" si="105"/>
        <v>0</v>
      </c>
      <c r="Z359" s="38" t="str">
        <f>VLOOKUP($A359,Raw!$B$2:$DG$512,MATCH(DPMS!Z$1,Raw!$B$1:$DG$1,0),0)</f>
        <v>0</v>
      </c>
      <c r="AA359" s="39">
        <f t="shared" si="106"/>
        <v>0</v>
      </c>
      <c r="AB359" s="38" t="str">
        <f>VLOOKUP($A359,Raw!$B$2:$DG$512,MATCH(DPMS!AB$1,Raw!$B$1:$DG$1,0),0)</f>
        <v>63.799</v>
      </c>
      <c r="AD359" s="25" t="e">
        <f t="shared" si="107"/>
        <v>#DIV/0!</v>
      </c>
      <c r="AE359" s="40">
        <f t="shared" si="108"/>
        <v>3.7073333333333331</v>
      </c>
      <c r="AF359" s="40">
        <f t="shared" si="109"/>
        <v>1.2909677419354839</v>
      </c>
      <c r="AG359" s="40">
        <f t="shared" si="110"/>
        <v>0.76749999999999996</v>
      </c>
      <c r="AH359" s="40">
        <f t="shared" si="111"/>
        <v>0</v>
      </c>
      <c r="AI359" s="40" t="e">
        <f t="shared" si="112"/>
        <v>#DIV/0!</v>
      </c>
      <c r="AJ359" s="40">
        <f t="shared" si="113"/>
        <v>1.6358717948717949</v>
      </c>
    </row>
    <row r="360" spans="1:36" x14ac:dyDescent="0.3">
      <c r="A360" s="1" t="s">
        <v>5986</v>
      </c>
      <c r="B360" s="36" t="str">
        <f>VLOOKUP($A360,Raw!$B$2:$DG$512,MATCH(DPMS!B$1,Raw!$B$1:$DG$1,0),0)</f>
        <v>0</v>
      </c>
      <c r="C360" s="37">
        <f t="shared" si="95"/>
        <v>0</v>
      </c>
      <c r="D360" s="36" t="str">
        <f>VLOOKUP($A360,Raw!$B$2:$DG$512,MATCH(DPMS!D$1,Raw!$B$1:$DG$1,0),0)</f>
        <v>2</v>
      </c>
      <c r="E360" s="37">
        <f t="shared" si="96"/>
        <v>1.680672268907563E-2</v>
      </c>
      <c r="F360" s="36" t="str">
        <f>VLOOKUP($A360,Raw!$B$2:$DG$512,MATCH(DPMS!F$1,Raw!$B$1:$DG$1,0),0)</f>
        <v>98</v>
      </c>
      <c r="G360" s="37">
        <f t="shared" si="97"/>
        <v>0.82352941176470584</v>
      </c>
      <c r="H360" s="36" t="str">
        <f>VLOOKUP($A360,Raw!$B$2:$DG$512,MATCH(DPMS!H$1,Raw!$B$1:$DG$1,0),0)</f>
        <v>19</v>
      </c>
      <c r="I360" s="37">
        <f t="shared" si="98"/>
        <v>0.15966386554621848</v>
      </c>
      <c r="J360" s="36" t="str">
        <f>VLOOKUP($A360,Raw!$B$2:$DG$512,MATCH(DPMS!J$1,Raw!$B$1:$DG$1,0),0)</f>
        <v>0</v>
      </c>
      <c r="K360" s="37">
        <f t="shared" si="99"/>
        <v>0</v>
      </c>
      <c r="L360" s="36" t="str">
        <f>VLOOKUP($A360,Raw!$B$2:$DG$512,MATCH(DPMS!L$1,Raw!$B$1:$DG$1,0),0)</f>
        <v>0</v>
      </c>
      <c r="M360" s="37">
        <f t="shared" si="100"/>
        <v>0</v>
      </c>
      <c r="N360" s="36" t="str">
        <f>VLOOKUP($A360,Raw!$B$2:$DG$512,MATCH(DPMS!N$1,Raw!$B$1:$DG$1,0),0)</f>
        <v>119</v>
      </c>
      <c r="P360" s="38" t="str">
        <f>VLOOKUP($A360,Raw!$B$2:$DG$512,MATCH(DPMS!P$1,Raw!$B$1:$DG$1,0),0)</f>
        <v>0</v>
      </c>
      <c r="Q360" s="39">
        <f t="shared" si="101"/>
        <v>0</v>
      </c>
      <c r="R360" s="38" t="str">
        <f>VLOOKUP($A360,Raw!$B$2:$DG$512,MATCH(DPMS!R$1,Raw!$B$1:$DG$1,0),0)</f>
        <v>10.921</v>
      </c>
      <c r="S360" s="39">
        <f t="shared" si="102"/>
        <v>5.1057045881681924E-2</v>
      </c>
      <c r="T360" s="38" t="str">
        <f>VLOOKUP($A360,Raw!$B$2:$DG$512,MATCH(DPMS!T$1,Raw!$B$1:$DG$1,0),0)</f>
        <v>178.258</v>
      </c>
      <c r="U360" s="39">
        <f t="shared" si="103"/>
        <v>0.83337852621342889</v>
      </c>
      <c r="V360" s="38" t="str">
        <f>VLOOKUP($A360,Raw!$B$2:$DG$512,MATCH(DPMS!V$1,Raw!$B$1:$DG$1,0),0)</f>
        <v>24.719</v>
      </c>
      <c r="W360" s="39">
        <f t="shared" si="104"/>
        <v>0.11556442790488926</v>
      </c>
      <c r="X360" s="38" t="str">
        <f>VLOOKUP($A360,Raw!$B$2:$DG$512,MATCH(DPMS!X$1,Raw!$B$1:$DG$1,0),0)</f>
        <v>0</v>
      </c>
      <c r="Y360" s="39">
        <f t="shared" si="105"/>
        <v>0</v>
      </c>
      <c r="Z360" s="38" t="str">
        <f>VLOOKUP($A360,Raw!$B$2:$DG$512,MATCH(DPMS!Z$1,Raw!$B$1:$DG$1,0),0)</f>
        <v>0</v>
      </c>
      <c r="AA360" s="39">
        <f t="shared" si="106"/>
        <v>0</v>
      </c>
      <c r="AB360" s="38" t="str">
        <f>VLOOKUP($A360,Raw!$B$2:$DG$512,MATCH(DPMS!AB$1,Raw!$B$1:$DG$1,0),0)</f>
        <v>213.898</v>
      </c>
      <c r="AD360" s="25" t="e">
        <f t="shared" si="107"/>
        <v>#DIV/0!</v>
      </c>
      <c r="AE360" s="40">
        <f t="shared" si="108"/>
        <v>5.4604999999999997</v>
      </c>
      <c r="AF360" s="40">
        <f t="shared" si="109"/>
        <v>1.8189591836734695</v>
      </c>
      <c r="AG360" s="40">
        <f t="shared" si="110"/>
        <v>1.3010000000000002</v>
      </c>
      <c r="AH360" s="40">
        <f t="shared" si="111"/>
        <v>0</v>
      </c>
      <c r="AI360" s="40" t="e">
        <f t="shared" si="112"/>
        <v>#DIV/0!</v>
      </c>
      <c r="AJ360" s="40">
        <f t="shared" si="113"/>
        <v>1.7974621848739496</v>
      </c>
    </row>
    <row r="361" spans="1:36" x14ac:dyDescent="0.3">
      <c r="A361" s="1" t="s">
        <v>6005</v>
      </c>
      <c r="B361" s="36" t="str">
        <f>VLOOKUP($A361,Raw!$B$2:$DG$512,MATCH(DPMS!B$1,Raw!$B$1:$DG$1,0),0)</f>
        <v>0</v>
      </c>
      <c r="C361" s="37">
        <f t="shared" si="95"/>
        <v>0</v>
      </c>
      <c r="D361" s="36" t="str">
        <f>VLOOKUP($A361,Raw!$B$2:$DG$512,MATCH(DPMS!D$1,Raw!$B$1:$DG$1,0),0)</f>
        <v>13</v>
      </c>
      <c r="E361" s="37">
        <f t="shared" si="96"/>
        <v>4.3624161073825503E-2</v>
      </c>
      <c r="F361" s="36" t="str">
        <f>VLOOKUP($A361,Raw!$B$2:$DG$512,MATCH(DPMS!F$1,Raw!$B$1:$DG$1,0),0)</f>
        <v>255</v>
      </c>
      <c r="G361" s="37">
        <f t="shared" si="97"/>
        <v>0.85570469798657722</v>
      </c>
      <c r="H361" s="36" t="str">
        <f>VLOOKUP($A361,Raw!$B$2:$DG$512,MATCH(DPMS!H$1,Raw!$B$1:$DG$1,0),0)</f>
        <v>30</v>
      </c>
      <c r="I361" s="37">
        <f t="shared" si="98"/>
        <v>0.10067114093959731</v>
      </c>
      <c r="J361" s="36" t="str">
        <f>VLOOKUP($A361,Raw!$B$2:$DG$512,MATCH(DPMS!J$1,Raw!$B$1:$DG$1,0),0)</f>
        <v>0</v>
      </c>
      <c r="K361" s="37">
        <f t="shared" si="99"/>
        <v>0</v>
      </c>
      <c r="L361" s="36" t="str">
        <f>VLOOKUP($A361,Raw!$B$2:$DG$512,MATCH(DPMS!L$1,Raw!$B$1:$DG$1,0),0)</f>
        <v>0</v>
      </c>
      <c r="M361" s="37">
        <f t="shared" si="100"/>
        <v>0</v>
      </c>
      <c r="N361" s="36" t="str">
        <f>VLOOKUP($A361,Raw!$B$2:$DG$512,MATCH(DPMS!N$1,Raw!$B$1:$DG$1,0),0)</f>
        <v>298</v>
      </c>
      <c r="P361" s="38" t="str">
        <f>VLOOKUP($A361,Raw!$B$2:$DG$512,MATCH(DPMS!P$1,Raw!$B$1:$DG$1,0),0)</f>
        <v>0</v>
      </c>
      <c r="Q361" s="39">
        <f t="shared" si="101"/>
        <v>0</v>
      </c>
      <c r="R361" s="38" t="str">
        <f>VLOOKUP($A361,Raw!$B$2:$DG$512,MATCH(DPMS!R$1,Raw!$B$1:$DG$1,0),0)</f>
        <v>43.52</v>
      </c>
      <c r="S361" s="39">
        <f t="shared" si="102"/>
        <v>0.15631622427355338</v>
      </c>
      <c r="T361" s="38" t="str">
        <f>VLOOKUP($A361,Raw!$B$2:$DG$512,MATCH(DPMS!T$1,Raw!$B$1:$DG$1,0),0)</f>
        <v>210.68</v>
      </c>
      <c r="U361" s="39">
        <f t="shared" si="103"/>
        <v>0.75672569232426989</v>
      </c>
      <c r="V361" s="38" t="str">
        <f>VLOOKUP($A361,Raw!$B$2:$DG$512,MATCH(DPMS!V$1,Raw!$B$1:$DG$1,0),0)</f>
        <v>24.21</v>
      </c>
      <c r="W361" s="39">
        <f t="shared" si="104"/>
        <v>8.6958083402176645E-2</v>
      </c>
      <c r="X361" s="38" t="str">
        <f>VLOOKUP($A361,Raw!$B$2:$DG$512,MATCH(DPMS!X$1,Raw!$B$1:$DG$1,0),0)</f>
        <v>0</v>
      </c>
      <c r="Y361" s="39">
        <f t="shared" si="105"/>
        <v>0</v>
      </c>
      <c r="Z361" s="38" t="str">
        <f>VLOOKUP($A361,Raw!$B$2:$DG$512,MATCH(DPMS!Z$1,Raw!$B$1:$DG$1,0),0)</f>
        <v>0</v>
      </c>
      <c r="AA361" s="39">
        <f t="shared" si="106"/>
        <v>0</v>
      </c>
      <c r="AB361" s="38" t="str">
        <f>VLOOKUP($A361,Raw!$B$2:$DG$512,MATCH(DPMS!AB$1,Raw!$B$1:$DG$1,0),0)</f>
        <v>278.41</v>
      </c>
      <c r="AD361" s="25" t="e">
        <f t="shared" si="107"/>
        <v>#DIV/0!</v>
      </c>
      <c r="AE361" s="40">
        <f t="shared" si="108"/>
        <v>3.347692307692308</v>
      </c>
      <c r="AF361" s="40">
        <f t="shared" si="109"/>
        <v>0.82619607843137255</v>
      </c>
      <c r="AG361" s="40">
        <f t="shared" si="110"/>
        <v>0.80700000000000005</v>
      </c>
      <c r="AH361" s="40">
        <f t="shared" si="111"/>
        <v>0</v>
      </c>
      <c r="AI361" s="40" t="e">
        <f t="shared" si="112"/>
        <v>#DIV/0!</v>
      </c>
      <c r="AJ361" s="40">
        <f t="shared" si="113"/>
        <v>0.93426174496644299</v>
      </c>
    </row>
    <row r="362" spans="1:36" x14ac:dyDescent="0.3">
      <c r="A362" s="1" t="s">
        <v>6030</v>
      </c>
      <c r="B362" s="36" t="str">
        <f>VLOOKUP($A362,Raw!$B$2:$DG$512,MATCH(DPMS!B$1,Raw!$B$1:$DG$1,0),0)</f>
        <v>0</v>
      </c>
      <c r="C362" s="37" t="e">
        <f t="shared" si="95"/>
        <v>#DIV/0!</v>
      </c>
      <c r="D362" s="36" t="str">
        <f>VLOOKUP($A362,Raw!$B$2:$DG$512,MATCH(DPMS!D$1,Raw!$B$1:$DG$1,0),0)</f>
        <v>0</v>
      </c>
      <c r="E362" s="37" t="e">
        <f t="shared" si="96"/>
        <v>#DIV/0!</v>
      </c>
      <c r="F362" s="36" t="str">
        <f>VLOOKUP($A362,Raw!$B$2:$DG$512,MATCH(DPMS!F$1,Raw!$B$1:$DG$1,0),0)</f>
        <v>0</v>
      </c>
      <c r="G362" s="37" t="e">
        <f t="shared" si="97"/>
        <v>#DIV/0!</v>
      </c>
      <c r="H362" s="36" t="str">
        <f>VLOOKUP($A362,Raw!$B$2:$DG$512,MATCH(DPMS!H$1,Raw!$B$1:$DG$1,0),0)</f>
        <v>0</v>
      </c>
      <c r="I362" s="37" t="e">
        <f t="shared" si="98"/>
        <v>#DIV/0!</v>
      </c>
      <c r="J362" s="36" t="str">
        <f>VLOOKUP($A362,Raw!$B$2:$DG$512,MATCH(DPMS!J$1,Raw!$B$1:$DG$1,0),0)</f>
        <v>0</v>
      </c>
      <c r="K362" s="37" t="e">
        <f t="shared" si="99"/>
        <v>#DIV/0!</v>
      </c>
      <c r="L362" s="36" t="str">
        <f>VLOOKUP($A362,Raw!$B$2:$DG$512,MATCH(DPMS!L$1,Raw!$B$1:$DG$1,0),0)</f>
        <v>0</v>
      </c>
      <c r="M362" s="37" t="e">
        <f t="shared" si="100"/>
        <v>#DIV/0!</v>
      </c>
      <c r="N362" s="36" t="str">
        <f>VLOOKUP($A362,Raw!$B$2:$DG$512,MATCH(DPMS!N$1,Raw!$B$1:$DG$1,0),0)</f>
        <v>0</v>
      </c>
      <c r="P362" s="38" t="str">
        <f>VLOOKUP($A362,Raw!$B$2:$DG$512,MATCH(DPMS!P$1,Raw!$B$1:$DG$1,0),0)</f>
        <v>0</v>
      </c>
      <c r="Q362" s="39" t="e">
        <f t="shared" si="101"/>
        <v>#DIV/0!</v>
      </c>
      <c r="R362" s="38" t="str">
        <f>VLOOKUP($A362,Raw!$B$2:$DG$512,MATCH(DPMS!R$1,Raw!$B$1:$DG$1,0),0)</f>
        <v>0</v>
      </c>
      <c r="S362" s="39" t="e">
        <f t="shared" si="102"/>
        <v>#DIV/0!</v>
      </c>
      <c r="T362" s="38" t="str">
        <f>VLOOKUP($A362,Raw!$B$2:$DG$512,MATCH(DPMS!T$1,Raw!$B$1:$DG$1,0),0)</f>
        <v>0</v>
      </c>
      <c r="U362" s="39" t="e">
        <f t="shared" si="103"/>
        <v>#DIV/0!</v>
      </c>
      <c r="V362" s="38" t="str">
        <f>VLOOKUP($A362,Raw!$B$2:$DG$512,MATCH(DPMS!V$1,Raw!$B$1:$DG$1,0),0)</f>
        <v>0</v>
      </c>
      <c r="W362" s="39" t="e">
        <f t="shared" si="104"/>
        <v>#DIV/0!</v>
      </c>
      <c r="X362" s="38" t="str">
        <f>VLOOKUP($A362,Raw!$B$2:$DG$512,MATCH(DPMS!X$1,Raw!$B$1:$DG$1,0),0)</f>
        <v>0</v>
      </c>
      <c r="Y362" s="39" t="e">
        <f t="shared" si="105"/>
        <v>#DIV/0!</v>
      </c>
      <c r="Z362" s="38" t="str">
        <f>VLOOKUP($A362,Raw!$B$2:$DG$512,MATCH(DPMS!Z$1,Raw!$B$1:$DG$1,0),0)</f>
        <v>0</v>
      </c>
      <c r="AA362" s="39" t="e">
        <f t="shared" si="106"/>
        <v>#DIV/0!</v>
      </c>
      <c r="AB362" s="38" t="str">
        <f>VLOOKUP($A362,Raw!$B$2:$DG$512,MATCH(DPMS!AB$1,Raw!$B$1:$DG$1,0),0)</f>
        <v>0</v>
      </c>
      <c r="AD362" s="25" t="e">
        <f t="shared" si="107"/>
        <v>#DIV/0!</v>
      </c>
      <c r="AE362" s="40" t="e">
        <f t="shared" si="108"/>
        <v>#DIV/0!</v>
      </c>
      <c r="AF362" s="40" t="e">
        <f t="shared" si="109"/>
        <v>#DIV/0!</v>
      </c>
      <c r="AG362" s="40" t="e">
        <f t="shared" si="110"/>
        <v>#DIV/0!</v>
      </c>
      <c r="AH362" s="40">
        <f t="shared" si="111"/>
        <v>0</v>
      </c>
      <c r="AI362" s="40" t="e">
        <f t="shared" si="112"/>
        <v>#DIV/0!</v>
      </c>
      <c r="AJ362" s="40" t="e">
        <f t="shared" si="113"/>
        <v>#DIV/0!</v>
      </c>
    </row>
    <row r="363" spans="1:36" x14ac:dyDescent="0.3">
      <c r="A363" s="1" t="s">
        <v>6036</v>
      </c>
      <c r="B363" s="36" t="str">
        <f>VLOOKUP($A363,Raw!$B$2:$DG$512,MATCH(DPMS!B$1,Raw!$B$1:$DG$1,0),0)</f>
        <v>0</v>
      </c>
      <c r="C363" s="37">
        <f t="shared" si="95"/>
        <v>0</v>
      </c>
      <c r="D363" s="36" t="str">
        <f>VLOOKUP($A363,Raw!$B$2:$DG$512,MATCH(DPMS!D$1,Raw!$B$1:$DG$1,0),0)</f>
        <v>0</v>
      </c>
      <c r="E363" s="37">
        <f t="shared" si="96"/>
        <v>0</v>
      </c>
      <c r="F363" s="36" t="str">
        <f>VLOOKUP($A363,Raw!$B$2:$DG$512,MATCH(DPMS!F$1,Raw!$B$1:$DG$1,0),0)</f>
        <v>3</v>
      </c>
      <c r="G363" s="37">
        <f t="shared" si="97"/>
        <v>1</v>
      </c>
      <c r="H363" s="36" t="str">
        <f>VLOOKUP($A363,Raw!$B$2:$DG$512,MATCH(DPMS!H$1,Raw!$B$1:$DG$1,0),0)</f>
        <v>0</v>
      </c>
      <c r="I363" s="37">
        <f t="shared" si="98"/>
        <v>0</v>
      </c>
      <c r="J363" s="36" t="str">
        <f>VLOOKUP($A363,Raw!$B$2:$DG$512,MATCH(DPMS!J$1,Raw!$B$1:$DG$1,0),0)</f>
        <v>0</v>
      </c>
      <c r="K363" s="37">
        <f t="shared" si="99"/>
        <v>0</v>
      </c>
      <c r="L363" s="36" t="str">
        <f>VLOOKUP($A363,Raw!$B$2:$DG$512,MATCH(DPMS!L$1,Raw!$B$1:$DG$1,0),0)</f>
        <v>0</v>
      </c>
      <c r="M363" s="37">
        <f t="shared" si="100"/>
        <v>0</v>
      </c>
      <c r="N363" s="36" t="str">
        <f>VLOOKUP($A363,Raw!$B$2:$DG$512,MATCH(DPMS!N$1,Raw!$B$1:$DG$1,0),0)</f>
        <v>3</v>
      </c>
      <c r="P363" s="38" t="str">
        <f>VLOOKUP($A363,Raw!$B$2:$DG$512,MATCH(DPMS!P$1,Raw!$B$1:$DG$1,0),0)</f>
        <v>0</v>
      </c>
      <c r="Q363" s="39">
        <f t="shared" si="101"/>
        <v>0</v>
      </c>
      <c r="R363" s="38" t="str">
        <f>VLOOKUP($A363,Raw!$B$2:$DG$512,MATCH(DPMS!R$1,Raw!$B$1:$DG$1,0),0)</f>
        <v>0</v>
      </c>
      <c r="S363" s="39">
        <f t="shared" si="102"/>
        <v>0</v>
      </c>
      <c r="T363" s="38" t="str">
        <f>VLOOKUP($A363,Raw!$B$2:$DG$512,MATCH(DPMS!T$1,Raw!$B$1:$DG$1,0),0)</f>
        <v>6.34311</v>
      </c>
      <c r="U363" s="39">
        <f t="shared" si="103"/>
        <v>1</v>
      </c>
      <c r="V363" s="38" t="str">
        <f>VLOOKUP($A363,Raw!$B$2:$DG$512,MATCH(DPMS!V$1,Raw!$B$1:$DG$1,0),0)</f>
        <v>0</v>
      </c>
      <c r="W363" s="39">
        <f t="shared" si="104"/>
        <v>0</v>
      </c>
      <c r="X363" s="38" t="str">
        <f>VLOOKUP($A363,Raw!$B$2:$DG$512,MATCH(DPMS!X$1,Raw!$B$1:$DG$1,0),0)</f>
        <v>0</v>
      </c>
      <c r="Y363" s="39">
        <f t="shared" si="105"/>
        <v>0</v>
      </c>
      <c r="Z363" s="38" t="str">
        <f>VLOOKUP($A363,Raw!$B$2:$DG$512,MATCH(DPMS!Z$1,Raw!$B$1:$DG$1,0),0)</f>
        <v>0</v>
      </c>
      <c r="AA363" s="39">
        <f t="shared" si="106"/>
        <v>0</v>
      </c>
      <c r="AB363" s="38" t="str">
        <f>VLOOKUP($A363,Raw!$B$2:$DG$512,MATCH(DPMS!AB$1,Raw!$B$1:$DG$1,0),0)</f>
        <v>6.34311</v>
      </c>
      <c r="AD363" s="25" t="e">
        <f t="shared" si="107"/>
        <v>#DIV/0!</v>
      </c>
      <c r="AE363" s="40" t="e">
        <f t="shared" si="108"/>
        <v>#DIV/0!</v>
      </c>
      <c r="AF363" s="40">
        <f t="shared" si="109"/>
        <v>2.1143700000000001</v>
      </c>
      <c r="AG363" s="40" t="e">
        <f t="shared" si="110"/>
        <v>#DIV/0!</v>
      </c>
      <c r="AH363" s="40">
        <f t="shared" si="111"/>
        <v>0</v>
      </c>
      <c r="AI363" s="40" t="e">
        <f t="shared" si="112"/>
        <v>#DIV/0!</v>
      </c>
      <c r="AJ363" s="40">
        <f t="shared" si="113"/>
        <v>2.1143700000000001</v>
      </c>
    </row>
    <row r="364" spans="1:36" x14ac:dyDescent="0.3">
      <c r="A364" s="1" t="s">
        <v>6043</v>
      </c>
      <c r="B364" s="36" t="str">
        <f>VLOOKUP($A364,Raw!$B$2:$DG$512,MATCH(DPMS!B$1,Raw!$B$1:$DG$1,0),0)</f>
        <v>0</v>
      </c>
      <c r="C364" s="37" t="e">
        <f t="shared" si="95"/>
        <v>#DIV/0!</v>
      </c>
      <c r="D364" s="36" t="str">
        <f>VLOOKUP($A364,Raw!$B$2:$DG$512,MATCH(DPMS!D$1,Raw!$B$1:$DG$1,0),0)</f>
        <v>0</v>
      </c>
      <c r="E364" s="37" t="e">
        <f t="shared" si="96"/>
        <v>#DIV/0!</v>
      </c>
      <c r="F364" s="36" t="str">
        <f>VLOOKUP($A364,Raw!$B$2:$DG$512,MATCH(DPMS!F$1,Raw!$B$1:$DG$1,0),0)</f>
        <v>0</v>
      </c>
      <c r="G364" s="37" t="e">
        <f t="shared" si="97"/>
        <v>#DIV/0!</v>
      </c>
      <c r="H364" s="36" t="str">
        <f>VLOOKUP($A364,Raw!$B$2:$DG$512,MATCH(DPMS!H$1,Raw!$B$1:$DG$1,0),0)</f>
        <v>0</v>
      </c>
      <c r="I364" s="37" t="e">
        <f t="shared" si="98"/>
        <v>#DIV/0!</v>
      </c>
      <c r="J364" s="36" t="str">
        <f>VLOOKUP($A364,Raw!$B$2:$DG$512,MATCH(DPMS!J$1,Raw!$B$1:$DG$1,0),0)</f>
        <v>0</v>
      </c>
      <c r="K364" s="37" t="e">
        <f t="shared" si="99"/>
        <v>#DIV/0!</v>
      </c>
      <c r="L364" s="36" t="str">
        <f>VLOOKUP($A364,Raw!$B$2:$DG$512,MATCH(DPMS!L$1,Raw!$B$1:$DG$1,0),0)</f>
        <v>0</v>
      </c>
      <c r="M364" s="37" t="e">
        <f t="shared" si="100"/>
        <v>#DIV/0!</v>
      </c>
      <c r="N364" s="36" t="str">
        <f>VLOOKUP($A364,Raw!$B$2:$DG$512,MATCH(DPMS!N$1,Raw!$B$1:$DG$1,0),0)</f>
        <v>0</v>
      </c>
      <c r="P364" s="38" t="str">
        <f>VLOOKUP($A364,Raw!$B$2:$DG$512,MATCH(DPMS!P$1,Raw!$B$1:$DG$1,0),0)</f>
        <v>0</v>
      </c>
      <c r="Q364" s="39" t="e">
        <f t="shared" si="101"/>
        <v>#DIV/0!</v>
      </c>
      <c r="R364" s="38" t="str">
        <f>VLOOKUP($A364,Raw!$B$2:$DG$512,MATCH(DPMS!R$1,Raw!$B$1:$DG$1,0),0)</f>
        <v>0</v>
      </c>
      <c r="S364" s="39" t="e">
        <f t="shared" si="102"/>
        <v>#DIV/0!</v>
      </c>
      <c r="T364" s="38" t="str">
        <f>VLOOKUP($A364,Raw!$B$2:$DG$512,MATCH(DPMS!T$1,Raw!$B$1:$DG$1,0),0)</f>
        <v>0</v>
      </c>
      <c r="U364" s="39" t="e">
        <f t="shared" si="103"/>
        <v>#DIV/0!</v>
      </c>
      <c r="V364" s="38" t="str">
        <f>VLOOKUP($A364,Raw!$B$2:$DG$512,MATCH(DPMS!V$1,Raw!$B$1:$DG$1,0),0)</f>
        <v>0</v>
      </c>
      <c r="W364" s="39" t="e">
        <f t="shared" si="104"/>
        <v>#DIV/0!</v>
      </c>
      <c r="X364" s="38" t="str">
        <f>VLOOKUP($A364,Raw!$B$2:$DG$512,MATCH(DPMS!X$1,Raw!$B$1:$DG$1,0),0)</f>
        <v>0</v>
      </c>
      <c r="Y364" s="39" t="e">
        <f t="shared" si="105"/>
        <v>#DIV/0!</v>
      </c>
      <c r="Z364" s="38" t="str">
        <f>VLOOKUP($A364,Raw!$B$2:$DG$512,MATCH(DPMS!Z$1,Raw!$B$1:$DG$1,0),0)</f>
        <v>0</v>
      </c>
      <c r="AA364" s="39" t="e">
        <f t="shared" si="106"/>
        <v>#DIV/0!</v>
      </c>
      <c r="AB364" s="38" t="str">
        <f>VLOOKUP($A364,Raw!$B$2:$DG$512,MATCH(DPMS!AB$1,Raw!$B$1:$DG$1,0),0)</f>
        <v>0</v>
      </c>
      <c r="AD364" s="25" t="e">
        <f t="shared" si="107"/>
        <v>#DIV/0!</v>
      </c>
      <c r="AE364" s="40" t="e">
        <f t="shared" si="108"/>
        <v>#DIV/0!</v>
      </c>
      <c r="AF364" s="40" t="e">
        <f t="shared" si="109"/>
        <v>#DIV/0!</v>
      </c>
      <c r="AG364" s="40" t="e">
        <f t="shared" si="110"/>
        <v>#DIV/0!</v>
      </c>
      <c r="AH364" s="40">
        <f t="shared" si="111"/>
        <v>0</v>
      </c>
      <c r="AI364" s="40" t="e">
        <f t="shared" si="112"/>
        <v>#DIV/0!</v>
      </c>
      <c r="AJ364" s="40" t="e">
        <f t="shared" si="113"/>
        <v>#DIV/0!</v>
      </c>
    </row>
    <row r="365" spans="1:36" x14ac:dyDescent="0.3">
      <c r="A365" s="1" t="s">
        <v>6055</v>
      </c>
      <c r="B365" s="36" t="str">
        <f>VLOOKUP($A365,Raw!$B$2:$DG$512,MATCH(DPMS!B$1,Raw!$B$1:$DG$1,0),0)</f>
        <v>0</v>
      </c>
      <c r="C365" s="37">
        <f t="shared" si="95"/>
        <v>0</v>
      </c>
      <c r="D365" s="36" t="str">
        <f>VLOOKUP($A365,Raw!$B$2:$DG$512,MATCH(DPMS!D$1,Raw!$B$1:$DG$1,0),0)</f>
        <v>1</v>
      </c>
      <c r="E365" s="37">
        <f t="shared" si="96"/>
        <v>0.2</v>
      </c>
      <c r="F365" s="36" t="str">
        <f>VLOOKUP($A365,Raw!$B$2:$DG$512,MATCH(DPMS!F$1,Raw!$B$1:$DG$1,0),0)</f>
        <v>4</v>
      </c>
      <c r="G365" s="37">
        <f t="shared" si="97"/>
        <v>0.8</v>
      </c>
      <c r="H365" s="36" t="str">
        <f>VLOOKUP($A365,Raw!$B$2:$DG$512,MATCH(DPMS!H$1,Raw!$B$1:$DG$1,0),0)</f>
        <v>0</v>
      </c>
      <c r="I365" s="37">
        <f t="shared" si="98"/>
        <v>0</v>
      </c>
      <c r="J365" s="36" t="str">
        <f>VLOOKUP($A365,Raw!$B$2:$DG$512,MATCH(DPMS!J$1,Raw!$B$1:$DG$1,0),0)</f>
        <v>0</v>
      </c>
      <c r="K365" s="37">
        <f t="shared" si="99"/>
        <v>0</v>
      </c>
      <c r="L365" s="36" t="str">
        <f>VLOOKUP($A365,Raw!$B$2:$DG$512,MATCH(DPMS!L$1,Raw!$B$1:$DG$1,0),0)</f>
        <v>0</v>
      </c>
      <c r="M365" s="37">
        <f t="shared" si="100"/>
        <v>0</v>
      </c>
      <c r="N365" s="36" t="str">
        <f>VLOOKUP($A365,Raw!$B$2:$DG$512,MATCH(DPMS!N$1,Raw!$B$1:$DG$1,0),0)</f>
        <v>5</v>
      </c>
      <c r="P365" s="38" t="str">
        <f>VLOOKUP($A365,Raw!$B$2:$DG$512,MATCH(DPMS!P$1,Raw!$B$1:$DG$1,0),0)</f>
        <v>0</v>
      </c>
      <c r="Q365" s="39">
        <f t="shared" si="101"/>
        <v>0</v>
      </c>
      <c r="R365" s="38" t="str">
        <f>VLOOKUP($A365,Raw!$B$2:$DG$512,MATCH(DPMS!R$1,Raw!$B$1:$DG$1,0),0)</f>
        <v>12.34</v>
      </c>
      <c r="S365" s="39">
        <f t="shared" si="102"/>
        <v>0.59873847646773415</v>
      </c>
      <c r="T365" s="38" t="str">
        <f>VLOOKUP($A365,Raw!$B$2:$DG$512,MATCH(DPMS!T$1,Raw!$B$1:$DG$1,0),0)</f>
        <v>8.27</v>
      </c>
      <c r="U365" s="39">
        <f t="shared" si="103"/>
        <v>0.40126152353226591</v>
      </c>
      <c r="V365" s="38" t="str">
        <f>VLOOKUP($A365,Raw!$B$2:$DG$512,MATCH(DPMS!V$1,Raw!$B$1:$DG$1,0),0)</f>
        <v>0</v>
      </c>
      <c r="W365" s="39">
        <f t="shared" si="104"/>
        <v>0</v>
      </c>
      <c r="X365" s="38" t="str">
        <f>VLOOKUP($A365,Raw!$B$2:$DG$512,MATCH(DPMS!X$1,Raw!$B$1:$DG$1,0),0)</f>
        <v>0</v>
      </c>
      <c r="Y365" s="39">
        <f t="shared" si="105"/>
        <v>0</v>
      </c>
      <c r="Z365" s="38" t="str">
        <f>VLOOKUP($A365,Raw!$B$2:$DG$512,MATCH(DPMS!Z$1,Raw!$B$1:$DG$1,0),0)</f>
        <v>0</v>
      </c>
      <c r="AA365" s="39">
        <f t="shared" si="106"/>
        <v>0</v>
      </c>
      <c r="AB365" s="38" t="str">
        <f>VLOOKUP($A365,Raw!$B$2:$DG$512,MATCH(DPMS!AB$1,Raw!$B$1:$DG$1,0),0)</f>
        <v>20.61</v>
      </c>
      <c r="AD365" s="25" t="e">
        <f t="shared" si="107"/>
        <v>#DIV/0!</v>
      </c>
      <c r="AE365" s="40">
        <f t="shared" si="108"/>
        <v>12.34</v>
      </c>
      <c r="AF365" s="40">
        <f t="shared" si="109"/>
        <v>2.0674999999999999</v>
      </c>
      <c r="AG365" s="40" t="e">
        <f t="shared" si="110"/>
        <v>#DIV/0!</v>
      </c>
      <c r="AH365" s="40">
        <f t="shared" si="111"/>
        <v>0</v>
      </c>
      <c r="AI365" s="40" t="e">
        <f t="shared" si="112"/>
        <v>#DIV/0!</v>
      </c>
      <c r="AJ365" s="40">
        <f t="shared" si="113"/>
        <v>4.1219999999999999</v>
      </c>
    </row>
    <row r="366" spans="1:36" x14ac:dyDescent="0.3">
      <c r="A366" s="1" t="s">
        <v>6068</v>
      </c>
      <c r="B366" s="36" t="str">
        <f>VLOOKUP($A366,Raw!$B$2:$DG$512,MATCH(DPMS!B$1,Raw!$B$1:$DG$1,0),0)</f>
        <v>0</v>
      </c>
      <c r="C366" s="37" t="e">
        <f t="shared" si="95"/>
        <v>#DIV/0!</v>
      </c>
      <c r="D366" s="36" t="str">
        <f>VLOOKUP($A366,Raw!$B$2:$DG$512,MATCH(DPMS!D$1,Raw!$B$1:$DG$1,0),0)</f>
        <v>0</v>
      </c>
      <c r="E366" s="37" t="e">
        <f t="shared" si="96"/>
        <v>#DIV/0!</v>
      </c>
      <c r="F366" s="36" t="str">
        <f>VLOOKUP($A366,Raw!$B$2:$DG$512,MATCH(DPMS!F$1,Raw!$B$1:$DG$1,0),0)</f>
        <v>0</v>
      </c>
      <c r="G366" s="37" t="e">
        <f t="shared" si="97"/>
        <v>#DIV/0!</v>
      </c>
      <c r="H366" s="36" t="str">
        <f>VLOOKUP($A366,Raw!$B$2:$DG$512,MATCH(DPMS!H$1,Raw!$B$1:$DG$1,0),0)</f>
        <v>0</v>
      </c>
      <c r="I366" s="37" t="e">
        <f t="shared" si="98"/>
        <v>#DIV/0!</v>
      </c>
      <c r="J366" s="36" t="str">
        <f>VLOOKUP($A366,Raw!$B$2:$DG$512,MATCH(DPMS!J$1,Raw!$B$1:$DG$1,0),0)</f>
        <v>0</v>
      </c>
      <c r="K366" s="37" t="e">
        <f t="shared" si="99"/>
        <v>#DIV/0!</v>
      </c>
      <c r="L366" s="36" t="str">
        <f>VLOOKUP($A366,Raw!$B$2:$DG$512,MATCH(DPMS!L$1,Raw!$B$1:$DG$1,0),0)</f>
        <v>0</v>
      </c>
      <c r="M366" s="37" t="e">
        <f t="shared" si="100"/>
        <v>#DIV/0!</v>
      </c>
      <c r="N366" s="36" t="str">
        <f>VLOOKUP($A366,Raw!$B$2:$DG$512,MATCH(DPMS!N$1,Raw!$B$1:$DG$1,0),0)</f>
        <v>0</v>
      </c>
      <c r="P366" s="38" t="str">
        <f>VLOOKUP($A366,Raw!$B$2:$DG$512,MATCH(DPMS!P$1,Raw!$B$1:$DG$1,0),0)</f>
        <v>0</v>
      </c>
      <c r="Q366" s="39" t="e">
        <f t="shared" si="101"/>
        <v>#DIV/0!</v>
      </c>
      <c r="R366" s="38" t="str">
        <f>VLOOKUP($A366,Raw!$B$2:$DG$512,MATCH(DPMS!R$1,Raw!$B$1:$DG$1,0),0)</f>
        <v>0</v>
      </c>
      <c r="S366" s="39" t="e">
        <f t="shared" si="102"/>
        <v>#DIV/0!</v>
      </c>
      <c r="T366" s="38" t="str">
        <f>VLOOKUP($A366,Raw!$B$2:$DG$512,MATCH(DPMS!T$1,Raw!$B$1:$DG$1,0),0)</f>
        <v>0</v>
      </c>
      <c r="U366" s="39" t="e">
        <f t="shared" si="103"/>
        <v>#DIV/0!</v>
      </c>
      <c r="V366" s="38" t="str">
        <f>VLOOKUP($A366,Raw!$B$2:$DG$512,MATCH(DPMS!V$1,Raw!$B$1:$DG$1,0),0)</f>
        <v>0</v>
      </c>
      <c r="W366" s="39" t="e">
        <f t="shared" si="104"/>
        <v>#DIV/0!</v>
      </c>
      <c r="X366" s="38" t="str">
        <f>VLOOKUP($A366,Raw!$B$2:$DG$512,MATCH(DPMS!X$1,Raw!$B$1:$DG$1,0),0)</f>
        <v>0</v>
      </c>
      <c r="Y366" s="39" t="e">
        <f t="shared" si="105"/>
        <v>#DIV/0!</v>
      </c>
      <c r="Z366" s="38" t="str">
        <f>VLOOKUP($A366,Raw!$B$2:$DG$512,MATCH(DPMS!Z$1,Raw!$B$1:$DG$1,0),0)</f>
        <v>0</v>
      </c>
      <c r="AA366" s="39" t="e">
        <f t="shared" si="106"/>
        <v>#DIV/0!</v>
      </c>
      <c r="AB366" s="38" t="str">
        <f>VLOOKUP($A366,Raw!$B$2:$DG$512,MATCH(DPMS!AB$1,Raw!$B$1:$DG$1,0),0)</f>
        <v>0</v>
      </c>
      <c r="AD366" s="25" t="e">
        <f t="shared" si="107"/>
        <v>#DIV/0!</v>
      </c>
      <c r="AE366" s="40" t="e">
        <f t="shared" si="108"/>
        <v>#DIV/0!</v>
      </c>
      <c r="AF366" s="40" t="e">
        <f t="shared" si="109"/>
        <v>#DIV/0!</v>
      </c>
      <c r="AG366" s="40" t="e">
        <f t="shared" si="110"/>
        <v>#DIV/0!</v>
      </c>
      <c r="AH366" s="40">
        <f t="shared" si="111"/>
        <v>0</v>
      </c>
      <c r="AI366" s="40" t="e">
        <f t="shared" si="112"/>
        <v>#DIV/0!</v>
      </c>
      <c r="AJ366" s="40" t="e">
        <f t="shared" si="113"/>
        <v>#DIV/0!</v>
      </c>
    </row>
    <row r="367" spans="1:36" x14ac:dyDescent="0.3">
      <c r="A367" s="1" t="s">
        <v>6074</v>
      </c>
      <c r="B367" s="36" t="str">
        <f>VLOOKUP($A367,Raw!$B$2:$DG$512,MATCH(DPMS!B$1,Raw!$B$1:$DG$1,0),0)</f>
        <v>0</v>
      </c>
      <c r="C367" s="37">
        <f t="shared" si="95"/>
        <v>0</v>
      </c>
      <c r="D367" s="36" t="str">
        <f>VLOOKUP($A367,Raw!$B$2:$DG$512,MATCH(DPMS!D$1,Raw!$B$1:$DG$1,0),0)</f>
        <v>0</v>
      </c>
      <c r="E367" s="37">
        <f t="shared" si="96"/>
        <v>0</v>
      </c>
      <c r="F367" s="36" t="str">
        <f>VLOOKUP($A367,Raw!$B$2:$DG$512,MATCH(DPMS!F$1,Raw!$B$1:$DG$1,0),0)</f>
        <v>53</v>
      </c>
      <c r="G367" s="37">
        <f t="shared" si="97"/>
        <v>0.8833333333333333</v>
      </c>
      <c r="H367" s="36" t="str">
        <f>VLOOKUP($A367,Raw!$B$2:$DG$512,MATCH(DPMS!H$1,Raw!$B$1:$DG$1,0),0)</f>
        <v>7</v>
      </c>
      <c r="I367" s="37">
        <f t="shared" si="98"/>
        <v>0.11666666666666667</v>
      </c>
      <c r="J367" s="36" t="str">
        <f>VLOOKUP($A367,Raw!$B$2:$DG$512,MATCH(DPMS!J$1,Raw!$B$1:$DG$1,0),0)</f>
        <v>0</v>
      </c>
      <c r="K367" s="37">
        <f t="shared" si="99"/>
        <v>0</v>
      </c>
      <c r="L367" s="36" t="str">
        <f>VLOOKUP($A367,Raw!$B$2:$DG$512,MATCH(DPMS!L$1,Raw!$B$1:$DG$1,0),0)</f>
        <v>0</v>
      </c>
      <c r="M367" s="37">
        <f t="shared" si="100"/>
        <v>0</v>
      </c>
      <c r="N367" s="36" t="str">
        <f>VLOOKUP($A367,Raw!$B$2:$DG$512,MATCH(DPMS!N$1,Raw!$B$1:$DG$1,0),0)</f>
        <v>60</v>
      </c>
      <c r="P367" s="38" t="str">
        <f>VLOOKUP($A367,Raw!$B$2:$DG$512,MATCH(DPMS!P$1,Raw!$B$1:$DG$1,0),0)</f>
        <v>0</v>
      </c>
      <c r="Q367" s="39">
        <f t="shared" si="101"/>
        <v>0</v>
      </c>
      <c r="R367" s="38" t="str">
        <f>VLOOKUP($A367,Raw!$B$2:$DG$512,MATCH(DPMS!R$1,Raw!$B$1:$DG$1,0),0)</f>
        <v>0</v>
      </c>
      <c r="S367" s="39">
        <f t="shared" si="102"/>
        <v>0</v>
      </c>
      <c r="T367" s="38" t="str">
        <f>VLOOKUP($A367,Raw!$B$2:$DG$512,MATCH(DPMS!T$1,Raw!$B$1:$DG$1,0),0)</f>
        <v>55.97</v>
      </c>
      <c r="U367" s="39">
        <f t="shared" si="103"/>
        <v>0.8898251192368839</v>
      </c>
      <c r="V367" s="38" t="str">
        <f>VLOOKUP($A367,Raw!$B$2:$DG$512,MATCH(DPMS!V$1,Raw!$B$1:$DG$1,0),0)</f>
        <v>6.93</v>
      </c>
      <c r="W367" s="39">
        <f t="shared" si="104"/>
        <v>0.11017488076311606</v>
      </c>
      <c r="X367" s="38" t="str">
        <f>VLOOKUP($A367,Raw!$B$2:$DG$512,MATCH(DPMS!X$1,Raw!$B$1:$DG$1,0),0)</f>
        <v>0</v>
      </c>
      <c r="Y367" s="39">
        <f t="shared" si="105"/>
        <v>0</v>
      </c>
      <c r="Z367" s="38" t="str">
        <f>VLOOKUP($A367,Raw!$B$2:$DG$512,MATCH(DPMS!Z$1,Raw!$B$1:$DG$1,0),0)</f>
        <v>0</v>
      </c>
      <c r="AA367" s="39">
        <f t="shared" si="106"/>
        <v>0</v>
      </c>
      <c r="AB367" s="38" t="str">
        <f>VLOOKUP($A367,Raw!$B$2:$DG$512,MATCH(DPMS!AB$1,Raw!$B$1:$DG$1,0),0)</f>
        <v>62.9</v>
      </c>
      <c r="AD367" s="25" t="e">
        <f t="shared" si="107"/>
        <v>#DIV/0!</v>
      </c>
      <c r="AE367" s="40" t="e">
        <f t="shared" si="108"/>
        <v>#DIV/0!</v>
      </c>
      <c r="AF367" s="40">
        <f t="shared" si="109"/>
        <v>1.0560377358490567</v>
      </c>
      <c r="AG367" s="40">
        <f t="shared" si="110"/>
        <v>0.99</v>
      </c>
      <c r="AH367" s="40">
        <f t="shared" si="111"/>
        <v>0</v>
      </c>
      <c r="AI367" s="40" t="e">
        <f t="shared" si="112"/>
        <v>#DIV/0!</v>
      </c>
      <c r="AJ367" s="40">
        <f t="shared" si="113"/>
        <v>1.0483333333333333</v>
      </c>
    </row>
    <row r="368" spans="1:36" x14ac:dyDescent="0.3">
      <c r="A368" s="1" t="s">
        <v>6092</v>
      </c>
      <c r="B368" s="36" t="str">
        <f>VLOOKUP($A368,Raw!$B$2:$DG$512,MATCH(DPMS!B$1,Raw!$B$1:$DG$1,0),0)</f>
        <v>0</v>
      </c>
      <c r="C368" s="37">
        <f t="shared" si="95"/>
        <v>0</v>
      </c>
      <c r="D368" s="36" t="str">
        <f>VLOOKUP($A368,Raw!$B$2:$DG$512,MATCH(DPMS!D$1,Raw!$B$1:$DG$1,0),0)</f>
        <v>1</v>
      </c>
      <c r="E368" s="37">
        <f t="shared" si="96"/>
        <v>0.1</v>
      </c>
      <c r="F368" s="36" t="str">
        <f>VLOOKUP($A368,Raw!$B$2:$DG$512,MATCH(DPMS!F$1,Raw!$B$1:$DG$1,0),0)</f>
        <v>9</v>
      </c>
      <c r="G368" s="37">
        <f t="shared" si="97"/>
        <v>0.9</v>
      </c>
      <c r="H368" s="36" t="str">
        <f>VLOOKUP($A368,Raw!$B$2:$DG$512,MATCH(DPMS!H$1,Raw!$B$1:$DG$1,0),0)</f>
        <v>0</v>
      </c>
      <c r="I368" s="37">
        <f t="shared" si="98"/>
        <v>0</v>
      </c>
      <c r="J368" s="36" t="str">
        <f>VLOOKUP($A368,Raw!$B$2:$DG$512,MATCH(DPMS!J$1,Raw!$B$1:$DG$1,0),0)</f>
        <v>0</v>
      </c>
      <c r="K368" s="37">
        <f t="shared" si="99"/>
        <v>0</v>
      </c>
      <c r="L368" s="36" t="str">
        <f>VLOOKUP($A368,Raw!$B$2:$DG$512,MATCH(DPMS!L$1,Raw!$B$1:$DG$1,0),0)</f>
        <v>0</v>
      </c>
      <c r="M368" s="37">
        <f t="shared" si="100"/>
        <v>0</v>
      </c>
      <c r="N368" s="36" t="str">
        <f>VLOOKUP($A368,Raw!$B$2:$DG$512,MATCH(DPMS!N$1,Raw!$B$1:$DG$1,0),0)</f>
        <v>10</v>
      </c>
      <c r="P368" s="38" t="str">
        <f>VLOOKUP($A368,Raw!$B$2:$DG$512,MATCH(DPMS!P$1,Raw!$B$1:$DG$1,0),0)</f>
        <v>0</v>
      </c>
      <c r="Q368" s="39">
        <f t="shared" si="101"/>
        <v>0</v>
      </c>
      <c r="R368" s="38" t="str">
        <f>VLOOKUP($A368,Raw!$B$2:$DG$512,MATCH(DPMS!R$1,Raw!$B$1:$DG$1,0),0)</f>
        <v>0.56</v>
      </c>
      <c r="S368" s="39">
        <f t="shared" si="102"/>
        <v>9.0614886731391592E-2</v>
      </c>
      <c r="T368" s="38" t="str">
        <f>VLOOKUP($A368,Raw!$B$2:$DG$512,MATCH(DPMS!T$1,Raw!$B$1:$DG$1,0),0)</f>
        <v>5.62</v>
      </c>
      <c r="U368" s="39">
        <f t="shared" si="103"/>
        <v>0.90938511326860849</v>
      </c>
      <c r="V368" s="38" t="str">
        <f>VLOOKUP($A368,Raw!$B$2:$DG$512,MATCH(DPMS!V$1,Raw!$B$1:$DG$1,0),0)</f>
        <v>0</v>
      </c>
      <c r="W368" s="39">
        <f t="shared" si="104"/>
        <v>0</v>
      </c>
      <c r="X368" s="38" t="str">
        <f>VLOOKUP($A368,Raw!$B$2:$DG$512,MATCH(DPMS!X$1,Raw!$B$1:$DG$1,0),0)</f>
        <v>0</v>
      </c>
      <c r="Y368" s="39">
        <f t="shared" si="105"/>
        <v>0</v>
      </c>
      <c r="Z368" s="38" t="str">
        <f>VLOOKUP($A368,Raw!$B$2:$DG$512,MATCH(DPMS!Z$1,Raw!$B$1:$DG$1,0),0)</f>
        <v>0</v>
      </c>
      <c r="AA368" s="39">
        <f t="shared" si="106"/>
        <v>0</v>
      </c>
      <c r="AB368" s="38" t="str">
        <f>VLOOKUP($A368,Raw!$B$2:$DG$512,MATCH(DPMS!AB$1,Raw!$B$1:$DG$1,0),0)</f>
        <v>6.18</v>
      </c>
      <c r="AD368" s="25" t="e">
        <f t="shared" si="107"/>
        <v>#DIV/0!</v>
      </c>
      <c r="AE368" s="40">
        <f t="shared" si="108"/>
        <v>0.56000000000000005</v>
      </c>
      <c r="AF368" s="40">
        <f t="shared" si="109"/>
        <v>0.62444444444444447</v>
      </c>
      <c r="AG368" s="40" t="e">
        <f t="shared" si="110"/>
        <v>#DIV/0!</v>
      </c>
      <c r="AH368" s="40">
        <f t="shared" si="111"/>
        <v>0</v>
      </c>
      <c r="AI368" s="40" t="e">
        <f t="shared" si="112"/>
        <v>#DIV/0!</v>
      </c>
      <c r="AJ368" s="40">
        <f t="shared" si="113"/>
        <v>0.61799999999999999</v>
      </c>
    </row>
    <row r="369" spans="1:36" x14ac:dyDescent="0.3">
      <c r="A369" s="1" t="s">
        <v>6097</v>
      </c>
      <c r="B369" s="36" t="str">
        <f>VLOOKUP($A369,Raw!$B$2:$DG$512,MATCH(DPMS!B$1,Raw!$B$1:$DG$1,0),0)</f>
        <v>0</v>
      </c>
      <c r="C369" s="37">
        <f t="shared" si="95"/>
        <v>0</v>
      </c>
      <c r="D369" s="36" t="str">
        <f>VLOOKUP($A369,Raw!$B$2:$DG$512,MATCH(DPMS!D$1,Raw!$B$1:$DG$1,0),0)</f>
        <v>8</v>
      </c>
      <c r="E369" s="37">
        <f t="shared" si="96"/>
        <v>0.12121212121212122</v>
      </c>
      <c r="F369" s="36" t="str">
        <f>VLOOKUP($A369,Raw!$B$2:$DG$512,MATCH(DPMS!F$1,Raw!$B$1:$DG$1,0),0)</f>
        <v>53</v>
      </c>
      <c r="G369" s="37">
        <f t="shared" si="97"/>
        <v>0.80303030303030298</v>
      </c>
      <c r="H369" s="36" t="str">
        <f>VLOOKUP($A369,Raw!$B$2:$DG$512,MATCH(DPMS!H$1,Raw!$B$1:$DG$1,0),0)</f>
        <v>5</v>
      </c>
      <c r="I369" s="37">
        <f t="shared" si="98"/>
        <v>7.575757575757576E-2</v>
      </c>
      <c r="J369" s="36" t="str">
        <f>VLOOKUP($A369,Raw!$B$2:$DG$512,MATCH(DPMS!J$1,Raw!$B$1:$DG$1,0),0)</f>
        <v>0</v>
      </c>
      <c r="K369" s="37">
        <f t="shared" si="99"/>
        <v>0</v>
      </c>
      <c r="L369" s="36" t="str">
        <f>VLOOKUP($A369,Raw!$B$2:$DG$512,MATCH(DPMS!L$1,Raw!$B$1:$DG$1,0),0)</f>
        <v>0</v>
      </c>
      <c r="M369" s="37">
        <f t="shared" si="100"/>
        <v>0</v>
      </c>
      <c r="N369" s="36" t="str">
        <f>VLOOKUP($A369,Raw!$B$2:$DG$512,MATCH(DPMS!N$1,Raw!$B$1:$DG$1,0),0)</f>
        <v>66</v>
      </c>
      <c r="P369" s="38" t="str">
        <f>VLOOKUP($A369,Raw!$B$2:$DG$512,MATCH(DPMS!P$1,Raw!$B$1:$DG$1,0),0)</f>
        <v>0</v>
      </c>
      <c r="Q369" s="39">
        <f t="shared" si="101"/>
        <v>0</v>
      </c>
      <c r="R369" s="38" t="str">
        <f>VLOOKUP($A369,Raw!$B$2:$DG$512,MATCH(DPMS!R$1,Raw!$B$1:$DG$1,0),0)</f>
        <v>18.06</v>
      </c>
      <c r="S369" s="39">
        <f t="shared" si="102"/>
        <v>7.8494436717663416E-2</v>
      </c>
      <c r="T369" s="38" t="str">
        <f>VLOOKUP($A369,Raw!$B$2:$DG$512,MATCH(DPMS!T$1,Raw!$B$1:$DG$1,0),0)</f>
        <v>201.56</v>
      </c>
      <c r="U369" s="39">
        <f t="shared" si="103"/>
        <v>0.87604311543810842</v>
      </c>
      <c r="V369" s="38" t="str">
        <f>VLOOKUP($A369,Raw!$B$2:$DG$512,MATCH(DPMS!V$1,Raw!$B$1:$DG$1,0),0)</f>
        <v>10.46</v>
      </c>
      <c r="W369" s="39">
        <f t="shared" si="104"/>
        <v>4.5462447844228093E-2</v>
      </c>
      <c r="X369" s="38" t="str">
        <f>VLOOKUP($A369,Raw!$B$2:$DG$512,MATCH(DPMS!X$1,Raw!$B$1:$DG$1,0),0)</f>
        <v>0</v>
      </c>
      <c r="Y369" s="39">
        <f t="shared" si="105"/>
        <v>0</v>
      </c>
      <c r="Z369" s="38" t="str">
        <f>VLOOKUP($A369,Raw!$B$2:$DG$512,MATCH(DPMS!Z$1,Raw!$B$1:$DG$1,0),0)</f>
        <v>0</v>
      </c>
      <c r="AA369" s="39">
        <f t="shared" si="106"/>
        <v>0</v>
      </c>
      <c r="AB369" s="38" t="str">
        <f>VLOOKUP($A369,Raw!$B$2:$DG$512,MATCH(DPMS!AB$1,Raw!$B$1:$DG$1,0),0)</f>
        <v>230.08</v>
      </c>
      <c r="AD369" s="25" t="e">
        <f t="shared" si="107"/>
        <v>#DIV/0!</v>
      </c>
      <c r="AE369" s="40">
        <f t="shared" si="108"/>
        <v>2.2574999999999998</v>
      </c>
      <c r="AF369" s="40">
        <f t="shared" si="109"/>
        <v>3.8030188679245285</v>
      </c>
      <c r="AG369" s="40">
        <f t="shared" si="110"/>
        <v>2.0920000000000001</v>
      </c>
      <c r="AH369" s="40">
        <f t="shared" si="111"/>
        <v>0</v>
      </c>
      <c r="AI369" s="40" t="e">
        <f t="shared" si="112"/>
        <v>#DIV/0!</v>
      </c>
      <c r="AJ369" s="40">
        <f t="shared" si="113"/>
        <v>3.4860606060606063</v>
      </c>
    </row>
    <row r="370" spans="1:36" x14ac:dyDescent="0.3">
      <c r="A370" s="1" t="s">
        <v>6116</v>
      </c>
      <c r="B370" s="36" t="str">
        <f>VLOOKUP($A370,Raw!$B$2:$DG$512,MATCH(DPMS!B$1,Raw!$B$1:$DG$1,0),0)</f>
        <v>0</v>
      </c>
      <c r="C370" s="37">
        <f t="shared" si="95"/>
        <v>0</v>
      </c>
      <c r="D370" s="36" t="str">
        <f>VLOOKUP($A370,Raw!$B$2:$DG$512,MATCH(DPMS!D$1,Raw!$B$1:$DG$1,0),0)</f>
        <v>30</v>
      </c>
      <c r="E370" s="37">
        <f t="shared" si="96"/>
        <v>0.14150943396226415</v>
      </c>
      <c r="F370" s="36" t="str">
        <f>VLOOKUP($A370,Raw!$B$2:$DG$512,MATCH(DPMS!F$1,Raw!$B$1:$DG$1,0),0)</f>
        <v>182</v>
      </c>
      <c r="G370" s="37">
        <f t="shared" si="97"/>
        <v>0.85849056603773588</v>
      </c>
      <c r="H370" s="36" t="str">
        <f>VLOOKUP($A370,Raw!$B$2:$DG$512,MATCH(DPMS!H$1,Raw!$B$1:$DG$1,0),0)</f>
        <v>0</v>
      </c>
      <c r="I370" s="37">
        <f t="shared" si="98"/>
        <v>0</v>
      </c>
      <c r="J370" s="36" t="str">
        <f>VLOOKUP($A370,Raw!$B$2:$DG$512,MATCH(DPMS!J$1,Raw!$B$1:$DG$1,0),0)</f>
        <v>0</v>
      </c>
      <c r="K370" s="37">
        <f t="shared" si="99"/>
        <v>0</v>
      </c>
      <c r="L370" s="36" t="str">
        <f>VLOOKUP($A370,Raw!$B$2:$DG$512,MATCH(DPMS!L$1,Raw!$B$1:$DG$1,0),0)</f>
        <v>0</v>
      </c>
      <c r="M370" s="37">
        <f t="shared" si="100"/>
        <v>0</v>
      </c>
      <c r="N370" s="36" t="str">
        <f>VLOOKUP($A370,Raw!$B$2:$DG$512,MATCH(DPMS!N$1,Raw!$B$1:$DG$1,0),0)</f>
        <v>212</v>
      </c>
      <c r="P370" s="38" t="str">
        <f>VLOOKUP($A370,Raw!$B$2:$DG$512,MATCH(DPMS!P$1,Raw!$B$1:$DG$1,0),0)</f>
        <v>0</v>
      </c>
      <c r="Q370" s="39">
        <f t="shared" si="101"/>
        <v>0</v>
      </c>
      <c r="R370" s="38" t="str">
        <f>VLOOKUP($A370,Raw!$B$2:$DG$512,MATCH(DPMS!R$1,Raw!$B$1:$DG$1,0),0)</f>
        <v>142.27</v>
      </c>
      <c r="S370" s="39">
        <f t="shared" si="102"/>
        <v>0.2759470101053203</v>
      </c>
      <c r="T370" s="38" t="str">
        <f>VLOOKUP($A370,Raw!$B$2:$DG$512,MATCH(DPMS!T$1,Raw!$B$1:$DG$1,0),0)</f>
        <v>373.3</v>
      </c>
      <c r="U370" s="39">
        <f t="shared" si="103"/>
        <v>0.72405298989467959</v>
      </c>
      <c r="V370" s="38" t="str">
        <f>VLOOKUP($A370,Raw!$B$2:$DG$512,MATCH(DPMS!V$1,Raw!$B$1:$DG$1,0),0)</f>
        <v>0</v>
      </c>
      <c r="W370" s="39">
        <f t="shared" si="104"/>
        <v>0</v>
      </c>
      <c r="X370" s="38" t="str">
        <f>VLOOKUP($A370,Raw!$B$2:$DG$512,MATCH(DPMS!X$1,Raw!$B$1:$DG$1,0),0)</f>
        <v>0</v>
      </c>
      <c r="Y370" s="39">
        <f t="shared" si="105"/>
        <v>0</v>
      </c>
      <c r="Z370" s="38" t="str">
        <f>VLOOKUP($A370,Raw!$B$2:$DG$512,MATCH(DPMS!Z$1,Raw!$B$1:$DG$1,0),0)</f>
        <v>0</v>
      </c>
      <c r="AA370" s="39">
        <f t="shared" si="106"/>
        <v>0</v>
      </c>
      <c r="AB370" s="38" t="str">
        <f>VLOOKUP($A370,Raw!$B$2:$DG$512,MATCH(DPMS!AB$1,Raw!$B$1:$DG$1,0),0)</f>
        <v>515.57</v>
      </c>
      <c r="AD370" s="25" t="e">
        <f t="shared" si="107"/>
        <v>#DIV/0!</v>
      </c>
      <c r="AE370" s="40">
        <f t="shared" si="108"/>
        <v>4.7423333333333337</v>
      </c>
      <c r="AF370" s="40">
        <f t="shared" si="109"/>
        <v>2.0510989010989014</v>
      </c>
      <c r="AG370" s="40" t="e">
        <f t="shared" si="110"/>
        <v>#DIV/0!</v>
      </c>
      <c r="AH370" s="40">
        <f t="shared" si="111"/>
        <v>0</v>
      </c>
      <c r="AI370" s="40" t="e">
        <f t="shared" si="112"/>
        <v>#DIV/0!</v>
      </c>
      <c r="AJ370" s="40">
        <f t="shared" si="113"/>
        <v>2.4319339622641514</v>
      </c>
    </row>
    <row r="371" spans="1:36" x14ac:dyDescent="0.3">
      <c r="A371" s="1" t="s">
        <v>6133</v>
      </c>
      <c r="B371" s="36" t="str">
        <f>VLOOKUP($A371,Raw!$B$2:$DG$512,MATCH(DPMS!B$1,Raw!$B$1:$DG$1,0),0)</f>
        <v>0</v>
      </c>
      <c r="C371" s="37" t="e">
        <f t="shared" si="95"/>
        <v>#DIV/0!</v>
      </c>
      <c r="D371" s="36" t="str">
        <f>VLOOKUP($A371,Raw!$B$2:$DG$512,MATCH(DPMS!D$1,Raw!$B$1:$DG$1,0),0)</f>
        <v>0</v>
      </c>
      <c r="E371" s="37" t="e">
        <f t="shared" si="96"/>
        <v>#DIV/0!</v>
      </c>
      <c r="F371" s="36" t="str">
        <f>VLOOKUP($A371,Raw!$B$2:$DG$512,MATCH(DPMS!F$1,Raw!$B$1:$DG$1,0),0)</f>
        <v>0</v>
      </c>
      <c r="G371" s="37" t="e">
        <f t="shared" si="97"/>
        <v>#DIV/0!</v>
      </c>
      <c r="H371" s="36" t="str">
        <f>VLOOKUP($A371,Raw!$B$2:$DG$512,MATCH(DPMS!H$1,Raw!$B$1:$DG$1,0),0)</f>
        <v>0</v>
      </c>
      <c r="I371" s="37" t="e">
        <f t="shared" si="98"/>
        <v>#DIV/0!</v>
      </c>
      <c r="J371" s="36" t="str">
        <f>VLOOKUP($A371,Raw!$B$2:$DG$512,MATCH(DPMS!J$1,Raw!$B$1:$DG$1,0),0)</f>
        <v>0</v>
      </c>
      <c r="K371" s="37" t="e">
        <f t="shared" si="99"/>
        <v>#DIV/0!</v>
      </c>
      <c r="L371" s="36" t="str">
        <f>VLOOKUP($A371,Raw!$B$2:$DG$512,MATCH(DPMS!L$1,Raw!$B$1:$DG$1,0),0)</f>
        <v>0</v>
      </c>
      <c r="M371" s="37" t="e">
        <f t="shared" si="100"/>
        <v>#DIV/0!</v>
      </c>
      <c r="N371" s="36" t="str">
        <f>VLOOKUP($A371,Raw!$B$2:$DG$512,MATCH(DPMS!N$1,Raw!$B$1:$DG$1,0),0)</f>
        <v>0</v>
      </c>
      <c r="P371" s="38" t="str">
        <f>VLOOKUP($A371,Raw!$B$2:$DG$512,MATCH(DPMS!P$1,Raw!$B$1:$DG$1,0),0)</f>
        <v>0</v>
      </c>
      <c r="Q371" s="39" t="e">
        <f t="shared" si="101"/>
        <v>#DIV/0!</v>
      </c>
      <c r="R371" s="38" t="str">
        <f>VLOOKUP($A371,Raw!$B$2:$DG$512,MATCH(DPMS!R$1,Raw!$B$1:$DG$1,0),0)</f>
        <v>0</v>
      </c>
      <c r="S371" s="39" t="e">
        <f t="shared" si="102"/>
        <v>#DIV/0!</v>
      </c>
      <c r="T371" s="38" t="str">
        <f>VLOOKUP($A371,Raw!$B$2:$DG$512,MATCH(DPMS!T$1,Raw!$B$1:$DG$1,0),0)</f>
        <v>0</v>
      </c>
      <c r="U371" s="39" t="e">
        <f t="shared" si="103"/>
        <v>#DIV/0!</v>
      </c>
      <c r="V371" s="38" t="str">
        <f>VLOOKUP($A371,Raw!$B$2:$DG$512,MATCH(DPMS!V$1,Raw!$B$1:$DG$1,0),0)</f>
        <v>0</v>
      </c>
      <c r="W371" s="39" t="e">
        <f t="shared" si="104"/>
        <v>#DIV/0!</v>
      </c>
      <c r="X371" s="38" t="str">
        <f>VLOOKUP($A371,Raw!$B$2:$DG$512,MATCH(DPMS!X$1,Raw!$B$1:$DG$1,0),0)</f>
        <v>0</v>
      </c>
      <c r="Y371" s="39" t="e">
        <f t="shared" si="105"/>
        <v>#DIV/0!</v>
      </c>
      <c r="Z371" s="38" t="str">
        <f>VLOOKUP($A371,Raw!$B$2:$DG$512,MATCH(DPMS!Z$1,Raw!$B$1:$DG$1,0),0)</f>
        <v>0</v>
      </c>
      <c r="AA371" s="39" t="e">
        <f t="shared" si="106"/>
        <v>#DIV/0!</v>
      </c>
      <c r="AB371" s="38" t="str">
        <f>VLOOKUP($A371,Raw!$B$2:$DG$512,MATCH(DPMS!AB$1,Raw!$B$1:$DG$1,0),0)</f>
        <v>0</v>
      </c>
      <c r="AD371" s="25" t="e">
        <f t="shared" si="107"/>
        <v>#DIV/0!</v>
      </c>
      <c r="AE371" s="40" t="e">
        <f t="shared" si="108"/>
        <v>#DIV/0!</v>
      </c>
      <c r="AF371" s="40" t="e">
        <f t="shared" si="109"/>
        <v>#DIV/0!</v>
      </c>
      <c r="AG371" s="40" t="e">
        <f t="shared" si="110"/>
        <v>#DIV/0!</v>
      </c>
      <c r="AH371" s="40">
        <f t="shared" si="111"/>
        <v>0</v>
      </c>
      <c r="AI371" s="40" t="e">
        <f t="shared" si="112"/>
        <v>#DIV/0!</v>
      </c>
      <c r="AJ371" s="40" t="e">
        <f t="shared" si="113"/>
        <v>#DIV/0!</v>
      </c>
    </row>
    <row r="372" spans="1:36" x14ac:dyDescent="0.3">
      <c r="A372" s="1" t="s">
        <v>6142</v>
      </c>
      <c r="B372" s="36" t="str">
        <f>VLOOKUP($A372,Raw!$B$2:$DG$512,MATCH(DPMS!B$1,Raw!$B$1:$DG$1,0),0)</f>
        <v>0</v>
      </c>
      <c r="C372" s="37" t="e">
        <f t="shared" si="95"/>
        <v>#DIV/0!</v>
      </c>
      <c r="D372" s="36" t="str">
        <f>VLOOKUP($A372,Raw!$B$2:$DG$512,MATCH(DPMS!D$1,Raw!$B$1:$DG$1,0),0)</f>
        <v>0</v>
      </c>
      <c r="E372" s="37" t="e">
        <f t="shared" si="96"/>
        <v>#DIV/0!</v>
      </c>
      <c r="F372" s="36" t="str">
        <f>VLOOKUP($A372,Raw!$B$2:$DG$512,MATCH(DPMS!F$1,Raw!$B$1:$DG$1,0),0)</f>
        <v>0</v>
      </c>
      <c r="G372" s="37" t="e">
        <f t="shared" si="97"/>
        <v>#DIV/0!</v>
      </c>
      <c r="H372" s="36" t="str">
        <f>VLOOKUP($A372,Raw!$B$2:$DG$512,MATCH(DPMS!H$1,Raw!$B$1:$DG$1,0),0)</f>
        <v>0</v>
      </c>
      <c r="I372" s="37" t="e">
        <f t="shared" si="98"/>
        <v>#DIV/0!</v>
      </c>
      <c r="J372" s="36" t="str">
        <f>VLOOKUP($A372,Raw!$B$2:$DG$512,MATCH(DPMS!J$1,Raw!$B$1:$DG$1,0),0)</f>
        <v>0</v>
      </c>
      <c r="K372" s="37" t="e">
        <f t="shared" si="99"/>
        <v>#DIV/0!</v>
      </c>
      <c r="L372" s="36" t="str">
        <f>VLOOKUP($A372,Raw!$B$2:$DG$512,MATCH(DPMS!L$1,Raw!$B$1:$DG$1,0),0)</f>
        <v>0</v>
      </c>
      <c r="M372" s="37" t="e">
        <f t="shared" si="100"/>
        <v>#DIV/0!</v>
      </c>
      <c r="N372" s="36" t="str">
        <f>VLOOKUP($A372,Raw!$B$2:$DG$512,MATCH(DPMS!N$1,Raw!$B$1:$DG$1,0),0)</f>
        <v>0</v>
      </c>
      <c r="P372" s="38" t="str">
        <f>VLOOKUP($A372,Raw!$B$2:$DG$512,MATCH(DPMS!P$1,Raw!$B$1:$DG$1,0),0)</f>
        <v>0</v>
      </c>
      <c r="Q372" s="39" t="e">
        <f t="shared" si="101"/>
        <v>#DIV/0!</v>
      </c>
      <c r="R372" s="38" t="str">
        <f>VLOOKUP($A372,Raw!$B$2:$DG$512,MATCH(DPMS!R$1,Raw!$B$1:$DG$1,0),0)</f>
        <v>0</v>
      </c>
      <c r="S372" s="39" t="e">
        <f t="shared" si="102"/>
        <v>#DIV/0!</v>
      </c>
      <c r="T372" s="38" t="str">
        <f>VLOOKUP($A372,Raw!$B$2:$DG$512,MATCH(DPMS!T$1,Raw!$B$1:$DG$1,0),0)</f>
        <v>0</v>
      </c>
      <c r="U372" s="39" t="e">
        <f t="shared" si="103"/>
        <v>#DIV/0!</v>
      </c>
      <c r="V372" s="38" t="str">
        <f>VLOOKUP($A372,Raw!$B$2:$DG$512,MATCH(DPMS!V$1,Raw!$B$1:$DG$1,0),0)</f>
        <v>0</v>
      </c>
      <c r="W372" s="39" t="e">
        <f t="shared" si="104"/>
        <v>#DIV/0!</v>
      </c>
      <c r="X372" s="38" t="str">
        <f>VLOOKUP($A372,Raw!$B$2:$DG$512,MATCH(DPMS!X$1,Raw!$B$1:$DG$1,0),0)</f>
        <v>0</v>
      </c>
      <c r="Y372" s="39" t="e">
        <f t="shared" si="105"/>
        <v>#DIV/0!</v>
      </c>
      <c r="Z372" s="38" t="str">
        <f>VLOOKUP($A372,Raw!$B$2:$DG$512,MATCH(DPMS!Z$1,Raw!$B$1:$DG$1,0),0)</f>
        <v>0</v>
      </c>
      <c r="AA372" s="39" t="e">
        <f t="shared" si="106"/>
        <v>#DIV/0!</v>
      </c>
      <c r="AB372" s="38" t="str">
        <f>VLOOKUP($A372,Raw!$B$2:$DG$512,MATCH(DPMS!AB$1,Raw!$B$1:$DG$1,0),0)</f>
        <v>0</v>
      </c>
      <c r="AD372" s="25" t="e">
        <f t="shared" si="107"/>
        <v>#DIV/0!</v>
      </c>
      <c r="AE372" s="40" t="e">
        <f t="shared" si="108"/>
        <v>#DIV/0!</v>
      </c>
      <c r="AF372" s="40" t="e">
        <f t="shared" si="109"/>
        <v>#DIV/0!</v>
      </c>
      <c r="AG372" s="40" t="e">
        <f t="shared" si="110"/>
        <v>#DIV/0!</v>
      </c>
      <c r="AH372" s="40">
        <f t="shared" si="111"/>
        <v>0</v>
      </c>
      <c r="AI372" s="40" t="e">
        <f t="shared" si="112"/>
        <v>#DIV/0!</v>
      </c>
      <c r="AJ372" s="40" t="e">
        <f t="shared" si="113"/>
        <v>#DIV/0!</v>
      </c>
    </row>
    <row r="373" spans="1:36" x14ac:dyDescent="0.3">
      <c r="A373" s="1" t="s">
        <v>6147</v>
      </c>
      <c r="B373" s="36" t="str">
        <f>VLOOKUP($A373,Raw!$B$2:$DG$512,MATCH(DPMS!B$1,Raw!$B$1:$DG$1,0),0)</f>
        <v>0</v>
      </c>
      <c r="C373" s="37">
        <f t="shared" si="95"/>
        <v>0</v>
      </c>
      <c r="D373" s="36" t="str">
        <f>VLOOKUP($A373,Raw!$B$2:$DG$512,MATCH(DPMS!D$1,Raw!$B$1:$DG$1,0),0)</f>
        <v>12</v>
      </c>
      <c r="E373" s="37">
        <f t="shared" si="96"/>
        <v>0.11009174311926606</v>
      </c>
      <c r="F373" s="36" t="str">
        <f>VLOOKUP($A373,Raw!$B$2:$DG$512,MATCH(DPMS!F$1,Raw!$B$1:$DG$1,0),0)</f>
        <v>87</v>
      </c>
      <c r="G373" s="37">
        <f t="shared" si="97"/>
        <v>0.79816513761467889</v>
      </c>
      <c r="H373" s="36" t="str">
        <f>VLOOKUP($A373,Raw!$B$2:$DG$512,MATCH(DPMS!H$1,Raw!$B$1:$DG$1,0),0)</f>
        <v>10</v>
      </c>
      <c r="I373" s="37">
        <f t="shared" si="98"/>
        <v>9.1743119266055051E-2</v>
      </c>
      <c r="J373" s="36" t="str">
        <f>VLOOKUP($A373,Raw!$B$2:$DG$512,MATCH(DPMS!J$1,Raw!$B$1:$DG$1,0),0)</f>
        <v>0</v>
      </c>
      <c r="K373" s="37">
        <f t="shared" si="99"/>
        <v>0</v>
      </c>
      <c r="L373" s="36" t="str">
        <f>VLOOKUP($A373,Raw!$B$2:$DG$512,MATCH(DPMS!L$1,Raw!$B$1:$DG$1,0),0)</f>
        <v>0</v>
      </c>
      <c r="M373" s="37">
        <f t="shared" si="100"/>
        <v>0</v>
      </c>
      <c r="N373" s="36" t="str">
        <f>VLOOKUP($A373,Raw!$B$2:$DG$512,MATCH(DPMS!N$1,Raw!$B$1:$DG$1,0),0)</f>
        <v>109</v>
      </c>
      <c r="P373" s="38" t="str">
        <f>VLOOKUP($A373,Raw!$B$2:$DG$512,MATCH(DPMS!P$1,Raw!$B$1:$DG$1,0),0)</f>
        <v>0</v>
      </c>
      <c r="Q373" s="39">
        <f t="shared" si="101"/>
        <v>0</v>
      </c>
      <c r="R373" s="38" t="str">
        <f>VLOOKUP($A373,Raw!$B$2:$DG$512,MATCH(DPMS!R$1,Raw!$B$1:$DG$1,0),0)</f>
        <v>335.9</v>
      </c>
      <c r="S373" s="39">
        <f t="shared" si="102"/>
        <v>0.44291779846514939</v>
      </c>
      <c r="T373" s="38" t="str">
        <f>VLOOKUP($A373,Raw!$B$2:$DG$512,MATCH(DPMS!T$1,Raw!$B$1:$DG$1,0),0)</f>
        <v>291.19</v>
      </c>
      <c r="U373" s="39">
        <f t="shared" si="103"/>
        <v>0.38396318468314039</v>
      </c>
      <c r="V373" s="38" t="str">
        <f>VLOOKUP($A373,Raw!$B$2:$DG$512,MATCH(DPMS!V$1,Raw!$B$1:$DG$1,0),0)</f>
        <v>131.29</v>
      </c>
      <c r="W373" s="39">
        <f t="shared" si="104"/>
        <v>0.17311901685171022</v>
      </c>
      <c r="X373" s="38" t="str">
        <f>VLOOKUP($A373,Raw!$B$2:$DG$512,MATCH(DPMS!X$1,Raw!$B$1:$DG$1,0),0)</f>
        <v>0</v>
      </c>
      <c r="Y373" s="39">
        <f t="shared" si="105"/>
        <v>0</v>
      </c>
      <c r="Z373" s="38" t="str">
        <f>VLOOKUP($A373,Raw!$B$2:$DG$512,MATCH(DPMS!Z$1,Raw!$B$1:$DG$1,0),0)</f>
        <v>0</v>
      </c>
      <c r="AA373" s="39">
        <f t="shared" si="106"/>
        <v>0</v>
      </c>
      <c r="AB373" s="38" t="str">
        <f>VLOOKUP($A373,Raw!$B$2:$DG$512,MATCH(DPMS!AB$1,Raw!$B$1:$DG$1,0),0)</f>
        <v>758.38</v>
      </c>
      <c r="AD373" s="25" t="e">
        <f t="shared" si="107"/>
        <v>#DIV/0!</v>
      </c>
      <c r="AE373" s="40">
        <f t="shared" si="108"/>
        <v>27.991666666666664</v>
      </c>
      <c r="AF373" s="40">
        <f t="shared" si="109"/>
        <v>3.3470114942528735</v>
      </c>
      <c r="AG373" s="40">
        <f t="shared" si="110"/>
        <v>13.129</v>
      </c>
      <c r="AH373" s="40">
        <f t="shared" si="111"/>
        <v>0</v>
      </c>
      <c r="AI373" s="40" t="e">
        <f t="shared" si="112"/>
        <v>#DIV/0!</v>
      </c>
      <c r="AJ373" s="40">
        <f t="shared" si="113"/>
        <v>6.9576146788990823</v>
      </c>
    </row>
    <row r="374" spans="1:36" x14ac:dyDescent="0.3">
      <c r="A374" s="1" t="s">
        <v>6184</v>
      </c>
      <c r="B374" s="36" t="str">
        <f>VLOOKUP($A374,Raw!$B$2:$DG$512,MATCH(DPMS!B$1,Raw!$B$1:$DG$1,0),0)</f>
        <v>0</v>
      </c>
      <c r="C374" s="37">
        <f t="shared" si="95"/>
        <v>0</v>
      </c>
      <c r="D374" s="36" t="str">
        <f>VLOOKUP($A374,Raw!$B$2:$DG$512,MATCH(DPMS!D$1,Raw!$B$1:$DG$1,0),0)</f>
        <v>8</v>
      </c>
      <c r="E374" s="37">
        <f t="shared" si="96"/>
        <v>1.340033500837521E-2</v>
      </c>
      <c r="F374" s="36" t="str">
        <f>VLOOKUP($A374,Raw!$B$2:$DG$512,MATCH(DPMS!F$1,Raw!$B$1:$DG$1,0),0)</f>
        <v>537</v>
      </c>
      <c r="G374" s="37">
        <f t="shared" si="97"/>
        <v>0.89949748743718594</v>
      </c>
      <c r="H374" s="36" t="str">
        <f>VLOOKUP($A374,Raw!$B$2:$DG$512,MATCH(DPMS!H$1,Raw!$B$1:$DG$1,0),0)</f>
        <v>52</v>
      </c>
      <c r="I374" s="37">
        <f t="shared" si="98"/>
        <v>8.7102177554438859E-2</v>
      </c>
      <c r="J374" s="36" t="str">
        <f>VLOOKUP($A374,Raw!$B$2:$DG$512,MATCH(DPMS!J$1,Raw!$B$1:$DG$1,0),0)</f>
        <v>0</v>
      </c>
      <c r="K374" s="37">
        <f t="shared" si="99"/>
        <v>0</v>
      </c>
      <c r="L374" s="36" t="str">
        <f>VLOOKUP($A374,Raw!$B$2:$DG$512,MATCH(DPMS!L$1,Raw!$B$1:$DG$1,0),0)</f>
        <v>0</v>
      </c>
      <c r="M374" s="37">
        <f t="shared" si="100"/>
        <v>0</v>
      </c>
      <c r="N374" s="36" t="str">
        <f>VLOOKUP($A374,Raw!$B$2:$DG$512,MATCH(DPMS!N$1,Raw!$B$1:$DG$1,0),0)</f>
        <v>597</v>
      </c>
      <c r="P374" s="38" t="str">
        <f>VLOOKUP($A374,Raw!$B$2:$DG$512,MATCH(DPMS!P$1,Raw!$B$1:$DG$1,0),0)</f>
        <v>0</v>
      </c>
      <c r="Q374" s="39">
        <f t="shared" si="101"/>
        <v>0</v>
      </c>
      <c r="R374" s="38" t="str">
        <f>VLOOKUP($A374,Raw!$B$2:$DG$512,MATCH(DPMS!R$1,Raw!$B$1:$DG$1,0),0)</f>
        <v>19.69627</v>
      </c>
      <c r="S374" s="39">
        <f t="shared" si="102"/>
        <v>2.2006292533538016E-2</v>
      </c>
      <c r="T374" s="38" t="str">
        <f>VLOOKUP($A374,Raw!$B$2:$DG$512,MATCH(DPMS!T$1,Raw!$B$1:$DG$1,0),0)</f>
        <v>790.08024</v>
      </c>
      <c r="U374" s="39">
        <f t="shared" si="103"/>
        <v>0.88274261504375839</v>
      </c>
      <c r="V374" s="38" t="str">
        <f>VLOOKUP($A374,Raw!$B$2:$DG$512,MATCH(DPMS!V$1,Raw!$B$1:$DG$1,0),0)</f>
        <v>85.2525</v>
      </c>
      <c r="W374" s="39">
        <f t="shared" si="104"/>
        <v>9.5251103595525952E-2</v>
      </c>
      <c r="X374" s="38" t="str">
        <f>VLOOKUP($A374,Raw!$B$2:$DG$512,MATCH(DPMS!X$1,Raw!$B$1:$DG$1,0),0)</f>
        <v>0</v>
      </c>
      <c r="Y374" s="39">
        <f t="shared" si="105"/>
        <v>0</v>
      </c>
      <c r="Z374" s="38" t="str">
        <f>VLOOKUP($A374,Raw!$B$2:$DG$512,MATCH(DPMS!Z$1,Raw!$B$1:$DG$1,0),0)</f>
        <v>0</v>
      </c>
      <c r="AA374" s="39">
        <f t="shared" si="106"/>
        <v>0</v>
      </c>
      <c r="AB374" s="38" t="str">
        <f>VLOOKUP($A374,Raw!$B$2:$DG$512,MATCH(DPMS!AB$1,Raw!$B$1:$DG$1,0),0)</f>
        <v>895.029</v>
      </c>
      <c r="AD374" s="25" t="e">
        <f t="shared" si="107"/>
        <v>#DIV/0!</v>
      </c>
      <c r="AE374" s="40">
        <f t="shared" si="108"/>
        <v>2.4620337499999998</v>
      </c>
      <c r="AF374" s="40">
        <f t="shared" si="109"/>
        <v>1.4712853631284917</v>
      </c>
      <c r="AG374" s="40">
        <f t="shared" si="110"/>
        <v>1.6394711538461537</v>
      </c>
      <c r="AH374" s="40">
        <f t="shared" si="111"/>
        <v>0</v>
      </c>
      <c r="AI374" s="40" t="e">
        <f t="shared" si="112"/>
        <v>#DIV/0!</v>
      </c>
      <c r="AJ374" s="40">
        <f t="shared" si="113"/>
        <v>1.499211055276382</v>
      </c>
    </row>
    <row r="375" spans="1:36" x14ac:dyDescent="0.3">
      <c r="A375" s="1" t="s">
        <v>6197</v>
      </c>
      <c r="B375" s="36" t="str">
        <f>VLOOKUP($A375,Raw!$B$2:$DG$512,MATCH(DPMS!B$1,Raw!$B$1:$DG$1,0),0)</f>
        <v>0</v>
      </c>
      <c r="C375" s="37" t="e">
        <f t="shared" si="95"/>
        <v>#DIV/0!</v>
      </c>
      <c r="D375" s="36" t="str">
        <f>VLOOKUP($A375,Raw!$B$2:$DG$512,MATCH(DPMS!D$1,Raw!$B$1:$DG$1,0),0)</f>
        <v>0</v>
      </c>
      <c r="E375" s="37" t="e">
        <f t="shared" si="96"/>
        <v>#DIV/0!</v>
      </c>
      <c r="F375" s="36" t="str">
        <f>VLOOKUP($A375,Raw!$B$2:$DG$512,MATCH(DPMS!F$1,Raw!$B$1:$DG$1,0),0)</f>
        <v>0</v>
      </c>
      <c r="G375" s="37" t="e">
        <f t="shared" si="97"/>
        <v>#DIV/0!</v>
      </c>
      <c r="H375" s="36" t="str">
        <f>VLOOKUP($A375,Raw!$B$2:$DG$512,MATCH(DPMS!H$1,Raw!$B$1:$DG$1,0),0)</f>
        <v>0</v>
      </c>
      <c r="I375" s="37" t="e">
        <f t="shared" si="98"/>
        <v>#DIV/0!</v>
      </c>
      <c r="J375" s="36" t="str">
        <f>VLOOKUP($A375,Raw!$B$2:$DG$512,MATCH(DPMS!J$1,Raw!$B$1:$DG$1,0),0)</f>
        <v>0</v>
      </c>
      <c r="K375" s="37" t="e">
        <f t="shared" si="99"/>
        <v>#DIV/0!</v>
      </c>
      <c r="L375" s="36" t="str">
        <f>VLOOKUP($A375,Raw!$B$2:$DG$512,MATCH(DPMS!L$1,Raw!$B$1:$DG$1,0),0)</f>
        <v>0</v>
      </c>
      <c r="M375" s="37" t="e">
        <f t="shared" si="100"/>
        <v>#DIV/0!</v>
      </c>
      <c r="N375" s="36" t="str">
        <f>VLOOKUP($A375,Raw!$B$2:$DG$512,MATCH(DPMS!N$1,Raw!$B$1:$DG$1,0),0)</f>
        <v>0</v>
      </c>
      <c r="P375" s="38" t="str">
        <f>VLOOKUP($A375,Raw!$B$2:$DG$512,MATCH(DPMS!P$1,Raw!$B$1:$DG$1,0),0)</f>
        <v>0</v>
      </c>
      <c r="Q375" s="39" t="e">
        <f t="shared" si="101"/>
        <v>#DIV/0!</v>
      </c>
      <c r="R375" s="38" t="str">
        <f>VLOOKUP($A375,Raw!$B$2:$DG$512,MATCH(DPMS!R$1,Raw!$B$1:$DG$1,0),0)</f>
        <v>0</v>
      </c>
      <c r="S375" s="39" t="e">
        <f t="shared" si="102"/>
        <v>#DIV/0!</v>
      </c>
      <c r="T375" s="38" t="str">
        <f>VLOOKUP($A375,Raw!$B$2:$DG$512,MATCH(DPMS!T$1,Raw!$B$1:$DG$1,0),0)</f>
        <v>0</v>
      </c>
      <c r="U375" s="39" t="e">
        <f t="shared" si="103"/>
        <v>#DIV/0!</v>
      </c>
      <c r="V375" s="38" t="str">
        <f>VLOOKUP($A375,Raw!$B$2:$DG$512,MATCH(DPMS!V$1,Raw!$B$1:$DG$1,0),0)</f>
        <v>0</v>
      </c>
      <c r="W375" s="39" t="e">
        <f t="shared" si="104"/>
        <v>#DIV/0!</v>
      </c>
      <c r="X375" s="38" t="str">
        <f>VLOOKUP($A375,Raw!$B$2:$DG$512,MATCH(DPMS!X$1,Raw!$B$1:$DG$1,0),0)</f>
        <v>0</v>
      </c>
      <c r="Y375" s="39" t="e">
        <f t="shared" si="105"/>
        <v>#DIV/0!</v>
      </c>
      <c r="Z375" s="38" t="str">
        <f>VLOOKUP($A375,Raw!$B$2:$DG$512,MATCH(DPMS!Z$1,Raw!$B$1:$DG$1,0),0)</f>
        <v>0</v>
      </c>
      <c r="AA375" s="39" t="e">
        <f t="shared" si="106"/>
        <v>#DIV/0!</v>
      </c>
      <c r="AB375" s="38" t="str">
        <f>VLOOKUP($A375,Raw!$B$2:$DG$512,MATCH(DPMS!AB$1,Raw!$B$1:$DG$1,0),0)</f>
        <v>0</v>
      </c>
      <c r="AD375" s="25" t="e">
        <f t="shared" si="107"/>
        <v>#DIV/0!</v>
      </c>
      <c r="AE375" s="40" t="e">
        <f t="shared" si="108"/>
        <v>#DIV/0!</v>
      </c>
      <c r="AF375" s="40" t="e">
        <f t="shared" si="109"/>
        <v>#DIV/0!</v>
      </c>
      <c r="AG375" s="40" t="e">
        <f t="shared" si="110"/>
        <v>#DIV/0!</v>
      </c>
      <c r="AH375" s="40">
        <f t="shared" si="111"/>
        <v>0</v>
      </c>
      <c r="AI375" s="40" t="e">
        <f t="shared" si="112"/>
        <v>#DIV/0!</v>
      </c>
      <c r="AJ375" s="40" t="e">
        <f t="shared" si="113"/>
        <v>#DIV/0!</v>
      </c>
    </row>
    <row r="376" spans="1:36" x14ac:dyDescent="0.3">
      <c r="A376" s="1" t="s">
        <v>6204</v>
      </c>
      <c r="B376" s="36" t="str">
        <f>VLOOKUP($A376,Raw!$B$2:$DG$512,MATCH(DPMS!B$1,Raw!$B$1:$DG$1,0),0)</f>
        <v>0</v>
      </c>
      <c r="C376" s="37">
        <f t="shared" si="95"/>
        <v>0</v>
      </c>
      <c r="D376" s="36" t="str">
        <f>VLOOKUP($A376,Raw!$B$2:$DG$512,MATCH(DPMS!D$1,Raw!$B$1:$DG$1,0),0)</f>
        <v>9</v>
      </c>
      <c r="E376" s="37">
        <f t="shared" si="96"/>
        <v>3.9647577092511016E-2</v>
      </c>
      <c r="F376" s="36" t="str">
        <f>VLOOKUP($A376,Raw!$B$2:$DG$512,MATCH(DPMS!F$1,Raw!$B$1:$DG$1,0),0)</f>
        <v>218</v>
      </c>
      <c r="G376" s="37">
        <f t="shared" si="97"/>
        <v>0.96035242290748901</v>
      </c>
      <c r="H376" s="36" t="str">
        <f>VLOOKUP($A376,Raw!$B$2:$DG$512,MATCH(DPMS!H$1,Raw!$B$1:$DG$1,0),0)</f>
        <v>0</v>
      </c>
      <c r="I376" s="37">
        <f t="shared" si="98"/>
        <v>0</v>
      </c>
      <c r="J376" s="36" t="str">
        <f>VLOOKUP($A376,Raw!$B$2:$DG$512,MATCH(DPMS!J$1,Raw!$B$1:$DG$1,0),0)</f>
        <v>0</v>
      </c>
      <c r="K376" s="37">
        <f t="shared" si="99"/>
        <v>0</v>
      </c>
      <c r="L376" s="36" t="str">
        <f>VLOOKUP($A376,Raw!$B$2:$DG$512,MATCH(DPMS!L$1,Raw!$B$1:$DG$1,0),0)</f>
        <v>0</v>
      </c>
      <c r="M376" s="37">
        <f t="shared" si="100"/>
        <v>0</v>
      </c>
      <c r="N376" s="36" t="str">
        <f>VLOOKUP($A376,Raw!$B$2:$DG$512,MATCH(DPMS!N$1,Raw!$B$1:$DG$1,0),0)</f>
        <v>227</v>
      </c>
      <c r="P376" s="38" t="str">
        <f>VLOOKUP($A376,Raw!$B$2:$DG$512,MATCH(DPMS!P$1,Raw!$B$1:$DG$1,0),0)</f>
        <v>0</v>
      </c>
      <c r="Q376" s="39">
        <f t="shared" si="101"/>
        <v>0</v>
      </c>
      <c r="R376" s="38" t="str">
        <f>VLOOKUP($A376,Raw!$B$2:$DG$512,MATCH(DPMS!R$1,Raw!$B$1:$DG$1,0),0)</f>
        <v>54.29</v>
      </c>
      <c r="S376" s="39">
        <f t="shared" si="102"/>
        <v>0.1320217888235008</v>
      </c>
      <c r="T376" s="38" t="str">
        <f>VLOOKUP($A376,Raw!$B$2:$DG$512,MATCH(DPMS!T$1,Raw!$B$1:$DG$1,0),0)</f>
        <v>356.93</v>
      </c>
      <c r="U376" s="39">
        <f t="shared" si="103"/>
        <v>0.8679782111764992</v>
      </c>
      <c r="V376" s="38" t="str">
        <f>VLOOKUP($A376,Raw!$B$2:$DG$512,MATCH(DPMS!V$1,Raw!$B$1:$DG$1,0),0)</f>
        <v>0</v>
      </c>
      <c r="W376" s="39">
        <f t="shared" si="104"/>
        <v>0</v>
      </c>
      <c r="X376" s="38" t="str">
        <f>VLOOKUP($A376,Raw!$B$2:$DG$512,MATCH(DPMS!X$1,Raw!$B$1:$DG$1,0),0)</f>
        <v>0</v>
      </c>
      <c r="Y376" s="39">
        <f t="shared" si="105"/>
        <v>0</v>
      </c>
      <c r="Z376" s="38" t="str">
        <f>VLOOKUP($A376,Raw!$B$2:$DG$512,MATCH(DPMS!Z$1,Raw!$B$1:$DG$1,0),0)</f>
        <v>0</v>
      </c>
      <c r="AA376" s="39">
        <f t="shared" si="106"/>
        <v>0</v>
      </c>
      <c r="AB376" s="38" t="str">
        <f>VLOOKUP($A376,Raw!$B$2:$DG$512,MATCH(DPMS!AB$1,Raw!$B$1:$DG$1,0),0)</f>
        <v>411.22</v>
      </c>
      <c r="AD376" s="25" t="e">
        <f t="shared" si="107"/>
        <v>#DIV/0!</v>
      </c>
      <c r="AE376" s="40">
        <f t="shared" si="108"/>
        <v>6.0322222222222219</v>
      </c>
      <c r="AF376" s="40">
        <f t="shared" si="109"/>
        <v>1.6372935779816513</v>
      </c>
      <c r="AG376" s="40" t="e">
        <f t="shared" si="110"/>
        <v>#DIV/0!</v>
      </c>
      <c r="AH376" s="40">
        <f t="shared" si="111"/>
        <v>0</v>
      </c>
      <c r="AI376" s="40" t="e">
        <f t="shared" si="112"/>
        <v>#DIV/0!</v>
      </c>
      <c r="AJ376" s="40">
        <f t="shared" si="113"/>
        <v>1.8115418502202645</v>
      </c>
    </row>
    <row r="377" spans="1:36" x14ac:dyDescent="0.3">
      <c r="A377" s="1" t="s">
        <v>6219</v>
      </c>
      <c r="B377" s="36" t="str">
        <f>VLOOKUP($A377,Raw!$B$2:$DG$512,MATCH(DPMS!B$1,Raw!$B$1:$DG$1,0),0)</f>
        <v>0</v>
      </c>
      <c r="C377" s="37">
        <f t="shared" si="95"/>
        <v>0</v>
      </c>
      <c r="D377" s="36" t="str">
        <f>VLOOKUP($A377,Raw!$B$2:$DG$512,MATCH(DPMS!D$1,Raw!$B$1:$DG$1,0),0)</f>
        <v>14</v>
      </c>
      <c r="E377" s="37">
        <f t="shared" si="96"/>
        <v>7.407407407407407E-2</v>
      </c>
      <c r="F377" s="36" t="str">
        <f>VLOOKUP($A377,Raw!$B$2:$DG$512,MATCH(DPMS!F$1,Raw!$B$1:$DG$1,0),0)</f>
        <v>164</v>
      </c>
      <c r="G377" s="37">
        <f t="shared" si="97"/>
        <v>0.86772486772486768</v>
      </c>
      <c r="H377" s="36" t="str">
        <f>VLOOKUP($A377,Raw!$B$2:$DG$512,MATCH(DPMS!H$1,Raw!$B$1:$DG$1,0),0)</f>
        <v>11</v>
      </c>
      <c r="I377" s="37">
        <f t="shared" si="98"/>
        <v>5.8201058201058198E-2</v>
      </c>
      <c r="J377" s="36" t="str">
        <f>VLOOKUP($A377,Raw!$B$2:$DG$512,MATCH(DPMS!J$1,Raw!$B$1:$DG$1,0),0)</f>
        <v>0</v>
      </c>
      <c r="K377" s="37">
        <f t="shared" si="99"/>
        <v>0</v>
      </c>
      <c r="L377" s="36" t="str">
        <f>VLOOKUP($A377,Raw!$B$2:$DG$512,MATCH(DPMS!L$1,Raw!$B$1:$DG$1,0),0)</f>
        <v>0</v>
      </c>
      <c r="M377" s="37">
        <f t="shared" si="100"/>
        <v>0</v>
      </c>
      <c r="N377" s="36" t="str">
        <f>VLOOKUP($A377,Raw!$B$2:$DG$512,MATCH(DPMS!N$1,Raw!$B$1:$DG$1,0),0)</f>
        <v>189</v>
      </c>
      <c r="P377" s="38" t="str">
        <f>VLOOKUP($A377,Raw!$B$2:$DG$512,MATCH(DPMS!P$1,Raw!$B$1:$DG$1,0),0)</f>
        <v>0</v>
      </c>
      <c r="Q377" s="39">
        <f t="shared" si="101"/>
        <v>0</v>
      </c>
      <c r="R377" s="38" t="str">
        <f>VLOOKUP($A377,Raw!$B$2:$DG$512,MATCH(DPMS!R$1,Raw!$B$1:$DG$1,0),0)</f>
        <v>30.21</v>
      </c>
      <c r="S377" s="39">
        <f t="shared" si="102"/>
        <v>9.7615354788677777E-2</v>
      </c>
      <c r="T377" s="38" t="str">
        <f>VLOOKUP($A377,Raw!$B$2:$DG$512,MATCH(DPMS!T$1,Raw!$B$1:$DG$1,0),0)</f>
        <v>261.99</v>
      </c>
      <c r="U377" s="39">
        <f t="shared" si="103"/>
        <v>0.84654905001938729</v>
      </c>
      <c r="V377" s="38" t="str">
        <f>VLOOKUP($A377,Raw!$B$2:$DG$512,MATCH(DPMS!V$1,Raw!$B$1:$DG$1,0),0)</f>
        <v>17.28</v>
      </c>
      <c r="W377" s="39">
        <f t="shared" si="104"/>
        <v>5.5835595191934859E-2</v>
      </c>
      <c r="X377" s="38" t="str">
        <f>VLOOKUP($A377,Raw!$B$2:$DG$512,MATCH(DPMS!X$1,Raw!$B$1:$DG$1,0),0)</f>
        <v>0</v>
      </c>
      <c r="Y377" s="39">
        <f t="shared" si="105"/>
        <v>0</v>
      </c>
      <c r="Z377" s="38" t="str">
        <f>VLOOKUP($A377,Raw!$B$2:$DG$512,MATCH(DPMS!Z$1,Raw!$B$1:$DG$1,0),0)</f>
        <v>0</v>
      </c>
      <c r="AA377" s="39">
        <f t="shared" si="106"/>
        <v>0</v>
      </c>
      <c r="AB377" s="38" t="str">
        <f>VLOOKUP($A377,Raw!$B$2:$DG$512,MATCH(DPMS!AB$1,Raw!$B$1:$DG$1,0),0)</f>
        <v>309.48</v>
      </c>
      <c r="AD377" s="25" t="e">
        <f t="shared" si="107"/>
        <v>#DIV/0!</v>
      </c>
      <c r="AE377" s="40">
        <f t="shared" si="108"/>
        <v>2.1578571428571429</v>
      </c>
      <c r="AF377" s="40">
        <f t="shared" si="109"/>
        <v>1.5975000000000001</v>
      </c>
      <c r="AG377" s="40">
        <f t="shared" si="110"/>
        <v>1.570909090909091</v>
      </c>
      <c r="AH377" s="40">
        <f t="shared" si="111"/>
        <v>0</v>
      </c>
      <c r="AI377" s="40" t="e">
        <f t="shared" si="112"/>
        <v>#DIV/0!</v>
      </c>
      <c r="AJ377" s="40">
        <f t="shared" si="113"/>
        <v>1.6374603174603175</v>
      </c>
    </row>
    <row r="378" spans="1:36" x14ac:dyDescent="0.3">
      <c r="A378" s="1" t="s">
        <v>6242</v>
      </c>
      <c r="B378" s="36" t="str">
        <f>VLOOKUP($A378,Raw!$B$2:$DG$512,MATCH(DPMS!B$1,Raw!$B$1:$DG$1,0),0)</f>
        <v>0</v>
      </c>
      <c r="C378" s="37" t="e">
        <f t="shared" si="95"/>
        <v>#DIV/0!</v>
      </c>
      <c r="D378" s="36" t="str">
        <f>VLOOKUP($A378,Raw!$B$2:$DG$512,MATCH(DPMS!D$1,Raw!$B$1:$DG$1,0),0)</f>
        <v>0</v>
      </c>
      <c r="E378" s="37" t="e">
        <f t="shared" si="96"/>
        <v>#DIV/0!</v>
      </c>
      <c r="F378" s="36" t="str">
        <f>VLOOKUP($A378,Raw!$B$2:$DG$512,MATCH(DPMS!F$1,Raw!$B$1:$DG$1,0),0)</f>
        <v>0</v>
      </c>
      <c r="G378" s="37" t="e">
        <f t="shared" si="97"/>
        <v>#DIV/0!</v>
      </c>
      <c r="H378" s="36" t="str">
        <f>VLOOKUP($A378,Raw!$B$2:$DG$512,MATCH(DPMS!H$1,Raw!$B$1:$DG$1,0),0)</f>
        <v>0</v>
      </c>
      <c r="I378" s="37" t="e">
        <f t="shared" si="98"/>
        <v>#DIV/0!</v>
      </c>
      <c r="J378" s="36" t="str">
        <f>VLOOKUP($A378,Raw!$B$2:$DG$512,MATCH(DPMS!J$1,Raw!$B$1:$DG$1,0),0)</f>
        <v>0</v>
      </c>
      <c r="K378" s="37" t="e">
        <f t="shared" si="99"/>
        <v>#DIV/0!</v>
      </c>
      <c r="L378" s="36" t="str">
        <f>VLOOKUP($A378,Raw!$B$2:$DG$512,MATCH(DPMS!L$1,Raw!$B$1:$DG$1,0),0)</f>
        <v>0</v>
      </c>
      <c r="M378" s="37" t="e">
        <f t="shared" si="100"/>
        <v>#DIV/0!</v>
      </c>
      <c r="N378" s="36" t="str">
        <f>VLOOKUP($A378,Raw!$B$2:$DG$512,MATCH(DPMS!N$1,Raw!$B$1:$DG$1,0),0)</f>
        <v>0</v>
      </c>
      <c r="P378" s="38" t="str">
        <f>VLOOKUP($A378,Raw!$B$2:$DG$512,MATCH(DPMS!P$1,Raw!$B$1:$DG$1,0),0)</f>
        <v>0</v>
      </c>
      <c r="Q378" s="39" t="e">
        <f t="shared" si="101"/>
        <v>#DIV/0!</v>
      </c>
      <c r="R378" s="38" t="str">
        <f>VLOOKUP($A378,Raw!$B$2:$DG$512,MATCH(DPMS!R$1,Raw!$B$1:$DG$1,0),0)</f>
        <v>0</v>
      </c>
      <c r="S378" s="39" t="e">
        <f t="shared" si="102"/>
        <v>#DIV/0!</v>
      </c>
      <c r="T378" s="38" t="str">
        <f>VLOOKUP($A378,Raw!$B$2:$DG$512,MATCH(DPMS!T$1,Raw!$B$1:$DG$1,0),0)</f>
        <v>0</v>
      </c>
      <c r="U378" s="39" t="e">
        <f t="shared" si="103"/>
        <v>#DIV/0!</v>
      </c>
      <c r="V378" s="38" t="str">
        <f>VLOOKUP($A378,Raw!$B$2:$DG$512,MATCH(DPMS!V$1,Raw!$B$1:$DG$1,0),0)</f>
        <v>0</v>
      </c>
      <c r="W378" s="39" t="e">
        <f t="shared" si="104"/>
        <v>#DIV/0!</v>
      </c>
      <c r="X378" s="38" t="str">
        <f>VLOOKUP($A378,Raw!$B$2:$DG$512,MATCH(DPMS!X$1,Raw!$B$1:$DG$1,0),0)</f>
        <v>0</v>
      </c>
      <c r="Y378" s="39" t="e">
        <f t="shared" si="105"/>
        <v>#DIV/0!</v>
      </c>
      <c r="Z378" s="38" t="str">
        <f>VLOOKUP($A378,Raw!$B$2:$DG$512,MATCH(DPMS!Z$1,Raw!$B$1:$DG$1,0),0)</f>
        <v>0</v>
      </c>
      <c r="AA378" s="39" t="e">
        <f t="shared" si="106"/>
        <v>#DIV/0!</v>
      </c>
      <c r="AB378" s="38" t="str">
        <f>VLOOKUP($A378,Raw!$B$2:$DG$512,MATCH(DPMS!AB$1,Raw!$B$1:$DG$1,0),0)</f>
        <v>0</v>
      </c>
      <c r="AD378" s="25" t="e">
        <f t="shared" si="107"/>
        <v>#DIV/0!</v>
      </c>
      <c r="AE378" s="40" t="e">
        <f t="shared" si="108"/>
        <v>#DIV/0!</v>
      </c>
      <c r="AF378" s="40" t="e">
        <f t="shared" si="109"/>
        <v>#DIV/0!</v>
      </c>
      <c r="AG378" s="40" t="e">
        <f t="shared" si="110"/>
        <v>#DIV/0!</v>
      </c>
      <c r="AH378" s="40">
        <f t="shared" si="111"/>
        <v>0</v>
      </c>
      <c r="AI378" s="40" t="e">
        <f t="shared" si="112"/>
        <v>#DIV/0!</v>
      </c>
      <c r="AJ378" s="40" t="e">
        <f t="shared" si="113"/>
        <v>#DIV/0!</v>
      </c>
    </row>
    <row r="379" spans="1:36" x14ac:dyDescent="0.3">
      <c r="A379" s="1" t="s">
        <v>6247</v>
      </c>
      <c r="B379" s="36" t="str">
        <f>VLOOKUP($A379,Raw!$B$2:$DG$512,MATCH(DPMS!B$1,Raw!$B$1:$DG$1,0),0)</f>
        <v>0</v>
      </c>
      <c r="C379" s="37">
        <f t="shared" si="95"/>
        <v>0</v>
      </c>
      <c r="D379" s="36" t="str">
        <f>VLOOKUP($A379,Raw!$B$2:$DG$512,MATCH(DPMS!D$1,Raw!$B$1:$DG$1,0),0)</f>
        <v>611</v>
      </c>
      <c r="E379" s="37">
        <f t="shared" si="96"/>
        <v>6.0411311053984576E-2</v>
      </c>
      <c r="F379" s="36" t="str">
        <f>VLOOKUP($A379,Raw!$B$2:$DG$512,MATCH(DPMS!F$1,Raw!$B$1:$DG$1,0),0)</f>
        <v>8887</v>
      </c>
      <c r="G379" s="37">
        <f t="shared" si="97"/>
        <v>0.87868301364445323</v>
      </c>
      <c r="H379" s="36" t="str">
        <f>VLOOKUP($A379,Raw!$B$2:$DG$512,MATCH(DPMS!H$1,Raw!$B$1:$DG$1,0),0)</f>
        <v>616</v>
      </c>
      <c r="I379" s="37">
        <f t="shared" si="98"/>
        <v>6.0905675301562191E-2</v>
      </c>
      <c r="J379" s="36" t="str">
        <f>VLOOKUP($A379,Raw!$B$2:$DG$512,MATCH(DPMS!J$1,Raw!$B$1:$DG$1,0),0)</f>
        <v>0</v>
      </c>
      <c r="K379" s="37">
        <f t="shared" si="99"/>
        <v>0</v>
      </c>
      <c r="L379" s="36" t="str">
        <f>VLOOKUP($A379,Raw!$B$2:$DG$512,MATCH(DPMS!L$1,Raw!$B$1:$DG$1,0),0)</f>
        <v>0</v>
      </c>
      <c r="M379" s="37">
        <f t="shared" si="100"/>
        <v>0</v>
      </c>
      <c r="N379" s="36" t="str">
        <f>VLOOKUP($A379,Raw!$B$2:$DG$512,MATCH(DPMS!N$1,Raw!$B$1:$DG$1,0),0)</f>
        <v>10114</v>
      </c>
      <c r="P379" s="38" t="str">
        <f>VLOOKUP($A379,Raw!$B$2:$DG$512,MATCH(DPMS!P$1,Raw!$B$1:$DG$1,0),0)</f>
        <v>0</v>
      </c>
      <c r="Q379" s="39">
        <f t="shared" si="101"/>
        <v>0</v>
      </c>
      <c r="R379" s="38" t="str">
        <f>VLOOKUP($A379,Raw!$B$2:$DG$512,MATCH(DPMS!R$1,Raw!$B$1:$DG$1,0),0)</f>
        <v>2950.14</v>
      </c>
      <c r="S379" s="39">
        <f t="shared" si="102"/>
        <v>0.1370917299969423</v>
      </c>
      <c r="T379" s="38" t="str">
        <f>VLOOKUP($A379,Raw!$B$2:$DG$512,MATCH(DPMS!T$1,Raw!$B$1:$DG$1,0),0)</f>
        <v>17439.37</v>
      </c>
      <c r="U379" s="39">
        <f t="shared" si="103"/>
        <v>0.81039998215568609</v>
      </c>
      <c r="V379" s="38" t="str">
        <f>VLOOKUP($A379,Raw!$B$2:$DG$512,MATCH(DPMS!V$1,Raw!$B$1:$DG$1,0),0)</f>
        <v>1129.95</v>
      </c>
      <c r="W379" s="39">
        <f t="shared" si="104"/>
        <v>5.2508287847371639E-2</v>
      </c>
      <c r="X379" s="38" t="str">
        <f>VLOOKUP($A379,Raw!$B$2:$DG$512,MATCH(DPMS!X$1,Raw!$B$1:$DG$1,0),0)</f>
        <v>0</v>
      </c>
      <c r="Y379" s="39">
        <f t="shared" si="105"/>
        <v>0</v>
      </c>
      <c r="Z379" s="38" t="str">
        <f>VLOOKUP($A379,Raw!$B$2:$DG$512,MATCH(DPMS!Z$1,Raw!$B$1:$DG$1,0),0)</f>
        <v>0</v>
      </c>
      <c r="AA379" s="39">
        <f t="shared" si="106"/>
        <v>0</v>
      </c>
      <c r="AB379" s="38" t="str">
        <f>VLOOKUP($A379,Raw!$B$2:$DG$512,MATCH(DPMS!AB$1,Raw!$B$1:$DG$1,0),0)</f>
        <v>21519.46</v>
      </c>
      <c r="AD379" s="25" t="e">
        <f t="shared" si="107"/>
        <v>#DIV/0!</v>
      </c>
      <c r="AE379" s="40">
        <f t="shared" si="108"/>
        <v>4.828379705400982</v>
      </c>
      <c r="AF379" s="40">
        <f t="shared" si="109"/>
        <v>1.9623461235512545</v>
      </c>
      <c r="AG379" s="40">
        <f t="shared" si="110"/>
        <v>1.8343344155844157</v>
      </c>
      <c r="AH379" s="40">
        <f t="shared" si="111"/>
        <v>0</v>
      </c>
      <c r="AI379" s="40" t="e">
        <f t="shared" si="112"/>
        <v>#DIV/0!</v>
      </c>
      <c r="AJ379" s="40">
        <f t="shared" si="113"/>
        <v>2.1276903302353172</v>
      </c>
    </row>
    <row r="380" spans="1:36" x14ac:dyDescent="0.3">
      <c r="A380" s="1" t="s">
        <v>6278</v>
      </c>
      <c r="B380" s="36" t="str">
        <f>VLOOKUP($A380,Raw!$B$2:$DG$512,MATCH(DPMS!B$1,Raw!$B$1:$DG$1,0),0)</f>
        <v>0</v>
      </c>
      <c r="C380" s="37">
        <f t="shared" si="95"/>
        <v>0</v>
      </c>
      <c r="D380" s="36" t="str">
        <f>VLOOKUP($A380,Raw!$B$2:$DG$512,MATCH(DPMS!D$1,Raw!$B$1:$DG$1,0),0)</f>
        <v>11</v>
      </c>
      <c r="E380" s="37">
        <f t="shared" si="96"/>
        <v>1.726844583987441E-2</v>
      </c>
      <c r="F380" s="36" t="str">
        <f>VLOOKUP($A380,Raw!$B$2:$DG$512,MATCH(DPMS!F$1,Raw!$B$1:$DG$1,0),0)</f>
        <v>591</v>
      </c>
      <c r="G380" s="37">
        <f t="shared" si="97"/>
        <v>0.92778649921507061</v>
      </c>
      <c r="H380" s="36" t="str">
        <f>VLOOKUP($A380,Raw!$B$2:$DG$512,MATCH(DPMS!H$1,Raw!$B$1:$DG$1,0),0)</f>
        <v>35</v>
      </c>
      <c r="I380" s="37">
        <f t="shared" si="98"/>
        <v>5.4945054945054944E-2</v>
      </c>
      <c r="J380" s="36" t="str">
        <f>VLOOKUP($A380,Raw!$B$2:$DG$512,MATCH(DPMS!J$1,Raw!$B$1:$DG$1,0),0)</f>
        <v>0</v>
      </c>
      <c r="K380" s="37">
        <f t="shared" si="99"/>
        <v>0</v>
      </c>
      <c r="L380" s="36" t="str">
        <f>VLOOKUP($A380,Raw!$B$2:$DG$512,MATCH(DPMS!L$1,Raw!$B$1:$DG$1,0),0)</f>
        <v>0</v>
      </c>
      <c r="M380" s="37">
        <f t="shared" si="100"/>
        <v>0</v>
      </c>
      <c r="N380" s="36" t="str">
        <f>VLOOKUP($A380,Raw!$B$2:$DG$512,MATCH(DPMS!N$1,Raw!$B$1:$DG$1,0),0)</f>
        <v>637</v>
      </c>
      <c r="P380" s="38" t="str">
        <f>VLOOKUP($A380,Raw!$B$2:$DG$512,MATCH(DPMS!P$1,Raw!$B$1:$DG$1,0),0)</f>
        <v>0</v>
      </c>
      <c r="Q380" s="39">
        <f t="shared" si="101"/>
        <v>0</v>
      </c>
      <c r="R380" s="38" t="str">
        <f>VLOOKUP($A380,Raw!$B$2:$DG$512,MATCH(DPMS!R$1,Raw!$B$1:$DG$1,0),0)</f>
        <v>48.7222</v>
      </c>
      <c r="S380" s="39">
        <f t="shared" si="102"/>
        <v>1.8954145126962085E-2</v>
      </c>
      <c r="T380" s="38" t="str">
        <f>VLOOKUP($A380,Raw!$B$2:$DG$512,MATCH(DPMS!T$1,Raw!$B$1:$DG$1,0),0)</f>
        <v>2346.75923</v>
      </c>
      <c r="U380" s="39">
        <f t="shared" si="103"/>
        <v>0.91294758905504669</v>
      </c>
      <c r="V380" s="38" t="str">
        <f>VLOOKUP($A380,Raw!$B$2:$DG$512,MATCH(DPMS!V$1,Raw!$B$1:$DG$1,0),0)</f>
        <v>175.04864</v>
      </c>
      <c r="W380" s="39">
        <f t="shared" si="104"/>
        <v>6.8098265817991388E-2</v>
      </c>
      <c r="X380" s="38" t="str">
        <f>VLOOKUP($A380,Raw!$B$2:$DG$512,MATCH(DPMS!X$1,Raw!$B$1:$DG$1,0),0)</f>
        <v>0</v>
      </c>
      <c r="Y380" s="39">
        <f t="shared" si="105"/>
        <v>0</v>
      </c>
      <c r="Z380" s="38" t="str">
        <f>VLOOKUP($A380,Raw!$B$2:$DG$512,MATCH(DPMS!Z$1,Raw!$B$1:$DG$1,0),0)</f>
        <v>0</v>
      </c>
      <c r="AA380" s="39">
        <f t="shared" si="106"/>
        <v>0</v>
      </c>
      <c r="AB380" s="38" t="str">
        <f>VLOOKUP($A380,Raw!$B$2:$DG$512,MATCH(DPMS!AB$1,Raw!$B$1:$DG$1,0),0)</f>
        <v>2570.53007</v>
      </c>
      <c r="AD380" s="25" t="e">
        <f t="shared" si="107"/>
        <v>#DIV/0!</v>
      </c>
      <c r="AE380" s="40">
        <f t="shared" si="108"/>
        <v>4.4292909090909092</v>
      </c>
      <c r="AF380" s="40">
        <f t="shared" si="109"/>
        <v>3.9708278003384097</v>
      </c>
      <c r="AG380" s="40">
        <f t="shared" si="110"/>
        <v>5.0013897142857147</v>
      </c>
      <c r="AH380" s="40">
        <f t="shared" si="111"/>
        <v>0</v>
      </c>
      <c r="AI380" s="40" t="e">
        <f t="shared" si="112"/>
        <v>#DIV/0!</v>
      </c>
      <c r="AJ380" s="40">
        <f t="shared" si="113"/>
        <v>4.0353690266875981</v>
      </c>
    </row>
    <row r="381" spans="1:36" x14ac:dyDescent="0.3">
      <c r="A381" s="1" t="s">
        <v>6301</v>
      </c>
      <c r="B381" s="36" t="str">
        <f>VLOOKUP($A381,Raw!$B$2:$DG$512,MATCH(DPMS!B$1,Raw!$B$1:$DG$1,0),0)</f>
        <v>0</v>
      </c>
      <c r="C381" s="37" t="e">
        <f t="shared" si="95"/>
        <v>#DIV/0!</v>
      </c>
      <c r="D381" s="36" t="str">
        <f>VLOOKUP($A381,Raw!$B$2:$DG$512,MATCH(DPMS!D$1,Raw!$B$1:$DG$1,0),0)</f>
        <v>0</v>
      </c>
      <c r="E381" s="37" t="e">
        <f t="shared" si="96"/>
        <v>#DIV/0!</v>
      </c>
      <c r="F381" s="36" t="str">
        <f>VLOOKUP($A381,Raw!$B$2:$DG$512,MATCH(DPMS!F$1,Raw!$B$1:$DG$1,0),0)</f>
        <v>0</v>
      </c>
      <c r="G381" s="37" t="e">
        <f t="shared" si="97"/>
        <v>#DIV/0!</v>
      </c>
      <c r="H381" s="36" t="str">
        <f>VLOOKUP($A381,Raw!$B$2:$DG$512,MATCH(DPMS!H$1,Raw!$B$1:$DG$1,0),0)</f>
        <v>0</v>
      </c>
      <c r="I381" s="37" t="e">
        <f t="shared" si="98"/>
        <v>#DIV/0!</v>
      </c>
      <c r="J381" s="36" t="str">
        <f>VLOOKUP($A381,Raw!$B$2:$DG$512,MATCH(DPMS!J$1,Raw!$B$1:$DG$1,0),0)</f>
        <v>0</v>
      </c>
      <c r="K381" s="37" t="e">
        <f t="shared" si="99"/>
        <v>#DIV/0!</v>
      </c>
      <c r="L381" s="36" t="str">
        <f>VLOOKUP($A381,Raw!$B$2:$DG$512,MATCH(DPMS!L$1,Raw!$B$1:$DG$1,0),0)</f>
        <v>0</v>
      </c>
      <c r="M381" s="37" t="e">
        <f t="shared" si="100"/>
        <v>#DIV/0!</v>
      </c>
      <c r="N381" s="36" t="str">
        <f>VLOOKUP($A381,Raw!$B$2:$DG$512,MATCH(DPMS!N$1,Raw!$B$1:$DG$1,0),0)</f>
        <v>0</v>
      </c>
      <c r="P381" s="38" t="str">
        <f>VLOOKUP($A381,Raw!$B$2:$DG$512,MATCH(DPMS!P$1,Raw!$B$1:$DG$1,0),0)</f>
        <v>0</v>
      </c>
      <c r="Q381" s="39" t="e">
        <f t="shared" si="101"/>
        <v>#DIV/0!</v>
      </c>
      <c r="R381" s="38" t="str">
        <f>VLOOKUP($A381,Raw!$B$2:$DG$512,MATCH(DPMS!R$1,Raw!$B$1:$DG$1,0),0)</f>
        <v>0</v>
      </c>
      <c r="S381" s="39" t="e">
        <f t="shared" si="102"/>
        <v>#DIV/0!</v>
      </c>
      <c r="T381" s="38" t="str">
        <f>VLOOKUP($A381,Raw!$B$2:$DG$512,MATCH(DPMS!T$1,Raw!$B$1:$DG$1,0),0)</f>
        <v>0</v>
      </c>
      <c r="U381" s="39" t="e">
        <f t="shared" si="103"/>
        <v>#DIV/0!</v>
      </c>
      <c r="V381" s="38" t="str">
        <f>VLOOKUP($A381,Raw!$B$2:$DG$512,MATCH(DPMS!V$1,Raw!$B$1:$DG$1,0),0)</f>
        <v>0</v>
      </c>
      <c r="W381" s="39" t="e">
        <f t="shared" si="104"/>
        <v>#DIV/0!</v>
      </c>
      <c r="X381" s="38" t="str">
        <f>VLOOKUP($A381,Raw!$B$2:$DG$512,MATCH(DPMS!X$1,Raw!$B$1:$DG$1,0),0)</f>
        <v>0</v>
      </c>
      <c r="Y381" s="39" t="e">
        <f t="shared" si="105"/>
        <v>#DIV/0!</v>
      </c>
      <c r="Z381" s="38" t="str">
        <f>VLOOKUP($A381,Raw!$B$2:$DG$512,MATCH(DPMS!Z$1,Raw!$B$1:$DG$1,0),0)</f>
        <v>0</v>
      </c>
      <c r="AA381" s="39" t="e">
        <f t="shared" si="106"/>
        <v>#DIV/0!</v>
      </c>
      <c r="AB381" s="38" t="str">
        <f>VLOOKUP($A381,Raw!$B$2:$DG$512,MATCH(DPMS!AB$1,Raw!$B$1:$DG$1,0),0)</f>
        <v>0</v>
      </c>
      <c r="AD381" s="25" t="e">
        <f t="shared" si="107"/>
        <v>#DIV/0!</v>
      </c>
      <c r="AE381" s="40" t="e">
        <f t="shared" si="108"/>
        <v>#DIV/0!</v>
      </c>
      <c r="AF381" s="40" t="e">
        <f t="shared" si="109"/>
        <v>#DIV/0!</v>
      </c>
      <c r="AG381" s="40" t="e">
        <f t="shared" si="110"/>
        <v>#DIV/0!</v>
      </c>
      <c r="AH381" s="40">
        <f t="shared" si="111"/>
        <v>0</v>
      </c>
      <c r="AI381" s="40" t="e">
        <f t="shared" si="112"/>
        <v>#DIV/0!</v>
      </c>
      <c r="AJ381" s="40" t="e">
        <f t="shared" si="113"/>
        <v>#DIV/0!</v>
      </c>
    </row>
    <row r="382" spans="1:36" x14ac:dyDescent="0.3">
      <c r="A382" s="1" t="s">
        <v>6313</v>
      </c>
      <c r="B382" s="36" t="str">
        <f>VLOOKUP($A382,Raw!$B$2:$DG$512,MATCH(DPMS!B$1,Raw!$B$1:$DG$1,0),0)</f>
        <v>2</v>
      </c>
      <c r="C382" s="37">
        <f t="shared" si="95"/>
        <v>0.5</v>
      </c>
      <c r="D382" s="36" t="str">
        <f>VLOOKUP($A382,Raw!$B$2:$DG$512,MATCH(DPMS!D$1,Raw!$B$1:$DG$1,0),0)</f>
        <v>2</v>
      </c>
      <c r="E382" s="37">
        <f t="shared" si="96"/>
        <v>0.5</v>
      </c>
      <c r="F382" s="36" t="str">
        <f>VLOOKUP($A382,Raw!$B$2:$DG$512,MATCH(DPMS!F$1,Raw!$B$1:$DG$1,0),0)</f>
        <v>0</v>
      </c>
      <c r="G382" s="37">
        <f t="shared" si="97"/>
        <v>0</v>
      </c>
      <c r="H382" s="36" t="str">
        <f>VLOOKUP($A382,Raw!$B$2:$DG$512,MATCH(DPMS!H$1,Raw!$B$1:$DG$1,0),0)</f>
        <v>0</v>
      </c>
      <c r="I382" s="37">
        <f t="shared" si="98"/>
        <v>0</v>
      </c>
      <c r="J382" s="36" t="str">
        <f>VLOOKUP($A382,Raw!$B$2:$DG$512,MATCH(DPMS!J$1,Raw!$B$1:$DG$1,0),0)</f>
        <v>0</v>
      </c>
      <c r="K382" s="37">
        <f t="shared" si="99"/>
        <v>0</v>
      </c>
      <c r="L382" s="36" t="str">
        <f>VLOOKUP($A382,Raw!$B$2:$DG$512,MATCH(DPMS!L$1,Raw!$B$1:$DG$1,0),0)</f>
        <v>0</v>
      </c>
      <c r="M382" s="37">
        <f t="shared" si="100"/>
        <v>0</v>
      </c>
      <c r="N382" s="36" t="str">
        <f>VLOOKUP($A382,Raw!$B$2:$DG$512,MATCH(DPMS!N$1,Raw!$B$1:$DG$1,0),0)</f>
        <v>4</v>
      </c>
      <c r="P382" s="38" t="str">
        <f>VLOOKUP($A382,Raw!$B$2:$DG$512,MATCH(DPMS!P$1,Raw!$B$1:$DG$1,0),0)</f>
        <v>1172000.95</v>
      </c>
      <c r="Q382" s="39">
        <f t="shared" si="101"/>
        <v>0.97265981619815045</v>
      </c>
      <c r="R382" s="38" t="str">
        <f>VLOOKUP($A382,Raw!$B$2:$DG$512,MATCH(DPMS!R$1,Raw!$B$1:$DG$1,0),0)</f>
        <v>32943.4</v>
      </c>
      <c r="S382" s="39">
        <f t="shared" si="102"/>
        <v>2.7340183801849438E-2</v>
      </c>
      <c r="T382" s="38" t="str">
        <f>VLOOKUP($A382,Raw!$B$2:$DG$512,MATCH(DPMS!T$1,Raw!$B$1:$DG$1,0),0)</f>
        <v>0</v>
      </c>
      <c r="U382" s="39">
        <f t="shared" si="103"/>
        <v>0</v>
      </c>
      <c r="V382" s="38" t="str">
        <f>VLOOKUP($A382,Raw!$B$2:$DG$512,MATCH(DPMS!V$1,Raw!$B$1:$DG$1,0),0)</f>
        <v>0</v>
      </c>
      <c r="W382" s="39">
        <f t="shared" si="104"/>
        <v>0</v>
      </c>
      <c r="X382" s="38" t="str">
        <f>VLOOKUP($A382,Raw!$B$2:$DG$512,MATCH(DPMS!X$1,Raw!$B$1:$DG$1,0),0)</f>
        <v>0</v>
      </c>
      <c r="Y382" s="39">
        <f t="shared" si="105"/>
        <v>0</v>
      </c>
      <c r="Z382" s="38" t="str">
        <f>VLOOKUP($A382,Raw!$B$2:$DG$512,MATCH(DPMS!Z$1,Raw!$B$1:$DG$1,0),0)</f>
        <v>0</v>
      </c>
      <c r="AA382" s="39">
        <f t="shared" si="106"/>
        <v>0</v>
      </c>
      <c r="AB382" s="38" t="str">
        <f>VLOOKUP($A382,Raw!$B$2:$DG$512,MATCH(DPMS!AB$1,Raw!$B$1:$DG$1,0),0)</f>
        <v>1204944.35</v>
      </c>
      <c r="AD382" s="25">
        <f t="shared" si="107"/>
        <v>586000.47499999998</v>
      </c>
      <c r="AE382" s="40">
        <f t="shared" si="108"/>
        <v>16471.7</v>
      </c>
      <c r="AF382" s="40" t="e">
        <f t="shared" si="109"/>
        <v>#DIV/0!</v>
      </c>
      <c r="AG382" s="40" t="e">
        <f t="shared" si="110"/>
        <v>#DIV/0!</v>
      </c>
      <c r="AH382" s="40">
        <f t="shared" si="111"/>
        <v>0</v>
      </c>
      <c r="AI382" s="40" t="e">
        <f t="shared" si="112"/>
        <v>#DIV/0!</v>
      </c>
      <c r="AJ382" s="40">
        <f t="shared" si="113"/>
        <v>301236.08750000002</v>
      </c>
    </row>
    <row r="383" spans="1:36" x14ac:dyDescent="0.3">
      <c r="A383" s="1" t="s">
        <v>6336</v>
      </c>
      <c r="B383" s="36" t="str">
        <f>VLOOKUP($A383,Raw!$B$2:$DG$512,MATCH(DPMS!B$1,Raw!$B$1:$DG$1,0),0)</f>
        <v>0</v>
      </c>
      <c r="C383" s="37">
        <f t="shared" si="95"/>
        <v>0</v>
      </c>
      <c r="D383" s="36" t="str">
        <f>VLOOKUP($A383,Raw!$B$2:$DG$512,MATCH(DPMS!D$1,Raw!$B$1:$DG$1,0),0)</f>
        <v>0</v>
      </c>
      <c r="E383" s="37">
        <f t="shared" si="96"/>
        <v>0</v>
      </c>
      <c r="F383" s="36" t="str">
        <f>VLOOKUP($A383,Raw!$B$2:$DG$512,MATCH(DPMS!F$1,Raw!$B$1:$DG$1,0),0)</f>
        <v>3</v>
      </c>
      <c r="G383" s="37">
        <f t="shared" si="97"/>
        <v>1</v>
      </c>
      <c r="H383" s="36" t="str">
        <f>VLOOKUP($A383,Raw!$B$2:$DG$512,MATCH(DPMS!H$1,Raw!$B$1:$DG$1,0),0)</f>
        <v>0</v>
      </c>
      <c r="I383" s="37">
        <f t="shared" si="98"/>
        <v>0</v>
      </c>
      <c r="J383" s="36" t="str">
        <f>VLOOKUP($A383,Raw!$B$2:$DG$512,MATCH(DPMS!J$1,Raw!$B$1:$DG$1,0),0)</f>
        <v>0</v>
      </c>
      <c r="K383" s="37">
        <f t="shared" si="99"/>
        <v>0</v>
      </c>
      <c r="L383" s="36" t="str">
        <f>VLOOKUP($A383,Raw!$B$2:$DG$512,MATCH(DPMS!L$1,Raw!$B$1:$DG$1,0),0)</f>
        <v>0</v>
      </c>
      <c r="M383" s="37">
        <f t="shared" si="100"/>
        <v>0</v>
      </c>
      <c r="N383" s="36" t="str">
        <f>VLOOKUP($A383,Raw!$B$2:$DG$512,MATCH(DPMS!N$1,Raw!$B$1:$DG$1,0),0)</f>
        <v>3</v>
      </c>
      <c r="P383" s="38" t="str">
        <f>VLOOKUP($A383,Raw!$B$2:$DG$512,MATCH(DPMS!P$1,Raw!$B$1:$DG$1,0),0)</f>
        <v>0</v>
      </c>
      <c r="Q383" s="39">
        <f t="shared" si="101"/>
        <v>0</v>
      </c>
      <c r="R383" s="38" t="str">
        <f>VLOOKUP($A383,Raw!$B$2:$DG$512,MATCH(DPMS!R$1,Raw!$B$1:$DG$1,0),0)</f>
        <v>0</v>
      </c>
      <c r="S383" s="39">
        <f t="shared" si="102"/>
        <v>0</v>
      </c>
      <c r="T383" s="38" t="str">
        <f>VLOOKUP($A383,Raw!$B$2:$DG$512,MATCH(DPMS!T$1,Raw!$B$1:$DG$1,0),0)</f>
        <v>6.45</v>
      </c>
      <c r="U383" s="39">
        <f t="shared" si="103"/>
        <v>1</v>
      </c>
      <c r="V383" s="38" t="str">
        <f>VLOOKUP($A383,Raw!$B$2:$DG$512,MATCH(DPMS!V$1,Raw!$B$1:$DG$1,0),0)</f>
        <v>0</v>
      </c>
      <c r="W383" s="39">
        <f t="shared" si="104"/>
        <v>0</v>
      </c>
      <c r="X383" s="38" t="str">
        <f>VLOOKUP($A383,Raw!$B$2:$DG$512,MATCH(DPMS!X$1,Raw!$B$1:$DG$1,0),0)</f>
        <v>0</v>
      </c>
      <c r="Y383" s="39">
        <f t="shared" si="105"/>
        <v>0</v>
      </c>
      <c r="Z383" s="38" t="str">
        <f>VLOOKUP($A383,Raw!$B$2:$DG$512,MATCH(DPMS!Z$1,Raw!$B$1:$DG$1,0),0)</f>
        <v>0</v>
      </c>
      <c r="AA383" s="39">
        <f t="shared" si="106"/>
        <v>0</v>
      </c>
      <c r="AB383" s="38" t="str">
        <f>VLOOKUP($A383,Raw!$B$2:$DG$512,MATCH(DPMS!AB$1,Raw!$B$1:$DG$1,0),0)</f>
        <v>6.45</v>
      </c>
      <c r="AD383" s="25" t="e">
        <f t="shared" si="107"/>
        <v>#DIV/0!</v>
      </c>
      <c r="AE383" s="40" t="e">
        <f t="shared" si="108"/>
        <v>#DIV/0!</v>
      </c>
      <c r="AF383" s="40">
        <f t="shared" si="109"/>
        <v>2.15</v>
      </c>
      <c r="AG383" s="40" t="e">
        <f t="shared" si="110"/>
        <v>#DIV/0!</v>
      </c>
      <c r="AH383" s="40">
        <f t="shared" si="111"/>
        <v>0</v>
      </c>
      <c r="AI383" s="40" t="e">
        <f t="shared" si="112"/>
        <v>#DIV/0!</v>
      </c>
      <c r="AJ383" s="40">
        <f t="shared" si="113"/>
        <v>2.15</v>
      </c>
    </row>
    <row r="384" spans="1:36" x14ac:dyDescent="0.3">
      <c r="A384" s="1" t="s">
        <v>6347</v>
      </c>
      <c r="B384" s="36" t="str">
        <f>VLOOKUP($A384,Raw!$B$2:$DG$512,MATCH(DPMS!B$1,Raw!$B$1:$DG$1,0),0)</f>
        <v>0</v>
      </c>
      <c r="C384" s="37" t="e">
        <f t="shared" si="95"/>
        <v>#DIV/0!</v>
      </c>
      <c r="D384" s="36" t="str">
        <f>VLOOKUP($A384,Raw!$B$2:$DG$512,MATCH(DPMS!D$1,Raw!$B$1:$DG$1,0),0)</f>
        <v>0</v>
      </c>
      <c r="E384" s="37" t="e">
        <f t="shared" si="96"/>
        <v>#DIV/0!</v>
      </c>
      <c r="F384" s="36" t="str">
        <f>VLOOKUP($A384,Raw!$B$2:$DG$512,MATCH(DPMS!F$1,Raw!$B$1:$DG$1,0),0)</f>
        <v>0</v>
      </c>
      <c r="G384" s="37" t="e">
        <f t="shared" si="97"/>
        <v>#DIV/0!</v>
      </c>
      <c r="H384" s="36" t="str">
        <f>VLOOKUP($A384,Raw!$B$2:$DG$512,MATCH(DPMS!H$1,Raw!$B$1:$DG$1,0),0)</f>
        <v>0</v>
      </c>
      <c r="I384" s="37" t="e">
        <f t="shared" si="98"/>
        <v>#DIV/0!</v>
      </c>
      <c r="J384" s="36" t="str">
        <f>VLOOKUP($A384,Raw!$B$2:$DG$512,MATCH(DPMS!J$1,Raw!$B$1:$DG$1,0),0)</f>
        <v>0</v>
      </c>
      <c r="K384" s="37" t="e">
        <f t="shared" si="99"/>
        <v>#DIV/0!</v>
      </c>
      <c r="L384" s="36" t="str">
        <f>VLOOKUP($A384,Raw!$B$2:$DG$512,MATCH(DPMS!L$1,Raw!$B$1:$DG$1,0),0)</f>
        <v>0</v>
      </c>
      <c r="M384" s="37" t="e">
        <f t="shared" si="100"/>
        <v>#DIV/0!</v>
      </c>
      <c r="N384" s="36" t="str">
        <f>VLOOKUP($A384,Raw!$B$2:$DG$512,MATCH(DPMS!N$1,Raw!$B$1:$DG$1,0),0)</f>
        <v>0</v>
      </c>
      <c r="P384" s="38" t="str">
        <f>VLOOKUP($A384,Raw!$B$2:$DG$512,MATCH(DPMS!P$1,Raw!$B$1:$DG$1,0),0)</f>
        <v>0</v>
      </c>
      <c r="Q384" s="39" t="e">
        <f t="shared" si="101"/>
        <v>#DIV/0!</v>
      </c>
      <c r="R384" s="38" t="str">
        <f>VLOOKUP($A384,Raw!$B$2:$DG$512,MATCH(DPMS!R$1,Raw!$B$1:$DG$1,0),0)</f>
        <v>0</v>
      </c>
      <c r="S384" s="39" t="e">
        <f t="shared" si="102"/>
        <v>#DIV/0!</v>
      </c>
      <c r="T384" s="38" t="str">
        <f>VLOOKUP($A384,Raw!$B$2:$DG$512,MATCH(DPMS!T$1,Raw!$B$1:$DG$1,0),0)</f>
        <v>0</v>
      </c>
      <c r="U384" s="39" t="e">
        <f t="shared" si="103"/>
        <v>#DIV/0!</v>
      </c>
      <c r="V384" s="38" t="str">
        <f>VLOOKUP($A384,Raw!$B$2:$DG$512,MATCH(DPMS!V$1,Raw!$B$1:$DG$1,0),0)</f>
        <v>0</v>
      </c>
      <c r="W384" s="39" t="e">
        <f t="shared" si="104"/>
        <v>#DIV/0!</v>
      </c>
      <c r="X384" s="38" t="str">
        <f>VLOOKUP($A384,Raw!$B$2:$DG$512,MATCH(DPMS!X$1,Raw!$B$1:$DG$1,0),0)</f>
        <v>0</v>
      </c>
      <c r="Y384" s="39" t="e">
        <f t="shared" si="105"/>
        <v>#DIV/0!</v>
      </c>
      <c r="Z384" s="38" t="str">
        <f>VLOOKUP($A384,Raw!$B$2:$DG$512,MATCH(DPMS!Z$1,Raw!$B$1:$DG$1,0),0)</f>
        <v>0</v>
      </c>
      <c r="AA384" s="39" t="e">
        <f t="shared" si="106"/>
        <v>#DIV/0!</v>
      </c>
      <c r="AB384" s="38" t="str">
        <f>VLOOKUP($A384,Raw!$B$2:$DG$512,MATCH(DPMS!AB$1,Raw!$B$1:$DG$1,0),0)</f>
        <v>0</v>
      </c>
      <c r="AD384" s="25" t="e">
        <f t="shared" si="107"/>
        <v>#DIV/0!</v>
      </c>
      <c r="AE384" s="40" t="e">
        <f t="shared" si="108"/>
        <v>#DIV/0!</v>
      </c>
      <c r="AF384" s="40" t="e">
        <f t="shared" si="109"/>
        <v>#DIV/0!</v>
      </c>
      <c r="AG384" s="40" t="e">
        <f t="shared" si="110"/>
        <v>#DIV/0!</v>
      </c>
      <c r="AH384" s="40">
        <f t="shared" si="111"/>
        <v>0</v>
      </c>
      <c r="AI384" s="40" t="e">
        <f t="shared" si="112"/>
        <v>#DIV/0!</v>
      </c>
      <c r="AJ384" s="40" t="e">
        <f t="shared" si="113"/>
        <v>#DIV/0!</v>
      </c>
    </row>
    <row r="385" spans="1:36" x14ac:dyDescent="0.3">
      <c r="A385" s="1" t="s">
        <v>6355</v>
      </c>
      <c r="B385" s="36" t="str">
        <f>VLOOKUP($A385,Raw!$B$2:$DG$512,MATCH(DPMS!B$1,Raw!$B$1:$DG$1,0),0)</f>
        <v>0</v>
      </c>
      <c r="C385" s="37">
        <f t="shared" si="95"/>
        <v>0</v>
      </c>
      <c r="D385" s="36" t="str">
        <f>VLOOKUP($A385,Raw!$B$2:$DG$512,MATCH(DPMS!D$1,Raw!$B$1:$DG$1,0),0)</f>
        <v>0</v>
      </c>
      <c r="E385" s="37">
        <f t="shared" si="96"/>
        <v>0</v>
      </c>
      <c r="F385" s="36" t="str">
        <f>VLOOKUP($A385,Raw!$B$2:$DG$512,MATCH(DPMS!F$1,Raw!$B$1:$DG$1,0),0)</f>
        <v>29</v>
      </c>
      <c r="G385" s="37">
        <f t="shared" si="97"/>
        <v>0.90625</v>
      </c>
      <c r="H385" s="36" t="str">
        <f>VLOOKUP($A385,Raw!$B$2:$DG$512,MATCH(DPMS!H$1,Raw!$B$1:$DG$1,0),0)</f>
        <v>3</v>
      </c>
      <c r="I385" s="37">
        <f t="shared" si="98"/>
        <v>9.375E-2</v>
      </c>
      <c r="J385" s="36" t="str">
        <f>VLOOKUP($A385,Raw!$B$2:$DG$512,MATCH(DPMS!J$1,Raw!$B$1:$DG$1,0),0)</f>
        <v>0</v>
      </c>
      <c r="K385" s="37">
        <f t="shared" si="99"/>
        <v>0</v>
      </c>
      <c r="L385" s="36" t="str">
        <f>VLOOKUP($A385,Raw!$B$2:$DG$512,MATCH(DPMS!L$1,Raw!$B$1:$DG$1,0),0)</f>
        <v>0</v>
      </c>
      <c r="M385" s="37">
        <f t="shared" si="100"/>
        <v>0</v>
      </c>
      <c r="N385" s="36" t="str">
        <f>VLOOKUP($A385,Raw!$B$2:$DG$512,MATCH(DPMS!N$1,Raw!$B$1:$DG$1,0),0)</f>
        <v>32</v>
      </c>
      <c r="P385" s="38" t="str">
        <f>VLOOKUP($A385,Raw!$B$2:$DG$512,MATCH(DPMS!P$1,Raw!$B$1:$DG$1,0),0)</f>
        <v>0</v>
      </c>
      <c r="Q385" s="39">
        <f t="shared" si="101"/>
        <v>0</v>
      </c>
      <c r="R385" s="38" t="str">
        <f>VLOOKUP($A385,Raw!$B$2:$DG$512,MATCH(DPMS!R$1,Raw!$B$1:$DG$1,0),0)</f>
        <v>0</v>
      </c>
      <c r="S385" s="39">
        <f t="shared" si="102"/>
        <v>0</v>
      </c>
      <c r="T385" s="38" t="str">
        <f>VLOOKUP($A385,Raw!$B$2:$DG$512,MATCH(DPMS!T$1,Raw!$B$1:$DG$1,0),0)</f>
        <v>95.16365</v>
      </c>
      <c r="U385" s="39">
        <f t="shared" si="103"/>
        <v>0.95894220115953388</v>
      </c>
      <c r="V385" s="38" t="str">
        <f>VLOOKUP($A385,Raw!$B$2:$DG$512,MATCH(DPMS!V$1,Raw!$B$1:$DG$1,0),0)</f>
        <v>4.0745</v>
      </c>
      <c r="W385" s="39">
        <f t="shared" si="104"/>
        <v>4.1057798840466085E-2</v>
      </c>
      <c r="X385" s="38" t="str">
        <f>VLOOKUP($A385,Raw!$B$2:$DG$512,MATCH(DPMS!X$1,Raw!$B$1:$DG$1,0),0)</f>
        <v>0</v>
      </c>
      <c r="Y385" s="39">
        <f t="shared" si="105"/>
        <v>0</v>
      </c>
      <c r="Z385" s="38" t="str">
        <f>VLOOKUP($A385,Raw!$B$2:$DG$512,MATCH(DPMS!Z$1,Raw!$B$1:$DG$1,0),0)</f>
        <v>0</v>
      </c>
      <c r="AA385" s="39">
        <f t="shared" si="106"/>
        <v>0</v>
      </c>
      <c r="AB385" s="38" t="str">
        <f>VLOOKUP($A385,Raw!$B$2:$DG$512,MATCH(DPMS!AB$1,Raw!$B$1:$DG$1,0),0)</f>
        <v>99.23815</v>
      </c>
      <c r="AD385" s="25" t="e">
        <f t="shared" si="107"/>
        <v>#DIV/0!</v>
      </c>
      <c r="AE385" s="40" t="e">
        <f t="shared" si="108"/>
        <v>#DIV/0!</v>
      </c>
      <c r="AF385" s="40">
        <f t="shared" si="109"/>
        <v>3.2815051724137931</v>
      </c>
      <c r="AG385" s="40">
        <f t="shared" si="110"/>
        <v>1.3581666666666665</v>
      </c>
      <c r="AH385" s="40">
        <f t="shared" si="111"/>
        <v>0</v>
      </c>
      <c r="AI385" s="40" t="e">
        <f t="shared" si="112"/>
        <v>#DIV/0!</v>
      </c>
      <c r="AJ385" s="40">
        <f t="shared" si="113"/>
        <v>3.1011921875000001</v>
      </c>
    </row>
    <row r="386" spans="1:36" x14ac:dyDescent="0.3">
      <c r="A386" s="1" t="s">
        <v>6367</v>
      </c>
      <c r="B386" s="36" t="str">
        <f>VLOOKUP($A386,Raw!$B$2:$DG$512,MATCH(DPMS!B$1,Raw!$B$1:$DG$1,0),0)</f>
        <v>0</v>
      </c>
      <c r="C386" s="37">
        <f t="shared" si="95"/>
        <v>0</v>
      </c>
      <c r="D386" s="36" t="str">
        <f>VLOOKUP($A386,Raw!$B$2:$DG$512,MATCH(DPMS!D$1,Raw!$B$1:$DG$1,0),0)</f>
        <v>4</v>
      </c>
      <c r="E386" s="37">
        <f t="shared" si="96"/>
        <v>8.6956521739130432E-2</v>
      </c>
      <c r="F386" s="36" t="str">
        <f>VLOOKUP($A386,Raw!$B$2:$DG$512,MATCH(DPMS!F$1,Raw!$B$1:$DG$1,0),0)</f>
        <v>32</v>
      </c>
      <c r="G386" s="37">
        <f t="shared" si="97"/>
        <v>0.69565217391304346</v>
      </c>
      <c r="H386" s="36" t="str">
        <f>VLOOKUP($A386,Raw!$B$2:$DG$512,MATCH(DPMS!H$1,Raw!$B$1:$DG$1,0),0)</f>
        <v>10</v>
      </c>
      <c r="I386" s="37">
        <f t="shared" si="98"/>
        <v>0.21739130434782608</v>
      </c>
      <c r="J386" s="36" t="str">
        <f>VLOOKUP($A386,Raw!$B$2:$DG$512,MATCH(DPMS!J$1,Raw!$B$1:$DG$1,0),0)</f>
        <v>0</v>
      </c>
      <c r="K386" s="37">
        <f t="shared" si="99"/>
        <v>0</v>
      </c>
      <c r="L386" s="36" t="str">
        <f>VLOOKUP($A386,Raw!$B$2:$DG$512,MATCH(DPMS!L$1,Raw!$B$1:$DG$1,0),0)</f>
        <v>0</v>
      </c>
      <c r="M386" s="37">
        <f t="shared" si="100"/>
        <v>0</v>
      </c>
      <c r="N386" s="36" t="str">
        <f>VLOOKUP($A386,Raw!$B$2:$DG$512,MATCH(DPMS!N$1,Raw!$B$1:$DG$1,0),0)</f>
        <v>46</v>
      </c>
      <c r="P386" s="38" t="str">
        <f>VLOOKUP($A386,Raw!$B$2:$DG$512,MATCH(DPMS!P$1,Raw!$B$1:$DG$1,0),0)</f>
        <v>0</v>
      </c>
      <c r="Q386" s="39">
        <f t="shared" si="101"/>
        <v>0</v>
      </c>
      <c r="R386" s="38" t="str">
        <f>VLOOKUP($A386,Raw!$B$2:$DG$512,MATCH(DPMS!R$1,Raw!$B$1:$DG$1,0),0)</f>
        <v>40.53</v>
      </c>
      <c r="S386" s="39">
        <f t="shared" si="102"/>
        <v>0.31425913003023959</v>
      </c>
      <c r="T386" s="38" t="str">
        <f>VLOOKUP($A386,Raw!$B$2:$DG$512,MATCH(DPMS!T$1,Raw!$B$1:$DG$1,0),0)</f>
        <v>78.34</v>
      </c>
      <c r="U386" s="39">
        <f t="shared" si="103"/>
        <v>0.60742808405055437</v>
      </c>
      <c r="V386" s="38" t="str">
        <f>VLOOKUP($A386,Raw!$B$2:$DG$512,MATCH(DPMS!V$1,Raw!$B$1:$DG$1,0),0)</f>
        <v>10.1</v>
      </c>
      <c r="W386" s="39">
        <f t="shared" si="104"/>
        <v>7.8312785919206013E-2</v>
      </c>
      <c r="X386" s="38" t="str">
        <f>VLOOKUP($A386,Raw!$B$2:$DG$512,MATCH(DPMS!X$1,Raw!$B$1:$DG$1,0),0)</f>
        <v>0</v>
      </c>
      <c r="Y386" s="39">
        <f t="shared" si="105"/>
        <v>0</v>
      </c>
      <c r="Z386" s="38" t="str">
        <f>VLOOKUP($A386,Raw!$B$2:$DG$512,MATCH(DPMS!Z$1,Raw!$B$1:$DG$1,0),0)</f>
        <v>0</v>
      </c>
      <c r="AA386" s="39">
        <f t="shared" si="106"/>
        <v>0</v>
      </c>
      <c r="AB386" s="38" t="str">
        <f>VLOOKUP($A386,Raw!$B$2:$DG$512,MATCH(DPMS!AB$1,Raw!$B$1:$DG$1,0),0)</f>
        <v>128.97</v>
      </c>
      <c r="AD386" s="25" t="e">
        <f t="shared" si="107"/>
        <v>#DIV/0!</v>
      </c>
      <c r="AE386" s="40">
        <f t="shared" si="108"/>
        <v>10.1325</v>
      </c>
      <c r="AF386" s="40">
        <f t="shared" si="109"/>
        <v>2.4481250000000001</v>
      </c>
      <c r="AG386" s="40">
        <f t="shared" si="110"/>
        <v>1.01</v>
      </c>
      <c r="AH386" s="40">
        <f t="shared" si="111"/>
        <v>0</v>
      </c>
      <c r="AI386" s="40" t="e">
        <f t="shared" si="112"/>
        <v>#DIV/0!</v>
      </c>
      <c r="AJ386" s="40">
        <f t="shared" si="113"/>
        <v>2.8036956521739129</v>
      </c>
    </row>
    <row r="387" spans="1:36" x14ac:dyDescent="0.3">
      <c r="A387" s="1" t="s">
        <v>6387</v>
      </c>
      <c r="B387" s="36" t="str">
        <f>VLOOKUP($A387,Raw!$B$2:$DG$512,MATCH(DPMS!B$1,Raw!$B$1:$DG$1,0),0)</f>
        <v>0</v>
      </c>
      <c r="C387" s="37">
        <f t="shared" ref="C387:C413" si="114">B387/N387</f>
        <v>0</v>
      </c>
      <c r="D387" s="36" t="str">
        <f>VLOOKUP($A387,Raw!$B$2:$DG$512,MATCH(DPMS!D$1,Raw!$B$1:$DG$1,0),0)</f>
        <v>84</v>
      </c>
      <c r="E387" s="37">
        <f t="shared" ref="E387:E413" si="115">D387/N387</f>
        <v>0.14408233276157806</v>
      </c>
      <c r="F387" s="36" t="str">
        <f>VLOOKUP($A387,Raw!$B$2:$DG$512,MATCH(DPMS!F$1,Raw!$B$1:$DG$1,0),0)</f>
        <v>453</v>
      </c>
      <c r="G387" s="37">
        <f t="shared" ref="G387:G413" si="116">F387/N387</f>
        <v>0.77701543739279588</v>
      </c>
      <c r="H387" s="36" t="str">
        <f>VLOOKUP($A387,Raw!$B$2:$DG$512,MATCH(DPMS!H$1,Raw!$B$1:$DG$1,0),0)</f>
        <v>46</v>
      </c>
      <c r="I387" s="37">
        <f t="shared" ref="I387:I413" si="117">H387/N387</f>
        <v>7.8902229845626073E-2</v>
      </c>
      <c r="J387" s="36" t="str">
        <f>VLOOKUP($A387,Raw!$B$2:$DG$512,MATCH(DPMS!J$1,Raw!$B$1:$DG$1,0),0)</f>
        <v>0</v>
      </c>
      <c r="K387" s="37">
        <f t="shared" ref="K387:K413" si="118">J387/N387</f>
        <v>0</v>
      </c>
      <c r="L387" s="36" t="str">
        <f>VLOOKUP($A387,Raw!$B$2:$DG$512,MATCH(DPMS!L$1,Raw!$B$1:$DG$1,0),0)</f>
        <v>0</v>
      </c>
      <c r="M387" s="37">
        <f t="shared" ref="M387:M413" si="119">L387/N387</f>
        <v>0</v>
      </c>
      <c r="N387" s="36" t="str">
        <f>VLOOKUP($A387,Raw!$B$2:$DG$512,MATCH(DPMS!N$1,Raw!$B$1:$DG$1,0),0)</f>
        <v>583</v>
      </c>
      <c r="P387" s="38" t="str">
        <f>VLOOKUP($A387,Raw!$B$2:$DG$512,MATCH(DPMS!P$1,Raw!$B$1:$DG$1,0),0)</f>
        <v>0</v>
      </c>
      <c r="Q387" s="39">
        <f t="shared" ref="Q387:Q413" si="120">P387/AB387</f>
        <v>0</v>
      </c>
      <c r="R387" s="38" t="str">
        <f>VLOOKUP($A387,Raw!$B$2:$DG$512,MATCH(DPMS!R$1,Raw!$B$1:$DG$1,0),0)</f>
        <v>295.63</v>
      </c>
      <c r="S387" s="39">
        <f t="shared" ref="S387:S413" si="121">R387/AB387</f>
        <v>0.21573320684496664</v>
      </c>
      <c r="T387" s="38" t="str">
        <f>VLOOKUP($A387,Raw!$B$2:$DG$512,MATCH(DPMS!T$1,Raw!$B$1:$DG$1,0),0)</f>
        <v>991.72</v>
      </c>
      <c r="U387" s="39">
        <f t="shared" ref="U387:U413" si="122">T387/AB387</f>
        <v>0.72369832524537536</v>
      </c>
      <c r="V387" s="38" t="str">
        <f>VLOOKUP($A387,Raw!$B$2:$DG$512,MATCH(DPMS!V$1,Raw!$B$1:$DG$1,0),0)</f>
        <v>83</v>
      </c>
      <c r="W387" s="39">
        <f t="shared" ref="W387:W413" si="123">V387/AB387</f>
        <v>6.056846790965812E-2</v>
      </c>
      <c r="X387" s="38" t="str">
        <f>VLOOKUP($A387,Raw!$B$2:$DG$512,MATCH(DPMS!X$1,Raw!$B$1:$DG$1,0),0)</f>
        <v>0</v>
      </c>
      <c r="Y387" s="39">
        <f t="shared" ref="Y387:Y413" si="124">X387/AB387</f>
        <v>0</v>
      </c>
      <c r="Z387" s="38" t="str">
        <f>VLOOKUP($A387,Raw!$B$2:$DG$512,MATCH(DPMS!Z$1,Raw!$B$1:$DG$1,0),0)</f>
        <v>0</v>
      </c>
      <c r="AA387" s="39">
        <f t="shared" ref="AA387:AA413" si="125">Z387/AB387</f>
        <v>0</v>
      </c>
      <c r="AB387" s="38" t="str">
        <f>VLOOKUP($A387,Raw!$B$2:$DG$512,MATCH(DPMS!AB$1,Raw!$B$1:$DG$1,0),0)</f>
        <v>1370.35</v>
      </c>
      <c r="AD387" s="25" t="e">
        <f t="shared" ref="AD387:AD413" si="126">P387/B387</f>
        <v>#DIV/0!</v>
      </c>
      <c r="AE387" s="40">
        <f t="shared" ref="AE387:AE413" si="127">R387/D387</f>
        <v>3.5194047619047617</v>
      </c>
      <c r="AF387" s="40">
        <f t="shared" ref="AF387:AF413" si="128">T387/F387</f>
        <v>2.1892273730684328</v>
      </c>
      <c r="AG387" s="40">
        <f t="shared" ref="AG387:AG413" si="129">V387/H387</f>
        <v>1.8043478260869565</v>
      </c>
      <c r="AH387" s="40">
        <f t="shared" ref="AH387:AH413" si="130">X387/2</f>
        <v>0</v>
      </c>
      <c r="AI387" s="40" t="e">
        <f t="shared" ref="AI387:AI413" si="131">Z387/L387</f>
        <v>#DIV/0!</v>
      </c>
      <c r="AJ387" s="40">
        <f t="shared" ref="AJ387:AJ413" si="132">AB387/N387</f>
        <v>2.3505145797598628</v>
      </c>
    </row>
    <row r="388" spans="1:36" x14ac:dyDescent="0.3">
      <c r="A388" s="1" t="s">
        <v>6408</v>
      </c>
      <c r="B388" s="36" t="str">
        <f>VLOOKUP($A388,Raw!$B$2:$DG$512,MATCH(DPMS!B$1,Raw!$B$1:$DG$1,0),0)</f>
        <v>0</v>
      </c>
      <c r="C388" s="37">
        <f t="shared" si="114"/>
        <v>0</v>
      </c>
      <c r="D388" s="36" t="str">
        <f>VLOOKUP($A388,Raw!$B$2:$DG$512,MATCH(DPMS!D$1,Raw!$B$1:$DG$1,0),0)</f>
        <v>64</v>
      </c>
      <c r="E388" s="37">
        <f t="shared" si="115"/>
        <v>0.14814814814814814</v>
      </c>
      <c r="F388" s="36" t="str">
        <f>VLOOKUP($A388,Raw!$B$2:$DG$512,MATCH(DPMS!F$1,Raw!$B$1:$DG$1,0),0)</f>
        <v>354</v>
      </c>
      <c r="G388" s="37">
        <f t="shared" si="116"/>
        <v>0.81944444444444442</v>
      </c>
      <c r="H388" s="36" t="str">
        <f>VLOOKUP($A388,Raw!$B$2:$DG$512,MATCH(DPMS!H$1,Raw!$B$1:$DG$1,0),0)</f>
        <v>14</v>
      </c>
      <c r="I388" s="37">
        <f t="shared" si="117"/>
        <v>3.2407407407407406E-2</v>
      </c>
      <c r="J388" s="36" t="str">
        <f>VLOOKUP($A388,Raw!$B$2:$DG$512,MATCH(DPMS!J$1,Raw!$B$1:$DG$1,0),0)</f>
        <v>0</v>
      </c>
      <c r="K388" s="37">
        <f t="shared" si="118"/>
        <v>0</v>
      </c>
      <c r="L388" s="36" t="str">
        <f>VLOOKUP($A388,Raw!$B$2:$DG$512,MATCH(DPMS!L$1,Raw!$B$1:$DG$1,0),0)</f>
        <v>0</v>
      </c>
      <c r="M388" s="37">
        <f t="shared" si="119"/>
        <v>0</v>
      </c>
      <c r="N388" s="36" t="str">
        <f>VLOOKUP($A388,Raw!$B$2:$DG$512,MATCH(DPMS!N$1,Raw!$B$1:$DG$1,0),0)</f>
        <v>432</v>
      </c>
      <c r="P388" s="38" t="str">
        <f>VLOOKUP($A388,Raw!$B$2:$DG$512,MATCH(DPMS!P$1,Raw!$B$1:$DG$1,0),0)</f>
        <v>0</v>
      </c>
      <c r="Q388" s="39">
        <f t="shared" si="120"/>
        <v>0</v>
      </c>
      <c r="R388" s="38" t="str">
        <f>VLOOKUP($A388,Raw!$B$2:$DG$512,MATCH(DPMS!R$1,Raw!$B$1:$DG$1,0),0)</f>
        <v>451.74</v>
      </c>
      <c r="S388" s="39">
        <f t="shared" si="121"/>
        <v>0.26761531261477944</v>
      </c>
      <c r="T388" s="38" t="str">
        <f>VLOOKUP($A388,Raw!$B$2:$DG$512,MATCH(DPMS!T$1,Raw!$B$1:$DG$1,0),0)</f>
        <v>1203.84</v>
      </c>
      <c r="U388" s="39">
        <f t="shared" si="122"/>
        <v>0.71316690560538376</v>
      </c>
      <c r="V388" s="38" t="str">
        <f>VLOOKUP($A388,Raw!$B$2:$DG$512,MATCH(DPMS!V$1,Raw!$B$1:$DG$1,0),0)</f>
        <v>32.44</v>
      </c>
      <c r="W388" s="39">
        <f t="shared" si="123"/>
        <v>1.921778177983673E-2</v>
      </c>
      <c r="X388" s="38" t="str">
        <f>VLOOKUP($A388,Raw!$B$2:$DG$512,MATCH(DPMS!X$1,Raw!$B$1:$DG$1,0),0)</f>
        <v>0</v>
      </c>
      <c r="Y388" s="39">
        <f t="shared" si="124"/>
        <v>0</v>
      </c>
      <c r="Z388" s="38" t="str">
        <f>VLOOKUP($A388,Raw!$B$2:$DG$512,MATCH(DPMS!Z$1,Raw!$B$1:$DG$1,0),0)</f>
        <v>0</v>
      </c>
      <c r="AA388" s="39">
        <f t="shared" si="125"/>
        <v>0</v>
      </c>
      <c r="AB388" s="38" t="str">
        <f>VLOOKUP($A388,Raw!$B$2:$DG$512,MATCH(DPMS!AB$1,Raw!$B$1:$DG$1,0),0)</f>
        <v>1688.02</v>
      </c>
      <c r="AD388" s="25" t="e">
        <f t="shared" si="126"/>
        <v>#DIV/0!</v>
      </c>
      <c r="AE388" s="40">
        <f t="shared" si="127"/>
        <v>7.0584375000000001</v>
      </c>
      <c r="AF388" s="40">
        <f t="shared" si="128"/>
        <v>3.4006779661016946</v>
      </c>
      <c r="AG388" s="40">
        <f t="shared" si="129"/>
        <v>2.3171428571428572</v>
      </c>
      <c r="AH388" s="40">
        <f t="shared" si="130"/>
        <v>0</v>
      </c>
      <c r="AI388" s="40" t="e">
        <f t="shared" si="131"/>
        <v>#DIV/0!</v>
      </c>
      <c r="AJ388" s="40">
        <f t="shared" si="132"/>
        <v>3.9074537037037036</v>
      </c>
    </row>
    <row r="389" spans="1:36" x14ac:dyDescent="0.3">
      <c r="A389" s="1" t="s">
        <v>6426</v>
      </c>
      <c r="B389" s="36" t="str">
        <f>VLOOKUP($A389,Raw!$B$2:$DG$512,MATCH(DPMS!B$1,Raw!$B$1:$DG$1,0),0)</f>
        <v>0</v>
      </c>
      <c r="C389" s="37">
        <f t="shared" si="114"/>
        <v>0</v>
      </c>
      <c r="D389" s="36" t="str">
        <f>VLOOKUP($A389,Raw!$B$2:$DG$512,MATCH(DPMS!D$1,Raw!$B$1:$DG$1,0),0)</f>
        <v>11</v>
      </c>
      <c r="E389" s="37">
        <f t="shared" si="115"/>
        <v>0.16417910447761194</v>
      </c>
      <c r="F389" s="36" t="str">
        <f>VLOOKUP($A389,Raw!$B$2:$DG$512,MATCH(DPMS!F$1,Raw!$B$1:$DG$1,0),0)</f>
        <v>56</v>
      </c>
      <c r="G389" s="37">
        <f t="shared" si="116"/>
        <v>0.83582089552238803</v>
      </c>
      <c r="H389" s="36" t="str">
        <f>VLOOKUP($A389,Raw!$B$2:$DG$512,MATCH(DPMS!H$1,Raw!$B$1:$DG$1,0),0)</f>
        <v>0</v>
      </c>
      <c r="I389" s="37">
        <f t="shared" si="117"/>
        <v>0</v>
      </c>
      <c r="J389" s="36" t="str">
        <f>VLOOKUP($A389,Raw!$B$2:$DG$512,MATCH(DPMS!J$1,Raw!$B$1:$DG$1,0),0)</f>
        <v>0</v>
      </c>
      <c r="K389" s="37">
        <f t="shared" si="118"/>
        <v>0</v>
      </c>
      <c r="L389" s="36" t="str">
        <f>VLOOKUP($A389,Raw!$B$2:$DG$512,MATCH(DPMS!L$1,Raw!$B$1:$DG$1,0),0)</f>
        <v>0</v>
      </c>
      <c r="M389" s="37">
        <f t="shared" si="119"/>
        <v>0</v>
      </c>
      <c r="N389" s="36" t="str">
        <f>VLOOKUP($A389,Raw!$B$2:$DG$512,MATCH(DPMS!N$1,Raw!$B$1:$DG$1,0),0)</f>
        <v>67</v>
      </c>
      <c r="P389" s="38" t="str">
        <f>VLOOKUP($A389,Raw!$B$2:$DG$512,MATCH(DPMS!P$1,Raw!$B$1:$DG$1,0),0)</f>
        <v>0</v>
      </c>
      <c r="Q389" s="39">
        <f t="shared" si="120"/>
        <v>0</v>
      </c>
      <c r="R389" s="38" t="str">
        <f>VLOOKUP($A389,Raw!$B$2:$DG$512,MATCH(DPMS!R$1,Raw!$B$1:$DG$1,0),0)</f>
        <v>14.56</v>
      </c>
      <c r="S389" s="39">
        <f t="shared" si="121"/>
        <v>0.21695723439129788</v>
      </c>
      <c r="T389" s="38" t="str">
        <f>VLOOKUP($A389,Raw!$B$2:$DG$512,MATCH(DPMS!T$1,Raw!$B$1:$DG$1,0),0)</f>
        <v>52.55</v>
      </c>
      <c r="U389" s="39">
        <f t="shared" si="122"/>
        <v>0.78304276560870212</v>
      </c>
      <c r="V389" s="38" t="str">
        <f>VLOOKUP($A389,Raw!$B$2:$DG$512,MATCH(DPMS!V$1,Raw!$B$1:$DG$1,0),0)</f>
        <v>0</v>
      </c>
      <c r="W389" s="39">
        <f t="shared" si="123"/>
        <v>0</v>
      </c>
      <c r="X389" s="38" t="str">
        <f>VLOOKUP($A389,Raw!$B$2:$DG$512,MATCH(DPMS!X$1,Raw!$B$1:$DG$1,0),0)</f>
        <v>0</v>
      </c>
      <c r="Y389" s="39">
        <f t="shared" si="124"/>
        <v>0</v>
      </c>
      <c r="Z389" s="38" t="str">
        <f>VLOOKUP($A389,Raw!$B$2:$DG$512,MATCH(DPMS!Z$1,Raw!$B$1:$DG$1,0),0)</f>
        <v>0</v>
      </c>
      <c r="AA389" s="39">
        <f t="shared" si="125"/>
        <v>0</v>
      </c>
      <c r="AB389" s="38" t="str">
        <f>VLOOKUP($A389,Raw!$B$2:$DG$512,MATCH(DPMS!AB$1,Raw!$B$1:$DG$1,0),0)</f>
        <v>67.11</v>
      </c>
      <c r="AD389" s="25" t="e">
        <f t="shared" si="126"/>
        <v>#DIV/0!</v>
      </c>
      <c r="AE389" s="40">
        <f t="shared" si="127"/>
        <v>1.3236363636363637</v>
      </c>
      <c r="AF389" s="40">
        <f t="shared" si="128"/>
        <v>0.93839285714285714</v>
      </c>
      <c r="AG389" s="40" t="e">
        <f t="shared" si="129"/>
        <v>#DIV/0!</v>
      </c>
      <c r="AH389" s="40">
        <f t="shared" si="130"/>
        <v>0</v>
      </c>
      <c r="AI389" s="40" t="e">
        <f t="shared" si="131"/>
        <v>#DIV/0!</v>
      </c>
      <c r="AJ389" s="40">
        <f t="shared" si="132"/>
        <v>1.0016417910447761</v>
      </c>
    </row>
    <row r="390" spans="1:36" x14ac:dyDescent="0.3">
      <c r="A390" s="1" t="s">
        <v>6450</v>
      </c>
      <c r="B390" s="36" t="str">
        <f>VLOOKUP($A390,Raw!$B$2:$DG$512,MATCH(DPMS!B$1,Raw!$B$1:$DG$1,0),0)</f>
        <v>0</v>
      </c>
      <c r="C390" s="37">
        <f t="shared" si="114"/>
        <v>0</v>
      </c>
      <c r="D390" s="36" t="str">
        <f>VLOOKUP($A390,Raw!$B$2:$DG$512,MATCH(DPMS!D$1,Raw!$B$1:$DG$1,0),0)</f>
        <v>3</v>
      </c>
      <c r="E390" s="37">
        <f t="shared" si="115"/>
        <v>0.3</v>
      </c>
      <c r="F390" s="36" t="str">
        <f>VLOOKUP($A390,Raw!$B$2:$DG$512,MATCH(DPMS!F$1,Raw!$B$1:$DG$1,0),0)</f>
        <v>7</v>
      </c>
      <c r="G390" s="37">
        <f t="shared" si="116"/>
        <v>0.7</v>
      </c>
      <c r="H390" s="36" t="str">
        <f>VLOOKUP($A390,Raw!$B$2:$DG$512,MATCH(DPMS!H$1,Raw!$B$1:$DG$1,0),0)</f>
        <v>0</v>
      </c>
      <c r="I390" s="37">
        <f t="shared" si="117"/>
        <v>0</v>
      </c>
      <c r="J390" s="36" t="str">
        <f>VLOOKUP($A390,Raw!$B$2:$DG$512,MATCH(DPMS!J$1,Raw!$B$1:$DG$1,0),0)</f>
        <v>0</v>
      </c>
      <c r="K390" s="37">
        <f t="shared" si="118"/>
        <v>0</v>
      </c>
      <c r="L390" s="36" t="str">
        <f>VLOOKUP($A390,Raw!$B$2:$DG$512,MATCH(DPMS!L$1,Raw!$B$1:$DG$1,0),0)</f>
        <v>0</v>
      </c>
      <c r="M390" s="37">
        <f t="shared" si="119"/>
        <v>0</v>
      </c>
      <c r="N390" s="36" t="str">
        <f>VLOOKUP($A390,Raw!$B$2:$DG$512,MATCH(DPMS!N$1,Raw!$B$1:$DG$1,0),0)</f>
        <v>10</v>
      </c>
      <c r="P390" s="38" t="str">
        <f>VLOOKUP($A390,Raw!$B$2:$DG$512,MATCH(DPMS!P$1,Raw!$B$1:$DG$1,0),0)</f>
        <v>0</v>
      </c>
      <c r="Q390" s="39">
        <f t="shared" si="120"/>
        <v>0</v>
      </c>
      <c r="R390" s="38" t="str">
        <f>VLOOKUP($A390,Raw!$B$2:$DG$512,MATCH(DPMS!R$1,Raw!$B$1:$DG$1,0),0)</f>
        <v>119.71</v>
      </c>
      <c r="S390" s="39">
        <f t="shared" si="121"/>
        <v>0.9586002562459961</v>
      </c>
      <c r="T390" s="38" t="str">
        <f>VLOOKUP($A390,Raw!$B$2:$DG$512,MATCH(DPMS!T$1,Raw!$B$1:$DG$1,0),0)</f>
        <v>5.17</v>
      </c>
      <c r="U390" s="39">
        <f t="shared" si="122"/>
        <v>4.1399743754003841E-2</v>
      </c>
      <c r="V390" s="38" t="str">
        <f>VLOOKUP($A390,Raw!$B$2:$DG$512,MATCH(DPMS!V$1,Raw!$B$1:$DG$1,0),0)</f>
        <v>0</v>
      </c>
      <c r="W390" s="39">
        <f t="shared" si="123"/>
        <v>0</v>
      </c>
      <c r="X390" s="38" t="str">
        <f>VLOOKUP($A390,Raw!$B$2:$DG$512,MATCH(DPMS!X$1,Raw!$B$1:$DG$1,0),0)</f>
        <v>0</v>
      </c>
      <c r="Y390" s="39">
        <f t="shared" si="124"/>
        <v>0</v>
      </c>
      <c r="Z390" s="38" t="str">
        <f>VLOOKUP($A390,Raw!$B$2:$DG$512,MATCH(DPMS!Z$1,Raw!$B$1:$DG$1,0),0)</f>
        <v>0</v>
      </c>
      <c r="AA390" s="39">
        <f t="shared" si="125"/>
        <v>0</v>
      </c>
      <c r="AB390" s="38" t="str">
        <f>VLOOKUP($A390,Raw!$B$2:$DG$512,MATCH(DPMS!AB$1,Raw!$B$1:$DG$1,0),0)</f>
        <v>124.88</v>
      </c>
      <c r="AD390" s="25" t="e">
        <f t="shared" si="126"/>
        <v>#DIV/0!</v>
      </c>
      <c r="AE390" s="40">
        <f t="shared" si="127"/>
        <v>39.903333333333329</v>
      </c>
      <c r="AF390" s="40">
        <f t="shared" si="128"/>
        <v>0.73857142857142855</v>
      </c>
      <c r="AG390" s="40" t="e">
        <f t="shared" si="129"/>
        <v>#DIV/0!</v>
      </c>
      <c r="AH390" s="40">
        <f t="shared" si="130"/>
        <v>0</v>
      </c>
      <c r="AI390" s="40" t="e">
        <f t="shared" si="131"/>
        <v>#DIV/0!</v>
      </c>
      <c r="AJ390" s="40">
        <f t="shared" si="132"/>
        <v>12.488</v>
      </c>
    </row>
    <row r="391" spans="1:36" x14ac:dyDescent="0.3">
      <c r="A391" s="1" t="s">
        <v>6464</v>
      </c>
      <c r="B391" s="36" t="str">
        <f>VLOOKUP($A391,Raw!$B$2:$DG$512,MATCH(DPMS!B$1,Raw!$B$1:$DG$1,0),0)</f>
        <v>0</v>
      </c>
      <c r="C391" s="37">
        <f t="shared" si="114"/>
        <v>0</v>
      </c>
      <c r="D391" s="36" t="str">
        <f>VLOOKUP($A391,Raw!$B$2:$DG$512,MATCH(DPMS!D$1,Raw!$B$1:$DG$1,0),0)</f>
        <v>108</v>
      </c>
      <c r="E391" s="37">
        <f t="shared" si="115"/>
        <v>7.3669849931787171E-2</v>
      </c>
      <c r="F391" s="36" t="str">
        <f>VLOOKUP($A391,Raw!$B$2:$DG$512,MATCH(DPMS!F$1,Raw!$B$1:$DG$1,0),0)</f>
        <v>1253</v>
      </c>
      <c r="G391" s="37">
        <f t="shared" si="116"/>
        <v>0.85470668485675305</v>
      </c>
      <c r="H391" s="36" t="str">
        <f>VLOOKUP($A391,Raw!$B$2:$DG$512,MATCH(DPMS!H$1,Raw!$B$1:$DG$1,0),0)</f>
        <v>104</v>
      </c>
      <c r="I391" s="37">
        <f t="shared" si="117"/>
        <v>7.0941336971350619E-2</v>
      </c>
      <c r="J391" s="36" t="str">
        <f>VLOOKUP($A391,Raw!$B$2:$DG$512,MATCH(DPMS!J$1,Raw!$B$1:$DG$1,0),0)</f>
        <v>1</v>
      </c>
      <c r="K391" s="37">
        <f t="shared" si="118"/>
        <v>6.8212824010914052E-4</v>
      </c>
      <c r="L391" s="36" t="str">
        <f>VLOOKUP($A391,Raw!$B$2:$DG$512,MATCH(DPMS!L$1,Raw!$B$1:$DG$1,0),0)</f>
        <v>0</v>
      </c>
      <c r="M391" s="37">
        <f t="shared" si="119"/>
        <v>0</v>
      </c>
      <c r="N391" s="36" t="str">
        <f>VLOOKUP($A391,Raw!$B$2:$DG$512,MATCH(DPMS!N$1,Raw!$B$1:$DG$1,0),0)</f>
        <v>1466</v>
      </c>
      <c r="P391" s="38" t="str">
        <f>VLOOKUP($A391,Raw!$B$2:$DG$512,MATCH(DPMS!P$1,Raw!$B$1:$DG$1,0),0)</f>
        <v>0</v>
      </c>
      <c r="Q391" s="39">
        <f t="shared" si="120"/>
        <v>0</v>
      </c>
      <c r="R391" s="38" t="str">
        <f>VLOOKUP($A391,Raw!$B$2:$DG$512,MATCH(DPMS!R$1,Raw!$B$1:$DG$1,0),0)</f>
        <v>1681.4</v>
      </c>
      <c r="S391" s="39">
        <f t="shared" si="121"/>
        <v>0.12028437876917046</v>
      </c>
      <c r="T391" s="38" t="str">
        <f>VLOOKUP($A391,Raw!$B$2:$DG$512,MATCH(DPMS!T$1,Raw!$B$1:$DG$1,0),0)</f>
        <v>3546.5</v>
      </c>
      <c r="U391" s="39">
        <f t="shared" si="122"/>
        <v>0.25371033026338946</v>
      </c>
      <c r="V391" s="38" t="str">
        <f>VLOOKUP($A391,Raw!$B$2:$DG$512,MATCH(DPMS!V$1,Raw!$B$1:$DG$1,0),0)</f>
        <v>282.92</v>
      </c>
      <c r="W391" s="39">
        <f t="shared" si="123"/>
        <v>2.0239595837619664E-2</v>
      </c>
      <c r="X391" s="38" t="str">
        <f>VLOOKUP($A391,Raw!$B$2:$DG$512,MATCH(DPMS!X$1,Raw!$B$1:$DG$1,0),0)</f>
        <v>8467.72</v>
      </c>
      <c r="Y391" s="39">
        <f t="shared" si="124"/>
        <v>0.60576569512982037</v>
      </c>
      <c r="Z391" s="38" t="str">
        <f>VLOOKUP($A391,Raw!$B$2:$DG$512,MATCH(DPMS!Z$1,Raw!$B$1:$DG$1,0),0)</f>
        <v>0</v>
      </c>
      <c r="AA391" s="39">
        <f t="shared" si="125"/>
        <v>0</v>
      </c>
      <c r="AB391" s="38" t="str">
        <f>VLOOKUP($A391,Raw!$B$2:$DG$512,MATCH(DPMS!AB$1,Raw!$B$1:$DG$1,0),0)</f>
        <v>13978.54</v>
      </c>
      <c r="AD391" s="25" t="e">
        <f t="shared" si="126"/>
        <v>#DIV/0!</v>
      </c>
      <c r="AE391" s="40">
        <f t="shared" si="127"/>
        <v>15.56851851851852</v>
      </c>
      <c r="AF391" s="40">
        <f t="shared" si="128"/>
        <v>2.8304070231444531</v>
      </c>
      <c r="AG391" s="40">
        <f t="shared" si="129"/>
        <v>2.7203846153846154</v>
      </c>
      <c r="AH391" s="40">
        <f t="shared" si="130"/>
        <v>4233.8599999999997</v>
      </c>
      <c r="AI391" s="40" t="e">
        <f t="shared" si="131"/>
        <v>#DIV/0!</v>
      </c>
      <c r="AJ391" s="40">
        <f t="shared" si="132"/>
        <v>9.5351568894952266</v>
      </c>
    </row>
    <row r="392" spans="1:36" x14ac:dyDescent="0.3">
      <c r="A392" s="1" t="s">
        <v>6489</v>
      </c>
      <c r="B392" s="36" t="str">
        <f>VLOOKUP($A392,Raw!$B$2:$DG$512,MATCH(DPMS!B$1,Raw!$B$1:$DG$1,0),0)</f>
        <v>0</v>
      </c>
      <c r="C392" s="37">
        <f t="shared" si="114"/>
        <v>0</v>
      </c>
      <c r="D392" s="36" t="str">
        <f>VLOOKUP($A392,Raw!$B$2:$DG$512,MATCH(DPMS!D$1,Raw!$B$1:$DG$1,0),0)</f>
        <v>5</v>
      </c>
      <c r="E392" s="37">
        <f t="shared" si="115"/>
        <v>8.4745762711864403E-2</v>
      </c>
      <c r="F392" s="36" t="str">
        <f>VLOOKUP($A392,Raw!$B$2:$DG$512,MATCH(DPMS!F$1,Raw!$B$1:$DG$1,0),0)</f>
        <v>48</v>
      </c>
      <c r="G392" s="37">
        <f t="shared" si="116"/>
        <v>0.81355932203389836</v>
      </c>
      <c r="H392" s="36" t="str">
        <f>VLOOKUP($A392,Raw!$B$2:$DG$512,MATCH(DPMS!H$1,Raw!$B$1:$DG$1,0),0)</f>
        <v>6</v>
      </c>
      <c r="I392" s="37">
        <f t="shared" si="117"/>
        <v>0.10169491525423729</v>
      </c>
      <c r="J392" s="36" t="str">
        <f>VLOOKUP($A392,Raw!$B$2:$DG$512,MATCH(DPMS!J$1,Raw!$B$1:$DG$1,0),0)</f>
        <v>0</v>
      </c>
      <c r="K392" s="37">
        <f t="shared" si="118"/>
        <v>0</v>
      </c>
      <c r="L392" s="36" t="str">
        <f>VLOOKUP($A392,Raw!$B$2:$DG$512,MATCH(DPMS!L$1,Raw!$B$1:$DG$1,0),0)</f>
        <v>0</v>
      </c>
      <c r="M392" s="37">
        <f t="shared" si="119"/>
        <v>0</v>
      </c>
      <c r="N392" s="36" t="str">
        <f>VLOOKUP($A392,Raw!$B$2:$DG$512,MATCH(DPMS!N$1,Raw!$B$1:$DG$1,0),0)</f>
        <v>59</v>
      </c>
      <c r="P392" s="38" t="str">
        <f>VLOOKUP($A392,Raw!$B$2:$DG$512,MATCH(DPMS!P$1,Raw!$B$1:$DG$1,0),0)</f>
        <v>0</v>
      </c>
      <c r="Q392" s="39">
        <f t="shared" si="120"/>
        <v>0</v>
      </c>
      <c r="R392" s="38" t="str">
        <f>VLOOKUP($A392,Raw!$B$2:$DG$512,MATCH(DPMS!R$1,Raw!$B$1:$DG$1,0),0)</f>
        <v>10.75</v>
      </c>
      <c r="S392" s="39">
        <f t="shared" si="121"/>
        <v>9.549613573776318E-2</v>
      </c>
      <c r="T392" s="38" t="str">
        <f>VLOOKUP($A392,Raw!$B$2:$DG$512,MATCH(DPMS!T$1,Raw!$B$1:$DG$1,0),0)</f>
        <v>49.66</v>
      </c>
      <c r="U392" s="39">
        <f t="shared" si="122"/>
        <v>0.44114773030114596</v>
      </c>
      <c r="V392" s="38" t="str">
        <f>VLOOKUP($A392,Raw!$B$2:$DG$512,MATCH(DPMS!V$1,Raw!$B$1:$DG$1,0),0)</f>
        <v>52.16</v>
      </c>
      <c r="W392" s="39">
        <f t="shared" si="123"/>
        <v>0.46335613396109088</v>
      </c>
      <c r="X392" s="38" t="str">
        <f>VLOOKUP($A392,Raw!$B$2:$DG$512,MATCH(DPMS!X$1,Raw!$B$1:$DG$1,0),0)</f>
        <v>0</v>
      </c>
      <c r="Y392" s="39">
        <f t="shared" si="124"/>
        <v>0</v>
      </c>
      <c r="Z392" s="38" t="str">
        <f>VLOOKUP($A392,Raw!$B$2:$DG$512,MATCH(DPMS!Z$1,Raw!$B$1:$DG$1,0),0)</f>
        <v>0</v>
      </c>
      <c r="AA392" s="39">
        <f t="shared" si="125"/>
        <v>0</v>
      </c>
      <c r="AB392" s="38" t="str">
        <f>VLOOKUP($A392,Raw!$B$2:$DG$512,MATCH(DPMS!AB$1,Raw!$B$1:$DG$1,0),0)</f>
        <v>112.57</v>
      </c>
      <c r="AD392" s="25" t="e">
        <f t="shared" si="126"/>
        <v>#DIV/0!</v>
      </c>
      <c r="AE392" s="40">
        <f t="shared" si="127"/>
        <v>2.15</v>
      </c>
      <c r="AF392" s="40">
        <f t="shared" si="128"/>
        <v>1.0345833333333332</v>
      </c>
      <c r="AG392" s="40">
        <f t="shared" si="129"/>
        <v>8.6933333333333334</v>
      </c>
      <c r="AH392" s="40">
        <f t="shared" si="130"/>
        <v>0</v>
      </c>
      <c r="AI392" s="40" t="e">
        <f t="shared" si="131"/>
        <v>#DIV/0!</v>
      </c>
      <c r="AJ392" s="40">
        <f t="shared" si="132"/>
        <v>1.9079661016949152</v>
      </c>
    </row>
    <row r="393" spans="1:36" x14ac:dyDescent="0.3">
      <c r="A393" s="1" t="s">
        <v>6500</v>
      </c>
      <c r="B393" s="36" t="str">
        <f>VLOOKUP($A393,Raw!$B$2:$DG$512,MATCH(DPMS!B$1,Raw!$B$1:$DG$1,0),0)</f>
        <v>0</v>
      </c>
      <c r="C393" s="37">
        <f t="shared" si="114"/>
        <v>0</v>
      </c>
      <c r="D393" s="36" t="str">
        <f>VLOOKUP($A393,Raw!$B$2:$DG$512,MATCH(DPMS!D$1,Raw!$B$1:$DG$1,0),0)</f>
        <v>4</v>
      </c>
      <c r="E393" s="37">
        <f t="shared" si="115"/>
        <v>3.2000000000000001E-2</v>
      </c>
      <c r="F393" s="36" t="str">
        <f>VLOOKUP($A393,Raw!$B$2:$DG$512,MATCH(DPMS!F$1,Raw!$B$1:$DG$1,0),0)</f>
        <v>108</v>
      </c>
      <c r="G393" s="37">
        <f t="shared" si="116"/>
        <v>0.86399999999999999</v>
      </c>
      <c r="H393" s="36" t="str">
        <f>VLOOKUP($A393,Raw!$B$2:$DG$512,MATCH(DPMS!H$1,Raw!$B$1:$DG$1,0),0)</f>
        <v>13</v>
      </c>
      <c r="I393" s="37">
        <f t="shared" si="117"/>
        <v>0.104</v>
      </c>
      <c r="J393" s="36" t="str">
        <f>VLOOKUP($A393,Raw!$B$2:$DG$512,MATCH(DPMS!J$1,Raw!$B$1:$DG$1,0),0)</f>
        <v>0</v>
      </c>
      <c r="K393" s="37">
        <f t="shared" si="118"/>
        <v>0</v>
      </c>
      <c r="L393" s="36" t="str">
        <f>VLOOKUP($A393,Raw!$B$2:$DG$512,MATCH(DPMS!L$1,Raw!$B$1:$DG$1,0),0)</f>
        <v>0</v>
      </c>
      <c r="M393" s="37">
        <f t="shared" si="119"/>
        <v>0</v>
      </c>
      <c r="N393" s="36" t="str">
        <f>VLOOKUP($A393,Raw!$B$2:$DG$512,MATCH(DPMS!N$1,Raw!$B$1:$DG$1,0),0)</f>
        <v>125</v>
      </c>
      <c r="P393" s="38" t="str">
        <f>VLOOKUP($A393,Raw!$B$2:$DG$512,MATCH(DPMS!P$1,Raw!$B$1:$DG$1,0),0)</f>
        <v>0</v>
      </c>
      <c r="Q393" s="39">
        <f t="shared" si="120"/>
        <v>0</v>
      </c>
      <c r="R393" s="38" t="str">
        <f>VLOOKUP($A393,Raw!$B$2:$DG$512,MATCH(DPMS!R$1,Raw!$B$1:$DG$1,0),0)</f>
        <v>6.19</v>
      </c>
      <c r="S393" s="39">
        <f t="shared" si="121"/>
        <v>6.1274995050485059E-2</v>
      </c>
      <c r="T393" s="38" t="str">
        <f>VLOOKUP($A393,Raw!$B$2:$DG$512,MATCH(DPMS!T$1,Raw!$B$1:$DG$1,0),0)</f>
        <v>83.51</v>
      </c>
      <c r="U393" s="39">
        <f t="shared" si="122"/>
        <v>0.82666798653731943</v>
      </c>
      <c r="V393" s="38" t="str">
        <f>VLOOKUP($A393,Raw!$B$2:$DG$512,MATCH(DPMS!V$1,Raw!$B$1:$DG$1,0),0)</f>
        <v>11.32</v>
      </c>
      <c r="W393" s="39">
        <f t="shared" si="123"/>
        <v>0.11205701841219561</v>
      </c>
      <c r="X393" s="38" t="str">
        <f>VLOOKUP($A393,Raw!$B$2:$DG$512,MATCH(DPMS!X$1,Raw!$B$1:$DG$1,0),0)</f>
        <v>0</v>
      </c>
      <c r="Y393" s="39">
        <f t="shared" si="124"/>
        <v>0</v>
      </c>
      <c r="Z393" s="38" t="str">
        <f>VLOOKUP($A393,Raw!$B$2:$DG$512,MATCH(DPMS!Z$1,Raw!$B$1:$DG$1,0),0)</f>
        <v>0</v>
      </c>
      <c r="AA393" s="39">
        <f t="shared" si="125"/>
        <v>0</v>
      </c>
      <c r="AB393" s="38" t="str">
        <f>VLOOKUP($A393,Raw!$B$2:$DG$512,MATCH(DPMS!AB$1,Raw!$B$1:$DG$1,0),0)</f>
        <v>101.02</v>
      </c>
      <c r="AD393" s="25" t="e">
        <f t="shared" si="126"/>
        <v>#DIV/0!</v>
      </c>
      <c r="AE393" s="40">
        <f t="shared" si="127"/>
        <v>1.5475000000000001</v>
      </c>
      <c r="AF393" s="40">
        <f t="shared" si="128"/>
        <v>0.77324074074074078</v>
      </c>
      <c r="AG393" s="40">
        <f t="shared" si="129"/>
        <v>0.87076923076923074</v>
      </c>
      <c r="AH393" s="40">
        <f t="shared" si="130"/>
        <v>0</v>
      </c>
      <c r="AI393" s="40" t="e">
        <f t="shared" si="131"/>
        <v>#DIV/0!</v>
      </c>
      <c r="AJ393" s="40">
        <f t="shared" si="132"/>
        <v>0.80815999999999999</v>
      </c>
    </row>
    <row r="394" spans="1:36" x14ac:dyDescent="0.3">
      <c r="A394" s="1" t="s">
        <v>6519</v>
      </c>
      <c r="B394" s="36" t="str">
        <f>VLOOKUP($A394,Raw!$B$2:$DG$512,MATCH(DPMS!B$1,Raw!$B$1:$DG$1,0),0)</f>
        <v>0</v>
      </c>
      <c r="C394" s="37" t="e">
        <f t="shared" si="114"/>
        <v>#DIV/0!</v>
      </c>
      <c r="D394" s="36" t="str">
        <f>VLOOKUP($A394,Raw!$B$2:$DG$512,MATCH(DPMS!D$1,Raw!$B$1:$DG$1,0),0)</f>
        <v>0</v>
      </c>
      <c r="E394" s="37" t="e">
        <f t="shared" si="115"/>
        <v>#DIV/0!</v>
      </c>
      <c r="F394" s="36" t="str">
        <f>VLOOKUP($A394,Raw!$B$2:$DG$512,MATCH(DPMS!F$1,Raw!$B$1:$DG$1,0),0)</f>
        <v>0</v>
      </c>
      <c r="G394" s="37" t="e">
        <f t="shared" si="116"/>
        <v>#DIV/0!</v>
      </c>
      <c r="H394" s="36" t="str">
        <f>VLOOKUP($A394,Raw!$B$2:$DG$512,MATCH(DPMS!H$1,Raw!$B$1:$DG$1,0),0)</f>
        <v>0</v>
      </c>
      <c r="I394" s="37" t="e">
        <f t="shared" si="117"/>
        <v>#DIV/0!</v>
      </c>
      <c r="J394" s="36" t="str">
        <f>VLOOKUP($A394,Raw!$B$2:$DG$512,MATCH(DPMS!J$1,Raw!$B$1:$DG$1,0),0)</f>
        <v>0</v>
      </c>
      <c r="K394" s="37" t="e">
        <f t="shared" si="118"/>
        <v>#DIV/0!</v>
      </c>
      <c r="L394" s="36" t="str">
        <f>VLOOKUP($A394,Raw!$B$2:$DG$512,MATCH(DPMS!L$1,Raw!$B$1:$DG$1,0),0)</f>
        <v>0</v>
      </c>
      <c r="M394" s="37" t="e">
        <f t="shared" si="119"/>
        <v>#DIV/0!</v>
      </c>
      <c r="N394" s="36" t="str">
        <f>VLOOKUP($A394,Raw!$B$2:$DG$512,MATCH(DPMS!N$1,Raw!$B$1:$DG$1,0),0)</f>
        <v>0</v>
      </c>
      <c r="P394" s="38" t="str">
        <f>VLOOKUP($A394,Raw!$B$2:$DG$512,MATCH(DPMS!P$1,Raw!$B$1:$DG$1,0),0)</f>
        <v>0</v>
      </c>
      <c r="Q394" s="39" t="e">
        <f t="shared" si="120"/>
        <v>#DIV/0!</v>
      </c>
      <c r="R394" s="38" t="str">
        <f>VLOOKUP($A394,Raw!$B$2:$DG$512,MATCH(DPMS!R$1,Raw!$B$1:$DG$1,0),0)</f>
        <v>0</v>
      </c>
      <c r="S394" s="39" t="e">
        <f t="shared" si="121"/>
        <v>#DIV/0!</v>
      </c>
      <c r="T394" s="38" t="str">
        <f>VLOOKUP($A394,Raw!$B$2:$DG$512,MATCH(DPMS!T$1,Raw!$B$1:$DG$1,0),0)</f>
        <v>0</v>
      </c>
      <c r="U394" s="39" t="e">
        <f t="shared" si="122"/>
        <v>#DIV/0!</v>
      </c>
      <c r="V394" s="38" t="str">
        <f>VLOOKUP($A394,Raw!$B$2:$DG$512,MATCH(DPMS!V$1,Raw!$B$1:$DG$1,0),0)</f>
        <v>0</v>
      </c>
      <c r="W394" s="39" t="e">
        <f t="shared" si="123"/>
        <v>#DIV/0!</v>
      </c>
      <c r="X394" s="38" t="str">
        <f>VLOOKUP($A394,Raw!$B$2:$DG$512,MATCH(DPMS!X$1,Raw!$B$1:$DG$1,0),0)</f>
        <v>0</v>
      </c>
      <c r="Y394" s="39" t="e">
        <f t="shared" si="124"/>
        <v>#DIV/0!</v>
      </c>
      <c r="Z394" s="38" t="str">
        <f>VLOOKUP($A394,Raw!$B$2:$DG$512,MATCH(DPMS!Z$1,Raw!$B$1:$DG$1,0),0)</f>
        <v>0</v>
      </c>
      <c r="AA394" s="39" t="e">
        <f t="shared" si="125"/>
        <v>#DIV/0!</v>
      </c>
      <c r="AB394" s="38" t="str">
        <f>VLOOKUP($A394,Raw!$B$2:$DG$512,MATCH(DPMS!AB$1,Raw!$B$1:$DG$1,0),0)</f>
        <v>0</v>
      </c>
      <c r="AD394" s="25" t="e">
        <f t="shared" si="126"/>
        <v>#DIV/0!</v>
      </c>
      <c r="AE394" s="40" t="e">
        <f t="shared" si="127"/>
        <v>#DIV/0!</v>
      </c>
      <c r="AF394" s="40" t="e">
        <f t="shared" si="128"/>
        <v>#DIV/0!</v>
      </c>
      <c r="AG394" s="40" t="e">
        <f t="shared" si="129"/>
        <v>#DIV/0!</v>
      </c>
      <c r="AH394" s="40">
        <f t="shared" si="130"/>
        <v>0</v>
      </c>
      <c r="AI394" s="40" t="e">
        <f t="shared" si="131"/>
        <v>#DIV/0!</v>
      </c>
      <c r="AJ394" s="40" t="e">
        <f t="shared" si="132"/>
        <v>#DIV/0!</v>
      </c>
    </row>
    <row r="395" spans="1:36" x14ac:dyDescent="0.3">
      <c r="A395" s="1" t="s">
        <v>6527</v>
      </c>
      <c r="B395" s="36" t="str">
        <f>VLOOKUP($A395,Raw!$B$2:$DG$512,MATCH(DPMS!B$1,Raw!$B$1:$DG$1,0),0)</f>
        <v>0</v>
      </c>
      <c r="C395" s="37">
        <f t="shared" si="114"/>
        <v>0</v>
      </c>
      <c r="D395" s="36" t="str">
        <f>VLOOKUP($A395,Raw!$B$2:$DG$512,MATCH(DPMS!D$1,Raw!$B$1:$DG$1,0),0)</f>
        <v>11</v>
      </c>
      <c r="E395" s="37">
        <f t="shared" si="115"/>
        <v>0.10784313725490197</v>
      </c>
      <c r="F395" s="36" t="str">
        <f>VLOOKUP($A395,Raw!$B$2:$DG$512,MATCH(DPMS!F$1,Raw!$B$1:$DG$1,0),0)</f>
        <v>86</v>
      </c>
      <c r="G395" s="37">
        <f t="shared" si="116"/>
        <v>0.84313725490196079</v>
      </c>
      <c r="H395" s="36" t="str">
        <f>VLOOKUP($A395,Raw!$B$2:$DG$512,MATCH(DPMS!H$1,Raw!$B$1:$DG$1,0),0)</f>
        <v>4</v>
      </c>
      <c r="I395" s="37">
        <f t="shared" si="117"/>
        <v>3.9215686274509803E-2</v>
      </c>
      <c r="J395" s="36" t="str">
        <f>VLOOKUP($A395,Raw!$B$2:$DG$512,MATCH(DPMS!J$1,Raw!$B$1:$DG$1,0),0)</f>
        <v>1</v>
      </c>
      <c r="K395" s="37">
        <f t="shared" si="118"/>
        <v>9.8039215686274508E-3</v>
      </c>
      <c r="L395" s="36" t="str">
        <f>VLOOKUP($A395,Raw!$B$2:$DG$512,MATCH(DPMS!L$1,Raw!$B$1:$DG$1,0),0)</f>
        <v>0</v>
      </c>
      <c r="M395" s="37">
        <f t="shared" si="119"/>
        <v>0</v>
      </c>
      <c r="N395" s="36" t="str">
        <f>VLOOKUP($A395,Raw!$B$2:$DG$512,MATCH(DPMS!N$1,Raw!$B$1:$DG$1,0),0)</f>
        <v>102</v>
      </c>
      <c r="P395" s="38" t="str">
        <f>VLOOKUP($A395,Raw!$B$2:$DG$512,MATCH(DPMS!P$1,Raw!$B$1:$DG$1,0),0)</f>
        <v>0</v>
      </c>
      <c r="Q395" s="39">
        <f t="shared" si="120"/>
        <v>0</v>
      </c>
      <c r="R395" s="38" t="str">
        <f>VLOOKUP($A395,Raw!$B$2:$DG$512,MATCH(DPMS!R$1,Raw!$B$1:$DG$1,0),0)</f>
        <v>21.84</v>
      </c>
      <c r="S395" s="39">
        <f t="shared" si="121"/>
        <v>0.10805996734451535</v>
      </c>
      <c r="T395" s="38" t="str">
        <f>VLOOKUP($A395,Raw!$B$2:$DG$512,MATCH(DPMS!T$1,Raw!$B$1:$DG$1,0),0)</f>
        <v>176.22</v>
      </c>
      <c r="U395" s="39">
        <f t="shared" si="122"/>
        <v>0.87190143981000434</v>
      </c>
      <c r="V395" s="38" t="str">
        <f>VLOOKUP($A395,Raw!$B$2:$DG$512,MATCH(DPMS!V$1,Raw!$B$1:$DG$1,0),0)</f>
        <v>2.29</v>
      </c>
      <c r="W395" s="39">
        <f t="shared" si="123"/>
        <v>1.1330463608925832E-2</v>
      </c>
      <c r="X395" s="38" t="str">
        <f>VLOOKUP($A395,Raw!$B$2:$DG$512,MATCH(DPMS!X$1,Raw!$B$1:$DG$1,0),0)</f>
        <v>1.76</v>
      </c>
      <c r="Y395" s="39">
        <f t="shared" si="124"/>
        <v>8.708129236554351E-3</v>
      </c>
      <c r="Z395" s="38" t="str">
        <f>VLOOKUP($A395,Raw!$B$2:$DG$512,MATCH(DPMS!Z$1,Raw!$B$1:$DG$1,0),0)</f>
        <v>0</v>
      </c>
      <c r="AA395" s="39">
        <f t="shared" si="125"/>
        <v>0</v>
      </c>
      <c r="AB395" s="38" t="str">
        <f>VLOOKUP($A395,Raw!$B$2:$DG$512,MATCH(DPMS!AB$1,Raw!$B$1:$DG$1,0),0)</f>
        <v>202.11</v>
      </c>
      <c r="AD395" s="25" t="e">
        <f t="shared" si="126"/>
        <v>#DIV/0!</v>
      </c>
      <c r="AE395" s="40">
        <f t="shared" si="127"/>
        <v>1.9854545454545454</v>
      </c>
      <c r="AF395" s="40">
        <f t="shared" si="128"/>
        <v>2.0490697674418605</v>
      </c>
      <c r="AG395" s="40">
        <f t="shared" si="129"/>
        <v>0.57250000000000001</v>
      </c>
      <c r="AH395" s="40">
        <f t="shared" si="130"/>
        <v>0.88</v>
      </c>
      <c r="AI395" s="40" t="e">
        <f t="shared" si="131"/>
        <v>#DIV/0!</v>
      </c>
      <c r="AJ395" s="40">
        <f t="shared" si="132"/>
        <v>1.9814705882352943</v>
      </c>
    </row>
    <row r="396" spans="1:36" x14ac:dyDescent="0.3">
      <c r="A396" s="1" t="s">
        <v>6548</v>
      </c>
      <c r="B396" s="36" t="str">
        <f>VLOOKUP($A396,Raw!$B$2:$DG$512,MATCH(DPMS!B$1,Raw!$B$1:$DG$1,0),0)</f>
        <v>0</v>
      </c>
      <c r="C396" s="37">
        <f t="shared" si="114"/>
        <v>0</v>
      </c>
      <c r="D396" s="36" t="str">
        <f>VLOOKUP($A396,Raw!$B$2:$DG$512,MATCH(DPMS!D$1,Raw!$B$1:$DG$1,0),0)</f>
        <v>1</v>
      </c>
      <c r="E396" s="37">
        <f t="shared" si="115"/>
        <v>5.8823529411764705E-2</v>
      </c>
      <c r="F396" s="36" t="str">
        <f>VLOOKUP($A396,Raw!$B$2:$DG$512,MATCH(DPMS!F$1,Raw!$B$1:$DG$1,0),0)</f>
        <v>14</v>
      </c>
      <c r="G396" s="37">
        <f t="shared" si="116"/>
        <v>0.82352941176470584</v>
      </c>
      <c r="H396" s="36" t="str">
        <f>VLOOKUP($A396,Raw!$B$2:$DG$512,MATCH(DPMS!H$1,Raw!$B$1:$DG$1,0),0)</f>
        <v>2</v>
      </c>
      <c r="I396" s="37">
        <f t="shared" si="117"/>
        <v>0.11764705882352941</v>
      </c>
      <c r="J396" s="36" t="str">
        <f>VLOOKUP($A396,Raw!$B$2:$DG$512,MATCH(DPMS!J$1,Raw!$B$1:$DG$1,0),0)</f>
        <v>0</v>
      </c>
      <c r="K396" s="37">
        <f t="shared" si="118"/>
        <v>0</v>
      </c>
      <c r="L396" s="36" t="str">
        <f>VLOOKUP($A396,Raw!$B$2:$DG$512,MATCH(DPMS!L$1,Raw!$B$1:$DG$1,0),0)</f>
        <v>0</v>
      </c>
      <c r="M396" s="37">
        <f t="shared" si="119"/>
        <v>0</v>
      </c>
      <c r="N396" s="36" t="str">
        <f>VLOOKUP($A396,Raw!$B$2:$DG$512,MATCH(DPMS!N$1,Raw!$B$1:$DG$1,0),0)</f>
        <v>17</v>
      </c>
      <c r="P396" s="38" t="str">
        <f>VLOOKUP($A396,Raw!$B$2:$DG$512,MATCH(DPMS!P$1,Raw!$B$1:$DG$1,0),0)</f>
        <v>0</v>
      </c>
      <c r="Q396" s="39">
        <f t="shared" si="120"/>
        <v>0</v>
      </c>
      <c r="R396" s="38" t="str">
        <f>VLOOKUP($A396,Raw!$B$2:$DG$512,MATCH(DPMS!R$1,Raw!$B$1:$DG$1,0),0)</f>
        <v>1.8495</v>
      </c>
      <c r="S396" s="39">
        <f t="shared" si="121"/>
        <v>2.411094554798137E-2</v>
      </c>
      <c r="T396" s="38" t="str">
        <f>VLOOKUP($A396,Raw!$B$2:$DG$512,MATCH(DPMS!T$1,Raw!$B$1:$DG$1,0),0)</f>
        <v>38.6399</v>
      </c>
      <c r="U396" s="39">
        <f t="shared" si="122"/>
        <v>0.50372777771259547</v>
      </c>
      <c r="V396" s="38" t="str">
        <f>VLOOKUP($A396,Raw!$B$2:$DG$512,MATCH(DPMS!V$1,Raw!$B$1:$DG$1,0),0)</f>
        <v>36.2185</v>
      </c>
      <c r="W396" s="39">
        <f t="shared" si="123"/>
        <v>0.47216127673942321</v>
      </c>
      <c r="X396" s="38" t="str">
        <f>VLOOKUP($A396,Raw!$B$2:$DG$512,MATCH(DPMS!X$1,Raw!$B$1:$DG$1,0),0)</f>
        <v>0</v>
      </c>
      <c r="Y396" s="39">
        <f t="shared" si="124"/>
        <v>0</v>
      </c>
      <c r="Z396" s="38" t="str">
        <f>VLOOKUP($A396,Raw!$B$2:$DG$512,MATCH(DPMS!Z$1,Raw!$B$1:$DG$1,0),0)</f>
        <v>0</v>
      </c>
      <c r="AA396" s="39">
        <f t="shared" si="125"/>
        <v>0</v>
      </c>
      <c r="AB396" s="38" t="str">
        <f>VLOOKUP($A396,Raw!$B$2:$DG$512,MATCH(DPMS!AB$1,Raw!$B$1:$DG$1,0),0)</f>
        <v>76.7079</v>
      </c>
      <c r="AD396" s="25" t="e">
        <f t="shared" si="126"/>
        <v>#DIV/0!</v>
      </c>
      <c r="AE396" s="40">
        <f t="shared" si="127"/>
        <v>1.8494999999999999</v>
      </c>
      <c r="AF396" s="40">
        <f t="shared" si="128"/>
        <v>2.7599928571428571</v>
      </c>
      <c r="AG396" s="40">
        <f t="shared" si="129"/>
        <v>18.109249999999999</v>
      </c>
      <c r="AH396" s="40">
        <f t="shared" si="130"/>
        <v>0</v>
      </c>
      <c r="AI396" s="40" t="e">
        <f t="shared" si="131"/>
        <v>#DIV/0!</v>
      </c>
      <c r="AJ396" s="40">
        <f t="shared" si="132"/>
        <v>4.5122294117647055</v>
      </c>
    </row>
    <row r="397" spans="1:36" x14ac:dyDescent="0.3">
      <c r="A397" s="1" t="s">
        <v>6565</v>
      </c>
      <c r="B397" s="36" t="str">
        <f>VLOOKUP($A397,Raw!$B$2:$DG$512,MATCH(DPMS!B$1,Raw!$B$1:$DG$1,0),0)</f>
        <v>0</v>
      </c>
      <c r="C397" s="37" t="e">
        <f t="shared" si="114"/>
        <v>#DIV/0!</v>
      </c>
      <c r="D397" s="36" t="str">
        <f>VLOOKUP($A397,Raw!$B$2:$DG$512,MATCH(DPMS!D$1,Raw!$B$1:$DG$1,0),0)</f>
        <v>0</v>
      </c>
      <c r="E397" s="37" t="e">
        <f t="shared" si="115"/>
        <v>#DIV/0!</v>
      </c>
      <c r="F397" s="36" t="str">
        <f>VLOOKUP($A397,Raw!$B$2:$DG$512,MATCH(DPMS!F$1,Raw!$B$1:$DG$1,0),0)</f>
        <v>0</v>
      </c>
      <c r="G397" s="37" t="e">
        <f t="shared" si="116"/>
        <v>#DIV/0!</v>
      </c>
      <c r="H397" s="36" t="str">
        <f>VLOOKUP($A397,Raw!$B$2:$DG$512,MATCH(DPMS!H$1,Raw!$B$1:$DG$1,0),0)</f>
        <v>0</v>
      </c>
      <c r="I397" s="37" t="e">
        <f t="shared" si="117"/>
        <v>#DIV/0!</v>
      </c>
      <c r="J397" s="36" t="str">
        <f>VLOOKUP($A397,Raw!$B$2:$DG$512,MATCH(DPMS!J$1,Raw!$B$1:$DG$1,0),0)</f>
        <v>0</v>
      </c>
      <c r="K397" s="37" t="e">
        <f t="shared" si="118"/>
        <v>#DIV/0!</v>
      </c>
      <c r="L397" s="36" t="str">
        <f>VLOOKUP($A397,Raw!$B$2:$DG$512,MATCH(DPMS!L$1,Raw!$B$1:$DG$1,0),0)</f>
        <v>0</v>
      </c>
      <c r="M397" s="37" t="e">
        <f t="shared" si="119"/>
        <v>#DIV/0!</v>
      </c>
      <c r="N397" s="36" t="str">
        <f>VLOOKUP($A397,Raw!$B$2:$DG$512,MATCH(DPMS!N$1,Raw!$B$1:$DG$1,0),0)</f>
        <v>0</v>
      </c>
      <c r="P397" s="38" t="str">
        <f>VLOOKUP($A397,Raw!$B$2:$DG$512,MATCH(DPMS!P$1,Raw!$B$1:$DG$1,0),0)</f>
        <v>0</v>
      </c>
      <c r="Q397" s="39" t="e">
        <f t="shared" si="120"/>
        <v>#DIV/0!</v>
      </c>
      <c r="R397" s="38" t="str">
        <f>VLOOKUP($A397,Raw!$B$2:$DG$512,MATCH(DPMS!R$1,Raw!$B$1:$DG$1,0),0)</f>
        <v>0</v>
      </c>
      <c r="S397" s="39" t="e">
        <f t="shared" si="121"/>
        <v>#DIV/0!</v>
      </c>
      <c r="T397" s="38" t="str">
        <f>VLOOKUP($A397,Raw!$B$2:$DG$512,MATCH(DPMS!T$1,Raw!$B$1:$DG$1,0),0)</f>
        <v>0</v>
      </c>
      <c r="U397" s="39" t="e">
        <f t="shared" si="122"/>
        <v>#DIV/0!</v>
      </c>
      <c r="V397" s="38" t="str">
        <f>VLOOKUP($A397,Raw!$B$2:$DG$512,MATCH(DPMS!V$1,Raw!$B$1:$DG$1,0),0)</f>
        <v>0</v>
      </c>
      <c r="W397" s="39" t="e">
        <f t="shared" si="123"/>
        <v>#DIV/0!</v>
      </c>
      <c r="X397" s="38" t="str">
        <f>VLOOKUP($A397,Raw!$B$2:$DG$512,MATCH(DPMS!X$1,Raw!$B$1:$DG$1,0),0)</f>
        <v>0</v>
      </c>
      <c r="Y397" s="39" t="e">
        <f t="shared" si="124"/>
        <v>#DIV/0!</v>
      </c>
      <c r="Z397" s="38" t="str">
        <f>VLOOKUP($A397,Raw!$B$2:$DG$512,MATCH(DPMS!Z$1,Raw!$B$1:$DG$1,0),0)</f>
        <v>0</v>
      </c>
      <c r="AA397" s="39" t="e">
        <f t="shared" si="125"/>
        <v>#DIV/0!</v>
      </c>
      <c r="AB397" s="38" t="str">
        <f>VLOOKUP($A397,Raw!$B$2:$DG$512,MATCH(DPMS!AB$1,Raw!$B$1:$DG$1,0),0)</f>
        <v>0</v>
      </c>
      <c r="AD397" s="25" t="e">
        <f t="shared" si="126"/>
        <v>#DIV/0!</v>
      </c>
      <c r="AE397" s="40" t="e">
        <f t="shared" si="127"/>
        <v>#DIV/0!</v>
      </c>
      <c r="AF397" s="40" t="e">
        <f t="shared" si="128"/>
        <v>#DIV/0!</v>
      </c>
      <c r="AG397" s="40" t="e">
        <f t="shared" si="129"/>
        <v>#DIV/0!</v>
      </c>
      <c r="AH397" s="40">
        <f t="shared" si="130"/>
        <v>0</v>
      </c>
      <c r="AI397" s="40" t="e">
        <f t="shared" si="131"/>
        <v>#DIV/0!</v>
      </c>
      <c r="AJ397" s="40" t="e">
        <f t="shared" si="132"/>
        <v>#DIV/0!</v>
      </c>
    </row>
    <row r="398" spans="1:36" x14ac:dyDescent="0.3">
      <c r="A398" s="1" t="s">
        <v>6574</v>
      </c>
      <c r="B398" s="36" t="str">
        <f>VLOOKUP($A398,Raw!$B$2:$DG$512,MATCH(DPMS!B$1,Raw!$B$1:$DG$1,0),0)</f>
        <v>0</v>
      </c>
      <c r="C398" s="37">
        <f t="shared" si="114"/>
        <v>0</v>
      </c>
      <c r="D398" s="36" t="str">
        <f>VLOOKUP($A398,Raw!$B$2:$DG$512,MATCH(DPMS!D$1,Raw!$B$1:$DG$1,0),0)</f>
        <v>0</v>
      </c>
      <c r="E398" s="37">
        <f t="shared" si="115"/>
        <v>0</v>
      </c>
      <c r="F398" s="36" t="str">
        <f>VLOOKUP($A398,Raw!$B$2:$DG$512,MATCH(DPMS!F$1,Raw!$B$1:$DG$1,0),0)</f>
        <v>6</v>
      </c>
      <c r="G398" s="37">
        <f t="shared" si="116"/>
        <v>1</v>
      </c>
      <c r="H398" s="36" t="str">
        <f>VLOOKUP($A398,Raw!$B$2:$DG$512,MATCH(DPMS!H$1,Raw!$B$1:$DG$1,0),0)</f>
        <v>0</v>
      </c>
      <c r="I398" s="37">
        <f t="shared" si="117"/>
        <v>0</v>
      </c>
      <c r="J398" s="36" t="str">
        <f>VLOOKUP($A398,Raw!$B$2:$DG$512,MATCH(DPMS!J$1,Raw!$B$1:$DG$1,0),0)</f>
        <v>0</v>
      </c>
      <c r="K398" s="37">
        <f t="shared" si="118"/>
        <v>0</v>
      </c>
      <c r="L398" s="36" t="str">
        <f>VLOOKUP($A398,Raw!$B$2:$DG$512,MATCH(DPMS!L$1,Raw!$B$1:$DG$1,0),0)</f>
        <v>0</v>
      </c>
      <c r="M398" s="37">
        <f t="shared" si="119"/>
        <v>0</v>
      </c>
      <c r="N398" s="36" t="str">
        <f>VLOOKUP($A398,Raw!$B$2:$DG$512,MATCH(DPMS!N$1,Raw!$B$1:$DG$1,0),0)</f>
        <v>6</v>
      </c>
      <c r="P398" s="38" t="str">
        <f>VLOOKUP($A398,Raw!$B$2:$DG$512,MATCH(DPMS!P$1,Raw!$B$1:$DG$1,0),0)</f>
        <v>0</v>
      </c>
      <c r="Q398" s="39">
        <f t="shared" si="120"/>
        <v>0</v>
      </c>
      <c r="R398" s="38" t="str">
        <f>VLOOKUP($A398,Raw!$B$2:$DG$512,MATCH(DPMS!R$1,Raw!$B$1:$DG$1,0),0)</f>
        <v>0</v>
      </c>
      <c r="S398" s="39">
        <f t="shared" si="121"/>
        <v>0</v>
      </c>
      <c r="T398" s="38" t="str">
        <f>VLOOKUP($A398,Raw!$B$2:$DG$512,MATCH(DPMS!T$1,Raw!$B$1:$DG$1,0),0)</f>
        <v>3.09</v>
      </c>
      <c r="U398" s="39">
        <f t="shared" si="122"/>
        <v>1</v>
      </c>
      <c r="V398" s="38" t="str">
        <f>VLOOKUP($A398,Raw!$B$2:$DG$512,MATCH(DPMS!V$1,Raw!$B$1:$DG$1,0),0)</f>
        <v>0</v>
      </c>
      <c r="W398" s="39">
        <f t="shared" si="123"/>
        <v>0</v>
      </c>
      <c r="X398" s="38" t="str">
        <f>VLOOKUP($A398,Raw!$B$2:$DG$512,MATCH(DPMS!X$1,Raw!$B$1:$DG$1,0),0)</f>
        <v>0</v>
      </c>
      <c r="Y398" s="39">
        <f t="shared" si="124"/>
        <v>0</v>
      </c>
      <c r="Z398" s="38" t="str">
        <f>VLOOKUP($A398,Raw!$B$2:$DG$512,MATCH(DPMS!Z$1,Raw!$B$1:$DG$1,0),0)</f>
        <v>0</v>
      </c>
      <c r="AA398" s="39">
        <f t="shared" si="125"/>
        <v>0</v>
      </c>
      <c r="AB398" s="38" t="str">
        <f>VLOOKUP($A398,Raw!$B$2:$DG$512,MATCH(DPMS!AB$1,Raw!$B$1:$DG$1,0),0)</f>
        <v>3.09</v>
      </c>
      <c r="AD398" s="25" t="e">
        <f t="shared" si="126"/>
        <v>#DIV/0!</v>
      </c>
      <c r="AE398" s="40" t="e">
        <f t="shared" si="127"/>
        <v>#DIV/0!</v>
      </c>
      <c r="AF398" s="40">
        <f t="shared" si="128"/>
        <v>0.51500000000000001</v>
      </c>
      <c r="AG398" s="40" t="e">
        <f t="shared" si="129"/>
        <v>#DIV/0!</v>
      </c>
      <c r="AH398" s="40">
        <f t="shared" si="130"/>
        <v>0</v>
      </c>
      <c r="AI398" s="40" t="e">
        <f t="shared" si="131"/>
        <v>#DIV/0!</v>
      </c>
      <c r="AJ398" s="40">
        <f t="shared" si="132"/>
        <v>0.51500000000000001</v>
      </c>
    </row>
    <row r="399" spans="1:36" x14ac:dyDescent="0.3">
      <c r="A399" s="1" t="s">
        <v>6582</v>
      </c>
      <c r="B399" s="36" t="str">
        <f>VLOOKUP($A399,Raw!$B$2:$DG$512,MATCH(DPMS!B$1,Raw!$B$1:$DG$1,0),0)</f>
        <v>0</v>
      </c>
      <c r="C399" s="37">
        <f t="shared" si="114"/>
        <v>0</v>
      </c>
      <c r="D399" s="36" t="str">
        <f>VLOOKUP($A399,Raw!$B$2:$DG$512,MATCH(DPMS!D$1,Raw!$B$1:$DG$1,0),0)</f>
        <v>1</v>
      </c>
      <c r="E399" s="37">
        <f t="shared" si="115"/>
        <v>1.8867924528301886E-2</v>
      </c>
      <c r="F399" s="36" t="str">
        <f>VLOOKUP($A399,Raw!$B$2:$DG$512,MATCH(DPMS!F$1,Raw!$B$1:$DG$1,0),0)</f>
        <v>45</v>
      </c>
      <c r="G399" s="37">
        <f t="shared" si="116"/>
        <v>0.84905660377358494</v>
      </c>
      <c r="H399" s="36" t="str">
        <f>VLOOKUP($A399,Raw!$B$2:$DG$512,MATCH(DPMS!H$1,Raw!$B$1:$DG$1,0),0)</f>
        <v>7</v>
      </c>
      <c r="I399" s="37">
        <f t="shared" si="117"/>
        <v>0.13207547169811321</v>
      </c>
      <c r="J399" s="36" t="str">
        <f>VLOOKUP($A399,Raw!$B$2:$DG$512,MATCH(DPMS!J$1,Raw!$B$1:$DG$1,0),0)</f>
        <v>0</v>
      </c>
      <c r="K399" s="37">
        <f t="shared" si="118"/>
        <v>0</v>
      </c>
      <c r="L399" s="36" t="str">
        <f>VLOOKUP($A399,Raw!$B$2:$DG$512,MATCH(DPMS!L$1,Raw!$B$1:$DG$1,0),0)</f>
        <v>0</v>
      </c>
      <c r="M399" s="37">
        <f t="shared" si="119"/>
        <v>0</v>
      </c>
      <c r="N399" s="36" t="str">
        <f>VLOOKUP($A399,Raw!$B$2:$DG$512,MATCH(DPMS!N$1,Raw!$B$1:$DG$1,0),0)</f>
        <v>53</v>
      </c>
      <c r="P399" s="38" t="str">
        <f>VLOOKUP($A399,Raw!$B$2:$DG$512,MATCH(DPMS!P$1,Raw!$B$1:$DG$1,0),0)</f>
        <v>0</v>
      </c>
      <c r="Q399" s="39">
        <f t="shared" si="120"/>
        <v>0</v>
      </c>
      <c r="R399" s="38" t="str">
        <f>VLOOKUP($A399,Raw!$B$2:$DG$512,MATCH(DPMS!R$1,Raw!$B$1:$DG$1,0),0)</f>
        <v>0.6513</v>
      </c>
      <c r="S399" s="39">
        <f t="shared" si="121"/>
        <v>8.3629840688556212E-3</v>
      </c>
      <c r="T399" s="38" t="str">
        <f>VLOOKUP($A399,Raw!$B$2:$DG$512,MATCH(DPMS!T$1,Raw!$B$1:$DG$1,0),0)</f>
        <v>69.0798</v>
      </c>
      <c r="U399" s="39">
        <f t="shared" si="122"/>
        <v>0.88701561013316832</v>
      </c>
      <c r="V399" s="38" t="str">
        <f>VLOOKUP($A399,Raw!$B$2:$DG$512,MATCH(DPMS!V$1,Raw!$B$1:$DG$1,0),0)</f>
        <v>8.1478</v>
      </c>
      <c r="W399" s="39">
        <f t="shared" si="123"/>
        <v>0.10462140579797609</v>
      </c>
      <c r="X399" s="38" t="str">
        <f>VLOOKUP($A399,Raw!$B$2:$DG$512,MATCH(DPMS!X$1,Raw!$B$1:$DG$1,0),0)</f>
        <v>0</v>
      </c>
      <c r="Y399" s="39">
        <f t="shared" si="124"/>
        <v>0</v>
      </c>
      <c r="Z399" s="38" t="str">
        <f>VLOOKUP($A399,Raw!$B$2:$DG$512,MATCH(DPMS!Z$1,Raw!$B$1:$DG$1,0),0)</f>
        <v>0</v>
      </c>
      <c r="AA399" s="39">
        <f t="shared" si="125"/>
        <v>0</v>
      </c>
      <c r="AB399" s="38" t="str">
        <f>VLOOKUP($A399,Raw!$B$2:$DG$512,MATCH(DPMS!AB$1,Raw!$B$1:$DG$1,0),0)</f>
        <v>77.8789</v>
      </c>
      <c r="AD399" s="25" t="e">
        <f t="shared" si="126"/>
        <v>#DIV/0!</v>
      </c>
      <c r="AE399" s="40">
        <f t="shared" si="127"/>
        <v>0.65129999999999999</v>
      </c>
      <c r="AF399" s="40">
        <f t="shared" si="128"/>
        <v>1.5351066666666668</v>
      </c>
      <c r="AG399" s="40">
        <f t="shared" si="129"/>
        <v>1.1639714285714287</v>
      </c>
      <c r="AH399" s="40">
        <f t="shared" si="130"/>
        <v>0</v>
      </c>
      <c r="AI399" s="40" t="e">
        <f t="shared" si="131"/>
        <v>#DIV/0!</v>
      </c>
      <c r="AJ399" s="40">
        <f t="shared" si="132"/>
        <v>1.4694132075471698</v>
      </c>
    </row>
    <row r="400" spans="1:36" x14ac:dyDescent="0.3">
      <c r="A400" s="1" t="s">
        <v>6603</v>
      </c>
      <c r="B400" s="36" t="str">
        <f>VLOOKUP($A400,Raw!$B$2:$DG$512,MATCH(DPMS!B$1,Raw!$B$1:$DG$1,0),0)</f>
        <v>0</v>
      </c>
      <c r="C400" s="37" t="e">
        <f t="shared" si="114"/>
        <v>#DIV/0!</v>
      </c>
      <c r="D400" s="36" t="str">
        <f>VLOOKUP($A400,Raw!$B$2:$DG$512,MATCH(DPMS!D$1,Raw!$B$1:$DG$1,0),0)</f>
        <v>0</v>
      </c>
      <c r="E400" s="37" t="e">
        <f t="shared" si="115"/>
        <v>#DIV/0!</v>
      </c>
      <c r="F400" s="36" t="str">
        <f>VLOOKUP($A400,Raw!$B$2:$DG$512,MATCH(DPMS!F$1,Raw!$B$1:$DG$1,0),0)</f>
        <v>0</v>
      </c>
      <c r="G400" s="37" t="e">
        <f t="shared" si="116"/>
        <v>#DIV/0!</v>
      </c>
      <c r="H400" s="36" t="str">
        <f>VLOOKUP($A400,Raw!$B$2:$DG$512,MATCH(DPMS!H$1,Raw!$B$1:$DG$1,0),0)</f>
        <v>0</v>
      </c>
      <c r="I400" s="37" t="e">
        <f t="shared" si="117"/>
        <v>#DIV/0!</v>
      </c>
      <c r="J400" s="36" t="str">
        <f>VLOOKUP($A400,Raw!$B$2:$DG$512,MATCH(DPMS!J$1,Raw!$B$1:$DG$1,0),0)</f>
        <v>0</v>
      </c>
      <c r="K400" s="37" t="e">
        <f t="shared" si="118"/>
        <v>#DIV/0!</v>
      </c>
      <c r="L400" s="36" t="str">
        <f>VLOOKUP($A400,Raw!$B$2:$DG$512,MATCH(DPMS!L$1,Raw!$B$1:$DG$1,0),0)</f>
        <v>0</v>
      </c>
      <c r="M400" s="37" t="e">
        <f t="shared" si="119"/>
        <v>#DIV/0!</v>
      </c>
      <c r="N400" s="36" t="str">
        <f>VLOOKUP($A400,Raw!$B$2:$DG$512,MATCH(DPMS!N$1,Raw!$B$1:$DG$1,0),0)</f>
        <v>0</v>
      </c>
      <c r="P400" s="38" t="str">
        <f>VLOOKUP($A400,Raw!$B$2:$DG$512,MATCH(DPMS!P$1,Raw!$B$1:$DG$1,0),0)</f>
        <v>0</v>
      </c>
      <c r="Q400" s="39" t="e">
        <f t="shared" si="120"/>
        <v>#DIV/0!</v>
      </c>
      <c r="R400" s="38" t="str">
        <f>VLOOKUP($A400,Raw!$B$2:$DG$512,MATCH(DPMS!R$1,Raw!$B$1:$DG$1,0),0)</f>
        <v>0</v>
      </c>
      <c r="S400" s="39" t="e">
        <f t="shared" si="121"/>
        <v>#DIV/0!</v>
      </c>
      <c r="T400" s="38" t="str">
        <f>VLOOKUP($A400,Raw!$B$2:$DG$512,MATCH(DPMS!T$1,Raw!$B$1:$DG$1,0),0)</f>
        <v>0</v>
      </c>
      <c r="U400" s="39" t="e">
        <f t="shared" si="122"/>
        <v>#DIV/0!</v>
      </c>
      <c r="V400" s="38" t="str">
        <f>VLOOKUP($A400,Raw!$B$2:$DG$512,MATCH(DPMS!V$1,Raw!$B$1:$DG$1,0),0)</f>
        <v>0</v>
      </c>
      <c r="W400" s="39" t="e">
        <f t="shared" si="123"/>
        <v>#DIV/0!</v>
      </c>
      <c r="X400" s="38" t="str">
        <f>VLOOKUP($A400,Raw!$B$2:$DG$512,MATCH(DPMS!X$1,Raw!$B$1:$DG$1,0),0)</f>
        <v>0</v>
      </c>
      <c r="Y400" s="39" t="e">
        <f t="shared" si="124"/>
        <v>#DIV/0!</v>
      </c>
      <c r="Z400" s="38" t="str">
        <f>VLOOKUP($A400,Raw!$B$2:$DG$512,MATCH(DPMS!Z$1,Raw!$B$1:$DG$1,0),0)</f>
        <v>0</v>
      </c>
      <c r="AA400" s="39" t="e">
        <f t="shared" si="125"/>
        <v>#DIV/0!</v>
      </c>
      <c r="AB400" s="38" t="str">
        <f>VLOOKUP($A400,Raw!$B$2:$DG$512,MATCH(DPMS!AB$1,Raw!$B$1:$DG$1,0),0)</f>
        <v>0</v>
      </c>
      <c r="AD400" s="25" t="e">
        <f t="shared" si="126"/>
        <v>#DIV/0!</v>
      </c>
      <c r="AE400" s="40" t="e">
        <f t="shared" si="127"/>
        <v>#DIV/0!</v>
      </c>
      <c r="AF400" s="40" t="e">
        <f t="shared" si="128"/>
        <v>#DIV/0!</v>
      </c>
      <c r="AG400" s="40" t="e">
        <f t="shared" si="129"/>
        <v>#DIV/0!</v>
      </c>
      <c r="AH400" s="40">
        <f t="shared" si="130"/>
        <v>0</v>
      </c>
      <c r="AI400" s="40" t="e">
        <f t="shared" si="131"/>
        <v>#DIV/0!</v>
      </c>
      <c r="AJ400" s="40" t="e">
        <f t="shared" si="132"/>
        <v>#DIV/0!</v>
      </c>
    </row>
    <row r="401" spans="1:36" x14ac:dyDescent="0.3">
      <c r="A401" s="1" t="s">
        <v>6611</v>
      </c>
      <c r="B401" s="36" t="str">
        <f>VLOOKUP($A401,Raw!$B$2:$DG$512,MATCH(DPMS!B$1,Raw!$B$1:$DG$1,0),0)</f>
        <v>0</v>
      </c>
      <c r="C401" s="37">
        <f t="shared" si="114"/>
        <v>0</v>
      </c>
      <c r="D401" s="36" t="str">
        <f>VLOOKUP($A401,Raw!$B$2:$DG$512,MATCH(DPMS!D$1,Raw!$B$1:$DG$1,0),0)</f>
        <v>9</v>
      </c>
      <c r="E401" s="37">
        <f t="shared" si="115"/>
        <v>3.8461538461538464E-2</v>
      </c>
      <c r="F401" s="36" t="str">
        <f>VLOOKUP($A401,Raw!$B$2:$DG$512,MATCH(DPMS!F$1,Raw!$B$1:$DG$1,0),0)</f>
        <v>213</v>
      </c>
      <c r="G401" s="37">
        <f t="shared" si="116"/>
        <v>0.91025641025641024</v>
      </c>
      <c r="H401" s="36" t="str">
        <f>VLOOKUP($A401,Raw!$B$2:$DG$512,MATCH(DPMS!H$1,Raw!$B$1:$DG$1,0),0)</f>
        <v>12</v>
      </c>
      <c r="I401" s="37">
        <f t="shared" si="117"/>
        <v>5.128205128205128E-2</v>
      </c>
      <c r="J401" s="36" t="str">
        <f>VLOOKUP($A401,Raw!$B$2:$DG$512,MATCH(DPMS!J$1,Raw!$B$1:$DG$1,0),0)</f>
        <v>0</v>
      </c>
      <c r="K401" s="37">
        <f t="shared" si="118"/>
        <v>0</v>
      </c>
      <c r="L401" s="36" t="str">
        <f>VLOOKUP($A401,Raw!$B$2:$DG$512,MATCH(DPMS!L$1,Raw!$B$1:$DG$1,0),0)</f>
        <v>0</v>
      </c>
      <c r="M401" s="37">
        <f t="shared" si="119"/>
        <v>0</v>
      </c>
      <c r="N401" s="36" t="str">
        <f>VLOOKUP($A401,Raw!$B$2:$DG$512,MATCH(DPMS!N$1,Raw!$B$1:$DG$1,0),0)</f>
        <v>234</v>
      </c>
      <c r="P401" s="38" t="str">
        <f>VLOOKUP($A401,Raw!$B$2:$DG$512,MATCH(DPMS!P$1,Raw!$B$1:$DG$1,0),0)</f>
        <v>0</v>
      </c>
      <c r="Q401" s="39">
        <f t="shared" si="120"/>
        <v>0</v>
      </c>
      <c r="R401" s="38" t="str">
        <f>VLOOKUP($A401,Raw!$B$2:$DG$512,MATCH(DPMS!R$1,Raw!$B$1:$DG$1,0),0)</f>
        <v>12.60099</v>
      </c>
      <c r="S401" s="39">
        <f t="shared" si="121"/>
        <v>2.1699489674988536E-2</v>
      </c>
      <c r="T401" s="38" t="str">
        <f>VLOOKUP($A401,Raw!$B$2:$DG$512,MATCH(DPMS!T$1,Raw!$B$1:$DG$1,0),0)</f>
        <v>554.77476</v>
      </c>
      <c r="U401" s="39">
        <f t="shared" si="122"/>
        <v>0.9553478874726703</v>
      </c>
      <c r="V401" s="38" t="str">
        <f>VLOOKUP($A401,Raw!$B$2:$DG$512,MATCH(DPMS!V$1,Raw!$B$1:$DG$1,0),0)</f>
        <v>13.32869</v>
      </c>
      <c r="W401" s="39">
        <f t="shared" si="123"/>
        <v>2.2952622852341203E-2</v>
      </c>
      <c r="X401" s="38" t="str">
        <f>VLOOKUP($A401,Raw!$B$2:$DG$512,MATCH(DPMS!X$1,Raw!$B$1:$DG$1,0),0)</f>
        <v>0</v>
      </c>
      <c r="Y401" s="39">
        <f t="shared" si="124"/>
        <v>0</v>
      </c>
      <c r="Z401" s="38" t="str">
        <f>VLOOKUP($A401,Raw!$B$2:$DG$512,MATCH(DPMS!Z$1,Raw!$B$1:$DG$1,0),0)</f>
        <v>0</v>
      </c>
      <c r="AA401" s="39">
        <f t="shared" si="125"/>
        <v>0</v>
      </c>
      <c r="AB401" s="38" t="str">
        <f>VLOOKUP($A401,Raw!$B$2:$DG$512,MATCH(DPMS!AB$1,Raw!$B$1:$DG$1,0),0)</f>
        <v>580.70444</v>
      </c>
      <c r="AD401" s="25" t="e">
        <f t="shared" si="126"/>
        <v>#DIV/0!</v>
      </c>
      <c r="AE401" s="40">
        <f t="shared" si="127"/>
        <v>1.40011</v>
      </c>
      <c r="AF401" s="40">
        <f t="shared" si="128"/>
        <v>2.6045763380281692</v>
      </c>
      <c r="AG401" s="40">
        <f t="shared" si="129"/>
        <v>1.1107241666666667</v>
      </c>
      <c r="AH401" s="40">
        <f t="shared" si="130"/>
        <v>0</v>
      </c>
      <c r="AI401" s="40" t="e">
        <f t="shared" si="131"/>
        <v>#DIV/0!</v>
      </c>
      <c r="AJ401" s="40">
        <f t="shared" si="132"/>
        <v>2.4816429059829059</v>
      </c>
    </row>
    <row r="402" spans="1:36" x14ac:dyDescent="0.3">
      <c r="A402" s="1" t="s">
        <v>6644</v>
      </c>
      <c r="B402" s="36" t="str">
        <f>VLOOKUP($A402,Raw!$B$2:$DG$512,MATCH(DPMS!B$1,Raw!$B$1:$DG$1,0),0)</f>
        <v>0</v>
      </c>
      <c r="C402" s="37">
        <f t="shared" si="114"/>
        <v>0</v>
      </c>
      <c r="D402" s="36" t="str">
        <f>VLOOKUP($A402,Raw!$B$2:$DG$512,MATCH(DPMS!D$1,Raw!$B$1:$DG$1,0),0)</f>
        <v>3</v>
      </c>
      <c r="E402" s="37">
        <f t="shared" si="115"/>
        <v>0.10714285714285714</v>
      </c>
      <c r="F402" s="36" t="str">
        <f>VLOOKUP($A402,Raw!$B$2:$DG$512,MATCH(DPMS!F$1,Raw!$B$1:$DG$1,0),0)</f>
        <v>23</v>
      </c>
      <c r="G402" s="37">
        <f t="shared" si="116"/>
        <v>0.8214285714285714</v>
      </c>
      <c r="H402" s="36" t="str">
        <f>VLOOKUP($A402,Raw!$B$2:$DG$512,MATCH(DPMS!H$1,Raw!$B$1:$DG$1,0),0)</f>
        <v>2</v>
      </c>
      <c r="I402" s="37">
        <f t="shared" si="117"/>
        <v>7.1428571428571425E-2</v>
      </c>
      <c r="J402" s="36" t="str">
        <f>VLOOKUP($A402,Raw!$B$2:$DG$512,MATCH(DPMS!J$1,Raw!$B$1:$DG$1,0),0)</f>
        <v>0</v>
      </c>
      <c r="K402" s="37">
        <f t="shared" si="118"/>
        <v>0</v>
      </c>
      <c r="L402" s="36" t="str">
        <f>VLOOKUP($A402,Raw!$B$2:$DG$512,MATCH(DPMS!L$1,Raw!$B$1:$DG$1,0),0)</f>
        <v>0</v>
      </c>
      <c r="M402" s="37">
        <f t="shared" si="119"/>
        <v>0</v>
      </c>
      <c r="N402" s="36" t="str">
        <f>VLOOKUP($A402,Raw!$B$2:$DG$512,MATCH(DPMS!N$1,Raw!$B$1:$DG$1,0),0)</f>
        <v>28</v>
      </c>
      <c r="P402" s="38" t="str">
        <f>VLOOKUP($A402,Raw!$B$2:$DG$512,MATCH(DPMS!P$1,Raw!$B$1:$DG$1,0),0)</f>
        <v>0</v>
      </c>
      <c r="Q402" s="39">
        <f t="shared" si="120"/>
        <v>0</v>
      </c>
      <c r="R402" s="38" t="str">
        <f>VLOOKUP($A402,Raw!$B$2:$DG$512,MATCH(DPMS!R$1,Raw!$B$1:$DG$1,0),0)</f>
        <v>6.34</v>
      </c>
      <c r="S402" s="39">
        <f t="shared" si="121"/>
        <v>5.4688173898041918E-2</v>
      </c>
      <c r="T402" s="38" t="str">
        <f>VLOOKUP($A402,Raw!$B$2:$DG$512,MATCH(DPMS!T$1,Raw!$B$1:$DG$1,0),0)</f>
        <v>103.71</v>
      </c>
      <c r="U402" s="39">
        <f t="shared" si="122"/>
        <v>0.89459156387475192</v>
      </c>
      <c r="V402" s="38" t="str">
        <f>VLOOKUP($A402,Raw!$B$2:$DG$512,MATCH(DPMS!V$1,Raw!$B$1:$DG$1,0),0)</f>
        <v>5.88</v>
      </c>
      <c r="W402" s="39">
        <f t="shared" si="123"/>
        <v>5.0720262227206069E-2</v>
      </c>
      <c r="X402" s="38" t="str">
        <f>VLOOKUP($A402,Raw!$B$2:$DG$512,MATCH(DPMS!X$1,Raw!$B$1:$DG$1,0),0)</f>
        <v>0</v>
      </c>
      <c r="Y402" s="39">
        <f t="shared" si="124"/>
        <v>0</v>
      </c>
      <c r="Z402" s="38" t="str">
        <f>VLOOKUP($A402,Raw!$B$2:$DG$512,MATCH(DPMS!Z$1,Raw!$B$1:$DG$1,0),0)</f>
        <v>0</v>
      </c>
      <c r="AA402" s="39">
        <f t="shared" si="125"/>
        <v>0</v>
      </c>
      <c r="AB402" s="38" t="str">
        <f>VLOOKUP($A402,Raw!$B$2:$DG$512,MATCH(DPMS!AB$1,Raw!$B$1:$DG$1,0),0)</f>
        <v>115.93</v>
      </c>
      <c r="AD402" s="25" t="e">
        <f t="shared" si="126"/>
        <v>#DIV/0!</v>
      </c>
      <c r="AE402" s="40">
        <f t="shared" si="127"/>
        <v>2.1133333333333333</v>
      </c>
      <c r="AF402" s="40">
        <f t="shared" si="128"/>
        <v>4.509130434782608</v>
      </c>
      <c r="AG402" s="40">
        <f t="shared" si="129"/>
        <v>2.94</v>
      </c>
      <c r="AH402" s="40">
        <f t="shared" si="130"/>
        <v>0</v>
      </c>
      <c r="AI402" s="40" t="e">
        <f t="shared" si="131"/>
        <v>#DIV/0!</v>
      </c>
      <c r="AJ402" s="40">
        <f t="shared" si="132"/>
        <v>4.1403571428571428</v>
      </c>
    </row>
    <row r="403" spans="1:36" x14ac:dyDescent="0.3">
      <c r="A403" s="1" t="s">
        <v>6652</v>
      </c>
      <c r="B403" s="36" t="str">
        <f>VLOOKUP($A403,Raw!$B$2:$DG$512,MATCH(DPMS!B$1,Raw!$B$1:$DG$1,0),0)</f>
        <v>0</v>
      </c>
      <c r="C403" s="37" t="e">
        <f t="shared" si="114"/>
        <v>#DIV/0!</v>
      </c>
      <c r="D403" s="36" t="str">
        <f>VLOOKUP($A403,Raw!$B$2:$DG$512,MATCH(DPMS!D$1,Raw!$B$1:$DG$1,0),0)</f>
        <v>0</v>
      </c>
      <c r="E403" s="37" t="e">
        <f t="shared" si="115"/>
        <v>#DIV/0!</v>
      </c>
      <c r="F403" s="36" t="str">
        <f>VLOOKUP($A403,Raw!$B$2:$DG$512,MATCH(DPMS!F$1,Raw!$B$1:$DG$1,0),0)</f>
        <v>0</v>
      </c>
      <c r="G403" s="37" t="e">
        <f t="shared" si="116"/>
        <v>#DIV/0!</v>
      </c>
      <c r="H403" s="36" t="str">
        <f>VLOOKUP($A403,Raw!$B$2:$DG$512,MATCH(DPMS!H$1,Raw!$B$1:$DG$1,0),0)</f>
        <v>0</v>
      </c>
      <c r="I403" s="37" t="e">
        <f t="shared" si="117"/>
        <v>#DIV/0!</v>
      </c>
      <c r="J403" s="36" t="str">
        <f>VLOOKUP($A403,Raw!$B$2:$DG$512,MATCH(DPMS!J$1,Raw!$B$1:$DG$1,0),0)</f>
        <v>0</v>
      </c>
      <c r="K403" s="37" t="e">
        <f t="shared" si="118"/>
        <v>#DIV/0!</v>
      </c>
      <c r="L403" s="36" t="str">
        <f>VLOOKUP($A403,Raw!$B$2:$DG$512,MATCH(DPMS!L$1,Raw!$B$1:$DG$1,0),0)</f>
        <v>0</v>
      </c>
      <c r="M403" s="37" t="e">
        <f t="shared" si="119"/>
        <v>#DIV/0!</v>
      </c>
      <c r="N403" s="36" t="str">
        <f>VLOOKUP($A403,Raw!$B$2:$DG$512,MATCH(DPMS!N$1,Raw!$B$1:$DG$1,0),0)</f>
        <v>0</v>
      </c>
      <c r="P403" s="38" t="str">
        <f>VLOOKUP($A403,Raw!$B$2:$DG$512,MATCH(DPMS!P$1,Raw!$B$1:$DG$1,0),0)</f>
        <v>0</v>
      </c>
      <c r="Q403" s="39" t="e">
        <f t="shared" si="120"/>
        <v>#DIV/0!</v>
      </c>
      <c r="R403" s="38" t="str">
        <f>VLOOKUP($A403,Raw!$B$2:$DG$512,MATCH(DPMS!R$1,Raw!$B$1:$DG$1,0),0)</f>
        <v>0</v>
      </c>
      <c r="S403" s="39" t="e">
        <f t="shared" si="121"/>
        <v>#DIV/0!</v>
      </c>
      <c r="T403" s="38" t="str">
        <f>VLOOKUP($A403,Raw!$B$2:$DG$512,MATCH(DPMS!T$1,Raw!$B$1:$DG$1,0),0)</f>
        <v>0</v>
      </c>
      <c r="U403" s="39" t="e">
        <f t="shared" si="122"/>
        <v>#DIV/0!</v>
      </c>
      <c r="V403" s="38" t="str">
        <f>VLOOKUP($A403,Raw!$B$2:$DG$512,MATCH(DPMS!V$1,Raw!$B$1:$DG$1,0),0)</f>
        <v>0</v>
      </c>
      <c r="W403" s="39" t="e">
        <f t="shared" si="123"/>
        <v>#DIV/0!</v>
      </c>
      <c r="X403" s="38" t="str">
        <f>VLOOKUP($A403,Raw!$B$2:$DG$512,MATCH(DPMS!X$1,Raw!$B$1:$DG$1,0),0)</f>
        <v>0</v>
      </c>
      <c r="Y403" s="39" t="e">
        <f t="shared" si="124"/>
        <v>#DIV/0!</v>
      </c>
      <c r="Z403" s="38" t="str">
        <f>VLOOKUP($A403,Raw!$B$2:$DG$512,MATCH(DPMS!Z$1,Raw!$B$1:$DG$1,0),0)</f>
        <v>0</v>
      </c>
      <c r="AA403" s="39" t="e">
        <f t="shared" si="125"/>
        <v>#DIV/0!</v>
      </c>
      <c r="AB403" s="38" t="str">
        <f>VLOOKUP($A403,Raw!$B$2:$DG$512,MATCH(DPMS!AB$1,Raw!$B$1:$DG$1,0),0)</f>
        <v>0</v>
      </c>
      <c r="AD403" s="25" t="e">
        <f t="shared" si="126"/>
        <v>#DIV/0!</v>
      </c>
      <c r="AE403" s="40" t="e">
        <f t="shared" si="127"/>
        <v>#DIV/0!</v>
      </c>
      <c r="AF403" s="40" t="e">
        <f t="shared" si="128"/>
        <v>#DIV/0!</v>
      </c>
      <c r="AG403" s="40" t="e">
        <f t="shared" si="129"/>
        <v>#DIV/0!</v>
      </c>
      <c r="AH403" s="40">
        <f t="shared" si="130"/>
        <v>0</v>
      </c>
      <c r="AI403" s="40" t="e">
        <f t="shared" si="131"/>
        <v>#DIV/0!</v>
      </c>
      <c r="AJ403" s="40" t="e">
        <f t="shared" si="132"/>
        <v>#DIV/0!</v>
      </c>
    </row>
    <row r="404" spans="1:36" x14ac:dyDescent="0.3">
      <c r="A404" s="1" t="s">
        <v>6659</v>
      </c>
      <c r="B404" s="36" t="str">
        <f>VLOOKUP($A404,Raw!$B$2:$DG$512,MATCH(DPMS!B$1,Raw!$B$1:$DG$1,0),0)</f>
        <v>0</v>
      </c>
      <c r="C404" s="37">
        <f t="shared" si="114"/>
        <v>0</v>
      </c>
      <c r="D404" s="36" t="str">
        <f>VLOOKUP($A404,Raw!$B$2:$DG$512,MATCH(DPMS!D$1,Raw!$B$1:$DG$1,0),0)</f>
        <v>0</v>
      </c>
      <c r="E404" s="37">
        <f t="shared" si="115"/>
        <v>0</v>
      </c>
      <c r="F404" s="36" t="str">
        <f>VLOOKUP($A404,Raw!$B$2:$DG$512,MATCH(DPMS!F$1,Raw!$B$1:$DG$1,0),0)</f>
        <v>0</v>
      </c>
      <c r="G404" s="37">
        <f t="shared" si="116"/>
        <v>0</v>
      </c>
      <c r="H404" s="36" t="str">
        <f>VLOOKUP($A404,Raw!$B$2:$DG$512,MATCH(DPMS!H$1,Raw!$B$1:$DG$1,0),0)</f>
        <v>0</v>
      </c>
      <c r="I404" s="37">
        <f t="shared" si="117"/>
        <v>0</v>
      </c>
      <c r="J404" s="36" t="str">
        <f>VLOOKUP($A404,Raw!$B$2:$DG$512,MATCH(DPMS!J$1,Raw!$B$1:$DG$1,0),0)</f>
        <v>1</v>
      </c>
      <c r="K404" s="37">
        <f t="shared" si="118"/>
        <v>1</v>
      </c>
      <c r="L404" s="36" t="str">
        <f>VLOOKUP($A404,Raw!$B$2:$DG$512,MATCH(DPMS!L$1,Raw!$B$1:$DG$1,0),0)</f>
        <v>0</v>
      </c>
      <c r="M404" s="37">
        <f t="shared" si="119"/>
        <v>0</v>
      </c>
      <c r="N404" s="36" t="str">
        <f>VLOOKUP($A404,Raw!$B$2:$DG$512,MATCH(DPMS!N$1,Raw!$B$1:$DG$1,0),0)</f>
        <v>1</v>
      </c>
      <c r="P404" s="38" t="str">
        <f>VLOOKUP($A404,Raw!$B$2:$DG$512,MATCH(DPMS!P$1,Raw!$B$1:$DG$1,0),0)</f>
        <v>0</v>
      </c>
      <c r="Q404" s="39">
        <f t="shared" si="120"/>
        <v>0</v>
      </c>
      <c r="R404" s="38" t="str">
        <f>VLOOKUP($A404,Raw!$B$2:$DG$512,MATCH(DPMS!R$1,Raw!$B$1:$DG$1,0),0)</f>
        <v>0</v>
      </c>
      <c r="S404" s="39">
        <f t="shared" si="121"/>
        <v>0</v>
      </c>
      <c r="T404" s="38" t="str">
        <f>VLOOKUP($A404,Raw!$B$2:$DG$512,MATCH(DPMS!T$1,Raw!$B$1:$DG$1,0),0)</f>
        <v>0</v>
      </c>
      <c r="U404" s="39">
        <f t="shared" si="122"/>
        <v>0</v>
      </c>
      <c r="V404" s="38" t="str">
        <f>VLOOKUP($A404,Raw!$B$2:$DG$512,MATCH(DPMS!V$1,Raw!$B$1:$DG$1,0),0)</f>
        <v>0</v>
      </c>
      <c r="W404" s="39">
        <f t="shared" si="123"/>
        <v>0</v>
      </c>
      <c r="X404" s="38" t="str">
        <f>VLOOKUP($A404,Raw!$B$2:$DG$512,MATCH(DPMS!X$1,Raw!$B$1:$DG$1,0),0)</f>
        <v>6120.11</v>
      </c>
      <c r="Y404" s="39">
        <f t="shared" si="124"/>
        <v>1</v>
      </c>
      <c r="Z404" s="38" t="str">
        <f>VLOOKUP($A404,Raw!$B$2:$DG$512,MATCH(DPMS!Z$1,Raw!$B$1:$DG$1,0),0)</f>
        <v>0</v>
      </c>
      <c r="AA404" s="39">
        <f t="shared" si="125"/>
        <v>0</v>
      </c>
      <c r="AB404" s="38" t="str">
        <f>VLOOKUP($A404,Raw!$B$2:$DG$512,MATCH(DPMS!AB$1,Raw!$B$1:$DG$1,0),0)</f>
        <v>6120.11</v>
      </c>
      <c r="AD404" s="25" t="e">
        <f t="shared" si="126"/>
        <v>#DIV/0!</v>
      </c>
      <c r="AE404" s="40" t="e">
        <f t="shared" si="127"/>
        <v>#DIV/0!</v>
      </c>
      <c r="AF404" s="40" t="e">
        <f t="shared" si="128"/>
        <v>#DIV/0!</v>
      </c>
      <c r="AG404" s="40" t="e">
        <f t="shared" si="129"/>
        <v>#DIV/0!</v>
      </c>
      <c r="AH404" s="40">
        <f t="shared" si="130"/>
        <v>3060.0549999999998</v>
      </c>
      <c r="AI404" s="40" t="e">
        <f t="shared" si="131"/>
        <v>#DIV/0!</v>
      </c>
      <c r="AJ404" s="40">
        <f t="shared" si="132"/>
        <v>6120.11</v>
      </c>
    </row>
    <row r="405" spans="1:36" x14ac:dyDescent="0.3">
      <c r="A405" s="1" t="s">
        <v>6674</v>
      </c>
      <c r="B405" s="36" t="str">
        <f>VLOOKUP($A405,Raw!$B$2:$DG$512,MATCH(DPMS!B$1,Raw!$B$1:$DG$1,0),0)</f>
        <v>0</v>
      </c>
      <c r="C405" s="37">
        <f t="shared" si="114"/>
        <v>0</v>
      </c>
      <c r="D405" s="36" t="str">
        <f>VLOOKUP($A405,Raw!$B$2:$DG$512,MATCH(DPMS!D$1,Raw!$B$1:$DG$1,0),0)</f>
        <v>10</v>
      </c>
      <c r="E405" s="37">
        <f t="shared" si="115"/>
        <v>8.8495575221238937E-2</v>
      </c>
      <c r="F405" s="36" t="str">
        <f>VLOOKUP($A405,Raw!$B$2:$DG$512,MATCH(DPMS!F$1,Raw!$B$1:$DG$1,0),0)</f>
        <v>101</v>
      </c>
      <c r="G405" s="37">
        <f t="shared" si="116"/>
        <v>0.89380530973451322</v>
      </c>
      <c r="H405" s="36" t="str">
        <f>VLOOKUP($A405,Raw!$B$2:$DG$512,MATCH(DPMS!H$1,Raw!$B$1:$DG$1,0),0)</f>
        <v>2</v>
      </c>
      <c r="I405" s="37">
        <f t="shared" si="117"/>
        <v>1.7699115044247787E-2</v>
      </c>
      <c r="J405" s="36" t="str">
        <f>VLOOKUP($A405,Raw!$B$2:$DG$512,MATCH(DPMS!J$1,Raw!$B$1:$DG$1,0),0)</f>
        <v>0</v>
      </c>
      <c r="K405" s="37">
        <f t="shared" si="118"/>
        <v>0</v>
      </c>
      <c r="L405" s="36" t="str">
        <f>VLOOKUP($A405,Raw!$B$2:$DG$512,MATCH(DPMS!L$1,Raw!$B$1:$DG$1,0),0)</f>
        <v>0</v>
      </c>
      <c r="M405" s="37">
        <f t="shared" si="119"/>
        <v>0</v>
      </c>
      <c r="N405" s="36" t="str">
        <f>VLOOKUP($A405,Raw!$B$2:$DG$512,MATCH(DPMS!N$1,Raw!$B$1:$DG$1,0),0)</f>
        <v>113</v>
      </c>
      <c r="P405" s="38" t="str">
        <f>VLOOKUP($A405,Raw!$B$2:$DG$512,MATCH(DPMS!P$1,Raw!$B$1:$DG$1,0),0)</f>
        <v>0</v>
      </c>
      <c r="Q405" s="39">
        <f t="shared" si="120"/>
        <v>0</v>
      </c>
      <c r="R405" s="38" t="str">
        <f>VLOOKUP($A405,Raw!$B$2:$DG$512,MATCH(DPMS!R$1,Raw!$B$1:$DG$1,0),0)</f>
        <v>32.86</v>
      </c>
      <c r="S405" s="39">
        <f t="shared" si="121"/>
        <v>0.12859043593957895</v>
      </c>
      <c r="T405" s="38" t="str">
        <f>VLOOKUP($A405,Raw!$B$2:$DG$512,MATCH(DPMS!T$1,Raw!$B$1:$DG$1,0),0)</f>
        <v>218.91</v>
      </c>
      <c r="U405" s="39">
        <f t="shared" si="122"/>
        <v>0.85665649213430384</v>
      </c>
      <c r="V405" s="38" t="str">
        <f>VLOOKUP($A405,Raw!$B$2:$DG$512,MATCH(DPMS!V$1,Raw!$B$1:$DG$1,0),0)</f>
        <v>3.77</v>
      </c>
      <c r="W405" s="39">
        <f t="shared" si="123"/>
        <v>1.4753071926117243E-2</v>
      </c>
      <c r="X405" s="38" t="str">
        <f>VLOOKUP($A405,Raw!$B$2:$DG$512,MATCH(DPMS!X$1,Raw!$B$1:$DG$1,0),0)</f>
        <v>0</v>
      </c>
      <c r="Y405" s="39">
        <f t="shared" si="124"/>
        <v>0</v>
      </c>
      <c r="Z405" s="38" t="str">
        <f>VLOOKUP($A405,Raw!$B$2:$DG$512,MATCH(DPMS!Z$1,Raw!$B$1:$DG$1,0),0)</f>
        <v>0</v>
      </c>
      <c r="AA405" s="39">
        <f t="shared" si="125"/>
        <v>0</v>
      </c>
      <c r="AB405" s="38" t="str">
        <f>VLOOKUP($A405,Raw!$B$2:$DG$512,MATCH(DPMS!AB$1,Raw!$B$1:$DG$1,0),0)</f>
        <v>255.54</v>
      </c>
      <c r="AD405" s="25" t="e">
        <f t="shared" si="126"/>
        <v>#DIV/0!</v>
      </c>
      <c r="AE405" s="40">
        <f t="shared" si="127"/>
        <v>3.286</v>
      </c>
      <c r="AF405" s="40">
        <f t="shared" si="128"/>
        <v>2.1674257425742574</v>
      </c>
      <c r="AG405" s="40">
        <f t="shared" si="129"/>
        <v>1.885</v>
      </c>
      <c r="AH405" s="40">
        <f t="shared" si="130"/>
        <v>0</v>
      </c>
      <c r="AI405" s="40" t="e">
        <f t="shared" si="131"/>
        <v>#DIV/0!</v>
      </c>
      <c r="AJ405" s="40">
        <f t="shared" si="132"/>
        <v>2.2614159292035398</v>
      </c>
    </row>
    <row r="406" spans="1:36" x14ac:dyDescent="0.3">
      <c r="A406" s="1" t="s">
        <v>6689</v>
      </c>
      <c r="B406" s="36" t="str">
        <f>VLOOKUP($A406,Raw!$B$2:$DG$512,MATCH(DPMS!B$1,Raw!$B$1:$DG$1,0),0)</f>
        <v>0</v>
      </c>
      <c r="C406" s="37">
        <f t="shared" si="114"/>
        <v>0</v>
      </c>
      <c r="D406" s="36" t="str">
        <f>VLOOKUP($A406,Raw!$B$2:$DG$512,MATCH(DPMS!D$1,Raw!$B$1:$DG$1,0),0)</f>
        <v>9</v>
      </c>
      <c r="E406" s="37">
        <f t="shared" si="115"/>
        <v>0.19148936170212766</v>
      </c>
      <c r="F406" s="36" t="str">
        <f>VLOOKUP($A406,Raw!$B$2:$DG$512,MATCH(DPMS!F$1,Raw!$B$1:$DG$1,0),0)</f>
        <v>38</v>
      </c>
      <c r="G406" s="37">
        <f t="shared" si="116"/>
        <v>0.80851063829787229</v>
      </c>
      <c r="H406" s="36" t="str">
        <f>VLOOKUP($A406,Raw!$B$2:$DG$512,MATCH(DPMS!H$1,Raw!$B$1:$DG$1,0),0)</f>
        <v>0</v>
      </c>
      <c r="I406" s="37">
        <f t="shared" si="117"/>
        <v>0</v>
      </c>
      <c r="J406" s="36" t="str">
        <f>VLOOKUP($A406,Raw!$B$2:$DG$512,MATCH(DPMS!J$1,Raw!$B$1:$DG$1,0),0)</f>
        <v>0</v>
      </c>
      <c r="K406" s="37">
        <f t="shared" si="118"/>
        <v>0</v>
      </c>
      <c r="L406" s="36" t="str">
        <f>VLOOKUP($A406,Raw!$B$2:$DG$512,MATCH(DPMS!L$1,Raw!$B$1:$DG$1,0),0)</f>
        <v>0</v>
      </c>
      <c r="M406" s="37">
        <f t="shared" si="119"/>
        <v>0</v>
      </c>
      <c r="N406" s="36" t="str">
        <f>VLOOKUP($A406,Raw!$B$2:$DG$512,MATCH(DPMS!N$1,Raw!$B$1:$DG$1,0),0)</f>
        <v>47</v>
      </c>
      <c r="P406" s="38" t="str">
        <f>VLOOKUP($A406,Raw!$B$2:$DG$512,MATCH(DPMS!P$1,Raw!$B$1:$DG$1,0),0)</f>
        <v>0</v>
      </c>
      <c r="Q406" s="39">
        <f t="shared" si="120"/>
        <v>0</v>
      </c>
      <c r="R406" s="38" t="str">
        <f>VLOOKUP($A406,Raw!$B$2:$DG$512,MATCH(DPMS!R$1,Raw!$B$1:$DG$1,0),0)</f>
        <v>14.57</v>
      </c>
      <c r="S406" s="39">
        <f t="shared" si="121"/>
        <v>0.20693083368839654</v>
      </c>
      <c r="T406" s="38" t="str">
        <f>VLOOKUP($A406,Raw!$B$2:$DG$512,MATCH(DPMS!T$1,Raw!$B$1:$DG$1,0),0)</f>
        <v>55.84</v>
      </c>
      <c r="U406" s="39">
        <f t="shared" si="122"/>
        <v>0.79306916631160351</v>
      </c>
      <c r="V406" s="38" t="str">
        <f>VLOOKUP($A406,Raw!$B$2:$DG$512,MATCH(DPMS!V$1,Raw!$B$1:$DG$1,0),0)</f>
        <v>0</v>
      </c>
      <c r="W406" s="39">
        <f t="shared" si="123"/>
        <v>0</v>
      </c>
      <c r="X406" s="38" t="str">
        <f>VLOOKUP($A406,Raw!$B$2:$DG$512,MATCH(DPMS!X$1,Raw!$B$1:$DG$1,0),0)</f>
        <v>0</v>
      </c>
      <c r="Y406" s="39">
        <f t="shared" si="124"/>
        <v>0</v>
      </c>
      <c r="Z406" s="38" t="str">
        <f>VLOOKUP($A406,Raw!$B$2:$DG$512,MATCH(DPMS!Z$1,Raw!$B$1:$DG$1,0),0)</f>
        <v>0</v>
      </c>
      <c r="AA406" s="39">
        <f t="shared" si="125"/>
        <v>0</v>
      </c>
      <c r="AB406" s="38" t="str">
        <f>VLOOKUP($A406,Raw!$B$2:$DG$512,MATCH(DPMS!AB$1,Raw!$B$1:$DG$1,0),0)</f>
        <v>70.41</v>
      </c>
      <c r="AD406" s="25" t="e">
        <f t="shared" si="126"/>
        <v>#DIV/0!</v>
      </c>
      <c r="AE406" s="40">
        <f t="shared" si="127"/>
        <v>1.6188888888888888</v>
      </c>
      <c r="AF406" s="40">
        <f t="shared" si="128"/>
        <v>1.4694736842105265</v>
      </c>
      <c r="AG406" s="40" t="e">
        <f t="shared" si="129"/>
        <v>#DIV/0!</v>
      </c>
      <c r="AH406" s="40">
        <f t="shared" si="130"/>
        <v>0</v>
      </c>
      <c r="AI406" s="40" t="e">
        <f t="shared" si="131"/>
        <v>#DIV/0!</v>
      </c>
      <c r="AJ406" s="40">
        <f t="shared" si="132"/>
        <v>1.4980851063829788</v>
      </c>
    </row>
    <row r="407" spans="1:36" x14ac:dyDescent="0.3">
      <c r="A407" s="1" t="s">
        <v>6708</v>
      </c>
      <c r="B407" s="36" t="str">
        <f>VLOOKUP($A407,Raw!$B$2:$DG$512,MATCH(DPMS!B$1,Raw!$B$1:$DG$1,0),0)</f>
        <v>0</v>
      </c>
      <c r="C407" s="37">
        <f t="shared" si="114"/>
        <v>0</v>
      </c>
      <c r="D407" s="36" t="str">
        <f>VLOOKUP($A407,Raw!$B$2:$DG$512,MATCH(DPMS!D$1,Raw!$B$1:$DG$1,0),0)</f>
        <v>310</v>
      </c>
      <c r="E407" s="37">
        <f t="shared" si="115"/>
        <v>7.6581027667984192E-2</v>
      </c>
      <c r="F407" s="36" t="str">
        <f>VLOOKUP($A407,Raw!$B$2:$DG$512,MATCH(DPMS!F$1,Raw!$B$1:$DG$1,0),0)</f>
        <v>3411</v>
      </c>
      <c r="G407" s="37">
        <f t="shared" si="116"/>
        <v>0.84263833992094861</v>
      </c>
      <c r="H407" s="36" t="str">
        <f>VLOOKUP($A407,Raw!$B$2:$DG$512,MATCH(DPMS!H$1,Raw!$B$1:$DG$1,0),0)</f>
        <v>327</v>
      </c>
      <c r="I407" s="37">
        <f t="shared" si="117"/>
        <v>8.0780632411067199E-2</v>
      </c>
      <c r="J407" s="36" t="str">
        <f>VLOOKUP($A407,Raw!$B$2:$DG$512,MATCH(DPMS!J$1,Raw!$B$1:$DG$1,0),0)</f>
        <v>0</v>
      </c>
      <c r="K407" s="37">
        <f t="shared" si="118"/>
        <v>0</v>
      </c>
      <c r="L407" s="36" t="str">
        <f>VLOOKUP($A407,Raw!$B$2:$DG$512,MATCH(DPMS!L$1,Raw!$B$1:$DG$1,0),0)</f>
        <v>0</v>
      </c>
      <c r="M407" s="37">
        <f t="shared" si="119"/>
        <v>0</v>
      </c>
      <c r="N407" s="36" t="str">
        <f>VLOOKUP($A407,Raw!$B$2:$DG$512,MATCH(DPMS!N$1,Raw!$B$1:$DG$1,0),0)</f>
        <v>4048</v>
      </c>
      <c r="P407" s="38" t="str">
        <f>VLOOKUP($A407,Raw!$B$2:$DG$512,MATCH(DPMS!P$1,Raw!$B$1:$DG$1,0),0)</f>
        <v>0</v>
      </c>
      <c r="Q407" s="39">
        <f t="shared" si="120"/>
        <v>0</v>
      </c>
      <c r="R407" s="38" t="str">
        <f>VLOOKUP($A407,Raw!$B$2:$DG$512,MATCH(DPMS!R$1,Raw!$B$1:$DG$1,0),0)</f>
        <v>1990.98</v>
      </c>
      <c r="S407" s="39">
        <f t="shared" si="121"/>
        <v>0.30267116446717329</v>
      </c>
      <c r="T407" s="38" t="str">
        <f>VLOOKUP($A407,Raw!$B$2:$DG$512,MATCH(DPMS!T$1,Raw!$B$1:$DG$1,0),0)</f>
        <v>4193.88</v>
      </c>
      <c r="U407" s="39">
        <f t="shared" si="122"/>
        <v>0.63755866117971494</v>
      </c>
      <c r="V407" s="38" t="str">
        <f>VLOOKUP($A407,Raw!$B$2:$DG$512,MATCH(DPMS!V$1,Raw!$B$1:$DG$1,0),0)</f>
        <v>393.17</v>
      </c>
      <c r="W407" s="39">
        <f t="shared" si="123"/>
        <v>5.9770174353111806E-2</v>
      </c>
      <c r="X407" s="38" t="str">
        <f>VLOOKUP($A407,Raw!$B$2:$DG$512,MATCH(DPMS!X$1,Raw!$B$1:$DG$1,0),0)</f>
        <v>0</v>
      </c>
      <c r="Y407" s="39">
        <f t="shared" si="124"/>
        <v>0</v>
      </c>
      <c r="Z407" s="38" t="str">
        <f>VLOOKUP($A407,Raw!$B$2:$DG$512,MATCH(DPMS!Z$1,Raw!$B$1:$DG$1,0),0)</f>
        <v>0</v>
      </c>
      <c r="AA407" s="39">
        <f t="shared" si="125"/>
        <v>0</v>
      </c>
      <c r="AB407" s="38" t="str">
        <f>VLOOKUP($A407,Raw!$B$2:$DG$512,MATCH(DPMS!AB$1,Raw!$B$1:$DG$1,0),0)</f>
        <v>6578.03</v>
      </c>
      <c r="AD407" s="25" t="e">
        <f t="shared" si="126"/>
        <v>#DIV/0!</v>
      </c>
      <c r="AE407" s="40">
        <f t="shared" si="127"/>
        <v>6.4225161290322585</v>
      </c>
      <c r="AF407" s="40">
        <f t="shared" si="128"/>
        <v>1.2295162708883025</v>
      </c>
      <c r="AG407" s="40">
        <f t="shared" si="129"/>
        <v>1.2023547400611621</v>
      </c>
      <c r="AH407" s="40">
        <f t="shared" si="130"/>
        <v>0</v>
      </c>
      <c r="AI407" s="40" t="e">
        <f t="shared" si="131"/>
        <v>#DIV/0!</v>
      </c>
      <c r="AJ407" s="40">
        <f t="shared" si="132"/>
        <v>1.6250074110671937</v>
      </c>
    </row>
    <row r="408" spans="1:36" x14ac:dyDescent="0.3">
      <c r="A408" s="1" t="s">
        <v>6728</v>
      </c>
      <c r="B408" s="36" t="str">
        <f>VLOOKUP($A408,Raw!$B$2:$DG$512,MATCH(DPMS!B$1,Raw!$B$1:$DG$1,0),0)</f>
        <v>0</v>
      </c>
      <c r="C408" s="37">
        <f t="shared" si="114"/>
        <v>0</v>
      </c>
      <c r="D408" s="36" t="str">
        <f>VLOOKUP($A408,Raw!$B$2:$DG$512,MATCH(DPMS!D$1,Raw!$B$1:$DG$1,0),0)</f>
        <v>3</v>
      </c>
      <c r="E408" s="37">
        <f t="shared" si="115"/>
        <v>3.7499999999999999E-2</v>
      </c>
      <c r="F408" s="36" t="str">
        <f>VLOOKUP($A408,Raw!$B$2:$DG$512,MATCH(DPMS!F$1,Raw!$B$1:$DG$1,0),0)</f>
        <v>67</v>
      </c>
      <c r="G408" s="37">
        <f t="shared" si="116"/>
        <v>0.83750000000000002</v>
      </c>
      <c r="H408" s="36" t="str">
        <f>VLOOKUP($A408,Raw!$B$2:$DG$512,MATCH(DPMS!H$1,Raw!$B$1:$DG$1,0),0)</f>
        <v>10</v>
      </c>
      <c r="I408" s="37">
        <f t="shared" si="117"/>
        <v>0.125</v>
      </c>
      <c r="J408" s="36" t="str">
        <f>VLOOKUP($A408,Raw!$B$2:$DG$512,MATCH(DPMS!J$1,Raw!$B$1:$DG$1,0),0)</f>
        <v>0</v>
      </c>
      <c r="K408" s="37">
        <f t="shared" si="118"/>
        <v>0</v>
      </c>
      <c r="L408" s="36" t="str">
        <f>VLOOKUP($A408,Raw!$B$2:$DG$512,MATCH(DPMS!L$1,Raw!$B$1:$DG$1,0),0)</f>
        <v>0</v>
      </c>
      <c r="M408" s="37">
        <f t="shared" si="119"/>
        <v>0</v>
      </c>
      <c r="N408" s="36" t="str">
        <f>VLOOKUP($A408,Raw!$B$2:$DG$512,MATCH(DPMS!N$1,Raw!$B$1:$DG$1,0),0)</f>
        <v>80</v>
      </c>
      <c r="P408" s="38" t="str">
        <f>VLOOKUP($A408,Raw!$B$2:$DG$512,MATCH(DPMS!P$1,Raw!$B$1:$DG$1,0),0)</f>
        <v>0</v>
      </c>
      <c r="Q408" s="39">
        <f t="shared" si="120"/>
        <v>0</v>
      </c>
      <c r="R408" s="38" t="str">
        <f>VLOOKUP($A408,Raw!$B$2:$DG$512,MATCH(DPMS!R$1,Raw!$B$1:$DG$1,0),0)</f>
        <v>4.54</v>
      </c>
      <c r="S408" s="39">
        <f t="shared" si="121"/>
        <v>1.2423040087563279E-2</v>
      </c>
      <c r="T408" s="38" t="str">
        <f>VLOOKUP($A408,Raw!$B$2:$DG$512,MATCH(DPMS!T$1,Raw!$B$1:$DG$1,0),0)</f>
        <v>321.57</v>
      </c>
      <c r="U408" s="39">
        <f t="shared" si="122"/>
        <v>0.87992885483650296</v>
      </c>
      <c r="V408" s="38" t="str">
        <f>VLOOKUP($A408,Raw!$B$2:$DG$512,MATCH(DPMS!V$1,Raw!$B$1:$DG$1,0),0)</f>
        <v>39.34</v>
      </c>
      <c r="W408" s="39">
        <f t="shared" si="123"/>
        <v>0.10764810507593379</v>
      </c>
      <c r="X408" s="38" t="str">
        <f>VLOOKUP($A408,Raw!$B$2:$DG$512,MATCH(DPMS!X$1,Raw!$B$1:$DG$1,0),0)</f>
        <v>0</v>
      </c>
      <c r="Y408" s="39">
        <f t="shared" si="124"/>
        <v>0</v>
      </c>
      <c r="Z408" s="38" t="str">
        <f>VLOOKUP($A408,Raw!$B$2:$DG$512,MATCH(DPMS!Z$1,Raw!$B$1:$DG$1,0),0)</f>
        <v>0</v>
      </c>
      <c r="AA408" s="39">
        <f t="shared" si="125"/>
        <v>0</v>
      </c>
      <c r="AB408" s="38" t="str">
        <f>VLOOKUP($A408,Raw!$B$2:$DG$512,MATCH(DPMS!AB$1,Raw!$B$1:$DG$1,0),0)</f>
        <v>365.45</v>
      </c>
      <c r="AD408" s="25" t="e">
        <f t="shared" si="126"/>
        <v>#DIV/0!</v>
      </c>
      <c r="AE408" s="40">
        <f t="shared" si="127"/>
        <v>1.5133333333333334</v>
      </c>
      <c r="AF408" s="40">
        <f t="shared" si="128"/>
        <v>4.7995522388059699</v>
      </c>
      <c r="AG408" s="40">
        <f t="shared" si="129"/>
        <v>3.9340000000000002</v>
      </c>
      <c r="AH408" s="40">
        <f t="shared" si="130"/>
        <v>0</v>
      </c>
      <c r="AI408" s="40" t="e">
        <f t="shared" si="131"/>
        <v>#DIV/0!</v>
      </c>
      <c r="AJ408" s="40">
        <f t="shared" si="132"/>
        <v>4.5681250000000002</v>
      </c>
    </row>
    <row r="409" spans="1:36" x14ac:dyDescent="0.3">
      <c r="A409" s="1" t="s">
        <v>6745</v>
      </c>
      <c r="B409" s="36" t="str">
        <f>VLOOKUP($A409,Raw!$B$2:$DG$512,MATCH(DPMS!B$1,Raw!$B$1:$DG$1,0),0)</f>
        <v>0</v>
      </c>
      <c r="C409" s="37">
        <f t="shared" si="114"/>
        <v>0</v>
      </c>
      <c r="D409" s="36" t="str">
        <f>VLOOKUP($A409,Raw!$B$2:$DG$512,MATCH(DPMS!D$1,Raw!$B$1:$DG$1,0),0)</f>
        <v>6</v>
      </c>
      <c r="E409" s="37">
        <f t="shared" si="115"/>
        <v>2.4096385542168676E-2</v>
      </c>
      <c r="F409" s="36" t="str">
        <f>VLOOKUP($A409,Raw!$B$2:$DG$512,MATCH(DPMS!F$1,Raw!$B$1:$DG$1,0),0)</f>
        <v>235</v>
      </c>
      <c r="G409" s="37">
        <f t="shared" si="116"/>
        <v>0.94377510040160639</v>
      </c>
      <c r="H409" s="36" t="str">
        <f>VLOOKUP($A409,Raw!$B$2:$DG$512,MATCH(DPMS!H$1,Raw!$B$1:$DG$1,0),0)</f>
        <v>8</v>
      </c>
      <c r="I409" s="37">
        <f t="shared" si="117"/>
        <v>3.2128514056224897E-2</v>
      </c>
      <c r="J409" s="36" t="str">
        <f>VLOOKUP($A409,Raw!$B$2:$DG$512,MATCH(DPMS!J$1,Raw!$B$1:$DG$1,0),0)</f>
        <v>0</v>
      </c>
      <c r="K409" s="37">
        <f t="shared" si="118"/>
        <v>0</v>
      </c>
      <c r="L409" s="36" t="str">
        <f>VLOOKUP($A409,Raw!$B$2:$DG$512,MATCH(DPMS!L$1,Raw!$B$1:$DG$1,0),0)</f>
        <v>0</v>
      </c>
      <c r="M409" s="37">
        <f t="shared" si="119"/>
        <v>0</v>
      </c>
      <c r="N409" s="36" t="str">
        <f>VLOOKUP($A409,Raw!$B$2:$DG$512,MATCH(DPMS!N$1,Raw!$B$1:$DG$1,0),0)</f>
        <v>249</v>
      </c>
      <c r="P409" s="38" t="str">
        <f>VLOOKUP($A409,Raw!$B$2:$DG$512,MATCH(DPMS!P$1,Raw!$B$1:$DG$1,0),0)</f>
        <v>0</v>
      </c>
      <c r="Q409" s="39">
        <f t="shared" si="120"/>
        <v>0</v>
      </c>
      <c r="R409" s="38" t="str">
        <f>VLOOKUP($A409,Raw!$B$2:$DG$512,MATCH(DPMS!R$1,Raw!$B$1:$DG$1,0),0)</f>
        <v>4.06</v>
      </c>
      <c r="S409" s="39">
        <f t="shared" si="121"/>
        <v>2.1145833333333332E-2</v>
      </c>
      <c r="T409" s="38" t="str">
        <f>VLOOKUP($A409,Raw!$B$2:$DG$512,MATCH(DPMS!T$1,Raw!$B$1:$DG$1,0),0)</f>
        <v>185.7</v>
      </c>
      <c r="U409" s="39">
        <f t="shared" si="122"/>
        <v>0.96718749999999998</v>
      </c>
      <c r="V409" s="38" t="str">
        <f>VLOOKUP($A409,Raw!$B$2:$DG$512,MATCH(DPMS!V$1,Raw!$B$1:$DG$1,0),0)</f>
        <v>2.24</v>
      </c>
      <c r="W409" s="39">
        <f t="shared" si="123"/>
        <v>1.1666666666666667E-2</v>
      </c>
      <c r="X409" s="38" t="str">
        <f>VLOOKUP($A409,Raw!$B$2:$DG$512,MATCH(DPMS!X$1,Raw!$B$1:$DG$1,0),0)</f>
        <v>0</v>
      </c>
      <c r="Y409" s="39">
        <f t="shared" si="124"/>
        <v>0</v>
      </c>
      <c r="Z409" s="38" t="str">
        <f>VLOOKUP($A409,Raw!$B$2:$DG$512,MATCH(DPMS!Z$1,Raw!$B$1:$DG$1,0),0)</f>
        <v>0</v>
      </c>
      <c r="AA409" s="39">
        <f t="shared" si="125"/>
        <v>0</v>
      </c>
      <c r="AB409" s="38" t="str">
        <f>VLOOKUP($A409,Raw!$B$2:$DG$512,MATCH(DPMS!AB$1,Raw!$B$1:$DG$1,0),0)</f>
        <v>192</v>
      </c>
      <c r="AD409" s="25" t="e">
        <f t="shared" si="126"/>
        <v>#DIV/0!</v>
      </c>
      <c r="AE409" s="40">
        <f t="shared" si="127"/>
        <v>0.67666666666666664</v>
      </c>
      <c r="AF409" s="40">
        <f t="shared" si="128"/>
        <v>0.79021276595744672</v>
      </c>
      <c r="AG409" s="40">
        <f t="shared" si="129"/>
        <v>0.28000000000000003</v>
      </c>
      <c r="AH409" s="40">
        <f t="shared" si="130"/>
        <v>0</v>
      </c>
      <c r="AI409" s="40" t="e">
        <f t="shared" si="131"/>
        <v>#DIV/0!</v>
      </c>
      <c r="AJ409" s="40">
        <f t="shared" si="132"/>
        <v>0.77108433734939763</v>
      </c>
    </row>
    <row r="410" spans="1:36" x14ac:dyDescent="0.3">
      <c r="A410" s="1" t="s">
        <v>6760</v>
      </c>
      <c r="B410" s="36" t="str">
        <f>VLOOKUP($A410,Raw!$B$2:$DG$512,MATCH(DPMS!B$1,Raw!$B$1:$DG$1,0),0)</f>
        <v>0</v>
      </c>
      <c r="C410" s="37">
        <f t="shared" si="114"/>
        <v>0</v>
      </c>
      <c r="D410" s="36" t="str">
        <f>VLOOKUP($A410,Raw!$B$2:$DG$512,MATCH(DPMS!D$1,Raw!$B$1:$DG$1,0),0)</f>
        <v>0</v>
      </c>
      <c r="E410" s="37">
        <f t="shared" si="115"/>
        <v>0</v>
      </c>
      <c r="F410" s="36" t="str">
        <f>VLOOKUP($A410,Raw!$B$2:$DG$512,MATCH(DPMS!F$1,Raw!$B$1:$DG$1,0),0)</f>
        <v>4</v>
      </c>
      <c r="G410" s="37">
        <f t="shared" si="116"/>
        <v>1</v>
      </c>
      <c r="H410" s="36" t="str">
        <f>VLOOKUP($A410,Raw!$B$2:$DG$512,MATCH(DPMS!H$1,Raw!$B$1:$DG$1,0),0)</f>
        <v>0</v>
      </c>
      <c r="I410" s="37">
        <f t="shared" si="117"/>
        <v>0</v>
      </c>
      <c r="J410" s="36" t="str">
        <f>VLOOKUP($A410,Raw!$B$2:$DG$512,MATCH(DPMS!J$1,Raw!$B$1:$DG$1,0),0)</f>
        <v>0</v>
      </c>
      <c r="K410" s="37">
        <f t="shared" si="118"/>
        <v>0</v>
      </c>
      <c r="L410" s="36" t="str">
        <f>VLOOKUP($A410,Raw!$B$2:$DG$512,MATCH(DPMS!L$1,Raw!$B$1:$DG$1,0),0)</f>
        <v>0</v>
      </c>
      <c r="M410" s="37">
        <f t="shared" si="119"/>
        <v>0</v>
      </c>
      <c r="N410" s="36" t="str">
        <f>VLOOKUP($A410,Raw!$B$2:$DG$512,MATCH(DPMS!N$1,Raw!$B$1:$DG$1,0),0)</f>
        <v>4</v>
      </c>
      <c r="P410" s="38" t="str">
        <f>VLOOKUP($A410,Raw!$B$2:$DG$512,MATCH(DPMS!P$1,Raw!$B$1:$DG$1,0),0)</f>
        <v>0</v>
      </c>
      <c r="Q410" s="39">
        <f t="shared" si="120"/>
        <v>0</v>
      </c>
      <c r="R410" s="38" t="str">
        <f>VLOOKUP($A410,Raw!$B$2:$DG$512,MATCH(DPMS!R$1,Raw!$B$1:$DG$1,0),0)</f>
        <v>0</v>
      </c>
      <c r="S410" s="39">
        <f t="shared" si="121"/>
        <v>0</v>
      </c>
      <c r="T410" s="38" t="str">
        <f>VLOOKUP($A410,Raw!$B$2:$DG$512,MATCH(DPMS!T$1,Raw!$B$1:$DG$1,0),0)</f>
        <v>3.16</v>
      </c>
      <c r="U410" s="39">
        <f t="shared" si="122"/>
        <v>1</v>
      </c>
      <c r="V410" s="38" t="str">
        <f>VLOOKUP($A410,Raw!$B$2:$DG$512,MATCH(DPMS!V$1,Raw!$B$1:$DG$1,0),0)</f>
        <v>0</v>
      </c>
      <c r="W410" s="39">
        <f t="shared" si="123"/>
        <v>0</v>
      </c>
      <c r="X410" s="38" t="str">
        <f>VLOOKUP($A410,Raw!$B$2:$DG$512,MATCH(DPMS!X$1,Raw!$B$1:$DG$1,0),0)</f>
        <v>0</v>
      </c>
      <c r="Y410" s="39">
        <f t="shared" si="124"/>
        <v>0</v>
      </c>
      <c r="Z410" s="38" t="str">
        <f>VLOOKUP($A410,Raw!$B$2:$DG$512,MATCH(DPMS!Z$1,Raw!$B$1:$DG$1,0),0)</f>
        <v>0</v>
      </c>
      <c r="AA410" s="39">
        <f t="shared" si="125"/>
        <v>0</v>
      </c>
      <c r="AB410" s="38" t="str">
        <f>VLOOKUP($A410,Raw!$B$2:$DG$512,MATCH(DPMS!AB$1,Raw!$B$1:$DG$1,0),0)</f>
        <v>3.16</v>
      </c>
      <c r="AD410" s="25" t="e">
        <f t="shared" si="126"/>
        <v>#DIV/0!</v>
      </c>
      <c r="AE410" s="40" t="e">
        <f t="shared" si="127"/>
        <v>#DIV/0!</v>
      </c>
      <c r="AF410" s="40">
        <f t="shared" si="128"/>
        <v>0.79</v>
      </c>
      <c r="AG410" s="40" t="e">
        <f t="shared" si="129"/>
        <v>#DIV/0!</v>
      </c>
      <c r="AH410" s="40">
        <f t="shared" si="130"/>
        <v>0</v>
      </c>
      <c r="AI410" s="40" t="e">
        <f t="shared" si="131"/>
        <v>#DIV/0!</v>
      </c>
      <c r="AJ410" s="40">
        <f t="shared" si="132"/>
        <v>0.79</v>
      </c>
    </row>
    <row r="411" spans="1:36" x14ac:dyDescent="0.3">
      <c r="A411" s="1" t="s">
        <v>6770</v>
      </c>
      <c r="B411" s="36" t="str">
        <f>VLOOKUP($A411,Raw!$B$2:$DG$512,MATCH(DPMS!B$1,Raw!$B$1:$DG$1,0),0)</f>
        <v>0</v>
      </c>
      <c r="C411" s="37" t="e">
        <f t="shared" si="114"/>
        <v>#DIV/0!</v>
      </c>
      <c r="D411" s="36" t="str">
        <f>VLOOKUP($A411,Raw!$B$2:$DG$512,MATCH(DPMS!D$1,Raw!$B$1:$DG$1,0),0)</f>
        <v>0</v>
      </c>
      <c r="E411" s="37" t="e">
        <f t="shared" si="115"/>
        <v>#DIV/0!</v>
      </c>
      <c r="F411" s="36" t="str">
        <f>VLOOKUP($A411,Raw!$B$2:$DG$512,MATCH(DPMS!F$1,Raw!$B$1:$DG$1,0),0)</f>
        <v>0</v>
      </c>
      <c r="G411" s="37" t="e">
        <f t="shared" si="116"/>
        <v>#DIV/0!</v>
      </c>
      <c r="H411" s="36" t="str">
        <f>VLOOKUP($A411,Raw!$B$2:$DG$512,MATCH(DPMS!H$1,Raw!$B$1:$DG$1,0),0)</f>
        <v>0</v>
      </c>
      <c r="I411" s="37" t="e">
        <f t="shared" si="117"/>
        <v>#DIV/0!</v>
      </c>
      <c r="J411" s="36" t="str">
        <f>VLOOKUP($A411,Raw!$B$2:$DG$512,MATCH(DPMS!J$1,Raw!$B$1:$DG$1,0),0)</f>
        <v>0</v>
      </c>
      <c r="K411" s="37" t="e">
        <f t="shared" si="118"/>
        <v>#DIV/0!</v>
      </c>
      <c r="L411" s="36" t="str">
        <f>VLOOKUP($A411,Raw!$B$2:$DG$512,MATCH(DPMS!L$1,Raw!$B$1:$DG$1,0),0)</f>
        <v>0</v>
      </c>
      <c r="M411" s="37" t="e">
        <f t="shared" si="119"/>
        <v>#DIV/0!</v>
      </c>
      <c r="N411" s="36" t="str">
        <f>VLOOKUP($A411,Raw!$B$2:$DG$512,MATCH(DPMS!N$1,Raw!$B$1:$DG$1,0),0)</f>
        <v>0</v>
      </c>
      <c r="P411" s="38" t="str">
        <f>VLOOKUP($A411,Raw!$B$2:$DG$512,MATCH(DPMS!P$1,Raw!$B$1:$DG$1,0),0)</f>
        <v>0</v>
      </c>
      <c r="Q411" s="39" t="e">
        <f t="shared" si="120"/>
        <v>#DIV/0!</v>
      </c>
      <c r="R411" s="38" t="str">
        <f>VLOOKUP($A411,Raw!$B$2:$DG$512,MATCH(DPMS!R$1,Raw!$B$1:$DG$1,0),0)</f>
        <v>0</v>
      </c>
      <c r="S411" s="39" t="e">
        <f t="shared" si="121"/>
        <v>#DIV/0!</v>
      </c>
      <c r="T411" s="38" t="str">
        <f>VLOOKUP($A411,Raw!$B$2:$DG$512,MATCH(DPMS!T$1,Raw!$B$1:$DG$1,0),0)</f>
        <v>0</v>
      </c>
      <c r="U411" s="39" t="e">
        <f t="shared" si="122"/>
        <v>#DIV/0!</v>
      </c>
      <c r="V411" s="38" t="str">
        <f>VLOOKUP($A411,Raw!$B$2:$DG$512,MATCH(DPMS!V$1,Raw!$B$1:$DG$1,0),0)</f>
        <v>0</v>
      </c>
      <c r="W411" s="39" t="e">
        <f t="shared" si="123"/>
        <v>#DIV/0!</v>
      </c>
      <c r="X411" s="38" t="str">
        <f>VLOOKUP($A411,Raw!$B$2:$DG$512,MATCH(DPMS!X$1,Raw!$B$1:$DG$1,0),0)</f>
        <v>0</v>
      </c>
      <c r="Y411" s="39" t="e">
        <f t="shared" si="124"/>
        <v>#DIV/0!</v>
      </c>
      <c r="Z411" s="38" t="str">
        <f>VLOOKUP($A411,Raw!$B$2:$DG$512,MATCH(DPMS!Z$1,Raw!$B$1:$DG$1,0),0)</f>
        <v>0</v>
      </c>
      <c r="AA411" s="39" t="e">
        <f t="shared" si="125"/>
        <v>#DIV/0!</v>
      </c>
      <c r="AB411" s="38" t="str">
        <f>VLOOKUP($A411,Raw!$B$2:$DG$512,MATCH(DPMS!AB$1,Raw!$B$1:$DG$1,0),0)</f>
        <v>0</v>
      </c>
      <c r="AD411" s="25" t="e">
        <f t="shared" si="126"/>
        <v>#DIV/0!</v>
      </c>
      <c r="AE411" s="40" t="e">
        <f t="shared" si="127"/>
        <v>#DIV/0!</v>
      </c>
      <c r="AF411" s="40" t="e">
        <f t="shared" si="128"/>
        <v>#DIV/0!</v>
      </c>
      <c r="AG411" s="40" t="e">
        <f t="shared" si="129"/>
        <v>#DIV/0!</v>
      </c>
      <c r="AH411" s="40">
        <f t="shared" si="130"/>
        <v>0</v>
      </c>
      <c r="AI411" s="40" t="e">
        <f t="shared" si="131"/>
        <v>#DIV/0!</v>
      </c>
      <c r="AJ411" s="40" t="e">
        <f t="shared" si="132"/>
        <v>#DIV/0!</v>
      </c>
    </row>
    <row r="412" spans="1:36" x14ac:dyDescent="0.3">
      <c r="A412" s="1" t="s">
        <v>6783</v>
      </c>
      <c r="B412" s="36" t="str">
        <f>VLOOKUP($A412,Raw!$B$2:$DG$512,MATCH(DPMS!B$1,Raw!$B$1:$DG$1,0),0)</f>
        <v>0</v>
      </c>
      <c r="C412" s="37">
        <f t="shared" si="114"/>
        <v>0</v>
      </c>
      <c r="D412" s="36" t="str">
        <f>VLOOKUP($A412,Raw!$B$2:$DG$512,MATCH(DPMS!D$1,Raw!$B$1:$DG$1,0),0)</f>
        <v>4</v>
      </c>
      <c r="E412" s="37">
        <f t="shared" si="115"/>
        <v>5.9701492537313432E-2</v>
      </c>
      <c r="F412" s="36" t="str">
        <f>VLOOKUP($A412,Raw!$B$2:$DG$512,MATCH(DPMS!F$1,Raw!$B$1:$DG$1,0),0)</f>
        <v>46</v>
      </c>
      <c r="G412" s="37">
        <f t="shared" si="116"/>
        <v>0.68656716417910446</v>
      </c>
      <c r="H412" s="36" t="str">
        <f>VLOOKUP($A412,Raw!$B$2:$DG$512,MATCH(DPMS!H$1,Raw!$B$1:$DG$1,0),0)</f>
        <v>17</v>
      </c>
      <c r="I412" s="37">
        <f t="shared" si="117"/>
        <v>0.2537313432835821</v>
      </c>
      <c r="J412" s="36" t="str">
        <f>VLOOKUP($A412,Raw!$B$2:$DG$512,MATCH(DPMS!J$1,Raw!$B$1:$DG$1,0),0)</f>
        <v>0</v>
      </c>
      <c r="K412" s="37">
        <f t="shared" si="118"/>
        <v>0</v>
      </c>
      <c r="L412" s="36" t="str">
        <f>VLOOKUP($A412,Raw!$B$2:$DG$512,MATCH(DPMS!L$1,Raw!$B$1:$DG$1,0),0)</f>
        <v>0</v>
      </c>
      <c r="M412" s="37">
        <f t="shared" si="119"/>
        <v>0</v>
      </c>
      <c r="N412" s="36" t="str">
        <f>VLOOKUP($A412,Raw!$B$2:$DG$512,MATCH(DPMS!N$1,Raw!$B$1:$DG$1,0),0)</f>
        <v>67</v>
      </c>
      <c r="P412" s="38" t="str">
        <f>VLOOKUP($A412,Raw!$B$2:$DG$512,MATCH(DPMS!P$1,Raw!$B$1:$DG$1,0),0)</f>
        <v>0</v>
      </c>
      <c r="Q412" s="39">
        <f t="shared" si="120"/>
        <v>0</v>
      </c>
      <c r="R412" s="38" t="str">
        <f>VLOOKUP($A412,Raw!$B$2:$DG$512,MATCH(DPMS!R$1,Raw!$B$1:$DG$1,0),0)</f>
        <v>57.62926</v>
      </c>
      <c r="S412" s="39">
        <f t="shared" si="121"/>
        <v>0.13281084052734624</v>
      </c>
      <c r="T412" s="38" t="str">
        <f>VLOOKUP($A412,Raw!$B$2:$DG$512,MATCH(DPMS!T$1,Raw!$B$1:$DG$1,0),0)</f>
        <v>264.86358</v>
      </c>
      <c r="U412" s="39">
        <f t="shared" si="122"/>
        <v>0.61039747317390536</v>
      </c>
      <c r="V412" s="38" t="str">
        <f>VLOOKUP($A412,Raw!$B$2:$DG$512,MATCH(DPMS!V$1,Raw!$B$1:$DG$1,0),0)</f>
        <v>111.42701</v>
      </c>
      <c r="W412" s="39">
        <f t="shared" si="123"/>
        <v>0.25679168629874849</v>
      </c>
      <c r="X412" s="38" t="str">
        <f>VLOOKUP($A412,Raw!$B$2:$DG$512,MATCH(DPMS!X$1,Raw!$B$1:$DG$1,0),0)</f>
        <v>0</v>
      </c>
      <c r="Y412" s="39">
        <f t="shared" si="124"/>
        <v>0</v>
      </c>
      <c r="Z412" s="38" t="str">
        <f>VLOOKUP($A412,Raw!$B$2:$DG$512,MATCH(DPMS!Z$1,Raw!$B$1:$DG$1,0),0)</f>
        <v>0</v>
      </c>
      <c r="AA412" s="39">
        <f t="shared" si="125"/>
        <v>0</v>
      </c>
      <c r="AB412" s="38" t="str">
        <f>VLOOKUP($A412,Raw!$B$2:$DG$512,MATCH(DPMS!AB$1,Raw!$B$1:$DG$1,0),0)</f>
        <v>433.91985</v>
      </c>
      <c r="AD412" s="25" t="e">
        <f t="shared" si="126"/>
        <v>#DIV/0!</v>
      </c>
      <c r="AE412" s="40">
        <f t="shared" si="127"/>
        <v>14.407315000000001</v>
      </c>
      <c r="AF412" s="40">
        <f t="shared" si="128"/>
        <v>5.7579039130434788</v>
      </c>
      <c r="AG412" s="40">
        <f t="shared" si="129"/>
        <v>6.5545299999999997</v>
      </c>
      <c r="AH412" s="40">
        <f t="shared" si="130"/>
        <v>0</v>
      </c>
      <c r="AI412" s="40" t="e">
        <f t="shared" si="131"/>
        <v>#DIV/0!</v>
      </c>
      <c r="AJ412" s="40">
        <f t="shared" si="132"/>
        <v>6.4764156716417913</v>
      </c>
    </row>
    <row r="413" spans="1:36" x14ac:dyDescent="0.3">
      <c r="A413" s="1" t="s">
        <v>6796</v>
      </c>
      <c r="B413" s="36" t="str">
        <f>VLOOKUP($A413,Raw!$B$2:$DG$512,MATCH(DPMS!B$1,Raw!$B$1:$DG$1,0),0)</f>
        <v>0</v>
      </c>
      <c r="C413" s="37" t="e">
        <f t="shared" si="114"/>
        <v>#DIV/0!</v>
      </c>
      <c r="D413" s="36" t="str">
        <f>VLOOKUP($A413,Raw!$B$2:$DG$512,MATCH(DPMS!D$1,Raw!$B$1:$DG$1,0),0)</f>
        <v>0</v>
      </c>
      <c r="E413" s="37" t="e">
        <f t="shared" si="115"/>
        <v>#DIV/0!</v>
      </c>
      <c r="F413" s="36" t="str">
        <f>VLOOKUP($A413,Raw!$B$2:$DG$512,MATCH(DPMS!F$1,Raw!$B$1:$DG$1,0),0)</f>
        <v>0</v>
      </c>
      <c r="G413" s="37" t="e">
        <f t="shared" si="116"/>
        <v>#DIV/0!</v>
      </c>
      <c r="H413" s="36" t="str">
        <f>VLOOKUP($A413,Raw!$B$2:$DG$512,MATCH(DPMS!H$1,Raw!$B$1:$DG$1,0),0)</f>
        <v>0</v>
      </c>
      <c r="I413" s="37" t="e">
        <f t="shared" si="117"/>
        <v>#DIV/0!</v>
      </c>
      <c r="J413" s="36" t="str">
        <f>VLOOKUP($A413,Raw!$B$2:$DG$512,MATCH(DPMS!J$1,Raw!$B$1:$DG$1,0),0)</f>
        <v>0</v>
      </c>
      <c r="K413" s="37" t="e">
        <f t="shared" si="118"/>
        <v>#DIV/0!</v>
      </c>
      <c r="L413" s="36" t="str">
        <f>VLOOKUP($A413,Raw!$B$2:$DG$512,MATCH(DPMS!L$1,Raw!$B$1:$DG$1,0),0)</f>
        <v>0</v>
      </c>
      <c r="M413" s="37" t="e">
        <f t="shared" si="119"/>
        <v>#DIV/0!</v>
      </c>
      <c r="N413" s="36" t="str">
        <f>VLOOKUP($A413,Raw!$B$2:$DG$512,MATCH(DPMS!N$1,Raw!$B$1:$DG$1,0),0)</f>
        <v>0</v>
      </c>
      <c r="P413" s="38" t="str">
        <f>VLOOKUP($A413,Raw!$B$2:$DG$512,MATCH(DPMS!P$1,Raw!$B$1:$DG$1,0),0)</f>
        <v>0</v>
      </c>
      <c r="Q413" s="39" t="e">
        <f t="shared" si="120"/>
        <v>#DIV/0!</v>
      </c>
      <c r="R413" s="38" t="str">
        <f>VLOOKUP($A413,Raw!$B$2:$DG$512,MATCH(DPMS!R$1,Raw!$B$1:$DG$1,0),0)</f>
        <v>0</v>
      </c>
      <c r="S413" s="39" t="e">
        <f t="shared" si="121"/>
        <v>#DIV/0!</v>
      </c>
      <c r="T413" s="38" t="str">
        <f>VLOOKUP($A413,Raw!$B$2:$DG$512,MATCH(DPMS!T$1,Raw!$B$1:$DG$1,0),0)</f>
        <v>0</v>
      </c>
      <c r="U413" s="39" t="e">
        <f t="shared" si="122"/>
        <v>#DIV/0!</v>
      </c>
      <c r="V413" s="38" t="str">
        <f>VLOOKUP($A413,Raw!$B$2:$DG$512,MATCH(DPMS!V$1,Raw!$B$1:$DG$1,0),0)</f>
        <v>0</v>
      </c>
      <c r="W413" s="39" t="e">
        <f t="shared" si="123"/>
        <v>#DIV/0!</v>
      </c>
      <c r="X413" s="38" t="str">
        <f>VLOOKUP($A413,Raw!$B$2:$DG$512,MATCH(DPMS!X$1,Raw!$B$1:$DG$1,0),0)</f>
        <v>0</v>
      </c>
      <c r="Y413" s="39" t="e">
        <f t="shared" si="124"/>
        <v>#DIV/0!</v>
      </c>
      <c r="Z413" s="38" t="str">
        <f>VLOOKUP($A413,Raw!$B$2:$DG$512,MATCH(DPMS!Z$1,Raw!$B$1:$DG$1,0),0)</f>
        <v>0</v>
      </c>
      <c r="AA413" s="39" t="e">
        <f t="shared" si="125"/>
        <v>#DIV/0!</v>
      </c>
      <c r="AB413" s="38" t="str">
        <f>VLOOKUP($A413,Raw!$B$2:$DG$512,MATCH(DPMS!AB$1,Raw!$B$1:$DG$1,0),0)</f>
        <v>0</v>
      </c>
      <c r="AD413" s="25" t="e">
        <f t="shared" si="126"/>
        <v>#DIV/0!</v>
      </c>
      <c r="AE413" s="40" t="e">
        <f t="shared" si="127"/>
        <v>#DIV/0!</v>
      </c>
      <c r="AF413" s="40" t="e">
        <f t="shared" si="128"/>
        <v>#DIV/0!</v>
      </c>
      <c r="AG413" s="40" t="e">
        <f t="shared" si="129"/>
        <v>#DIV/0!</v>
      </c>
      <c r="AH413" s="40">
        <f t="shared" si="130"/>
        <v>0</v>
      </c>
      <c r="AI413" s="40" t="e">
        <f t="shared" si="131"/>
        <v>#DIV/0!</v>
      </c>
      <c r="AJ413" s="40" t="e">
        <f t="shared" si="132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08D3-EC2E-4AA3-AF38-94EFC4386E8B}">
  <dimension ref="A1:N413"/>
  <sheetViews>
    <sheetView workbookViewId="0">
      <selection activeCell="B405" sqref="B405"/>
    </sheetView>
  </sheetViews>
  <sheetFormatPr defaultRowHeight="14.4" x14ac:dyDescent="0.3"/>
  <cols>
    <col min="1" max="1" width="37" customWidth="1"/>
    <col min="2" max="2" width="49" customWidth="1"/>
    <col min="3" max="3" width="11.88671875" bestFit="1" customWidth="1"/>
    <col min="4" max="4" width="14.109375" bestFit="1" customWidth="1"/>
    <col min="5" max="5" width="15.5546875" bestFit="1" customWidth="1"/>
    <col min="6" max="6" width="17.77734375" bestFit="1" customWidth="1"/>
    <col min="7" max="7" width="20.44140625" bestFit="1" customWidth="1"/>
    <col min="8" max="8" width="22.6640625" bestFit="1" customWidth="1"/>
    <col min="9" max="9" width="16.77734375" bestFit="1" customWidth="1"/>
    <col min="10" max="10" width="21.5546875" bestFit="1" customWidth="1"/>
    <col min="11" max="11" width="17.21875" bestFit="1" customWidth="1"/>
    <col min="12" max="12" width="17.109375" customWidth="1"/>
    <col min="13" max="13" width="12.6640625" customWidth="1"/>
    <col min="14" max="14" width="11.44140625" customWidth="1"/>
  </cols>
  <sheetData>
    <row r="1" spans="1:14" x14ac:dyDescent="0.3">
      <c r="A1" s="41" t="s">
        <v>1</v>
      </c>
      <c r="B1" s="3" t="s">
        <v>0</v>
      </c>
      <c r="C1" t="s">
        <v>6810</v>
      </c>
      <c r="D1" t="s">
        <v>6811</v>
      </c>
      <c r="E1" t="s">
        <v>6812</v>
      </c>
      <c r="F1" t="s">
        <v>6813</v>
      </c>
      <c r="G1" t="s">
        <v>6814</v>
      </c>
      <c r="H1" t="s">
        <v>6815</v>
      </c>
      <c r="I1" t="s">
        <v>6816</v>
      </c>
      <c r="J1" t="s">
        <v>6817</v>
      </c>
      <c r="K1" t="s">
        <v>6818</v>
      </c>
      <c r="L1" t="s">
        <v>6819</v>
      </c>
      <c r="M1" t="s">
        <v>6820</v>
      </c>
      <c r="N1" t="s">
        <v>6821</v>
      </c>
    </row>
    <row r="2" spans="1:14" x14ac:dyDescent="0.3">
      <c r="A2" t="str">
        <f>INDEX(Raw!$B$2:$C$512,MATCH('DPMS - Breakup of AUM - NA'!$B2,Raw!$B$2:$B$512,0),2)</f>
        <v>INP000008464</v>
      </c>
      <c r="B2" s="1" t="s">
        <v>110</v>
      </c>
      <c r="C2" t="str">
        <f>VLOOKUP($B2,Raw!$B$2:$DG$512,26,0)</f>
        <v>108.36</v>
      </c>
      <c r="D2" t="str">
        <f>VLOOKUP($B2,Raw!$B$2:$DG$512,27,0)</f>
        <v>0</v>
      </c>
      <c r="E2" t="str">
        <f>VLOOKUP($B2,Raw!$B$2:$DG$512,28,0)</f>
        <v>0</v>
      </c>
      <c r="F2" t="str">
        <f>VLOOKUP($B2,Raw!$B$2:$DG$512,29,0)</f>
        <v>0</v>
      </c>
      <c r="G2" t="str">
        <f>VLOOKUP($B2,Raw!$B$2:$DG$512,30,0)</f>
        <v>0</v>
      </c>
      <c r="H2" t="str">
        <f>VLOOKUP($B2,Raw!$B$2:$DG$512,31,0)</f>
        <v>0</v>
      </c>
      <c r="I2" t="str">
        <f>VLOOKUP($B2,Raw!$B$2:$DG$512,32,0)</f>
        <v>0</v>
      </c>
      <c r="J2" t="str">
        <f>VLOOKUP($B2,Raw!$B$2:$DG$512,33,0)</f>
        <v>0</v>
      </c>
      <c r="K2" t="str">
        <f>VLOOKUP($B2,Raw!$B$2:$DG$512,34,0)</f>
        <v>0</v>
      </c>
      <c r="L2" t="str">
        <f>VLOOKUP($B2,Raw!$B$2:$DG$512,35,0)</f>
        <v>0.03</v>
      </c>
      <c r="M2" t="str">
        <f>VLOOKUP($B2,Raw!$B$2:$DG$512,36,0)</f>
        <v>0.1</v>
      </c>
      <c r="N2" t="str">
        <f>VLOOKUP($B2,Raw!$B$2:$DG$512,37,0)</f>
        <v>108.49</v>
      </c>
    </row>
    <row r="3" spans="1:14" x14ac:dyDescent="0.3">
      <c r="A3" t="str">
        <f>INDEX(Raw!$B$2:$C$512,MATCH('DPMS - Breakup of AUM - NA'!$B3,Raw!$B$2:$B$512,0),2)</f>
        <v>INP000005190</v>
      </c>
      <c r="B3" s="1" t="s">
        <v>131</v>
      </c>
      <c r="C3" t="str">
        <f>VLOOKUP($B3,Raw!$B$2:$DG$512,26,0)</f>
        <v>1274.75</v>
      </c>
      <c r="D3" t="str">
        <f>VLOOKUP($B3,Raw!$B$2:$DG$512,27,0)</f>
        <v>0</v>
      </c>
      <c r="E3" t="str">
        <f>VLOOKUP($B3,Raw!$B$2:$DG$512,28,0)</f>
        <v>0</v>
      </c>
      <c r="F3" t="str">
        <f>VLOOKUP($B3,Raw!$B$2:$DG$512,29,0)</f>
        <v>0</v>
      </c>
      <c r="G3" t="str">
        <f>VLOOKUP($B3,Raw!$B$2:$DG$512,30,0)</f>
        <v>0</v>
      </c>
      <c r="H3" t="str">
        <f>VLOOKUP($B3,Raw!$B$2:$DG$512,31,0)</f>
        <v>0</v>
      </c>
      <c r="I3" t="str">
        <f>VLOOKUP($B3,Raw!$B$2:$DG$512,32,0)</f>
        <v>0</v>
      </c>
      <c r="J3" t="str">
        <f>VLOOKUP($B3,Raw!$B$2:$DG$512,33,0)</f>
        <v>0</v>
      </c>
      <c r="K3" t="str">
        <f>VLOOKUP($B3,Raw!$B$2:$DG$512,34,0)</f>
        <v>0</v>
      </c>
      <c r="L3" t="str">
        <f>VLOOKUP($B3,Raw!$B$2:$DG$512,35,0)</f>
        <v>47.3</v>
      </c>
      <c r="M3" t="str">
        <f>VLOOKUP($B3,Raw!$B$2:$DG$512,36,0)</f>
        <v>38.91</v>
      </c>
      <c r="N3" t="str">
        <f>VLOOKUP($B3,Raw!$B$2:$DG$512,37,0)</f>
        <v>1360.96</v>
      </c>
    </row>
    <row r="4" spans="1:14" x14ac:dyDescent="0.3">
      <c r="A4" t="str">
        <f>INDEX(Raw!$B$2:$C$512,MATCH('DPMS - Breakup of AUM - NA'!$B4,Raw!$B$2:$B$512,0),2)</f>
        <v>INP000008640</v>
      </c>
      <c r="B4" s="1" t="s">
        <v>150</v>
      </c>
      <c r="C4" t="str">
        <f>VLOOKUP($B4,Raw!$B$2:$DG$512,26,0)</f>
        <v>0</v>
      </c>
      <c r="D4" t="str">
        <f>VLOOKUP($B4,Raw!$B$2:$DG$512,27,0)</f>
        <v>0</v>
      </c>
      <c r="E4" t="str">
        <f>VLOOKUP($B4,Raw!$B$2:$DG$512,28,0)</f>
        <v>0</v>
      </c>
      <c r="F4" t="str">
        <f>VLOOKUP($B4,Raw!$B$2:$DG$512,29,0)</f>
        <v>0</v>
      </c>
      <c r="G4" t="str">
        <f>VLOOKUP($B4,Raw!$B$2:$DG$512,30,0)</f>
        <v>0</v>
      </c>
      <c r="H4" t="str">
        <f>VLOOKUP($B4,Raw!$B$2:$DG$512,31,0)</f>
        <v>0</v>
      </c>
      <c r="I4" t="str">
        <f>VLOOKUP($B4,Raw!$B$2:$DG$512,32,0)</f>
        <v>0</v>
      </c>
      <c r="J4" t="str">
        <f>VLOOKUP($B4,Raw!$B$2:$DG$512,33,0)</f>
        <v>0</v>
      </c>
      <c r="K4" t="str">
        <f>VLOOKUP($B4,Raw!$B$2:$DG$512,34,0)</f>
        <v>0</v>
      </c>
      <c r="L4" t="str">
        <f>VLOOKUP($B4,Raw!$B$2:$DG$512,35,0)</f>
        <v>0</v>
      </c>
      <c r="M4" t="str">
        <f>VLOOKUP($B4,Raw!$B$2:$DG$512,36,0)</f>
        <v>0</v>
      </c>
      <c r="N4" t="str">
        <f>VLOOKUP($B4,Raw!$B$2:$DG$512,37,0)</f>
        <v>0</v>
      </c>
    </row>
    <row r="5" spans="1:14" x14ac:dyDescent="0.3">
      <c r="A5" t="str">
        <f>INDEX(Raw!$B$2:$C$512,MATCH('DPMS - Breakup of AUM - NA'!$B5,Raw!$B$2:$B$512,0),2)</f>
        <v>INP000004565</v>
      </c>
      <c r="B5" s="1" t="s">
        <v>166</v>
      </c>
      <c r="C5" t="str">
        <f>VLOOKUP($B5,Raw!$B$2:$DG$512,26,0)</f>
        <v>20737.38</v>
      </c>
      <c r="D5" t="str">
        <f>VLOOKUP($B5,Raw!$B$2:$DG$512,27,0)</f>
        <v>260.46</v>
      </c>
      <c r="E5" t="str">
        <f>VLOOKUP($B5,Raw!$B$2:$DG$512,28,0)</f>
        <v>0.26</v>
      </c>
      <c r="F5" t="str">
        <f>VLOOKUP($B5,Raw!$B$2:$DG$512,29,0)</f>
        <v>18.93</v>
      </c>
      <c r="G5" t="str">
        <f>VLOOKUP($B5,Raw!$B$2:$DG$512,30,0)</f>
        <v>0</v>
      </c>
      <c r="H5" t="str">
        <f>VLOOKUP($B5,Raw!$B$2:$DG$512,31,0)</f>
        <v>0</v>
      </c>
      <c r="I5" t="str">
        <f>VLOOKUP($B5,Raw!$B$2:$DG$512,32,0)</f>
        <v>0</v>
      </c>
      <c r="J5" t="str">
        <f>VLOOKUP($B5,Raw!$B$2:$DG$512,33,0)</f>
        <v>0</v>
      </c>
      <c r="K5" t="str">
        <f>VLOOKUP($B5,Raw!$B$2:$DG$512,34,0)</f>
        <v>0</v>
      </c>
      <c r="L5" t="str">
        <f>VLOOKUP($B5,Raw!$B$2:$DG$512,35,0)</f>
        <v>68.32</v>
      </c>
      <c r="M5" t="str">
        <f>VLOOKUP($B5,Raw!$B$2:$DG$512,36,0)</f>
        <v>712.04</v>
      </c>
      <c r="N5" t="str">
        <f>VLOOKUP($B5,Raw!$B$2:$DG$512,37,0)</f>
        <v>21797.39</v>
      </c>
    </row>
    <row r="6" spans="1:14" x14ac:dyDescent="0.3">
      <c r="A6" t="str">
        <f>INDEX(Raw!$B$2:$C$512,MATCH('DPMS - Breakup of AUM - NA'!$B6,Raw!$B$2:$B$512,0),2)</f>
        <v>INP000005874</v>
      </c>
      <c r="B6" s="1" t="s">
        <v>193</v>
      </c>
      <c r="C6" t="str">
        <f>VLOOKUP($B6,Raw!$B$2:$DG$512,26,0)</f>
        <v>1136.73</v>
      </c>
      <c r="D6" t="str">
        <f>VLOOKUP($B6,Raw!$B$2:$DG$512,27,0)</f>
        <v>303.08</v>
      </c>
      <c r="E6" t="str">
        <f>VLOOKUP($B6,Raw!$B$2:$DG$512,28,0)</f>
        <v>493.9</v>
      </c>
      <c r="F6" t="str">
        <f>VLOOKUP($B6,Raw!$B$2:$DG$512,29,0)</f>
        <v>0</v>
      </c>
      <c r="G6" t="str">
        <f>VLOOKUP($B6,Raw!$B$2:$DG$512,30,0)</f>
        <v>74.85</v>
      </c>
      <c r="H6" t="str">
        <f>VLOOKUP($B6,Raw!$B$2:$DG$512,31,0)</f>
        <v>0</v>
      </c>
      <c r="I6" t="str">
        <f>VLOOKUP($B6,Raw!$B$2:$DG$512,32,0)</f>
        <v>0</v>
      </c>
      <c r="J6" t="str">
        <f>VLOOKUP($B6,Raw!$B$2:$DG$512,33,0)</f>
        <v>0</v>
      </c>
      <c r="K6" t="str">
        <f>VLOOKUP($B6,Raw!$B$2:$DG$512,34,0)</f>
        <v>0</v>
      </c>
      <c r="L6" t="str">
        <f>VLOOKUP($B6,Raw!$B$2:$DG$512,35,0)</f>
        <v>5842.33</v>
      </c>
      <c r="M6" t="str">
        <f>VLOOKUP($B6,Raw!$B$2:$DG$512,36,0)</f>
        <v>834.63</v>
      </c>
      <c r="N6" t="str">
        <f>VLOOKUP($B6,Raw!$B$2:$DG$512,37,0)</f>
        <v>8685.52</v>
      </c>
    </row>
    <row r="7" spans="1:14" x14ac:dyDescent="0.3">
      <c r="A7" t="str">
        <f>INDEX(Raw!$B$2:$C$512,MATCH('DPMS - Breakup of AUM - NA'!$B7,Raw!$B$2:$B$512,0),2)</f>
        <v>INP000004730</v>
      </c>
      <c r="B7" s="1" t="s">
        <v>242</v>
      </c>
      <c r="C7" t="str">
        <f>VLOOKUP($B7,Raw!$B$2:$DG$512,26,0)</f>
        <v>31.92</v>
      </c>
      <c r="D7" t="str">
        <f>VLOOKUP($B7,Raw!$B$2:$DG$512,27,0)</f>
        <v>0</v>
      </c>
      <c r="E7" t="str">
        <f>VLOOKUP($B7,Raw!$B$2:$DG$512,28,0)</f>
        <v>0</v>
      </c>
      <c r="F7" t="str">
        <f>VLOOKUP($B7,Raw!$B$2:$DG$512,29,0)</f>
        <v>0</v>
      </c>
      <c r="G7" t="str">
        <f>VLOOKUP($B7,Raw!$B$2:$DG$512,30,0)</f>
        <v>0</v>
      </c>
      <c r="H7" t="str">
        <f>VLOOKUP($B7,Raw!$B$2:$DG$512,31,0)</f>
        <v>0</v>
      </c>
      <c r="I7" t="str">
        <f>VLOOKUP($B7,Raw!$B$2:$DG$512,32,0)</f>
        <v>0</v>
      </c>
      <c r="J7" t="str">
        <f>VLOOKUP($B7,Raw!$B$2:$DG$512,33,0)</f>
        <v>0</v>
      </c>
      <c r="K7" t="str">
        <f>VLOOKUP($B7,Raw!$B$2:$DG$512,34,0)</f>
        <v>0</v>
      </c>
      <c r="L7" t="str">
        <f>VLOOKUP($B7,Raw!$B$2:$DG$512,35,0)</f>
        <v>0</v>
      </c>
      <c r="M7" t="str">
        <f>VLOOKUP($B7,Raw!$B$2:$DG$512,36,0)</f>
        <v>13.72</v>
      </c>
      <c r="N7" t="str">
        <f>VLOOKUP($B7,Raw!$B$2:$DG$512,37,0)</f>
        <v>45.64</v>
      </c>
    </row>
    <row r="8" spans="1:14" x14ac:dyDescent="0.3">
      <c r="A8" t="str">
        <f>INDEX(Raw!$B$2:$C$512,MATCH('DPMS - Breakup of AUM - NA'!$B8,Raw!$B$2:$B$512,0),2)</f>
        <v>INP000003674</v>
      </c>
      <c r="B8" s="1" t="s">
        <v>255</v>
      </c>
      <c r="C8" t="str">
        <f>VLOOKUP($B8,Raw!$B$2:$DG$512,26,0)</f>
        <v>0</v>
      </c>
      <c r="D8" t="str">
        <f>VLOOKUP($B8,Raw!$B$2:$DG$512,27,0)</f>
        <v>0</v>
      </c>
      <c r="E8" t="str">
        <f>VLOOKUP($B8,Raw!$B$2:$DG$512,28,0)</f>
        <v>43.74</v>
      </c>
      <c r="F8" t="str">
        <f>VLOOKUP($B8,Raw!$B$2:$DG$512,29,0)</f>
        <v>0</v>
      </c>
      <c r="G8" t="str">
        <f>VLOOKUP($B8,Raw!$B$2:$DG$512,30,0)</f>
        <v>0.47</v>
      </c>
      <c r="H8" t="str">
        <f>VLOOKUP($B8,Raw!$B$2:$DG$512,31,0)</f>
        <v>0</v>
      </c>
      <c r="I8" t="str">
        <f>VLOOKUP($B8,Raw!$B$2:$DG$512,32,0)</f>
        <v>0</v>
      </c>
      <c r="J8" t="str">
        <f>VLOOKUP($B8,Raw!$B$2:$DG$512,33,0)</f>
        <v>0</v>
      </c>
      <c r="K8" t="str">
        <f>VLOOKUP($B8,Raw!$B$2:$DG$512,34,0)</f>
        <v>0</v>
      </c>
      <c r="L8" t="str">
        <f>VLOOKUP($B8,Raw!$B$2:$DG$512,35,0)</f>
        <v>0.28</v>
      </c>
      <c r="M8" t="str">
        <f>VLOOKUP($B8,Raw!$B$2:$DG$512,36,0)</f>
        <v>2.56</v>
      </c>
      <c r="N8" t="str">
        <f>VLOOKUP($B8,Raw!$B$2:$DG$512,37,0)</f>
        <v>47.05</v>
      </c>
    </row>
    <row r="9" spans="1:14" x14ac:dyDescent="0.3">
      <c r="A9" t="str">
        <f>INDEX(Raw!$B$2:$C$512,MATCH('DPMS - Breakup of AUM - NA'!$B9,Raw!$B$2:$B$512,0),2)</f>
        <v>INP000004599</v>
      </c>
      <c r="B9" s="1" t="s">
        <v>271</v>
      </c>
      <c r="C9" t="str">
        <f>VLOOKUP($B9,Raw!$B$2:$DG$512,26,0)</f>
        <v>111.53</v>
      </c>
      <c r="D9" t="str">
        <f>VLOOKUP($B9,Raw!$B$2:$DG$512,27,0)</f>
        <v>0</v>
      </c>
      <c r="E9" t="str">
        <f>VLOOKUP($B9,Raw!$B$2:$DG$512,28,0)</f>
        <v>5.29</v>
      </c>
      <c r="F9" t="str">
        <f>VLOOKUP($B9,Raw!$B$2:$DG$512,29,0)</f>
        <v>0.66</v>
      </c>
      <c r="G9" t="str">
        <f>VLOOKUP($B9,Raw!$B$2:$DG$512,30,0)</f>
        <v>0</v>
      </c>
      <c r="H9" t="str">
        <f>VLOOKUP($B9,Raw!$B$2:$DG$512,31,0)</f>
        <v>0</v>
      </c>
      <c r="I9" t="str">
        <f>VLOOKUP($B9,Raw!$B$2:$DG$512,32,0)</f>
        <v>0</v>
      </c>
      <c r="J9" t="str">
        <f>VLOOKUP($B9,Raw!$B$2:$DG$512,33,0)</f>
        <v>0</v>
      </c>
      <c r="K9" t="str">
        <f>VLOOKUP($B9,Raw!$B$2:$DG$512,34,0)</f>
        <v>0</v>
      </c>
      <c r="L9" t="str">
        <f>VLOOKUP($B9,Raw!$B$2:$DG$512,35,0)</f>
        <v>37.86</v>
      </c>
      <c r="M9" t="str">
        <f>VLOOKUP($B9,Raw!$B$2:$DG$512,36,0)</f>
        <v>3.22</v>
      </c>
      <c r="N9" t="str">
        <f>VLOOKUP($B9,Raw!$B$2:$DG$512,37,0)</f>
        <v>158.56</v>
      </c>
    </row>
    <row r="10" spans="1:14" x14ac:dyDescent="0.3">
      <c r="A10" t="str">
        <f>INDEX(Raw!$B$2:$C$512,MATCH('DPMS - Breakup of AUM - NA'!$B10,Raw!$B$2:$B$512,0),2)</f>
        <v>INP000008224</v>
      </c>
      <c r="B10" s="1" t="s">
        <v>302</v>
      </c>
      <c r="C10" t="str">
        <f>VLOOKUP($B10,Raw!$B$2:$DG$512,26,0)</f>
        <v>0</v>
      </c>
      <c r="D10" t="str">
        <f>VLOOKUP($B10,Raw!$B$2:$DG$512,27,0)</f>
        <v>0</v>
      </c>
      <c r="E10" t="str">
        <f>VLOOKUP($B10,Raw!$B$2:$DG$512,28,0)</f>
        <v>0</v>
      </c>
      <c r="F10" t="str">
        <f>VLOOKUP($B10,Raw!$B$2:$DG$512,29,0)</f>
        <v>0</v>
      </c>
      <c r="G10" t="str">
        <f>VLOOKUP($B10,Raw!$B$2:$DG$512,30,0)</f>
        <v>0</v>
      </c>
      <c r="H10" t="str">
        <f>VLOOKUP($B10,Raw!$B$2:$DG$512,31,0)</f>
        <v>0</v>
      </c>
      <c r="I10" t="str">
        <f>VLOOKUP($B10,Raw!$B$2:$DG$512,32,0)</f>
        <v>0</v>
      </c>
      <c r="J10" t="str">
        <f>VLOOKUP($B10,Raw!$B$2:$DG$512,33,0)</f>
        <v>0</v>
      </c>
      <c r="K10" t="str">
        <f>VLOOKUP($B10,Raw!$B$2:$DG$512,34,0)</f>
        <v>0</v>
      </c>
      <c r="L10" t="str">
        <f>VLOOKUP($B10,Raw!$B$2:$DG$512,35,0)</f>
        <v>0</v>
      </c>
      <c r="M10" t="str">
        <f>VLOOKUP($B10,Raw!$B$2:$DG$512,36,0)</f>
        <v>0</v>
      </c>
      <c r="N10" t="str">
        <f>VLOOKUP($B10,Raw!$B$2:$DG$512,37,0)</f>
        <v>0</v>
      </c>
    </row>
    <row r="11" spans="1:14" x14ac:dyDescent="0.3">
      <c r="A11" t="str">
        <f>INDEX(Raw!$B$2:$C$512,MATCH('DPMS - Breakup of AUM - NA'!$B11,Raw!$B$2:$B$512,0),2)</f>
        <v>INP000006457</v>
      </c>
      <c r="B11" s="1" t="s">
        <v>312</v>
      </c>
      <c r="C11" t="str">
        <f>VLOOKUP($B11,Raw!$B$2:$DG$512,26,0)</f>
        <v>16183.66</v>
      </c>
      <c r="D11" t="str">
        <f>VLOOKUP($B11,Raw!$B$2:$DG$512,27,0)</f>
        <v>0</v>
      </c>
      <c r="E11" t="str">
        <f>VLOOKUP($B11,Raw!$B$2:$DG$512,28,0)</f>
        <v>0</v>
      </c>
      <c r="F11" t="str">
        <f>VLOOKUP($B11,Raw!$B$2:$DG$512,29,0)</f>
        <v>0</v>
      </c>
      <c r="G11" t="str">
        <f>VLOOKUP($B11,Raw!$B$2:$DG$512,30,0)</f>
        <v>0</v>
      </c>
      <c r="H11" t="str">
        <f>VLOOKUP($B11,Raw!$B$2:$DG$512,31,0)</f>
        <v>0</v>
      </c>
      <c r="I11" t="str">
        <f>VLOOKUP($B11,Raw!$B$2:$DG$512,32,0)</f>
        <v>0</v>
      </c>
      <c r="J11" t="str">
        <f>VLOOKUP($B11,Raw!$B$2:$DG$512,33,0)</f>
        <v>0</v>
      </c>
      <c r="K11" t="str">
        <f>VLOOKUP($B11,Raw!$B$2:$DG$512,34,0)</f>
        <v>0</v>
      </c>
      <c r="L11" t="str">
        <f>VLOOKUP($B11,Raw!$B$2:$DG$512,35,0)</f>
        <v>268.29</v>
      </c>
      <c r="M11" t="str">
        <f>VLOOKUP($B11,Raw!$B$2:$DG$512,36,0)</f>
        <v>909.02</v>
      </c>
      <c r="N11" t="str">
        <f>VLOOKUP($B11,Raw!$B$2:$DG$512,37,0)</f>
        <v>17360.97</v>
      </c>
    </row>
    <row r="12" spans="1:14" x14ac:dyDescent="0.3">
      <c r="A12" t="str">
        <f>INDEX(Raw!$B$2:$C$512,MATCH('DPMS - Breakup of AUM - NA'!$B12,Raw!$B$2:$B$512,0),2)</f>
        <v>INP000006484</v>
      </c>
      <c r="B12" s="1" t="s">
        <v>343</v>
      </c>
      <c r="C12" t="str">
        <f>VLOOKUP($B12,Raw!$B$2:$DG$512,26,0)</f>
        <v>125.69443</v>
      </c>
      <c r="D12" t="str">
        <f>VLOOKUP($B12,Raw!$B$2:$DG$512,27,0)</f>
        <v>3.72141</v>
      </c>
      <c r="E12" t="str">
        <f>VLOOKUP($B12,Raw!$B$2:$DG$512,28,0)</f>
        <v>0</v>
      </c>
      <c r="F12" t="str">
        <f>VLOOKUP($B12,Raw!$B$2:$DG$512,29,0)</f>
        <v>0</v>
      </c>
      <c r="G12" t="str">
        <f>VLOOKUP($B12,Raw!$B$2:$DG$512,30,0)</f>
        <v>0</v>
      </c>
      <c r="H12" t="str">
        <f>VLOOKUP($B12,Raw!$B$2:$DG$512,31,0)</f>
        <v>0</v>
      </c>
      <c r="I12" t="str">
        <f>VLOOKUP($B12,Raw!$B$2:$DG$512,32,0)</f>
        <v>0</v>
      </c>
      <c r="J12" t="str">
        <f>VLOOKUP($B12,Raw!$B$2:$DG$512,33,0)</f>
        <v>0</v>
      </c>
      <c r="K12" t="str">
        <f>VLOOKUP($B12,Raw!$B$2:$DG$512,34,0)</f>
        <v>0</v>
      </c>
      <c r="L12" t="str">
        <f>VLOOKUP($B12,Raw!$B$2:$DG$512,35,0)</f>
        <v>0.26337</v>
      </c>
      <c r="M12" t="str">
        <f>VLOOKUP($B12,Raw!$B$2:$DG$512,36,0)</f>
        <v>6.7693</v>
      </c>
      <c r="N12" t="str">
        <f>VLOOKUP($B12,Raw!$B$2:$DG$512,37,0)</f>
        <v>136.44851</v>
      </c>
    </row>
    <row r="13" spans="1:14" x14ac:dyDescent="0.3">
      <c r="A13" t="str">
        <f>INDEX(Raw!$B$2:$C$512,MATCH('DPMS - Breakup of AUM - NA'!$B13,Raw!$B$2:$B$512,0),2)</f>
        <v>INP000004904</v>
      </c>
      <c r="B13" s="1" t="s">
        <v>364</v>
      </c>
      <c r="C13" t="str">
        <f>VLOOKUP($B13,Raw!$B$2:$DG$512,26,0)</f>
        <v>222.1</v>
      </c>
      <c r="D13" t="str">
        <f>VLOOKUP($B13,Raw!$B$2:$DG$512,27,0)</f>
        <v>11.15</v>
      </c>
      <c r="E13" t="str">
        <f>VLOOKUP($B13,Raw!$B$2:$DG$512,28,0)</f>
        <v>0</v>
      </c>
      <c r="F13" t="str">
        <f>VLOOKUP($B13,Raw!$B$2:$DG$512,29,0)</f>
        <v>0.02</v>
      </c>
      <c r="G13" t="str">
        <f>VLOOKUP($B13,Raw!$B$2:$DG$512,30,0)</f>
        <v>0</v>
      </c>
      <c r="H13" t="str">
        <f>VLOOKUP($B13,Raw!$B$2:$DG$512,31,0)</f>
        <v>0</v>
      </c>
      <c r="I13" t="str">
        <f>VLOOKUP($B13,Raw!$B$2:$DG$512,32,0)</f>
        <v>0</v>
      </c>
      <c r="J13" t="str">
        <f>VLOOKUP($B13,Raw!$B$2:$DG$512,33,0)</f>
        <v>0</v>
      </c>
      <c r="K13" t="str">
        <f>VLOOKUP($B13,Raw!$B$2:$DG$512,34,0)</f>
        <v>0</v>
      </c>
      <c r="L13" t="str">
        <f>VLOOKUP($B13,Raw!$B$2:$DG$512,35,0)</f>
        <v>7.55</v>
      </c>
      <c r="M13" t="str">
        <f>VLOOKUP($B13,Raw!$B$2:$DG$512,36,0)</f>
        <v>2.67</v>
      </c>
      <c r="N13" t="str">
        <f>VLOOKUP($B13,Raw!$B$2:$DG$512,37,0)</f>
        <v>243.49</v>
      </c>
    </row>
    <row r="14" spans="1:14" x14ac:dyDescent="0.3">
      <c r="A14" t="str">
        <f>INDEX(Raw!$B$2:$C$512,MATCH('DPMS - Breakup of AUM - NA'!$B14,Raw!$B$2:$B$512,0),2)</f>
        <v>INP000004037</v>
      </c>
      <c r="B14" s="1" t="s">
        <v>380</v>
      </c>
      <c r="C14" t="str">
        <f>VLOOKUP($B14,Raw!$B$2:$DG$512,26,0)</f>
        <v>1033.19</v>
      </c>
      <c r="D14" t="str">
        <f>VLOOKUP($B14,Raw!$B$2:$DG$512,27,0)</f>
        <v>0.03</v>
      </c>
      <c r="E14" t="str">
        <f>VLOOKUP($B14,Raw!$B$2:$DG$512,28,0)</f>
        <v>0</v>
      </c>
      <c r="F14" t="str">
        <f>VLOOKUP($B14,Raw!$B$2:$DG$512,29,0)</f>
        <v>0</v>
      </c>
      <c r="G14" t="str">
        <f>VLOOKUP($B14,Raw!$B$2:$DG$512,30,0)</f>
        <v>0</v>
      </c>
      <c r="H14" t="str">
        <f>VLOOKUP($B14,Raw!$B$2:$DG$512,31,0)</f>
        <v>0</v>
      </c>
      <c r="I14" t="str">
        <f>VLOOKUP($B14,Raw!$B$2:$DG$512,32,0)</f>
        <v>0</v>
      </c>
      <c r="J14" t="str">
        <f>VLOOKUP($B14,Raw!$B$2:$DG$512,33,0)</f>
        <v>0</v>
      </c>
      <c r="K14" t="str">
        <f>VLOOKUP($B14,Raw!$B$2:$DG$512,34,0)</f>
        <v>0</v>
      </c>
      <c r="L14" t="str">
        <f>VLOOKUP($B14,Raw!$B$2:$DG$512,35,0)</f>
        <v>6.71</v>
      </c>
      <c r="M14" t="str">
        <f>VLOOKUP($B14,Raw!$B$2:$DG$512,36,0)</f>
        <v>4.82</v>
      </c>
      <c r="N14" t="str">
        <f>VLOOKUP($B14,Raw!$B$2:$DG$512,37,0)</f>
        <v>1044.75</v>
      </c>
    </row>
    <row r="15" spans="1:14" x14ac:dyDescent="0.3">
      <c r="A15" t="str">
        <f>INDEX(Raw!$B$2:$C$512,MATCH('DPMS - Breakup of AUM - NA'!$B15,Raw!$B$2:$B$512,0),2)</f>
        <v>INP000007492</v>
      </c>
      <c r="B15" s="1" t="s">
        <v>403</v>
      </c>
      <c r="C15" t="str">
        <f>VLOOKUP($B15,Raw!$B$2:$DG$512,26,0)</f>
        <v>243.08</v>
      </c>
      <c r="D15" t="str">
        <f>VLOOKUP($B15,Raw!$B$2:$DG$512,27,0)</f>
        <v>0</v>
      </c>
      <c r="E15" t="str">
        <f>VLOOKUP($B15,Raw!$B$2:$DG$512,28,0)</f>
        <v>0</v>
      </c>
      <c r="F15" t="str">
        <f>VLOOKUP($B15,Raw!$B$2:$DG$512,29,0)</f>
        <v>0</v>
      </c>
      <c r="G15" t="str">
        <f>VLOOKUP($B15,Raw!$B$2:$DG$512,30,0)</f>
        <v>0</v>
      </c>
      <c r="H15" t="str">
        <f>VLOOKUP($B15,Raw!$B$2:$DG$512,31,0)</f>
        <v>0</v>
      </c>
      <c r="I15" t="str">
        <f>VLOOKUP($B15,Raw!$B$2:$DG$512,32,0)</f>
        <v>0</v>
      </c>
      <c r="J15" t="str">
        <f>VLOOKUP($B15,Raw!$B$2:$DG$512,33,0)</f>
        <v>0</v>
      </c>
      <c r="K15" t="str">
        <f>VLOOKUP($B15,Raw!$B$2:$DG$512,34,0)</f>
        <v>0</v>
      </c>
      <c r="L15" t="str">
        <f>VLOOKUP($B15,Raw!$B$2:$DG$512,35,0)</f>
        <v>32.1</v>
      </c>
      <c r="M15" t="str">
        <f>VLOOKUP($B15,Raw!$B$2:$DG$512,36,0)</f>
        <v>5.52</v>
      </c>
      <c r="N15" t="str">
        <f>VLOOKUP($B15,Raw!$B$2:$DG$512,37,0)</f>
        <v>280.7</v>
      </c>
    </row>
    <row r="16" spans="1:14" x14ac:dyDescent="0.3">
      <c r="A16" t="str">
        <f>INDEX(Raw!$B$2:$C$512,MATCH('DPMS - Breakup of AUM - NA'!$B16,Raw!$B$2:$B$512,0),2)</f>
        <v>INP000004854</v>
      </c>
      <c r="B16" s="1" t="s">
        <v>423</v>
      </c>
      <c r="C16" t="str">
        <f>VLOOKUP($B16,Raw!$B$2:$DG$512,26,0)</f>
        <v>67.69</v>
      </c>
      <c r="D16" t="str">
        <f>VLOOKUP($B16,Raw!$B$2:$DG$512,27,0)</f>
        <v>0</v>
      </c>
      <c r="E16" t="str">
        <f>VLOOKUP($B16,Raw!$B$2:$DG$512,28,0)</f>
        <v>0</v>
      </c>
      <c r="F16" t="str">
        <f>VLOOKUP($B16,Raw!$B$2:$DG$512,29,0)</f>
        <v>0</v>
      </c>
      <c r="G16" t="str">
        <f>VLOOKUP($B16,Raw!$B$2:$DG$512,30,0)</f>
        <v>0</v>
      </c>
      <c r="H16" t="str">
        <f>VLOOKUP($B16,Raw!$B$2:$DG$512,31,0)</f>
        <v>0</v>
      </c>
      <c r="I16" t="str">
        <f>VLOOKUP($B16,Raw!$B$2:$DG$512,32,0)</f>
        <v>0</v>
      </c>
      <c r="J16" t="str">
        <f>VLOOKUP($B16,Raw!$B$2:$DG$512,33,0)</f>
        <v>0</v>
      </c>
      <c r="K16" t="str">
        <f>VLOOKUP($B16,Raw!$B$2:$DG$512,34,0)</f>
        <v>0</v>
      </c>
      <c r="L16" t="str">
        <f>VLOOKUP($B16,Raw!$B$2:$DG$512,35,0)</f>
        <v>10.48</v>
      </c>
      <c r="M16" t="str">
        <f>VLOOKUP($B16,Raw!$B$2:$DG$512,36,0)</f>
        <v>7.19</v>
      </c>
      <c r="N16" t="str">
        <f>VLOOKUP($B16,Raw!$B$2:$DG$512,37,0)</f>
        <v>85.36</v>
      </c>
    </row>
    <row r="17" spans="1:14" x14ac:dyDescent="0.3">
      <c r="A17" t="str">
        <f>INDEX(Raw!$B$2:$C$512,MATCH('DPMS - Breakup of AUM - NA'!$B17,Raw!$B$2:$B$512,0),2)</f>
        <v>INP000006350</v>
      </c>
      <c r="B17" s="1" t="s">
        <v>439</v>
      </c>
      <c r="C17" t="str">
        <f>VLOOKUP($B17,Raw!$B$2:$DG$512,26,0)</f>
        <v>0</v>
      </c>
      <c r="D17" t="str">
        <f>VLOOKUP($B17,Raw!$B$2:$DG$512,27,0)</f>
        <v>0</v>
      </c>
      <c r="E17" t="str">
        <f>VLOOKUP($B17,Raw!$B$2:$DG$512,28,0)</f>
        <v>0</v>
      </c>
      <c r="F17" t="str">
        <f>VLOOKUP($B17,Raw!$B$2:$DG$512,29,0)</f>
        <v>0</v>
      </c>
      <c r="G17" t="str">
        <f>VLOOKUP($B17,Raw!$B$2:$DG$512,30,0)</f>
        <v>0</v>
      </c>
      <c r="H17" t="str">
        <f>VLOOKUP($B17,Raw!$B$2:$DG$512,31,0)</f>
        <v>0</v>
      </c>
      <c r="I17" t="str">
        <f>VLOOKUP($B17,Raw!$B$2:$DG$512,32,0)</f>
        <v>0</v>
      </c>
      <c r="J17" t="str">
        <f>VLOOKUP($B17,Raw!$B$2:$DG$512,33,0)</f>
        <v>0</v>
      </c>
      <c r="K17" t="str">
        <f>VLOOKUP($B17,Raw!$B$2:$DG$512,34,0)</f>
        <v>0</v>
      </c>
      <c r="L17" t="str">
        <f>VLOOKUP($B17,Raw!$B$2:$DG$512,35,0)</f>
        <v>0</v>
      </c>
      <c r="M17" t="str">
        <f>VLOOKUP($B17,Raw!$B$2:$DG$512,36,0)</f>
        <v>0</v>
      </c>
      <c r="N17" t="str">
        <f>VLOOKUP($B17,Raw!$B$2:$DG$512,37,0)</f>
        <v>0</v>
      </c>
    </row>
    <row r="18" spans="1:14" x14ac:dyDescent="0.3">
      <c r="A18" t="str">
        <f>INDEX(Raw!$B$2:$C$512,MATCH('DPMS - Breakup of AUM - NA'!$B18,Raw!$B$2:$B$512,0),2)</f>
        <v>INP000003757</v>
      </c>
      <c r="B18" s="1" t="s">
        <v>447</v>
      </c>
      <c r="C18" t="str">
        <f>VLOOKUP($B18,Raw!$B$2:$DG$512,26,0)</f>
        <v>21.57</v>
      </c>
      <c r="D18" t="str">
        <f>VLOOKUP($B18,Raw!$B$2:$DG$512,27,0)</f>
        <v>0</v>
      </c>
      <c r="E18" t="str">
        <f>VLOOKUP($B18,Raw!$B$2:$DG$512,28,0)</f>
        <v>0</v>
      </c>
      <c r="F18" t="str">
        <f>VLOOKUP($B18,Raw!$B$2:$DG$512,29,0)</f>
        <v>0</v>
      </c>
      <c r="G18" t="str">
        <f>VLOOKUP($B18,Raw!$B$2:$DG$512,30,0)</f>
        <v>0</v>
      </c>
      <c r="H18" t="str">
        <f>VLOOKUP($B18,Raw!$B$2:$DG$512,31,0)</f>
        <v>0</v>
      </c>
      <c r="I18" t="str">
        <f>VLOOKUP($B18,Raw!$B$2:$DG$512,32,0)</f>
        <v>0</v>
      </c>
      <c r="J18" t="str">
        <f>VLOOKUP($B18,Raw!$B$2:$DG$512,33,0)</f>
        <v>0</v>
      </c>
      <c r="K18" t="str">
        <f>VLOOKUP($B18,Raw!$B$2:$DG$512,34,0)</f>
        <v>0</v>
      </c>
      <c r="L18" t="str">
        <f>VLOOKUP($B18,Raw!$B$2:$DG$512,35,0)</f>
        <v>0.01</v>
      </c>
      <c r="M18" t="str">
        <f>VLOOKUP($B18,Raw!$B$2:$DG$512,36,0)</f>
        <v>0.31</v>
      </c>
      <c r="N18" t="str">
        <f>VLOOKUP($B18,Raw!$B$2:$DG$512,37,0)</f>
        <v>21.89</v>
      </c>
    </row>
    <row r="19" spans="1:14" x14ac:dyDescent="0.3">
      <c r="A19" t="str">
        <f>INDEX(Raw!$B$2:$C$512,MATCH('DPMS - Breakup of AUM - NA'!$B19,Raw!$B$2:$B$512,0),2)</f>
        <v>INP000005349</v>
      </c>
      <c r="B19" s="1" t="s">
        <v>468</v>
      </c>
      <c r="C19" t="str">
        <f>VLOOKUP($B19,Raw!$B$2:$DG$512,26,0)</f>
        <v>0</v>
      </c>
      <c r="D19" t="str">
        <f>VLOOKUP($B19,Raw!$B$2:$DG$512,27,0)</f>
        <v>0</v>
      </c>
      <c r="E19" t="str">
        <f>VLOOKUP($B19,Raw!$B$2:$DG$512,28,0)</f>
        <v>0</v>
      </c>
      <c r="F19" t="str">
        <f>VLOOKUP($B19,Raw!$B$2:$DG$512,29,0)</f>
        <v>0</v>
      </c>
      <c r="G19" t="str">
        <f>VLOOKUP($B19,Raw!$B$2:$DG$512,30,0)</f>
        <v>0</v>
      </c>
      <c r="H19" t="str">
        <f>VLOOKUP($B19,Raw!$B$2:$DG$512,31,0)</f>
        <v>0</v>
      </c>
      <c r="I19" t="str">
        <f>VLOOKUP($B19,Raw!$B$2:$DG$512,32,0)</f>
        <v>0</v>
      </c>
      <c r="J19" t="str">
        <f>VLOOKUP($B19,Raw!$B$2:$DG$512,33,0)</f>
        <v>0</v>
      </c>
      <c r="K19" t="str">
        <f>VLOOKUP($B19,Raw!$B$2:$DG$512,34,0)</f>
        <v>0</v>
      </c>
      <c r="L19" t="str">
        <f>VLOOKUP($B19,Raw!$B$2:$DG$512,35,0)</f>
        <v>0</v>
      </c>
      <c r="M19" t="str">
        <f>VLOOKUP($B19,Raw!$B$2:$DG$512,36,0)</f>
        <v>0</v>
      </c>
      <c r="N19" t="str">
        <f>VLOOKUP($B19,Raw!$B$2:$DG$512,37,0)</f>
        <v>0</v>
      </c>
    </row>
    <row r="20" spans="1:14" x14ac:dyDescent="0.3">
      <c r="A20" t="str">
        <f>INDEX(Raw!$B$2:$C$512,MATCH('DPMS - Breakup of AUM - NA'!$B20,Raw!$B$2:$B$512,0),2)</f>
        <v>INP000004417</v>
      </c>
      <c r="B20" s="1" t="s">
        <v>472</v>
      </c>
      <c r="C20" t="str">
        <f>VLOOKUP($B20,Raw!$B$2:$DG$512,26,0)</f>
        <v>1712</v>
      </c>
      <c r="D20" t="str">
        <f>VLOOKUP($B20,Raw!$B$2:$DG$512,27,0)</f>
        <v>0</v>
      </c>
      <c r="E20" t="str">
        <f>VLOOKUP($B20,Raw!$B$2:$DG$512,28,0)</f>
        <v>0</v>
      </c>
      <c r="F20" t="str">
        <f>VLOOKUP($B20,Raw!$B$2:$DG$512,29,0)</f>
        <v>0</v>
      </c>
      <c r="G20" t="str">
        <f>VLOOKUP($B20,Raw!$B$2:$DG$512,30,0)</f>
        <v>0</v>
      </c>
      <c r="H20" t="str">
        <f>VLOOKUP($B20,Raw!$B$2:$DG$512,31,0)</f>
        <v>0</v>
      </c>
      <c r="I20" t="str">
        <f>VLOOKUP($B20,Raw!$B$2:$DG$512,32,0)</f>
        <v>0</v>
      </c>
      <c r="J20" t="str">
        <f>VLOOKUP($B20,Raw!$B$2:$DG$512,33,0)</f>
        <v>0</v>
      </c>
      <c r="K20" t="str">
        <f>VLOOKUP($B20,Raw!$B$2:$DG$512,34,0)</f>
        <v>0</v>
      </c>
      <c r="L20" t="str">
        <f>VLOOKUP($B20,Raw!$B$2:$DG$512,35,0)</f>
        <v>995.22</v>
      </c>
      <c r="M20" t="str">
        <f>VLOOKUP($B20,Raw!$B$2:$DG$512,36,0)</f>
        <v>605.49</v>
      </c>
      <c r="N20" t="str">
        <f>VLOOKUP($B20,Raw!$B$2:$DG$512,37,0)</f>
        <v>3312.71</v>
      </c>
    </row>
    <row r="21" spans="1:14" x14ac:dyDescent="0.3">
      <c r="A21" t="str">
        <f>INDEX(Raw!$B$2:$C$512,MATCH('DPMS - Breakup of AUM - NA'!$B21,Raw!$B$2:$B$512,0),2)</f>
        <v>INP000008321</v>
      </c>
      <c r="B21" s="1" t="s">
        <v>491</v>
      </c>
      <c r="C21" t="str">
        <f>VLOOKUP($B21,Raw!$B$2:$DG$512,26,0)</f>
        <v>0</v>
      </c>
      <c r="D21" t="str">
        <f>VLOOKUP($B21,Raw!$B$2:$DG$512,27,0)</f>
        <v>0</v>
      </c>
      <c r="E21" t="str">
        <f>VLOOKUP($B21,Raw!$B$2:$DG$512,28,0)</f>
        <v>0</v>
      </c>
      <c r="F21" t="str">
        <f>VLOOKUP($B21,Raw!$B$2:$DG$512,29,0)</f>
        <v>0</v>
      </c>
      <c r="G21" t="str">
        <f>VLOOKUP($B21,Raw!$B$2:$DG$512,30,0)</f>
        <v>0</v>
      </c>
      <c r="H21" t="str">
        <f>VLOOKUP($B21,Raw!$B$2:$DG$512,31,0)</f>
        <v>0</v>
      </c>
      <c r="I21" t="str">
        <f>VLOOKUP($B21,Raw!$B$2:$DG$512,32,0)</f>
        <v>0</v>
      </c>
      <c r="J21" t="str">
        <f>VLOOKUP($B21,Raw!$B$2:$DG$512,33,0)</f>
        <v>0</v>
      </c>
      <c r="K21" t="str">
        <f>VLOOKUP($B21,Raw!$B$2:$DG$512,34,0)</f>
        <v>0</v>
      </c>
      <c r="L21" t="str">
        <f>VLOOKUP($B21,Raw!$B$2:$DG$512,35,0)</f>
        <v>0</v>
      </c>
      <c r="M21" t="str">
        <f>VLOOKUP($B21,Raw!$B$2:$DG$512,36,0)</f>
        <v>0</v>
      </c>
      <c r="N21" t="str">
        <f>VLOOKUP($B21,Raw!$B$2:$DG$512,37,0)</f>
        <v>0</v>
      </c>
    </row>
    <row r="22" spans="1:14" x14ac:dyDescent="0.3">
      <c r="A22" t="str">
        <f>INDEX(Raw!$B$2:$C$512,MATCH('DPMS - Breakup of AUM - NA'!$B22,Raw!$B$2:$B$512,0),2)</f>
        <v>INP000006077</v>
      </c>
      <c r="B22" s="1" t="s">
        <v>501</v>
      </c>
      <c r="C22" t="str">
        <f>VLOOKUP($B22,Raw!$B$2:$DG$512,26,0)</f>
        <v>602.33</v>
      </c>
      <c r="D22" t="str">
        <f>VLOOKUP($B22,Raw!$B$2:$DG$512,27,0)</f>
        <v>0</v>
      </c>
      <c r="E22" t="str">
        <f>VLOOKUP($B22,Raw!$B$2:$DG$512,28,0)</f>
        <v>129.44</v>
      </c>
      <c r="F22" t="str">
        <f>VLOOKUP($B22,Raw!$B$2:$DG$512,29,0)</f>
        <v>0</v>
      </c>
      <c r="G22" t="str">
        <f>VLOOKUP($B22,Raw!$B$2:$DG$512,30,0)</f>
        <v>0</v>
      </c>
      <c r="H22" t="str">
        <f>VLOOKUP($B22,Raw!$B$2:$DG$512,31,0)</f>
        <v>0</v>
      </c>
      <c r="I22" t="str">
        <f>VLOOKUP($B22,Raw!$B$2:$DG$512,32,0)</f>
        <v>0.01</v>
      </c>
      <c r="J22" t="str">
        <f>VLOOKUP($B22,Raw!$B$2:$DG$512,33,0)</f>
        <v>0</v>
      </c>
      <c r="K22" t="str">
        <f>VLOOKUP($B22,Raw!$B$2:$DG$512,34,0)</f>
        <v>0</v>
      </c>
      <c r="L22" t="str">
        <f>VLOOKUP($B22,Raw!$B$2:$DG$512,35,0)</f>
        <v>200.99</v>
      </c>
      <c r="M22" t="str">
        <f>VLOOKUP($B22,Raw!$B$2:$DG$512,36,0)</f>
        <v>71.51</v>
      </c>
      <c r="N22" t="str">
        <f>VLOOKUP($B22,Raw!$B$2:$DG$512,37,0)</f>
        <v>1004.28</v>
      </c>
    </row>
    <row r="23" spans="1:14" x14ac:dyDescent="0.3">
      <c r="A23" t="str">
        <f>INDEX(Raw!$B$2:$C$512,MATCH('DPMS - Breakup of AUM - NA'!$B23,Raw!$B$2:$B$512,0),2)</f>
        <v>INP000001363</v>
      </c>
      <c r="B23" s="1" t="s">
        <v>533</v>
      </c>
      <c r="C23" t="str">
        <f>VLOOKUP($B23,Raw!$B$2:$DG$512,26,0)</f>
        <v>0</v>
      </c>
      <c r="D23" t="str">
        <f>VLOOKUP($B23,Raw!$B$2:$DG$512,27,0)</f>
        <v>0</v>
      </c>
      <c r="E23" t="str">
        <f>VLOOKUP($B23,Raw!$B$2:$DG$512,28,0)</f>
        <v>0</v>
      </c>
      <c r="F23" t="str">
        <f>VLOOKUP($B23,Raw!$B$2:$DG$512,29,0)</f>
        <v>0</v>
      </c>
      <c r="G23" t="str">
        <f>VLOOKUP($B23,Raw!$B$2:$DG$512,30,0)</f>
        <v>0</v>
      </c>
      <c r="H23" t="str">
        <f>VLOOKUP($B23,Raw!$B$2:$DG$512,31,0)</f>
        <v>0</v>
      </c>
      <c r="I23" t="str">
        <f>VLOOKUP($B23,Raw!$B$2:$DG$512,32,0)</f>
        <v>0</v>
      </c>
      <c r="J23" t="str">
        <f>VLOOKUP($B23,Raw!$B$2:$DG$512,33,0)</f>
        <v>0</v>
      </c>
      <c r="K23" t="str">
        <f>VLOOKUP($B23,Raw!$B$2:$DG$512,34,0)</f>
        <v>0</v>
      </c>
      <c r="L23" t="str">
        <f>VLOOKUP($B23,Raw!$B$2:$DG$512,35,0)</f>
        <v>0</v>
      </c>
      <c r="M23" t="str">
        <f>VLOOKUP($B23,Raw!$B$2:$DG$512,36,0)</f>
        <v>0</v>
      </c>
      <c r="N23" t="str">
        <f>VLOOKUP($B23,Raw!$B$2:$DG$512,37,0)</f>
        <v>0</v>
      </c>
    </row>
    <row r="24" spans="1:14" x14ac:dyDescent="0.3">
      <c r="A24" t="str">
        <f>INDEX(Raw!$B$2:$C$512,MATCH('DPMS - Breakup of AUM - NA'!$B24,Raw!$B$2:$B$512,0),2)</f>
        <v>INP000000365</v>
      </c>
      <c r="B24" s="1" t="s">
        <v>538</v>
      </c>
      <c r="C24" t="str">
        <f>VLOOKUP($B24,Raw!$B$2:$DG$512,26,0)</f>
        <v>6340.28</v>
      </c>
      <c r="D24" t="str">
        <f>VLOOKUP($B24,Raw!$B$2:$DG$512,27,0)</f>
        <v>0.04</v>
      </c>
      <c r="E24" t="str">
        <f>VLOOKUP($B24,Raw!$B$2:$DG$512,28,0)</f>
        <v>0</v>
      </c>
      <c r="F24" t="str">
        <f>VLOOKUP($B24,Raw!$B$2:$DG$512,29,0)</f>
        <v>0</v>
      </c>
      <c r="G24" t="str">
        <f>VLOOKUP($B24,Raw!$B$2:$DG$512,30,0)</f>
        <v>0</v>
      </c>
      <c r="H24" t="str">
        <f>VLOOKUP($B24,Raw!$B$2:$DG$512,31,0)</f>
        <v>0</v>
      </c>
      <c r="I24" t="str">
        <f>VLOOKUP($B24,Raw!$B$2:$DG$512,32,0)</f>
        <v>0</v>
      </c>
      <c r="J24" t="str">
        <f>VLOOKUP($B24,Raw!$B$2:$DG$512,33,0)</f>
        <v>0</v>
      </c>
      <c r="K24" t="str">
        <f>VLOOKUP($B24,Raw!$B$2:$DG$512,34,0)</f>
        <v>0</v>
      </c>
      <c r="L24" t="str">
        <f>VLOOKUP($B24,Raw!$B$2:$DG$512,35,0)</f>
        <v>28.95</v>
      </c>
      <c r="M24" t="str">
        <f>VLOOKUP($B24,Raw!$B$2:$DG$512,36,0)</f>
        <v>113.38</v>
      </c>
      <c r="N24" t="str">
        <f>VLOOKUP($B24,Raw!$B$2:$DG$512,37,0)</f>
        <v>6482.65</v>
      </c>
    </row>
    <row r="25" spans="1:14" x14ac:dyDescent="0.3">
      <c r="A25" t="str">
        <f>INDEX(Raw!$B$2:$C$512,MATCH('DPMS - Breakup of AUM - NA'!$B25,Raw!$B$2:$B$512,0),2)</f>
        <v>INP000003419</v>
      </c>
      <c r="B25" s="1" t="s">
        <v>559</v>
      </c>
      <c r="C25" t="str">
        <f>VLOOKUP($B25,Raw!$B$2:$DG$512,26,0)</f>
        <v>2300.35</v>
      </c>
      <c r="D25" t="str">
        <f>VLOOKUP($B25,Raw!$B$2:$DG$512,27,0)</f>
        <v>0</v>
      </c>
      <c r="E25" t="str">
        <f>VLOOKUP($B25,Raw!$B$2:$DG$512,28,0)</f>
        <v>0</v>
      </c>
      <c r="F25" t="str">
        <f>VLOOKUP($B25,Raw!$B$2:$DG$512,29,0)</f>
        <v>0</v>
      </c>
      <c r="G25" t="str">
        <f>VLOOKUP($B25,Raw!$B$2:$DG$512,30,0)</f>
        <v>0</v>
      </c>
      <c r="H25" t="str">
        <f>VLOOKUP($B25,Raw!$B$2:$DG$512,31,0)</f>
        <v>0</v>
      </c>
      <c r="I25" t="str">
        <f>VLOOKUP($B25,Raw!$B$2:$DG$512,32,0)</f>
        <v>0</v>
      </c>
      <c r="J25" t="str">
        <f>VLOOKUP($B25,Raw!$B$2:$DG$512,33,0)</f>
        <v>0</v>
      </c>
      <c r="K25" t="str">
        <f>VLOOKUP($B25,Raw!$B$2:$DG$512,34,0)</f>
        <v>0</v>
      </c>
      <c r="L25" t="str">
        <f>VLOOKUP($B25,Raw!$B$2:$DG$512,35,0)</f>
        <v>0</v>
      </c>
      <c r="M25" t="str">
        <f>VLOOKUP($B25,Raw!$B$2:$DG$512,36,0)</f>
        <v>68.54</v>
      </c>
      <c r="N25" t="str">
        <f>VLOOKUP($B25,Raw!$B$2:$DG$512,37,0)</f>
        <v>2368.89</v>
      </c>
    </row>
    <row r="26" spans="1:14" x14ac:dyDescent="0.3">
      <c r="A26" t="str">
        <f>INDEX(Raw!$B$2:$C$512,MATCH('DPMS - Breakup of AUM - NA'!$B26,Raw!$B$2:$B$512,0),2)</f>
        <v>INP000002437</v>
      </c>
      <c r="B26" s="1" t="s">
        <v>584</v>
      </c>
      <c r="C26" t="str">
        <f>VLOOKUP($B26,Raw!$B$2:$DG$512,26,0)</f>
        <v>19.946</v>
      </c>
      <c r="D26" t="str">
        <f>VLOOKUP($B26,Raw!$B$2:$DG$512,27,0)</f>
        <v>0</v>
      </c>
      <c r="E26" t="str">
        <f>VLOOKUP($B26,Raw!$B$2:$DG$512,28,0)</f>
        <v>0</v>
      </c>
      <c r="F26" t="str">
        <f>VLOOKUP($B26,Raw!$B$2:$DG$512,29,0)</f>
        <v>0</v>
      </c>
      <c r="G26" t="str">
        <f>VLOOKUP($B26,Raw!$B$2:$DG$512,30,0)</f>
        <v>0</v>
      </c>
      <c r="H26" t="str">
        <f>VLOOKUP($B26,Raw!$B$2:$DG$512,31,0)</f>
        <v>0</v>
      </c>
      <c r="I26" t="str">
        <f>VLOOKUP($B26,Raw!$B$2:$DG$512,32,0)</f>
        <v>0</v>
      </c>
      <c r="J26" t="str">
        <f>VLOOKUP($B26,Raw!$B$2:$DG$512,33,0)</f>
        <v>0</v>
      </c>
      <c r="K26" t="str">
        <f>VLOOKUP($B26,Raw!$B$2:$DG$512,34,0)</f>
        <v>0</v>
      </c>
      <c r="L26" t="str">
        <f>VLOOKUP($B26,Raw!$B$2:$DG$512,35,0)</f>
        <v>14.968</v>
      </c>
      <c r="M26" t="str">
        <f>VLOOKUP($B26,Raw!$B$2:$DG$512,36,0)</f>
        <v>0.562</v>
      </c>
      <c r="N26" t="str">
        <f>VLOOKUP($B26,Raw!$B$2:$DG$512,37,0)</f>
        <v>35.476</v>
      </c>
    </row>
    <row r="27" spans="1:14" x14ac:dyDescent="0.3">
      <c r="A27" t="str">
        <f>INDEX(Raw!$B$2:$C$512,MATCH('DPMS - Breakup of AUM - NA'!$B27,Raw!$B$2:$B$512,0),2)</f>
        <v>INP000008589</v>
      </c>
      <c r="B27" s="1" t="s">
        <v>596</v>
      </c>
      <c r="C27" t="str">
        <f>VLOOKUP($B27,Raw!$B$2:$DG$512,26,0)</f>
        <v>0</v>
      </c>
      <c r="D27" t="str">
        <f>VLOOKUP($B27,Raw!$B$2:$DG$512,27,0)</f>
        <v>0</v>
      </c>
      <c r="E27" t="str">
        <f>VLOOKUP($B27,Raw!$B$2:$DG$512,28,0)</f>
        <v>0</v>
      </c>
      <c r="F27" t="str">
        <f>VLOOKUP($B27,Raw!$B$2:$DG$512,29,0)</f>
        <v>0</v>
      </c>
      <c r="G27" t="str">
        <f>VLOOKUP($B27,Raw!$B$2:$DG$512,30,0)</f>
        <v>0</v>
      </c>
      <c r="H27" t="str">
        <f>VLOOKUP($B27,Raw!$B$2:$DG$512,31,0)</f>
        <v>0</v>
      </c>
      <c r="I27" t="str">
        <f>VLOOKUP($B27,Raw!$B$2:$DG$512,32,0)</f>
        <v>0</v>
      </c>
      <c r="J27" t="str">
        <f>VLOOKUP($B27,Raw!$B$2:$DG$512,33,0)</f>
        <v>0</v>
      </c>
      <c r="K27" t="str">
        <f>VLOOKUP($B27,Raw!$B$2:$DG$512,34,0)</f>
        <v>0</v>
      </c>
      <c r="L27" t="str">
        <f>VLOOKUP($B27,Raw!$B$2:$DG$512,35,0)</f>
        <v>0</v>
      </c>
      <c r="M27" t="str">
        <f>VLOOKUP($B27,Raw!$B$2:$DG$512,36,0)</f>
        <v>0</v>
      </c>
      <c r="N27" t="str">
        <f>VLOOKUP($B27,Raw!$B$2:$DG$512,37,0)</f>
        <v>0</v>
      </c>
    </row>
    <row r="28" spans="1:14" x14ac:dyDescent="0.3">
      <c r="A28" t="str">
        <f>INDEX(Raw!$B$2:$C$512,MATCH('DPMS - Breakup of AUM - NA'!$B28,Raw!$B$2:$B$512,0),2)</f>
        <v>INP000006518</v>
      </c>
      <c r="B28" s="1" t="s">
        <v>605</v>
      </c>
      <c r="C28" t="str">
        <f>VLOOKUP($B28,Raw!$B$2:$DG$512,26,0)</f>
        <v>98.89</v>
      </c>
      <c r="D28" t="str">
        <f>VLOOKUP($B28,Raw!$B$2:$DG$512,27,0)</f>
        <v>1.85</v>
      </c>
      <c r="E28" t="str">
        <f>VLOOKUP($B28,Raw!$B$2:$DG$512,28,0)</f>
        <v>0</v>
      </c>
      <c r="F28" t="str">
        <f>VLOOKUP($B28,Raw!$B$2:$DG$512,29,0)</f>
        <v>0</v>
      </c>
      <c r="G28" t="str">
        <f>VLOOKUP($B28,Raw!$B$2:$DG$512,30,0)</f>
        <v>0</v>
      </c>
      <c r="H28" t="str">
        <f>VLOOKUP($B28,Raw!$B$2:$DG$512,31,0)</f>
        <v>0</v>
      </c>
      <c r="I28" t="str">
        <f>VLOOKUP($B28,Raw!$B$2:$DG$512,32,0)</f>
        <v>0</v>
      </c>
      <c r="J28" t="str">
        <f>VLOOKUP($B28,Raw!$B$2:$DG$512,33,0)</f>
        <v>0</v>
      </c>
      <c r="K28" t="str">
        <f>VLOOKUP($B28,Raw!$B$2:$DG$512,34,0)</f>
        <v>0</v>
      </c>
      <c r="L28" t="str">
        <f>VLOOKUP($B28,Raw!$B$2:$DG$512,35,0)</f>
        <v>0</v>
      </c>
      <c r="M28" t="str">
        <f>VLOOKUP($B28,Raw!$B$2:$DG$512,36,0)</f>
        <v>0.15</v>
      </c>
      <c r="N28" t="str">
        <f>VLOOKUP($B28,Raw!$B$2:$DG$512,37,0)</f>
        <v>100.89</v>
      </c>
    </row>
    <row r="29" spans="1:14" x14ac:dyDescent="0.3">
      <c r="A29" t="str">
        <f>INDEX(Raw!$B$2:$C$512,MATCH('DPMS - Breakup of AUM - NA'!$B29,Raw!$B$2:$B$512,0),2)</f>
        <v>INP000007401</v>
      </c>
      <c r="B29" s="1" t="s">
        <v>629</v>
      </c>
      <c r="C29" t="str">
        <f>VLOOKUP($B29,Raw!$B$2:$DG$512,26,0)</f>
        <v>16.72</v>
      </c>
      <c r="D29" t="str">
        <f>VLOOKUP($B29,Raw!$B$2:$DG$512,27,0)</f>
        <v>0</v>
      </c>
      <c r="E29" t="str">
        <f>VLOOKUP($B29,Raw!$B$2:$DG$512,28,0)</f>
        <v>0</v>
      </c>
      <c r="F29" t="str">
        <f>VLOOKUP($B29,Raw!$B$2:$DG$512,29,0)</f>
        <v>0</v>
      </c>
      <c r="G29" t="str">
        <f>VLOOKUP($B29,Raw!$B$2:$DG$512,30,0)</f>
        <v>0</v>
      </c>
      <c r="H29" t="str">
        <f>VLOOKUP($B29,Raw!$B$2:$DG$512,31,0)</f>
        <v>0</v>
      </c>
      <c r="I29" t="str">
        <f>VLOOKUP($B29,Raw!$B$2:$DG$512,32,0)</f>
        <v>0</v>
      </c>
      <c r="J29" t="str">
        <f>VLOOKUP($B29,Raw!$B$2:$DG$512,33,0)</f>
        <v>0</v>
      </c>
      <c r="K29" t="str">
        <f>VLOOKUP($B29,Raw!$B$2:$DG$512,34,0)</f>
        <v>0</v>
      </c>
      <c r="L29" t="str">
        <f>VLOOKUP($B29,Raw!$B$2:$DG$512,35,0)</f>
        <v>2.01</v>
      </c>
      <c r="M29" t="str">
        <f>VLOOKUP($B29,Raw!$B$2:$DG$512,36,0)</f>
        <v>0.34</v>
      </c>
      <c r="N29" t="str">
        <f>VLOOKUP($B29,Raw!$B$2:$DG$512,37,0)</f>
        <v>19.07</v>
      </c>
    </row>
    <row r="30" spans="1:14" x14ac:dyDescent="0.3">
      <c r="A30" t="str">
        <f>INDEX(Raw!$B$2:$C$512,MATCH('DPMS - Breakup of AUM - NA'!$B30,Raw!$B$2:$B$512,0),2)</f>
        <v>INP000005059</v>
      </c>
      <c r="B30" s="1" t="s">
        <v>645</v>
      </c>
      <c r="C30" t="str">
        <f>VLOOKUP($B30,Raw!$B$2:$DG$512,26,0)</f>
        <v>2403.86</v>
      </c>
      <c r="D30" t="str">
        <f>VLOOKUP($B30,Raw!$B$2:$DG$512,27,0)</f>
        <v>0</v>
      </c>
      <c r="E30" t="str">
        <f>VLOOKUP($B30,Raw!$B$2:$DG$512,28,0)</f>
        <v>23.63</v>
      </c>
      <c r="F30" t="str">
        <f>VLOOKUP($B30,Raw!$B$2:$DG$512,29,0)</f>
        <v>0</v>
      </c>
      <c r="G30" t="str">
        <f>VLOOKUP($B30,Raw!$B$2:$DG$512,30,0)</f>
        <v>0</v>
      </c>
      <c r="H30" t="str">
        <f>VLOOKUP($B30,Raw!$B$2:$DG$512,31,0)</f>
        <v>0</v>
      </c>
      <c r="I30" t="str">
        <f>VLOOKUP($B30,Raw!$B$2:$DG$512,32,0)</f>
        <v>0</v>
      </c>
      <c r="J30" t="str">
        <f>VLOOKUP($B30,Raw!$B$2:$DG$512,33,0)</f>
        <v>0</v>
      </c>
      <c r="K30" t="str">
        <f>VLOOKUP($B30,Raw!$B$2:$DG$512,34,0)</f>
        <v>0</v>
      </c>
      <c r="L30" t="str">
        <f>VLOOKUP($B30,Raw!$B$2:$DG$512,35,0)</f>
        <v>5.79</v>
      </c>
      <c r="M30" t="str">
        <f>VLOOKUP($B30,Raw!$B$2:$DG$512,36,0)</f>
        <v>35.84</v>
      </c>
      <c r="N30" t="str">
        <f>VLOOKUP($B30,Raw!$B$2:$DG$512,37,0)</f>
        <v>2469.12</v>
      </c>
    </row>
    <row r="31" spans="1:14" x14ac:dyDescent="0.3">
      <c r="A31" t="str">
        <f>INDEX(Raw!$B$2:$C$512,MATCH('DPMS - Breakup of AUM - NA'!$B31,Raw!$B$2:$B$512,0),2)</f>
        <v>INP000007465</v>
      </c>
      <c r="B31" s="1" t="s">
        <v>686</v>
      </c>
      <c r="C31" t="str">
        <f>VLOOKUP($B31,Raw!$B$2:$DG$512,26,0)</f>
        <v>606.1</v>
      </c>
      <c r="D31" t="str">
        <f>VLOOKUP($B31,Raw!$B$2:$DG$512,27,0)</f>
        <v>0</v>
      </c>
      <c r="E31" t="str">
        <f>VLOOKUP($B31,Raw!$B$2:$DG$512,28,0)</f>
        <v>0</v>
      </c>
      <c r="F31" t="str">
        <f>VLOOKUP($B31,Raw!$B$2:$DG$512,29,0)</f>
        <v>0</v>
      </c>
      <c r="G31" t="str">
        <f>VLOOKUP($B31,Raw!$B$2:$DG$512,30,0)</f>
        <v>0</v>
      </c>
      <c r="H31" t="str">
        <f>VLOOKUP($B31,Raw!$B$2:$DG$512,31,0)</f>
        <v>0</v>
      </c>
      <c r="I31" t="str">
        <f>VLOOKUP($B31,Raw!$B$2:$DG$512,32,0)</f>
        <v>0</v>
      </c>
      <c r="J31" t="str">
        <f>VLOOKUP($B31,Raw!$B$2:$DG$512,33,0)</f>
        <v>0</v>
      </c>
      <c r="K31" t="str">
        <f>VLOOKUP($B31,Raw!$B$2:$DG$512,34,0)</f>
        <v>0</v>
      </c>
      <c r="L31" t="str">
        <f>VLOOKUP($B31,Raw!$B$2:$DG$512,35,0)</f>
        <v>44.75</v>
      </c>
      <c r="M31" t="str">
        <f>VLOOKUP($B31,Raw!$B$2:$DG$512,36,0)</f>
        <v>38.88</v>
      </c>
      <c r="N31" t="str">
        <f>VLOOKUP($B31,Raw!$B$2:$DG$512,37,0)</f>
        <v>689.73</v>
      </c>
    </row>
    <row r="32" spans="1:14" x14ac:dyDescent="0.3">
      <c r="A32" t="str">
        <f>INDEX(Raw!$B$2:$C$512,MATCH('DPMS - Breakup of AUM - NA'!$B32,Raw!$B$2:$B$512,0),2)</f>
        <v>INP000000282</v>
      </c>
      <c r="B32" s="1" t="s">
        <v>721</v>
      </c>
      <c r="C32" t="str">
        <f>VLOOKUP($B32,Raw!$B$2:$DG$512,26,0)</f>
        <v>758.45</v>
      </c>
      <c r="D32" t="str">
        <f>VLOOKUP($B32,Raw!$B$2:$DG$512,27,0)</f>
        <v>0</v>
      </c>
      <c r="E32" t="str">
        <f>VLOOKUP($B32,Raw!$B$2:$DG$512,28,0)</f>
        <v>0</v>
      </c>
      <c r="F32" t="str">
        <f>VLOOKUP($B32,Raw!$B$2:$DG$512,29,0)</f>
        <v>0</v>
      </c>
      <c r="G32" t="str">
        <f>VLOOKUP($B32,Raw!$B$2:$DG$512,30,0)</f>
        <v>0</v>
      </c>
      <c r="H32" t="str">
        <f>VLOOKUP($B32,Raw!$B$2:$DG$512,31,0)</f>
        <v>0</v>
      </c>
      <c r="I32" t="str">
        <f>VLOOKUP($B32,Raw!$B$2:$DG$512,32,0)</f>
        <v>0</v>
      </c>
      <c r="J32" t="str">
        <f>VLOOKUP($B32,Raw!$B$2:$DG$512,33,0)</f>
        <v>0</v>
      </c>
      <c r="K32" t="str">
        <f>VLOOKUP($B32,Raw!$B$2:$DG$512,34,0)</f>
        <v>0</v>
      </c>
      <c r="L32" t="str">
        <f>VLOOKUP($B32,Raw!$B$2:$DG$512,35,0)</f>
        <v>11.04</v>
      </c>
      <c r="M32" t="str">
        <f>VLOOKUP($B32,Raw!$B$2:$DG$512,36,0)</f>
        <v>27.48</v>
      </c>
      <c r="N32" t="str">
        <f>VLOOKUP($B32,Raw!$B$2:$DG$512,37,0)</f>
        <v>796.97</v>
      </c>
    </row>
    <row r="33" spans="1:14" x14ac:dyDescent="0.3">
      <c r="A33" t="str">
        <f>INDEX(Raw!$B$2:$C$512,MATCH('DPMS - Breakup of AUM - NA'!$B33,Raw!$B$2:$B$512,0),2)</f>
        <v>INP000001546</v>
      </c>
      <c r="B33" s="1" t="s">
        <v>744</v>
      </c>
      <c r="C33" t="str">
        <f>VLOOKUP($B33,Raw!$B$2:$DG$512,26,0)</f>
        <v>0</v>
      </c>
      <c r="D33" t="str">
        <f>VLOOKUP($B33,Raw!$B$2:$DG$512,27,0)</f>
        <v>0</v>
      </c>
      <c r="E33" t="str">
        <f>VLOOKUP($B33,Raw!$B$2:$DG$512,28,0)</f>
        <v>0</v>
      </c>
      <c r="F33" t="str">
        <f>VLOOKUP($B33,Raw!$B$2:$DG$512,29,0)</f>
        <v>0</v>
      </c>
      <c r="G33" t="str">
        <f>VLOOKUP($B33,Raw!$B$2:$DG$512,30,0)</f>
        <v>0</v>
      </c>
      <c r="H33" t="str">
        <f>VLOOKUP($B33,Raw!$B$2:$DG$512,31,0)</f>
        <v>0</v>
      </c>
      <c r="I33" t="str">
        <f>VLOOKUP($B33,Raw!$B$2:$DG$512,32,0)</f>
        <v>0</v>
      </c>
      <c r="J33" t="str">
        <f>VLOOKUP($B33,Raw!$B$2:$DG$512,33,0)</f>
        <v>0</v>
      </c>
      <c r="K33" t="str">
        <f>VLOOKUP($B33,Raw!$B$2:$DG$512,34,0)</f>
        <v>0</v>
      </c>
      <c r="L33" t="str">
        <f>VLOOKUP($B33,Raw!$B$2:$DG$512,35,0)</f>
        <v>0</v>
      </c>
      <c r="M33" t="str">
        <f>VLOOKUP($B33,Raw!$B$2:$DG$512,36,0)</f>
        <v>0</v>
      </c>
      <c r="N33" t="str">
        <f>VLOOKUP($B33,Raw!$B$2:$DG$512,37,0)</f>
        <v>0</v>
      </c>
    </row>
    <row r="34" spans="1:14" x14ac:dyDescent="0.3">
      <c r="A34" t="str">
        <f>INDEX(Raw!$B$2:$C$512,MATCH('DPMS - Breakup of AUM - NA'!$B34,Raw!$B$2:$B$512,0),2)</f>
        <v>INP000002429</v>
      </c>
      <c r="B34" s="1" t="s">
        <v>751</v>
      </c>
      <c r="C34" t="str">
        <f>VLOOKUP($B34,Raw!$B$2:$DG$512,26,0)</f>
        <v>0</v>
      </c>
      <c r="D34" t="str">
        <f>VLOOKUP($B34,Raw!$B$2:$DG$512,27,0)</f>
        <v>0</v>
      </c>
      <c r="E34" t="str">
        <f>VLOOKUP($B34,Raw!$B$2:$DG$512,28,0)</f>
        <v>0</v>
      </c>
      <c r="F34" t="str">
        <f>VLOOKUP($B34,Raw!$B$2:$DG$512,29,0)</f>
        <v>0</v>
      </c>
      <c r="G34" t="str">
        <f>VLOOKUP($B34,Raw!$B$2:$DG$512,30,0)</f>
        <v>0</v>
      </c>
      <c r="H34" t="str">
        <f>VLOOKUP($B34,Raw!$B$2:$DG$512,31,0)</f>
        <v>0</v>
      </c>
      <c r="I34" t="str">
        <f>VLOOKUP($B34,Raw!$B$2:$DG$512,32,0)</f>
        <v>0</v>
      </c>
      <c r="J34" t="str">
        <f>VLOOKUP($B34,Raw!$B$2:$DG$512,33,0)</f>
        <v>0</v>
      </c>
      <c r="K34" t="str">
        <f>VLOOKUP($B34,Raw!$B$2:$DG$512,34,0)</f>
        <v>0</v>
      </c>
      <c r="L34" t="str">
        <f>VLOOKUP($B34,Raw!$B$2:$DG$512,35,0)</f>
        <v>0</v>
      </c>
      <c r="M34" t="str">
        <f>VLOOKUP($B34,Raw!$B$2:$DG$512,36,0)</f>
        <v>0</v>
      </c>
      <c r="N34" t="str">
        <f>VLOOKUP($B34,Raw!$B$2:$DG$512,37,0)</f>
        <v>0</v>
      </c>
    </row>
    <row r="35" spans="1:14" x14ac:dyDescent="0.3">
      <c r="A35" t="str">
        <f>INDEX(Raw!$B$2:$C$512,MATCH('DPMS - Breakup of AUM - NA'!$B35,Raw!$B$2:$B$512,0),2)</f>
        <v>INP000008729</v>
      </c>
      <c r="B35" s="1" t="s">
        <v>754</v>
      </c>
      <c r="C35" t="str">
        <f>VLOOKUP($B35,Raw!$B$2:$DG$512,26,0)</f>
        <v>0</v>
      </c>
      <c r="D35" t="str">
        <f>VLOOKUP($B35,Raw!$B$2:$DG$512,27,0)</f>
        <v>0</v>
      </c>
      <c r="E35" t="str">
        <f>VLOOKUP($B35,Raw!$B$2:$DG$512,28,0)</f>
        <v>0</v>
      </c>
      <c r="F35" t="str">
        <f>VLOOKUP($B35,Raw!$B$2:$DG$512,29,0)</f>
        <v>0</v>
      </c>
      <c r="G35" t="str">
        <f>VLOOKUP($B35,Raw!$B$2:$DG$512,30,0)</f>
        <v>0</v>
      </c>
      <c r="H35" t="str">
        <f>VLOOKUP($B35,Raw!$B$2:$DG$512,31,0)</f>
        <v>0</v>
      </c>
      <c r="I35" t="str">
        <f>VLOOKUP($B35,Raw!$B$2:$DG$512,32,0)</f>
        <v>0</v>
      </c>
      <c r="J35" t="str">
        <f>VLOOKUP($B35,Raw!$B$2:$DG$512,33,0)</f>
        <v>0</v>
      </c>
      <c r="K35" t="str">
        <f>VLOOKUP($B35,Raw!$B$2:$DG$512,34,0)</f>
        <v>0</v>
      </c>
      <c r="L35" t="str">
        <f>VLOOKUP($B35,Raw!$B$2:$DG$512,35,0)</f>
        <v>0</v>
      </c>
      <c r="M35" t="str">
        <f>VLOOKUP($B35,Raw!$B$2:$DG$512,36,0)</f>
        <v>0</v>
      </c>
      <c r="N35" t="str">
        <f>VLOOKUP($B35,Raw!$B$2:$DG$512,37,0)</f>
        <v>0</v>
      </c>
    </row>
    <row r="36" spans="1:14" x14ac:dyDescent="0.3">
      <c r="A36" t="str">
        <f>INDEX(Raw!$B$2:$C$512,MATCH('DPMS - Breakup of AUM - NA'!$B36,Raw!$B$2:$B$512,0),2)</f>
        <v>INP000008552</v>
      </c>
      <c r="B36" s="1" t="s">
        <v>763</v>
      </c>
      <c r="C36" t="str">
        <f>VLOOKUP($B36,Raw!$B$2:$DG$512,26,0)</f>
        <v>28.92</v>
      </c>
      <c r="D36" t="str">
        <f>VLOOKUP($B36,Raw!$B$2:$DG$512,27,0)</f>
        <v>0</v>
      </c>
      <c r="E36" t="str">
        <f>VLOOKUP($B36,Raw!$B$2:$DG$512,28,0)</f>
        <v>0</v>
      </c>
      <c r="F36" t="str">
        <f>VLOOKUP($B36,Raw!$B$2:$DG$512,29,0)</f>
        <v>0</v>
      </c>
      <c r="G36" t="str">
        <f>VLOOKUP($B36,Raw!$B$2:$DG$512,30,0)</f>
        <v>0</v>
      </c>
      <c r="H36" t="str">
        <f>VLOOKUP($B36,Raw!$B$2:$DG$512,31,0)</f>
        <v>0</v>
      </c>
      <c r="I36" t="str">
        <f>VLOOKUP($B36,Raw!$B$2:$DG$512,32,0)</f>
        <v>0</v>
      </c>
      <c r="J36" t="str">
        <f>VLOOKUP($B36,Raw!$B$2:$DG$512,33,0)</f>
        <v>0</v>
      </c>
      <c r="K36" t="str">
        <f>VLOOKUP($B36,Raw!$B$2:$DG$512,34,0)</f>
        <v>0</v>
      </c>
      <c r="L36" t="str">
        <f>VLOOKUP($B36,Raw!$B$2:$DG$512,35,0)</f>
        <v>0.01</v>
      </c>
      <c r="M36" t="str">
        <f>VLOOKUP($B36,Raw!$B$2:$DG$512,36,0)</f>
        <v>0.16</v>
      </c>
      <c r="N36" t="str">
        <f>VLOOKUP($B36,Raw!$B$2:$DG$512,37,0)</f>
        <v>29.09</v>
      </c>
    </row>
    <row r="37" spans="1:14" x14ac:dyDescent="0.3">
      <c r="A37" t="str">
        <f>INDEX(Raw!$B$2:$C$512,MATCH('DPMS - Breakup of AUM - NA'!$B37,Raw!$B$2:$B$512,0),2)</f>
        <v>INP000007225</v>
      </c>
      <c r="B37" s="1" t="s">
        <v>780</v>
      </c>
      <c r="C37" t="str">
        <f>VLOOKUP($B37,Raw!$B$2:$DG$512,26,0)</f>
        <v>57.86</v>
      </c>
      <c r="D37" t="str">
        <f>VLOOKUP($B37,Raw!$B$2:$DG$512,27,0)</f>
        <v>0</v>
      </c>
      <c r="E37" t="str">
        <f>VLOOKUP($B37,Raw!$B$2:$DG$512,28,0)</f>
        <v>0.87</v>
      </c>
      <c r="F37" t="str">
        <f>VLOOKUP($B37,Raw!$B$2:$DG$512,29,0)</f>
        <v>0</v>
      </c>
      <c r="G37" t="str">
        <f>VLOOKUP($B37,Raw!$B$2:$DG$512,30,0)</f>
        <v>0</v>
      </c>
      <c r="H37" t="str">
        <f>VLOOKUP($B37,Raw!$B$2:$DG$512,31,0)</f>
        <v>0</v>
      </c>
      <c r="I37" t="str">
        <f>VLOOKUP($B37,Raw!$B$2:$DG$512,32,0)</f>
        <v>0</v>
      </c>
      <c r="J37" t="str">
        <f>VLOOKUP($B37,Raw!$B$2:$DG$512,33,0)</f>
        <v>0</v>
      </c>
      <c r="K37" t="str">
        <f>VLOOKUP($B37,Raw!$B$2:$DG$512,34,0)</f>
        <v>0</v>
      </c>
      <c r="L37" t="str">
        <f>VLOOKUP($B37,Raw!$B$2:$DG$512,35,0)</f>
        <v>1.29</v>
      </c>
      <c r="M37" t="str">
        <f>VLOOKUP($B37,Raw!$B$2:$DG$512,36,0)</f>
        <v>4.36</v>
      </c>
      <c r="N37" t="str">
        <f>VLOOKUP($B37,Raw!$B$2:$DG$512,37,0)</f>
        <v>64.38</v>
      </c>
    </row>
    <row r="38" spans="1:14" x14ac:dyDescent="0.3">
      <c r="A38" t="str">
        <f>INDEX(Raw!$B$2:$C$512,MATCH('DPMS - Breakup of AUM - NA'!$B38,Raw!$B$2:$B$512,0),2)</f>
        <v>INP000004680</v>
      </c>
      <c r="B38" s="1" t="s">
        <v>804</v>
      </c>
      <c r="C38" t="str">
        <f>VLOOKUP($B38,Raw!$B$2:$DG$512,26,0)</f>
        <v>51.04</v>
      </c>
      <c r="D38" t="str">
        <f>VLOOKUP($B38,Raw!$B$2:$DG$512,27,0)</f>
        <v>0</v>
      </c>
      <c r="E38" t="str">
        <f>VLOOKUP($B38,Raw!$B$2:$DG$512,28,0)</f>
        <v>0.06</v>
      </c>
      <c r="F38" t="str">
        <f>VLOOKUP($B38,Raw!$B$2:$DG$512,29,0)</f>
        <v>0</v>
      </c>
      <c r="G38" t="str">
        <f>VLOOKUP($B38,Raw!$B$2:$DG$512,30,0)</f>
        <v>0</v>
      </c>
      <c r="H38" t="str">
        <f>VLOOKUP($B38,Raw!$B$2:$DG$512,31,0)</f>
        <v>0</v>
      </c>
      <c r="I38" t="str">
        <f>VLOOKUP($B38,Raw!$B$2:$DG$512,32,0)</f>
        <v>0</v>
      </c>
      <c r="J38" t="str">
        <f>VLOOKUP($B38,Raw!$B$2:$DG$512,33,0)</f>
        <v>0</v>
      </c>
      <c r="K38" t="str">
        <f>VLOOKUP($B38,Raw!$B$2:$DG$512,34,0)</f>
        <v>0</v>
      </c>
      <c r="L38" t="str">
        <f>VLOOKUP($B38,Raw!$B$2:$DG$512,35,0)</f>
        <v>0.03</v>
      </c>
      <c r="M38" t="str">
        <f>VLOOKUP($B38,Raw!$B$2:$DG$512,36,0)</f>
        <v>0.21</v>
      </c>
      <c r="N38" t="str">
        <f>VLOOKUP($B38,Raw!$B$2:$DG$512,37,0)</f>
        <v>51.34</v>
      </c>
    </row>
    <row r="39" spans="1:14" x14ac:dyDescent="0.3">
      <c r="A39" t="str">
        <f>INDEX(Raw!$B$2:$C$512,MATCH('DPMS - Breakup of AUM - NA'!$B39,Raw!$B$2:$B$512,0),2)</f>
        <v>INP000005801</v>
      </c>
      <c r="B39" s="1" t="s">
        <v>818</v>
      </c>
      <c r="C39" t="str">
        <f>VLOOKUP($B39,Raw!$B$2:$DG$512,26,0)</f>
        <v>190.16</v>
      </c>
      <c r="D39" t="str">
        <f>VLOOKUP($B39,Raw!$B$2:$DG$512,27,0)</f>
        <v>0</v>
      </c>
      <c r="E39" t="str">
        <f>VLOOKUP($B39,Raw!$B$2:$DG$512,28,0)</f>
        <v>0.02</v>
      </c>
      <c r="F39" t="str">
        <f>VLOOKUP($B39,Raw!$B$2:$DG$512,29,0)</f>
        <v>0</v>
      </c>
      <c r="G39" t="str">
        <f>VLOOKUP($B39,Raw!$B$2:$DG$512,30,0)</f>
        <v>0</v>
      </c>
      <c r="H39" t="str">
        <f>VLOOKUP($B39,Raw!$B$2:$DG$512,31,0)</f>
        <v>0</v>
      </c>
      <c r="I39" t="str">
        <f>VLOOKUP($B39,Raw!$B$2:$DG$512,32,0)</f>
        <v>0</v>
      </c>
      <c r="J39" t="str">
        <f>VLOOKUP($B39,Raw!$B$2:$DG$512,33,0)</f>
        <v>0</v>
      </c>
      <c r="K39" t="str">
        <f>VLOOKUP($B39,Raw!$B$2:$DG$512,34,0)</f>
        <v>0</v>
      </c>
      <c r="L39" t="str">
        <f>VLOOKUP($B39,Raw!$B$2:$DG$512,35,0)</f>
        <v>16.31</v>
      </c>
      <c r="M39" t="str">
        <f>VLOOKUP($B39,Raw!$B$2:$DG$512,36,0)</f>
        <v>5.47</v>
      </c>
      <c r="N39" t="str">
        <f>VLOOKUP($B39,Raw!$B$2:$DG$512,37,0)</f>
        <v>211.96</v>
      </c>
    </row>
    <row r="40" spans="1:14" x14ac:dyDescent="0.3">
      <c r="A40" t="str">
        <f>INDEX(Raw!$B$2:$C$512,MATCH('DPMS - Breakup of AUM - NA'!$B40,Raw!$B$2:$B$512,0),2)</f>
        <v>INP000008066</v>
      </c>
      <c r="B40" s="1" t="s">
        <v>855</v>
      </c>
      <c r="C40" t="str">
        <f>VLOOKUP($B40,Raw!$B$2:$DG$512,26,0)</f>
        <v>23831.03</v>
      </c>
      <c r="D40" t="str">
        <f>VLOOKUP($B40,Raw!$B$2:$DG$512,27,0)</f>
        <v>0</v>
      </c>
      <c r="E40" t="str">
        <f>VLOOKUP($B40,Raw!$B$2:$DG$512,28,0)</f>
        <v>0</v>
      </c>
      <c r="F40" t="str">
        <f>VLOOKUP($B40,Raw!$B$2:$DG$512,29,0)</f>
        <v>0</v>
      </c>
      <c r="G40" t="str">
        <f>VLOOKUP($B40,Raw!$B$2:$DG$512,30,0)</f>
        <v>0</v>
      </c>
      <c r="H40" t="str">
        <f>VLOOKUP($B40,Raw!$B$2:$DG$512,31,0)</f>
        <v>0</v>
      </c>
      <c r="I40" t="str">
        <f>VLOOKUP($B40,Raw!$B$2:$DG$512,32,0)</f>
        <v>0</v>
      </c>
      <c r="J40" t="str">
        <f>VLOOKUP($B40,Raw!$B$2:$DG$512,33,0)</f>
        <v>0</v>
      </c>
      <c r="K40" t="str">
        <f>VLOOKUP($B40,Raw!$B$2:$DG$512,34,0)</f>
        <v>0</v>
      </c>
      <c r="L40" t="str">
        <f>VLOOKUP($B40,Raw!$B$2:$DG$512,35,0)</f>
        <v>65.47</v>
      </c>
      <c r="M40" t="str">
        <f>VLOOKUP($B40,Raw!$B$2:$DG$512,36,0)</f>
        <v>367.58</v>
      </c>
      <c r="N40" t="str">
        <f>VLOOKUP($B40,Raw!$B$2:$DG$512,37,0)</f>
        <v>24264.08</v>
      </c>
    </row>
    <row r="41" spans="1:14" x14ac:dyDescent="0.3">
      <c r="A41" t="str">
        <f>INDEX(Raw!$B$2:$C$512,MATCH('DPMS - Breakup of AUM - NA'!$B41,Raw!$B$2:$B$512,0),2)</f>
        <v>INP000005713</v>
      </c>
      <c r="B41" s="1" t="s">
        <v>882</v>
      </c>
      <c r="C41" t="str">
        <f>VLOOKUP($B41,Raw!$B$2:$DG$512,26,0)</f>
        <v>0</v>
      </c>
      <c r="D41" t="str">
        <f>VLOOKUP($B41,Raw!$B$2:$DG$512,27,0)</f>
        <v>0</v>
      </c>
      <c r="E41" t="str">
        <f>VLOOKUP($B41,Raw!$B$2:$DG$512,28,0)</f>
        <v>0</v>
      </c>
      <c r="F41" t="str">
        <f>VLOOKUP($B41,Raw!$B$2:$DG$512,29,0)</f>
        <v>0</v>
      </c>
      <c r="G41" t="str">
        <f>VLOOKUP($B41,Raw!$B$2:$DG$512,30,0)</f>
        <v>0</v>
      </c>
      <c r="H41" t="str">
        <f>VLOOKUP($B41,Raw!$B$2:$DG$512,31,0)</f>
        <v>0</v>
      </c>
      <c r="I41" t="str">
        <f>VLOOKUP($B41,Raw!$B$2:$DG$512,32,0)</f>
        <v>0</v>
      </c>
      <c r="J41" t="str">
        <f>VLOOKUP($B41,Raw!$B$2:$DG$512,33,0)</f>
        <v>0</v>
      </c>
      <c r="K41" t="str">
        <f>VLOOKUP($B41,Raw!$B$2:$DG$512,34,0)</f>
        <v>0</v>
      </c>
      <c r="L41" t="str">
        <f>VLOOKUP($B41,Raw!$B$2:$DG$512,35,0)</f>
        <v>0</v>
      </c>
      <c r="M41" t="str">
        <f>VLOOKUP($B41,Raw!$B$2:$DG$512,36,0)</f>
        <v>0</v>
      </c>
      <c r="N41" t="str">
        <f>VLOOKUP($B41,Raw!$B$2:$DG$512,37,0)</f>
        <v>0</v>
      </c>
    </row>
    <row r="42" spans="1:14" x14ac:dyDescent="0.3">
      <c r="A42" t="str">
        <f>INDEX(Raw!$B$2:$C$512,MATCH('DPMS - Breakup of AUM - NA'!$B42,Raw!$B$2:$B$512,0),2)</f>
        <v>INP000007827</v>
      </c>
      <c r="B42" s="1" t="s">
        <v>893</v>
      </c>
      <c r="C42" t="str">
        <f>VLOOKUP($B42,Raw!$B$2:$DG$512,26,0)</f>
        <v>19.09</v>
      </c>
      <c r="D42" t="str">
        <f>VLOOKUP($B42,Raw!$B$2:$DG$512,27,0)</f>
        <v>0</v>
      </c>
      <c r="E42" t="str">
        <f>VLOOKUP($B42,Raw!$B$2:$DG$512,28,0)</f>
        <v>5.53</v>
      </c>
      <c r="F42" t="str">
        <f>VLOOKUP($B42,Raw!$B$2:$DG$512,29,0)</f>
        <v>0</v>
      </c>
      <c r="G42" t="str">
        <f>VLOOKUP($B42,Raw!$B$2:$DG$512,30,0)</f>
        <v>26.98</v>
      </c>
      <c r="H42" t="str">
        <f>VLOOKUP($B42,Raw!$B$2:$DG$512,31,0)</f>
        <v>0</v>
      </c>
      <c r="I42" t="str">
        <f>VLOOKUP($B42,Raw!$B$2:$DG$512,32,0)</f>
        <v>0</v>
      </c>
      <c r="J42" t="str">
        <f>VLOOKUP($B42,Raw!$B$2:$DG$512,33,0)</f>
        <v>0</v>
      </c>
      <c r="K42" t="str">
        <f>VLOOKUP($B42,Raw!$B$2:$DG$512,34,0)</f>
        <v>0</v>
      </c>
      <c r="L42" t="str">
        <f>VLOOKUP($B42,Raw!$B$2:$DG$512,35,0)</f>
        <v>217.74</v>
      </c>
      <c r="M42" t="str">
        <f>VLOOKUP($B42,Raw!$B$2:$DG$512,36,0)</f>
        <v>0.81</v>
      </c>
      <c r="N42" t="str">
        <f>VLOOKUP($B42,Raw!$B$2:$DG$512,37,0)</f>
        <v>270.15</v>
      </c>
    </row>
    <row r="43" spans="1:14" x14ac:dyDescent="0.3">
      <c r="A43" t="str">
        <f>INDEX(Raw!$B$2:$C$512,MATCH('DPMS - Breakup of AUM - NA'!$B43,Raw!$B$2:$B$512,0),2)</f>
        <v>INP000002536</v>
      </c>
      <c r="B43" s="1" t="s">
        <v>940</v>
      </c>
      <c r="C43" t="str">
        <f>VLOOKUP($B43,Raw!$B$2:$DG$512,26,0)</f>
        <v>85.25383</v>
      </c>
      <c r="D43" t="str">
        <f>VLOOKUP($B43,Raw!$B$2:$DG$512,27,0)</f>
        <v>0</v>
      </c>
      <c r="E43" t="str">
        <f>VLOOKUP($B43,Raw!$B$2:$DG$512,28,0)</f>
        <v>0</v>
      </c>
      <c r="F43" t="str">
        <f>VLOOKUP($B43,Raw!$B$2:$DG$512,29,0)</f>
        <v>0</v>
      </c>
      <c r="G43" t="str">
        <f>VLOOKUP($B43,Raw!$B$2:$DG$512,30,0)</f>
        <v>0</v>
      </c>
      <c r="H43" t="str">
        <f>VLOOKUP($B43,Raw!$B$2:$DG$512,31,0)</f>
        <v>0</v>
      </c>
      <c r="I43" t="str">
        <f>VLOOKUP($B43,Raw!$B$2:$DG$512,32,0)</f>
        <v>0</v>
      </c>
      <c r="J43" t="str">
        <f>VLOOKUP($B43,Raw!$B$2:$DG$512,33,0)</f>
        <v>0</v>
      </c>
      <c r="K43" t="str">
        <f>VLOOKUP($B43,Raw!$B$2:$DG$512,34,0)</f>
        <v>0</v>
      </c>
      <c r="L43" t="str">
        <f>VLOOKUP($B43,Raw!$B$2:$DG$512,35,0)</f>
        <v>0</v>
      </c>
      <c r="M43" t="str">
        <f>VLOOKUP($B43,Raw!$B$2:$DG$512,36,0)</f>
        <v>6.07539</v>
      </c>
      <c r="N43" t="str">
        <f>VLOOKUP($B43,Raw!$B$2:$DG$512,37,0)</f>
        <v>91.32922</v>
      </c>
    </row>
    <row r="44" spans="1:14" x14ac:dyDescent="0.3">
      <c r="A44" t="str">
        <f>INDEX(Raw!$B$2:$C$512,MATCH('DPMS - Breakup of AUM - NA'!$B44,Raw!$B$2:$B$512,0),2)</f>
        <v>INP000000530</v>
      </c>
      <c r="B44" s="1" t="s">
        <v>953</v>
      </c>
      <c r="C44" t="str">
        <f>VLOOKUP($B44,Raw!$B$2:$DG$512,26,0)</f>
        <v>43.63</v>
      </c>
      <c r="D44" t="str">
        <f>VLOOKUP($B44,Raw!$B$2:$DG$512,27,0)</f>
        <v>0</v>
      </c>
      <c r="E44" t="str">
        <f>VLOOKUP($B44,Raw!$B$2:$DG$512,28,0)</f>
        <v>0</v>
      </c>
      <c r="F44" t="str">
        <f>VLOOKUP($B44,Raw!$B$2:$DG$512,29,0)</f>
        <v>0</v>
      </c>
      <c r="G44" t="str">
        <f>VLOOKUP($B44,Raw!$B$2:$DG$512,30,0)</f>
        <v>0</v>
      </c>
      <c r="H44" t="str">
        <f>VLOOKUP($B44,Raw!$B$2:$DG$512,31,0)</f>
        <v>0</v>
      </c>
      <c r="I44" t="str">
        <f>VLOOKUP($B44,Raw!$B$2:$DG$512,32,0)</f>
        <v>0</v>
      </c>
      <c r="J44" t="str">
        <f>VLOOKUP($B44,Raw!$B$2:$DG$512,33,0)</f>
        <v>0</v>
      </c>
      <c r="K44" t="str">
        <f>VLOOKUP($B44,Raw!$B$2:$DG$512,34,0)</f>
        <v>0</v>
      </c>
      <c r="L44" t="str">
        <f>VLOOKUP($B44,Raw!$B$2:$DG$512,35,0)</f>
        <v>0</v>
      </c>
      <c r="M44" t="str">
        <f>VLOOKUP($B44,Raw!$B$2:$DG$512,36,0)</f>
        <v>0.08</v>
      </c>
      <c r="N44" t="str">
        <f>VLOOKUP($B44,Raw!$B$2:$DG$512,37,0)</f>
        <v>43.71</v>
      </c>
    </row>
    <row r="45" spans="1:14" x14ac:dyDescent="0.3">
      <c r="A45" t="str">
        <f>INDEX(Raw!$B$2:$C$512,MATCH('DPMS - Breakup of AUM - NA'!$B45,Raw!$B$2:$B$512,0),2)</f>
        <v>INP000006217</v>
      </c>
      <c r="B45" s="1" t="s">
        <v>967</v>
      </c>
      <c r="C45" t="str">
        <f>VLOOKUP($B45,Raw!$B$2:$DG$512,26,0)</f>
        <v>0</v>
      </c>
      <c r="D45" t="str">
        <f>VLOOKUP($B45,Raw!$B$2:$DG$512,27,0)</f>
        <v>0</v>
      </c>
      <c r="E45" t="str">
        <f>VLOOKUP($B45,Raw!$B$2:$DG$512,28,0)</f>
        <v>0</v>
      </c>
      <c r="F45" t="str">
        <f>VLOOKUP($B45,Raw!$B$2:$DG$512,29,0)</f>
        <v>0</v>
      </c>
      <c r="G45" t="str">
        <f>VLOOKUP($B45,Raw!$B$2:$DG$512,30,0)</f>
        <v>0</v>
      </c>
      <c r="H45" t="str">
        <f>VLOOKUP($B45,Raw!$B$2:$DG$512,31,0)</f>
        <v>0</v>
      </c>
      <c r="I45" t="str">
        <f>VLOOKUP($B45,Raw!$B$2:$DG$512,32,0)</f>
        <v>0</v>
      </c>
      <c r="J45" t="str">
        <f>VLOOKUP($B45,Raw!$B$2:$DG$512,33,0)</f>
        <v>0</v>
      </c>
      <c r="K45" t="str">
        <f>VLOOKUP($B45,Raw!$B$2:$DG$512,34,0)</f>
        <v>0</v>
      </c>
      <c r="L45" t="str">
        <f>VLOOKUP($B45,Raw!$B$2:$DG$512,35,0)</f>
        <v>0</v>
      </c>
      <c r="M45" t="str">
        <f>VLOOKUP($B45,Raw!$B$2:$DG$512,36,0)</f>
        <v>0</v>
      </c>
      <c r="N45" t="str">
        <f>VLOOKUP($B45,Raw!$B$2:$DG$512,37,0)</f>
        <v>0</v>
      </c>
    </row>
    <row r="46" spans="1:14" x14ac:dyDescent="0.3">
      <c r="A46" t="str">
        <f>INDEX(Raw!$B$2:$C$512,MATCH('DPMS - Breakup of AUM - NA'!$B46,Raw!$B$2:$B$512,0),2)</f>
        <v>INP000005810</v>
      </c>
      <c r="B46" s="1" t="s">
        <v>976</v>
      </c>
      <c r="C46" t="str">
        <f>VLOOKUP($B46,Raw!$B$2:$DG$512,26,0)</f>
        <v>965.6</v>
      </c>
      <c r="D46" t="str">
        <f>VLOOKUP($B46,Raw!$B$2:$DG$512,27,0)</f>
        <v>0</v>
      </c>
      <c r="E46" t="str">
        <f>VLOOKUP($B46,Raw!$B$2:$DG$512,28,0)</f>
        <v>0</v>
      </c>
      <c r="F46" t="str">
        <f>VLOOKUP($B46,Raw!$B$2:$DG$512,29,0)</f>
        <v>0</v>
      </c>
      <c r="G46" t="str">
        <f>VLOOKUP($B46,Raw!$B$2:$DG$512,30,0)</f>
        <v>0</v>
      </c>
      <c r="H46" t="str">
        <f>VLOOKUP($B46,Raw!$B$2:$DG$512,31,0)</f>
        <v>0</v>
      </c>
      <c r="I46" t="str">
        <f>VLOOKUP($B46,Raw!$B$2:$DG$512,32,0)</f>
        <v>0</v>
      </c>
      <c r="J46" t="str">
        <f>VLOOKUP($B46,Raw!$B$2:$DG$512,33,0)</f>
        <v>0</v>
      </c>
      <c r="K46" t="str">
        <f>VLOOKUP($B46,Raw!$B$2:$DG$512,34,0)</f>
        <v>0</v>
      </c>
      <c r="L46" t="str">
        <f>VLOOKUP($B46,Raw!$B$2:$DG$512,35,0)</f>
        <v>0</v>
      </c>
      <c r="M46" t="str">
        <f>VLOOKUP($B46,Raw!$B$2:$DG$512,36,0)</f>
        <v>40.4</v>
      </c>
      <c r="N46" t="str">
        <f>VLOOKUP($B46,Raw!$B$2:$DG$512,37,0)</f>
        <v>1006</v>
      </c>
    </row>
    <row r="47" spans="1:14" x14ac:dyDescent="0.3">
      <c r="A47" t="str">
        <f>INDEX(Raw!$B$2:$C$512,MATCH('DPMS - Breakup of AUM - NA'!$B47,Raw!$B$2:$B$512,0),2)</f>
        <v>INP000006934</v>
      </c>
      <c r="B47" s="1" t="s">
        <v>997</v>
      </c>
      <c r="C47" t="str">
        <f>VLOOKUP($B47,Raw!$B$2:$DG$512,26,0)</f>
        <v>467.2763</v>
      </c>
      <c r="D47" t="str">
        <f>VLOOKUP($B47,Raw!$B$2:$DG$512,27,0)</f>
        <v>0</v>
      </c>
      <c r="E47" t="str">
        <f>VLOOKUP($B47,Raw!$B$2:$DG$512,28,0)</f>
        <v>0</v>
      </c>
      <c r="F47" t="str">
        <f>VLOOKUP($B47,Raw!$B$2:$DG$512,29,0)</f>
        <v>0</v>
      </c>
      <c r="G47" t="str">
        <f>VLOOKUP($B47,Raw!$B$2:$DG$512,30,0)</f>
        <v>0</v>
      </c>
      <c r="H47" t="str">
        <f>VLOOKUP($B47,Raw!$B$2:$DG$512,31,0)</f>
        <v>0</v>
      </c>
      <c r="I47" t="str">
        <f>VLOOKUP($B47,Raw!$B$2:$DG$512,32,0)</f>
        <v>0</v>
      </c>
      <c r="J47" t="str">
        <f>VLOOKUP($B47,Raw!$B$2:$DG$512,33,0)</f>
        <v>0</v>
      </c>
      <c r="K47" t="str">
        <f>VLOOKUP($B47,Raw!$B$2:$DG$512,34,0)</f>
        <v>0</v>
      </c>
      <c r="L47" t="str">
        <f>VLOOKUP($B47,Raw!$B$2:$DG$512,35,0)</f>
        <v>17.1184</v>
      </c>
      <c r="M47" t="str">
        <f>VLOOKUP($B47,Raw!$B$2:$DG$512,36,0)</f>
        <v>31.6567</v>
      </c>
      <c r="N47" t="str">
        <f>VLOOKUP($B47,Raw!$B$2:$DG$512,37,0)</f>
        <v>516.0514</v>
      </c>
    </row>
    <row r="48" spans="1:14" x14ac:dyDescent="0.3">
      <c r="A48" t="str">
        <f>INDEX(Raw!$B$2:$C$512,MATCH('DPMS - Breakup of AUM - NA'!$B48,Raw!$B$2:$B$512,0),2)</f>
        <v>INP000003534</v>
      </c>
      <c r="B48" s="1" t="s">
        <v>1016</v>
      </c>
      <c r="C48" t="str">
        <f>VLOOKUP($B48,Raw!$B$2:$DG$512,26,0)</f>
        <v>1472.07</v>
      </c>
      <c r="D48" t="str">
        <f>VLOOKUP($B48,Raw!$B$2:$DG$512,27,0)</f>
        <v>0</v>
      </c>
      <c r="E48" t="str">
        <f>VLOOKUP($B48,Raw!$B$2:$DG$512,28,0)</f>
        <v>0</v>
      </c>
      <c r="F48" t="str">
        <f>VLOOKUP($B48,Raw!$B$2:$DG$512,29,0)</f>
        <v>0</v>
      </c>
      <c r="G48" t="str">
        <f>VLOOKUP($B48,Raw!$B$2:$DG$512,30,0)</f>
        <v>0</v>
      </c>
      <c r="H48" t="str">
        <f>VLOOKUP($B48,Raw!$B$2:$DG$512,31,0)</f>
        <v>0</v>
      </c>
      <c r="I48" t="str">
        <f>VLOOKUP($B48,Raw!$B$2:$DG$512,32,0)</f>
        <v>0</v>
      </c>
      <c r="J48" t="str">
        <f>VLOOKUP($B48,Raw!$B$2:$DG$512,33,0)</f>
        <v>0</v>
      </c>
      <c r="K48" t="str">
        <f>VLOOKUP($B48,Raw!$B$2:$DG$512,34,0)</f>
        <v>0</v>
      </c>
      <c r="L48" t="str">
        <f>VLOOKUP($B48,Raw!$B$2:$DG$512,35,0)</f>
        <v>14.83</v>
      </c>
      <c r="M48" t="str">
        <f>VLOOKUP($B48,Raw!$B$2:$DG$512,36,0)</f>
        <v>60.05</v>
      </c>
      <c r="N48" t="str">
        <f>VLOOKUP($B48,Raw!$B$2:$DG$512,37,0)</f>
        <v>1546.95</v>
      </c>
    </row>
    <row r="49" spans="1:14" x14ac:dyDescent="0.3">
      <c r="A49" t="str">
        <f>INDEX(Raw!$B$2:$C$512,MATCH('DPMS - Breakup of AUM - NA'!$B49,Raw!$B$2:$B$512,0),2)</f>
        <v>INP000000654</v>
      </c>
      <c r="B49" s="1" t="s">
        <v>1034</v>
      </c>
      <c r="C49" t="str">
        <f>VLOOKUP($B49,Raw!$B$2:$DG$512,26,0)</f>
        <v>3038.55</v>
      </c>
      <c r="D49" t="str">
        <f>VLOOKUP($B49,Raw!$B$2:$DG$512,27,0)</f>
        <v>0.05</v>
      </c>
      <c r="E49" t="str">
        <f>VLOOKUP($B49,Raw!$B$2:$DG$512,28,0)</f>
        <v>0</v>
      </c>
      <c r="F49" t="str">
        <f>VLOOKUP($B49,Raw!$B$2:$DG$512,29,0)</f>
        <v>0.25</v>
      </c>
      <c r="G49" t="str">
        <f>VLOOKUP($B49,Raw!$B$2:$DG$512,30,0)</f>
        <v>0</v>
      </c>
      <c r="H49" t="str">
        <f>VLOOKUP($B49,Raw!$B$2:$DG$512,31,0)</f>
        <v>0</v>
      </c>
      <c r="I49" t="str">
        <f>VLOOKUP($B49,Raw!$B$2:$DG$512,32,0)</f>
        <v>0</v>
      </c>
      <c r="J49" t="str">
        <f>VLOOKUP($B49,Raw!$B$2:$DG$512,33,0)</f>
        <v>0</v>
      </c>
      <c r="K49" t="str">
        <f>VLOOKUP($B49,Raw!$B$2:$DG$512,34,0)</f>
        <v>0</v>
      </c>
      <c r="L49" t="str">
        <f>VLOOKUP($B49,Raw!$B$2:$DG$512,35,0)</f>
        <v>96.42</v>
      </c>
      <c r="M49" t="str">
        <f>VLOOKUP($B49,Raw!$B$2:$DG$512,36,0)</f>
        <v>208.14</v>
      </c>
      <c r="N49" t="str">
        <f>VLOOKUP($B49,Raw!$B$2:$DG$512,37,0)</f>
        <v>3343.41</v>
      </c>
    </row>
    <row r="50" spans="1:14" x14ac:dyDescent="0.3">
      <c r="A50" t="str">
        <f>INDEX(Raw!$B$2:$C$512,MATCH('DPMS - Breakup of AUM - NA'!$B50,Raw!$B$2:$B$512,0),2)</f>
        <v>INP000007614</v>
      </c>
      <c r="B50" s="1" t="s">
        <v>1075</v>
      </c>
      <c r="C50" t="str">
        <f>VLOOKUP($B50,Raw!$B$2:$DG$512,26,0)</f>
        <v>244.79</v>
      </c>
      <c r="D50" t="str">
        <f>VLOOKUP($B50,Raw!$B$2:$DG$512,27,0)</f>
        <v>0</v>
      </c>
      <c r="E50" t="str">
        <f>VLOOKUP($B50,Raw!$B$2:$DG$512,28,0)</f>
        <v>0</v>
      </c>
      <c r="F50" t="str">
        <f>VLOOKUP($B50,Raw!$B$2:$DG$512,29,0)</f>
        <v>0.06</v>
      </c>
      <c r="G50" t="str">
        <f>VLOOKUP($B50,Raw!$B$2:$DG$512,30,0)</f>
        <v>0</v>
      </c>
      <c r="H50" t="str">
        <f>VLOOKUP($B50,Raw!$B$2:$DG$512,31,0)</f>
        <v>0</v>
      </c>
      <c r="I50" t="str">
        <f>VLOOKUP($B50,Raw!$B$2:$DG$512,32,0)</f>
        <v>0</v>
      </c>
      <c r="J50" t="str">
        <f>VLOOKUP($B50,Raw!$B$2:$DG$512,33,0)</f>
        <v>0</v>
      </c>
      <c r="K50" t="str">
        <f>VLOOKUP($B50,Raw!$B$2:$DG$512,34,0)</f>
        <v>0</v>
      </c>
      <c r="L50" t="str">
        <f>VLOOKUP($B50,Raw!$B$2:$DG$512,35,0)</f>
        <v>13.1</v>
      </c>
      <c r="M50" t="str">
        <f>VLOOKUP($B50,Raw!$B$2:$DG$512,36,0)</f>
        <v>8.14</v>
      </c>
      <c r="N50" t="str">
        <f>VLOOKUP($B50,Raw!$B$2:$DG$512,37,0)</f>
        <v>266.09</v>
      </c>
    </row>
    <row r="51" spans="1:14" x14ac:dyDescent="0.3">
      <c r="A51" t="str">
        <f>INDEX(Raw!$B$2:$C$512,MATCH('DPMS - Breakup of AUM - NA'!$B51,Raw!$B$2:$B$512,0),2)</f>
        <v>INP000006527</v>
      </c>
      <c r="B51" s="1" t="s">
        <v>1095</v>
      </c>
      <c r="C51" t="str">
        <f>VLOOKUP($B51,Raw!$B$2:$DG$512,26,0)</f>
        <v>80.49</v>
      </c>
      <c r="D51" t="str">
        <f>VLOOKUP($B51,Raw!$B$2:$DG$512,27,0)</f>
        <v>0</v>
      </c>
      <c r="E51" t="str">
        <f>VLOOKUP($B51,Raw!$B$2:$DG$512,28,0)</f>
        <v>0</v>
      </c>
      <c r="F51" t="str">
        <f>VLOOKUP($B51,Raw!$B$2:$DG$512,29,0)</f>
        <v>0</v>
      </c>
      <c r="G51" t="str">
        <f>VLOOKUP($B51,Raw!$B$2:$DG$512,30,0)</f>
        <v>0</v>
      </c>
      <c r="H51" t="str">
        <f>VLOOKUP($B51,Raw!$B$2:$DG$512,31,0)</f>
        <v>0</v>
      </c>
      <c r="I51" t="str">
        <f>VLOOKUP($B51,Raw!$B$2:$DG$512,32,0)</f>
        <v>0</v>
      </c>
      <c r="J51" t="str">
        <f>VLOOKUP($B51,Raw!$B$2:$DG$512,33,0)</f>
        <v>0</v>
      </c>
      <c r="K51" t="str">
        <f>VLOOKUP($B51,Raw!$B$2:$DG$512,34,0)</f>
        <v>0</v>
      </c>
      <c r="L51" t="str">
        <f>VLOOKUP($B51,Raw!$B$2:$DG$512,35,0)</f>
        <v>0.03</v>
      </c>
      <c r="M51" t="str">
        <f>VLOOKUP($B51,Raw!$B$2:$DG$512,36,0)</f>
        <v>2.29</v>
      </c>
      <c r="N51" t="str">
        <f>VLOOKUP($B51,Raw!$B$2:$DG$512,37,0)</f>
        <v>82.8</v>
      </c>
    </row>
    <row r="52" spans="1:14" x14ac:dyDescent="0.3">
      <c r="A52" t="str">
        <f>INDEX(Raw!$B$2:$C$512,MATCH('DPMS - Breakup of AUM - NA'!$B52,Raw!$B$2:$B$512,0),2)</f>
        <v>INP000008534</v>
      </c>
      <c r="B52" s="1" t="s">
        <v>1109</v>
      </c>
      <c r="C52" t="str">
        <f>VLOOKUP($B52,Raw!$B$2:$DG$512,26,0)</f>
        <v>39.13</v>
      </c>
      <c r="D52" t="str">
        <f>VLOOKUP($B52,Raw!$B$2:$DG$512,27,0)</f>
        <v>0</v>
      </c>
      <c r="E52" t="str">
        <f>VLOOKUP($B52,Raw!$B$2:$DG$512,28,0)</f>
        <v>0</v>
      </c>
      <c r="F52" t="str">
        <f>VLOOKUP($B52,Raw!$B$2:$DG$512,29,0)</f>
        <v>0</v>
      </c>
      <c r="G52" t="str">
        <f>VLOOKUP($B52,Raw!$B$2:$DG$512,30,0)</f>
        <v>0</v>
      </c>
      <c r="H52" t="str">
        <f>VLOOKUP($B52,Raw!$B$2:$DG$512,31,0)</f>
        <v>0</v>
      </c>
      <c r="I52" t="str">
        <f>VLOOKUP($B52,Raw!$B$2:$DG$512,32,0)</f>
        <v>0</v>
      </c>
      <c r="J52" t="str">
        <f>VLOOKUP($B52,Raw!$B$2:$DG$512,33,0)</f>
        <v>0</v>
      </c>
      <c r="K52" t="str">
        <f>VLOOKUP($B52,Raw!$B$2:$DG$512,34,0)</f>
        <v>0</v>
      </c>
      <c r="L52" t="str">
        <f>VLOOKUP($B52,Raw!$B$2:$DG$512,35,0)</f>
        <v>0</v>
      </c>
      <c r="M52" t="str">
        <f>VLOOKUP($B52,Raw!$B$2:$DG$512,36,0)</f>
        <v>1.98</v>
      </c>
      <c r="N52" t="str">
        <f>VLOOKUP($B52,Raw!$B$2:$DG$512,37,0)</f>
        <v>41.11</v>
      </c>
    </row>
    <row r="53" spans="1:14" x14ac:dyDescent="0.3">
      <c r="A53" t="str">
        <f>INDEX(Raw!$B$2:$C$512,MATCH('DPMS - Breakup of AUM - NA'!$B53,Raw!$B$2:$B$512,0),2)</f>
        <v>INP000004243</v>
      </c>
      <c r="B53" s="1" t="s">
        <v>1125</v>
      </c>
      <c r="C53" t="str">
        <f>VLOOKUP($B53,Raw!$B$2:$DG$512,26,0)</f>
        <v>437</v>
      </c>
      <c r="D53" t="str">
        <f>VLOOKUP($B53,Raw!$B$2:$DG$512,27,0)</f>
        <v>0</v>
      </c>
      <c r="E53" t="str">
        <f>VLOOKUP($B53,Raw!$B$2:$DG$512,28,0)</f>
        <v>0</v>
      </c>
      <c r="F53" t="str">
        <f>VLOOKUP($B53,Raw!$B$2:$DG$512,29,0)</f>
        <v>0</v>
      </c>
      <c r="G53" t="str">
        <f>VLOOKUP($B53,Raw!$B$2:$DG$512,30,0)</f>
        <v>0</v>
      </c>
      <c r="H53" t="str">
        <f>VLOOKUP($B53,Raw!$B$2:$DG$512,31,0)</f>
        <v>0</v>
      </c>
      <c r="I53" t="str">
        <f>VLOOKUP($B53,Raw!$B$2:$DG$512,32,0)</f>
        <v>0</v>
      </c>
      <c r="J53" t="str">
        <f>VLOOKUP($B53,Raw!$B$2:$DG$512,33,0)</f>
        <v>0</v>
      </c>
      <c r="K53" t="str">
        <f>VLOOKUP($B53,Raw!$B$2:$DG$512,34,0)</f>
        <v>0</v>
      </c>
      <c r="L53" t="str">
        <f>VLOOKUP($B53,Raw!$B$2:$DG$512,35,0)</f>
        <v>25.64</v>
      </c>
      <c r="M53" t="str">
        <f>VLOOKUP($B53,Raw!$B$2:$DG$512,36,0)</f>
        <v>14.83</v>
      </c>
      <c r="N53" t="str">
        <f>VLOOKUP($B53,Raw!$B$2:$DG$512,37,0)</f>
        <v>477.47</v>
      </c>
    </row>
    <row r="54" spans="1:14" x14ac:dyDescent="0.3">
      <c r="A54" t="str">
        <f>INDEX(Raw!$B$2:$C$512,MATCH('DPMS - Breakup of AUM - NA'!$B54,Raw!$B$2:$B$512,0),2)</f>
        <v>INP000001173</v>
      </c>
      <c r="B54" s="1" t="s">
        <v>1151</v>
      </c>
      <c r="C54" t="str">
        <f>VLOOKUP($B54,Raw!$B$2:$DG$512,26,0)</f>
        <v>5039.55</v>
      </c>
      <c r="D54" t="str">
        <f>VLOOKUP($B54,Raw!$B$2:$DG$512,27,0)</f>
        <v>0</v>
      </c>
      <c r="E54" t="str">
        <f>VLOOKUP($B54,Raw!$B$2:$DG$512,28,0)</f>
        <v>0</v>
      </c>
      <c r="F54" t="str">
        <f>VLOOKUP($B54,Raw!$B$2:$DG$512,29,0)</f>
        <v>0</v>
      </c>
      <c r="G54" t="str">
        <f>VLOOKUP($B54,Raw!$B$2:$DG$512,30,0)</f>
        <v>0</v>
      </c>
      <c r="H54" t="str">
        <f>VLOOKUP($B54,Raw!$B$2:$DG$512,31,0)</f>
        <v>0</v>
      </c>
      <c r="I54" t="str">
        <f>VLOOKUP($B54,Raw!$B$2:$DG$512,32,0)</f>
        <v>1.89</v>
      </c>
      <c r="J54" t="str">
        <f>VLOOKUP($B54,Raw!$B$2:$DG$512,33,0)</f>
        <v>0</v>
      </c>
      <c r="K54" t="str">
        <f>VLOOKUP($B54,Raw!$B$2:$DG$512,34,0)</f>
        <v>0</v>
      </c>
      <c r="L54" t="str">
        <f>VLOOKUP($B54,Raw!$B$2:$DG$512,35,0)</f>
        <v>54.6</v>
      </c>
      <c r="M54" t="str">
        <f>VLOOKUP($B54,Raw!$B$2:$DG$512,36,0)</f>
        <v>468.05</v>
      </c>
      <c r="N54" t="str">
        <f>VLOOKUP($B54,Raw!$B$2:$DG$512,37,0)</f>
        <v>5564.09</v>
      </c>
    </row>
    <row r="55" spans="1:14" x14ac:dyDescent="0.3">
      <c r="A55" t="str">
        <f>INDEX(Raw!$B$2:$C$512,MATCH('DPMS - Breakup of AUM - NA'!$B55,Raw!$B$2:$B$512,0),2)</f>
        <v>INP000002585</v>
      </c>
      <c r="B55" s="1" t="s">
        <v>1171</v>
      </c>
      <c r="C55" t="str">
        <f>VLOOKUP($B55,Raw!$B$2:$DG$512,26,0)</f>
        <v>630.36897</v>
      </c>
      <c r="D55" t="str">
        <f>VLOOKUP($B55,Raw!$B$2:$DG$512,27,0)</f>
        <v>0</v>
      </c>
      <c r="E55" t="str">
        <f>VLOOKUP($B55,Raw!$B$2:$DG$512,28,0)</f>
        <v>0</v>
      </c>
      <c r="F55" t="str">
        <f>VLOOKUP($B55,Raw!$B$2:$DG$512,29,0)</f>
        <v>0</v>
      </c>
      <c r="G55" t="str">
        <f>VLOOKUP($B55,Raw!$B$2:$DG$512,30,0)</f>
        <v>0</v>
      </c>
      <c r="H55" t="str">
        <f>VLOOKUP($B55,Raw!$B$2:$DG$512,31,0)</f>
        <v>0</v>
      </c>
      <c r="I55" t="str">
        <f>VLOOKUP($B55,Raw!$B$2:$DG$512,32,0)</f>
        <v>0</v>
      </c>
      <c r="J55" t="str">
        <f>VLOOKUP($B55,Raw!$B$2:$DG$512,33,0)</f>
        <v>0</v>
      </c>
      <c r="K55" t="str">
        <f>VLOOKUP($B55,Raw!$B$2:$DG$512,34,0)</f>
        <v>0</v>
      </c>
      <c r="L55" t="str">
        <f>VLOOKUP($B55,Raw!$B$2:$DG$512,35,0)</f>
        <v>92.20624</v>
      </c>
      <c r="M55" t="str">
        <f>VLOOKUP($B55,Raw!$B$2:$DG$512,36,0)</f>
        <v>18.50901</v>
      </c>
      <c r="N55" t="str">
        <f>VLOOKUP($B55,Raw!$B$2:$DG$512,37,0)</f>
        <v>741.08422</v>
      </c>
    </row>
    <row r="56" spans="1:14" x14ac:dyDescent="0.3">
      <c r="A56" t="str">
        <f>INDEX(Raw!$B$2:$C$512,MATCH('DPMS - Breakup of AUM - NA'!$B56,Raw!$B$2:$B$512,0),2)</f>
        <v>INP000003716</v>
      </c>
      <c r="B56" s="1" t="s">
        <v>1205</v>
      </c>
      <c r="C56" t="str">
        <f>VLOOKUP($B56,Raw!$B$2:$DG$512,26,0)</f>
        <v>0</v>
      </c>
      <c r="D56" t="str">
        <f>VLOOKUP($B56,Raw!$B$2:$DG$512,27,0)</f>
        <v>0</v>
      </c>
      <c r="E56" t="str">
        <f>VLOOKUP($B56,Raw!$B$2:$DG$512,28,0)</f>
        <v>0</v>
      </c>
      <c r="F56" t="str">
        <f>VLOOKUP($B56,Raw!$B$2:$DG$512,29,0)</f>
        <v>0</v>
      </c>
      <c r="G56" t="str">
        <f>VLOOKUP($B56,Raw!$B$2:$DG$512,30,0)</f>
        <v>0</v>
      </c>
      <c r="H56" t="str">
        <f>VLOOKUP($B56,Raw!$B$2:$DG$512,31,0)</f>
        <v>0</v>
      </c>
      <c r="I56" t="str">
        <f>VLOOKUP($B56,Raw!$B$2:$DG$512,32,0)</f>
        <v>0</v>
      </c>
      <c r="J56" t="str">
        <f>VLOOKUP($B56,Raw!$B$2:$DG$512,33,0)</f>
        <v>0</v>
      </c>
      <c r="K56" t="str">
        <f>VLOOKUP($B56,Raw!$B$2:$DG$512,34,0)</f>
        <v>0</v>
      </c>
      <c r="L56" t="str">
        <f>VLOOKUP($B56,Raw!$B$2:$DG$512,35,0)</f>
        <v>0</v>
      </c>
      <c r="M56" t="str">
        <f>VLOOKUP($B56,Raw!$B$2:$DG$512,36,0)</f>
        <v>0</v>
      </c>
      <c r="N56" t="str">
        <f>VLOOKUP($B56,Raw!$B$2:$DG$512,37,0)</f>
        <v>0</v>
      </c>
    </row>
    <row r="57" spans="1:14" x14ac:dyDescent="0.3">
      <c r="A57" t="str">
        <f>INDEX(Raw!$B$2:$C$512,MATCH('DPMS - Breakup of AUM - NA'!$B57,Raw!$B$2:$B$512,0),2)</f>
        <v>INP000004946</v>
      </c>
      <c r="B57" s="1" t="s">
        <v>1212</v>
      </c>
      <c r="C57" t="str">
        <f>VLOOKUP($B57,Raw!$B$2:$DG$512,26,0)</f>
        <v>292.86</v>
      </c>
      <c r="D57" t="str">
        <f>VLOOKUP($B57,Raw!$B$2:$DG$512,27,0)</f>
        <v>0</v>
      </c>
      <c r="E57" t="str">
        <f>VLOOKUP($B57,Raw!$B$2:$DG$512,28,0)</f>
        <v>0</v>
      </c>
      <c r="F57" t="str">
        <f>VLOOKUP($B57,Raw!$B$2:$DG$512,29,0)</f>
        <v>0</v>
      </c>
      <c r="G57" t="str">
        <f>VLOOKUP($B57,Raw!$B$2:$DG$512,30,0)</f>
        <v>0</v>
      </c>
      <c r="H57" t="str">
        <f>VLOOKUP($B57,Raw!$B$2:$DG$512,31,0)</f>
        <v>0</v>
      </c>
      <c r="I57" t="str">
        <f>VLOOKUP($B57,Raw!$B$2:$DG$512,32,0)</f>
        <v>0</v>
      </c>
      <c r="J57" t="str">
        <f>VLOOKUP($B57,Raw!$B$2:$DG$512,33,0)</f>
        <v>0</v>
      </c>
      <c r="K57" t="str">
        <f>VLOOKUP($B57,Raw!$B$2:$DG$512,34,0)</f>
        <v>0</v>
      </c>
      <c r="L57" t="str">
        <f>VLOOKUP($B57,Raw!$B$2:$DG$512,35,0)</f>
        <v>0.04</v>
      </c>
      <c r="M57" t="str">
        <f>VLOOKUP($B57,Raw!$B$2:$DG$512,36,0)</f>
        <v>7.46</v>
      </c>
      <c r="N57" t="str">
        <f>VLOOKUP($B57,Raw!$B$2:$DG$512,37,0)</f>
        <v>300.37</v>
      </c>
    </row>
    <row r="58" spans="1:14" x14ac:dyDescent="0.3">
      <c r="A58" t="str">
        <f>INDEX(Raw!$B$2:$C$512,MATCH('DPMS - Breakup of AUM - NA'!$B58,Raw!$B$2:$B$512,0),2)</f>
        <v>INP000005208</v>
      </c>
      <c r="B58" s="1" t="s">
        <v>1233</v>
      </c>
      <c r="C58" t="str">
        <f>VLOOKUP($B58,Raw!$B$2:$DG$512,26,0)</f>
        <v>66.5</v>
      </c>
      <c r="D58" t="str">
        <f>VLOOKUP($B58,Raw!$B$2:$DG$512,27,0)</f>
        <v>3.58</v>
      </c>
      <c r="E58" t="str">
        <f>VLOOKUP($B58,Raw!$B$2:$DG$512,28,0)</f>
        <v>0</v>
      </c>
      <c r="F58" t="str">
        <f>VLOOKUP($B58,Raw!$B$2:$DG$512,29,0)</f>
        <v>0</v>
      </c>
      <c r="G58" t="str">
        <f>VLOOKUP($B58,Raw!$B$2:$DG$512,30,0)</f>
        <v>0</v>
      </c>
      <c r="H58" t="str">
        <f>VLOOKUP($B58,Raw!$B$2:$DG$512,31,0)</f>
        <v>0</v>
      </c>
      <c r="I58" t="str">
        <f>VLOOKUP($B58,Raw!$B$2:$DG$512,32,0)</f>
        <v>0</v>
      </c>
      <c r="J58" t="str">
        <f>VLOOKUP($B58,Raw!$B$2:$DG$512,33,0)</f>
        <v>0</v>
      </c>
      <c r="K58" t="str">
        <f>VLOOKUP($B58,Raw!$B$2:$DG$512,34,0)</f>
        <v>0</v>
      </c>
      <c r="L58" t="str">
        <f>VLOOKUP($B58,Raw!$B$2:$DG$512,35,0)</f>
        <v>0</v>
      </c>
      <c r="M58" t="str">
        <f>VLOOKUP($B58,Raw!$B$2:$DG$512,36,0)</f>
        <v>2.58</v>
      </c>
      <c r="N58" t="str">
        <f>VLOOKUP($B58,Raw!$B$2:$DG$512,37,0)</f>
        <v>72.66</v>
      </c>
    </row>
    <row r="59" spans="1:14" x14ac:dyDescent="0.3">
      <c r="A59" t="str">
        <f>INDEX(Raw!$B$2:$C$512,MATCH('DPMS - Breakup of AUM - NA'!$B59,Raw!$B$2:$B$512,0),2)</f>
        <v>INP000000910</v>
      </c>
      <c r="B59" s="1" t="s">
        <v>1244</v>
      </c>
      <c r="C59" t="str">
        <f>VLOOKUP($B59,Raw!$B$2:$DG$512,26,0)</f>
        <v>2751.80103</v>
      </c>
      <c r="D59" t="str">
        <f>VLOOKUP($B59,Raw!$B$2:$DG$512,27,0)</f>
        <v>0</v>
      </c>
      <c r="E59" t="str">
        <f>VLOOKUP($B59,Raw!$B$2:$DG$512,28,0)</f>
        <v>0</v>
      </c>
      <c r="F59" t="str">
        <f>VLOOKUP($B59,Raw!$B$2:$DG$512,29,0)</f>
        <v>0</v>
      </c>
      <c r="G59" t="str">
        <f>VLOOKUP($B59,Raw!$B$2:$DG$512,30,0)</f>
        <v>0</v>
      </c>
      <c r="H59" t="str">
        <f>VLOOKUP($B59,Raw!$B$2:$DG$512,31,0)</f>
        <v>0</v>
      </c>
      <c r="I59" t="str">
        <f>VLOOKUP($B59,Raw!$B$2:$DG$512,32,0)</f>
        <v>0</v>
      </c>
      <c r="J59" t="str">
        <f>VLOOKUP($B59,Raw!$B$2:$DG$512,33,0)</f>
        <v>0</v>
      </c>
      <c r="K59" t="str">
        <f>VLOOKUP($B59,Raw!$B$2:$DG$512,34,0)</f>
        <v>0</v>
      </c>
      <c r="L59" t="str">
        <f>VLOOKUP($B59,Raw!$B$2:$DG$512,35,0)</f>
        <v>0.00621</v>
      </c>
      <c r="M59" t="str">
        <f>VLOOKUP($B59,Raw!$B$2:$DG$512,36,0)</f>
        <v>172.75715</v>
      </c>
      <c r="N59" t="str">
        <f>VLOOKUP($B59,Raw!$B$2:$DG$512,37,0)</f>
        <v>2924.56439</v>
      </c>
    </row>
    <row r="60" spans="1:14" x14ac:dyDescent="0.3">
      <c r="A60" t="str">
        <f>INDEX(Raw!$B$2:$C$512,MATCH('DPMS - Breakup of AUM - NA'!$B60,Raw!$B$2:$B$512,0),2)</f>
        <v>INP000006411</v>
      </c>
      <c r="B60" s="1" t="s">
        <v>1258</v>
      </c>
      <c r="C60" t="str">
        <f>VLOOKUP($B60,Raw!$B$2:$DG$512,26,0)</f>
        <v>801.4679</v>
      </c>
      <c r="D60" t="str">
        <f>VLOOKUP($B60,Raw!$B$2:$DG$512,27,0)</f>
        <v>0</v>
      </c>
      <c r="E60" t="str">
        <f>VLOOKUP($B60,Raw!$B$2:$DG$512,28,0)</f>
        <v>0</v>
      </c>
      <c r="F60" t="str">
        <f>VLOOKUP($B60,Raw!$B$2:$DG$512,29,0)</f>
        <v>0</v>
      </c>
      <c r="G60" t="str">
        <f>VLOOKUP($B60,Raw!$B$2:$DG$512,30,0)</f>
        <v>0</v>
      </c>
      <c r="H60" t="str">
        <f>VLOOKUP($B60,Raw!$B$2:$DG$512,31,0)</f>
        <v>0</v>
      </c>
      <c r="I60" t="str">
        <f>VLOOKUP($B60,Raw!$B$2:$DG$512,32,0)</f>
        <v>0</v>
      </c>
      <c r="J60" t="str">
        <f>VLOOKUP($B60,Raw!$B$2:$DG$512,33,0)</f>
        <v>0</v>
      </c>
      <c r="K60" t="str">
        <f>VLOOKUP($B60,Raw!$B$2:$DG$512,34,0)</f>
        <v>0</v>
      </c>
      <c r="L60" t="str">
        <f>VLOOKUP($B60,Raw!$B$2:$DG$512,35,0)</f>
        <v>13.2065</v>
      </c>
      <c r="M60" t="str">
        <f>VLOOKUP($B60,Raw!$B$2:$DG$512,36,0)</f>
        <v>20.78477</v>
      </c>
      <c r="N60" t="str">
        <f>VLOOKUP($B60,Raw!$B$2:$DG$512,37,0)</f>
        <v>835.45917</v>
      </c>
    </row>
    <row r="61" spans="1:14" x14ac:dyDescent="0.3">
      <c r="A61" t="str">
        <f>INDEX(Raw!$B$2:$C$512,MATCH('DPMS - Breakup of AUM - NA'!$B61,Raw!$B$2:$B$512,0),2)</f>
        <v>INP000000597</v>
      </c>
      <c r="B61" s="1" t="s">
        <v>1276</v>
      </c>
      <c r="C61" t="str">
        <f>VLOOKUP($B61,Raw!$B$2:$DG$512,26,0)</f>
        <v>1887.75</v>
      </c>
      <c r="D61" t="str">
        <f>VLOOKUP($B61,Raw!$B$2:$DG$512,27,0)</f>
        <v>0.55</v>
      </c>
      <c r="E61" t="str">
        <f>VLOOKUP($B61,Raw!$B$2:$DG$512,28,0)</f>
        <v>0</v>
      </c>
      <c r="F61" t="str">
        <f>VLOOKUP($B61,Raw!$B$2:$DG$512,29,0)</f>
        <v>0</v>
      </c>
      <c r="G61" t="str">
        <f>VLOOKUP($B61,Raw!$B$2:$DG$512,30,0)</f>
        <v>96.16</v>
      </c>
      <c r="H61" t="str">
        <f>VLOOKUP($B61,Raw!$B$2:$DG$512,31,0)</f>
        <v>10.4</v>
      </c>
      <c r="I61" t="str">
        <f>VLOOKUP($B61,Raw!$B$2:$DG$512,32,0)</f>
        <v>0</v>
      </c>
      <c r="J61" t="str">
        <f>VLOOKUP($B61,Raw!$B$2:$DG$512,33,0)</f>
        <v>0</v>
      </c>
      <c r="K61" t="str">
        <f>VLOOKUP($B61,Raw!$B$2:$DG$512,34,0)</f>
        <v>0</v>
      </c>
      <c r="L61" t="str">
        <f>VLOOKUP($B61,Raw!$B$2:$DG$512,35,0)</f>
        <v>77.62</v>
      </c>
      <c r="M61" t="str">
        <f>VLOOKUP($B61,Raw!$B$2:$DG$512,36,0)</f>
        <v>122.46</v>
      </c>
      <c r="N61" t="str">
        <f>VLOOKUP($B61,Raw!$B$2:$DG$512,37,0)</f>
        <v>2194.94</v>
      </c>
    </row>
    <row r="62" spans="1:14" x14ac:dyDescent="0.3">
      <c r="A62" t="str">
        <f>INDEX(Raw!$B$2:$C$512,MATCH('DPMS - Breakup of AUM - NA'!$B62,Raw!$B$2:$B$512,0),2)</f>
        <v>INP000007553</v>
      </c>
      <c r="B62" s="1" t="s">
        <v>1293</v>
      </c>
      <c r="C62" t="str">
        <f>VLOOKUP($B62,Raw!$B$2:$DG$512,26,0)</f>
        <v>0</v>
      </c>
      <c r="D62" t="str">
        <f>VLOOKUP($B62,Raw!$B$2:$DG$512,27,0)</f>
        <v>0</v>
      </c>
      <c r="E62" t="str">
        <f>VLOOKUP($B62,Raw!$B$2:$DG$512,28,0)</f>
        <v>0</v>
      </c>
      <c r="F62" t="str">
        <f>VLOOKUP($B62,Raw!$B$2:$DG$512,29,0)</f>
        <v>0</v>
      </c>
      <c r="G62" t="str">
        <f>VLOOKUP($B62,Raw!$B$2:$DG$512,30,0)</f>
        <v>0</v>
      </c>
      <c r="H62" t="str">
        <f>VLOOKUP($B62,Raw!$B$2:$DG$512,31,0)</f>
        <v>0</v>
      </c>
      <c r="I62" t="str">
        <f>VLOOKUP($B62,Raw!$B$2:$DG$512,32,0)</f>
        <v>0</v>
      </c>
      <c r="J62" t="str">
        <f>VLOOKUP($B62,Raw!$B$2:$DG$512,33,0)</f>
        <v>0</v>
      </c>
      <c r="K62" t="str">
        <f>VLOOKUP($B62,Raw!$B$2:$DG$512,34,0)</f>
        <v>0</v>
      </c>
      <c r="L62" t="str">
        <f>VLOOKUP($B62,Raw!$B$2:$DG$512,35,0)</f>
        <v>0</v>
      </c>
      <c r="M62" t="str">
        <f>VLOOKUP($B62,Raw!$B$2:$DG$512,36,0)</f>
        <v>0</v>
      </c>
      <c r="N62" t="str">
        <f>VLOOKUP($B62,Raw!$B$2:$DG$512,37,0)</f>
        <v>0</v>
      </c>
    </row>
    <row r="63" spans="1:14" x14ac:dyDescent="0.3">
      <c r="A63" t="str">
        <f>INDEX(Raw!$B$2:$C$512,MATCH('DPMS - Breakup of AUM - NA'!$B63,Raw!$B$2:$B$512,0),2)</f>
        <v>INP000008747</v>
      </c>
      <c r="B63" s="1" t="s">
        <v>1305</v>
      </c>
      <c r="C63" t="str">
        <f>VLOOKUP($B63,Raw!$B$2:$DG$512,26,0)</f>
        <v>0</v>
      </c>
      <c r="D63" t="str">
        <f>VLOOKUP($B63,Raw!$B$2:$DG$512,27,0)</f>
        <v>0</v>
      </c>
      <c r="E63" t="str">
        <f>VLOOKUP($B63,Raw!$B$2:$DG$512,28,0)</f>
        <v>0</v>
      </c>
      <c r="F63" t="str">
        <f>VLOOKUP($B63,Raw!$B$2:$DG$512,29,0)</f>
        <v>0</v>
      </c>
      <c r="G63" t="str">
        <f>VLOOKUP($B63,Raw!$B$2:$DG$512,30,0)</f>
        <v>0</v>
      </c>
      <c r="H63" t="str">
        <f>VLOOKUP($B63,Raw!$B$2:$DG$512,31,0)</f>
        <v>0</v>
      </c>
      <c r="I63" t="str">
        <f>VLOOKUP($B63,Raw!$B$2:$DG$512,32,0)</f>
        <v>0</v>
      </c>
      <c r="J63" t="str">
        <f>VLOOKUP($B63,Raw!$B$2:$DG$512,33,0)</f>
        <v>0</v>
      </c>
      <c r="K63" t="str">
        <f>VLOOKUP($B63,Raw!$B$2:$DG$512,34,0)</f>
        <v>0</v>
      </c>
      <c r="L63" t="str">
        <f>VLOOKUP($B63,Raw!$B$2:$DG$512,35,0)</f>
        <v>0</v>
      </c>
      <c r="M63" t="str">
        <f>VLOOKUP($B63,Raw!$B$2:$DG$512,36,0)</f>
        <v>0</v>
      </c>
      <c r="N63" t="str">
        <f>VLOOKUP($B63,Raw!$B$2:$DG$512,37,0)</f>
        <v>0</v>
      </c>
    </row>
    <row r="64" spans="1:14" x14ac:dyDescent="0.3">
      <c r="A64" t="str">
        <f>INDEX(Raw!$B$2:$C$512,MATCH('DPMS - Breakup of AUM - NA'!$B64,Raw!$B$2:$B$512,0),2)</f>
        <v>INP000008057</v>
      </c>
      <c r="B64" s="1" t="s">
        <v>1313</v>
      </c>
      <c r="C64" t="str">
        <f>VLOOKUP($B64,Raw!$B$2:$DG$512,26,0)</f>
        <v>0</v>
      </c>
      <c r="D64" t="str">
        <f>VLOOKUP($B64,Raw!$B$2:$DG$512,27,0)</f>
        <v>0</v>
      </c>
      <c r="E64" t="str">
        <f>VLOOKUP($B64,Raw!$B$2:$DG$512,28,0)</f>
        <v>0</v>
      </c>
      <c r="F64" t="str">
        <f>VLOOKUP($B64,Raw!$B$2:$DG$512,29,0)</f>
        <v>0</v>
      </c>
      <c r="G64" t="str">
        <f>VLOOKUP($B64,Raw!$B$2:$DG$512,30,0)</f>
        <v>0</v>
      </c>
      <c r="H64" t="str">
        <f>VLOOKUP($B64,Raw!$B$2:$DG$512,31,0)</f>
        <v>0</v>
      </c>
      <c r="I64" t="str">
        <f>VLOOKUP($B64,Raw!$B$2:$DG$512,32,0)</f>
        <v>0</v>
      </c>
      <c r="J64" t="str">
        <f>VLOOKUP($B64,Raw!$B$2:$DG$512,33,0)</f>
        <v>0</v>
      </c>
      <c r="K64" t="str">
        <f>VLOOKUP($B64,Raw!$B$2:$DG$512,34,0)</f>
        <v>0</v>
      </c>
      <c r="L64" t="str">
        <f>VLOOKUP($B64,Raw!$B$2:$DG$512,35,0)</f>
        <v>0</v>
      </c>
      <c r="M64" t="str">
        <f>VLOOKUP($B64,Raw!$B$2:$DG$512,36,0)</f>
        <v>0</v>
      </c>
      <c r="N64" t="str">
        <f>VLOOKUP($B64,Raw!$B$2:$DG$512,37,0)</f>
        <v>0</v>
      </c>
    </row>
    <row r="65" spans="1:14" x14ac:dyDescent="0.3">
      <c r="A65" t="str">
        <f>INDEX(Raw!$B$2:$C$512,MATCH('DPMS - Breakup of AUM - NA'!$B65,Raw!$B$2:$B$512,0),2)</f>
        <v>INP000000985</v>
      </c>
      <c r="B65" s="1" t="s">
        <v>1320</v>
      </c>
      <c r="C65" t="str">
        <f>VLOOKUP($B65,Raw!$B$2:$DG$512,26,0)</f>
        <v>129.82</v>
      </c>
      <c r="D65" t="str">
        <f>VLOOKUP($B65,Raw!$B$2:$DG$512,27,0)</f>
        <v>0.06</v>
      </c>
      <c r="E65" t="str">
        <f>VLOOKUP($B65,Raw!$B$2:$DG$512,28,0)</f>
        <v>0.01</v>
      </c>
      <c r="F65" t="str">
        <f>VLOOKUP($B65,Raw!$B$2:$DG$512,29,0)</f>
        <v>0</v>
      </c>
      <c r="G65" t="str">
        <f>VLOOKUP($B65,Raw!$B$2:$DG$512,30,0)</f>
        <v>0</v>
      </c>
      <c r="H65" t="str">
        <f>VLOOKUP($B65,Raw!$B$2:$DG$512,31,0)</f>
        <v>0</v>
      </c>
      <c r="I65" t="str">
        <f>VLOOKUP($B65,Raw!$B$2:$DG$512,32,0)</f>
        <v>0</v>
      </c>
      <c r="J65" t="str">
        <f>VLOOKUP($B65,Raw!$B$2:$DG$512,33,0)</f>
        <v>0</v>
      </c>
      <c r="K65" t="str">
        <f>VLOOKUP($B65,Raw!$B$2:$DG$512,34,0)</f>
        <v>0</v>
      </c>
      <c r="L65" t="str">
        <f>VLOOKUP($B65,Raw!$B$2:$DG$512,35,0)</f>
        <v>15.13</v>
      </c>
      <c r="M65" t="str">
        <f>VLOOKUP($B65,Raw!$B$2:$DG$512,36,0)</f>
        <v>12.7</v>
      </c>
      <c r="N65" t="str">
        <f>VLOOKUP($B65,Raw!$B$2:$DG$512,37,0)</f>
        <v>157.72</v>
      </c>
    </row>
    <row r="66" spans="1:14" x14ac:dyDescent="0.3">
      <c r="A66" t="str">
        <f>INDEX(Raw!$B$2:$C$512,MATCH('DPMS - Breakup of AUM - NA'!$B66,Raw!$B$2:$B$512,0),2)</f>
        <v>INP000007119</v>
      </c>
      <c r="B66" s="1" t="s">
        <v>1351</v>
      </c>
      <c r="C66" t="str">
        <f>VLOOKUP($B66,Raw!$B$2:$DG$512,26,0)</f>
        <v>0</v>
      </c>
      <c r="D66" t="str">
        <f>VLOOKUP($B66,Raw!$B$2:$DG$512,27,0)</f>
        <v>0</v>
      </c>
      <c r="E66" t="str">
        <f>VLOOKUP($B66,Raw!$B$2:$DG$512,28,0)</f>
        <v>0</v>
      </c>
      <c r="F66" t="str">
        <f>VLOOKUP($B66,Raw!$B$2:$DG$512,29,0)</f>
        <v>0</v>
      </c>
      <c r="G66" t="str">
        <f>VLOOKUP($B66,Raw!$B$2:$DG$512,30,0)</f>
        <v>0</v>
      </c>
      <c r="H66" t="str">
        <f>VLOOKUP($B66,Raw!$B$2:$DG$512,31,0)</f>
        <v>0</v>
      </c>
      <c r="I66" t="str">
        <f>VLOOKUP($B66,Raw!$B$2:$DG$512,32,0)</f>
        <v>0</v>
      </c>
      <c r="J66" t="str">
        <f>VLOOKUP($B66,Raw!$B$2:$DG$512,33,0)</f>
        <v>0</v>
      </c>
      <c r="K66" t="str">
        <f>VLOOKUP($B66,Raw!$B$2:$DG$512,34,0)</f>
        <v>0</v>
      </c>
      <c r="L66" t="str">
        <f>VLOOKUP($B66,Raw!$B$2:$DG$512,35,0)</f>
        <v>6602.4</v>
      </c>
      <c r="M66" t="str">
        <f>VLOOKUP($B66,Raw!$B$2:$DG$512,36,0)</f>
        <v>-28.11</v>
      </c>
      <c r="N66" t="str">
        <f>VLOOKUP($B66,Raw!$B$2:$DG$512,37,0)</f>
        <v>6574.29</v>
      </c>
    </row>
    <row r="67" spans="1:14" x14ac:dyDescent="0.3">
      <c r="A67" t="str">
        <f>INDEX(Raw!$B$2:$C$512,MATCH('DPMS - Breakup of AUM - NA'!$B67,Raw!$B$2:$B$512,0),2)</f>
        <v>INP000005000</v>
      </c>
      <c r="B67" s="1" t="s">
        <v>1369</v>
      </c>
      <c r="C67" t="str">
        <f>VLOOKUP($B67,Raw!$B$2:$DG$512,26,0)</f>
        <v>3305.85</v>
      </c>
      <c r="D67" t="str">
        <f>VLOOKUP($B67,Raw!$B$2:$DG$512,27,0)</f>
        <v>0</v>
      </c>
      <c r="E67" t="str">
        <f>VLOOKUP($B67,Raw!$B$2:$DG$512,28,0)</f>
        <v>0.39</v>
      </c>
      <c r="F67" t="str">
        <f>VLOOKUP($B67,Raw!$B$2:$DG$512,29,0)</f>
        <v>0</v>
      </c>
      <c r="G67" t="str">
        <f>VLOOKUP($B67,Raw!$B$2:$DG$512,30,0)</f>
        <v>0</v>
      </c>
      <c r="H67" t="str">
        <f>VLOOKUP($B67,Raw!$B$2:$DG$512,31,0)</f>
        <v>0</v>
      </c>
      <c r="I67" t="str">
        <f>VLOOKUP($B67,Raw!$B$2:$DG$512,32,0)</f>
        <v>0</v>
      </c>
      <c r="J67" t="str">
        <f>VLOOKUP($B67,Raw!$B$2:$DG$512,33,0)</f>
        <v>0</v>
      </c>
      <c r="K67" t="str">
        <f>VLOOKUP($B67,Raw!$B$2:$DG$512,34,0)</f>
        <v>0</v>
      </c>
      <c r="L67" t="str">
        <f>VLOOKUP($B67,Raw!$B$2:$DG$512,35,0)</f>
        <v>1.46</v>
      </c>
      <c r="M67" t="str">
        <f>VLOOKUP($B67,Raw!$B$2:$DG$512,36,0)</f>
        <v>265.08</v>
      </c>
      <c r="N67" t="str">
        <f>VLOOKUP($B67,Raw!$B$2:$DG$512,37,0)</f>
        <v>3572.77</v>
      </c>
    </row>
    <row r="68" spans="1:14" x14ac:dyDescent="0.3">
      <c r="A68" t="str">
        <f>INDEX(Raw!$B$2:$C$512,MATCH('DPMS - Breakup of AUM - NA'!$B68,Raw!$B$2:$B$512,0),2)</f>
        <v>INP100007091</v>
      </c>
      <c r="B68" s="1" t="s">
        <v>1407</v>
      </c>
      <c r="C68" t="str">
        <f>VLOOKUP($B68,Raw!$B$2:$DG$512,26,0)</f>
        <v>325.33</v>
      </c>
      <c r="D68" t="str">
        <f>VLOOKUP($B68,Raw!$B$2:$DG$512,27,0)</f>
        <v>0</v>
      </c>
      <c r="E68" t="str">
        <f>VLOOKUP($B68,Raw!$B$2:$DG$512,28,0)</f>
        <v>0</v>
      </c>
      <c r="F68" t="str">
        <f>VLOOKUP($B68,Raw!$B$2:$DG$512,29,0)</f>
        <v>0</v>
      </c>
      <c r="G68" t="str">
        <f>VLOOKUP($B68,Raw!$B$2:$DG$512,30,0)</f>
        <v>0</v>
      </c>
      <c r="H68" t="str">
        <f>VLOOKUP($B68,Raw!$B$2:$DG$512,31,0)</f>
        <v>0</v>
      </c>
      <c r="I68" t="str">
        <f>VLOOKUP($B68,Raw!$B$2:$DG$512,32,0)</f>
        <v>0</v>
      </c>
      <c r="J68" t="str">
        <f>VLOOKUP($B68,Raw!$B$2:$DG$512,33,0)</f>
        <v>0</v>
      </c>
      <c r="K68" t="str">
        <f>VLOOKUP($B68,Raw!$B$2:$DG$512,34,0)</f>
        <v>0</v>
      </c>
      <c r="L68" t="str">
        <f>VLOOKUP($B68,Raw!$B$2:$DG$512,35,0)</f>
        <v>78.64</v>
      </c>
      <c r="M68" t="str">
        <f>VLOOKUP($B68,Raw!$B$2:$DG$512,36,0)</f>
        <v>12.53</v>
      </c>
      <c r="N68" t="str">
        <f>VLOOKUP($B68,Raw!$B$2:$DG$512,37,0)</f>
        <v>416.5</v>
      </c>
    </row>
    <row r="69" spans="1:14" x14ac:dyDescent="0.3">
      <c r="A69" t="str">
        <f>INDEX(Raw!$B$2:$C$512,MATCH('DPMS - Breakup of AUM - NA'!$B69,Raw!$B$2:$B$512,0),2)</f>
        <v>INP000003740</v>
      </c>
      <c r="B69" s="1" t="s">
        <v>1423</v>
      </c>
      <c r="C69" t="str">
        <f>VLOOKUP($B69,Raw!$B$2:$DG$512,26,0)</f>
        <v>0</v>
      </c>
      <c r="D69" t="str">
        <f>VLOOKUP($B69,Raw!$B$2:$DG$512,27,0)</f>
        <v>0</v>
      </c>
      <c r="E69" t="str">
        <f>VLOOKUP($B69,Raw!$B$2:$DG$512,28,0)</f>
        <v>0</v>
      </c>
      <c r="F69" t="str">
        <f>VLOOKUP($B69,Raw!$B$2:$DG$512,29,0)</f>
        <v>0</v>
      </c>
      <c r="G69" t="str">
        <f>VLOOKUP($B69,Raw!$B$2:$DG$512,30,0)</f>
        <v>0</v>
      </c>
      <c r="H69" t="str">
        <f>VLOOKUP($B69,Raw!$B$2:$DG$512,31,0)</f>
        <v>0</v>
      </c>
      <c r="I69" t="str">
        <f>VLOOKUP($B69,Raw!$B$2:$DG$512,32,0)</f>
        <v>0</v>
      </c>
      <c r="J69" t="str">
        <f>VLOOKUP($B69,Raw!$B$2:$DG$512,33,0)</f>
        <v>0</v>
      </c>
      <c r="K69" t="str">
        <f>VLOOKUP($B69,Raw!$B$2:$DG$512,34,0)</f>
        <v>0</v>
      </c>
      <c r="L69" t="str">
        <f>VLOOKUP($B69,Raw!$B$2:$DG$512,35,0)</f>
        <v>0</v>
      </c>
      <c r="M69" t="str">
        <f>VLOOKUP($B69,Raw!$B$2:$DG$512,36,0)</f>
        <v>0</v>
      </c>
      <c r="N69" t="str">
        <f>VLOOKUP($B69,Raw!$B$2:$DG$512,37,0)</f>
        <v>0</v>
      </c>
    </row>
    <row r="70" spans="1:14" x14ac:dyDescent="0.3">
      <c r="A70" t="str">
        <f>INDEX(Raw!$B$2:$C$512,MATCH('DPMS - Breakup of AUM - NA'!$B70,Raw!$B$2:$B$512,0),2)</f>
        <v>INP000006147</v>
      </c>
      <c r="B70" s="1" t="s">
        <v>1430</v>
      </c>
      <c r="C70" t="str">
        <f>VLOOKUP($B70,Raw!$B$2:$DG$512,26,0)</f>
        <v>195.96</v>
      </c>
      <c r="D70" t="str">
        <f>VLOOKUP($B70,Raw!$B$2:$DG$512,27,0)</f>
        <v>0.42</v>
      </c>
      <c r="E70" t="str">
        <f>VLOOKUP($B70,Raw!$B$2:$DG$512,28,0)</f>
        <v>0.07</v>
      </c>
      <c r="F70" t="str">
        <f>VLOOKUP($B70,Raw!$B$2:$DG$512,29,0)</f>
        <v>0</v>
      </c>
      <c r="G70" t="str">
        <f>VLOOKUP($B70,Raw!$B$2:$DG$512,30,0)</f>
        <v>0</v>
      </c>
      <c r="H70" t="str">
        <f>VLOOKUP($B70,Raw!$B$2:$DG$512,31,0)</f>
        <v>0</v>
      </c>
      <c r="I70" t="str">
        <f>VLOOKUP($B70,Raw!$B$2:$DG$512,32,0)</f>
        <v>0</v>
      </c>
      <c r="J70" t="str">
        <f>VLOOKUP($B70,Raw!$B$2:$DG$512,33,0)</f>
        <v>0</v>
      </c>
      <c r="K70" t="str">
        <f>VLOOKUP($B70,Raw!$B$2:$DG$512,34,0)</f>
        <v>0</v>
      </c>
      <c r="L70" t="str">
        <f>VLOOKUP($B70,Raw!$B$2:$DG$512,35,0)</f>
        <v>1.38</v>
      </c>
      <c r="M70" t="str">
        <f>VLOOKUP($B70,Raw!$B$2:$DG$512,36,0)</f>
        <v>4</v>
      </c>
      <c r="N70" t="str">
        <f>VLOOKUP($B70,Raw!$B$2:$DG$512,37,0)</f>
        <v>201.83</v>
      </c>
    </row>
    <row r="71" spans="1:14" x14ac:dyDescent="0.3">
      <c r="A71" t="str">
        <f>INDEX(Raw!$B$2:$C$512,MATCH('DPMS - Breakup of AUM - NA'!$B71,Raw!$B$2:$B$512,0),2)</f>
        <v>INP000008349</v>
      </c>
      <c r="B71" s="1" t="s">
        <v>1454</v>
      </c>
      <c r="C71" t="str">
        <f>VLOOKUP($B71,Raw!$B$2:$DG$512,26,0)</f>
        <v>77.19</v>
      </c>
      <c r="D71" t="str">
        <f>VLOOKUP($B71,Raw!$B$2:$DG$512,27,0)</f>
        <v>0</v>
      </c>
      <c r="E71" t="str">
        <f>VLOOKUP($B71,Raw!$B$2:$DG$512,28,0)</f>
        <v>0</v>
      </c>
      <c r="F71" t="str">
        <f>VLOOKUP($B71,Raw!$B$2:$DG$512,29,0)</f>
        <v>0</v>
      </c>
      <c r="G71" t="str">
        <f>VLOOKUP($B71,Raw!$B$2:$DG$512,30,0)</f>
        <v>0</v>
      </c>
      <c r="H71" t="str">
        <f>VLOOKUP($B71,Raw!$B$2:$DG$512,31,0)</f>
        <v>0</v>
      </c>
      <c r="I71" t="str">
        <f>VLOOKUP($B71,Raw!$B$2:$DG$512,32,0)</f>
        <v>0</v>
      </c>
      <c r="J71" t="str">
        <f>VLOOKUP($B71,Raw!$B$2:$DG$512,33,0)</f>
        <v>0</v>
      </c>
      <c r="K71" t="str">
        <f>VLOOKUP($B71,Raw!$B$2:$DG$512,34,0)</f>
        <v>0</v>
      </c>
      <c r="L71" t="str">
        <f>VLOOKUP($B71,Raw!$B$2:$DG$512,35,0)</f>
        <v>35.96</v>
      </c>
      <c r="M71" t="str">
        <f>VLOOKUP($B71,Raw!$B$2:$DG$512,36,0)</f>
        <v>1.77</v>
      </c>
      <c r="N71" t="str">
        <f>VLOOKUP($B71,Raw!$B$2:$DG$512,37,0)</f>
        <v>114.92</v>
      </c>
    </row>
    <row r="72" spans="1:14" x14ac:dyDescent="0.3">
      <c r="A72" t="str">
        <f>INDEX(Raw!$B$2:$C$512,MATCH('DPMS - Breakup of AUM - NA'!$B72,Raw!$B$2:$B$512,0),2)</f>
        <v>INP000005847</v>
      </c>
      <c r="B72" s="1" t="s">
        <v>1471</v>
      </c>
      <c r="C72" t="str">
        <f>VLOOKUP($B72,Raw!$B$2:$DG$512,26,0)</f>
        <v>1862.0132</v>
      </c>
      <c r="D72" t="str">
        <f>VLOOKUP($B72,Raw!$B$2:$DG$512,27,0)</f>
        <v>0</v>
      </c>
      <c r="E72" t="str">
        <f>VLOOKUP($B72,Raw!$B$2:$DG$512,28,0)</f>
        <v>0</v>
      </c>
      <c r="F72" t="str">
        <f>VLOOKUP($B72,Raw!$B$2:$DG$512,29,0)</f>
        <v>0</v>
      </c>
      <c r="G72" t="str">
        <f>VLOOKUP($B72,Raw!$B$2:$DG$512,30,0)</f>
        <v>0</v>
      </c>
      <c r="H72" t="str">
        <f>VLOOKUP($B72,Raw!$B$2:$DG$512,31,0)</f>
        <v>0</v>
      </c>
      <c r="I72" t="str">
        <f>VLOOKUP($B72,Raw!$B$2:$DG$512,32,0)</f>
        <v>0</v>
      </c>
      <c r="J72" t="str">
        <f>VLOOKUP($B72,Raw!$B$2:$DG$512,33,0)</f>
        <v>0</v>
      </c>
      <c r="K72" t="str">
        <f>VLOOKUP($B72,Raw!$B$2:$DG$512,34,0)</f>
        <v>0</v>
      </c>
      <c r="L72" t="str">
        <f>VLOOKUP($B72,Raw!$B$2:$DG$512,35,0)</f>
        <v>242.0769</v>
      </c>
      <c r="M72" t="str">
        <f>VLOOKUP($B72,Raw!$B$2:$DG$512,36,0)</f>
        <v>19.7112</v>
      </c>
      <c r="N72" t="str">
        <f>VLOOKUP($B72,Raw!$B$2:$DG$512,37,0)</f>
        <v>2123.8013</v>
      </c>
    </row>
    <row r="73" spans="1:14" x14ac:dyDescent="0.3">
      <c r="A73" t="str">
        <f>INDEX(Raw!$B$2:$C$512,MATCH('DPMS - Breakup of AUM - NA'!$B73,Raw!$B$2:$B$512,0),2)</f>
        <v>INP000001066</v>
      </c>
      <c r="B73" s="1" t="s">
        <v>1496</v>
      </c>
      <c r="C73" t="str">
        <f>VLOOKUP($B73,Raw!$B$2:$DG$512,26,0)</f>
        <v>62.16967</v>
      </c>
      <c r="D73" t="str">
        <f>VLOOKUP($B73,Raw!$B$2:$DG$512,27,0)</f>
        <v>0</v>
      </c>
      <c r="E73" t="str">
        <f>VLOOKUP($B73,Raw!$B$2:$DG$512,28,0)</f>
        <v>0</v>
      </c>
      <c r="F73" t="str">
        <f>VLOOKUP($B73,Raw!$B$2:$DG$512,29,0)</f>
        <v>0</v>
      </c>
      <c r="G73" t="str">
        <f>VLOOKUP($B73,Raw!$B$2:$DG$512,30,0)</f>
        <v>0</v>
      </c>
      <c r="H73" t="str">
        <f>VLOOKUP($B73,Raw!$B$2:$DG$512,31,0)</f>
        <v>0</v>
      </c>
      <c r="I73" t="str">
        <f>VLOOKUP($B73,Raw!$B$2:$DG$512,32,0)</f>
        <v>0</v>
      </c>
      <c r="J73" t="str">
        <f>VLOOKUP($B73,Raw!$B$2:$DG$512,33,0)</f>
        <v>0</v>
      </c>
      <c r="K73" t="str">
        <f>VLOOKUP($B73,Raw!$B$2:$DG$512,34,0)</f>
        <v>0</v>
      </c>
      <c r="L73" t="str">
        <f>VLOOKUP($B73,Raw!$B$2:$DG$512,35,0)</f>
        <v>0.36709</v>
      </c>
      <c r="M73" t="str">
        <f>VLOOKUP($B73,Raw!$B$2:$DG$512,36,0)</f>
        <v>4.60652</v>
      </c>
      <c r="N73" t="str">
        <f>VLOOKUP($B73,Raw!$B$2:$DG$512,37,0)</f>
        <v>67.14328</v>
      </c>
    </row>
    <row r="74" spans="1:14" x14ac:dyDescent="0.3">
      <c r="A74" t="str">
        <f>INDEX(Raw!$B$2:$C$512,MATCH('DPMS - Breakup of AUM - NA'!$B74,Raw!$B$2:$B$512,0),2)</f>
        <v>INP000004128</v>
      </c>
      <c r="B74" s="1" t="s">
        <v>1509</v>
      </c>
      <c r="C74" t="str">
        <f>VLOOKUP($B74,Raw!$B$2:$DG$512,26,0)</f>
        <v>788.4</v>
      </c>
      <c r="D74" t="str">
        <f>VLOOKUP($B74,Raw!$B$2:$DG$512,27,0)</f>
        <v>0</v>
      </c>
      <c r="E74" t="str">
        <f>VLOOKUP($B74,Raw!$B$2:$DG$512,28,0)</f>
        <v>0</v>
      </c>
      <c r="F74" t="str">
        <f>VLOOKUP($B74,Raw!$B$2:$DG$512,29,0)</f>
        <v>0</v>
      </c>
      <c r="G74" t="str">
        <f>VLOOKUP($B74,Raw!$B$2:$DG$512,30,0)</f>
        <v>0</v>
      </c>
      <c r="H74" t="str">
        <f>VLOOKUP($B74,Raw!$B$2:$DG$512,31,0)</f>
        <v>0</v>
      </c>
      <c r="I74" t="str">
        <f>VLOOKUP($B74,Raw!$B$2:$DG$512,32,0)</f>
        <v>0</v>
      </c>
      <c r="J74" t="str">
        <f>VLOOKUP($B74,Raw!$B$2:$DG$512,33,0)</f>
        <v>0</v>
      </c>
      <c r="K74" t="str">
        <f>VLOOKUP($B74,Raw!$B$2:$DG$512,34,0)</f>
        <v>0</v>
      </c>
      <c r="L74" t="str">
        <f>VLOOKUP($B74,Raw!$B$2:$DG$512,35,0)</f>
        <v>0.07</v>
      </c>
      <c r="M74" t="str">
        <f>VLOOKUP($B74,Raw!$B$2:$DG$512,36,0)</f>
        <v>93.24</v>
      </c>
      <c r="N74" t="str">
        <f>VLOOKUP($B74,Raw!$B$2:$DG$512,37,0)</f>
        <v>881.71</v>
      </c>
    </row>
    <row r="75" spans="1:14" x14ac:dyDescent="0.3">
      <c r="A75" t="str">
        <f>INDEX(Raw!$B$2:$C$512,MATCH('DPMS - Breakup of AUM - NA'!$B75,Raw!$B$2:$B$512,0),2)</f>
        <v>INP000006387</v>
      </c>
      <c r="B75" s="1" t="s">
        <v>1542</v>
      </c>
      <c r="C75" t="str">
        <f>VLOOKUP($B75,Raw!$B$2:$DG$512,26,0)</f>
        <v>4067.30624</v>
      </c>
      <c r="D75" t="str">
        <f>VLOOKUP($B75,Raw!$B$2:$DG$512,27,0)</f>
        <v>53.33036</v>
      </c>
      <c r="E75" t="str">
        <f>VLOOKUP($B75,Raw!$B$2:$DG$512,28,0)</f>
        <v>5.38649</v>
      </c>
      <c r="F75" t="str">
        <f>VLOOKUP($B75,Raw!$B$2:$DG$512,29,0)</f>
        <v>0</v>
      </c>
      <c r="G75" t="str">
        <f>VLOOKUP($B75,Raw!$B$2:$DG$512,30,0)</f>
        <v>0</v>
      </c>
      <c r="H75" t="str">
        <f>VLOOKUP($B75,Raw!$B$2:$DG$512,31,0)</f>
        <v>0</v>
      </c>
      <c r="I75" t="str">
        <f>VLOOKUP($B75,Raw!$B$2:$DG$512,32,0)</f>
        <v>0</v>
      </c>
      <c r="J75" t="str">
        <f>VLOOKUP($B75,Raw!$B$2:$DG$512,33,0)</f>
        <v>0</v>
      </c>
      <c r="K75" t="str">
        <f>VLOOKUP($B75,Raw!$B$2:$DG$512,34,0)</f>
        <v>0</v>
      </c>
      <c r="L75" t="str">
        <f>VLOOKUP($B75,Raw!$B$2:$DG$512,35,0)</f>
        <v>0.00014</v>
      </c>
      <c r="M75" t="str">
        <f>VLOOKUP($B75,Raw!$B$2:$DG$512,36,0)</f>
        <v>126.71227</v>
      </c>
      <c r="N75" t="str">
        <f>VLOOKUP($B75,Raw!$B$2:$DG$512,37,0)</f>
        <v>4252.7355</v>
      </c>
    </row>
    <row r="76" spans="1:14" x14ac:dyDescent="0.3">
      <c r="A76" t="str">
        <f>INDEX(Raw!$B$2:$C$512,MATCH('DPMS - Breakup of AUM - NA'!$B76,Raw!$B$2:$B$512,0),2)</f>
        <v>INP000008358</v>
      </c>
      <c r="B76" s="1" t="s">
        <v>1572</v>
      </c>
      <c r="C76" t="str">
        <f>VLOOKUP($B76,Raw!$B$2:$DG$512,26,0)</f>
        <v>0</v>
      </c>
      <c r="D76" t="str">
        <f>VLOOKUP($B76,Raw!$B$2:$DG$512,27,0)</f>
        <v>0</v>
      </c>
      <c r="E76" t="str">
        <f>VLOOKUP($B76,Raw!$B$2:$DG$512,28,0)</f>
        <v>0</v>
      </c>
      <c r="F76" t="str">
        <f>VLOOKUP($B76,Raw!$B$2:$DG$512,29,0)</f>
        <v>0</v>
      </c>
      <c r="G76" t="str">
        <f>VLOOKUP($B76,Raw!$B$2:$DG$512,30,0)</f>
        <v>0</v>
      </c>
      <c r="H76" t="str">
        <f>VLOOKUP($B76,Raw!$B$2:$DG$512,31,0)</f>
        <v>0</v>
      </c>
      <c r="I76" t="str">
        <f>VLOOKUP($B76,Raw!$B$2:$DG$512,32,0)</f>
        <v>0</v>
      </c>
      <c r="J76" t="str">
        <f>VLOOKUP($B76,Raw!$B$2:$DG$512,33,0)</f>
        <v>0</v>
      </c>
      <c r="K76" t="str">
        <f>VLOOKUP($B76,Raw!$B$2:$DG$512,34,0)</f>
        <v>0</v>
      </c>
      <c r="L76" t="str">
        <f>VLOOKUP($B76,Raw!$B$2:$DG$512,35,0)</f>
        <v>0</v>
      </c>
      <c r="M76" t="str">
        <f>VLOOKUP($B76,Raw!$B$2:$DG$512,36,0)</f>
        <v>0</v>
      </c>
      <c r="N76" t="str">
        <f>VLOOKUP($B76,Raw!$B$2:$DG$512,37,0)</f>
        <v>0</v>
      </c>
    </row>
    <row r="77" spans="1:14" x14ac:dyDescent="0.3">
      <c r="A77" t="str">
        <f>INDEX(Raw!$B$2:$C$512,MATCH('DPMS - Breakup of AUM - NA'!$B77,Raw!$B$2:$B$512,0),2)</f>
        <v>INP000007535</v>
      </c>
      <c r="B77" s="1" t="s">
        <v>1582</v>
      </c>
      <c r="C77" t="str">
        <f>VLOOKUP($B77,Raw!$B$2:$DG$512,26,0)</f>
        <v>0</v>
      </c>
      <c r="D77" t="str">
        <f>VLOOKUP($B77,Raw!$B$2:$DG$512,27,0)</f>
        <v>0</v>
      </c>
      <c r="E77" t="str">
        <f>VLOOKUP($B77,Raw!$B$2:$DG$512,28,0)</f>
        <v>0</v>
      </c>
      <c r="F77" t="str">
        <f>VLOOKUP($B77,Raw!$B$2:$DG$512,29,0)</f>
        <v>0</v>
      </c>
      <c r="G77" t="str">
        <f>VLOOKUP($B77,Raw!$B$2:$DG$512,30,0)</f>
        <v>0</v>
      </c>
      <c r="H77" t="str">
        <f>VLOOKUP($B77,Raw!$B$2:$DG$512,31,0)</f>
        <v>0</v>
      </c>
      <c r="I77" t="str">
        <f>VLOOKUP($B77,Raw!$B$2:$DG$512,32,0)</f>
        <v>0</v>
      </c>
      <c r="J77" t="str">
        <f>VLOOKUP($B77,Raw!$B$2:$DG$512,33,0)</f>
        <v>0</v>
      </c>
      <c r="K77" t="str">
        <f>VLOOKUP($B77,Raw!$B$2:$DG$512,34,0)</f>
        <v>0</v>
      </c>
      <c r="L77" t="str">
        <f>VLOOKUP($B77,Raw!$B$2:$DG$512,35,0)</f>
        <v>0</v>
      </c>
      <c r="M77" t="str">
        <f>VLOOKUP($B77,Raw!$B$2:$DG$512,36,0)</f>
        <v>0</v>
      </c>
      <c r="N77" t="str">
        <f>VLOOKUP($B77,Raw!$B$2:$DG$512,37,0)</f>
        <v>0</v>
      </c>
    </row>
    <row r="78" spans="1:14" x14ac:dyDescent="0.3">
      <c r="A78" t="str">
        <f>INDEX(Raw!$B$2:$C$512,MATCH('DPMS - Breakup of AUM - NA'!$B78,Raw!$B$2:$B$512,0),2)</f>
        <v>INP000006040</v>
      </c>
      <c r="B78" s="1" t="s">
        <v>1591</v>
      </c>
      <c r="C78" t="str">
        <f>VLOOKUP($B78,Raw!$B$2:$DG$512,26,0)</f>
        <v>279.75</v>
      </c>
      <c r="D78" t="str">
        <f>VLOOKUP($B78,Raw!$B$2:$DG$512,27,0)</f>
        <v>0</v>
      </c>
      <c r="E78" t="str">
        <f>VLOOKUP($B78,Raw!$B$2:$DG$512,28,0)</f>
        <v>0</v>
      </c>
      <c r="F78" t="str">
        <f>VLOOKUP($B78,Raw!$B$2:$DG$512,29,0)</f>
        <v>0</v>
      </c>
      <c r="G78" t="str">
        <f>VLOOKUP($B78,Raw!$B$2:$DG$512,30,0)</f>
        <v>0</v>
      </c>
      <c r="H78" t="str">
        <f>VLOOKUP($B78,Raw!$B$2:$DG$512,31,0)</f>
        <v>0</v>
      </c>
      <c r="I78" t="str">
        <f>VLOOKUP($B78,Raw!$B$2:$DG$512,32,0)</f>
        <v>0</v>
      </c>
      <c r="J78" t="str">
        <f>VLOOKUP($B78,Raw!$B$2:$DG$512,33,0)</f>
        <v>0</v>
      </c>
      <c r="K78" t="str">
        <f>VLOOKUP($B78,Raw!$B$2:$DG$512,34,0)</f>
        <v>0</v>
      </c>
      <c r="L78" t="str">
        <f>VLOOKUP($B78,Raw!$B$2:$DG$512,35,0)</f>
        <v>1.12</v>
      </c>
      <c r="M78" t="str">
        <f>VLOOKUP($B78,Raw!$B$2:$DG$512,36,0)</f>
        <v>1.87</v>
      </c>
      <c r="N78" t="str">
        <f>VLOOKUP($B78,Raw!$B$2:$DG$512,37,0)</f>
        <v>282.73</v>
      </c>
    </row>
    <row r="79" spans="1:14" x14ac:dyDescent="0.3">
      <c r="A79" t="str">
        <f>INDEX(Raw!$B$2:$C$512,MATCH('DPMS - Breakup of AUM - NA'!$B79,Raw!$B$2:$B$512,0),2)</f>
        <v>INP000005856</v>
      </c>
      <c r="B79" s="1" t="s">
        <v>1608</v>
      </c>
      <c r="C79" t="str">
        <f>VLOOKUP($B79,Raw!$B$2:$DG$512,26,0)</f>
        <v>0</v>
      </c>
      <c r="D79" t="str">
        <f>VLOOKUP($B79,Raw!$B$2:$DG$512,27,0)</f>
        <v>0</v>
      </c>
      <c r="E79" t="str">
        <f>VLOOKUP($B79,Raw!$B$2:$DG$512,28,0)</f>
        <v>0</v>
      </c>
      <c r="F79" t="str">
        <f>VLOOKUP($B79,Raw!$B$2:$DG$512,29,0)</f>
        <v>0</v>
      </c>
      <c r="G79" t="str">
        <f>VLOOKUP($B79,Raw!$B$2:$DG$512,30,0)</f>
        <v>0</v>
      </c>
      <c r="H79" t="str">
        <f>VLOOKUP($B79,Raw!$B$2:$DG$512,31,0)</f>
        <v>0</v>
      </c>
      <c r="I79" t="str">
        <f>VLOOKUP($B79,Raw!$B$2:$DG$512,32,0)</f>
        <v>0</v>
      </c>
      <c r="J79" t="str">
        <f>VLOOKUP($B79,Raw!$B$2:$DG$512,33,0)</f>
        <v>0</v>
      </c>
      <c r="K79" t="str">
        <f>VLOOKUP($B79,Raw!$B$2:$DG$512,34,0)</f>
        <v>0</v>
      </c>
      <c r="L79" t="str">
        <f>VLOOKUP($B79,Raw!$B$2:$DG$512,35,0)</f>
        <v>0</v>
      </c>
      <c r="M79" t="str">
        <f>VLOOKUP($B79,Raw!$B$2:$DG$512,36,0)</f>
        <v>0</v>
      </c>
      <c r="N79" t="str">
        <f>VLOOKUP($B79,Raw!$B$2:$DG$512,37,0)</f>
        <v>0</v>
      </c>
    </row>
    <row r="80" spans="1:14" x14ac:dyDescent="0.3">
      <c r="A80" t="str">
        <f>INDEX(Raw!$B$2:$C$512,MATCH('DPMS - Breakup of AUM - NA'!$B80,Raw!$B$2:$B$512,0),2)</f>
        <v>INP000001199</v>
      </c>
      <c r="B80" s="1" t="s">
        <v>1617</v>
      </c>
      <c r="C80" t="str">
        <f>VLOOKUP($B80,Raw!$B$2:$DG$512,26,0)</f>
        <v>53.6692</v>
      </c>
      <c r="D80" t="str">
        <f>VLOOKUP($B80,Raw!$B$2:$DG$512,27,0)</f>
        <v>0</v>
      </c>
      <c r="E80" t="str">
        <f>VLOOKUP($B80,Raw!$B$2:$DG$512,28,0)</f>
        <v>0</v>
      </c>
      <c r="F80" t="str">
        <f>VLOOKUP($B80,Raw!$B$2:$DG$512,29,0)</f>
        <v>0</v>
      </c>
      <c r="G80" t="str">
        <f>VLOOKUP($B80,Raw!$B$2:$DG$512,30,0)</f>
        <v>0</v>
      </c>
      <c r="H80" t="str">
        <f>VLOOKUP($B80,Raw!$B$2:$DG$512,31,0)</f>
        <v>0</v>
      </c>
      <c r="I80" t="str">
        <f>VLOOKUP($B80,Raw!$B$2:$DG$512,32,0)</f>
        <v>0</v>
      </c>
      <c r="J80" t="str">
        <f>VLOOKUP($B80,Raw!$B$2:$DG$512,33,0)</f>
        <v>0</v>
      </c>
      <c r="K80" t="str">
        <f>VLOOKUP($B80,Raw!$B$2:$DG$512,34,0)</f>
        <v>0</v>
      </c>
      <c r="L80" t="str">
        <f>VLOOKUP($B80,Raw!$B$2:$DG$512,35,0)</f>
        <v>0.0028</v>
      </c>
      <c r="M80" t="str">
        <f>VLOOKUP($B80,Raw!$B$2:$DG$512,36,0)</f>
        <v>0.8183</v>
      </c>
      <c r="N80" t="str">
        <f>VLOOKUP($B80,Raw!$B$2:$DG$512,37,0)</f>
        <v>54.4903</v>
      </c>
    </row>
    <row r="81" spans="1:14" x14ac:dyDescent="0.3">
      <c r="A81" t="str">
        <f>INDEX(Raw!$B$2:$C$512,MATCH('DPMS - Breakup of AUM - NA'!$B81,Raw!$B$2:$B$512,0),2)</f>
        <v>INP000008206</v>
      </c>
      <c r="B81" s="1" t="s">
        <v>1631</v>
      </c>
      <c r="C81" t="str">
        <f>VLOOKUP($B81,Raw!$B$2:$DG$512,26,0)</f>
        <v>42.13108</v>
      </c>
      <c r="D81" t="str">
        <f>VLOOKUP($B81,Raw!$B$2:$DG$512,27,0)</f>
        <v>0</v>
      </c>
      <c r="E81" t="str">
        <f>VLOOKUP($B81,Raw!$B$2:$DG$512,28,0)</f>
        <v>0</v>
      </c>
      <c r="F81" t="str">
        <f>VLOOKUP($B81,Raw!$B$2:$DG$512,29,0)</f>
        <v>0</v>
      </c>
      <c r="G81" t="str">
        <f>VLOOKUP($B81,Raw!$B$2:$DG$512,30,0)</f>
        <v>0</v>
      </c>
      <c r="H81" t="str">
        <f>VLOOKUP($B81,Raw!$B$2:$DG$512,31,0)</f>
        <v>0</v>
      </c>
      <c r="I81" t="str">
        <f>VLOOKUP($B81,Raw!$B$2:$DG$512,32,0)</f>
        <v>0</v>
      </c>
      <c r="J81" t="str">
        <f>VLOOKUP($B81,Raw!$B$2:$DG$512,33,0)</f>
        <v>0</v>
      </c>
      <c r="K81" t="str">
        <f>VLOOKUP($B81,Raw!$B$2:$DG$512,34,0)</f>
        <v>0</v>
      </c>
      <c r="L81" t="str">
        <f>VLOOKUP($B81,Raw!$B$2:$DG$512,35,0)</f>
        <v>2.37149</v>
      </c>
      <c r="M81" t="str">
        <f>VLOOKUP($B81,Raw!$B$2:$DG$512,36,0)</f>
        <v>4.04037</v>
      </c>
      <c r="N81" t="str">
        <f>VLOOKUP($B81,Raw!$B$2:$DG$512,37,0)</f>
        <v>48.54295</v>
      </c>
    </row>
    <row r="82" spans="1:14" x14ac:dyDescent="0.3">
      <c r="A82" t="str">
        <f>INDEX(Raw!$B$2:$C$512,MATCH('DPMS - Breakup of AUM - NA'!$B82,Raw!$B$2:$B$512,0),2)</f>
        <v>INP000007164</v>
      </c>
      <c r="B82" s="1" t="s">
        <v>1647</v>
      </c>
      <c r="C82" t="str">
        <f>VLOOKUP($B82,Raw!$B$2:$DG$512,26,0)</f>
        <v>659.21</v>
      </c>
      <c r="D82" t="str">
        <f>VLOOKUP($B82,Raw!$B$2:$DG$512,27,0)</f>
        <v>6.27</v>
      </c>
      <c r="E82" t="str">
        <f>VLOOKUP($B82,Raw!$B$2:$DG$512,28,0)</f>
        <v>0</v>
      </c>
      <c r="F82" t="str">
        <f>VLOOKUP($B82,Raw!$B$2:$DG$512,29,0)</f>
        <v>0</v>
      </c>
      <c r="G82" t="str">
        <f>VLOOKUP($B82,Raw!$B$2:$DG$512,30,0)</f>
        <v>0</v>
      </c>
      <c r="H82" t="str">
        <f>VLOOKUP($B82,Raw!$B$2:$DG$512,31,0)</f>
        <v>0</v>
      </c>
      <c r="I82" t="str">
        <f>VLOOKUP($B82,Raw!$B$2:$DG$512,32,0)</f>
        <v>0</v>
      </c>
      <c r="J82" t="str">
        <f>VLOOKUP($B82,Raw!$B$2:$DG$512,33,0)</f>
        <v>0</v>
      </c>
      <c r="K82" t="str">
        <f>VLOOKUP($B82,Raw!$B$2:$DG$512,34,0)</f>
        <v>0</v>
      </c>
      <c r="L82" t="str">
        <f>VLOOKUP($B82,Raw!$B$2:$DG$512,35,0)</f>
        <v>14.84</v>
      </c>
      <c r="M82" t="str">
        <f>VLOOKUP($B82,Raw!$B$2:$DG$512,36,0)</f>
        <v>27.45</v>
      </c>
      <c r="N82" t="str">
        <f>VLOOKUP($B82,Raw!$B$2:$DG$512,37,0)</f>
        <v>707.77</v>
      </c>
    </row>
    <row r="83" spans="1:14" x14ac:dyDescent="0.3">
      <c r="A83" t="str">
        <f>INDEX(Raw!$B$2:$C$512,MATCH('DPMS - Breakup of AUM - NA'!$B83,Raw!$B$2:$B$512,0),2)</f>
        <v>INP000008473</v>
      </c>
      <c r="B83" s="1" t="s">
        <v>1671</v>
      </c>
      <c r="C83" t="str">
        <f>VLOOKUP($B83,Raw!$B$2:$DG$512,26,0)</f>
        <v>57.22</v>
      </c>
      <c r="D83" t="str">
        <f>VLOOKUP($B83,Raw!$B$2:$DG$512,27,0)</f>
        <v>0</v>
      </c>
      <c r="E83" t="str">
        <f>VLOOKUP($B83,Raw!$B$2:$DG$512,28,0)</f>
        <v>0</v>
      </c>
      <c r="F83" t="str">
        <f>VLOOKUP($B83,Raw!$B$2:$DG$512,29,0)</f>
        <v>0</v>
      </c>
      <c r="G83" t="str">
        <f>VLOOKUP($B83,Raw!$B$2:$DG$512,30,0)</f>
        <v>0</v>
      </c>
      <c r="H83" t="str">
        <f>VLOOKUP($B83,Raw!$B$2:$DG$512,31,0)</f>
        <v>0</v>
      </c>
      <c r="I83" t="str">
        <f>VLOOKUP($B83,Raw!$B$2:$DG$512,32,0)</f>
        <v>0</v>
      </c>
      <c r="J83" t="str">
        <f>VLOOKUP($B83,Raw!$B$2:$DG$512,33,0)</f>
        <v>0</v>
      </c>
      <c r="K83" t="str">
        <f>VLOOKUP($B83,Raw!$B$2:$DG$512,34,0)</f>
        <v>0</v>
      </c>
      <c r="L83" t="str">
        <f>VLOOKUP($B83,Raw!$B$2:$DG$512,35,0)</f>
        <v>0.05</v>
      </c>
      <c r="M83" t="str">
        <f>VLOOKUP($B83,Raw!$B$2:$DG$512,36,0)</f>
        <v>0.18</v>
      </c>
      <c r="N83" t="str">
        <f>VLOOKUP($B83,Raw!$B$2:$DG$512,37,0)</f>
        <v>57.44</v>
      </c>
    </row>
    <row r="84" spans="1:14" x14ac:dyDescent="0.3">
      <c r="A84" t="str">
        <f>INDEX(Raw!$B$2:$C$512,MATCH('DPMS - Breakup of AUM - NA'!$B84,Raw!$B$2:$B$512,0),2)</f>
        <v>INP000005380</v>
      </c>
      <c r="B84" s="1" t="s">
        <v>1690</v>
      </c>
      <c r="C84" t="str">
        <f>VLOOKUP($B84,Raw!$B$2:$DG$512,26,0)</f>
        <v>2892.89</v>
      </c>
      <c r="D84" t="str">
        <f>VLOOKUP($B84,Raw!$B$2:$DG$512,27,0)</f>
        <v>0</v>
      </c>
      <c r="E84" t="str">
        <f>VLOOKUP($B84,Raw!$B$2:$DG$512,28,0)</f>
        <v>0</v>
      </c>
      <c r="F84" t="str">
        <f>VLOOKUP($B84,Raw!$B$2:$DG$512,29,0)</f>
        <v>0</v>
      </c>
      <c r="G84" t="str">
        <f>VLOOKUP($B84,Raw!$B$2:$DG$512,30,0)</f>
        <v>0</v>
      </c>
      <c r="H84" t="str">
        <f>VLOOKUP($B84,Raw!$B$2:$DG$512,31,0)</f>
        <v>0</v>
      </c>
      <c r="I84" t="str">
        <f>VLOOKUP($B84,Raw!$B$2:$DG$512,32,0)</f>
        <v>0</v>
      </c>
      <c r="J84" t="str">
        <f>VLOOKUP($B84,Raw!$B$2:$DG$512,33,0)</f>
        <v>0</v>
      </c>
      <c r="K84" t="str">
        <f>VLOOKUP($B84,Raw!$B$2:$DG$512,34,0)</f>
        <v>0</v>
      </c>
      <c r="L84" t="str">
        <f>VLOOKUP($B84,Raw!$B$2:$DG$512,35,0)</f>
        <v>90.15</v>
      </c>
      <c r="M84" t="str">
        <f>VLOOKUP($B84,Raw!$B$2:$DG$512,36,0)</f>
        <v>-13.22</v>
      </c>
      <c r="N84" t="str">
        <f>VLOOKUP($B84,Raw!$B$2:$DG$512,37,0)</f>
        <v>2969.82</v>
      </c>
    </row>
    <row r="85" spans="1:14" x14ac:dyDescent="0.3">
      <c r="A85" t="str">
        <f>INDEX(Raw!$B$2:$C$512,MATCH('DPMS - Breakup of AUM - NA'!$B85,Raw!$B$2:$B$512,0),2)</f>
        <v>INP100007365</v>
      </c>
      <c r="B85" s="1" t="s">
        <v>1714</v>
      </c>
      <c r="C85" t="str">
        <f>VLOOKUP($B85,Raw!$B$2:$DG$512,26,0)</f>
        <v>350.19</v>
      </c>
      <c r="D85" t="str">
        <f>VLOOKUP($B85,Raw!$B$2:$DG$512,27,0)</f>
        <v>0</v>
      </c>
      <c r="E85" t="str">
        <f>VLOOKUP($B85,Raw!$B$2:$DG$512,28,0)</f>
        <v>0</v>
      </c>
      <c r="F85" t="str">
        <f>VLOOKUP($B85,Raw!$B$2:$DG$512,29,0)</f>
        <v>0</v>
      </c>
      <c r="G85" t="str">
        <f>VLOOKUP($B85,Raw!$B$2:$DG$512,30,0)</f>
        <v>0</v>
      </c>
      <c r="H85" t="str">
        <f>VLOOKUP($B85,Raw!$B$2:$DG$512,31,0)</f>
        <v>0</v>
      </c>
      <c r="I85" t="str">
        <f>VLOOKUP($B85,Raw!$B$2:$DG$512,32,0)</f>
        <v>0</v>
      </c>
      <c r="J85" t="str">
        <f>VLOOKUP($B85,Raw!$B$2:$DG$512,33,0)</f>
        <v>0</v>
      </c>
      <c r="K85" t="str">
        <f>VLOOKUP($B85,Raw!$B$2:$DG$512,34,0)</f>
        <v>0</v>
      </c>
      <c r="L85" t="str">
        <f>VLOOKUP($B85,Raw!$B$2:$DG$512,35,0)</f>
        <v>2</v>
      </c>
      <c r="M85" t="str">
        <f>VLOOKUP($B85,Raw!$B$2:$DG$512,36,0)</f>
        <v>6.88</v>
      </c>
      <c r="N85" t="str">
        <f>VLOOKUP($B85,Raw!$B$2:$DG$512,37,0)</f>
        <v>359.07</v>
      </c>
    </row>
    <row r="86" spans="1:14" x14ac:dyDescent="0.3">
      <c r="A86" t="str">
        <f>INDEX(Raw!$B$2:$C$512,MATCH('DPMS - Breakup of AUM - NA'!$B86,Raw!$B$2:$B$512,0),2)</f>
        <v>INP000006396</v>
      </c>
      <c r="B86" s="1" t="s">
        <v>1746</v>
      </c>
      <c r="C86" t="str">
        <f>VLOOKUP($B86,Raw!$B$2:$DG$512,26,0)</f>
        <v>187.32</v>
      </c>
      <c r="D86" t="str">
        <f>VLOOKUP($B86,Raw!$B$2:$DG$512,27,0)</f>
        <v>0</v>
      </c>
      <c r="E86" t="str">
        <f>VLOOKUP($B86,Raw!$B$2:$DG$512,28,0)</f>
        <v>31.86</v>
      </c>
      <c r="F86" t="str">
        <f>VLOOKUP($B86,Raw!$B$2:$DG$512,29,0)</f>
        <v>0</v>
      </c>
      <c r="G86" t="str">
        <f>VLOOKUP($B86,Raw!$B$2:$DG$512,30,0)</f>
        <v>0</v>
      </c>
      <c r="H86" t="str">
        <f>VLOOKUP($B86,Raw!$B$2:$DG$512,31,0)</f>
        <v>0</v>
      </c>
      <c r="I86" t="str">
        <f>VLOOKUP($B86,Raw!$B$2:$DG$512,32,0)</f>
        <v>0</v>
      </c>
      <c r="J86" t="str">
        <f>VLOOKUP($B86,Raw!$B$2:$DG$512,33,0)</f>
        <v>0</v>
      </c>
      <c r="K86" t="str">
        <f>VLOOKUP($B86,Raw!$B$2:$DG$512,34,0)</f>
        <v>0</v>
      </c>
      <c r="L86" t="str">
        <f>VLOOKUP($B86,Raw!$B$2:$DG$512,35,0)</f>
        <v>16.82</v>
      </c>
      <c r="M86" t="str">
        <f>VLOOKUP($B86,Raw!$B$2:$DG$512,36,0)</f>
        <v>19.07</v>
      </c>
      <c r="N86" t="str">
        <f>VLOOKUP($B86,Raw!$B$2:$DG$512,37,0)</f>
        <v>255.07</v>
      </c>
    </row>
    <row r="87" spans="1:14" x14ac:dyDescent="0.3">
      <c r="A87" t="str">
        <f>INDEX(Raw!$B$2:$C$512,MATCH('DPMS - Breakup of AUM - NA'!$B87,Raw!$B$2:$B$512,0),2)</f>
        <v>INP000006633</v>
      </c>
      <c r="B87" s="1" t="s">
        <v>1772</v>
      </c>
      <c r="C87" t="str">
        <f>VLOOKUP($B87,Raw!$B$2:$DG$512,26,0)</f>
        <v>39.85</v>
      </c>
      <c r="D87" t="str">
        <f>VLOOKUP($B87,Raw!$B$2:$DG$512,27,0)</f>
        <v>0</v>
      </c>
      <c r="E87" t="str">
        <f>VLOOKUP($B87,Raw!$B$2:$DG$512,28,0)</f>
        <v>0</v>
      </c>
      <c r="F87" t="str">
        <f>VLOOKUP($B87,Raw!$B$2:$DG$512,29,0)</f>
        <v>0</v>
      </c>
      <c r="G87" t="str">
        <f>VLOOKUP($B87,Raw!$B$2:$DG$512,30,0)</f>
        <v>0</v>
      </c>
      <c r="H87" t="str">
        <f>VLOOKUP($B87,Raw!$B$2:$DG$512,31,0)</f>
        <v>0</v>
      </c>
      <c r="I87" t="str">
        <f>VLOOKUP($B87,Raw!$B$2:$DG$512,32,0)</f>
        <v>0</v>
      </c>
      <c r="J87" t="str">
        <f>VLOOKUP($B87,Raw!$B$2:$DG$512,33,0)</f>
        <v>0</v>
      </c>
      <c r="K87" t="str">
        <f>VLOOKUP($B87,Raw!$B$2:$DG$512,34,0)</f>
        <v>0</v>
      </c>
      <c r="L87" t="str">
        <f>VLOOKUP($B87,Raw!$B$2:$DG$512,35,0)</f>
        <v>9.23</v>
      </c>
      <c r="M87" t="str">
        <f>VLOOKUP($B87,Raw!$B$2:$DG$512,36,0)</f>
        <v>-0.17</v>
      </c>
      <c r="N87" t="str">
        <f>VLOOKUP($B87,Raw!$B$2:$DG$512,37,0)</f>
        <v>48.91</v>
      </c>
    </row>
    <row r="88" spans="1:14" x14ac:dyDescent="0.3">
      <c r="A88" t="str">
        <f>INDEX(Raw!$B$2:$C$512,MATCH('DPMS - Breakup of AUM - NA'!$B88,Raw!$B$2:$B$512,0),2)</f>
        <v>INP000006323</v>
      </c>
      <c r="B88" s="1" t="s">
        <v>1790</v>
      </c>
      <c r="C88" t="str">
        <f>VLOOKUP($B88,Raw!$B$2:$DG$512,26,0)</f>
        <v>62.65866</v>
      </c>
      <c r="D88" t="str">
        <f>VLOOKUP($B88,Raw!$B$2:$DG$512,27,0)</f>
        <v>0</v>
      </c>
      <c r="E88" t="str">
        <f>VLOOKUP($B88,Raw!$B$2:$DG$512,28,0)</f>
        <v>0</v>
      </c>
      <c r="F88" t="str">
        <f>VLOOKUP($B88,Raw!$B$2:$DG$512,29,0)</f>
        <v>0</v>
      </c>
      <c r="G88" t="str">
        <f>VLOOKUP($B88,Raw!$B$2:$DG$512,30,0)</f>
        <v>0</v>
      </c>
      <c r="H88" t="str">
        <f>VLOOKUP($B88,Raw!$B$2:$DG$512,31,0)</f>
        <v>0</v>
      </c>
      <c r="I88" t="str">
        <f>VLOOKUP($B88,Raw!$B$2:$DG$512,32,0)</f>
        <v>0</v>
      </c>
      <c r="J88" t="str">
        <f>VLOOKUP($B88,Raw!$B$2:$DG$512,33,0)</f>
        <v>0</v>
      </c>
      <c r="K88" t="str">
        <f>VLOOKUP($B88,Raw!$B$2:$DG$512,34,0)</f>
        <v>0</v>
      </c>
      <c r="L88" t="str">
        <f>VLOOKUP($B88,Raw!$B$2:$DG$512,35,0)</f>
        <v>0</v>
      </c>
      <c r="M88" t="str">
        <f>VLOOKUP($B88,Raw!$B$2:$DG$512,36,0)</f>
        <v>0.49644</v>
      </c>
      <c r="N88" t="str">
        <f>VLOOKUP($B88,Raw!$B$2:$DG$512,37,0)</f>
        <v>63.1551</v>
      </c>
    </row>
    <row r="89" spans="1:14" x14ac:dyDescent="0.3">
      <c r="A89" t="str">
        <f>INDEX(Raw!$B$2:$C$512,MATCH('DPMS - Breakup of AUM - NA'!$B89,Raw!$B$2:$B$512,0),2)</f>
        <v>INP000003658</v>
      </c>
      <c r="B89" s="1" t="s">
        <v>1811</v>
      </c>
      <c r="C89" t="str">
        <f>VLOOKUP($B89,Raw!$B$2:$DG$512,26,0)</f>
        <v>104.62</v>
      </c>
      <c r="D89" t="str">
        <f>VLOOKUP($B89,Raw!$B$2:$DG$512,27,0)</f>
        <v>0</v>
      </c>
      <c r="E89" t="str">
        <f>VLOOKUP($B89,Raw!$B$2:$DG$512,28,0)</f>
        <v>0</v>
      </c>
      <c r="F89" t="str">
        <f>VLOOKUP($B89,Raw!$B$2:$DG$512,29,0)</f>
        <v>0</v>
      </c>
      <c r="G89" t="str">
        <f>VLOOKUP($B89,Raw!$B$2:$DG$512,30,0)</f>
        <v>0</v>
      </c>
      <c r="H89" t="str">
        <f>VLOOKUP($B89,Raw!$B$2:$DG$512,31,0)</f>
        <v>0</v>
      </c>
      <c r="I89" t="str">
        <f>VLOOKUP($B89,Raw!$B$2:$DG$512,32,0)</f>
        <v>0</v>
      </c>
      <c r="J89" t="str">
        <f>VLOOKUP($B89,Raw!$B$2:$DG$512,33,0)</f>
        <v>0</v>
      </c>
      <c r="K89" t="str">
        <f>VLOOKUP($B89,Raw!$B$2:$DG$512,34,0)</f>
        <v>0</v>
      </c>
      <c r="L89" t="str">
        <f>VLOOKUP($B89,Raw!$B$2:$DG$512,35,0)</f>
        <v>0</v>
      </c>
      <c r="M89" t="str">
        <f>VLOOKUP($B89,Raw!$B$2:$DG$512,36,0)</f>
        <v>5.19</v>
      </c>
      <c r="N89" t="str">
        <f>VLOOKUP($B89,Raw!$B$2:$DG$512,37,0)</f>
        <v>109.81</v>
      </c>
    </row>
    <row r="90" spans="1:14" x14ac:dyDescent="0.3">
      <c r="A90" t="str">
        <f>INDEX(Raw!$B$2:$C$512,MATCH('DPMS - Breakup of AUM - NA'!$B90,Raw!$B$2:$B$512,0),2)</f>
        <v>INP000008710</v>
      </c>
      <c r="B90" s="1" t="s">
        <v>1835</v>
      </c>
      <c r="C90" t="str">
        <f>VLOOKUP($B90,Raw!$B$2:$DG$512,26,0)</f>
        <v>0</v>
      </c>
      <c r="D90" t="str">
        <f>VLOOKUP($B90,Raw!$B$2:$DG$512,27,0)</f>
        <v>0</v>
      </c>
      <c r="E90" t="str">
        <f>VLOOKUP($B90,Raw!$B$2:$DG$512,28,0)</f>
        <v>0</v>
      </c>
      <c r="F90" t="str">
        <f>VLOOKUP($B90,Raw!$B$2:$DG$512,29,0)</f>
        <v>0</v>
      </c>
      <c r="G90" t="str">
        <f>VLOOKUP($B90,Raw!$B$2:$DG$512,30,0)</f>
        <v>0</v>
      </c>
      <c r="H90" t="str">
        <f>VLOOKUP($B90,Raw!$B$2:$DG$512,31,0)</f>
        <v>0</v>
      </c>
      <c r="I90" t="str">
        <f>VLOOKUP($B90,Raw!$B$2:$DG$512,32,0)</f>
        <v>0</v>
      </c>
      <c r="J90" t="str">
        <f>VLOOKUP($B90,Raw!$B$2:$DG$512,33,0)</f>
        <v>0</v>
      </c>
      <c r="K90" t="str">
        <f>VLOOKUP($B90,Raw!$B$2:$DG$512,34,0)</f>
        <v>0</v>
      </c>
      <c r="L90" t="str">
        <f>VLOOKUP($B90,Raw!$B$2:$DG$512,35,0)</f>
        <v>0</v>
      </c>
      <c r="M90" t="str">
        <f>VLOOKUP($B90,Raw!$B$2:$DG$512,36,0)</f>
        <v>0</v>
      </c>
      <c r="N90" t="str">
        <f>VLOOKUP($B90,Raw!$B$2:$DG$512,37,0)</f>
        <v>0</v>
      </c>
    </row>
    <row r="91" spans="1:14" x14ac:dyDescent="0.3">
      <c r="A91" t="str">
        <f>INDEX(Raw!$B$2:$C$512,MATCH('DPMS - Breakup of AUM - NA'!$B91,Raw!$B$2:$B$512,0),2)</f>
        <v>INP000008190</v>
      </c>
      <c r="B91" s="1" t="s">
        <v>1844</v>
      </c>
      <c r="C91" t="str">
        <f>VLOOKUP($B91,Raw!$B$2:$DG$512,26,0)</f>
        <v>0</v>
      </c>
      <c r="D91" t="str">
        <f>VLOOKUP($B91,Raw!$B$2:$DG$512,27,0)</f>
        <v>0</v>
      </c>
      <c r="E91" t="str">
        <f>VLOOKUP($B91,Raw!$B$2:$DG$512,28,0)</f>
        <v>0</v>
      </c>
      <c r="F91" t="str">
        <f>VLOOKUP($B91,Raw!$B$2:$DG$512,29,0)</f>
        <v>0</v>
      </c>
      <c r="G91" t="str">
        <f>VLOOKUP($B91,Raw!$B$2:$DG$512,30,0)</f>
        <v>0</v>
      </c>
      <c r="H91" t="str">
        <f>VLOOKUP($B91,Raw!$B$2:$DG$512,31,0)</f>
        <v>0</v>
      </c>
      <c r="I91" t="str">
        <f>VLOOKUP($B91,Raw!$B$2:$DG$512,32,0)</f>
        <v>0</v>
      </c>
      <c r="J91" t="str">
        <f>VLOOKUP($B91,Raw!$B$2:$DG$512,33,0)</f>
        <v>0</v>
      </c>
      <c r="K91" t="str">
        <f>VLOOKUP($B91,Raw!$B$2:$DG$512,34,0)</f>
        <v>0</v>
      </c>
      <c r="L91" t="str">
        <f>VLOOKUP($B91,Raw!$B$2:$DG$512,35,0)</f>
        <v>0</v>
      </c>
      <c r="M91" t="str">
        <f>VLOOKUP($B91,Raw!$B$2:$DG$512,36,0)</f>
        <v>0</v>
      </c>
      <c r="N91" t="str">
        <f>VLOOKUP($B91,Raw!$B$2:$DG$512,37,0)</f>
        <v>0</v>
      </c>
    </row>
    <row r="92" spans="1:14" x14ac:dyDescent="0.3">
      <c r="A92" t="str">
        <f>INDEX(Raw!$B$2:$C$512,MATCH('DPMS - Breakup of AUM - NA'!$B92,Raw!$B$2:$B$512,0),2)</f>
        <v>INP000006554</v>
      </c>
      <c r="B92" s="1" t="s">
        <v>1854</v>
      </c>
      <c r="C92" t="str">
        <f>VLOOKUP($B92,Raw!$B$2:$DG$512,26,0)</f>
        <v>669.08</v>
      </c>
      <c r="D92" t="str">
        <f>VLOOKUP($B92,Raw!$B$2:$DG$512,27,0)</f>
        <v>0</v>
      </c>
      <c r="E92" t="str">
        <f>VLOOKUP($B92,Raw!$B$2:$DG$512,28,0)</f>
        <v>0</v>
      </c>
      <c r="F92" t="str">
        <f>VLOOKUP($B92,Raw!$B$2:$DG$512,29,0)</f>
        <v>0</v>
      </c>
      <c r="G92" t="str">
        <f>VLOOKUP($B92,Raw!$B$2:$DG$512,30,0)</f>
        <v>0</v>
      </c>
      <c r="H92" t="str">
        <f>VLOOKUP($B92,Raw!$B$2:$DG$512,31,0)</f>
        <v>0</v>
      </c>
      <c r="I92" t="str">
        <f>VLOOKUP($B92,Raw!$B$2:$DG$512,32,0)</f>
        <v>0</v>
      </c>
      <c r="J92" t="str">
        <f>VLOOKUP($B92,Raw!$B$2:$DG$512,33,0)</f>
        <v>0</v>
      </c>
      <c r="K92" t="str">
        <f>VLOOKUP($B92,Raw!$B$2:$DG$512,34,0)</f>
        <v>0</v>
      </c>
      <c r="L92" t="str">
        <f>VLOOKUP($B92,Raw!$B$2:$DG$512,35,0)</f>
        <v>0</v>
      </c>
      <c r="M92" t="str">
        <f>VLOOKUP($B92,Raw!$B$2:$DG$512,36,0)</f>
        <v>14.72</v>
      </c>
      <c r="N92" t="str">
        <f>VLOOKUP($B92,Raw!$B$2:$DG$512,37,0)</f>
        <v>683.8</v>
      </c>
    </row>
    <row r="93" spans="1:14" x14ac:dyDescent="0.3">
      <c r="A93" t="str">
        <f>INDEX(Raw!$B$2:$C$512,MATCH('DPMS - Breakup of AUM - NA'!$B93,Raw!$B$2:$B$512,0),2)</f>
        <v>INP000008303</v>
      </c>
      <c r="B93" s="1" t="s">
        <v>1872</v>
      </c>
      <c r="C93" t="str">
        <f>VLOOKUP($B93,Raw!$B$2:$DG$512,26,0)</f>
        <v>37.35</v>
      </c>
      <c r="D93" t="str">
        <f>VLOOKUP($B93,Raw!$B$2:$DG$512,27,0)</f>
        <v>0</v>
      </c>
      <c r="E93" t="str">
        <f>VLOOKUP($B93,Raw!$B$2:$DG$512,28,0)</f>
        <v>0</v>
      </c>
      <c r="F93" t="str">
        <f>VLOOKUP($B93,Raw!$B$2:$DG$512,29,0)</f>
        <v>0</v>
      </c>
      <c r="G93" t="str">
        <f>VLOOKUP($B93,Raw!$B$2:$DG$512,30,0)</f>
        <v>0</v>
      </c>
      <c r="H93" t="str">
        <f>VLOOKUP($B93,Raw!$B$2:$DG$512,31,0)</f>
        <v>0</v>
      </c>
      <c r="I93" t="str">
        <f>VLOOKUP($B93,Raw!$B$2:$DG$512,32,0)</f>
        <v>0</v>
      </c>
      <c r="J93" t="str">
        <f>VLOOKUP($B93,Raw!$B$2:$DG$512,33,0)</f>
        <v>0</v>
      </c>
      <c r="K93" t="str">
        <f>VLOOKUP($B93,Raw!$B$2:$DG$512,34,0)</f>
        <v>0</v>
      </c>
      <c r="L93" t="str">
        <f>VLOOKUP($B93,Raw!$B$2:$DG$512,35,0)</f>
        <v>0.96</v>
      </c>
      <c r="M93" t="str">
        <f>VLOOKUP($B93,Raw!$B$2:$DG$512,36,0)</f>
        <v>0.6</v>
      </c>
      <c r="N93" t="str">
        <f>VLOOKUP($B93,Raw!$B$2:$DG$512,37,0)</f>
        <v>38.91</v>
      </c>
    </row>
    <row r="94" spans="1:14" x14ac:dyDescent="0.3">
      <c r="A94" t="str">
        <f>INDEX(Raw!$B$2:$C$512,MATCH('DPMS - Breakup of AUM - NA'!$B94,Raw!$B$2:$B$512,0),2)</f>
        <v>INP000006101</v>
      </c>
      <c r="B94" s="1" t="s">
        <v>1887</v>
      </c>
      <c r="C94" t="str">
        <f>VLOOKUP($B94,Raw!$B$2:$DG$512,26,0)</f>
        <v>49.98</v>
      </c>
      <c r="D94" t="str">
        <f>VLOOKUP($B94,Raw!$B$2:$DG$512,27,0)</f>
        <v>0</v>
      </c>
      <c r="E94" t="str">
        <f>VLOOKUP($B94,Raw!$B$2:$DG$512,28,0)</f>
        <v>0</v>
      </c>
      <c r="F94" t="str">
        <f>VLOOKUP($B94,Raw!$B$2:$DG$512,29,0)</f>
        <v>0</v>
      </c>
      <c r="G94" t="str">
        <f>VLOOKUP($B94,Raw!$B$2:$DG$512,30,0)</f>
        <v>0</v>
      </c>
      <c r="H94" t="str">
        <f>VLOOKUP($B94,Raw!$B$2:$DG$512,31,0)</f>
        <v>0</v>
      </c>
      <c r="I94" t="str">
        <f>VLOOKUP($B94,Raw!$B$2:$DG$512,32,0)</f>
        <v>0</v>
      </c>
      <c r="J94" t="str">
        <f>VLOOKUP($B94,Raw!$B$2:$DG$512,33,0)</f>
        <v>0</v>
      </c>
      <c r="K94" t="str">
        <f>VLOOKUP($B94,Raw!$B$2:$DG$512,34,0)</f>
        <v>0</v>
      </c>
      <c r="L94" t="str">
        <f>VLOOKUP($B94,Raw!$B$2:$DG$512,35,0)</f>
        <v>0.53</v>
      </c>
      <c r="M94" t="str">
        <f>VLOOKUP($B94,Raw!$B$2:$DG$512,36,0)</f>
        <v>3.23</v>
      </c>
      <c r="N94" t="str">
        <f>VLOOKUP($B94,Raw!$B$2:$DG$512,37,0)</f>
        <v>53.74</v>
      </c>
    </row>
    <row r="95" spans="1:14" x14ac:dyDescent="0.3">
      <c r="A95" t="str">
        <f>INDEX(Raw!$B$2:$C$512,MATCH('DPMS - Breakup of AUM - NA'!$B95,Raw!$B$2:$B$512,0),2)</f>
        <v>INP000002478</v>
      </c>
      <c r="B95" s="1" t="s">
        <v>1910</v>
      </c>
      <c r="C95" t="str">
        <f>VLOOKUP($B95,Raw!$B$2:$DG$512,26,0)</f>
        <v>375.97</v>
      </c>
      <c r="D95" t="str">
        <f>VLOOKUP($B95,Raw!$B$2:$DG$512,27,0)</f>
        <v>0.11</v>
      </c>
      <c r="E95" t="str">
        <f>VLOOKUP($B95,Raw!$B$2:$DG$512,28,0)</f>
        <v>825.24</v>
      </c>
      <c r="F95" t="str">
        <f>VLOOKUP($B95,Raw!$B$2:$DG$512,29,0)</f>
        <v>85.85</v>
      </c>
      <c r="G95" t="str">
        <f>VLOOKUP($B95,Raw!$B$2:$DG$512,30,0)</f>
        <v>64.42</v>
      </c>
      <c r="H95" t="str">
        <f>VLOOKUP($B95,Raw!$B$2:$DG$512,31,0)</f>
        <v>0</v>
      </c>
      <c r="I95" t="str">
        <f>VLOOKUP($B95,Raw!$B$2:$DG$512,32,0)</f>
        <v>0</v>
      </c>
      <c r="J95" t="str">
        <f>VLOOKUP($B95,Raw!$B$2:$DG$512,33,0)</f>
        <v>0</v>
      </c>
      <c r="K95" t="str">
        <f>VLOOKUP($B95,Raw!$B$2:$DG$512,34,0)</f>
        <v>0</v>
      </c>
      <c r="L95" t="str">
        <f>VLOOKUP($B95,Raw!$B$2:$DG$512,35,0)</f>
        <v>204.27</v>
      </c>
      <c r="M95" t="str">
        <f>VLOOKUP($B95,Raw!$B$2:$DG$512,36,0)</f>
        <v>7.37</v>
      </c>
      <c r="N95" t="str">
        <f>VLOOKUP($B95,Raw!$B$2:$DG$512,37,0)</f>
        <v>1563.23</v>
      </c>
    </row>
    <row r="96" spans="1:14" x14ac:dyDescent="0.3">
      <c r="A96" t="str">
        <f>INDEX(Raw!$B$2:$C$512,MATCH('DPMS - Breakup of AUM - NA'!$B96,Raw!$B$2:$B$512,0),2)</f>
        <v>INP000008525</v>
      </c>
      <c r="B96" s="1" t="s">
        <v>1956</v>
      </c>
      <c r="C96" t="str">
        <f>VLOOKUP($B96,Raw!$B$2:$DG$512,26,0)</f>
        <v>0</v>
      </c>
      <c r="D96" t="str">
        <f>VLOOKUP($B96,Raw!$B$2:$DG$512,27,0)</f>
        <v>0</v>
      </c>
      <c r="E96" t="str">
        <f>VLOOKUP($B96,Raw!$B$2:$DG$512,28,0)</f>
        <v>0</v>
      </c>
      <c r="F96" t="str">
        <f>VLOOKUP($B96,Raw!$B$2:$DG$512,29,0)</f>
        <v>0</v>
      </c>
      <c r="G96" t="str">
        <f>VLOOKUP($B96,Raw!$B$2:$DG$512,30,0)</f>
        <v>0</v>
      </c>
      <c r="H96" t="str">
        <f>VLOOKUP($B96,Raw!$B$2:$DG$512,31,0)</f>
        <v>0</v>
      </c>
      <c r="I96" t="str">
        <f>VLOOKUP($B96,Raw!$B$2:$DG$512,32,0)</f>
        <v>0</v>
      </c>
      <c r="J96" t="str">
        <f>VLOOKUP($B96,Raw!$B$2:$DG$512,33,0)</f>
        <v>0</v>
      </c>
      <c r="K96" t="str">
        <f>VLOOKUP($B96,Raw!$B$2:$DG$512,34,0)</f>
        <v>0</v>
      </c>
      <c r="L96" t="str">
        <f>VLOOKUP($B96,Raw!$B$2:$DG$512,35,0)</f>
        <v>0</v>
      </c>
      <c r="M96" t="str">
        <f>VLOOKUP($B96,Raw!$B$2:$DG$512,36,0)</f>
        <v>0</v>
      </c>
      <c r="N96" t="str">
        <f>VLOOKUP($B96,Raw!$B$2:$DG$512,37,0)</f>
        <v>0</v>
      </c>
    </row>
    <row r="97" spans="1:14" x14ac:dyDescent="0.3">
      <c r="A97" t="str">
        <f>INDEX(Raw!$B$2:$C$512,MATCH('DPMS - Breakup of AUM - NA'!$B97,Raw!$B$2:$B$512,0),2)</f>
        <v>INP000001975</v>
      </c>
      <c r="B97" s="1" t="s">
        <v>1963</v>
      </c>
      <c r="C97" t="str">
        <f>VLOOKUP($B97,Raw!$B$2:$DG$512,26,0)</f>
        <v>965.04</v>
      </c>
      <c r="D97" t="str">
        <f>VLOOKUP($B97,Raw!$B$2:$DG$512,27,0)</f>
        <v>0</v>
      </c>
      <c r="E97" t="str">
        <f>VLOOKUP($B97,Raw!$B$2:$DG$512,28,0)</f>
        <v>0</v>
      </c>
      <c r="F97" t="str">
        <f>VLOOKUP($B97,Raw!$B$2:$DG$512,29,0)</f>
        <v>0</v>
      </c>
      <c r="G97" t="str">
        <f>VLOOKUP($B97,Raw!$B$2:$DG$512,30,0)</f>
        <v>0</v>
      </c>
      <c r="H97" t="str">
        <f>VLOOKUP($B97,Raw!$B$2:$DG$512,31,0)</f>
        <v>0</v>
      </c>
      <c r="I97" t="str">
        <f>VLOOKUP($B97,Raw!$B$2:$DG$512,32,0)</f>
        <v>0</v>
      </c>
      <c r="J97" t="str">
        <f>VLOOKUP($B97,Raw!$B$2:$DG$512,33,0)</f>
        <v>0</v>
      </c>
      <c r="K97" t="str">
        <f>VLOOKUP($B97,Raw!$B$2:$DG$512,34,0)</f>
        <v>0</v>
      </c>
      <c r="L97" t="str">
        <f>VLOOKUP($B97,Raw!$B$2:$DG$512,35,0)</f>
        <v>0</v>
      </c>
      <c r="M97" t="str">
        <f>VLOOKUP($B97,Raw!$B$2:$DG$512,36,0)</f>
        <v>24.95</v>
      </c>
      <c r="N97" t="str">
        <f>VLOOKUP($B97,Raw!$B$2:$DG$512,37,0)</f>
        <v>989.99</v>
      </c>
    </row>
    <row r="98" spans="1:14" x14ac:dyDescent="0.3">
      <c r="A98" t="str">
        <f>INDEX(Raw!$B$2:$C$512,MATCH('DPMS - Breakup of AUM - NA'!$B98,Raw!$B$2:$B$512,0),2)</f>
        <v>INP000000431</v>
      </c>
      <c r="B98" s="1" t="s">
        <v>1980</v>
      </c>
      <c r="C98" t="str">
        <f>VLOOKUP($B98,Raw!$B$2:$DG$512,26,0)</f>
        <v>2509.22122</v>
      </c>
      <c r="D98" t="str">
        <f>VLOOKUP($B98,Raw!$B$2:$DG$512,27,0)</f>
        <v>0</v>
      </c>
      <c r="E98" t="str">
        <f>VLOOKUP($B98,Raw!$B$2:$DG$512,28,0)</f>
        <v>0</v>
      </c>
      <c r="F98" t="str">
        <f>VLOOKUP($B98,Raw!$B$2:$DG$512,29,0)</f>
        <v>0</v>
      </c>
      <c r="G98" t="str">
        <f>VLOOKUP($B98,Raw!$B$2:$DG$512,30,0)</f>
        <v>0</v>
      </c>
      <c r="H98" t="str">
        <f>VLOOKUP($B98,Raw!$B$2:$DG$512,31,0)</f>
        <v>0</v>
      </c>
      <c r="I98" t="str">
        <f>VLOOKUP($B98,Raw!$B$2:$DG$512,32,0)</f>
        <v>0</v>
      </c>
      <c r="J98" t="str">
        <f>VLOOKUP($B98,Raw!$B$2:$DG$512,33,0)</f>
        <v>0</v>
      </c>
      <c r="K98" t="str">
        <f>VLOOKUP($B98,Raw!$B$2:$DG$512,34,0)</f>
        <v>0</v>
      </c>
      <c r="L98" t="str">
        <f>VLOOKUP($B98,Raw!$B$2:$DG$512,35,0)</f>
        <v>0</v>
      </c>
      <c r="M98" t="str">
        <f>VLOOKUP($B98,Raw!$B$2:$DG$512,36,0)</f>
        <v>-0.68281</v>
      </c>
      <c r="N98" t="str">
        <f>VLOOKUP($B98,Raw!$B$2:$DG$512,37,0)</f>
        <v>2508.53841</v>
      </c>
    </row>
    <row r="99" spans="1:14" x14ac:dyDescent="0.3">
      <c r="A99" t="str">
        <f>INDEX(Raw!$B$2:$C$512,MATCH('DPMS - Breakup of AUM - NA'!$B99,Raw!$B$2:$B$512,0),2)</f>
        <v>INP000007377</v>
      </c>
      <c r="B99" s="1" t="s">
        <v>2013</v>
      </c>
      <c r="C99" t="str">
        <f>VLOOKUP($B99,Raw!$B$2:$DG$512,26,0)</f>
        <v>49.25</v>
      </c>
      <c r="D99" t="str">
        <f>VLOOKUP($B99,Raw!$B$2:$DG$512,27,0)</f>
        <v>0</v>
      </c>
      <c r="E99" t="str">
        <f>VLOOKUP($B99,Raw!$B$2:$DG$512,28,0)</f>
        <v>273.45</v>
      </c>
      <c r="F99" t="str">
        <f>VLOOKUP($B99,Raw!$B$2:$DG$512,29,0)</f>
        <v>0</v>
      </c>
      <c r="G99" t="str">
        <f>VLOOKUP($B99,Raw!$B$2:$DG$512,30,0)</f>
        <v>24.96</v>
      </c>
      <c r="H99" t="str">
        <f>VLOOKUP($B99,Raw!$B$2:$DG$512,31,0)</f>
        <v>0</v>
      </c>
      <c r="I99" t="str">
        <f>VLOOKUP($B99,Raw!$B$2:$DG$512,32,0)</f>
        <v>0</v>
      </c>
      <c r="J99" t="str">
        <f>VLOOKUP($B99,Raw!$B$2:$DG$512,33,0)</f>
        <v>0</v>
      </c>
      <c r="K99" t="str">
        <f>VLOOKUP($B99,Raw!$B$2:$DG$512,34,0)</f>
        <v>0</v>
      </c>
      <c r="L99" t="str">
        <f>VLOOKUP($B99,Raw!$B$2:$DG$512,35,0)</f>
        <v>3103.24</v>
      </c>
      <c r="M99" t="str">
        <f>VLOOKUP($B99,Raw!$B$2:$DG$512,36,0)</f>
        <v>11.83</v>
      </c>
      <c r="N99" t="str">
        <f>VLOOKUP($B99,Raw!$B$2:$DG$512,37,0)</f>
        <v>3462.73</v>
      </c>
    </row>
    <row r="100" spans="1:14" x14ac:dyDescent="0.3">
      <c r="A100" t="str">
        <f>INDEX(Raw!$B$2:$C$512,MATCH('DPMS - Breakup of AUM - NA'!$B100,Raw!$B$2:$B$512,0),2)</f>
        <v>INP000004870</v>
      </c>
      <c r="B100" s="1" t="s">
        <v>2056</v>
      </c>
      <c r="C100" t="str">
        <f>VLOOKUP($B100,Raw!$B$2:$DG$512,26,0)</f>
        <v>164.19</v>
      </c>
      <c r="D100" t="str">
        <f>VLOOKUP($B100,Raw!$B$2:$DG$512,27,0)</f>
        <v>1.11</v>
      </c>
      <c r="E100" t="str">
        <f>VLOOKUP($B100,Raw!$B$2:$DG$512,28,0)</f>
        <v>0</v>
      </c>
      <c r="F100" t="str">
        <f>VLOOKUP($B100,Raw!$B$2:$DG$512,29,0)</f>
        <v>0</v>
      </c>
      <c r="G100" t="str">
        <f>VLOOKUP($B100,Raw!$B$2:$DG$512,30,0)</f>
        <v>0</v>
      </c>
      <c r="H100" t="str">
        <f>VLOOKUP($B100,Raw!$B$2:$DG$512,31,0)</f>
        <v>0</v>
      </c>
      <c r="I100" t="str">
        <f>VLOOKUP($B100,Raw!$B$2:$DG$512,32,0)</f>
        <v>0</v>
      </c>
      <c r="J100" t="str">
        <f>VLOOKUP($B100,Raw!$B$2:$DG$512,33,0)</f>
        <v>0</v>
      </c>
      <c r="K100" t="str">
        <f>VLOOKUP($B100,Raw!$B$2:$DG$512,34,0)</f>
        <v>0</v>
      </c>
      <c r="L100" t="str">
        <f>VLOOKUP($B100,Raw!$B$2:$DG$512,35,0)</f>
        <v>14.89</v>
      </c>
      <c r="M100" t="str">
        <f>VLOOKUP($B100,Raw!$B$2:$DG$512,36,0)</f>
        <v>1.21</v>
      </c>
      <c r="N100" t="str">
        <f>VLOOKUP($B100,Raw!$B$2:$DG$512,37,0)</f>
        <v>181.4</v>
      </c>
    </row>
    <row r="101" spans="1:14" x14ac:dyDescent="0.3">
      <c r="A101" t="str">
        <f>INDEX(Raw!$B$2:$C$512,MATCH('DPMS - Breakup of AUM - NA'!$B101,Raw!$B$2:$B$512,0),2)</f>
        <v>INP000008145</v>
      </c>
      <c r="B101" s="1" t="s">
        <v>2067</v>
      </c>
      <c r="C101" t="str">
        <f>VLOOKUP($B101,Raw!$B$2:$DG$512,26,0)</f>
        <v>0</v>
      </c>
      <c r="D101" t="str">
        <f>VLOOKUP($B101,Raw!$B$2:$DG$512,27,0)</f>
        <v>0</v>
      </c>
      <c r="E101" t="str">
        <f>VLOOKUP($B101,Raw!$B$2:$DG$512,28,0)</f>
        <v>0</v>
      </c>
      <c r="F101" t="str">
        <f>VLOOKUP($B101,Raw!$B$2:$DG$512,29,0)</f>
        <v>0</v>
      </c>
      <c r="G101" t="str">
        <f>VLOOKUP($B101,Raw!$B$2:$DG$512,30,0)</f>
        <v>0</v>
      </c>
      <c r="H101" t="str">
        <f>VLOOKUP($B101,Raw!$B$2:$DG$512,31,0)</f>
        <v>0</v>
      </c>
      <c r="I101" t="str">
        <f>VLOOKUP($B101,Raw!$B$2:$DG$512,32,0)</f>
        <v>0</v>
      </c>
      <c r="J101" t="str">
        <f>VLOOKUP($B101,Raw!$B$2:$DG$512,33,0)</f>
        <v>0</v>
      </c>
      <c r="K101" t="str">
        <f>VLOOKUP($B101,Raw!$B$2:$DG$512,34,0)</f>
        <v>0</v>
      </c>
      <c r="L101" t="str">
        <f>VLOOKUP($B101,Raw!$B$2:$DG$512,35,0)</f>
        <v>0</v>
      </c>
      <c r="M101" t="str">
        <f>VLOOKUP($B101,Raw!$B$2:$DG$512,36,0)</f>
        <v>0</v>
      </c>
      <c r="N101" t="str">
        <f>VLOOKUP($B101,Raw!$B$2:$DG$512,37,0)</f>
        <v>0</v>
      </c>
    </row>
    <row r="102" spans="1:14" x14ac:dyDescent="0.3">
      <c r="A102" t="str">
        <f>INDEX(Raw!$B$2:$C$512,MATCH('DPMS - Breakup of AUM - NA'!$B102,Raw!$B$2:$B$512,0),2)</f>
        <v>INP000005944</v>
      </c>
      <c r="B102" s="1" t="s">
        <v>2076</v>
      </c>
      <c r="C102" t="str">
        <f>VLOOKUP($B102,Raw!$B$2:$DG$512,26,0)</f>
        <v>532.83</v>
      </c>
      <c r="D102" t="str">
        <f>VLOOKUP($B102,Raw!$B$2:$DG$512,27,0)</f>
        <v>0</v>
      </c>
      <c r="E102" t="str">
        <f>VLOOKUP($B102,Raw!$B$2:$DG$512,28,0)</f>
        <v>0</v>
      </c>
      <c r="F102" t="str">
        <f>VLOOKUP($B102,Raw!$B$2:$DG$512,29,0)</f>
        <v>0</v>
      </c>
      <c r="G102" t="str">
        <f>VLOOKUP($B102,Raw!$B$2:$DG$512,30,0)</f>
        <v>0</v>
      </c>
      <c r="H102" t="str">
        <f>VLOOKUP($B102,Raw!$B$2:$DG$512,31,0)</f>
        <v>0</v>
      </c>
      <c r="I102" t="str">
        <f>VLOOKUP($B102,Raw!$B$2:$DG$512,32,0)</f>
        <v>0</v>
      </c>
      <c r="J102" t="str">
        <f>VLOOKUP($B102,Raw!$B$2:$DG$512,33,0)</f>
        <v>0</v>
      </c>
      <c r="K102" t="str">
        <f>VLOOKUP($B102,Raw!$B$2:$DG$512,34,0)</f>
        <v>0</v>
      </c>
      <c r="L102" t="str">
        <f>VLOOKUP($B102,Raw!$B$2:$DG$512,35,0)</f>
        <v>0</v>
      </c>
      <c r="M102" t="str">
        <f>VLOOKUP($B102,Raw!$B$2:$DG$512,36,0)</f>
        <v>3.1</v>
      </c>
      <c r="N102" t="str">
        <f>VLOOKUP($B102,Raw!$B$2:$DG$512,37,0)</f>
        <v>535.93</v>
      </c>
    </row>
    <row r="103" spans="1:14" x14ac:dyDescent="0.3">
      <c r="A103" t="str">
        <f>INDEX(Raw!$B$2:$C$512,MATCH('DPMS - Breakup of AUM - NA'!$B103,Raw!$B$2:$B$512,0),2)</f>
        <v>INP000007906</v>
      </c>
      <c r="B103" s="1" t="s">
        <v>2091</v>
      </c>
      <c r="C103" t="str">
        <f>VLOOKUP($B103,Raw!$B$2:$DG$512,26,0)</f>
        <v>243.584</v>
      </c>
      <c r="D103" t="str">
        <f>VLOOKUP($B103,Raw!$B$2:$DG$512,27,0)</f>
        <v>18.462</v>
      </c>
      <c r="E103" t="str">
        <f>VLOOKUP($B103,Raw!$B$2:$DG$512,28,0)</f>
        <v>0</v>
      </c>
      <c r="F103" t="str">
        <f>VLOOKUP($B103,Raw!$B$2:$DG$512,29,0)</f>
        <v>0</v>
      </c>
      <c r="G103" t="str">
        <f>VLOOKUP($B103,Raw!$B$2:$DG$512,30,0)</f>
        <v>0</v>
      </c>
      <c r="H103" t="str">
        <f>VLOOKUP($B103,Raw!$B$2:$DG$512,31,0)</f>
        <v>0</v>
      </c>
      <c r="I103" t="str">
        <f>VLOOKUP($B103,Raw!$B$2:$DG$512,32,0)</f>
        <v>0</v>
      </c>
      <c r="J103" t="str">
        <f>VLOOKUP($B103,Raw!$B$2:$DG$512,33,0)</f>
        <v>0</v>
      </c>
      <c r="K103" t="str">
        <f>VLOOKUP($B103,Raw!$B$2:$DG$512,34,0)</f>
        <v>0</v>
      </c>
      <c r="L103" t="str">
        <f>VLOOKUP($B103,Raw!$B$2:$DG$512,35,0)</f>
        <v>0.004</v>
      </c>
      <c r="M103" t="str">
        <f>VLOOKUP($B103,Raw!$B$2:$DG$512,36,0)</f>
        <v>18.536</v>
      </c>
      <c r="N103" t="str">
        <f>VLOOKUP($B103,Raw!$B$2:$DG$512,37,0)</f>
        <v>280.586</v>
      </c>
    </row>
    <row r="104" spans="1:14" x14ac:dyDescent="0.3">
      <c r="A104" t="str">
        <f>INDEX(Raw!$B$2:$C$512,MATCH('DPMS - Breakup of AUM - NA'!$B104,Raw!$B$2:$B$512,0),2)</f>
        <v>INP000008570</v>
      </c>
      <c r="B104" s="1" t="s">
        <v>2127</v>
      </c>
      <c r="C104" t="str">
        <f>VLOOKUP($B104,Raw!$B$2:$DG$512,26,0)</f>
        <v>11.65</v>
      </c>
      <c r="D104" t="str">
        <f>VLOOKUP($B104,Raw!$B$2:$DG$512,27,0)</f>
        <v>0</v>
      </c>
      <c r="E104" t="str">
        <f>VLOOKUP($B104,Raw!$B$2:$DG$512,28,0)</f>
        <v>0</v>
      </c>
      <c r="F104" t="str">
        <f>VLOOKUP($B104,Raw!$B$2:$DG$512,29,0)</f>
        <v>0</v>
      </c>
      <c r="G104" t="str">
        <f>VLOOKUP($B104,Raw!$B$2:$DG$512,30,0)</f>
        <v>0</v>
      </c>
      <c r="H104" t="str">
        <f>VLOOKUP($B104,Raw!$B$2:$DG$512,31,0)</f>
        <v>0</v>
      </c>
      <c r="I104" t="str">
        <f>VLOOKUP($B104,Raw!$B$2:$DG$512,32,0)</f>
        <v>0</v>
      </c>
      <c r="J104" t="str">
        <f>VLOOKUP($B104,Raw!$B$2:$DG$512,33,0)</f>
        <v>0</v>
      </c>
      <c r="K104" t="str">
        <f>VLOOKUP($B104,Raw!$B$2:$DG$512,34,0)</f>
        <v>0</v>
      </c>
      <c r="L104" t="str">
        <f>VLOOKUP($B104,Raw!$B$2:$DG$512,35,0)</f>
        <v>0</v>
      </c>
      <c r="M104" t="str">
        <f>VLOOKUP($B104,Raw!$B$2:$DG$512,36,0)</f>
        <v>0.48</v>
      </c>
      <c r="N104" t="str">
        <f>VLOOKUP($B104,Raw!$B$2:$DG$512,37,0)</f>
        <v>12.13</v>
      </c>
    </row>
    <row r="105" spans="1:14" x14ac:dyDescent="0.3">
      <c r="A105" t="str">
        <f>INDEX(Raw!$B$2:$C$512,MATCH('DPMS - Breakup of AUM - NA'!$B105,Raw!$B$2:$B$512,0),2)</f>
        <v>INP000008561</v>
      </c>
      <c r="B105" s="1" t="s">
        <v>2140</v>
      </c>
      <c r="C105" t="str">
        <f>VLOOKUP($B105,Raw!$B$2:$DG$512,26,0)</f>
        <v>0</v>
      </c>
      <c r="D105" t="str">
        <f>VLOOKUP($B105,Raw!$B$2:$DG$512,27,0)</f>
        <v>0</v>
      </c>
      <c r="E105" t="str">
        <f>VLOOKUP($B105,Raw!$B$2:$DG$512,28,0)</f>
        <v>0</v>
      </c>
      <c r="F105" t="str">
        <f>VLOOKUP($B105,Raw!$B$2:$DG$512,29,0)</f>
        <v>0</v>
      </c>
      <c r="G105" t="str">
        <f>VLOOKUP($B105,Raw!$B$2:$DG$512,30,0)</f>
        <v>0</v>
      </c>
      <c r="H105" t="str">
        <f>VLOOKUP($B105,Raw!$B$2:$DG$512,31,0)</f>
        <v>0</v>
      </c>
      <c r="I105" t="str">
        <f>VLOOKUP($B105,Raw!$B$2:$DG$512,32,0)</f>
        <v>0</v>
      </c>
      <c r="J105" t="str">
        <f>VLOOKUP($B105,Raw!$B$2:$DG$512,33,0)</f>
        <v>0</v>
      </c>
      <c r="K105" t="str">
        <f>VLOOKUP($B105,Raw!$B$2:$DG$512,34,0)</f>
        <v>0</v>
      </c>
      <c r="L105" t="str">
        <f>VLOOKUP($B105,Raw!$B$2:$DG$512,35,0)</f>
        <v>0</v>
      </c>
      <c r="M105" t="str">
        <f>VLOOKUP($B105,Raw!$B$2:$DG$512,36,0)</f>
        <v>0</v>
      </c>
      <c r="N105" t="str">
        <f>VLOOKUP($B105,Raw!$B$2:$DG$512,37,0)</f>
        <v>0</v>
      </c>
    </row>
    <row r="106" spans="1:14" x14ac:dyDescent="0.3">
      <c r="A106" t="str">
        <f>INDEX(Raw!$B$2:$C$512,MATCH('DPMS - Breakup of AUM - NA'!$B106,Raw!$B$2:$B$512,0),2)</f>
        <v>INP000003468</v>
      </c>
      <c r="B106" s="1" t="s">
        <v>2148</v>
      </c>
      <c r="C106" t="str">
        <f>VLOOKUP($B106,Raw!$B$2:$DG$512,26,0)</f>
        <v>30.7593</v>
      </c>
      <c r="D106" t="str">
        <f>VLOOKUP($B106,Raw!$B$2:$DG$512,27,0)</f>
        <v>0</v>
      </c>
      <c r="E106" t="str">
        <f>VLOOKUP($B106,Raw!$B$2:$DG$512,28,0)</f>
        <v>0</v>
      </c>
      <c r="F106" t="str">
        <f>VLOOKUP($B106,Raw!$B$2:$DG$512,29,0)</f>
        <v>0</v>
      </c>
      <c r="G106" t="str">
        <f>VLOOKUP($B106,Raw!$B$2:$DG$512,30,0)</f>
        <v>0</v>
      </c>
      <c r="H106" t="str">
        <f>VLOOKUP($B106,Raw!$B$2:$DG$512,31,0)</f>
        <v>0</v>
      </c>
      <c r="I106" t="str">
        <f>VLOOKUP($B106,Raw!$B$2:$DG$512,32,0)</f>
        <v>0</v>
      </c>
      <c r="J106" t="str">
        <f>VLOOKUP($B106,Raw!$B$2:$DG$512,33,0)</f>
        <v>0</v>
      </c>
      <c r="K106" t="str">
        <f>VLOOKUP($B106,Raw!$B$2:$DG$512,34,0)</f>
        <v>0</v>
      </c>
      <c r="L106" t="str">
        <f>VLOOKUP($B106,Raw!$B$2:$DG$512,35,0)</f>
        <v>0</v>
      </c>
      <c r="M106" t="str">
        <f>VLOOKUP($B106,Raw!$B$2:$DG$512,36,0)</f>
        <v>0.2064</v>
      </c>
      <c r="N106" t="str">
        <f>VLOOKUP($B106,Raw!$B$2:$DG$512,37,0)</f>
        <v>30.9657</v>
      </c>
    </row>
    <row r="107" spans="1:14" x14ac:dyDescent="0.3">
      <c r="A107" t="str">
        <f>INDEX(Raw!$B$2:$C$512,MATCH('DPMS - Breakup of AUM - NA'!$B107,Raw!$B$2:$B$512,0),2)</f>
        <v>INP000008075</v>
      </c>
      <c r="B107" s="1" t="s">
        <v>2162</v>
      </c>
      <c r="C107" t="str">
        <f>VLOOKUP($B107,Raw!$B$2:$DG$512,26,0)</f>
        <v>47.1</v>
      </c>
      <c r="D107" t="str">
        <f>VLOOKUP($B107,Raw!$B$2:$DG$512,27,0)</f>
        <v>0</v>
      </c>
      <c r="E107" t="str">
        <f>VLOOKUP($B107,Raw!$B$2:$DG$512,28,0)</f>
        <v>0</v>
      </c>
      <c r="F107" t="str">
        <f>VLOOKUP($B107,Raw!$B$2:$DG$512,29,0)</f>
        <v>0</v>
      </c>
      <c r="G107" t="str">
        <f>VLOOKUP($B107,Raw!$B$2:$DG$512,30,0)</f>
        <v>0</v>
      </c>
      <c r="H107" t="str">
        <f>VLOOKUP($B107,Raw!$B$2:$DG$512,31,0)</f>
        <v>0</v>
      </c>
      <c r="I107" t="str">
        <f>VLOOKUP($B107,Raw!$B$2:$DG$512,32,0)</f>
        <v>0</v>
      </c>
      <c r="J107" t="str">
        <f>VLOOKUP($B107,Raw!$B$2:$DG$512,33,0)</f>
        <v>0</v>
      </c>
      <c r="K107" t="str">
        <f>VLOOKUP($B107,Raw!$B$2:$DG$512,34,0)</f>
        <v>0</v>
      </c>
      <c r="L107" t="str">
        <f>VLOOKUP($B107,Raw!$B$2:$DG$512,35,0)</f>
        <v>1.85</v>
      </c>
      <c r="M107" t="str">
        <f>VLOOKUP($B107,Raw!$B$2:$DG$512,36,0)</f>
        <v>0.38</v>
      </c>
      <c r="N107" t="str">
        <f>VLOOKUP($B107,Raw!$B$2:$DG$512,37,0)</f>
        <v>49.33</v>
      </c>
    </row>
    <row r="108" spans="1:14" x14ac:dyDescent="0.3">
      <c r="A108" t="str">
        <f>INDEX(Raw!$B$2:$C$512,MATCH('DPMS - Breakup of AUM - NA'!$B108,Raw!$B$2:$B$512,0),2)</f>
        <v>INP000007058</v>
      </c>
      <c r="B108" s="1" t="s">
        <v>2177</v>
      </c>
      <c r="C108" t="str">
        <f>VLOOKUP($B108,Raw!$B$2:$DG$512,26,0)</f>
        <v>952.82</v>
      </c>
      <c r="D108" t="str">
        <f>VLOOKUP($B108,Raw!$B$2:$DG$512,27,0)</f>
        <v>0</v>
      </c>
      <c r="E108" t="str">
        <f>VLOOKUP($B108,Raw!$B$2:$DG$512,28,0)</f>
        <v>0</v>
      </c>
      <c r="F108" t="str">
        <f>VLOOKUP($B108,Raw!$B$2:$DG$512,29,0)</f>
        <v>0</v>
      </c>
      <c r="G108" t="str">
        <f>VLOOKUP($B108,Raw!$B$2:$DG$512,30,0)</f>
        <v>0</v>
      </c>
      <c r="H108" t="str">
        <f>VLOOKUP($B108,Raw!$B$2:$DG$512,31,0)</f>
        <v>0</v>
      </c>
      <c r="I108" t="str">
        <f>VLOOKUP($B108,Raw!$B$2:$DG$512,32,0)</f>
        <v>0</v>
      </c>
      <c r="J108" t="str">
        <f>VLOOKUP($B108,Raw!$B$2:$DG$512,33,0)</f>
        <v>0</v>
      </c>
      <c r="K108" t="str">
        <f>VLOOKUP($B108,Raw!$B$2:$DG$512,34,0)</f>
        <v>0</v>
      </c>
      <c r="L108" t="str">
        <f>VLOOKUP($B108,Raw!$B$2:$DG$512,35,0)</f>
        <v>31.64</v>
      </c>
      <c r="M108" t="str">
        <f>VLOOKUP($B108,Raw!$B$2:$DG$512,36,0)</f>
        <v>46.08</v>
      </c>
      <c r="N108" t="str">
        <f>VLOOKUP($B108,Raw!$B$2:$DG$512,37,0)</f>
        <v>1030.54</v>
      </c>
    </row>
    <row r="109" spans="1:14" x14ac:dyDescent="0.3">
      <c r="A109" t="str">
        <f>INDEX(Raw!$B$2:$C$512,MATCH('DPMS - Breakup of AUM - NA'!$B109,Raw!$B$2:$B$512,0),2)</f>
        <v>INP000008260</v>
      </c>
      <c r="B109" s="1" t="s">
        <v>2194</v>
      </c>
      <c r="C109" t="str">
        <f>VLOOKUP($B109,Raw!$B$2:$DG$512,26,0)</f>
        <v>0</v>
      </c>
      <c r="D109" t="str">
        <f>VLOOKUP($B109,Raw!$B$2:$DG$512,27,0)</f>
        <v>0</v>
      </c>
      <c r="E109" t="str">
        <f>VLOOKUP($B109,Raw!$B$2:$DG$512,28,0)</f>
        <v>0</v>
      </c>
      <c r="F109" t="str">
        <f>VLOOKUP($B109,Raw!$B$2:$DG$512,29,0)</f>
        <v>0</v>
      </c>
      <c r="G109" t="str">
        <f>VLOOKUP($B109,Raw!$B$2:$DG$512,30,0)</f>
        <v>0</v>
      </c>
      <c r="H109" t="str">
        <f>VLOOKUP($B109,Raw!$B$2:$DG$512,31,0)</f>
        <v>0</v>
      </c>
      <c r="I109" t="str">
        <f>VLOOKUP($B109,Raw!$B$2:$DG$512,32,0)</f>
        <v>0</v>
      </c>
      <c r="J109" t="str">
        <f>VLOOKUP($B109,Raw!$B$2:$DG$512,33,0)</f>
        <v>0</v>
      </c>
      <c r="K109" t="str">
        <f>VLOOKUP($B109,Raw!$B$2:$DG$512,34,0)</f>
        <v>0</v>
      </c>
      <c r="L109" t="str">
        <f>VLOOKUP($B109,Raw!$B$2:$DG$512,35,0)</f>
        <v>0</v>
      </c>
      <c r="M109" t="str">
        <f>VLOOKUP($B109,Raw!$B$2:$DG$512,36,0)</f>
        <v>0</v>
      </c>
      <c r="N109" t="str">
        <f>VLOOKUP($B109,Raw!$B$2:$DG$512,37,0)</f>
        <v>0</v>
      </c>
    </row>
    <row r="110" spans="1:14" x14ac:dyDescent="0.3">
      <c r="A110" t="str">
        <f>INDEX(Raw!$B$2:$C$512,MATCH('DPMS - Breakup of AUM - NA'!$B110,Raw!$B$2:$B$512,0),2)</f>
        <v>INP000004631</v>
      </c>
      <c r="B110" s="1" t="s">
        <v>2203</v>
      </c>
      <c r="C110" t="str">
        <f>VLOOKUP($B110,Raw!$B$2:$DG$512,26,0)</f>
        <v>41.63</v>
      </c>
      <c r="D110" t="str">
        <f>VLOOKUP($B110,Raw!$B$2:$DG$512,27,0)</f>
        <v>0</v>
      </c>
      <c r="E110" t="str">
        <f>VLOOKUP($B110,Raw!$B$2:$DG$512,28,0)</f>
        <v>0</v>
      </c>
      <c r="F110" t="str">
        <f>VLOOKUP($B110,Raw!$B$2:$DG$512,29,0)</f>
        <v>0</v>
      </c>
      <c r="G110" t="str">
        <f>VLOOKUP($B110,Raw!$B$2:$DG$512,30,0)</f>
        <v>2.59</v>
      </c>
      <c r="H110" t="str">
        <f>VLOOKUP($B110,Raw!$B$2:$DG$512,31,0)</f>
        <v>0</v>
      </c>
      <c r="I110" t="str">
        <f>VLOOKUP($B110,Raw!$B$2:$DG$512,32,0)</f>
        <v>0</v>
      </c>
      <c r="J110" t="str">
        <f>VLOOKUP($B110,Raw!$B$2:$DG$512,33,0)</f>
        <v>0</v>
      </c>
      <c r="K110" t="str">
        <f>VLOOKUP($B110,Raw!$B$2:$DG$512,34,0)</f>
        <v>0</v>
      </c>
      <c r="L110" t="str">
        <f>VLOOKUP($B110,Raw!$B$2:$DG$512,35,0)</f>
        <v>0</v>
      </c>
      <c r="M110" t="str">
        <f>VLOOKUP($B110,Raw!$B$2:$DG$512,36,0)</f>
        <v>3.98</v>
      </c>
      <c r="N110" t="str">
        <f>VLOOKUP($B110,Raw!$B$2:$DG$512,37,0)</f>
        <v>48.2</v>
      </c>
    </row>
    <row r="111" spans="1:14" x14ac:dyDescent="0.3">
      <c r="A111" t="str">
        <f>INDEX(Raw!$B$2:$C$512,MATCH('DPMS - Breakup of AUM - NA'!$B111,Raw!$B$2:$B$512,0),2)</f>
        <v>INP000005265</v>
      </c>
      <c r="B111" s="1" t="s">
        <v>2218</v>
      </c>
      <c r="C111" t="str">
        <f>VLOOKUP($B111,Raw!$B$2:$DG$512,26,0)</f>
        <v>4.19</v>
      </c>
      <c r="D111" t="str">
        <f>VLOOKUP($B111,Raw!$B$2:$DG$512,27,0)</f>
        <v>0</v>
      </c>
      <c r="E111" t="str">
        <f>VLOOKUP($B111,Raw!$B$2:$DG$512,28,0)</f>
        <v>0</v>
      </c>
      <c r="F111" t="str">
        <f>VLOOKUP($B111,Raw!$B$2:$DG$512,29,0)</f>
        <v>0</v>
      </c>
      <c r="G111" t="str">
        <f>VLOOKUP($B111,Raw!$B$2:$DG$512,30,0)</f>
        <v>0</v>
      </c>
      <c r="H111" t="str">
        <f>VLOOKUP($B111,Raw!$B$2:$DG$512,31,0)</f>
        <v>0</v>
      </c>
      <c r="I111" t="str">
        <f>VLOOKUP($B111,Raw!$B$2:$DG$512,32,0)</f>
        <v>0</v>
      </c>
      <c r="J111" t="str">
        <f>VLOOKUP($B111,Raw!$B$2:$DG$512,33,0)</f>
        <v>0</v>
      </c>
      <c r="K111" t="str">
        <f>VLOOKUP($B111,Raw!$B$2:$DG$512,34,0)</f>
        <v>0</v>
      </c>
      <c r="L111" t="str">
        <f>VLOOKUP($B111,Raw!$B$2:$DG$512,35,0)</f>
        <v>9.96</v>
      </c>
      <c r="M111" t="str">
        <f>VLOOKUP($B111,Raw!$B$2:$DG$512,36,0)</f>
        <v>0.72</v>
      </c>
      <c r="N111" t="str">
        <f>VLOOKUP($B111,Raw!$B$2:$DG$512,37,0)</f>
        <v>14.87</v>
      </c>
    </row>
    <row r="112" spans="1:14" x14ac:dyDescent="0.3">
      <c r="A112" t="str">
        <f>INDEX(Raw!$B$2:$C$512,MATCH('DPMS - Breakup of AUM - NA'!$B112,Raw!$B$2:$B$512,0),2)</f>
        <v>INP000007544</v>
      </c>
      <c r="B112" s="1" t="s">
        <v>2228</v>
      </c>
      <c r="C112" t="str">
        <f>VLOOKUP($B112,Raw!$B$2:$DG$512,26,0)</f>
        <v>439.67347</v>
      </c>
      <c r="D112" t="str">
        <f>VLOOKUP($B112,Raw!$B$2:$DG$512,27,0)</f>
        <v>0</v>
      </c>
      <c r="E112" t="str">
        <f>VLOOKUP($B112,Raw!$B$2:$DG$512,28,0)</f>
        <v>0</v>
      </c>
      <c r="F112" t="str">
        <f>VLOOKUP($B112,Raw!$B$2:$DG$512,29,0)</f>
        <v>0</v>
      </c>
      <c r="G112" t="str">
        <f>VLOOKUP($B112,Raw!$B$2:$DG$512,30,0)</f>
        <v>0</v>
      </c>
      <c r="H112" t="str">
        <f>VLOOKUP($B112,Raw!$B$2:$DG$512,31,0)</f>
        <v>0</v>
      </c>
      <c r="I112" t="str">
        <f>VLOOKUP($B112,Raw!$B$2:$DG$512,32,0)</f>
        <v>0</v>
      </c>
      <c r="J112" t="str">
        <f>VLOOKUP($B112,Raw!$B$2:$DG$512,33,0)</f>
        <v>0</v>
      </c>
      <c r="K112" t="str">
        <f>VLOOKUP($B112,Raw!$B$2:$DG$512,34,0)</f>
        <v>0</v>
      </c>
      <c r="L112" t="str">
        <f>VLOOKUP($B112,Raw!$B$2:$DG$512,35,0)</f>
        <v>0.23055</v>
      </c>
      <c r="M112" t="str">
        <f>VLOOKUP($B112,Raw!$B$2:$DG$512,36,0)</f>
        <v>17.00152</v>
      </c>
      <c r="N112" t="str">
        <f>VLOOKUP($B112,Raw!$B$2:$DG$512,37,0)</f>
        <v>456.90554</v>
      </c>
    </row>
    <row r="113" spans="1:14" x14ac:dyDescent="0.3">
      <c r="A113" t="str">
        <f>INDEX(Raw!$B$2:$C$512,MATCH('DPMS - Breakup of AUM - NA'!$B113,Raw!$B$2:$B$512,0),2)</f>
        <v>INP000003021</v>
      </c>
      <c r="B113" s="1" t="s">
        <v>2254</v>
      </c>
      <c r="C113" t="str">
        <f>VLOOKUP($B113,Raw!$B$2:$DG$512,26,0)</f>
        <v>15.55</v>
      </c>
      <c r="D113" t="str">
        <f>VLOOKUP($B113,Raw!$B$2:$DG$512,27,0)</f>
        <v>0</v>
      </c>
      <c r="E113" t="str">
        <f>VLOOKUP($B113,Raw!$B$2:$DG$512,28,0)</f>
        <v>0.34</v>
      </c>
      <c r="F113" t="str">
        <f>VLOOKUP($B113,Raw!$B$2:$DG$512,29,0)</f>
        <v>0</v>
      </c>
      <c r="G113" t="str">
        <f>VLOOKUP($B113,Raw!$B$2:$DG$512,30,0)</f>
        <v>0</v>
      </c>
      <c r="H113" t="str">
        <f>VLOOKUP($B113,Raw!$B$2:$DG$512,31,0)</f>
        <v>0</v>
      </c>
      <c r="I113" t="str">
        <f>VLOOKUP($B113,Raw!$B$2:$DG$512,32,0)</f>
        <v>0</v>
      </c>
      <c r="J113" t="str">
        <f>VLOOKUP($B113,Raw!$B$2:$DG$512,33,0)</f>
        <v>0</v>
      </c>
      <c r="K113" t="str">
        <f>VLOOKUP($B113,Raw!$B$2:$DG$512,34,0)</f>
        <v>0</v>
      </c>
      <c r="L113" t="str">
        <f>VLOOKUP($B113,Raw!$B$2:$DG$512,35,0)</f>
        <v>0.11</v>
      </c>
      <c r="M113" t="str">
        <f>VLOOKUP($B113,Raw!$B$2:$DG$512,36,0)</f>
        <v>1.15</v>
      </c>
      <c r="N113" t="str">
        <f>VLOOKUP($B113,Raw!$B$2:$DG$512,37,0)</f>
        <v>17.15</v>
      </c>
    </row>
    <row r="114" spans="1:14" x14ac:dyDescent="0.3">
      <c r="A114" t="str">
        <f>INDEX(Raw!$B$2:$C$512,MATCH('DPMS - Breakup of AUM - NA'!$B114,Raw!$B$2:$B$512,0),2)</f>
        <v>INP000002163</v>
      </c>
      <c r="B114" s="1" t="s">
        <v>2267</v>
      </c>
      <c r="C114" t="str">
        <f>VLOOKUP($B114,Raw!$B$2:$DG$512,26,0)</f>
        <v>24.55</v>
      </c>
      <c r="D114" t="str">
        <f>VLOOKUP($B114,Raw!$B$2:$DG$512,27,0)</f>
        <v>0</v>
      </c>
      <c r="E114" t="str">
        <f>VLOOKUP($B114,Raw!$B$2:$DG$512,28,0)</f>
        <v>0</v>
      </c>
      <c r="F114" t="str">
        <f>VLOOKUP($B114,Raw!$B$2:$DG$512,29,0)</f>
        <v>0</v>
      </c>
      <c r="G114" t="str">
        <f>VLOOKUP($B114,Raw!$B$2:$DG$512,30,0)</f>
        <v>0</v>
      </c>
      <c r="H114" t="str">
        <f>VLOOKUP($B114,Raw!$B$2:$DG$512,31,0)</f>
        <v>0</v>
      </c>
      <c r="I114" t="str">
        <f>VLOOKUP($B114,Raw!$B$2:$DG$512,32,0)</f>
        <v>0</v>
      </c>
      <c r="J114" t="str">
        <f>VLOOKUP($B114,Raw!$B$2:$DG$512,33,0)</f>
        <v>0</v>
      </c>
      <c r="K114" t="str">
        <f>VLOOKUP($B114,Raw!$B$2:$DG$512,34,0)</f>
        <v>0</v>
      </c>
      <c r="L114" t="str">
        <f>VLOOKUP($B114,Raw!$B$2:$DG$512,35,0)</f>
        <v>1.54</v>
      </c>
      <c r="M114" t="str">
        <f>VLOOKUP($B114,Raw!$B$2:$DG$512,36,0)</f>
        <v>0.1</v>
      </c>
      <c r="N114" t="str">
        <f>VLOOKUP($B114,Raw!$B$2:$DG$512,37,0)</f>
        <v>26.19</v>
      </c>
    </row>
    <row r="115" spans="1:14" x14ac:dyDescent="0.3">
      <c r="A115" t="str">
        <f>INDEX(Raw!$B$2:$C$512,MATCH('DPMS - Breakup of AUM - NA'!$B115,Raw!$B$2:$B$512,0),2)</f>
        <v>INP000004458</v>
      </c>
      <c r="B115" s="1" t="s">
        <v>2274</v>
      </c>
      <c r="C115" t="str">
        <f>VLOOKUP($B115,Raw!$B$2:$DG$512,26,0)</f>
        <v>593.54501</v>
      </c>
      <c r="D115" t="str">
        <f>VLOOKUP($B115,Raw!$B$2:$DG$512,27,0)</f>
        <v>0</v>
      </c>
      <c r="E115" t="str">
        <f>VLOOKUP($B115,Raw!$B$2:$DG$512,28,0)</f>
        <v>0</v>
      </c>
      <c r="F115" t="str">
        <f>VLOOKUP($B115,Raw!$B$2:$DG$512,29,0)</f>
        <v>0</v>
      </c>
      <c r="G115" t="str">
        <f>VLOOKUP($B115,Raw!$B$2:$DG$512,30,0)</f>
        <v>0</v>
      </c>
      <c r="H115" t="str">
        <f>VLOOKUP($B115,Raw!$B$2:$DG$512,31,0)</f>
        <v>0</v>
      </c>
      <c r="I115" t="str">
        <f>VLOOKUP($B115,Raw!$B$2:$DG$512,32,0)</f>
        <v>0</v>
      </c>
      <c r="J115" t="str">
        <f>VLOOKUP($B115,Raw!$B$2:$DG$512,33,0)</f>
        <v>0</v>
      </c>
      <c r="K115" t="str">
        <f>VLOOKUP($B115,Raw!$B$2:$DG$512,34,0)</f>
        <v>0</v>
      </c>
      <c r="L115" t="str">
        <f>VLOOKUP($B115,Raw!$B$2:$DG$512,35,0)</f>
        <v>14.93733</v>
      </c>
      <c r="M115" t="str">
        <f>VLOOKUP($B115,Raw!$B$2:$DG$512,36,0)</f>
        <v>2.52341</v>
      </c>
      <c r="N115" t="str">
        <f>VLOOKUP($B115,Raw!$B$2:$DG$512,37,0)</f>
        <v>611.00575</v>
      </c>
    </row>
    <row r="116" spans="1:14" x14ac:dyDescent="0.3">
      <c r="A116" t="str">
        <f>INDEX(Raw!$B$2:$C$512,MATCH('DPMS - Breakup of AUM - NA'!$B116,Raw!$B$2:$B$512,0),2)</f>
        <v>INP000000225</v>
      </c>
      <c r="B116" s="1" t="s">
        <v>2297</v>
      </c>
      <c r="C116" t="str">
        <f>VLOOKUP($B116,Raw!$B$2:$DG$512,26,0)</f>
        <v>36545.80892</v>
      </c>
      <c r="D116" t="str">
        <f>VLOOKUP($B116,Raw!$B$2:$DG$512,27,0)</f>
        <v>0</v>
      </c>
      <c r="E116" t="str">
        <f>VLOOKUP($B116,Raw!$B$2:$DG$512,28,0)</f>
        <v>0</v>
      </c>
      <c r="F116" t="str">
        <f>VLOOKUP($B116,Raw!$B$2:$DG$512,29,0)</f>
        <v>0</v>
      </c>
      <c r="G116" t="str">
        <f>VLOOKUP($B116,Raw!$B$2:$DG$512,30,0)</f>
        <v>0</v>
      </c>
      <c r="H116" t="str">
        <f>VLOOKUP($B116,Raw!$B$2:$DG$512,31,0)</f>
        <v>0</v>
      </c>
      <c r="I116" t="str">
        <f>VLOOKUP($B116,Raw!$B$2:$DG$512,32,0)</f>
        <v>0</v>
      </c>
      <c r="J116" t="str">
        <f>VLOOKUP($B116,Raw!$B$2:$DG$512,33,0)</f>
        <v>0</v>
      </c>
      <c r="K116" t="str">
        <f>VLOOKUP($B116,Raw!$B$2:$DG$512,34,0)</f>
        <v>0</v>
      </c>
      <c r="L116" t="str">
        <f>VLOOKUP($B116,Raw!$B$2:$DG$512,35,0)</f>
        <v>260.74631</v>
      </c>
      <c r="M116" t="str">
        <f>VLOOKUP($B116,Raw!$B$2:$DG$512,36,0)</f>
        <v>774.57732</v>
      </c>
      <c r="N116" t="str">
        <f>VLOOKUP($B116,Raw!$B$2:$DG$512,37,0)</f>
        <v>37581.13255</v>
      </c>
    </row>
    <row r="117" spans="1:14" x14ac:dyDescent="0.3">
      <c r="A117" t="str">
        <f>INDEX(Raw!$B$2:$C$512,MATCH('DPMS - Breakup of AUM - NA'!$B117,Raw!$B$2:$B$512,0),2)</f>
        <v>INP000006314</v>
      </c>
      <c r="B117" s="1" t="s">
        <v>2323</v>
      </c>
      <c r="C117" t="str">
        <f>VLOOKUP($B117,Raw!$B$2:$DG$512,26,0)</f>
        <v>739.09487</v>
      </c>
      <c r="D117" t="str">
        <f>VLOOKUP($B117,Raw!$B$2:$DG$512,27,0)</f>
        <v>0</v>
      </c>
      <c r="E117" t="str">
        <f>VLOOKUP($B117,Raw!$B$2:$DG$512,28,0)</f>
        <v>0</v>
      </c>
      <c r="F117" t="str">
        <f>VLOOKUP($B117,Raw!$B$2:$DG$512,29,0)</f>
        <v>0</v>
      </c>
      <c r="G117" t="str">
        <f>VLOOKUP($B117,Raw!$B$2:$DG$512,30,0)</f>
        <v>0</v>
      </c>
      <c r="H117" t="str">
        <f>VLOOKUP($B117,Raw!$B$2:$DG$512,31,0)</f>
        <v>0</v>
      </c>
      <c r="I117" t="str">
        <f>VLOOKUP($B117,Raw!$B$2:$DG$512,32,0)</f>
        <v>0</v>
      </c>
      <c r="J117" t="str">
        <f>VLOOKUP($B117,Raw!$B$2:$DG$512,33,0)</f>
        <v>0</v>
      </c>
      <c r="K117" t="str">
        <f>VLOOKUP($B117,Raw!$B$2:$DG$512,34,0)</f>
        <v>0</v>
      </c>
      <c r="L117" t="str">
        <f>VLOOKUP($B117,Raw!$B$2:$DG$512,35,0)</f>
        <v>31.47196</v>
      </c>
      <c r="M117" t="str">
        <f>VLOOKUP($B117,Raw!$B$2:$DG$512,36,0)</f>
        <v>205.96322</v>
      </c>
      <c r="N117" t="str">
        <f>VLOOKUP($B117,Raw!$B$2:$DG$512,37,0)</f>
        <v>976.53005</v>
      </c>
    </row>
    <row r="118" spans="1:14" x14ac:dyDescent="0.3">
      <c r="A118" t="str">
        <f>INDEX(Raw!$B$2:$C$512,MATCH('DPMS - Breakup of AUM - NA'!$B118,Raw!$B$2:$B$512,0),2)</f>
        <v>INP000003575</v>
      </c>
      <c r="B118" s="1" t="s">
        <v>2339</v>
      </c>
      <c r="C118" t="str">
        <f>VLOOKUP($B118,Raw!$B$2:$DG$512,26,0)</f>
        <v>125.61</v>
      </c>
      <c r="D118" t="str">
        <f>VLOOKUP($B118,Raw!$B$2:$DG$512,27,0)</f>
        <v>0</v>
      </c>
      <c r="E118" t="str">
        <f>VLOOKUP($B118,Raw!$B$2:$DG$512,28,0)</f>
        <v>0</v>
      </c>
      <c r="F118" t="str">
        <f>VLOOKUP($B118,Raw!$B$2:$DG$512,29,0)</f>
        <v>0</v>
      </c>
      <c r="G118" t="str">
        <f>VLOOKUP($B118,Raw!$B$2:$DG$512,30,0)</f>
        <v>0</v>
      </c>
      <c r="H118" t="str">
        <f>VLOOKUP($B118,Raw!$B$2:$DG$512,31,0)</f>
        <v>0</v>
      </c>
      <c r="I118" t="str">
        <f>VLOOKUP($B118,Raw!$B$2:$DG$512,32,0)</f>
        <v>0</v>
      </c>
      <c r="J118" t="str">
        <f>VLOOKUP($B118,Raw!$B$2:$DG$512,33,0)</f>
        <v>0</v>
      </c>
      <c r="K118" t="str">
        <f>VLOOKUP($B118,Raw!$B$2:$DG$512,34,0)</f>
        <v>0</v>
      </c>
      <c r="L118" t="str">
        <f>VLOOKUP($B118,Raw!$B$2:$DG$512,35,0)</f>
        <v>0.88</v>
      </c>
      <c r="M118" t="str">
        <f>VLOOKUP($B118,Raw!$B$2:$DG$512,36,0)</f>
        <v>2.53</v>
      </c>
      <c r="N118" t="str">
        <f>VLOOKUP($B118,Raw!$B$2:$DG$512,37,0)</f>
        <v>129.03</v>
      </c>
    </row>
    <row r="119" spans="1:14" x14ac:dyDescent="0.3">
      <c r="A119" t="str">
        <f>INDEX(Raw!$B$2:$C$512,MATCH('DPMS - Breakup of AUM - NA'!$B119,Raw!$B$2:$B$512,0),2)</f>
        <v>INP000007793</v>
      </c>
      <c r="B119" s="1" t="s">
        <v>2363</v>
      </c>
      <c r="C119" t="str">
        <f>VLOOKUP($B119,Raw!$B$2:$DG$512,26,0)</f>
        <v>0</v>
      </c>
      <c r="D119" t="str">
        <f>VLOOKUP($B119,Raw!$B$2:$DG$512,27,0)</f>
        <v>0</v>
      </c>
      <c r="E119" t="str">
        <f>VLOOKUP($B119,Raw!$B$2:$DG$512,28,0)</f>
        <v>0</v>
      </c>
      <c r="F119" t="str">
        <f>VLOOKUP($B119,Raw!$B$2:$DG$512,29,0)</f>
        <v>0</v>
      </c>
      <c r="G119" t="str">
        <f>VLOOKUP($B119,Raw!$B$2:$DG$512,30,0)</f>
        <v>0</v>
      </c>
      <c r="H119" t="str">
        <f>VLOOKUP($B119,Raw!$B$2:$DG$512,31,0)</f>
        <v>0</v>
      </c>
      <c r="I119" t="str">
        <f>VLOOKUP($B119,Raw!$B$2:$DG$512,32,0)</f>
        <v>0</v>
      </c>
      <c r="J119" t="str">
        <f>VLOOKUP($B119,Raw!$B$2:$DG$512,33,0)</f>
        <v>0</v>
      </c>
      <c r="K119" t="str">
        <f>VLOOKUP($B119,Raw!$B$2:$DG$512,34,0)</f>
        <v>0</v>
      </c>
      <c r="L119" t="str">
        <f>VLOOKUP($B119,Raw!$B$2:$DG$512,35,0)</f>
        <v>0</v>
      </c>
      <c r="M119" t="str">
        <f>VLOOKUP($B119,Raw!$B$2:$DG$512,36,0)</f>
        <v>0</v>
      </c>
      <c r="N119" t="str">
        <f>VLOOKUP($B119,Raw!$B$2:$DG$512,37,0)</f>
        <v>0</v>
      </c>
    </row>
    <row r="120" spans="1:14" x14ac:dyDescent="0.3">
      <c r="A120" t="str">
        <f>INDEX(Raw!$B$2:$C$512,MATCH('DPMS - Breakup of AUM - NA'!$B120,Raw!$B$2:$B$512,0),2)</f>
        <v>INP000007580</v>
      </c>
      <c r="B120" s="1" t="s">
        <v>2371</v>
      </c>
      <c r="C120" t="str">
        <f>VLOOKUP($B120,Raw!$B$2:$DG$512,26,0)</f>
        <v>0</v>
      </c>
      <c r="D120" t="str">
        <f>VLOOKUP($B120,Raw!$B$2:$DG$512,27,0)</f>
        <v>0</v>
      </c>
      <c r="E120" t="str">
        <f>VLOOKUP($B120,Raw!$B$2:$DG$512,28,0)</f>
        <v>0</v>
      </c>
      <c r="F120" t="str">
        <f>VLOOKUP($B120,Raw!$B$2:$DG$512,29,0)</f>
        <v>0</v>
      </c>
      <c r="G120" t="str">
        <f>VLOOKUP($B120,Raw!$B$2:$DG$512,30,0)</f>
        <v>0</v>
      </c>
      <c r="H120" t="str">
        <f>VLOOKUP($B120,Raw!$B$2:$DG$512,31,0)</f>
        <v>0</v>
      </c>
      <c r="I120" t="str">
        <f>VLOOKUP($B120,Raw!$B$2:$DG$512,32,0)</f>
        <v>0</v>
      </c>
      <c r="J120" t="str">
        <f>VLOOKUP($B120,Raw!$B$2:$DG$512,33,0)</f>
        <v>0</v>
      </c>
      <c r="K120" t="str">
        <f>VLOOKUP($B120,Raw!$B$2:$DG$512,34,0)</f>
        <v>0</v>
      </c>
      <c r="L120" t="str">
        <f>VLOOKUP($B120,Raw!$B$2:$DG$512,35,0)</f>
        <v>0</v>
      </c>
      <c r="M120" t="str">
        <f>VLOOKUP($B120,Raw!$B$2:$DG$512,36,0)</f>
        <v>0</v>
      </c>
      <c r="N120" t="str">
        <f>VLOOKUP($B120,Raw!$B$2:$DG$512,37,0)</f>
        <v>0</v>
      </c>
    </row>
    <row r="121" spans="1:14" x14ac:dyDescent="0.3">
      <c r="A121" t="str">
        <f>INDEX(Raw!$B$2:$C$512,MATCH('DPMS - Breakup of AUM - NA'!$B121,Raw!$B$2:$B$512,0),2)</f>
        <v>INP000008756</v>
      </c>
      <c r="B121" s="1" t="s">
        <v>2378</v>
      </c>
      <c r="C121" t="str">
        <f>VLOOKUP($B121,Raw!$B$2:$DG$512,26,0)</f>
        <v>0</v>
      </c>
      <c r="D121" t="str">
        <f>VLOOKUP($B121,Raw!$B$2:$DG$512,27,0)</f>
        <v>0</v>
      </c>
      <c r="E121" t="str">
        <f>VLOOKUP($B121,Raw!$B$2:$DG$512,28,0)</f>
        <v>0</v>
      </c>
      <c r="F121" t="str">
        <f>VLOOKUP($B121,Raw!$B$2:$DG$512,29,0)</f>
        <v>0</v>
      </c>
      <c r="G121" t="str">
        <f>VLOOKUP($B121,Raw!$B$2:$DG$512,30,0)</f>
        <v>0</v>
      </c>
      <c r="H121" t="str">
        <f>VLOOKUP($B121,Raw!$B$2:$DG$512,31,0)</f>
        <v>0</v>
      </c>
      <c r="I121" t="str">
        <f>VLOOKUP($B121,Raw!$B$2:$DG$512,32,0)</f>
        <v>0</v>
      </c>
      <c r="J121" t="str">
        <f>VLOOKUP($B121,Raw!$B$2:$DG$512,33,0)</f>
        <v>0</v>
      </c>
      <c r="K121" t="str">
        <f>VLOOKUP($B121,Raw!$B$2:$DG$512,34,0)</f>
        <v>0</v>
      </c>
      <c r="L121" t="str">
        <f>VLOOKUP($B121,Raw!$B$2:$DG$512,35,0)</f>
        <v>0</v>
      </c>
      <c r="M121" t="str">
        <f>VLOOKUP($B121,Raw!$B$2:$DG$512,36,0)</f>
        <v>0</v>
      </c>
      <c r="N121" t="str">
        <f>VLOOKUP($B121,Raw!$B$2:$DG$512,37,0)</f>
        <v>0</v>
      </c>
    </row>
    <row r="122" spans="1:14" x14ac:dyDescent="0.3">
      <c r="A122" t="str">
        <f>INDEX(Raw!$B$2:$C$512,MATCH('DPMS - Breakup of AUM - NA'!$B122,Raw!$B$2:$B$512,0),2)</f>
        <v>INP000007076</v>
      </c>
      <c r="B122" s="1" t="s">
        <v>2386</v>
      </c>
      <c r="C122" t="str">
        <f>VLOOKUP($B122,Raw!$B$2:$DG$512,26,0)</f>
        <v>757.21</v>
      </c>
      <c r="D122" t="str">
        <f>VLOOKUP($B122,Raw!$B$2:$DG$512,27,0)</f>
        <v>0</v>
      </c>
      <c r="E122" t="str">
        <f>VLOOKUP($B122,Raw!$B$2:$DG$512,28,0)</f>
        <v>0</v>
      </c>
      <c r="F122" t="str">
        <f>VLOOKUP($B122,Raw!$B$2:$DG$512,29,0)</f>
        <v>0</v>
      </c>
      <c r="G122" t="str">
        <f>VLOOKUP($B122,Raw!$B$2:$DG$512,30,0)</f>
        <v>0</v>
      </c>
      <c r="H122" t="str">
        <f>VLOOKUP($B122,Raw!$B$2:$DG$512,31,0)</f>
        <v>0</v>
      </c>
      <c r="I122" t="str">
        <f>VLOOKUP($B122,Raw!$B$2:$DG$512,32,0)</f>
        <v>0</v>
      </c>
      <c r="J122" t="str">
        <f>VLOOKUP($B122,Raw!$B$2:$DG$512,33,0)</f>
        <v>0</v>
      </c>
      <c r="K122" t="str">
        <f>VLOOKUP($B122,Raw!$B$2:$DG$512,34,0)</f>
        <v>0</v>
      </c>
      <c r="L122" t="str">
        <f>VLOOKUP($B122,Raw!$B$2:$DG$512,35,0)</f>
        <v>162.45</v>
      </c>
      <c r="M122" t="str">
        <f>VLOOKUP($B122,Raw!$B$2:$DG$512,36,0)</f>
        <v>34.28</v>
      </c>
      <c r="N122" t="str">
        <f>VLOOKUP($B122,Raw!$B$2:$DG$512,37,0)</f>
        <v>953.94</v>
      </c>
    </row>
    <row r="123" spans="1:14" x14ac:dyDescent="0.3">
      <c r="A123" t="str">
        <f>INDEX(Raw!$B$2:$C$512,MATCH('DPMS - Breakup of AUM - NA'!$B123,Raw!$B$2:$B$512,0),2)</f>
        <v>INP000005777</v>
      </c>
      <c r="B123" s="1" t="s">
        <v>2405</v>
      </c>
      <c r="C123" t="str">
        <f>VLOOKUP($B123,Raw!$B$2:$DG$512,26,0)</f>
        <v>234.73</v>
      </c>
      <c r="D123" t="str">
        <f>VLOOKUP($B123,Raw!$B$2:$DG$512,27,0)</f>
        <v>0</v>
      </c>
      <c r="E123" t="str">
        <f>VLOOKUP($B123,Raw!$B$2:$DG$512,28,0)</f>
        <v>0.2</v>
      </c>
      <c r="F123" t="str">
        <f>VLOOKUP($B123,Raw!$B$2:$DG$512,29,0)</f>
        <v>0</v>
      </c>
      <c r="G123" t="str">
        <f>VLOOKUP($B123,Raw!$B$2:$DG$512,30,0)</f>
        <v>0</v>
      </c>
      <c r="H123" t="str">
        <f>VLOOKUP($B123,Raw!$B$2:$DG$512,31,0)</f>
        <v>0</v>
      </c>
      <c r="I123" t="str">
        <f>VLOOKUP($B123,Raw!$B$2:$DG$512,32,0)</f>
        <v>0</v>
      </c>
      <c r="J123" t="str">
        <f>VLOOKUP($B123,Raw!$B$2:$DG$512,33,0)</f>
        <v>0</v>
      </c>
      <c r="K123" t="str">
        <f>VLOOKUP($B123,Raw!$B$2:$DG$512,34,0)</f>
        <v>0</v>
      </c>
      <c r="L123" t="str">
        <f>VLOOKUP($B123,Raw!$B$2:$DG$512,35,0)</f>
        <v>1.33</v>
      </c>
      <c r="M123" t="str">
        <f>VLOOKUP($B123,Raw!$B$2:$DG$512,36,0)</f>
        <v>20.11</v>
      </c>
      <c r="N123" t="str">
        <f>VLOOKUP($B123,Raw!$B$2:$DG$512,37,0)</f>
        <v>256.37</v>
      </c>
    </row>
    <row r="124" spans="1:14" x14ac:dyDescent="0.3">
      <c r="A124" t="str">
        <f>INDEX(Raw!$B$2:$C$512,MATCH('DPMS - Breakup of AUM - NA'!$B124,Raw!$B$2:$B$512,0),2)</f>
        <v>INP000000787</v>
      </c>
      <c r="B124" s="1" t="s">
        <v>2425</v>
      </c>
      <c r="C124" t="str">
        <f>VLOOKUP($B124,Raw!$B$2:$DG$512,26,0)</f>
        <v>1828.56</v>
      </c>
      <c r="D124" t="str">
        <f>VLOOKUP($B124,Raw!$B$2:$DG$512,27,0)</f>
        <v>0</v>
      </c>
      <c r="E124" t="str">
        <f>VLOOKUP($B124,Raw!$B$2:$DG$512,28,0)</f>
        <v>0</v>
      </c>
      <c r="F124" t="str">
        <f>VLOOKUP($B124,Raw!$B$2:$DG$512,29,0)</f>
        <v>0</v>
      </c>
      <c r="G124" t="str">
        <f>VLOOKUP($B124,Raw!$B$2:$DG$512,30,0)</f>
        <v>0</v>
      </c>
      <c r="H124" t="str">
        <f>VLOOKUP($B124,Raw!$B$2:$DG$512,31,0)</f>
        <v>0</v>
      </c>
      <c r="I124" t="str">
        <f>VLOOKUP($B124,Raw!$B$2:$DG$512,32,0)</f>
        <v>0</v>
      </c>
      <c r="J124" t="str">
        <f>VLOOKUP($B124,Raw!$B$2:$DG$512,33,0)</f>
        <v>0</v>
      </c>
      <c r="K124" t="str">
        <f>VLOOKUP($B124,Raw!$B$2:$DG$512,34,0)</f>
        <v>0</v>
      </c>
      <c r="L124" t="str">
        <f>VLOOKUP($B124,Raw!$B$2:$DG$512,35,0)</f>
        <v>0</v>
      </c>
      <c r="M124" t="str">
        <f>VLOOKUP($B124,Raw!$B$2:$DG$512,36,0)</f>
        <v>0</v>
      </c>
      <c r="N124" t="str">
        <f>VLOOKUP($B124,Raw!$B$2:$DG$512,37,0)</f>
        <v>1828.56</v>
      </c>
    </row>
    <row r="125" spans="1:14" x14ac:dyDescent="0.3">
      <c r="A125" t="str">
        <f>INDEX(Raw!$B$2:$C$512,MATCH('DPMS - Breakup of AUM - NA'!$B125,Raw!$B$2:$B$512,0),2)</f>
        <v>INP000005372</v>
      </c>
      <c r="B125" s="1" t="s">
        <v>2439</v>
      </c>
      <c r="C125" t="str">
        <f>VLOOKUP($B125,Raw!$B$2:$DG$512,26,0)</f>
        <v>0.06</v>
      </c>
      <c r="D125" t="str">
        <f>VLOOKUP($B125,Raw!$B$2:$DG$512,27,0)</f>
        <v>0</v>
      </c>
      <c r="E125" t="str">
        <f>VLOOKUP($B125,Raw!$B$2:$DG$512,28,0)</f>
        <v>0</v>
      </c>
      <c r="F125" t="str">
        <f>VLOOKUP($B125,Raw!$B$2:$DG$512,29,0)</f>
        <v>0</v>
      </c>
      <c r="G125" t="str">
        <f>VLOOKUP($B125,Raw!$B$2:$DG$512,30,0)</f>
        <v>0</v>
      </c>
      <c r="H125" t="str">
        <f>VLOOKUP($B125,Raw!$B$2:$DG$512,31,0)</f>
        <v>0</v>
      </c>
      <c r="I125" t="str">
        <f>VLOOKUP($B125,Raw!$B$2:$DG$512,32,0)</f>
        <v>0</v>
      </c>
      <c r="J125" t="str">
        <f>VLOOKUP($B125,Raw!$B$2:$DG$512,33,0)</f>
        <v>0</v>
      </c>
      <c r="K125" t="str">
        <f>VLOOKUP($B125,Raw!$B$2:$DG$512,34,0)</f>
        <v>0</v>
      </c>
      <c r="L125" t="str">
        <f>VLOOKUP($B125,Raw!$B$2:$DG$512,35,0)</f>
        <v>0</v>
      </c>
      <c r="M125" t="str">
        <f>VLOOKUP($B125,Raw!$B$2:$DG$512,36,0)</f>
        <v>0.81</v>
      </c>
      <c r="N125" t="str">
        <f>VLOOKUP($B125,Raw!$B$2:$DG$512,37,0)</f>
        <v>0.87</v>
      </c>
    </row>
    <row r="126" spans="1:14" x14ac:dyDescent="0.3">
      <c r="A126" t="str">
        <f>INDEX(Raw!$B$2:$C$512,MATCH('DPMS - Breakup of AUM - NA'!$B126,Raw!$B$2:$B$512,0),2)</f>
        <v>INP000007720</v>
      </c>
      <c r="B126" s="1" t="s">
        <v>2444</v>
      </c>
      <c r="C126" t="str">
        <f>VLOOKUP($B126,Raw!$B$2:$DG$512,26,0)</f>
        <v>53.02</v>
      </c>
      <c r="D126" t="str">
        <f>VLOOKUP($B126,Raw!$B$2:$DG$512,27,0)</f>
        <v>0.07</v>
      </c>
      <c r="E126" t="str">
        <f>VLOOKUP($B126,Raw!$B$2:$DG$512,28,0)</f>
        <v>0</v>
      </c>
      <c r="F126" t="str">
        <f>VLOOKUP($B126,Raw!$B$2:$DG$512,29,0)</f>
        <v>0</v>
      </c>
      <c r="G126" t="str">
        <f>VLOOKUP($B126,Raw!$B$2:$DG$512,30,0)</f>
        <v>0</v>
      </c>
      <c r="H126" t="str">
        <f>VLOOKUP($B126,Raw!$B$2:$DG$512,31,0)</f>
        <v>0</v>
      </c>
      <c r="I126" t="str">
        <f>VLOOKUP($B126,Raw!$B$2:$DG$512,32,0)</f>
        <v>188.02</v>
      </c>
      <c r="J126" t="str">
        <f>VLOOKUP($B126,Raw!$B$2:$DG$512,33,0)</f>
        <v>0</v>
      </c>
      <c r="K126" t="str">
        <f>VLOOKUP($B126,Raw!$B$2:$DG$512,34,0)</f>
        <v>0</v>
      </c>
      <c r="L126" t="str">
        <f>VLOOKUP($B126,Raw!$B$2:$DG$512,35,0)</f>
        <v>0.19</v>
      </c>
      <c r="M126" t="str">
        <f>VLOOKUP($B126,Raw!$B$2:$DG$512,36,0)</f>
        <v>5.07</v>
      </c>
      <c r="N126" t="str">
        <f>VLOOKUP($B126,Raw!$B$2:$DG$512,37,0)</f>
        <v>246.37</v>
      </c>
    </row>
    <row r="127" spans="1:14" x14ac:dyDescent="0.3">
      <c r="A127" t="str">
        <f>INDEX(Raw!$B$2:$C$512,MATCH('DPMS - Breakup of AUM - NA'!$B127,Raw!$B$2:$B$512,0),2)</f>
        <v>INP000005740</v>
      </c>
      <c r="B127" s="1" t="s">
        <v>2463</v>
      </c>
      <c r="C127" t="str">
        <f>VLOOKUP($B127,Raw!$B$2:$DG$512,26,0)</f>
        <v>45.08</v>
      </c>
      <c r="D127" t="str">
        <f>VLOOKUP($B127,Raw!$B$2:$DG$512,27,0)</f>
        <v>0</v>
      </c>
      <c r="E127" t="str">
        <f>VLOOKUP($B127,Raw!$B$2:$DG$512,28,0)</f>
        <v>0.01</v>
      </c>
      <c r="F127" t="str">
        <f>VLOOKUP($B127,Raw!$B$2:$DG$512,29,0)</f>
        <v>0</v>
      </c>
      <c r="G127" t="str">
        <f>VLOOKUP($B127,Raw!$B$2:$DG$512,30,0)</f>
        <v>0</v>
      </c>
      <c r="H127" t="str">
        <f>VLOOKUP($B127,Raw!$B$2:$DG$512,31,0)</f>
        <v>0</v>
      </c>
      <c r="I127" t="str">
        <f>VLOOKUP($B127,Raw!$B$2:$DG$512,32,0)</f>
        <v>0</v>
      </c>
      <c r="J127" t="str">
        <f>VLOOKUP($B127,Raw!$B$2:$DG$512,33,0)</f>
        <v>0</v>
      </c>
      <c r="K127" t="str">
        <f>VLOOKUP($B127,Raw!$B$2:$DG$512,34,0)</f>
        <v>0</v>
      </c>
      <c r="L127" t="str">
        <f>VLOOKUP($B127,Raw!$B$2:$DG$512,35,0)</f>
        <v>0</v>
      </c>
      <c r="M127" t="str">
        <f>VLOOKUP($B127,Raw!$B$2:$DG$512,36,0)</f>
        <v>3.33</v>
      </c>
      <c r="N127" t="str">
        <f>VLOOKUP($B127,Raw!$B$2:$DG$512,37,0)</f>
        <v>48.42</v>
      </c>
    </row>
    <row r="128" spans="1:14" x14ac:dyDescent="0.3">
      <c r="A128" t="str">
        <f>INDEX(Raw!$B$2:$C$512,MATCH('DPMS - Breakup of AUM - NA'!$B128,Raw!$B$2:$B$512,0),2)</f>
        <v>INP000008482</v>
      </c>
      <c r="B128" s="1" t="s">
        <v>2476</v>
      </c>
      <c r="C128" t="str">
        <f>VLOOKUP($B128,Raw!$B$2:$DG$512,26,0)</f>
        <v>1.01</v>
      </c>
      <c r="D128" t="str">
        <f>VLOOKUP($B128,Raw!$B$2:$DG$512,27,0)</f>
        <v>0</v>
      </c>
      <c r="E128" t="str">
        <f>VLOOKUP($B128,Raw!$B$2:$DG$512,28,0)</f>
        <v>0</v>
      </c>
      <c r="F128" t="str">
        <f>VLOOKUP($B128,Raw!$B$2:$DG$512,29,0)</f>
        <v>0</v>
      </c>
      <c r="G128" t="str">
        <f>VLOOKUP($B128,Raw!$B$2:$DG$512,30,0)</f>
        <v>0</v>
      </c>
      <c r="H128" t="str">
        <f>VLOOKUP($B128,Raw!$B$2:$DG$512,31,0)</f>
        <v>0</v>
      </c>
      <c r="I128" t="str">
        <f>VLOOKUP($B128,Raw!$B$2:$DG$512,32,0)</f>
        <v>0</v>
      </c>
      <c r="J128" t="str">
        <f>VLOOKUP($B128,Raw!$B$2:$DG$512,33,0)</f>
        <v>0</v>
      </c>
      <c r="K128" t="str">
        <f>VLOOKUP($B128,Raw!$B$2:$DG$512,34,0)</f>
        <v>0</v>
      </c>
      <c r="L128" t="str">
        <f>VLOOKUP($B128,Raw!$B$2:$DG$512,35,0)</f>
        <v>0</v>
      </c>
      <c r="M128" t="str">
        <f>VLOOKUP($B128,Raw!$B$2:$DG$512,36,0)</f>
        <v>0.02</v>
      </c>
      <c r="N128" t="str">
        <f>VLOOKUP($B128,Raw!$B$2:$DG$512,37,0)</f>
        <v>1.03</v>
      </c>
    </row>
    <row r="129" spans="1:14" x14ac:dyDescent="0.3">
      <c r="A129" t="str">
        <f>INDEX(Raw!$B$2:$C$512,MATCH('DPMS - Breakup of AUM - NA'!$B129,Raw!$B$2:$B$512,0),2)</f>
        <v>INP000008668</v>
      </c>
      <c r="B129" s="1" t="s">
        <v>2488</v>
      </c>
      <c r="C129" t="str">
        <f>VLOOKUP($B129,Raw!$B$2:$DG$512,26,0)</f>
        <v>0</v>
      </c>
      <c r="D129" t="str">
        <f>VLOOKUP($B129,Raw!$B$2:$DG$512,27,0)</f>
        <v>0</v>
      </c>
      <c r="E129" t="str">
        <f>VLOOKUP($B129,Raw!$B$2:$DG$512,28,0)</f>
        <v>0</v>
      </c>
      <c r="F129" t="str">
        <f>VLOOKUP($B129,Raw!$B$2:$DG$512,29,0)</f>
        <v>0</v>
      </c>
      <c r="G129" t="str">
        <f>VLOOKUP($B129,Raw!$B$2:$DG$512,30,0)</f>
        <v>0</v>
      </c>
      <c r="H129" t="str">
        <f>VLOOKUP($B129,Raw!$B$2:$DG$512,31,0)</f>
        <v>0</v>
      </c>
      <c r="I129" t="str">
        <f>VLOOKUP($B129,Raw!$B$2:$DG$512,32,0)</f>
        <v>0</v>
      </c>
      <c r="J129" t="str">
        <f>VLOOKUP($B129,Raw!$B$2:$DG$512,33,0)</f>
        <v>0</v>
      </c>
      <c r="K129" t="str">
        <f>VLOOKUP($B129,Raw!$B$2:$DG$512,34,0)</f>
        <v>0</v>
      </c>
      <c r="L129" t="str">
        <f>VLOOKUP($B129,Raw!$B$2:$DG$512,35,0)</f>
        <v>0</v>
      </c>
      <c r="M129" t="str">
        <f>VLOOKUP($B129,Raw!$B$2:$DG$512,36,0)</f>
        <v>0</v>
      </c>
      <c r="N129" t="str">
        <f>VLOOKUP($B129,Raw!$B$2:$DG$512,37,0)</f>
        <v>0</v>
      </c>
    </row>
    <row r="130" spans="1:14" x14ac:dyDescent="0.3">
      <c r="A130" t="str">
        <f>INDEX(Raw!$B$2:$C$512,MATCH('DPMS - Breakup of AUM - NA'!$B130,Raw!$B$2:$B$512,0),2)</f>
        <v>INP200007441</v>
      </c>
      <c r="B130" s="1" t="s">
        <v>2497</v>
      </c>
      <c r="C130" t="str">
        <f>VLOOKUP($B130,Raw!$B$2:$DG$512,26,0)</f>
        <v>0</v>
      </c>
      <c r="D130" t="str">
        <f>VLOOKUP($B130,Raw!$B$2:$DG$512,27,0)</f>
        <v>0</v>
      </c>
      <c r="E130" t="str">
        <f>VLOOKUP($B130,Raw!$B$2:$DG$512,28,0)</f>
        <v>0</v>
      </c>
      <c r="F130" t="str">
        <f>VLOOKUP($B130,Raw!$B$2:$DG$512,29,0)</f>
        <v>0</v>
      </c>
      <c r="G130" t="str">
        <f>VLOOKUP($B130,Raw!$B$2:$DG$512,30,0)</f>
        <v>0</v>
      </c>
      <c r="H130" t="str">
        <f>VLOOKUP($B130,Raw!$B$2:$DG$512,31,0)</f>
        <v>0</v>
      </c>
      <c r="I130" t="str">
        <f>VLOOKUP($B130,Raw!$B$2:$DG$512,32,0)</f>
        <v>0</v>
      </c>
      <c r="J130" t="str">
        <f>VLOOKUP($B130,Raw!$B$2:$DG$512,33,0)</f>
        <v>0</v>
      </c>
      <c r="K130" t="str">
        <f>VLOOKUP($B130,Raw!$B$2:$DG$512,34,0)</f>
        <v>0</v>
      </c>
      <c r="L130" t="str">
        <f>VLOOKUP($B130,Raw!$B$2:$DG$512,35,0)</f>
        <v>0</v>
      </c>
      <c r="M130" t="str">
        <f>VLOOKUP($B130,Raw!$B$2:$DG$512,36,0)</f>
        <v>0</v>
      </c>
      <c r="N130" t="str">
        <f>VLOOKUP($B130,Raw!$B$2:$DG$512,37,0)</f>
        <v>0</v>
      </c>
    </row>
    <row r="131" spans="1:14" x14ac:dyDescent="0.3">
      <c r="A131" t="str">
        <f>INDEX(Raw!$B$2:$C$512,MATCH('DPMS - Breakup of AUM - NA'!$B131,Raw!$B$2:$B$512,0),2)</f>
        <v>INP200007690</v>
      </c>
      <c r="B131" s="1" t="s">
        <v>2504</v>
      </c>
      <c r="C131" t="str">
        <f>VLOOKUP($B131,Raw!$B$2:$DG$512,26,0)</f>
        <v>0</v>
      </c>
      <c r="D131" t="str">
        <f>VLOOKUP($B131,Raw!$B$2:$DG$512,27,0)</f>
        <v>0</v>
      </c>
      <c r="E131" t="str">
        <f>VLOOKUP($B131,Raw!$B$2:$DG$512,28,0)</f>
        <v>0</v>
      </c>
      <c r="F131" t="str">
        <f>VLOOKUP($B131,Raw!$B$2:$DG$512,29,0)</f>
        <v>0</v>
      </c>
      <c r="G131" t="str">
        <f>VLOOKUP($B131,Raw!$B$2:$DG$512,30,0)</f>
        <v>0</v>
      </c>
      <c r="H131" t="str">
        <f>VLOOKUP($B131,Raw!$B$2:$DG$512,31,0)</f>
        <v>0</v>
      </c>
      <c r="I131" t="str">
        <f>VLOOKUP($B131,Raw!$B$2:$DG$512,32,0)</f>
        <v>0</v>
      </c>
      <c r="J131" t="str">
        <f>VLOOKUP($B131,Raw!$B$2:$DG$512,33,0)</f>
        <v>0</v>
      </c>
      <c r="K131" t="str">
        <f>VLOOKUP($B131,Raw!$B$2:$DG$512,34,0)</f>
        <v>0</v>
      </c>
      <c r="L131" t="str">
        <f>VLOOKUP($B131,Raw!$B$2:$DG$512,35,0)</f>
        <v>0</v>
      </c>
      <c r="M131" t="str">
        <f>VLOOKUP($B131,Raw!$B$2:$DG$512,36,0)</f>
        <v>0</v>
      </c>
      <c r="N131" t="str">
        <f>VLOOKUP($B131,Raw!$B$2:$DG$512,37,0)</f>
        <v>0</v>
      </c>
    </row>
    <row r="132" spans="1:14" x14ac:dyDescent="0.3">
      <c r="A132" t="str">
        <f>INDEX(Raw!$B$2:$C$512,MATCH('DPMS - Breakup of AUM - NA'!$B132,Raw!$B$2:$B$512,0),2)</f>
        <v>INP000008367</v>
      </c>
      <c r="B132" s="1" t="s">
        <v>2511</v>
      </c>
      <c r="C132" t="str">
        <f>VLOOKUP($B132,Raw!$B$2:$DG$512,26,0)</f>
        <v>0</v>
      </c>
      <c r="D132" t="str">
        <f>VLOOKUP($B132,Raw!$B$2:$DG$512,27,0)</f>
        <v>0</v>
      </c>
      <c r="E132" t="str">
        <f>VLOOKUP($B132,Raw!$B$2:$DG$512,28,0)</f>
        <v>0</v>
      </c>
      <c r="F132" t="str">
        <f>VLOOKUP($B132,Raw!$B$2:$DG$512,29,0)</f>
        <v>0</v>
      </c>
      <c r="G132" t="str">
        <f>VLOOKUP($B132,Raw!$B$2:$DG$512,30,0)</f>
        <v>0</v>
      </c>
      <c r="H132" t="str">
        <f>VLOOKUP($B132,Raw!$B$2:$DG$512,31,0)</f>
        <v>0</v>
      </c>
      <c r="I132" t="str">
        <f>VLOOKUP($B132,Raw!$B$2:$DG$512,32,0)</f>
        <v>0</v>
      </c>
      <c r="J132" t="str">
        <f>VLOOKUP($B132,Raw!$B$2:$DG$512,33,0)</f>
        <v>0</v>
      </c>
      <c r="K132" t="str">
        <f>VLOOKUP($B132,Raw!$B$2:$DG$512,34,0)</f>
        <v>0</v>
      </c>
      <c r="L132" t="str">
        <f>VLOOKUP($B132,Raw!$B$2:$DG$512,35,0)</f>
        <v>0</v>
      </c>
      <c r="M132" t="str">
        <f>VLOOKUP($B132,Raw!$B$2:$DG$512,36,0)</f>
        <v>0</v>
      </c>
      <c r="N132" t="str">
        <f>VLOOKUP($B132,Raw!$B$2:$DG$512,37,0)</f>
        <v>0</v>
      </c>
    </row>
    <row r="133" spans="1:14" x14ac:dyDescent="0.3">
      <c r="A133" t="str">
        <f>INDEX(Raw!$B$2:$C$512,MATCH('DPMS - Breakup of AUM - NA'!$B133,Raw!$B$2:$B$512,0),2)</f>
        <v>INP000006697</v>
      </c>
      <c r="B133" s="1" t="s">
        <v>2518</v>
      </c>
      <c r="C133" t="str">
        <f>VLOOKUP($B133,Raw!$B$2:$DG$512,26,0)</f>
        <v>421.61</v>
      </c>
      <c r="D133" t="str">
        <f>VLOOKUP($B133,Raw!$B$2:$DG$512,27,0)</f>
        <v>0.96</v>
      </c>
      <c r="E133" t="str">
        <f>VLOOKUP($B133,Raw!$B$2:$DG$512,28,0)</f>
        <v>0</v>
      </c>
      <c r="F133" t="str">
        <f>VLOOKUP($B133,Raw!$B$2:$DG$512,29,0)</f>
        <v>0</v>
      </c>
      <c r="G133" t="str">
        <f>VLOOKUP($B133,Raw!$B$2:$DG$512,30,0)</f>
        <v>0</v>
      </c>
      <c r="H133" t="str">
        <f>VLOOKUP($B133,Raw!$B$2:$DG$512,31,0)</f>
        <v>0</v>
      </c>
      <c r="I133" t="str">
        <f>VLOOKUP($B133,Raw!$B$2:$DG$512,32,0)</f>
        <v>0.53</v>
      </c>
      <c r="J133" t="str">
        <f>VLOOKUP($B133,Raw!$B$2:$DG$512,33,0)</f>
        <v>0</v>
      </c>
      <c r="K133" t="str">
        <f>VLOOKUP($B133,Raw!$B$2:$DG$512,34,0)</f>
        <v>0</v>
      </c>
      <c r="L133" t="str">
        <f>VLOOKUP($B133,Raw!$B$2:$DG$512,35,0)</f>
        <v>46.39</v>
      </c>
      <c r="M133" t="str">
        <f>VLOOKUP($B133,Raw!$B$2:$DG$512,36,0)</f>
        <v>6.24</v>
      </c>
      <c r="N133" t="str">
        <f>VLOOKUP($B133,Raw!$B$2:$DG$512,37,0)</f>
        <v>475.73</v>
      </c>
    </row>
    <row r="134" spans="1:14" x14ac:dyDescent="0.3">
      <c r="A134" t="str">
        <f>INDEX(Raw!$B$2:$C$512,MATCH('DPMS - Breakup of AUM - NA'!$B134,Raw!$B$2:$B$512,0),2)</f>
        <v>INP000008491</v>
      </c>
      <c r="B134" s="1" t="s">
        <v>2534</v>
      </c>
      <c r="C134" t="str">
        <f>VLOOKUP($B134,Raw!$B$2:$DG$512,26,0)</f>
        <v>0</v>
      </c>
      <c r="D134" t="str">
        <f>VLOOKUP($B134,Raw!$B$2:$DG$512,27,0)</f>
        <v>0</v>
      </c>
      <c r="E134" t="str">
        <f>VLOOKUP($B134,Raw!$B$2:$DG$512,28,0)</f>
        <v>0</v>
      </c>
      <c r="F134" t="str">
        <f>VLOOKUP($B134,Raw!$B$2:$DG$512,29,0)</f>
        <v>0</v>
      </c>
      <c r="G134" t="str">
        <f>VLOOKUP($B134,Raw!$B$2:$DG$512,30,0)</f>
        <v>0</v>
      </c>
      <c r="H134" t="str">
        <f>VLOOKUP($B134,Raw!$B$2:$DG$512,31,0)</f>
        <v>0</v>
      </c>
      <c r="I134" t="str">
        <f>VLOOKUP($B134,Raw!$B$2:$DG$512,32,0)</f>
        <v>0</v>
      </c>
      <c r="J134" t="str">
        <f>VLOOKUP($B134,Raw!$B$2:$DG$512,33,0)</f>
        <v>0</v>
      </c>
      <c r="K134" t="str">
        <f>VLOOKUP($B134,Raw!$B$2:$DG$512,34,0)</f>
        <v>0</v>
      </c>
      <c r="L134" t="str">
        <f>VLOOKUP($B134,Raw!$B$2:$DG$512,35,0)</f>
        <v>0</v>
      </c>
      <c r="M134" t="str">
        <f>VLOOKUP($B134,Raw!$B$2:$DG$512,36,0)</f>
        <v>0</v>
      </c>
      <c r="N134" t="str">
        <f>VLOOKUP($B134,Raw!$B$2:$DG$512,37,0)</f>
        <v>0</v>
      </c>
    </row>
    <row r="135" spans="1:14" x14ac:dyDescent="0.3">
      <c r="A135" t="str">
        <f>INDEX(Raw!$B$2:$C$512,MATCH('DPMS - Breakup of AUM - NA'!$B135,Raw!$B$2:$B$512,0),2)</f>
        <v>INP000004474</v>
      </c>
      <c r="B135" s="1" t="s">
        <v>2541</v>
      </c>
      <c r="C135" t="str">
        <f>VLOOKUP($B135,Raw!$B$2:$DG$512,26,0)</f>
        <v>157.09923</v>
      </c>
      <c r="D135" t="str">
        <f>VLOOKUP($B135,Raw!$B$2:$DG$512,27,0)</f>
        <v>0</v>
      </c>
      <c r="E135" t="str">
        <f>VLOOKUP($B135,Raw!$B$2:$DG$512,28,0)</f>
        <v>0</v>
      </c>
      <c r="F135" t="str">
        <f>VLOOKUP($B135,Raw!$B$2:$DG$512,29,0)</f>
        <v>0</v>
      </c>
      <c r="G135" t="str">
        <f>VLOOKUP($B135,Raw!$B$2:$DG$512,30,0)</f>
        <v>0</v>
      </c>
      <c r="H135" t="str">
        <f>VLOOKUP($B135,Raw!$B$2:$DG$512,31,0)</f>
        <v>0</v>
      </c>
      <c r="I135" t="str">
        <f>VLOOKUP($B135,Raw!$B$2:$DG$512,32,0)</f>
        <v>0</v>
      </c>
      <c r="J135" t="str">
        <f>VLOOKUP($B135,Raw!$B$2:$DG$512,33,0)</f>
        <v>0</v>
      </c>
      <c r="K135" t="str">
        <f>VLOOKUP($B135,Raw!$B$2:$DG$512,34,0)</f>
        <v>0</v>
      </c>
      <c r="L135" t="str">
        <f>VLOOKUP($B135,Raw!$B$2:$DG$512,35,0)</f>
        <v>0</v>
      </c>
      <c r="M135" t="str">
        <f>VLOOKUP($B135,Raw!$B$2:$DG$512,36,0)</f>
        <v>20.53167</v>
      </c>
      <c r="N135" t="str">
        <f>VLOOKUP($B135,Raw!$B$2:$DG$512,37,0)</f>
        <v>177.63089</v>
      </c>
    </row>
    <row r="136" spans="1:14" x14ac:dyDescent="0.3">
      <c r="A136" t="str">
        <f>INDEX(Raw!$B$2:$C$512,MATCH('DPMS - Breakup of AUM - NA'!$B136,Raw!$B$2:$B$512,0),2)</f>
        <v>INP000006031</v>
      </c>
      <c r="B136" s="1" t="s">
        <v>2554</v>
      </c>
      <c r="C136" t="str">
        <f>VLOOKUP($B136,Raw!$B$2:$DG$512,26,0)</f>
        <v>72.27</v>
      </c>
      <c r="D136" t="str">
        <f>VLOOKUP($B136,Raw!$B$2:$DG$512,27,0)</f>
        <v>0.08</v>
      </c>
      <c r="E136" t="str">
        <f>VLOOKUP($B136,Raw!$B$2:$DG$512,28,0)</f>
        <v>0</v>
      </c>
      <c r="F136" t="str">
        <f>VLOOKUP($B136,Raw!$B$2:$DG$512,29,0)</f>
        <v>0</v>
      </c>
      <c r="G136" t="str">
        <f>VLOOKUP($B136,Raw!$B$2:$DG$512,30,0)</f>
        <v>0</v>
      </c>
      <c r="H136" t="str">
        <f>VLOOKUP($B136,Raw!$B$2:$DG$512,31,0)</f>
        <v>0</v>
      </c>
      <c r="I136" t="str">
        <f>VLOOKUP($B136,Raw!$B$2:$DG$512,32,0)</f>
        <v>0</v>
      </c>
      <c r="J136" t="str">
        <f>VLOOKUP($B136,Raw!$B$2:$DG$512,33,0)</f>
        <v>0</v>
      </c>
      <c r="K136" t="str">
        <f>VLOOKUP($B136,Raw!$B$2:$DG$512,34,0)</f>
        <v>0</v>
      </c>
      <c r="L136" t="str">
        <f>VLOOKUP($B136,Raw!$B$2:$DG$512,35,0)</f>
        <v>1.13</v>
      </c>
      <c r="M136" t="str">
        <f>VLOOKUP($B136,Raw!$B$2:$DG$512,36,0)</f>
        <v>8.18</v>
      </c>
      <c r="N136" t="str">
        <f>VLOOKUP($B136,Raw!$B$2:$DG$512,37,0)</f>
        <v>81.66</v>
      </c>
    </row>
    <row r="137" spans="1:14" x14ac:dyDescent="0.3">
      <c r="A137" t="str">
        <f>INDEX(Raw!$B$2:$C$512,MATCH('DPMS - Breakup of AUM - NA'!$B137,Raw!$B$2:$B$512,0),2)</f>
        <v>INP000008093</v>
      </c>
      <c r="B137" s="1" t="s">
        <v>2570</v>
      </c>
      <c r="C137" t="str">
        <f>VLOOKUP($B137,Raw!$B$2:$DG$512,26,0)</f>
        <v>14.22</v>
      </c>
      <c r="D137" t="str">
        <f>VLOOKUP($B137,Raw!$B$2:$DG$512,27,0)</f>
        <v>0</v>
      </c>
      <c r="E137" t="str">
        <f>VLOOKUP($B137,Raw!$B$2:$DG$512,28,0)</f>
        <v>2.48</v>
      </c>
      <c r="F137" t="str">
        <f>VLOOKUP($B137,Raw!$B$2:$DG$512,29,0)</f>
        <v>0</v>
      </c>
      <c r="G137" t="str">
        <f>VLOOKUP($B137,Raw!$B$2:$DG$512,30,0)</f>
        <v>0</v>
      </c>
      <c r="H137" t="str">
        <f>VLOOKUP($B137,Raw!$B$2:$DG$512,31,0)</f>
        <v>0</v>
      </c>
      <c r="I137" t="str">
        <f>VLOOKUP($B137,Raw!$B$2:$DG$512,32,0)</f>
        <v>0</v>
      </c>
      <c r="J137" t="str">
        <f>VLOOKUP($B137,Raw!$B$2:$DG$512,33,0)</f>
        <v>0</v>
      </c>
      <c r="K137" t="str">
        <f>VLOOKUP($B137,Raw!$B$2:$DG$512,34,0)</f>
        <v>0</v>
      </c>
      <c r="L137" t="str">
        <f>VLOOKUP($B137,Raw!$B$2:$DG$512,35,0)</f>
        <v>0</v>
      </c>
      <c r="M137" t="str">
        <f>VLOOKUP($B137,Raw!$B$2:$DG$512,36,0)</f>
        <v>3.82</v>
      </c>
      <c r="N137" t="str">
        <f>VLOOKUP($B137,Raw!$B$2:$DG$512,37,0)</f>
        <v>20.52</v>
      </c>
    </row>
    <row r="138" spans="1:14" x14ac:dyDescent="0.3">
      <c r="A138" t="str">
        <f>INDEX(Raw!$B$2:$C$512,MATCH('DPMS - Breakup of AUM - NA'!$B138,Raw!$B$2:$B$512,0),2)</f>
        <v>INP000008622</v>
      </c>
      <c r="B138" s="1" t="s">
        <v>2590</v>
      </c>
      <c r="C138" t="str">
        <f>VLOOKUP($B138,Raw!$B$2:$DG$512,26,0)</f>
        <v>35.03</v>
      </c>
      <c r="D138" t="str">
        <f>VLOOKUP($B138,Raw!$B$2:$DG$512,27,0)</f>
        <v>0</v>
      </c>
      <c r="E138" t="str">
        <f>VLOOKUP($B138,Raw!$B$2:$DG$512,28,0)</f>
        <v>0</v>
      </c>
      <c r="F138" t="str">
        <f>VLOOKUP($B138,Raw!$B$2:$DG$512,29,0)</f>
        <v>0</v>
      </c>
      <c r="G138" t="str">
        <f>VLOOKUP($B138,Raw!$B$2:$DG$512,30,0)</f>
        <v>0</v>
      </c>
      <c r="H138" t="str">
        <f>VLOOKUP($B138,Raw!$B$2:$DG$512,31,0)</f>
        <v>0</v>
      </c>
      <c r="I138" t="str">
        <f>VLOOKUP($B138,Raw!$B$2:$DG$512,32,0)</f>
        <v>0</v>
      </c>
      <c r="J138" t="str">
        <f>VLOOKUP($B138,Raw!$B$2:$DG$512,33,0)</f>
        <v>0</v>
      </c>
      <c r="K138" t="str">
        <f>VLOOKUP($B138,Raw!$B$2:$DG$512,34,0)</f>
        <v>0</v>
      </c>
      <c r="L138" t="str">
        <f>VLOOKUP($B138,Raw!$B$2:$DG$512,35,0)</f>
        <v>0</v>
      </c>
      <c r="M138" t="str">
        <f>VLOOKUP($B138,Raw!$B$2:$DG$512,36,0)</f>
        <v>-0.01</v>
      </c>
      <c r="N138" t="str">
        <f>VLOOKUP($B138,Raw!$B$2:$DG$512,37,0)</f>
        <v>35.02</v>
      </c>
    </row>
    <row r="139" spans="1:14" x14ac:dyDescent="0.3">
      <c r="A139" t="str">
        <f>INDEX(Raw!$B$2:$C$512,MATCH('DPMS - Breakup of AUM - NA'!$B139,Raw!$B$2:$B$512,0),2)</f>
        <v>INP000008084</v>
      </c>
      <c r="B139" s="1" t="s">
        <v>2602</v>
      </c>
      <c r="C139" t="str">
        <f>VLOOKUP($B139,Raw!$B$2:$DG$512,26,0)</f>
        <v>0</v>
      </c>
      <c r="D139" t="str">
        <f>VLOOKUP($B139,Raw!$B$2:$DG$512,27,0)</f>
        <v>0</v>
      </c>
      <c r="E139" t="str">
        <f>VLOOKUP($B139,Raw!$B$2:$DG$512,28,0)</f>
        <v>0</v>
      </c>
      <c r="F139" t="str">
        <f>VLOOKUP($B139,Raw!$B$2:$DG$512,29,0)</f>
        <v>0</v>
      </c>
      <c r="G139" t="str">
        <f>VLOOKUP($B139,Raw!$B$2:$DG$512,30,0)</f>
        <v>0</v>
      </c>
      <c r="H139" t="str">
        <f>VLOOKUP($B139,Raw!$B$2:$DG$512,31,0)</f>
        <v>0</v>
      </c>
      <c r="I139" t="str">
        <f>VLOOKUP($B139,Raw!$B$2:$DG$512,32,0)</f>
        <v>0</v>
      </c>
      <c r="J139" t="str">
        <f>VLOOKUP($B139,Raw!$B$2:$DG$512,33,0)</f>
        <v>0</v>
      </c>
      <c r="K139" t="str">
        <f>VLOOKUP($B139,Raw!$B$2:$DG$512,34,0)</f>
        <v>0</v>
      </c>
      <c r="L139" t="str">
        <f>VLOOKUP($B139,Raw!$B$2:$DG$512,35,0)</f>
        <v>0</v>
      </c>
      <c r="M139" t="str">
        <f>VLOOKUP($B139,Raw!$B$2:$DG$512,36,0)</f>
        <v>0</v>
      </c>
      <c r="N139" t="str">
        <f>VLOOKUP($B139,Raw!$B$2:$DG$512,37,0)</f>
        <v>0</v>
      </c>
    </row>
    <row r="140" spans="1:14" x14ac:dyDescent="0.3">
      <c r="A140" t="str">
        <f>INDEX(Raw!$B$2:$C$512,MATCH('DPMS - Breakup of AUM - NA'!$B140,Raw!$B$2:$B$512,0),2)</f>
        <v>INP000007146</v>
      </c>
      <c r="B140" s="1" t="s">
        <v>2610</v>
      </c>
      <c r="C140" t="str">
        <f>VLOOKUP($B140,Raw!$B$2:$DG$512,26,0)</f>
        <v>44.95</v>
      </c>
      <c r="D140" t="str">
        <f>VLOOKUP($B140,Raw!$B$2:$DG$512,27,0)</f>
        <v>0</v>
      </c>
      <c r="E140" t="str">
        <f>VLOOKUP($B140,Raw!$B$2:$DG$512,28,0)</f>
        <v>3.78</v>
      </c>
      <c r="F140" t="str">
        <f>VLOOKUP($B140,Raw!$B$2:$DG$512,29,0)</f>
        <v>0</v>
      </c>
      <c r="G140" t="str">
        <f>VLOOKUP($B140,Raw!$B$2:$DG$512,30,0)</f>
        <v>5.04</v>
      </c>
      <c r="H140" t="str">
        <f>VLOOKUP($B140,Raw!$B$2:$DG$512,31,0)</f>
        <v>0</v>
      </c>
      <c r="I140" t="str">
        <f>VLOOKUP($B140,Raw!$B$2:$DG$512,32,0)</f>
        <v>0</v>
      </c>
      <c r="J140" t="str">
        <f>VLOOKUP($B140,Raw!$B$2:$DG$512,33,0)</f>
        <v>0</v>
      </c>
      <c r="K140" t="str">
        <f>VLOOKUP($B140,Raw!$B$2:$DG$512,34,0)</f>
        <v>0</v>
      </c>
      <c r="L140" t="str">
        <f>VLOOKUP($B140,Raw!$B$2:$DG$512,35,0)</f>
        <v>10.17</v>
      </c>
      <c r="M140" t="str">
        <f>VLOOKUP($B140,Raw!$B$2:$DG$512,36,0)</f>
        <v>2.64</v>
      </c>
      <c r="N140" t="str">
        <f>VLOOKUP($B140,Raw!$B$2:$DG$512,37,0)</f>
        <v>66.58</v>
      </c>
    </row>
    <row r="141" spans="1:14" x14ac:dyDescent="0.3">
      <c r="A141" t="str">
        <f>INDEX(Raw!$B$2:$C$512,MATCH('DPMS - Breakup of AUM - NA'!$B141,Raw!$B$2:$B$512,0),2)</f>
        <v>INP000000464</v>
      </c>
      <c r="B141" s="1" t="s">
        <v>2634</v>
      </c>
      <c r="C141" t="str">
        <f>VLOOKUP($B141,Raw!$B$2:$DG$512,26,0)</f>
        <v>0</v>
      </c>
      <c r="D141" t="str">
        <f>VLOOKUP($B141,Raw!$B$2:$DG$512,27,0)</f>
        <v>0</v>
      </c>
      <c r="E141" t="str">
        <f>VLOOKUP($B141,Raw!$B$2:$DG$512,28,0)</f>
        <v>0</v>
      </c>
      <c r="F141" t="str">
        <f>VLOOKUP($B141,Raw!$B$2:$DG$512,29,0)</f>
        <v>0</v>
      </c>
      <c r="G141" t="str">
        <f>VLOOKUP($B141,Raw!$B$2:$DG$512,30,0)</f>
        <v>0</v>
      </c>
      <c r="H141" t="str">
        <f>VLOOKUP($B141,Raw!$B$2:$DG$512,31,0)</f>
        <v>0</v>
      </c>
      <c r="I141" t="str">
        <f>VLOOKUP($B141,Raw!$B$2:$DG$512,32,0)</f>
        <v>0</v>
      </c>
      <c r="J141" t="str">
        <f>VLOOKUP($B141,Raw!$B$2:$DG$512,33,0)</f>
        <v>0</v>
      </c>
      <c r="K141" t="str">
        <f>VLOOKUP($B141,Raw!$B$2:$DG$512,34,0)</f>
        <v>0</v>
      </c>
      <c r="L141" t="str">
        <f>VLOOKUP($B141,Raw!$B$2:$DG$512,35,0)</f>
        <v>0</v>
      </c>
      <c r="M141" t="str">
        <f>VLOOKUP($B141,Raw!$B$2:$DG$512,36,0)</f>
        <v>0</v>
      </c>
      <c r="N141" t="str">
        <f>VLOOKUP($B141,Raw!$B$2:$DG$512,37,0)</f>
        <v>0</v>
      </c>
    </row>
    <row r="142" spans="1:14" x14ac:dyDescent="0.3">
      <c r="A142" t="str">
        <f>INDEX(Raw!$B$2:$C$512,MATCH('DPMS - Breakup of AUM - NA'!$B142,Raw!$B$2:$B$512,0),2)</f>
        <v>INP000008172</v>
      </c>
      <c r="B142" s="1" t="s">
        <v>2642</v>
      </c>
      <c r="C142" t="str">
        <f>VLOOKUP($B142,Raw!$B$2:$DG$512,26,0)</f>
        <v>0</v>
      </c>
      <c r="D142" t="str">
        <f>VLOOKUP($B142,Raw!$B$2:$DG$512,27,0)</f>
        <v>0</v>
      </c>
      <c r="E142" t="str">
        <f>VLOOKUP($B142,Raw!$B$2:$DG$512,28,0)</f>
        <v>0</v>
      </c>
      <c r="F142" t="str">
        <f>VLOOKUP($B142,Raw!$B$2:$DG$512,29,0)</f>
        <v>0</v>
      </c>
      <c r="G142" t="str">
        <f>VLOOKUP($B142,Raw!$B$2:$DG$512,30,0)</f>
        <v>0</v>
      </c>
      <c r="H142" t="str">
        <f>VLOOKUP($B142,Raw!$B$2:$DG$512,31,0)</f>
        <v>0</v>
      </c>
      <c r="I142" t="str">
        <f>VLOOKUP($B142,Raw!$B$2:$DG$512,32,0)</f>
        <v>0</v>
      </c>
      <c r="J142" t="str">
        <f>VLOOKUP($B142,Raw!$B$2:$DG$512,33,0)</f>
        <v>0</v>
      </c>
      <c r="K142" t="str">
        <f>VLOOKUP($B142,Raw!$B$2:$DG$512,34,0)</f>
        <v>0</v>
      </c>
      <c r="L142" t="str">
        <f>VLOOKUP($B142,Raw!$B$2:$DG$512,35,0)</f>
        <v>0</v>
      </c>
      <c r="M142" t="str">
        <f>VLOOKUP($B142,Raw!$B$2:$DG$512,36,0)</f>
        <v>0</v>
      </c>
      <c r="N142" t="str">
        <f>VLOOKUP($B142,Raw!$B$2:$DG$512,37,0)</f>
        <v>0</v>
      </c>
    </row>
    <row r="143" spans="1:14" x14ac:dyDescent="0.3">
      <c r="A143" t="str">
        <f>INDEX(Raw!$B$2:$C$512,MATCH('DPMS - Breakup of AUM - NA'!$B143,Raw!$B$2:$B$512,0),2)</f>
        <v>INP000008659</v>
      </c>
      <c r="B143" s="1" t="s">
        <v>2651</v>
      </c>
      <c r="C143" t="str">
        <f>VLOOKUP($B143,Raw!$B$2:$DG$512,26,0)</f>
        <v>0</v>
      </c>
      <c r="D143" t="str">
        <f>VLOOKUP($B143,Raw!$B$2:$DG$512,27,0)</f>
        <v>0</v>
      </c>
      <c r="E143" t="str">
        <f>VLOOKUP($B143,Raw!$B$2:$DG$512,28,0)</f>
        <v>0</v>
      </c>
      <c r="F143" t="str">
        <f>VLOOKUP($B143,Raw!$B$2:$DG$512,29,0)</f>
        <v>0</v>
      </c>
      <c r="G143" t="str">
        <f>VLOOKUP($B143,Raw!$B$2:$DG$512,30,0)</f>
        <v>0</v>
      </c>
      <c r="H143" t="str">
        <f>VLOOKUP($B143,Raw!$B$2:$DG$512,31,0)</f>
        <v>0</v>
      </c>
      <c r="I143" t="str">
        <f>VLOOKUP($B143,Raw!$B$2:$DG$512,32,0)</f>
        <v>0</v>
      </c>
      <c r="J143" t="str">
        <f>VLOOKUP($B143,Raw!$B$2:$DG$512,33,0)</f>
        <v>0</v>
      </c>
      <c r="K143" t="str">
        <f>VLOOKUP($B143,Raw!$B$2:$DG$512,34,0)</f>
        <v>0</v>
      </c>
      <c r="L143" t="str">
        <f>VLOOKUP($B143,Raw!$B$2:$DG$512,35,0)</f>
        <v>0</v>
      </c>
      <c r="M143" t="str">
        <f>VLOOKUP($B143,Raw!$B$2:$DG$512,36,0)</f>
        <v>0</v>
      </c>
      <c r="N143" t="str">
        <f>VLOOKUP($B143,Raw!$B$2:$DG$512,37,0)</f>
        <v>0</v>
      </c>
    </row>
    <row r="144" spans="1:14" x14ac:dyDescent="0.3">
      <c r="A144" t="str">
        <f>INDEX(Raw!$B$2:$C$512,MATCH('DPMS - Breakup of AUM - NA'!$B144,Raw!$B$2:$B$512,0),2)</f>
        <v>INP000008154</v>
      </c>
      <c r="B144" s="1" t="s">
        <v>2658</v>
      </c>
      <c r="C144" t="str">
        <f>VLOOKUP($B144,Raw!$B$2:$DG$512,26,0)</f>
        <v>0</v>
      </c>
      <c r="D144" t="str">
        <f>VLOOKUP($B144,Raw!$B$2:$DG$512,27,0)</f>
        <v>0</v>
      </c>
      <c r="E144" t="str">
        <f>VLOOKUP($B144,Raw!$B$2:$DG$512,28,0)</f>
        <v>0</v>
      </c>
      <c r="F144" t="str">
        <f>VLOOKUP($B144,Raw!$B$2:$DG$512,29,0)</f>
        <v>0</v>
      </c>
      <c r="G144" t="str">
        <f>VLOOKUP($B144,Raw!$B$2:$DG$512,30,0)</f>
        <v>0</v>
      </c>
      <c r="H144" t="str">
        <f>VLOOKUP($B144,Raw!$B$2:$DG$512,31,0)</f>
        <v>0</v>
      </c>
      <c r="I144" t="str">
        <f>VLOOKUP($B144,Raw!$B$2:$DG$512,32,0)</f>
        <v>0</v>
      </c>
      <c r="J144" t="str">
        <f>VLOOKUP($B144,Raw!$B$2:$DG$512,33,0)</f>
        <v>0</v>
      </c>
      <c r="K144" t="str">
        <f>VLOOKUP($B144,Raw!$B$2:$DG$512,34,0)</f>
        <v>0</v>
      </c>
      <c r="L144" t="str">
        <f>VLOOKUP($B144,Raw!$B$2:$DG$512,35,0)</f>
        <v>0</v>
      </c>
      <c r="M144" t="str">
        <f>VLOOKUP($B144,Raw!$B$2:$DG$512,36,0)</f>
        <v>0</v>
      </c>
      <c r="N144" t="str">
        <f>VLOOKUP($B144,Raw!$B$2:$DG$512,37,0)</f>
        <v>0</v>
      </c>
    </row>
    <row r="145" spans="1:14" x14ac:dyDescent="0.3">
      <c r="A145" t="str">
        <f>INDEX(Raw!$B$2:$C$512,MATCH('DPMS - Breakup of AUM - NA'!$B145,Raw!$B$2:$B$512,0),2)</f>
        <v>INP000003203</v>
      </c>
      <c r="B145" s="1" t="s">
        <v>2665</v>
      </c>
      <c r="C145" t="str">
        <f>VLOOKUP($B145,Raw!$B$2:$DG$512,26,0)</f>
        <v>1081.2</v>
      </c>
      <c r="D145" t="str">
        <f>VLOOKUP($B145,Raw!$B$2:$DG$512,27,0)</f>
        <v>0</v>
      </c>
      <c r="E145" t="str">
        <f>VLOOKUP($B145,Raw!$B$2:$DG$512,28,0)</f>
        <v>0</v>
      </c>
      <c r="F145" t="str">
        <f>VLOOKUP($B145,Raw!$B$2:$DG$512,29,0)</f>
        <v>0</v>
      </c>
      <c r="G145" t="str">
        <f>VLOOKUP($B145,Raw!$B$2:$DG$512,30,0)</f>
        <v>0</v>
      </c>
      <c r="H145" t="str">
        <f>VLOOKUP($B145,Raw!$B$2:$DG$512,31,0)</f>
        <v>0</v>
      </c>
      <c r="I145" t="str">
        <f>VLOOKUP($B145,Raw!$B$2:$DG$512,32,0)</f>
        <v>0</v>
      </c>
      <c r="J145" t="str">
        <f>VLOOKUP($B145,Raw!$B$2:$DG$512,33,0)</f>
        <v>0</v>
      </c>
      <c r="K145" t="str">
        <f>VLOOKUP($B145,Raw!$B$2:$DG$512,34,0)</f>
        <v>0</v>
      </c>
      <c r="L145" t="str">
        <f>VLOOKUP($B145,Raw!$B$2:$DG$512,35,0)</f>
        <v>2.03</v>
      </c>
      <c r="M145" t="str">
        <f>VLOOKUP($B145,Raw!$B$2:$DG$512,36,0)</f>
        <v>35.18</v>
      </c>
      <c r="N145" t="str">
        <f>VLOOKUP($B145,Raw!$B$2:$DG$512,37,0)</f>
        <v>1118.41</v>
      </c>
    </row>
    <row r="146" spans="1:14" x14ac:dyDescent="0.3">
      <c r="A146" t="str">
        <f>INDEX(Raw!$B$2:$C$512,MATCH('DPMS - Breakup of AUM - NA'!$B146,Raw!$B$2:$B$512,0),2)</f>
        <v>INP000003369</v>
      </c>
      <c r="B146" s="1" t="s">
        <v>2681</v>
      </c>
      <c r="C146" t="str">
        <f>VLOOKUP($B146,Raw!$B$2:$DG$512,26,0)</f>
        <v>1495.58</v>
      </c>
      <c r="D146" t="str">
        <f>VLOOKUP($B146,Raw!$B$2:$DG$512,27,0)</f>
        <v>0</v>
      </c>
      <c r="E146" t="str">
        <f>VLOOKUP($B146,Raw!$B$2:$DG$512,28,0)</f>
        <v>0</v>
      </c>
      <c r="F146" t="str">
        <f>VLOOKUP($B146,Raw!$B$2:$DG$512,29,0)</f>
        <v>0</v>
      </c>
      <c r="G146" t="str">
        <f>VLOOKUP($B146,Raw!$B$2:$DG$512,30,0)</f>
        <v>0</v>
      </c>
      <c r="H146" t="str">
        <f>VLOOKUP($B146,Raw!$B$2:$DG$512,31,0)</f>
        <v>0</v>
      </c>
      <c r="I146" t="str">
        <f>VLOOKUP($B146,Raw!$B$2:$DG$512,32,0)</f>
        <v>0</v>
      </c>
      <c r="J146" t="str">
        <f>VLOOKUP($B146,Raw!$B$2:$DG$512,33,0)</f>
        <v>0</v>
      </c>
      <c r="K146" t="str">
        <f>VLOOKUP($B146,Raw!$B$2:$DG$512,34,0)</f>
        <v>0</v>
      </c>
      <c r="L146" t="str">
        <f>VLOOKUP($B146,Raw!$B$2:$DG$512,35,0)</f>
        <v>97.46</v>
      </c>
      <c r="M146" t="str">
        <f>VLOOKUP($B146,Raw!$B$2:$DG$512,36,0)</f>
        <v>83.24</v>
      </c>
      <c r="N146" t="str">
        <f>VLOOKUP($B146,Raw!$B$2:$DG$512,37,0)</f>
        <v>1676.28</v>
      </c>
    </row>
    <row r="147" spans="1:14" x14ac:dyDescent="0.3">
      <c r="A147" t="str">
        <f>INDEX(Raw!$B$2:$C$512,MATCH('DPMS - Breakup of AUM - NA'!$B147,Raw!$B$2:$B$512,0),2)</f>
        <v>INP000006493</v>
      </c>
      <c r="B147" s="1" t="s">
        <v>2703</v>
      </c>
      <c r="C147" t="str">
        <f>VLOOKUP($B147,Raw!$B$2:$DG$512,26,0)</f>
        <v>0</v>
      </c>
      <c r="D147" t="str">
        <f>VLOOKUP($B147,Raw!$B$2:$DG$512,27,0)</f>
        <v>0</v>
      </c>
      <c r="E147" t="str">
        <f>VLOOKUP($B147,Raw!$B$2:$DG$512,28,0)</f>
        <v>0</v>
      </c>
      <c r="F147" t="str">
        <f>VLOOKUP($B147,Raw!$B$2:$DG$512,29,0)</f>
        <v>0</v>
      </c>
      <c r="G147" t="str">
        <f>VLOOKUP($B147,Raw!$B$2:$DG$512,30,0)</f>
        <v>0</v>
      </c>
      <c r="H147" t="str">
        <f>VLOOKUP($B147,Raw!$B$2:$DG$512,31,0)</f>
        <v>0</v>
      </c>
      <c r="I147" t="str">
        <f>VLOOKUP($B147,Raw!$B$2:$DG$512,32,0)</f>
        <v>0</v>
      </c>
      <c r="J147" t="str">
        <f>VLOOKUP($B147,Raw!$B$2:$DG$512,33,0)</f>
        <v>0</v>
      </c>
      <c r="K147" t="str">
        <f>VLOOKUP($B147,Raw!$B$2:$DG$512,34,0)</f>
        <v>0</v>
      </c>
      <c r="L147" t="str">
        <f>VLOOKUP($B147,Raw!$B$2:$DG$512,35,0)</f>
        <v>0</v>
      </c>
      <c r="M147" t="str">
        <f>VLOOKUP($B147,Raw!$B$2:$DG$512,36,0)</f>
        <v>0</v>
      </c>
      <c r="N147" t="str">
        <f>VLOOKUP($B147,Raw!$B$2:$DG$512,37,0)</f>
        <v>0</v>
      </c>
    </row>
    <row r="148" spans="1:14" x14ac:dyDescent="0.3">
      <c r="A148" t="str">
        <f>INDEX(Raw!$B$2:$C$512,MATCH('DPMS - Breakup of AUM - NA'!$B148,Raw!$B$2:$B$512,0),2)</f>
        <v>INP000002361</v>
      </c>
      <c r="B148" s="1" t="s">
        <v>2711</v>
      </c>
      <c r="C148" t="str">
        <f>VLOOKUP($B148,Raw!$B$2:$DG$512,26,0)</f>
        <v>1236.4942</v>
      </c>
      <c r="D148" t="str">
        <f>VLOOKUP($B148,Raw!$B$2:$DG$512,27,0)</f>
        <v>0</v>
      </c>
      <c r="E148" t="str">
        <f>VLOOKUP($B148,Raw!$B$2:$DG$512,28,0)</f>
        <v>0</v>
      </c>
      <c r="F148" t="str">
        <f>VLOOKUP($B148,Raw!$B$2:$DG$512,29,0)</f>
        <v>0</v>
      </c>
      <c r="G148" t="str">
        <f>VLOOKUP($B148,Raw!$B$2:$DG$512,30,0)</f>
        <v>0</v>
      </c>
      <c r="H148" t="str">
        <f>VLOOKUP($B148,Raw!$B$2:$DG$512,31,0)</f>
        <v>0</v>
      </c>
      <c r="I148" t="str">
        <f>VLOOKUP($B148,Raw!$B$2:$DG$512,32,0)</f>
        <v>-1.22812</v>
      </c>
      <c r="J148" t="str">
        <f>VLOOKUP($B148,Raw!$B$2:$DG$512,33,0)</f>
        <v>0</v>
      </c>
      <c r="K148" t="str">
        <f>VLOOKUP($B148,Raw!$B$2:$DG$512,34,0)</f>
        <v>0</v>
      </c>
      <c r="L148" t="str">
        <f>VLOOKUP($B148,Raw!$B$2:$DG$512,35,0)</f>
        <v>161.38339</v>
      </c>
      <c r="M148" t="str">
        <f>VLOOKUP($B148,Raw!$B$2:$DG$512,36,0)</f>
        <v>99.92357</v>
      </c>
      <c r="N148" t="str">
        <f>VLOOKUP($B148,Raw!$B$2:$DG$512,37,0)</f>
        <v>1496.57304</v>
      </c>
    </row>
    <row r="149" spans="1:14" x14ac:dyDescent="0.3">
      <c r="A149" t="str">
        <f>INDEX(Raw!$B$2:$C$512,MATCH('DPMS - Breakup of AUM - NA'!$B149,Raw!$B$2:$B$512,0),2)</f>
        <v>INP000007687</v>
      </c>
      <c r="B149" s="1" t="s">
        <v>2728</v>
      </c>
      <c r="C149" t="str">
        <f>VLOOKUP($B149,Raw!$B$2:$DG$512,26,0)</f>
        <v>0</v>
      </c>
      <c r="D149" t="str">
        <f>VLOOKUP($B149,Raw!$B$2:$DG$512,27,0)</f>
        <v>0</v>
      </c>
      <c r="E149" t="str">
        <f>VLOOKUP($B149,Raw!$B$2:$DG$512,28,0)</f>
        <v>0</v>
      </c>
      <c r="F149" t="str">
        <f>VLOOKUP($B149,Raw!$B$2:$DG$512,29,0)</f>
        <v>0</v>
      </c>
      <c r="G149" t="str">
        <f>VLOOKUP($B149,Raw!$B$2:$DG$512,30,0)</f>
        <v>0</v>
      </c>
      <c r="H149" t="str">
        <f>VLOOKUP($B149,Raw!$B$2:$DG$512,31,0)</f>
        <v>0</v>
      </c>
      <c r="I149" t="str">
        <f>VLOOKUP($B149,Raw!$B$2:$DG$512,32,0)</f>
        <v>0</v>
      </c>
      <c r="J149" t="str">
        <f>VLOOKUP($B149,Raw!$B$2:$DG$512,33,0)</f>
        <v>0</v>
      </c>
      <c r="K149" t="str">
        <f>VLOOKUP($B149,Raw!$B$2:$DG$512,34,0)</f>
        <v>0</v>
      </c>
      <c r="L149" t="str">
        <f>VLOOKUP($B149,Raw!$B$2:$DG$512,35,0)</f>
        <v>0</v>
      </c>
      <c r="M149" t="str">
        <f>VLOOKUP($B149,Raw!$B$2:$DG$512,36,0)</f>
        <v>0</v>
      </c>
      <c r="N149" t="str">
        <f>VLOOKUP($B149,Raw!$B$2:$DG$512,37,0)</f>
        <v>0</v>
      </c>
    </row>
    <row r="150" spans="1:14" x14ac:dyDescent="0.3">
      <c r="A150" t="str">
        <f>INDEX(Raw!$B$2:$C$512,MATCH('DPMS - Breakup of AUM - NA'!$B150,Raw!$B$2:$B$512,0),2)</f>
        <v>INP000005829</v>
      </c>
      <c r="B150" s="1" t="s">
        <v>2736</v>
      </c>
      <c r="C150" t="str">
        <f>VLOOKUP($B150,Raw!$B$2:$DG$512,26,0)</f>
        <v>633.44</v>
      </c>
      <c r="D150" t="str">
        <f>VLOOKUP($B150,Raw!$B$2:$DG$512,27,0)</f>
        <v>0</v>
      </c>
      <c r="E150" t="str">
        <f>VLOOKUP($B150,Raw!$B$2:$DG$512,28,0)</f>
        <v>0</v>
      </c>
      <c r="F150" t="str">
        <f>VLOOKUP($B150,Raw!$B$2:$DG$512,29,0)</f>
        <v>0</v>
      </c>
      <c r="G150" t="str">
        <f>VLOOKUP($B150,Raw!$B$2:$DG$512,30,0)</f>
        <v>0</v>
      </c>
      <c r="H150" t="str">
        <f>VLOOKUP($B150,Raw!$B$2:$DG$512,31,0)</f>
        <v>0</v>
      </c>
      <c r="I150" t="str">
        <f>VLOOKUP($B150,Raw!$B$2:$DG$512,32,0)</f>
        <v>0</v>
      </c>
      <c r="J150" t="str">
        <f>VLOOKUP($B150,Raw!$B$2:$DG$512,33,0)</f>
        <v>0</v>
      </c>
      <c r="K150" t="str">
        <f>VLOOKUP($B150,Raw!$B$2:$DG$512,34,0)</f>
        <v>0</v>
      </c>
      <c r="L150" t="str">
        <f>VLOOKUP($B150,Raw!$B$2:$DG$512,35,0)</f>
        <v>51.2</v>
      </c>
      <c r="M150" t="str">
        <f>VLOOKUP($B150,Raw!$B$2:$DG$512,36,0)</f>
        <v>94.31</v>
      </c>
      <c r="N150" t="str">
        <f>VLOOKUP($B150,Raw!$B$2:$DG$512,37,0)</f>
        <v>778.95</v>
      </c>
    </row>
    <row r="151" spans="1:14" x14ac:dyDescent="0.3">
      <c r="A151" t="str">
        <f>INDEX(Raw!$B$2:$C$512,MATCH('DPMS - Breakup of AUM - NA'!$B151,Raw!$B$2:$B$512,0),2)</f>
        <v>INP000006022</v>
      </c>
      <c r="B151" s="1" t="s">
        <v>2754</v>
      </c>
      <c r="C151" t="str">
        <f>VLOOKUP($B151,Raw!$B$2:$DG$512,26,0)</f>
        <v>574.45</v>
      </c>
      <c r="D151" t="str">
        <f>VLOOKUP($B151,Raw!$B$2:$DG$512,27,0)</f>
        <v>0.4</v>
      </c>
      <c r="E151" t="str">
        <f>VLOOKUP($B151,Raw!$B$2:$DG$512,28,0)</f>
        <v>1.97</v>
      </c>
      <c r="F151" t="str">
        <f>VLOOKUP($B151,Raw!$B$2:$DG$512,29,0)</f>
        <v>0</v>
      </c>
      <c r="G151" t="str">
        <f>VLOOKUP($B151,Raw!$B$2:$DG$512,30,0)</f>
        <v>0</v>
      </c>
      <c r="H151" t="str">
        <f>VLOOKUP($B151,Raw!$B$2:$DG$512,31,0)</f>
        <v>0</v>
      </c>
      <c r="I151" t="str">
        <f>VLOOKUP($B151,Raw!$B$2:$DG$512,32,0)</f>
        <v>0</v>
      </c>
      <c r="J151" t="str">
        <f>VLOOKUP($B151,Raw!$B$2:$DG$512,33,0)</f>
        <v>0</v>
      </c>
      <c r="K151" t="str">
        <f>VLOOKUP($B151,Raw!$B$2:$DG$512,34,0)</f>
        <v>0</v>
      </c>
      <c r="L151" t="str">
        <f>VLOOKUP($B151,Raw!$B$2:$DG$512,35,0)</f>
        <v>0.51</v>
      </c>
      <c r="M151" t="str">
        <f>VLOOKUP($B151,Raw!$B$2:$DG$512,36,0)</f>
        <v>15.17</v>
      </c>
      <c r="N151" t="str">
        <f>VLOOKUP($B151,Raw!$B$2:$DG$512,37,0)</f>
        <v>592.5</v>
      </c>
    </row>
    <row r="152" spans="1:14" x14ac:dyDescent="0.3">
      <c r="A152" t="str">
        <f>INDEX(Raw!$B$2:$C$512,MATCH('DPMS - Breakup of AUM - NA'!$B152,Raw!$B$2:$B$512,0),2)</f>
        <v>INP000001819</v>
      </c>
      <c r="B152" s="1" t="s">
        <v>2785</v>
      </c>
      <c r="C152" t="str">
        <f>VLOOKUP($B152,Raw!$B$2:$DG$512,26,0)</f>
        <v>744.26</v>
      </c>
      <c r="D152" t="str">
        <f>VLOOKUP($B152,Raw!$B$2:$DG$512,27,0)</f>
        <v>0</v>
      </c>
      <c r="E152" t="str">
        <f>VLOOKUP($B152,Raw!$B$2:$DG$512,28,0)</f>
        <v>0</v>
      </c>
      <c r="F152" t="str">
        <f>VLOOKUP($B152,Raw!$B$2:$DG$512,29,0)</f>
        <v>0</v>
      </c>
      <c r="G152" t="str">
        <f>VLOOKUP($B152,Raw!$B$2:$DG$512,30,0)</f>
        <v>0</v>
      </c>
      <c r="H152" t="str">
        <f>VLOOKUP($B152,Raw!$B$2:$DG$512,31,0)</f>
        <v>0</v>
      </c>
      <c r="I152" t="str">
        <f>VLOOKUP($B152,Raw!$B$2:$DG$512,32,0)</f>
        <v>0</v>
      </c>
      <c r="J152" t="str">
        <f>VLOOKUP($B152,Raw!$B$2:$DG$512,33,0)</f>
        <v>0</v>
      </c>
      <c r="K152" t="str">
        <f>VLOOKUP($B152,Raw!$B$2:$DG$512,34,0)</f>
        <v>0</v>
      </c>
      <c r="L152" t="str">
        <f>VLOOKUP($B152,Raw!$B$2:$DG$512,35,0)</f>
        <v>6.66</v>
      </c>
      <c r="M152" t="str">
        <f>VLOOKUP($B152,Raw!$B$2:$DG$512,36,0)</f>
        <v>7.5</v>
      </c>
      <c r="N152" t="str">
        <f>VLOOKUP($B152,Raw!$B$2:$DG$512,37,0)</f>
        <v>758.41</v>
      </c>
    </row>
    <row r="153" spans="1:14" x14ac:dyDescent="0.3">
      <c r="A153" t="str">
        <f>INDEX(Raw!$B$2:$C$512,MATCH('DPMS - Breakup of AUM - NA'!$B153,Raw!$B$2:$B$512,0),2)</f>
        <v>INP000006563</v>
      </c>
      <c r="B153" s="1" t="s">
        <v>2797</v>
      </c>
      <c r="C153" t="str">
        <f>VLOOKUP($B153,Raw!$B$2:$DG$512,26,0)</f>
        <v>50.84</v>
      </c>
      <c r="D153" t="str">
        <f>VLOOKUP($B153,Raw!$B$2:$DG$512,27,0)</f>
        <v>0</v>
      </c>
      <c r="E153" t="str">
        <f>VLOOKUP($B153,Raw!$B$2:$DG$512,28,0)</f>
        <v>0</v>
      </c>
      <c r="F153" t="str">
        <f>VLOOKUP($B153,Raw!$B$2:$DG$512,29,0)</f>
        <v>0</v>
      </c>
      <c r="G153" t="str">
        <f>VLOOKUP($B153,Raw!$B$2:$DG$512,30,0)</f>
        <v>0</v>
      </c>
      <c r="H153" t="str">
        <f>VLOOKUP($B153,Raw!$B$2:$DG$512,31,0)</f>
        <v>0</v>
      </c>
      <c r="I153" t="str">
        <f>VLOOKUP($B153,Raw!$B$2:$DG$512,32,0)</f>
        <v>0</v>
      </c>
      <c r="J153" t="str">
        <f>VLOOKUP($B153,Raw!$B$2:$DG$512,33,0)</f>
        <v>0</v>
      </c>
      <c r="K153" t="str">
        <f>VLOOKUP($B153,Raw!$B$2:$DG$512,34,0)</f>
        <v>0</v>
      </c>
      <c r="L153" t="str">
        <f>VLOOKUP($B153,Raw!$B$2:$DG$512,35,0)</f>
        <v>47.26</v>
      </c>
      <c r="M153" t="str">
        <f>VLOOKUP($B153,Raw!$B$2:$DG$512,36,0)</f>
        <v>6.47</v>
      </c>
      <c r="N153" t="str">
        <f>VLOOKUP($B153,Raw!$B$2:$DG$512,37,0)</f>
        <v>104.57</v>
      </c>
    </row>
    <row r="154" spans="1:14" x14ac:dyDescent="0.3">
      <c r="A154" t="str">
        <f>INDEX(Raw!$B$2:$C$512,MATCH('DPMS - Breakup of AUM - NA'!$B154,Raw!$B$2:$B$512,0),2)</f>
        <v>INP000006439</v>
      </c>
      <c r="B154" s="1" t="s">
        <v>2812</v>
      </c>
      <c r="C154" t="str">
        <f>VLOOKUP($B154,Raw!$B$2:$DG$512,26,0)</f>
        <v>33.77</v>
      </c>
      <c r="D154" t="str">
        <f>VLOOKUP($B154,Raw!$B$2:$DG$512,27,0)</f>
        <v>0</v>
      </c>
      <c r="E154" t="str">
        <f>VLOOKUP($B154,Raw!$B$2:$DG$512,28,0)</f>
        <v>0</v>
      </c>
      <c r="F154" t="str">
        <f>VLOOKUP($B154,Raw!$B$2:$DG$512,29,0)</f>
        <v>0</v>
      </c>
      <c r="G154" t="str">
        <f>VLOOKUP($B154,Raw!$B$2:$DG$512,30,0)</f>
        <v>0</v>
      </c>
      <c r="H154" t="str">
        <f>VLOOKUP($B154,Raw!$B$2:$DG$512,31,0)</f>
        <v>0</v>
      </c>
      <c r="I154" t="str">
        <f>VLOOKUP($B154,Raw!$B$2:$DG$512,32,0)</f>
        <v>0</v>
      </c>
      <c r="J154" t="str">
        <f>VLOOKUP($B154,Raw!$B$2:$DG$512,33,0)</f>
        <v>0</v>
      </c>
      <c r="K154" t="str">
        <f>VLOOKUP($B154,Raw!$B$2:$DG$512,34,0)</f>
        <v>0</v>
      </c>
      <c r="L154" t="str">
        <f>VLOOKUP($B154,Raw!$B$2:$DG$512,35,0)</f>
        <v>0</v>
      </c>
      <c r="M154" t="str">
        <f>VLOOKUP($B154,Raw!$B$2:$DG$512,36,0)</f>
        <v>0.4</v>
      </c>
      <c r="N154" t="str">
        <f>VLOOKUP($B154,Raw!$B$2:$DG$512,37,0)</f>
        <v>34.17</v>
      </c>
    </row>
    <row r="155" spans="1:14" x14ac:dyDescent="0.3">
      <c r="A155" t="str">
        <f>INDEX(Raw!$B$2:$C$512,MATCH('DPMS - Breakup of AUM - NA'!$B155,Raw!$B$2:$B$512,0),2)</f>
        <v>INP000003898</v>
      </c>
      <c r="B155" s="1" t="s">
        <v>2824</v>
      </c>
      <c r="C155" t="str">
        <f>VLOOKUP($B155,Raw!$B$2:$DG$512,26,0)</f>
        <v>148.0244</v>
      </c>
      <c r="D155" t="str">
        <f>VLOOKUP($B155,Raw!$B$2:$DG$512,27,0)</f>
        <v>0</v>
      </c>
      <c r="E155" t="str">
        <f>VLOOKUP($B155,Raw!$B$2:$DG$512,28,0)</f>
        <v>0</v>
      </c>
      <c r="F155" t="str">
        <f>VLOOKUP($B155,Raw!$B$2:$DG$512,29,0)</f>
        <v>0</v>
      </c>
      <c r="G155" t="str">
        <f>VLOOKUP($B155,Raw!$B$2:$DG$512,30,0)</f>
        <v>0</v>
      </c>
      <c r="H155" t="str">
        <f>VLOOKUP($B155,Raw!$B$2:$DG$512,31,0)</f>
        <v>0</v>
      </c>
      <c r="I155" t="str">
        <f>VLOOKUP($B155,Raw!$B$2:$DG$512,32,0)</f>
        <v>0</v>
      </c>
      <c r="J155" t="str">
        <f>VLOOKUP($B155,Raw!$B$2:$DG$512,33,0)</f>
        <v>0</v>
      </c>
      <c r="K155" t="str">
        <f>VLOOKUP($B155,Raw!$B$2:$DG$512,34,0)</f>
        <v>0</v>
      </c>
      <c r="L155" t="str">
        <f>VLOOKUP($B155,Raw!$B$2:$DG$512,35,0)</f>
        <v>0.0373</v>
      </c>
      <c r="M155" t="str">
        <f>VLOOKUP($B155,Raw!$B$2:$DG$512,36,0)</f>
        <v>5.0858</v>
      </c>
      <c r="N155" t="str">
        <f>VLOOKUP($B155,Raw!$B$2:$DG$512,37,0)</f>
        <v>153.1475</v>
      </c>
    </row>
    <row r="156" spans="1:14" x14ac:dyDescent="0.3">
      <c r="A156" t="str">
        <f>INDEX(Raw!$B$2:$C$512,MATCH('DPMS - Breakup of AUM - NA'!$B156,Raw!$B$2:$B$512,0),2)</f>
        <v>INP000000506</v>
      </c>
      <c r="B156" s="1" t="s">
        <v>2841</v>
      </c>
      <c r="C156" t="str">
        <f>VLOOKUP($B156,Raw!$B$2:$DG$512,26,0)</f>
        <v>286.43</v>
      </c>
      <c r="D156" t="str">
        <f>VLOOKUP($B156,Raw!$B$2:$DG$512,27,0)</f>
        <v>0.03</v>
      </c>
      <c r="E156" t="str">
        <f>VLOOKUP($B156,Raw!$B$2:$DG$512,28,0)</f>
        <v>0.33</v>
      </c>
      <c r="F156" t="str">
        <f>VLOOKUP($B156,Raw!$B$2:$DG$512,29,0)</f>
        <v>0</v>
      </c>
      <c r="G156" t="str">
        <f>VLOOKUP($B156,Raw!$B$2:$DG$512,30,0)</f>
        <v>0</v>
      </c>
      <c r="H156" t="str">
        <f>VLOOKUP($B156,Raw!$B$2:$DG$512,31,0)</f>
        <v>0</v>
      </c>
      <c r="I156" t="str">
        <f>VLOOKUP($B156,Raw!$B$2:$DG$512,32,0)</f>
        <v>0</v>
      </c>
      <c r="J156" t="str">
        <f>VLOOKUP($B156,Raw!$B$2:$DG$512,33,0)</f>
        <v>0</v>
      </c>
      <c r="K156" t="str">
        <f>VLOOKUP($B156,Raw!$B$2:$DG$512,34,0)</f>
        <v>0</v>
      </c>
      <c r="L156" t="str">
        <f>VLOOKUP($B156,Raw!$B$2:$DG$512,35,0)</f>
        <v>494.48</v>
      </c>
      <c r="M156" t="str">
        <f>VLOOKUP($B156,Raw!$B$2:$DG$512,36,0)</f>
        <v>5.63</v>
      </c>
      <c r="N156" t="str">
        <f>VLOOKUP($B156,Raw!$B$2:$DG$512,37,0)</f>
        <v>786.9</v>
      </c>
    </row>
    <row r="157" spans="1:14" x14ac:dyDescent="0.3">
      <c r="A157" t="str">
        <f>INDEX(Raw!$B$2:$C$512,MATCH('DPMS - Breakup of AUM - NA'!$B157,Raw!$B$2:$B$512,0),2)</f>
        <v>INP000003476</v>
      </c>
      <c r="B157" s="1" t="s">
        <v>2874</v>
      </c>
      <c r="C157" t="str">
        <f>VLOOKUP($B157,Raw!$B$2:$DG$512,26,0)</f>
        <v>0.79</v>
      </c>
      <c r="D157" t="str">
        <f>VLOOKUP($B157,Raw!$B$2:$DG$512,27,0)</f>
        <v>0</v>
      </c>
      <c r="E157" t="str">
        <f>VLOOKUP($B157,Raw!$B$2:$DG$512,28,0)</f>
        <v>0.7</v>
      </c>
      <c r="F157" t="str">
        <f>VLOOKUP($B157,Raw!$B$2:$DG$512,29,0)</f>
        <v>0</v>
      </c>
      <c r="G157" t="str">
        <f>VLOOKUP($B157,Raw!$B$2:$DG$512,30,0)</f>
        <v>0</v>
      </c>
      <c r="H157" t="str">
        <f>VLOOKUP($B157,Raw!$B$2:$DG$512,31,0)</f>
        <v>0</v>
      </c>
      <c r="I157" t="str">
        <f>VLOOKUP($B157,Raw!$B$2:$DG$512,32,0)</f>
        <v>0</v>
      </c>
      <c r="J157" t="str">
        <f>VLOOKUP($B157,Raw!$B$2:$DG$512,33,0)</f>
        <v>0</v>
      </c>
      <c r="K157" t="str">
        <f>VLOOKUP($B157,Raw!$B$2:$DG$512,34,0)</f>
        <v>0</v>
      </c>
      <c r="L157" t="str">
        <f>VLOOKUP($B157,Raw!$B$2:$DG$512,35,0)</f>
        <v>0</v>
      </c>
      <c r="M157" t="str">
        <f>VLOOKUP($B157,Raw!$B$2:$DG$512,36,0)</f>
        <v>0.04</v>
      </c>
      <c r="N157" t="str">
        <f>VLOOKUP($B157,Raw!$B$2:$DG$512,37,0)</f>
        <v>1.53</v>
      </c>
    </row>
    <row r="158" spans="1:14" x14ac:dyDescent="0.3">
      <c r="A158" t="str">
        <f>INDEX(Raw!$B$2:$C$512,MATCH('DPMS - Breakup of AUM - NA'!$B158,Raw!$B$2:$B$512,0),2)</f>
        <v>INP000006916</v>
      </c>
      <c r="B158" s="1" t="s">
        <v>2884</v>
      </c>
      <c r="C158" t="str">
        <f>VLOOKUP($B158,Raw!$B$2:$DG$512,26,0)</f>
        <v>1306.58</v>
      </c>
      <c r="D158" t="str">
        <f>VLOOKUP($B158,Raw!$B$2:$DG$512,27,0)</f>
        <v>0</v>
      </c>
      <c r="E158" t="str">
        <f>VLOOKUP($B158,Raw!$B$2:$DG$512,28,0)</f>
        <v>0</v>
      </c>
      <c r="F158" t="str">
        <f>VLOOKUP($B158,Raw!$B$2:$DG$512,29,0)</f>
        <v>0</v>
      </c>
      <c r="G158" t="str">
        <f>VLOOKUP($B158,Raw!$B$2:$DG$512,30,0)</f>
        <v>0</v>
      </c>
      <c r="H158" t="str">
        <f>VLOOKUP($B158,Raw!$B$2:$DG$512,31,0)</f>
        <v>0</v>
      </c>
      <c r="I158" t="str">
        <f>VLOOKUP($B158,Raw!$B$2:$DG$512,32,0)</f>
        <v>0</v>
      </c>
      <c r="J158" t="str">
        <f>VLOOKUP($B158,Raw!$B$2:$DG$512,33,0)</f>
        <v>0</v>
      </c>
      <c r="K158" t="str">
        <f>VLOOKUP($B158,Raw!$B$2:$DG$512,34,0)</f>
        <v>0</v>
      </c>
      <c r="L158" t="str">
        <f>VLOOKUP($B158,Raw!$B$2:$DG$512,35,0)</f>
        <v>33.4</v>
      </c>
      <c r="M158" t="str">
        <f>VLOOKUP($B158,Raw!$B$2:$DG$512,36,0)</f>
        <v>41.01</v>
      </c>
      <c r="N158" t="str">
        <f>VLOOKUP($B158,Raw!$B$2:$DG$512,37,0)</f>
        <v>1380.99</v>
      </c>
    </row>
    <row r="159" spans="1:14" x14ac:dyDescent="0.3">
      <c r="A159" t="str">
        <f>INDEX(Raw!$B$2:$C$512,MATCH('DPMS - Breakup of AUM - NA'!$B159,Raw!$B$2:$B$512,0),2)</f>
        <v>INP000006794</v>
      </c>
      <c r="B159" s="1" t="s">
        <v>2910</v>
      </c>
      <c r="C159" t="str">
        <f>VLOOKUP($B159,Raw!$B$2:$DG$512,26,0)</f>
        <v>190.22</v>
      </c>
      <c r="D159" t="str">
        <f>VLOOKUP($B159,Raw!$B$2:$DG$512,27,0)</f>
        <v>0</v>
      </c>
      <c r="E159" t="str">
        <f>VLOOKUP($B159,Raw!$B$2:$DG$512,28,0)</f>
        <v>0</v>
      </c>
      <c r="F159" t="str">
        <f>VLOOKUP($B159,Raw!$B$2:$DG$512,29,0)</f>
        <v>0</v>
      </c>
      <c r="G159" t="str">
        <f>VLOOKUP($B159,Raw!$B$2:$DG$512,30,0)</f>
        <v>0</v>
      </c>
      <c r="H159" t="str">
        <f>VLOOKUP($B159,Raw!$B$2:$DG$512,31,0)</f>
        <v>0</v>
      </c>
      <c r="I159" t="str">
        <f>VLOOKUP($B159,Raw!$B$2:$DG$512,32,0)</f>
        <v>0</v>
      </c>
      <c r="J159" t="str">
        <f>VLOOKUP($B159,Raw!$B$2:$DG$512,33,0)</f>
        <v>0</v>
      </c>
      <c r="K159" t="str">
        <f>VLOOKUP($B159,Raw!$B$2:$DG$512,34,0)</f>
        <v>0</v>
      </c>
      <c r="L159" t="str">
        <f>VLOOKUP($B159,Raw!$B$2:$DG$512,35,0)</f>
        <v>0.62</v>
      </c>
      <c r="M159" t="str">
        <f>VLOOKUP($B159,Raw!$B$2:$DG$512,36,0)</f>
        <v>9.44</v>
      </c>
      <c r="N159" t="str">
        <f>VLOOKUP($B159,Raw!$B$2:$DG$512,37,0)</f>
        <v>200.28</v>
      </c>
    </row>
    <row r="160" spans="1:14" x14ac:dyDescent="0.3">
      <c r="A160" t="str">
        <f>INDEX(Raw!$B$2:$C$512,MATCH('DPMS - Breakup of AUM - NA'!$B160,Raw!$B$2:$B$512,0),2)</f>
        <v>INP200007672</v>
      </c>
      <c r="B160" s="1" t="s">
        <v>2928</v>
      </c>
      <c r="C160" t="str">
        <f>VLOOKUP($B160,Raw!$B$2:$DG$512,26,0)</f>
        <v>327.53</v>
      </c>
      <c r="D160" t="str">
        <f>VLOOKUP($B160,Raw!$B$2:$DG$512,27,0)</f>
        <v>0</v>
      </c>
      <c r="E160" t="str">
        <f>VLOOKUP($B160,Raw!$B$2:$DG$512,28,0)</f>
        <v>0</v>
      </c>
      <c r="F160" t="str">
        <f>VLOOKUP($B160,Raw!$B$2:$DG$512,29,0)</f>
        <v>0</v>
      </c>
      <c r="G160" t="str">
        <f>VLOOKUP($B160,Raw!$B$2:$DG$512,30,0)</f>
        <v>0</v>
      </c>
      <c r="H160" t="str">
        <f>VLOOKUP($B160,Raw!$B$2:$DG$512,31,0)</f>
        <v>0</v>
      </c>
      <c r="I160" t="str">
        <f>VLOOKUP($B160,Raw!$B$2:$DG$512,32,0)</f>
        <v>0</v>
      </c>
      <c r="J160" t="str">
        <f>VLOOKUP($B160,Raw!$B$2:$DG$512,33,0)</f>
        <v>0</v>
      </c>
      <c r="K160" t="str">
        <f>VLOOKUP($B160,Raw!$B$2:$DG$512,34,0)</f>
        <v>0</v>
      </c>
      <c r="L160" t="str">
        <f>VLOOKUP($B160,Raw!$B$2:$DG$512,35,0)</f>
        <v>4.15</v>
      </c>
      <c r="M160" t="str">
        <f>VLOOKUP($B160,Raw!$B$2:$DG$512,36,0)</f>
        <v>10.29</v>
      </c>
      <c r="N160" t="str">
        <f>VLOOKUP($B160,Raw!$B$2:$DG$512,37,0)</f>
        <v>341.96</v>
      </c>
    </row>
    <row r="161" spans="1:14" x14ac:dyDescent="0.3">
      <c r="A161" t="str">
        <f>INDEX(Raw!$B$2:$C$512,MATCH('DPMS - Breakup of AUM - NA'!$B161,Raw!$B$2:$B$512,0),2)</f>
        <v>INP000007517</v>
      </c>
      <c r="B161" s="1" t="s">
        <v>2945</v>
      </c>
      <c r="C161" t="str">
        <f>VLOOKUP($B161,Raw!$B$2:$DG$512,26,0)</f>
        <v>24.22</v>
      </c>
      <c r="D161" t="str">
        <f>VLOOKUP($B161,Raw!$B$2:$DG$512,27,0)</f>
        <v>0</v>
      </c>
      <c r="E161" t="str">
        <f>VLOOKUP($B161,Raw!$B$2:$DG$512,28,0)</f>
        <v>0</v>
      </c>
      <c r="F161" t="str">
        <f>VLOOKUP($B161,Raw!$B$2:$DG$512,29,0)</f>
        <v>0</v>
      </c>
      <c r="G161" t="str">
        <f>VLOOKUP($B161,Raw!$B$2:$DG$512,30,0)</f>
        <v>0</v>
      </c>
      <c r="H161" t="str">
        <f>VLOOKUP($B161,Raw!$B$2:$DG$512,31,0)</f>
        <v>0</v>
      </c>
      <c r="I161" t="str">
        <f>VLOOKUP($B161,Raw!$B$2:$DG$512,32,0)</f>
        <v>0</v>
      </c>
      <c r="J161" t="str">
        <f>VLOOKUP($B161,Raw!$B$2:$DG$512,33,0)</f>
        <v>0</v>
      </c>
      <c r="K161" t="str">
        <f>VLOOKUP($B161,Raw!$B$2:$DG$512,34,0)</f>
        <v>0</v>
      </c>
      <c r="L161" t="str">
        <f>VLOOKUP($B161,Raw!$B$2:$DG$512,35,0)</f>
        <v>0</v>
      </c>
      <c r="M161" t="str">
        <f>VLOOKUP($B161,Raw!$B$2:$DG$512,36,0)</f>
        <v>0.22</v>
      </c>
      <c r="N161" t="str">
        <f>VLOOKUP($B161,Raw!$B$2:$DG$512,37,0)</f>
        <v>24.44</v>
      </c>
    </row>
    <row r="162" spans="1:14" x14ac:dyDescent="0.3">
      <c r="A162" t="str">
        <f>INDEX(Raw!$B$2:$C$512,MATCH('DPMS - Breakup of AUM - NA'!$B162,Raw!$B$2:$B$512,0),2)</f>
        <v>INP000001322</v>
      </c>
      <c r="B162" s="1" t="s">
        <v>2959</v>
      </c>
      <c r="C162" t="str">
        <f>VLOOKUP($B162,Raw!$B$2:$DG$512,26,0)</f>
        <v>429.48</v>
      </c>
      <c r="D162" t="str">
        <f>VLOOKUP($B162,Raw!$B$2:$DG$512,27,0)</f>
        <v>5.88</v>
      </c>
      <c r="E162" t="str">
        <f>VLOOKUP($B162,Raw!$B$2:$DG$512,28,0)</f>
        <v>0</v>
      </c>
      <c r="F162" t="str">
        <f>VLOOKUP($B162,Raw!$B$2:$DG$512,29,0)</f>
        <v>0</v>
      </c>
      <c r="G162" t="str">
        <f>VLOOKUP($B162,Raw!$B$2:$DG$512,30,0)</f>
        <v>0</v>
      </c>
      <c r="H162" t="str">
        <f>VLOOKUP($B162,Raw!$B$2:$DG$512,31,0)</f>
        <v>0</v>
      </c>
      <c r="I162" t="str">
        <f>VLOOKUP($B162,Raw!$B$2:$DG$512,32,0)</f>
        <v>0</v>
      </c>
      <c r="J162" t="str">
        <f>VLOOKUP($B162,Raw!$B$2:$DG$512,33,0)</f>
        <v>0</v>
      </c>
      <c r="K162" t="str">
        <f>VLOOKUP($B162,Raw!$B$2:$DG$512,34,0)</f>
        <v>0</v>
      </c>
      <c r="L162" t="str">
        <f>VLOOKUP($B162,Raw!$B$2:$DG$512,35,0)</f>
        <v>16.23</v>
      </c>
      <c r="M162" t="str">
        <f>VLOOKUP($B162,Raw!$B$2:$DG$512,36,0)</f>
        <v>21.26</v>
      </c>
      <c r="N162" t="str">
        <f>VLOOKUP($B162,Raw!$B$2:$DG$512,37,0)</f>
        <v>472.85</v>
      </c>
    </row>
    <row r="163" spans="1:14" x14ac:dyDescent="0.3">
      <c r="A163" t="str">
        <f>INDEX(Raw!$B$2:$C$512,MATCH('DPMS - Breakup of AUM - NA'!$B163,Raw!$B$2:$B$512,0),2)</f>
        <v>INP000000373</v>
      </c>
      <c r="B163" s="1" t="s">
        <v>2975</v>
      </c>
      <c r="C163" t="str">
        <f>VLOOKUP($B163,Raw!$B$2:$DG$512,26,0)</f>
        <v>16708.72</v>
      </c>
      <c r="D163" t="str">
        <f>VLOOKUP($B163,Raw!$B$2:$DG$512,27,0)</f>
        <v>0</v>
      </c>
      <c r="E163" t="str">
        <f>VLOOKUP($B163,Raw!$B$2:$DG$512,28,0)</f>
        <v>0</v>
      </c>
      <c r="F163" t="str">
        <f>VLOOKUP($B163,Raw!$B$2:$DG$512,29,0)</f>
        <v>76.85</v>
      </c>
      <c r="G163" t="str">
        <f>VLOOKUP($B163,Raw!$B$2:$DG$512,30,0)</f>
        <v>0</v>
      </c>
      <c r="H163" t="str">
        <f>VLOOKUP($B163,Raw!$B$2:$DG$512,31,0)</f>
        <v>0</v>
      </c>
      <c r="I163" t="str">
        <f>VLOOKUP($B163,Raw!$B$2:$DG$512,32,0)</f>
        <v>0</v>
      </c>
      <c r="J163" t="str">
        <f>VLOOKUP($B163,Raw!$B$2:$DG$512,33,0)</f>
        <v>0</v>
      </c>
      <c r="K163" t="str">
        <f>VLOOKUP($B163,Raw!$B$2:$DG$512,34,0)</f>
        <v>0</v>
      </c>
      <c r="L163" t="str">
        <f>VLOOKUP($B163,Raw!$B$2:$DG$512,35,0)</f>
        <v>1224.69</v>
      </c>
      <c r="M163" t="str">
        <f>VLOOKUP($B163,Raw!$B$2:$DG$512,36,0)</f>
        <v>590.86</v>
      </c>
      <c r="N163" t="str">
        <f>VLOOKUP($B163,Raw!$B$2:$DG$512,37,0)</f>
        <v>18601.12</v>
      </c>
    </row>
    <row r="164" spans="1:14" x14ac:dyDescent="0.3">
      <c r="A164" t="str">
        <f>INDEX(Raw!$B$2:$C$512,MATCH('DPMS - Breakup of AUM - NA'!$B164,Raw!$B$2:$B$512,0),2)</f>
        <v>INP000004060</v>
      </c>
      <c r="B164" s="1" t="s">
        <v>3001</v>
      </c>
      <c r="C164" t="str">
        <f>VLOOKUP($B164,Raw!$B$2:$DG$512,26,0)</f>
        <v>1082.96</v>
      </c>
      <c r="D164" t="str">
        <f>VLOOKUP($B164,Raw!$B$2:$DG$512,27,0)</f>
        <v>0</v>
      </c>
      <c r="E164" t="str">
        <f>VLOOKUP($B164,Raw!$B$2:$DG$512,28,0)</f>
        <v>1.11</v>
      </c>
      <c r="F164" t="str">
        <f>VLOOKUP($B164,Raw!$B$2:$DG$512,29,0)</f>
        <v>0</v>
      </c>
      <c r="G164" t="str">
        <f>VLOOKUP($B164,Raw!$B$2:$DG$512,30,0)</f>
        <v>0</v>
      </c>
      <c r="H164" t="str">
        <f>VLOOKUP($B164,Raw!$B$2:$DG$512,31,0)</f>
        <v>0</v>
      </c>
      <c r="I164" t="str">
        <f>VLOOKUP($B164,Raw!$B$2:$DG$512,32,0)</f>
        <v>0</v>
      </c>
      <c r="J164" t="str">
        <f>VLOOKUP($B164,Raw!$B$2:$DG$512,33,0)</f>
        <v>0</v>
      </c>
      <c r="K164" t="str">
        <f>VLOOKUP($B164,Raw!$B$2:$DG$512,34,0)</f>
        <v>0</v>
      </c>
      <c r="L164" t="str">
        <f>VLOOKUP($B164,Raw!$B$2:$DG$512,35,0)</f>
        <v>376.89</v>
      </c>
      <c r="M164" t="str">
        <f>VLOOKUP($B164,Raw!$B$2:$DG$512,36,0)</f>
        <v>24.02</v>
      </c>
      <c r="N164" t="str">
        <f>VLOOKUP($B164,Raw!$B$2:$DG$512,37,0)</f>
        <v>1484.98</v>
      </c>
    </row>
    <row r="165" spans="1:14" x14ac:dyDescent="0.3">
      <c r="A165" t="str">
        <f>INDEX(Raw!$B$2:$C$512,MATCH('DPMS - Breakup of AUM - NA'!$B165,Raw!$B$2:$B$512,0),2)</f>
        <v>INP000000696</v>
      </c>
      <c r="B165" s="1" t="s">
        <v>3036</v>
      </c>
      <c r="C165" t="str">
        <f>VLOOKUP($B165,Raw!$B$2:$DG$512,26,0)</f>
        <v>0</v>
      </c>
      <c r="D165" t="str">
        <f>VLOOKUP($B165,Raw!$B$2:$DG$512,27,0)</f>
        <v>0</v>
      </c>
      <c r="E165" t="str">
        <f>VLOOKUP($B165,Raw!$B$2:$DG$512,28,0)</f>
        <v>0</v>
      </c>
      <c r="F165" t="str">
        <f>VLOOKUP($B165,Raw!$B$2:$DG$512,29,0)</f>
        <v>0</v>
      </c>
      <c r="G165" t="str">
        <f>VLOOKUP($B165,Raw!$B$2:$DG$512,30,0)</f>
        <v>0</v>
      </c>
      <c r="H165" t="str">
        <f>VLOOKUP($B165,Raw!$B$2:$DG$512,31,0)</f>
        <v>0</v>
      </c>
      <c r="I165" t="str">
        <f>VLOOKUP($B165,Raw!$B$2:$DG$512,32,0)</f>
        <v>0</v>
      </c>
      <c r="J165" t="str">
        <f>VLOOKUP($B165,Raw!$B$2:$DG$512,33,0)</f>
        <v>0</v>
      </c>
      <c r="K165" t="str">
        <f>VLOOKUP($B165,Raw!$B$2:$DG$512,34,0)</f>
        <v>0</v>
      </c>
      <c r="L165" t="str">
        <f>VLOOKUP($B165,Raw!$B$2:$DG$512,35,0)</f>
        <v>0</v>
      </c>
      <c r="M165" t="str">
        <f>VLOOKUP($B165,Raw!$B$2:$DG$512,36,0)</f>
        <v>0</v>
      </c>
      <c r="N165" t="str">
        <f>VLOOKUP($B165,Raw!$B$2:$DG$512,37,0)</f>
        <v>0</v>
      </c>
    </row>
    <row r="166" spans="1:14" x14ac:dyDescent="0.3">
      <c r="A166" t="str">
        <f>INDEX(Raw!$B$2:$C$512,MATCH('DPMS - Breakup of AUM - NA'!$B166,Raw!$B$2:$B$512,0),2)</f>
        <v>INP000008604</v>
      </c>
      <c r="B166" s="1" t="s">
        <v>3040</v>
      </c>
      <c r="C166" t="str">
        <f>VLOOKUP($B166,Raw!$B$2:$DG$512,26,0)</f>
        <v>0</v>
      </c>
      <c r="D166" t="str">
        <f>VLOOKUP($B166,Raw!$B$2:$DG$512,27,0)</f>
        <v>0</v>
      </c>
      <c r="E166" t="str">
        <f>VLOOKUP($B166,Raw!$B$2:$DG$512,28,0)</f>
        <v>0</v>
      </c>
      <c r="F166" t="str">
        <f>VLOOKUP($B166,Raw!$B$2:$DG$512,29,0)</f>
        <v>0</v>
      </c>
      <c r="G166" t="str">
        <f>VLOOKUP($B166,Raw!$B$2:$DG$512,30,0)</f>
        <v>0</v>
      </c>
      <c r="H166" t="str">
        <f>VLOOKUP($B166,Raw!$B$2:$DG$512,31,0)</f>
        <v>0</v>
      </c>
      <c r="I166" t="str">
        <f>VLOOKUP($B166,Raw!$B$2:$DG$512,32,0)</f>
        <v>0</v>
      </c>
      <c r="J166" t="str">
        <f>VLOOKUP($B166,Raw!$B$2:$DG$512,33,0)</f>
        <v>0</v>
      </c>
      <c r="K166" t="str">
        <f>VLOOKUP($B166,Raw!$B$2:$DG$512,34,0)</f>
        <v>0</v>
      </c>
      <c r="L166" t="str">
        <f>VLOOKUP($B166,Raw!$B$2:$DG$512,35,0)</f>
        <v>0</v>
      </c>
      <c r="M166" t="str">
        <f>VLOOKUP($B166,Raw!$B$2:$DG$512,36,0)</f>
        <v>0</v>
      </c>
      <c r="N166" t="str">
        <f>VLOOKUP($B166,Raw!$B$2:$DG$512,37,0)</f>
        <v>0</v>
      </c>
    </row>
    <row r="167" spans="1:14" x14ac:dyDescent="0.3">
      <c r="A167" t="str">
        <f>INDEX(Raw!$B$2:$C$512,MATCH('DPMS - Breakup of AUM - NA'!$B167,Raw!$B$2:$B$512,0),2)</f>
        <v>INP000000209</v>
      </c>
      <c r="B167" s="1" t="s">
        <v>3049</v>
      </c>
      <c r="C167" t="str">
        <f>VLOOKUP($B167,Raw!$B$2:$DG$512,26,0)</f>
        <v>0</v>
      </c>
      <c r="D167" t="str">
        <f>VLOOKUP($B167,Raw!$B$2:$DG$512,27,0)</f>
        <v>0</v>
      </c>
      <c r="E167" t="str">
        <f>VLOOKUP($B167,Raw!$B$2:$DG$512,28,0)</f>
        <v>1595.52</v>
      </c>
      <c r="F167" t="str">
        <f>VLOOKUP($B167,Raw!$B$2:$DG$512,29,0)</f>
        <v>0</v>
      </c>
      <c r="G167" t="str">
        <f>VLOOKUP($B167,Raw!$B$2:$DG$512,30,0)</f>
        <v>0</v>
      </c>
      <c r="H167" t="str">
        <f>VLOOKUP($B167,Raw!$B$2:$DG$512,31,0)</f>
        <v>0</v>
      </c>
      <c r="I167" t="str">
        <f>VLOOKUP($B167,Raw!$B$2:$DG$512,32,0)</f>
        <v>0</v>
      </c>
      <c r="J167" t="str">
        <f>VLOOKUP($B167,Raw!$B$2:$DG$512,33,0)</f>
        <v>0</v>
      </c>
      <c r="K167" t="str">
        <f>VLOOKUP($B167,Raw!$B$2:$DG$512,34,0)</f>
        <v>0</v>
      </c>
      <c r="L167" t="str">
        <f>VLOOKUP($B167,Raw!$B$2:$DG$512,35,0)</f>
        <v>294.34</v>
      </c>
      <c r="M167" t="str">
        <f>VLOOKUP($B167,Raw!$B$2:$DG$512,36,0)</f>
        <v>19.33</v>
      </c>
      <c r="N167" t="str">
        <f>VLOOKUP($B167,Raw!$B$2:$DG$512,37,0)</f>
        <v>1909.19</v>
      </c>
    </row>
    <row r="168" spans="1:14" x14ac:dyDescent="0.3">
      <c r="A168" t="str">
        <f>INDEX(Raw!$B$2:$C$512,MATCH('DPMS - Breakup of AUM - NA'!$B168,Raw!$B$2:$B$512,0),2)</f>
        <v>INP000002130</v>
      </c>
      <c r="B168" s="1" t="s">
        <v>3065</v>
      </c>
      <c r="C168" t="str">
        <f>VLOOKUP($B168,Raw!$B$2:$DG$512,26,0)</f>
        <v>73.78888</v>
      </c>
      <c r="D168" t="str">
        <f>VLOOKUP($B168,Raw!$B$2:$DG$512,27,0)</f>
        <v>0.00899</v>
      </c>
      <c r="E168" t="str">
        <f>VLOOKUP($B168,Raw!$B$2:$DG$512,28,0)</f>
        <v>0</v>
      </c>
      <c r="F168" t="str">
        <f>VLOOKUP($B168,Raw!$B$2:$DG$512,29,0)</f>
        <v>0</v>
      </c>
      <c r="G168" t="str">
        <f>VLOOKUP($B168,Raw!$B$2:$DG$512,30,0)</f>
        <v>0</v>
      </c>
      <c r="H168" t="str">
        <f>VLOOKUP($B168,Raw!$B$2:$DG$512,31,0)</f>
        <v>0</v>
      </c>
      <c r="I168" t="str">
        <f>VLOOKUP($B168,Raw!$B$2:$DG$512,32,0)</f>
        <v>0</v>
      </c>
      <c r="J168" t="str">
        <f>VLOOKUP($B168,Raw!$B$2:$DG$512,33,0)</f>
        <v>0</v>
      </c>
      <c r="K168" t="str">
        <f>VLOOKUP($B168,Raw!$B$2:$DG$512,34,0)</f>
        <v>0</v>
      </c>
      <c r="L168" t="str">
        <f>VLOOKUP($B168,Raw!$B$2:$DG$512,35,0)</f>
        <v>0.0397</v>
      </c>
      <c r="M168" t="str">
        <f>VLOOKUP($B168,Raw!$B$2:$DG$512,36,0)</f>
        <v>3.40227</v>
      </c>
      <c r="N168" t="str">
        <f>VLOOKUP($B168,Raw!$B$2:$DG$512,37,0)</f>
        <v>77.23984</v>
      </c>
    </row>
    <row r="169" spans="1:14" x14ac:dyDescent="0.3">
      <c r="A169" t="str">
        <f>INDEX(Raw!$B$2:$C$512,MATCH('DPMS - Breakup of AUM - NA'!$B169,Raw!$B$2:$B$512,0),2)</f>
        <v>INP000007410</v>
      </c>
      <c r="B169" s="1" t="s">
        <v>3080</v>
      </c>
      <c r="C169" t="str">
        <f>VLOOKUP($B169,Raw!$B$2:$DG$512,26,0)</f>
        <v>667.79</v>
      </c>
      <c r="D169" t="str">
        <f>VLOOKUP($B169,Raw!$B$2:$DG$512,27,0)</f>
        <v>0</v>
      </c>
      <c r="E169" t="str">
        <f>VLOOKUP($B169,Raw!$B$2:$DG$512,28,0)</f>
        <v>0</v>
      </c>
      <c r="F169" t="str">
        <f>VLOOKUP($B169,Raw!$B$2:$DG$512,29,0)</f>
        <v>0</v>
      </c>
      <c r="G169" t="str">
        <f>VLOOKUP($B169,Raw!$B$2:$DG$512,30,0)</f>
        <v>0</v>
      </c>
      <c r="H169" t="str">
        <f>VLOOKUP($B169,Raw!$B$2:$DG$512,31,0)</f>
        <v>0</v>
      </c>
      <c r="I169" t="str">
        <f>VLOOKUP($B169,Raw!$B$2:$DG$512,32,0)</f>
        <v>0</v>
      </c>
      <c r="J169" t="str">
        <f>VLOOKUP($B169,Raw!$B$2:$DG$512,33,0)</f>
        <v>0</v>
      </c>
      <c r="K169" t="str">
        <f>VLOOKUP($B169,Raw!$B$2:$DG$512,34,0)</f>
        <v>0</v>
      </c>
      <c r="L169" t="str">
        <f>VLOOKUP($B169,Raw!$B$2:$DG$512,35,0)</f>
        <v>1.56</v>
      </c>
      <c r="M169" t="str">
        <f>VLOOKUP($B169,Raw!$B$2:$DG$512,36,0)</f>
        <v>43.48</v>
      </c>
      <c r="N169" t="str">
        <f>VLOOKUP($B169,Raw!$B$2:$DG$512,37,0)</f>
        <v>712.83</v>
      </c>
    </row>
    <row r="170" spans="1:14" x14ac:dyDescent="0.3">
      <c r="A170" t="str">
        <f>INDEX(Raw!$B$2:$C$512,MATCH('DPMS - Breakup of AUM - NA'!$B170,Raw!$B$2:$B$512,0),2)</f>
        <v>INP000007128</v>
      </c>
      <c r="B170" s="1" t="s">
        <v>3109</v>
      </c>
      <c r="C170" t="str">
        <f>VLOOKUP($B170,Raw!$B$2:$DG$512,26,0)</f>
        <v>0</v>
      </c>
      <c r="D170" t="str">
        <f>VLOOKUP($B170,Raw!$B$2:$DG$512,27,0)</f>
        <v>0</v>
      </c>
      <c r="E170" t="str">
        <f>VLOOKUP($B170,Raw!$B$2:$DG$512,28,0)</f>
        <v>0</v>
      </c>
      <c r="F170" t="str">
        <f>VLOOKUP($B170,Raw!$B$2:$DG$512,29,0)</f>
        <v>0</v>
      </c>
      <c r="G170" t="str">
        <f>VLOOKUP($B170,Raw!$B$2:$DG$512,30,0)</f>
        <v>0</v>
      </c>
      <c r="H170" t="str">
        <f>VLOOKUP($B170,Raw!$B$2:$DG$512,31,0)</f>
        <v>0</v>
      </c>
      <c r="I170" t="str">
        <f>VLOOKUP($B170,Raw!$B$2:$DG$512,32,0)</f>
        <v>0</v>
      </c>
      <c r="J170" t="str">
        <f>VLOOKUP($B170,Raw!$B$2:$DG$512,33,0)</f>
        <v>0</v>
      </c>
      <c r="K170" t="str">
        <f>VLOOKUP($B170,Raw!$B$2:$DG$512,34,0)</f>
        <v>0</v>
      </c>
      <c r="L170" t="str">
        <f>VLOOKUP($B170,Raw!$B$2:$DG$512,35,0)</f>
        <v>0</v>
      </c>
      <c r="M170" t="str">
        <f>VLOOKUP($B170,Raw!$B$2:$DG$512,36,0)</f>
        <v>0</v>
      </c>
      <c r="N170" t="str">
        <f>VLOOKUP($B170,Raw!$B$2:$DG$512,37,0)</f>
        <v>0</v>
      </c>
    </row>
    <row r="171" spans="1:14" x14ac:dyDescent="0.3">
      <c r="A171" t="str">
        <f>INDEX(Raw!$B$2:$C$512,MATCH('DPMS - Breakup of AUM - NA'!$B171,Raw!$B$2:$B$512,0),2)</f>
        <v>INP000002213</v>
      </c>
      <c r="B171" s="1" t="s">
        <v>3139</v>
      </c>
      <c r="C171" t="str">
        <f>VLOOKUP($B171,Raw!$B$2:$DG$512,26,0)</f>
        <v>0</v>
      </c>
      <c r="D171" t="str">
        <f>VLOOKUP($B171,Raw!$B$2:$DG$512,27,0)</f>
        <v>0</v>
      </c>
      <c r="E171" t="str">
        <f>VLOOKUP($B171,Raw!$B$2:$DG$512,28,0)</f>
        <v>0</v>
      </c>
      <c r="F171" t="str">
        <f>VLOOKUP($B171,Raw!$B$2:$DG$512,29,0)</f>
        <v>0</v>
      </c>
      <c r="G171" t="str">
        <f>VLOOKUP($B171,Raw!$B$2:$DG$512,30,0)</f>
        <v>0</v>
      </c>
      <c r="H171" t="str">
        <f>VLOOKUP($B171,Raw!$B$2:$DG$512,31,0)</f>
        <v>0</v>
      </c>
      <c r="I171" t="str">
        <f>VLOOKUP($B171,Raw!$B$2:$DG$512,32,0)</f>
        <v>0</v>
      </c>
      <c r="J171" t="str">
        <f>VLOOKUP($B171,Raw!$B$2:$DG$512,33,0)</f>
        <v>0</v>
      </c>
      <c r="K171" t="str">
        <f>VLOOKUP($B171,Raw!$B$2:$DG$512,34,0)</f>
        <v>0</v>
      </c>
      <c r="L171" t="str">
        <f>VLOOKUP($B171,Raw!$B$2:$DG$512,35,0)</f>
        <v>0</v>
      </c>
      <c r="M171" t="str">
        <f>VLOOKUP($B171,Raw!$B$2:$DG$512,36,0)</f>
        <v>0</v>
      </c>
      <c r="N171" t="str">
        <f>VLOOKUP($B171,Raw!$B$2:$DG$512,37,0)</f>
        <v>0</v>
      </c>
    </row>
    <row r="172" spans="1:14" x14ac:dyDescent="0.3">
      <c r="A172" t="str">
        <f>INDEX(Raw!$B$2:$C$512,MATCH('DPMS - Breakup of AUM - NA'!$B172,Raw!$B$2:$B$512,0),2)</f>
        <v>INP100007709</v>
      </c>
      <c r="B172" s="1" t="s">
        <v>3145</v>
      </c>
      <c r="C172" t="str">
        <f>VLOOKUP($B172,Raw!$B$2:$DG$512,26,0)</f>
        <v>0</v>
      </c>
      <c r="D172" t="str">
        <f>VLOOKUP($B172,Raw!$B$2:$DG$512,27,0)</f>
        <v>0</v>
      </c>
      <c r="E172" t="str">
        <f>VLOOKUP($B172,Raw!$B$2:$DG$512,28,0)</f>
        <v>0</v>
      </c>
      <c r="F172" t="str">
        <f>VLOOKUP($B172,Raw!$B$2:$DG$512,29,0)</f>
        <v>16.6</v>
      </c>
      <c r="G172" t="str">
        <f>VLOOKUP($B172,Raw!$B$2:$DG$512,30,0)</f>
        <v>0</v>
      </c>
      <c r="H172" t="str">
        <f>VLOOKUP($B172,Raw!$B$2:$DG$512,31,0)</f>
        <v>0</v>
      </c>
      <c r="I172" t="str">
        <f>VLOOKUP($B172,Raw!$B$2:$DG$512,32,0)</f>
        <v>0</v>
      </c>
      <c r="J172" t="str">
        <f>VLOOKUP($B172,Raw!$B$2:$DG$512,33,0)</f>
        <v>0</v>
      </c>
      <c r="K172" t="str">
        <f>VLOOKUP($B172,Raw!$B$2:$DG$512,34,0)</f>
        <v>0</v>
      </c>
      <c r="L172" t="str">
        <f>VLOOKUP($B172,Raw!$B$2:$DG$512,35,0)</f>
        <v>0</v>
      </c>
      <c r="M172" t="str">
        <f>VLOOKUP($B172,Raw!$B$2:$DG$512,36,0)</f>
        <v>2.79</v>
      </c>
      <c r="N172" t="str">
        <f>VLOOKUP($B172,Raw!$B$2:$DG$512,37,0)</f>
        <v>19.39</v>
      </c>
    </row>
    <row r="173" spans="1:14" x14ac:dyDescent="0.3">
      <c r="A173" t="str">
        <f>INDEX(Raw!$B$2:$C$512,MATCH('DPMS - Breakup of AUM - NA'!$B173,Raw!$B$2:$B$512,0),2)</f>
        <v>INP000008385</v>
      </c>
      <c r="B173" s="1" t="s">
        <v>3163</v>
      </c>
      <c r="C173" t="str">
        <f>VLOOKUP($B173,Raw!$B$2:$DG$512,26,0)</f>
        <v>0</v>
      </c>
      <c r="D173" t="str">
        <f>VLOOKUP($B173,Raw!$B$2:$DG$512,27,0)</f>
        <v>0</v>
      </c>
      <c r="E173" t="str">
        <f>VLOOKUP($B173,Raw!$B$2:$DG$512,28,0)</f>
        <v>0</v>
      </c>
      <c r="F173" t="str">
        <f>VLOOKUP($B173,Raw!$B$2:$DG$512,29,0)</f>
        <v>0</v>
      </c>
      <c r="G173" t="str">
        <f>VLOOKUP($B173,Raw!$B$2:$DG$512,30,0)</f>
        <v>0</v>
      </c>
      <c r="H173" t="str">
        <f>VLOOKUP($B173,Raw!$B$2:$DG$512,31,0)</f>
        <v>0</v>
      </c>
      <c r="I173" t="str">
        <f>VLOOKUP($B173,Raw!$B$2:$DG$512,32,0)</f>
        <v>0</v>
      </c>
      <c r="J173" t="str">
        <f>VLOOKUP($B173,Raw!$B$2:$DG$512,33,0)</f>
        <v>0</v>
      </c>
      <c r="K173" t="str">
        <f>VLOOKUP($B173,Raw!$B$2:$DG$512,34,0)</f>
        <v>0</v>
      </c>
      <c r="L173" t="str">
        <f>VLOOKUP($B173,Raw!$B$2:$DG$512,35,0)</f>
        <v>0</v>
      </c>
      <c r="M173" t="str">
        <f>VLOOKUP($B173,Raw!$B$2:$DG$512,36,0)</f>
        <v>0</v>
      </c>
      <c r="N173" t="str">
        <f>VLOOKUP($B173,Raw!$B$2:$DG$512,37,0)</f>
        <v>0</v>
      </c>
    </row>
    <row r="174" spans="1:14" x14ac:dyDescent="0.3">
      <c r="A174" t="str">
        <f>INDEX(Raw!$B$2:$C$512,MATCH('DPMS - Breakup of AUM - NA'!$B174,Raw!$B$2:$B$512,0),2)</f>
        <v>INP000001892</v>
      </c>
      <c r="B174" s="1" t="s">
        <v>3172</v>
      </c>
      <c r="C174" t="str">
        <f>VLOOKUP($B174,Raw!$B$2:$DG$512,26,0)</f>
        <v>0</v>
      </c>
      <c r="D174" t="str">
        <f>VLOOKUP($B174,Raw!$B$2:$DG$512,27,0)</f>
        <v>0</v>
      </c>
      <c r="E174" t="str">
        <f>VLOOKUP($B174,Raw!$B$2:$DG$512,28,0)</f>
        <v>0</v>
      </c>
      <c r="F174" t="str">
        <f>VLOOKUP($B174,Raw!$B$2:$DG$512,29,0)</f>
        <v>0</v>
      </c>
      <c r="G174" t="str">
        <f>VLOOKUP($B174,Raw!$B$2:$DG$512,30,0)</f>
        <v>0</v>
      </c>
      <c r="H174" t="str">
        <f>VLOOKUP($B174,Raw!$B$2:$DG$512,31,0)</f>
        <v>0</v>
      </c>
      <c r="I174" t="str">
        <f>VLOOKUP($B174,Raw!$B$2:$DG$512,32,0)</f>
        <v>0</v>
      </c>
      <c r="J174" t="str">
        <f>VLOOKUP($B174,Raw!$B$2:$DG$512,33,0)</f>
        <v>0</v>
      </c>
      <c r="K174" t="str">
        <f>VLOOKUP($B174,Raw!$B$2:$DG$512,34,0)</f>
        <v>0</v>
      </c>
      <c r="L174" t="str">
        <f>VLOOKUP($B174,Raw!$B$2:$DG$512,35,0)</f>
        <v>0</v>
      </c>
      <c r="M174" t="str">
        <f>VLOOKUP($B174,Raw!$B$2:$DG$512,36,0)</f>
        <v>0</v>
      </c>
      <c r="N174" t="str">
        <f>VLOOKUP($B174,Raw!$B$2:$DG$512,37,0)</f>
        <v>0</v>
      </c>
    </row>
    <row r="175" spans="1:14" x14ac:dyDescent="0.3">
      <c r="A175" t="str">
        <f>INDEX(Raw!$B$2:$C$512,MATCH('DPMS - Breakup of AUM - NA'!$B175,Raw!$B$2:$B$512,0),2)</f>
        <v>INP000004813</v>
      </c>
      <c r="B175" s="1" t="s">
        <v>3179</v>
      </c>
      <c r="C175" t="str">
        <f>VLOOKUP($B175,Raw!$B$2:$DG$512,26,0)</f>
        <v>102.62</v>
      </c>
      <c r="D175" t="str">
        <f>VLOOKUP($B175,Raw!$B$2:$DG$512,27,0)</f>
        <v>0</v>
      </c>
      <c r="E175" t="str">
        <f>VLOOKUP($B175,Raw!$B$2:$DG$512,28,0)</f>
        <v>0</v>
      </c>
      <c r="F175" t="str">
        <f>VLOOKUP($B175,Raw!$B$2:$DG$512,29,0)</f>
        <v>0</v>
      </c>
      <c r="G175" t="str">
        <f>VLOOKUP($B175,Raw!$B$2:$DG$512,30,0)</f>
        <v>0</v>
      </c>
      <c r="H175" t="str">
        <f>VLOOKUP($B175,Raw!$B$2:$DG$512,31,0)</f>
        <v>0</v>
      </c>
      <c r="I175" t="str">
        <f>VLOOKUP($B175,Raw!$B$2:$DG$512,32,0)</f>
        <v>0</v>
      </c>
      <c r="J175" t="str">
        <f>VLOOKUP($B175,Raw!$B$2:$DG$512,33,0)</f>
        <v>0</v>
      </c>
      <c r="K175" t="str">
        <f>VLOOKUP($B175,Raw!$B$2:$DG$512,34,0)</f>
        <v>0</v>
      </c>
      <c r="L175" t="str">
        <f>VLOOKUP($B175,Raw!$B$2:$DG$512,35,0)</f>
        <v>32.57</v>
      </c>
      <c r="M175" t="str">
        <f>VLOOKUP($B175,Raw!$B$2:$DG$512,36,0)</f>
        <v>6.59</v>
      </c>
      <c r="N175" t="str">
        <f>VLOOKUP($B175,Raw!$B$2:$DG$512,37,0)</f>
        <v>141.78</v>
      </c>
    </row>
    <row r="176" spans="1:14" x14ac:dyDescent="0.3">
      <c r="A176" t="str">
        <f>INDEX(Raw!$B$2:$C$512,MATCH('DPMS - Breakup of AUM - NA'!$B176,Raw!$B$2:$B$512,0),2)</f>
        <v>INP000007890</v>
      </c>
      <c r="B176" s="1" t="s">
        <v>3200</v>
      </c>
      <c r="C176" t="str">
        <f>VLOOKUP($B176,Raw!$B$2:$DG$512,26,0)</f>
        <v>930.01</v>
      </c>
      <c r="D176" t="str">
        <f>VLOOKUP($B176,Raw!$B$2:$DG$512,27,0)</f>
        <v>0</v>
      </c>
      <c r="E176" t="str">
        <f>VLOOKUP($B176,Raw!$B$2:$DG$512,28,0)</f>
        <v>0</v>
      </c>
      <c r="F176" t="str">
        <f>VLOOKUP($B176,Raw!$B$2:$DG$512,29,0)</f>
        <v>0</v>
      </c>
      <c r="G176" t="str">
        <f>VLOOKUP($B176,Raw!$B$2:$DG$512,30,0)</f>
        <v>0</v>
      </c>
      <c r="H176" t="str">
        <f>VLOOKUP($B176,Raw!$B$2:$DG$512,31,0)</f>
        <v>0</v>
      </c>
      <c r="I176" t="str">
        <f>VLOOKUP($B176,Raw!$B$2:$DG$512,32,0)</f>
        <v>0</v>
      </c>
      <c r="J176" t="str">
        <f>VLOOKUP($B176,Raw!$B$2:$DG$512,33,0)</f>
        <v>0</v>
      </c>
      <c r="K176" t="str">
        <f>VLOOKUP($B176,Raw!$B$2:$DG$512,34,0)</f>
        <v>0</v>
      </c>
      <c r="L176" t="str">
        <f>VLOOKUP($B176,Raw!$B$2:$DG$512,35,0)</f>
        <v>0</v>
      </c>
      <c r="M176" t="str">
        <f>VLOOKUP($B176,Raw!$B$2:$DG$512,36,0)</f>
        <v>15.99</v>
      </c>
      <c r="N176" t="str">
        <f>VLOOKUP($B176,Raw!$B$2:$DG$512,37,0)</f>
        <v>946</v>
      </c>
    </row>
    <row r="177" spans="1:14" x14ac:dyDescent="0.3">
      <c r="A177" t="str">
        <f>INDEX(Raw!$B$2:$C$512,MATCH('DPMS - Breakup of AUM - NA'!$B177,Raw!$B$2:$B$512,0),2)</f>
        <v>INP000008695</v>
      </c>
      <c r="B177" s="1" t="s">
        <v>3217</v>
      </c>
      <c r="C177" t="str">
        <f>VLOOKUP($B177,Raw!$B$2:$DG$512,26,0)</f>
        <v>0</v>
      </c>
      <c r="D177" t="str">
        <f>VLOOKUP($B177,Raw!$B$2:$DG$512,27,0)</f>
        <v>0</v>
      </c>
      <c r="E177" t="str">
        <f>VLOOKUP($B177,Raw!$B$2:$DG$512,28,0)</f>
        <v>0</v>
      </c>
      <c r="F177" t="str">
        <f>VLOOKUP($B177,Raw!$B$2:$DG$512,29,0)</f>
        <v>0</v>
      </c>
      <c r="G177" t="str">
        <f>VLOOKUP($B177,Raw!$B$2:$DG$512,30,0)</f>
        <v>0</v>
      </c>
      <c r="H177" t="str">
        <f>VLOOKUP($B177,Raw!$B$2:$DG$512,31,0)</f>
        <v>0</v>
      </c>
      <c r="I177" t="str">
        <f>VLOOKUP($B177,Raw!$B$2:$DG$512,32,0)</f>
        <v>0</v>
      </c>
      <c r="J177" t="str">
        <f>VLOOKUP($B177,Raw!$B$2:$DG$512,33,0)</f>
        <v>0</v>
      </c>
      <c r="K177" t="str">
        <f>VLOOKUP($B177,Raw!$B$2:$DG$512,34,0)</f>
        <v>0</v>
      </c>
      <c r="L177" t="str">
        <f>VLOOKUP($B177,Raw!$B$2:$DG$512,35,0)</f>
        <v>0</v>
      </c>
      <c r="M177" t="str">
        <f>VLOOKUP($B177,Raw!$B$2:$DG$512,36,0)</f>
        <v>0</v>
      </c>
      <c r="N177" t="str">
        <f>VLOOKUP($B177,Raw!$B$2:$DG$512,37,0)</f>
        <v>0</v>
      </c>
    </row>
    <row r="178" spans="1:14" x14ac:dyDescent="0.3">
      <c r="A178" t="str">
        <f>INDEX(Raw!$B$2:$C$512,MATCH('DPMS - Breakup of AUM - NA'!$B178,Raw!$B$2:$B$512,0),2)</f>
        <v>INP000008039</v>
      </c>
      <c r="B178" s="1" t="s">
        <v>3225</v>
      </c>
      <c r="C178" t="str">
        <f>VLOOKUP($B178,Raw!$B$2:$DG$512,26,0)</f>
        <v>0</v>
      </c>
      <c r="D178" t="str">
        <f>VLOOKUP($B178,Raw!$B$2:$DG$512,27,0)</f>
        <v>0</v>
      </c>
      <c r="E178" t="str">
        <f>VLOOKUP($B178,Raw!$B$2:$DG$512,28,0)</f>
        <v>0</v>
      </c>
      <c r="F178" t="str">
        <f>VLOOKUP($B178,Raw!$B$2:$DG$512,29,0)</f>
        <v>0</v>
      </c>
      <c r="G178" t="str">
        <f>VLOOKUP($B178,Raw!$B$2:$DG$512,30,0)</f>
        <v>0</v>
      </c>
      <c r="H178" t="str">
        <f>VLOOKUP($B178,Raw!$B$2:$DG$512,31,0)</f>
        <v>0</v>
      </c>
      <c r="I178" t="str">
        <f>VLOOKUP($B178,Raw!$B$2:$DG$512,32,0)</f>
        <v>0</v>
      </c>
      <c r="J178" t="str">
        <f>VLOOKUP($B178,Raw!$B$2:$DG$512,33,0)</f>
        <v>0</v>
      </c>
      <c r="K178" t="str">
        <f>VLOOKUP($B178,Raw!$B$2:$DG$512,34,0)</f>
        <v>0</v>
      </c>
      <c r="L178" t="str">
        <f>VLOOKUP($B178,Raw!$B$2:$DG$512,35,0)</f>
        <v>0</v>
      </c>
      <c r="M178" t="str">
        <f>VLOOKUP($B178,Raw!$B$2:$DG$512,36,0)</f>
        <v>0</v>
      </c>
      <c r="N178" t="str">
        <f>VLOOKUP($B178,Raw!$B$2:$DG$512,37,0)</f>
        <v>0</v>
      </c>
    </row>
    <row r="179" spans="1:14" x14ac:dyDescent="0.3">
      <c r="A179" t="str">
        <f>INDEX(Raw!$B$2:$C$512,MATCH('DPMS - Breakup of AUM - NA'!$B179,Raw!$B$2:$B$512,0),2)</f>
        <v>INP000006907</v>
      </c>
      <c r="B179" s="1" t="s">
        <v>3234</v>
      </c>
      <c r="C179" t="str">
        <f>VLOOKUP($B179,Raw!$B$2:$DG$512,26,0)</f>
        <v>366.39796</v>
      </c>
      <c r="D179" t="str">
        <f>VLOOKUP($B179,Raw!$B$2:$DG$512,27,0)</f>
        <v>0</v>
      </c>
      <c r="E179" t="str">
        <f>VLOOKUP($B179,Raw!$B$2:$DG$512,28,0)</f>
        <v>0</v>
      </c>
      <c r="F179" t="str">
        <f>VLOOKUP($B179,Raw!$B$2:$DG$512,29,0)</f>
        <v>0</v>
      </c>
      <c r="G179" t="str">
        <f>VLOOKUP($B179,Raw!$B$2:$DG$512,30,0)</f>
        <v>0</v>
      </c>
      <c r="H179" t="str">
        <f>VLOOKUP($B179,Raw!$B$2:$DG$512,31,0)</f>
        <v>0</v>
      </c>
      <c r="I179" t="str">
        <f>VLOOKUP($B179,Raw!$B$2:$DG$512,32,0)</f>
        <v>5.2431</v>
      </c>
      <c r="J179" t="str">
        <f>VLOOKUP($B179,Raw!$B$2:$DG$512,33,0)</f>
        <v>0</v>
      </c>
      <c r="K179" t="str">
        <f>VLOOKUP($B179,Raw!$B$2:$DG$512,34,0)</f>
        <v>0</v>
      </c>
      <c r="L179" t="str">
        <f>VLOOKUP($B179,Raw!$B$2:$DG$512,35,0)</f>
        <v>0.1508</v>
      </c>
      <c r="M179" t="str">
        <f>VLOOKUP($B179,Raw!$B$2:$DG$512,36,0)</f>
        <v>12.96435</v>
      </c>
      <c r="N179" t="str">
        <f>VLOOKUP($B179,Raw!$B$2:$DG$512,37,0)</f>
        <v>384.75621</v>
      </c>
    </row>
    <row r="180" spans="1:14" x14ac:dyDescent="0.3">
      <c r="A180" t="str">
        <f>INDEX(Raw!$B$2:$C$512,MATCH('DPMS - Breakup of AUM - NA'!$B180,Raw!$B$2:$B$512,0),2)</f>
        <v>INP000005273</v>
      </c>
      <c r="B180" s="1" t="s">
        <v>3246</v>
      </c>
      <c r="C180" t="str">
        <f>VLOOKUP($B180,Raw!$B$2:$DG$512,26,0)</f>
        <v>846.3</v>
      </c>
      <c r="D180" t="str">
        <f>VLOOKUP($B180,Raw!$B$2:$DG$512,27,0)</f>
        <v>0</v>
      </c>
      <c r="E180" t="str">
        <f>VLOOKUP($B180,Raw!$B$2:$DG$512,28,0)</f>
        <v>0</v>
      </c>
      <c r="F180" t="str">
        <f>VLOOKUP($B180,Raw!$B$2:$DG$512,29,0)</f>
        <v>0</v>
      </c>
      <c r="G180" t="str">
        <f>VLOOKUP($B180,Raw!$B$2:$DG$512,30,0)</f>
        <v>0</v>
      </c>
      <c r="H180" t="str">
        <f>VLOOKUP($B180,Raw!$B$2:$DG$512,31,0)</f>
        <v>0</v>
      </c>
      <c r="I180" t="str">
        <f>VLOOKUP($B180,Raw!$B$2:$DG$512,32,0)</f>
        <v>0</v>
      </c>
      <c r="J180" t="str">
        <f>VLOOKUP($B180,Raw!$B$2:$DG$512,33,0)</f>
        <v>0</v>
      </c>
      <c r="K180" t="str">
        <f>VLOOKUP($B180,Raw!$B$2:$DG$512,34,0)</f>
        <v>0</v>
      </c>
      <c r="L180" t="str">
        <f>VLOOKUP($B180,Raw!$B$2:$DG$512,35,0)</f>
        <v>8.28</v>
      </c>
      <c r="M180" t="str">
        <f>VLOOKUP($B180,Raw!$B$2:$DG$512,36,0)</f>
        <v>42.97</v>
      </c>
      <c r="N180" t="str">
        <f>VLOOKUP($B180,Raw!$B$2:$DG$512,37,0)</f>
        <v>897.55</v>
      </c>
    </row>
    <row r="181" spans="1:14" x14ac:dyDescent="0.3">
      <c r="A181" t="str">
        <f>INDEX(Raw!$B$2:$C$512,MATCH('DPMS - Breakup of AUM - NA'!$B181,Raw!$B$2:$B$512,0),2)</f>
        <v>INP000008507</v>
      </c>
      <c r="B181" s="1" t="s">
        <v>3264</v>
      </c>
      <c r="C181" t="str">
        <f>VLOOKUP($B181,Raw!$B$2:$DG$512,26,0)</f>
        <v>3.12</v>
      </c>
      <c r="D181" t="str">
        <f>VLOOKUP($B181,Raw!$B$2:$DG$512,27,0)</f>
        <v>0.01</v>
      </c>
      <c r="E181" t="str">
        <f>VLOOKUP($B181,Raw!$B$2:$DG$512,28,0)</f>
        <v>0</v>
      </c>
      <c r="F181" t="str">
        <f>VLOOKUP($B181,Raw!$B$2:$DG$512,29,0)</f>
        <v>0</v>
      </c>
      <c r="G181" t="str">
        <f>VLOOKUP($B181,Raw!$B$2:$DG$512,30,0)</f>
        <v>0</v>
      </c>
      <c r="H181" t="str">
        <f>VLOOKUP($B181,Raw!$B$2:$DG$512,31,0)</f>
        <v>0</v>
      </c>
      <c r="I181" t="str">
        <f>VLOOKUP($B181,Raw!$B$2:$DG$512,32,0)</f>
        <v>0</v>
      </c>
      <c r="J181" t="str">
        <f>VLOOKUP($B181,Raw!$B$2:$DG$512,33,0)</f>
        <v>0</v>
      </c>
      <c r="K181" t="str">
        <f>VLOOKUP($B181,Raw!$B$2:$DG$512,34,0)</f>
        <v>0</v>
      </c>
      <c r="L181" t="str">
        <f>VLOOKUP($B181,Raw!$B$2:$DG$512,35,0)</f>
        <v>0</v>
      </c>
      <c r="M181" t="str">
        <f>VLOOKUP($B181,Raw!$B$2:$DG$512,36,0)</f>
        <v>1.37</v>
      </c>
      <c r="N181" t="str">
        <f>VLOOKUP($B181,Raw!$B$2:$DG$512,37,0)</f>
        <v>4.5</v>
      </c>
    </row>
    <row r="182" spans="1:14" x14ac:dyDescent="0.3">
      <c r="A182" t="str">
        <f>INDEX(Raw!$B$2:$C$512,MATCH('DPMS - Breakup of AUM - NA'!$B182,Raw!$B$2:$B$512,0),2)</f>
        <v>INP000007632</v>
      </c>
      <c r="B182" s="1" t="s">
        <v>3277</v>
      </c>
      <c r="C182" t="str">
        <f>VLOOKUP($B182,Raw!$B$2:$DG$512,26,0)</f>
        <v>0</v>
      </c>
      <c r="D182" t="str">
        <f>VLOOKUP($B182,Raw!$B$2:$DG$512,27,0)</f>
        <v>0</v>
      </c>
      <c r="E182" t="str">
        <f>VLOOKUP($B182,Raw!$B$2:$DG$512,28,0)</f>
        <v>0</v>
      </c>
      <c r="F182" t="str">
        <f>VLOOKUP($B182,Raw!$B$2:$DG$512,29,0)</f>
        <v>0</v>
      </c>
      <c r="G182" t="str">
        <f>VLOOKUP($B182,Raw!$B$2:$DG$512,30,0)</f>
        <v>0</v>
      </c>
      <c r="H182" t="str">
        <f>VLOOKUP($B182,Raw!$B$2:$DG$512,31,0)</f>
        <v>0</v>
      </c>
      <c r="I182" t="str">
        <f>VLOOKUP($B182,Raw!$B$2:$DG$512,32,0)</f>
        <v>0</v>
      </c>
      <c r="J182" t="str">
        <f>VLOOKUP($B182,Raw!$B$2:$DG$512,33,0)</f>
        <v>0</v>
      </c>
      <c r="K182" t="str">
        <f>VLOOKUP($B182,Raw!$B$2:$DG$512,34,0)</f>
        <v>0</v>
      </c>
      <c r="L182" t="str">
        <f>VLOOKUP($B182,Raw!$B$2:$DG$512,35,0)</f>
        <v>0</v>
      </c>
      <c r="M182" t="str">
        <f>VLOOKUP($B182,Raw!$B$2:$DG$512,36,0)</f>
        <v>0</v>
      </c>
      <c r="N182" t="str">
        <f>VLOOKUP($B182,Raw!$B$2:$DG$512,37,0)</f>
        <v>0</v>
      </c>
    </row>
    <row r="183" spans="1:14" x14ac:dyDescent="0.3">
      <c r="A183" t="str">
        <f>INDEX(Raw!$B$2:$C$512,MATCH('DPMS - Breakup of AUM - NA'!$B183,Raw!$B$2:$B$512,0),2)</f>
        <v>INP000006448</v>
      </c>
      <c r="B183" s="1" t="s">
        <v>3288</v>
      </c>
      <c r="C183" t="str">
        <f>VLOOKUP($B183,Raw!$B$2:$DG$512,26,0)</f>
        <v>2194.62</v>
      </c>
      <c r="D183" t="str">
        <f>VLOOKUP($B183,Raw!$B$2:$DG$512,27,0)</f>
        <v>0</v>
      </c>
      <c r="E183" t="str">
        <f>VLOOKUP($B183,Raw!$B$2:$DG$512,28,0)</f>
        <v>0</v>
      </c>
      <c r="F183" t="str">
        <f>VLOOKUP($B183,Raw!$B$2:$DG$512,29,0)</f>
        <v>0</v>
      </c>
      <c r="G183" t="str">
        <f>VLOOKUP($B183,Raw!$B$2:$DG$512,30,0)</f>
        <v>0</v>
      </c>
      <c r="H183" t="str">
        <f>VLOOKUP($B183,Raw!$B$2:$DG$512,31,0)</f>
        <v>0</v>
      </c>
      <c r="I183" t="str">
        <f>VLOOKUP($B183,Raw!$B$2:$DG$512,32,0)</f>
        <v>0</v>
      </c>
      <c r="J183" t="str">
        <f>VLOOKUP($B183,Raw!$B$2:$DG$512,33,0)</f>
        <v>0</v>
      </c>
      <c r="K183" t="str">
        <f>VLOOKUP($B183,Raw!$B$2:$DG$512,34,0)</f>
        <v>0</v>
      </c>
      <c r="L183" t="str">
        <f>VLOOKUP($B183,Raw!$B$2:$DG$512,35,0)</f>
        <v>185.63</v>
      </c>
      <c r="M183" t="str">
        <f>VLOOKUP($B183,Raw!$B$2:$DG$512,36,0)</f>
        <v>82</v>
      </c>
      <c r="N183" t="str">
        <f>VLOOKUP($B183,Raw!$B$2:$DG$512,37,0)</f>
        <v>2462.25</v>
      </c>
    </row>
    <row r="184" spans="1:14" x14ac:dyDescent="0.3">
      <c r="A184" t="str">
        <f>INDEX(Raw!$B$2:$C$512,MATCH('DPMS - Breakup of AUM - NA'!$B184,Raw!$B$2:$B$512,0),2)</f>
        <v>INP000006402</v>
      </c>
      <c r="B184" s="1" t="s">
        <v>3306</v>
      </c>
      <c r="C184" t="str">
        <f>VLOOKUP($B184,Raw!$B$2:$DG$512,26,0)</f>
        <v>21.58</v>
      </c>
      <c r="D184" t="str">
        <f>VLOOKUP($B184,Raw!$B$2:$DG$512,27,0)</f>
        <v>0</v>
      </c>
      <c r="E184" t="str">
        <f>VLOOKUP($B184,Raw!$B$2:$DG$512,28,0)</f>
        <v>0</v>
      </c>
      <c r="F184" t="str">
        <f>VLOOKUP($B184,Raw!$B$2:$DG$512,29,0)</f>
        <v>0</v>
      </c>
      <c r="G184" t="str">
        <f>VLOOKUP($B184,Raw!$B$2:$DG$512,30,0)</f>
        <v>0</v>
      </c>
      <c r="H184" t="str">
        <f>VLOOKUP($B184,Raw!$B$2:$DG$512,31,0)</f>
        <v>0</v>
      </c>
      <c r="I184" t="str">
        <f>VLOOKUP($B184,Raw!$B$2:$DG$512,32,0)</f>
        <v>0</v>
      </c>
      <c r="J184" t="str">
        <f>VLOOKUP($B184,Raw!$B$2:$DG$512,33,0)</f>
        <v>0</v>
      </c>
      <c r="K184" t="str">
        <f>VLOOKUP($B184,Raw!$B$2:$DG$512,34,0)</f>
        <v>0</v>
      </c>
      <c r="L184" t="str">
        <f>VLOOKUP($B184,Raw!$B$2:$DG$512,35,0)</f>
        <v>0</v>
      </c>
      <c r="M184" t="str">
        <f>VLOOKUP($B184,Raw!$B$2:$DG$512,36,0)</f>
        <v>1.41</v>
      </c>
      <c r="N184" t="str">
        <f>VLOOKUP($B184,Raw!$B$2:$DG$512,37,0)</f>
        <v>22.98</v>
      </c>
    </row>
    <row r="185" spans="1:14" x14ac:dyDescent="0.3">
      <c r="A185" t="str">
        <f>INDEX(Raw!$B$2:$C$512,MATCH('DPMS - Breakup of AUM - NA'!$B185,Raw!$B$2:$B$512,0),2)</f>
        <v>INP000006341</v>
      </c>
      <c r="B185" s="1" t="s">
        <v>3316</v>
      </c>
      <c r="C185" t="str">
        <f>VLOOKUP($B185,Raw!$B$2:$DG$512,26,0)</f>
        <v>1048.11</v>
      </c>
      <c r="D185" t="str">
        <f>VLOOKUP($B185,Raw!$B$2:$DG$512,27,0)</f>
        <v>2</v>
      </c>
      <c r="E185" t="str">
        <f>VLOOKUP($B185,Raw!$B$2:$DG$512,28,0)</f>
        <v>0</v>
      </c>
      <c r="F185" t="str">
        <f>VLOOKUP($B185,Raw!$B$2:$DG$512,29,0)</f>
        <v>0</v>
      </c>
      <c r="G185" t="str">
        <f>VLOOKUP($B185,Raw!$B$2:$DG$512,30,0)</f>
        <v>0</v>
      </c>
      <c r="H185" t="str">
        <f>VLOOKUP($B185,Raw!$B$2:$DG$512,31,0)</f>
        <v>0</v>
      </c>
      <c r="I185" t="str">
        <f>VLOOKUP($B185,Raw!$B$2:$DG$512,32,0)</f>
        <v>0</v>
      </c>
      <c r="J185" t="str">
        <f>VLOOKUP($B185,Raw!$B$2:$DG$512,33,0)</f>
        <v>0</v>
      </c>
      <c r="K185" t="str">
        <f>VLOOKUP($B185,Raw!$B$2:$DG$512,34,0)</f>
        <v>0</v>
      </c>
      <c r="L185" t="str">
        <f>VLOOKUP($B185,Raw!$B$2:$DG$512,35,0)</f>
        <v>20.08</v>
      </c>
      <c r="M185" t="str">
        <f>VLOOKUP($B185,Raw!$B$2:$DG$512,36,0)</f>
        <v>34.7</v>
      </c>
      <c r="N185" t="str">
        <f>VLOOKUP($B185,Raw!$B$2:$DG$512,37,0)</f>
        <v>1104.89</v>
      </c>
    </row>
    <row r="186" spans="1:14" x14ac:dyDescent="0.3">
      <c r="A186" t="str">
        <f>INDEX(Raw!$B$2:$C$512,MATCH('DPMS - Breakup of AUM - NA'!$B186,Raw!$B$2:$B$512,0),2)</f>
        <v>INP000004979</v>
      </c>
      <c r="B186" s="1" t="s">
        <v>3338</v>
      </c>
      <c r="C186" t="str">
        <f>VLOOKUP($B186,Raw!$B$2:$DG$512,26,0)</f>
        <v>1268.47483</v>
      </c>
      <c r="D186" t="str">
        <f>VLOOKUP($B186,Raw!$B$2:$DG$512,27,0)</f>
        <v>4.71194</v>
      </c>
      <c r="E186" t="str">
        <f>VLOOKUP($B186,Raw!$B$2:$DG$512,28,0)</f>
        <v>0.22146</v>
      </c>
      <c r="F186" t="str">
        <f>VLOOKUP($B186,Raw!$B$2:$DG$512,29,0)</f>
        <v>1.15293</v>
      </c>
      <c r="G186" t="str">
        <f>VLOOKUP($B186,Raw!$B$2:$DG$512,30,0)</f>
        <v>0</v>
      </c>
      <c r="H186" t="str">
        <f>VLOOKUP($B186,Raw!$B$2:$DG$512,31,0)</f>
        <v>0</v>
      </c>
      <c r="I186" t="str">
        <f>VLOOKUP($B186,Raw!$B$2:$DG$512,32,0)</f>
        <v>0</v>
      </c>
      <c r="J186" t="str">
        <f>VLOOKUP($B186,Raw!$B$2:$DG$512,33,0)</f>
        <v>0</v>
      </c>
      <c r="K186" t="str">
        <f>VLOOKUP($B186,Raw!$B$2:$DG$512,34,0)</f>
        <v>0</v>
      </c>
      <c r="L186" t="str">
        <f>VLOOKUP($B186,Raw!$B$2:$DG$512,35,0)</f>
        <v>217.64315</v>
      </c>
      <c r="M186" t="str">
        <f>VLOOKUP($B186,Raw!$B$2:$DG$512,36,0)</f>
        <v>9.0517</v>
      </c>
      <c r="N186" t="str">
        <f>VLOOKUP($B186,Raw!$B$2:$DG$512,37,0)</f>
        <v>1501.25601</v>
      </c>
    </row>
    <row r="187" spans="1:14" x14ac:dyDescent="0.3">
      <c r="A187" t="str">
        <f>INDEX(Raw!$B$2:$C$512,MATCH('DPMS - Breakup of AUM - NA'!$B187,Raw!$B$2:$B$512,0),2)</f>
        <v>INP000006785</v>
      </c>
      <c r="B187" s="1" t="s">
        <v>3357</v>
      </c>
      <c r="C187" t="str">
        <f>VLOOKUP($B187,Raw!$B$2:$DG$512,26,0)</f>
        <v>6.62</v>
      </c>
      <c r="D187" t="str">
        <f>VLOOKUP($B187,Raw!$B$2:$DG$512,27,0)</f>
        <v>0</v>
      </c>
      <c r="E187" t="str">
        <f>VLOOKUP($B187,Raw!$B$2:$DG$512,28,0)</f>
        <v>0</v>
      </c>
      <c r="F187" t="str">
        <f>VLOOKUP($B187,Raw!$B$2:$DG$512,29,0)</f>
        <v>0</v>
      </c>
      <c r="G187" t="str">
        <f>VLOOKUP($B187,Raw!$B$2:$DG$512,30,0)</f>
        <v>0</v>
      </c>
      <c r="H187" t="str">
        <f>VLOOKUP($B187,Raw!$B$2:$DG$512,31,0)</f>
        <v>0</v>
      </c>
      <c r="I187" t="str">
        <f>VLOOKUP($B187,Raw!$B$2:$DG$512,32,0)</f>
        <v>0</v>
      </c>
      <c r="J187" t="str">
        <f>VLOOKUP($B187,Raw!$B$2:$DG$512,33,0)</f>
        <v>0</v>
      </c>
      <c r="K187" t="str">
        <f>VLOOKUP($B187,Raw!$B$2:$DG$512,34,0)</f>
        <v>0</v>
      </c>
      <c r="L187" t="str">
        <f>VLOOKUP($B187,Raw!$B$2:$DG$512,35,0)</f>
        <v>0.43</v>
      </c>
      <c r="M187" t="str">
        <f>VLOOKUP($B187,Raw!$B$2:$DG$512,36,0)</f>
        <v>0.27</v>
      </c>
      <c r="N187" t="str">
        <f>VLOOKUP($B187,Raw!$B$2:$DG$512,37,0)</f>
        <v>7.32</v>
      </c>
    </row>
    <row r="188" spans="1:14" x14ac:dyDescent="0.3">
      <c r="A188" t="str">
        <f>INDEX(Raw!$B$2:$C$512,MATCH('DPMS - Breakup of AUM - NA'!$B188,Raw!$B$2:$B$512,0),2)</f>
        <v>INP000007881</v>
      </c>
      <c r="B188" s="1" t="s">
        <v>3370</v>
      </c>
      <c r="C188" t="str">
        <f>VLOOKUP($B188,Raw!$B$2:$DG$512,26,0)</f>
        <v>39.96</v>
      </c>
      <c r="D188" t="str">
        <f>VLOOKUP($B188,Raw!$B$2:$DG$512,27,0)</f>
        <v>0.3</v>
      </c>
      <c r="E188" t="str">
        <f>VLOOKUP($B188,Raw!$B$2:$DG$512,28,0)</f>
        <v>0</v>
      </c>
      <c r="F188" t="str">
        <f>VLOOKUP($B188,Raw!$B$2:$DG$512,29,0)</f>
        <v>0</v>
      </c>
      <c r="G188" t="str">
        <f>VLOOKUP($B188,Raw!$B$2:$DG$512,30,0)</f>
        <v>0</v>
      </c>
      <c r="H188" t="str">
        <f>VLOOKUP($B188,Raw!$B$2:$DG$512,31,0)</f>
        <v>0</v>
      </c>
      <c r="I188" t="str">
        <f>VLOOKUP($B188,Raw!$B$2:$DG$512,32,0)</f>
        <v>0</v>
      </c>
      <c r="J188" t="str">
        <f>VLOOKUP($B188,Raw!$B$2:$DG$512,33,0)</f>
        <v>0</v>
      </c>
      <c r="K188" t="str">
        <f>VLOOKUP($B188,Raw!$B$2:$DG$512,34,0)</f>
        <v>0</v>
      </c>
      <c r="L188" t="str">
        <f>VLOOKUP($B188,Raw!$B$2:$DG$512,35,0)</f>
        <v>1.54</v>
      </c>
      <c r="M188" t="str">
        <f>VLOOKUP($B188,Raw!$B$2:$DG$512,36,0)</f>
        <v>2.31</v>
      </c>
      <c r="N188" t="str">
        <f>VLOOKUP($B188,Raw!$B$2:$DG$512,37,0)</f>
        <v>44.11</v>
      </c>
    </row>
    <row r="189" spans="1:14" x14ac:dyDescent="0.3">
      <c r="A189" t="str">
        <f>INDEX(Raw!$B$2:$C$512,MATCH('DPMS - Breakup of AUM - NA'!$B189,Raw!$B$2:$B$512,0),2)</f>
        <v>INP000001215</v>
      </c>
      <c r="B189" s="1" t="s">
        <v>3388</v>
      </c>
      <c r="C189" t="str">
        <f>VLOOKUP($B189,Raw!$B$2:$DG$512,26,0)</f>
        <v>606.29</v>
      </c>
      <c r="D189" t="str">
        <f>VLOOKUP($B189,Raw!$B$2:$DG$512,27,0)</f>
        <v>0</v>
      </c>
      <c r="E189" t="str">
        <f>VLOOKUP($B189,Raw!$B$2:$DG$512,28,0)</f>
        <v>0.14</v>
      </c>
      <c r="F189" t="str">
        <f>VLOOKUP($B189,Raw!$B$2:$DG$512,29,0)</f>
        <v>0</v>
      </c>
      <c r="G189" t="str">
        <f>VLOOKUP($B189,Raw!$B$2:$DG$512,30,0)</f>
        <v>0</v>
      </c>
      <c r="H189" t="str">
        <f>VLOOKUP($B189,Raw!$B$2:$DG$512,31,0)</f>
        <v>0</v>
      </c>
      <c r="I189" t="str">
        <f>VLOOKUP($B189,Raw!$B$2:$DG$512,32,0)</f>
        <v>0</v>
      </c>
      <c r="J189" t="str">
        <f>VLOOKUP($B189,Raw!$B$2:$DG$512,33,0)</f>
        <v>0</v>
      </c>
      <c r="K189" t="str">
        <f>VLOOKUP($B189,Raw!$B$2:$DG$512,34,0)</f>
        <v>0</v>
      </c>
      <c r="L189" t="str">
        <f>VLOOKUP($B189,Raw!$B$2:$DG$512,35,0)</f>
        <v>21.25</v>
      </c>
      <c r="M189" t="str">
        <f>VLOOKUP($B189,Raw!$B$2:$DG$512,36,0)</f>
        <v>64.34</v>
      </c>
      <c r="N189" t="str">
        <f>VLOOKUP($B189,Raw!$B$2:$DG$512,37,0)</f>
        <v>692.02</v>
      </c>
    </row>
    <row r="190" spans="1:14" x14ac:dyDescent="0.3">
      <c r="A190" t="str">
        <f>INDEX(Raw!$B$2:$C$512,MATCH('DPMS - Breakup of AUM - NA'!$B190,Raw!$B$2:$B$512,0),2)</f>
        <v>INP000008297</v>
      </c>
      <c r="B190" s="1" t="s">
        <v>3403</v>
      </c>
      <c r="C190" t="str">
        <f>VLOOKUP($B190,Raw!$B$2:$DG$512,26,0)</f>
        <v>0</v>
      </c>
      <c r="D190" t="str">
        <f>VLOOKUP($B190,Raw!$B$2:$DG$512,27,0)</f>
        <v>0</v>
      </c>
      <c r="E190" t="str">
        <f>VLOOKUP($B190,Raw!$B$2:$DG$512,28,0)</f>
        <v>0</v>
      </c>
      <c r="F190" t="str">
        <f>VLOOKUP($B190,Raw!$B$2:$DG$512,29,0)</f>
        <v>0</v>
      </c>
      <c r="G190" t="str">
        <f>VLOOKUP($B190,Raw!$B$2:$DG$512,30,0)</f>
        <v>0</v>
      </c>
      <c r="H190" t="str">
        <f>VLOOKUP($B190,Raw!$B$2:$DG$512,31,0)</f>
        <v>0</v>
      </c>
      <c r="I190" t="str">
        <f>VLOOKUP($B190,Raw!$B$2:$DG$512,32,0)</f>
        <v>0</v>
      </c>
      <c r="J190" t="str">
        <f>VLOOKUP($B190,Raw!$B$2:$DG$512,33,0)</f>
        <v>0</v>
      </c>
      <c r="K190" t="str">
        <f>VLOOKUP($B190,Raw!$B$2:$DG$512,34,0)</f>
        <v>0</v>
      </c>
      <c r="L190" t="str">
        <f>VLOOKUP($B190,Raw!$B$2:$DG$512,35,0)</f>
        <v>0</v>
      </c>
      <c r="M190" t="str">
        <f>VLOOKUP($B190,Raw!$B$2:$DG$512,36,0)</f>
        <v>0</v>
      </c>
      <c r="N190" t="str">
        <f>VLOOKUP($B190,Raw!$B$2:$DG$512,37,0)</f>
        <v>0</v>
      </c>
    </row>
    <row r="191" spans="1:14" x14ac:dyDescent="0.3">
      <c r="A191" t="str">
        <f>INDEX(Raw!$B$2:$C$512,MATCH('DPMS - Breakup of AUM - NA'!$B191,Raw!$B$2:$B$512,0),2)</f>
        <v>INP000000993</v>
      </c>
      <c r="B191" s="1" t="s">
        <v>3410</v>
      </c>
      <c r="C191" t="str">
        <f>VLOOKUP($B191,Raw!$B$2:$DG$512,26,0)</f>
        <v>518.39</v>
      </c>
      <c r="D191" t="str">
        <f>VLOOKUP($B191,Raw!$B$2:$DG$512,27,0)</f>
        <v>0.16</v>
      </c>
      <c r="E191" t="str">
        <f>VLOOKUP($B191,Raw!$B$2:$DG$512,28,0)</f>
        <v>0.07</v>
      </c>
      <c r="F191" t="str">
        <f>VLOOKUP($B191,Raw!$B$2:$DG$512,29,0)</f>
        <v>0</v>
      </c>
      <c r="G191" t="str">
        <f>VLOOKUP($B191,Raw!$B$2:$DG$512,30,0)</f>
        <v>0</v>
      </c>
      <c r="H191" t="str">
        <f>VLOOKUP($B191,Raw!$B$2:$DG$512,31,0)</f>
        <v>0</v>
      </c>
      <c r="I191" t="str">
        <f>VLOOKUP($B191,Raw!$B$2:$DG$512,32,0)</f>
        <v>0</v>
      </c>
      <c r="J191" t="str">
        <f>VLOOKUP($B191,Raw!$B$2:$DG$512,33,0)</f>
        <v>0</v>
      </c>
      <c r="K191" t="str">
        <f>VLOOKUP($B191,Raw!$B$2:$DG$512,34,0)</f>
        <v>0</v>
      </c>
      <c r="L191" t="str">
        <f>VLOOKUP($B191,Raw!$B$2:$DG$512,35,0)</f>
        <v>14.63</v>
      </c>
      <c r="M191" t="str">
        <f>VLOOKUP($B191,Raw!$B$2:$DG$512,36,0)</f>
        <v>4.8</v>
      </c>
      <c r="N191" t="str">
        <f>VLOOKUP($B191,Raw!$B$2:$DG$512,37,0)</f>
        <v>538.05</v>
      </c>
    </row>
    <row r="192" spans="1:14" x14ac:dyDescent="0.3">
      <c r="A192" t="str">
        <f>INDEX(Raw!$B$2:$C$512,MATCH('DPMS - Breakup of AUM - NA'!$B192,Raw!$B$2:$B$512,0),2)</f>
        <v>INP000008455</v>
      </c>
      <c r="B192" s="1" t="s">
        <v>3432</v>
      </c>
      <c r="C192" t="str">
        <f>VLOOKUP($B192,Raw!$B$2:$DG$512,26,0)</f>
        <v>957.13</v>
      </c>
      <c r="D192" t="str">
        <f>VLOOKUP($B192,Raw!$B$2:$DG$512,27,0)</f>
        <v>0</v>
      </c>
      <c r="E192" t="str">
        <f>VLOOKUP($B192,Raw!$B$2:$DG$512,28,0)</f>
        <v>0</v>
      </c>
      <c r="F192" t="str">
        <f>VLOOKUP($B192,Raw!$B$2:$DG$512,29,0)</f>
        <v>0</v>
      </c>
      <c r="G192" t="str">
        <f>VLOOKUP($B192,Raw!$B$2:$DG$512,30,0)</f>
        <v>0</v>
      </c>
      <c r="H192" t="str">
        <f>VLOOKUP($B192,Raw!$B$2:$DG$512,31,0)</f>
        <v>0</v>
      </c>
      <c r="I192" t="str">
        <f>VLOOKUP($B192,Raw!$B$2:$DG$512,32,0)</f>
        <v>0</v>
      </c>
      <c r="J192" t="str">
        <f>VLOOKUP($B192,Raw!$B$2:$DG$512,33,0)</f>
        <v>0</v>
      </c>
      <c r="K192" t="str">
        <f>VLOOKUP($B192,Raw!$B$2:$DG$512,34,0)</f>
        <v>0</v>
      </c>
      <c r="L192" t="str">
        <f>VLOOKUP($B192,Raw!$B$2:$DG$512,35,0)</f>
        <v>1.75</v>
      </c>
      <c r="M192" t="str">
        <f>VLOOKUP($B192,Raw!$B$2:$DG$512,36,0)</f>
        <v>23.96</v>
      </c>
      <c r="N192" t="str">
        <f>VLOOKUP($B192,Raw!$B$2:$DG$512,37,0)</f>
        <v>982.84</v>
      </c>
    </row>
    <row r="193" spans="1:14" x14ac:dyDescent="0.3">
      <c r="A193" t="str">
        <f>INDEX(Raw!$B$2:$C$512,MATCH('DPMS - Breakup of AUM - NA'!$B193,Raw!$B$2:$B$512,0),2)</f>
        <v>INP000000621</v>
      </c>
      <c r="B193" s="1" t="s">
        <v>3468</v>
      </c>
      <c r="C193" t="str">
        <f>VLOOKUP($B193,Raw!$B$2:$DG$512,26,0)</f>
        <v>0</v>
      </c>
      <c r="D193" t="str">
        <f>VLOOKUP($B193,Raw!$B$2:$DG$512,27,0)</f>
        <v>0</v>
      </c>
      <c r="E193" t="str">
        <f>VLOOKUP($B193,Raw!$B$2:$DG$512,28,0)</f>
        <v>0</v>
      </c>
      <c r="F193" t="str">
        <f>VLOOKUP($B193,Raw!$B$2:$DG$512,29,0)</f>
        <v>0</v>
      </c>
      <c r="G193" t="str">
        <f>VLOOKUP($B193,Raw!$B$2:$DG$512,30,0)</f>
        <v>0</v>
      </c>
      <c r="H193" t="str">
        <f>VLOOKUP($B193,Raw!$B$2:$DG$512,31,0)</f>
        <v>0</v>
      </c>
      <c r="I193" t="str">
        <f>VLOOKUP($B193,Raw!$B$2:$DG$512,32,0)</f>
        <v>0</v>
      </c>
      <c r="J193" t="str">
        <f>VLOOKUP($B193,Raw!$B$2:$DG$512,33,0)</f>
        <v>0</v>
      </c>
      <c r="K193" t="str">
        <f>VLOOKUP($B193,Raw!$B$2:$DG$512,34,0)</f>
        <v>0</v>
      </c>
      <c r="L193" t="str">
        <f>VLOOKUP($B193,Raw!$B$2:$DG$512,35,0)</f>
        <v>0</v>
      </c>
      <c r="M193" t="str">
        <f>VLOOKUP($B193,Raw!$B$2:$DG$512,36,0)</f>
        <v>0</v>
      </c>
      <c r="N193" t="str">
        <f>VLOOKUP($B193,Raw!$B$2:$DG$512,37,0)</f>
        <v>0</v>
      </c>
    </row>
    <row r="194" spans="1:14" x14ac:dyDescent="0.3">
      <c r="A194" t="str">
        <f>INDEX(Raw!$B$2:$C$512,MATCH('DPMS - Breakup of AUM - NA'!$B194,Raw!$B$2:$B$512,0),2)</f>
        <v>INP000006138</v>
      </c>
      <c r="B194" s="1" t="s">
        <v>3473</v>
      </c>
      <c r="C194" t="str">
        <f>VLOOKUP($B194,Raw!$B$2:$DG$512,26,0)</f>
        <v>60.58</v>
      </c>
      <c r="D194" t="str">
        <f>VLOOKUP($B194,Raw!$B$2:$DG$512,27,0)</f>
        <v>0.54</v>
      </c>
      <c r="E194" t="str">
        <f>VLOOKUP($B194,Raw!$B$2:$DG$512,28,0)</f>
        <v>0</v>
      </c>
      <c r="F194" t="str">
        <f>VLOOKUP($B194,Raw!$B$2:$DG$512,29,0)</f>
        <v>0</v>
      </c>
      <c r="G194" t="str">
        <f>VLOOKUP($B194,Raw!$B$2:$DG$512,30,0)</f>
        <v>0</v>
      </c>
      <c r="H194" t="str">
        <f>VLOOKUP($B194,Raw!$B$2:$DG$512,31,0)</f>
        <v>0</v>
      </c>
      <c r="I194" t="str">
        <f>VLOOKUP($B194,Raw!$B$2:$DG$512,32,0)</f>
        <v>0</v>
      </c>
      <c r="J194" t="str">
        <f>VLOOKUP($B194,Raw!$B$2:$DG$512,33,0)</f>
        <v>0</v>
      </c>
      <c r="K194" t="str">
        <f>VLOOKUP($B194,Raw!$B$2:$DG$512,34,0)</f>
        <v>0</v>
      </c>
      <c r="L194" t="str">
        <f>VLOOKUP($B194,Raw!$B$2:$DG$512,35,0)</f>
        <v>0</v>
      </c>
      <c r="M194" t="str">
        <f>VLOOKUP($B194,Raw!$B$2:$DG$512,36,0)</f>
        <v>0.91</v>
      </c>
      <c r="N194" t="str">
        <f>VLOOKUP($B194,Raw!$B$2:$DG$512,37,0)</f>
        <v>62.03</v>
      </c>
    </row>
    <row r="195" spans="1:14" x14ac:dyDescent="0.3">
      <c r="A195" t="str">
        <f>INDEX(Raw!$B$2:$C$512,MATCH('DPMS - Breakup of AUM - NA'!$B195,Raw!$B$2:$B$512,0),2)</f>
        <v>INP000007012</v>
      </c>
      <c r="B195" s="1" t="s">
        <v>3491</v>
      </c>
      <c r="C195" t="str">
        <f>VLOOKUP($B195,Raw!$B$2:$DG$512,26,0)</f>
        <v>406.21</v>
      </c>
      <c r="D195" t="str">
        <f>VLOOKUP($B195,Raw!$B$2:$DG$512,27,0)</f>
        <v>0</v>
      </c>
      <c r="E195" t="str">
        <f>VLOOKUP($B195,Raw!$B$2:$DG$512,28,0)</f>
        <v>0</v>
      </c>
      <c r="F195" t="str">
        <f>VLOOKUP($B195,Raw!$B$2:$DG$512,29,0)</f>
        <v>0</v>
      </c>
      <c r="G195" t="str">
        <f>VLOOKUP($B195,Raw!$B$2:$DG$512,30,0)</f>
        <v>2.59</v>
      </c>
      <c r="H195" t="str">
        <f>VLOOKUP($B195,Raw!$B$2:$DG$512,31,0)</f>
        <v>0</v>
      </c>
      <c r="I195" t="str">
        <f>VLOOKUP($B195,Raw!$B$2:$DG$512,32,0)</f>
        <v>0</v>
      </c>
      <c r="J195" t="str">
        <f>VLOOKUP($B195,Raw!$B$2:$DG$512,33,0)</f>
        <v>0</v>
      </c>
      <c r="K195" t="str">
        <f>VLOOKUP($B195,Raw!$B$2:$DG$512,34,0)</f>
        <v>0</v>
      </c>
      <c r="L195" t="str">
        <f>VLOOKUP($B195,Raw!$B$2:$DG$512,35,0)</f>
        <v>198.66</v>
      </c>
      <c r="M195" t="str">
        <f>VLOOKUP($B195,Raw!$B$2:$DG$512,36,0)</f>
        <v>20.63</v>
      </c>
      <c r="N195" t="str">
        <f>VLOOKUP($B195,Raw!$B$2:$DG$512,37,0)</f>
        <v>628.09</v>
      </c>
    </row>
    <row r="196" spans="1:14" x14ac:dyDescent="0.3">
      <c r="A196" t="str">
        <f>INDEX(Raw!$B$2:$C$512,MATCH('DPMS - Breakup of AUM - NA'!$B196,Raw!$B$2:$B$512,0),2)</f>
        <v>INP000007863</v>
      </c>
      <c r="B196" s="1" t="s">
        <v>3532</v>
      </c>
      <c r="C196" t="str">
        <f>VLOOKUP($B196,Raw!$B$2:$DG$512,26,0)</f>
        <v>0</v>
      </c>
      <c r="D196" t="str">
        <f>VLOOKUP($B196,Raw!$B$2:$DG$512,27,0)</f>
        <v>0</v>
      </c>
      <c r="E196" t="str">
        <f>VLOOKUP($B196,Raw!$B$2:$DG$512,28,0)</f>
        <v>0</v>
      </c>
      <c r="F196" t="str">
        <f>VLOOKUP($B196,Raw!$B$2:$DG$512,29,0)</f>
        <v>0</v>
      </c>
      <c r="G196" t="str">
        <f>VLOOKUP($B196,Raw!$B$2:$DG$512,30,0)</f>
        <v>0</v>
      </c>
      <c r="H196" t="str">
        <f>VLOOKUP($B196,Raw!$B$2:$DG$512,31,0)</f>
        <v>0</v>
      </c>
      <c r="I196" t="str">
        <f>VLOOKUP($B196,Raw!$B$2:$DG$512,32,0)</f>
        <v>0</v>
      </c>
      <c r="J196" t="str">
        <f>VLOOKUP($B196,Raw!$B$2:$DG$512,33,0)</f>
        <v>0</v>
      </c>
      <c r="K196" t="str">
        <f>VLOOKUP($B196,Raw!$B$2:$DG$512,34,0)</f>
        <v>0</v>
      </c>
      <c r="L196" t="str">
        <f>VLOOKUP($B196,Raw!$B$2:$DG$512,35,0)</f>
        <v>0</v>
      </c>
      <c r="M196" t="str">
        <f>VLOOKUP($B196,Raw!$B$2:$DG$512,36,0)</f>
        <v>0</v>
      </c>
      <c r="N196" t="str">
        <f>VLOOKUP($B196,Raw!$B$2:$DG$512,37,0)</f>
        <v>0</v>
      </c>
    </row>
    <row r="197" spans="1:14" x14ac:dyDescent="0.3">
      <c r="A197" t="str">
        <f>INDEX(Raw!$B$2:$C$512,MATCH('DPMS - Breakup of AUM - NA'!$B197,Raw!$B$2:$B$512,0),2)</f>
        <v>INP000008394</v>
      </c>
      <c r="B197" s="1" t="s">
        <v>3541</v>
      </c>
      <c r="C197" t="str">
        <f>VLOOKUP($B197,Raw!$B$2:$DG$512,26,0)</f>
        <v>93.12</v>
      </c>
      <c r="D197" t="str">
        <f>VLOOKUP($B197,Raw!$B$2:$DG$512,27,0)</f>
        <v>0</v>
      </c>
      <c r="E197" t="str">
        <f>VLOOKUP($B197,Raw!$B$2:$DG$512,28,0)</f>
        <v>0</v>
      </c>
      <c r="F197" t="str">
        <f>VLOOKUP($B197,Raw!$B$2:$DG$512,29,0)</f>
        <v>0</v>
      </c>
      <c r="G197" t="str">
        <f>VLOOKUP($B197,Raw!$B$2:$DG$512,30,0)</f>
        <v>0</v>
      </c>
      <c r="H197" t="str">
        <f>VLOOKUP($B197,Raw!$B$2:$DG$512,31,0)</f>
        <v>0</v>
      </c>
      <c r="I197" t="str">
        <f>VLOOKUP($B197,Raw!$B$2:$DG$512,32,0)</f>
        <v>0</v>
      </c>
      <c r="J197" t="str">
        <f>VLOOKUP($B197,Raw!$B$2:$DG$512,33,0)</f>
        <v>0</v>
      </c>
      <c r="K197" t="str">
        <f>VLOOKUP($B197,Raw!$B$2:$DG$512,34,0)</f>
        <v>0</v>
      </c>
      <c r="L197" t="str">
        <f>VLOOKUP($B197,Raw!$B$2:$DG$512,35,0)</f>
        <v>0.02</v>
      </c>
      <c r="M197" t="str">
        <f>VLOOKUP($B197,Raw!$B$2:$DG$512,36,0)</f>
        <v>0.51</v>
      </c>
      <c r="N197" t="str">
        <f>VLOOKUP($B197,Raw!$B$2:$DG$512,37,0)</f>
        <v>93.65</v>
      </c>
    </row>
    <row r="198" spans="1:14" x14ac:dyDescent="0.3">
      <c r="A198" t="str">
        <f>INDEX(Raw!$B$2:$C$512,MATCH('DPMS - Breakup of AUM - NA'!$B198,Raw!$B$2:$B$512,0),2)</f>
        <v>INP000001223</v>
      </c>
      <c r="B198" s="1" t="s">
        <v>3553</v>
      </c>
      <c r="C198" t="str">
        <f>VLOOKUP($B198,Raw!$B$2:$DG$512,26,0)</f>
        <v>5699.6957</v>
      </c>
      <c r="D198" t="str">
        <f>VLOOKUP($B198,Raw!$B$2:$DG$512,27,0)</f>
        <v>0</v>
      </c>
      <c r="E198" t="str">
        <f>VLOOKUP($B198,Raw!$B$2:$DG$512,28,0)</f>
        <v>0</v>
      </c>
      <c r="F198" t="str">
        <f>VLOOKUP($B198,Raw!$B$2:$DG$512,29,0)</f>
        <v>0</v>
      </c>
      <c r="G198" t="str">
        <f>VLOOKUP($B198,Raw!$B$2:$DG$512,30,0)</f>
        <v>0</v>
      </c>
      <c r="H198" t="str">
        <f>VLOOKUP($B198,Raw!$B$2:$DG$512,31,0)</f>
        <v>0</v>
      </c>
      <c r="I198" t="str">
        <f>VLOOKUP($B198,Raw!$B$2:$DG$512,32,0)</f>
        <v>0</v>
      </c>
      <c r="J198" t="str">
        <f>VLOOKUP($B198,Raw!$B$2:$DG$512,33,0)</f>
        <v>0</v>
      </c>
      <c r="K198" t="str">
        <f>VLOOKUP($B198,Raw!$B$2:$DG$512,34,0)</f>
        <v>0</v>
      </c>
      <c r="L198" t="str">
        <f>VLOOKUP($B198,Raw!$B$2:$DG$512,35,0)</f>
        <v>11.9839</v>
      </c>
      <c r="M198" t="str">
        <f>VLOOKUP($B198,Raw!$B$2:$DG$512,36,0)</f>
        <v>607.833</v>
      </c>
      <c r="N198" t="str">
        <f>VLOOKUP($B198,Raw!$B$2:$DG$512,37,0)</f>
        <v>6319.5126</v>
      </c>
    </row>
    <row r="199" spans="1:14" x14ac:dyDescent="0.3">
      <c r="A199" t="str">
        <f>INDEX(Raw!$B$2:$C$512,MATCH('DPMS - Breakup of AUM - NA'!$B199,Raw!$B$2:$B$512,0),2)</f>
        <v>INP000004524</v>
      </c>
      <c r="B199" s="1" t="s">
        <v>3572</v>
      </c>
      <c r="C199" t="str">
        <f>VLOOKUP($B199,Raw!$B$2:$DG$512,26,0)</f>
        <v>0</v>
      </c>
      <c r="D199" t="str">
        <f>VLOOKUP($B199,Raw!$B$2:$DG$512,27,0)</f>
        <v>0</v>
      </c>
      <c r="E199" t="str">
        <f>VLOOKUP($B199,Raw!$B$2:$DG$512,28,0)</f>
        <v>189.4776</v>
      </c>
      <c r="F199" t="str">
        <f>VLOOKUP($B199,Raw!$B$2:$DG$512,29,0)</f>
        <v>81.9756</v>
      </c>
      <c r="G199" t="str">
        <f>VLOOKUP($B199,Raw!$B$2:$DG$512,30,0)</f>
        <v>0</v>
      </c>
      <c r="H199" t="str">
        <f>VLOOKUP($B199,Raw!$B$2:$DG$512,31,0)</f>
        <v>0</v>
      </c>
      <c r="I199" t="str">
        <f>VLOOKUP($B199,Raw!$B$2:$DG$512,32,0)</f>
        <v>0</v>
      </c>
      <c r="J199" t="str">
        <f>VLOOKUP($B199,Raw!$B$2:$DG$512,33,0)</f>
        <v>0</v>
      </c>
      <c r="K199" t="str">
        <f>VLOOKUP($B199,Raw!$B$2:$DG$512,34,0)</f>
        <v>0</v>
      </c>
      <c r="L199" t="str">
        <f>VLOOKUP($B199,Raw!$B$2:$DG$512,35,0)</f>
        <v>6.0509</v>
      </c>
      <c r="M199" t="str">
        <f>VLOOKUP($B199,Raw!$B$2:$DG$512,36,0)</f>
        <v>21.8631</v>
      </c>
      <c r="N199" t="str">
        <f>VLOOKUP($B199,Raw!$B$2:$DG$512,37,0)</f>
        <v>299.3672</v>
      </c>
    </row>
    <row r="200" spans="1:14" x14ac:dyDescent="0.3">
      <c r="A200" t="str">
        <f>INDEX(Raw!$B$2:$C$512,MATCH('DPMS - Breakup of AUM - NA'!$B200,Raw!$B$2:$B$512,0),2)</f>
        <v>INP000001041</v>
      </c>
      <c r="B200" s="1" t="s">
        <v>3585</v>
      </c>
      <c r="C200" t="str">
        <f>VLOOKUP($B200,Raw!$B$2:$DG$512,26,0)</f>
        <v>303.95</v>
      </c>
      <c r="D200" t="str">
        <f>VLOOKUP($B200,Raw!$B$2:$DG$512,27,0)</f>
        <v>0</v>
      </c>
      <c r="E200" t="str">
        <f>VLOOKUP($B200,Raw!$B$2:$DG$512,28,0)</f>
        <v>0</v>
      </c>
      <c r="F200" t="str">
        <f>VLOOKUP($B200,Raw!$B$2:$DG$512,29,0)</f>
        <v>0</v>
      </c>
      <c r="G200" t="str">
        <f>VLOOKUP($B200,Raw!$B$2:$DG$512,30,0)</f>
        <v>0</v>
      </c>
      <c r="H200" t="str">
        <f>VLOOKUP($B200,Raw!$B$2:$DG$512,31,0)</f>
        <v>0</v>
      </c>
      <c r="I200" t="str">
        <f>VLOOKUP($B200,Raw!$B$2:$DG$512,32,0)</f>
        <v>0</v>
      </c>
      <c r="J200" t="str">
        <f>VLOOKUP($B200,Raw!$B$2:$DG$512,33,0)</f>
        <v>0</v>
      </c>
      <c r="K200" t="str">
        <f>VLOOKUP($B200,Raw!$B$2:$DG$512,34,0)</f>
        <v>0</v>
      </c>
      <c r="L200" t="str">
        <f>VLOOKUP($B200,Raw!$B$2:$DG$512,35,0)</f>
        <v>66.26</v>
      </c>
      <c r="M200" t="str">
        <f>VLOOKUP($B200,Raw!$B$2:$DG$512,36,0)</f>
        <v>19.25</v>
      </c>
      <c r="N200" t="str">
        <f>VLOOKUP($B200,Raw!$B$2:$DG$512,37,0)</f>
        <v>389.46</v>
      </c>
    </row>
    <row r="201" spans="1:14" x14ac:dyDescent="0.3">
      <c r="A201" t="str">
        <f>INDEX(Raw!$B$2:$C$512,MATCH('DPMS - Breakup of AUM - NA'!$B201,Raw!$B$2:$B$512,0),2)</f>
        <v>INP000006590</v>
      </c>
      <c r="B201" s="1" t="s">
        <v>3602</v>
      </c>
      <c r="C201" t="str">
        <f>VLOOKUP($B201,Raw!$B$2:$DG$512,26,0)</f>
        <v>73.28</v>
      </c>
      <c r="D201" t="str">
        <f>VLOOKUP($B201,Raw!$B$2:$DG$512,27,0)</f>
        <v>0</v>
      </c>
      <c r="E201" t="str">
        <f>VLOOKUP($B201,Raw!$B$2:$DG$512,28,0)</f>
        <v>0</v>
      </c>
      <c r="F201" t="str">
        <f>VLOOKUP($B201,Raw!$B$2:$DG$512,29,0)</f>
        <v>0</v>
      </c>
      <c r="G201" t="str">
        <f>VLOOKUP($B201,Raw!$B$2:$DG$512,30,0)</f>
        <v>0</v>
      </c>
      <c r="H201" t="str">
        <f>VLOOKUP($B201,Raw!$B$2:$DG$512,31,0)</f>
        <v>0</v>
      </c>
      <c r="I201" t="str">
        <f>VLOOKUP($B201,Raw!$B$2:$DG$512,32,0)</f>
        <v>0</v>
      </c>
      <c r="J201" t="str">
        <f>VLOOKUP($B201,Raw!$B$2:$DG$512,33,0)</f>
        <v>0</v>
      </c>
      <c r="K201" t="str">
        <f>VLOOKUP($B201,Raw!$B$2:$DG$512,34,0)</f>
        <v>0</v>
      </c>
      <c r="L201" t="str">
        <f>VLOOKUP($B201,Raw!$B$2:$DG$512,35,0)</f>
        <v>0</v>
      </c>
      <c r="M201" t="str">
        <f>VLOOKUP($B201,Raw!$B$2:$DG$512,36,0)</f>
        <v>1.24</v>
      </c>
      <c r="N201" t="str">
        <f>VLOOKUP($B201,Raw!$B$2:$DG$512,37,0)</f>
        <v>74.52</v>
      </c>
    </row>
    <row r="202" spans="1:14" x14ac:dyDescent="0.3">
      <c r="A202" t="str">
        <f>INDEX(Raw!$B$2:$C$512,MATCH('DPMS - Breakup of AUM - NA'!$B202,Raw!$B$2:$B$512,0),2)</f>
        <v>INP000006280</v>
      </c>
      <c r="B202" s="1" t="s">
        <v>3616</v>
      </c>
      <c r="C202" t="str">
        <f>VLOOKUP($B202,Raw!$B$2:$DG$512,26,0)</f>
        <v>1.03</v>
      </c>
      <c r="D202" t="str">
        <f>VLOOKUP($B202,Raw!$B$2:$DG$512,27,0)</f>
        <v>0</v>
      </c>
      <c r="E202" t="str">
        <f>VLOOKUP($B202,Raw!$B$2:$DG$512,28,0)</f>
        <v>31.66</v>
      </c>
      <c r="F202" t="str">
        <f>VLOOKUP($B202,Raw!$B$2:$DG$512,29,0)</f>
        <v>0</v>
      </c>
      <c r="G202" t="str">
        <f>VLOOKUP($B202,Raw!$B$2:$DG$512,30,0)</f>
        <v>0</v>
      </c>
      <c r="H202" t="str">
        <f>VLOOKUP($B202,Raw!$B$2:$DG$512,31,0)</f>
        <v>0</v>
      </c>
      <c r="I202" t="str">
        <f>VLOOKUP($B202,Raw!$B$2:$DG$512,32,0)</f>
        <v>0</v>
      </c>
      <c r="J202" t="str">
        <f>VLOOKUP($B202,Raw!$B$2:$DG$512,33,0)</f>
        <v>0</v>
      </c>
      <c r="K202" t="str">
        <f>VLOOKUP($B202,Raw!$B$2:$DG$512,34,0)</f>
        <v>0</v>
      </c>
      <c r="L202" t="str">
        <f>VLOOKUP($B202,Raw!$B$2:$DG$512,35,0)</f>
        <v>0.87</v>
      </c>
      <c r="M202" t="str">
        <f>VLOOKUP($B202,Raw!$B$2:$DG$512,36,0)</f>
        <v>0.23</v>
      </c>
      <c r="N202" t="str">
        <f>VLOOKUP($B202,Raw!$B$2:$DG$512,37,0)</f>
        <v>33.79</v>
      </c>
    </row>
    <row r="203" spans="1:14" x14ac:dyDescent="0.3">
      <c r="A203" t="str">
        <f>INDEX(Raw!$B$2:$C$512,MATCH('DPMS - Breakup of AUM - NA'!$B203,Raw!$B$2:$B$512,0),2)</f>
        <v>INP000004987</v>
      </c>
      <c r="B203" s="1" t="s">
        <v>3646</v>
      </c>
      <c r="C203" t="str">
        <f>VLOOKUP($B203,Raw!$B$2:$DG$512,26,0)</f>
        <v>0</v>
      </c>
      <c r="D203" t="str">
        <f>VLOOKUP($B203,Raw!$B$2:$DG$512,27,0)</f>
        <v>0</v>
      </c>
      <c r="E203" t="str">
        <f>VLOOKUP($B203,Raw!$B$2:$DG$512,28,0)</f>
        <v>0</v>
      </c>
      <c r="F203" t="str">
        <f>VLOOKUP($B203,Raw!$B$2:$DG$512,29,0)</f>
        <v>0</v>
      </c>
      <c r="G203" t="str">
        <f>VLOOKUP($B203,Raw!$B$2:$DG$512,30,0)</f>
        <v>0</v>
      </c>
      <c r="H203" t="str">
        <f>VLOOKUP($B203,Raw!$B$2:$DG$512,31,0)</f>
        <v>0</v>
      </c>
      <c r="I203" t="str">
        <f>VLOOKUP($B203,Raw!$B$2:$DG$512,32,0)</f>
        <v>0</v>
      </c>
      <c r="J203" t="str">
        <f>VLOOKUP($B203,Raw!$B$2:$DG$512,33,0)</f>
        <v>0</v>
      </c>
      <c r="K203" t="str">
        <f>VLOOKUP($B203,Raw!$B$2:$DG$512,34,0)</f>
        <v>0</v>
      </c>
      <c r="L203" t="str">
        <f>VLOOKUP($B203,Raw!$B$2:$DG$512,35,0)</f>
        <v>0</v>
      </c>
      <c r="M203" t="str">
        <f>VLOOKUP($B203,Raw!$B$2:$DG$512,36,0)</f>
        <v>0</v>
      </c>
      <c r="N203" t="str">
        <f>VLOOKUP($B203,Raw!$B$2:$DG$512,37,0)</f>
        <v>0</v>
      </c>
    </row>
    <row r="204" spans="1:14" x14ac:dyDescent="0.3">
      <c r="A204" t="str">
        <f>INDEX(Raw!$B$2:$C$512,MATCH('DPMS - Breakup of AUM - NA'!$B204,Raw!$B$2:$B$512,0),2)</f>
        <v>INP000000837</v>
      </c>
      <c r="B204" s="1" t="s">
        <v>3652</v>
      </c>
      <c r="C204" t="str">
        <f>VLOOKUP($B204,Raw!$B$2:$DG$512,26,0)</f>
        <v>966.35387</v>
      </c>
      <c r="D204" t="str">
        <f>VLOOKUP($B204,Raw!$B$2:$DG$512,27,0)</f>
        <v>0</v>
      </c>
      <c r="E204" t="str">
        <f>VLOOKUP($B204,Raw!$B$2:$DG$512,28,0)</f>
        <v>56.82269</v>
      </c>
      <c r="F204" t="str">
        <f>VLOOKUP($B204,Raw!$B$2:$DG$512,29,0)</f>
        <v>0</v>
      </c>
      <c r="G204" t="str">
        <f>VLOOKUP($B204,Raw!$B$2:$DG$512,30,0)</f>
        <v>0</v>
      </c>
      <c r="H204" t="str">
        <f>VLOOKUP($B204,Raw!$B$2:$DG$512,31,0)</f>
        <v>0</v>
      </c>
      <c r="I204" t="str">
        <f>VLOOKUP($B204,Raw!$B$2:$DG$512,32,0)</f>
        <v>0</v>
      </c>
      <c r="J204" t="str">
        <f>VLOOKUP($B204,Raw!$B$2:$DG$512,33,0)</f>
        <v>0</v>
      </c>
      <c r="K204" t="str">
        <f>VLOOKUP($B204,Raw!$B$2:$DG$512,34,0)</f>
        <v>0</v>
      </c>
      <c r="L204" t="str">
        <f>VLOOKUP($B204,Raw!$B$2:$DG$512,35,0)</f>
        <v>642.61523</v>
      </c>
      <c r="M204" t="str">
        <f>VLOOKUP($B204,Raw!$B$2:$DG$512,36,0)</f>
        <v>31.30691</v>
      </c>
      <c r="N204" t="str">
        <f>VLOOKUP($B204,Raw!$B$2:$DG$512,37,0)</f>
        <v>1697.0987</v>
      </c>
    </row>
    <row r="205" spans="1:14" x14ac:dyDescent="0.3">
      <c r="A205" t="str">
        <f>INDEX(Raw!$B$2:$C$512,MATCH('DPMS - Breakup of AUM - NA'!$B205,Raw!$B$2:$B$512,0),2)</f>
        <v>INP000000258</v>
      </c>
      <c r="B205" s="1" t="s">
        <v>3689</v>
      </c>
      <c r="C205" t="str">
        <f>VLOOKUP($B205,Raw!$B$2:$DG$512,26,0)</f>
        <v>0</v>
      </c>
      <c r="D205" t="str">
        <f>VLOOKUP($B205,Raw!$B$2:$DG$512,27,0)</f>
        <v>0</v>
      </c>
      <c r="E205" t="str">
        <f>VLOOKUP($B205,Raw!$B$2:$DG$512,28,0)</f>
        <v>0</v>
      </c>
      <c r="F205" t="str">
        <f>VLOOKUP($B205,Raw!$B$2:$DG$512,29,0)</f>
        <v>0</v>
      </c>
      <c r="G205" t="str">
        <f>VLOOKUP($B205,Raw!$B$2:$DG$512,30,0)</f>
        <v>0</v>
      </c>
      <c r="H205" t="str">
        <f>VLOOKUP($B205,Raw!$B$2:$DG$512,31,0)</f>
        <v>0</v>
      </c>
      <c r="I205" t="str">
        <f>VLOOKUP($B205,Raw!$B$2:$DG$512,32,0)</f>
        <v>0</v>
      </c>
      <c r="J205" t="str">
        <f>VLOOKUP($B205,Raw!$B$2:$DG$512,33,0)</f>
        <v>0</v>
      </c>
      <c r="K205" t="str">
        <f>VLOOKUP($B205,Raw!$B$2:$DG$512,34,0)</f>
        <v>0</v>
      </c>
      <c r="L205" t="str">
        <f>VLOOKUP($B205,Raw!$B$2:$DG$512,35,0)</f>
        <v>0</v>
      </c>
      <c r="M205" t="str">
        <f>VLOOKUP($B205,Raw!$B$2:$DG$512,36,0)</f>
        <v>0</v>
      </c>
      <c r="N205" t="str">
        <f>VLOOKUP($B205,Raw!$B$2:$DG$512,37,0)</f>
        <v>0</v>
      </c>
    </row>
    <row r="206" spans="1:14" x14ac:dyDescent="0.3">
      <c r="A206" t="str">
        <f>INDEX(Raw!$B$2:$C$512,MATCH('DPMS - Breakup of AUM - NA'!$B206,Raw!$B$2:$B$512,0),2)</f>
        <v>INP000006545</v>
      </c>
      <c r="B206" s="1" t="s">
        <v>3696</v>
      </c>
      <c r="C206" t="str">
        <f>VLOOKUP($B206,Raw!$B$2:$DG$512,26,0)</f>
        <v>199.36785</v>
      </c>
      <c r="D206" t="str">
        <f>VLOOKUP($B206,Raw!$B$2:$DG$512,27,0)</f>
        <v>0</v>
      </c>
      <c r="E206" t="str">
        <f>VLOOKUP($B206,Raw!$B$2:$DG$512,28,0)</f>
        <v>0</v>
      </c>
      <c r="F206" t="str">
        <f>VLOOKUP($B206,Raw!$B$2:$DG$512,29,0)</f>
        <v>0.0001</v>
      </c>
      <c r="G206" t="str">
        <f>VLOOKUP($B206,Raw!$B$2:$DG$512,30,0)</f>
        <v>0</v>
      </c>
      <c r="H206" t="str">
        <f>VLOOKUP($B206,Raw!$B$2:$DG$512,31,0)</f>
        <v>0</v>
      </c>
      <c r="I206" t="str">
        <f>VLOOKUP($B206,Raw!$B$2:$DG$512,32,0)</f>
        <v>0</v>
      </c>
      <c r="J206" t="str">
        <f>VLOOKUP($B206,Raw!$B$2:$DG$512,33,0)</f>
        <v>0</v>
      </c>
      <c r="K206" t="str">
        <f>VLOOKUP($B206,Raw!$B$2:$DG$512,34,0)</f>
        <v>0</v>
      </c>
      <c r="L206" t="str">
        <f>VLOOKUP($B206,Raw!$B$2:$DG$512,35,0)</f>
        <v>1.62005</v>
      </c>
      <c r="M206" t="str">
        <f>VLOOKUP($B206,Raw!$B$2:$DG$512,36,0)</f>
        <v>9.6694</v>
      </c>
      <c r="N206" t="str">
        <f>VLOOKUP($B206,Raw!$B$2:$DG$512,37,0)</f>
        <v>210.65741</v>
      </c>
    </row>
    <row r="207" spans="1:14" x14ac:dyDescent="0.3">
      <c r="A207" t="str">
        <f>INDEX(Raw!$B$2:$C$512,MATCH('DPMS - Breakup of AUM - NA'!$B207,Raw!$B$2:$B$512,0),2)</f>
        <v>INP000006299</v>
      </c>
      <c r="B207" s="1" t="s">
        <v>3713</v>
      </c>
      <c r="C207" t="str">
        <f>VLOOKUP($B207,Raw!$B$2:$DG$512,26,0)</f>
        <v>79.12</v>
      </c>
      <c r="D207" t="str">
        <f>VLOOKUP($B207,Raw!$B$2:$DG$512,27,0)</f>
        <v>0</v>
      </c>
      <c r="E207" t="str">
        <f>VLOOKUP($B207,Raw!$B$2:$DG$512,28,0)</f>
        <v>1.51</v>
      </c>
      <c r="F207" t="str">
        <f>VLOOKUP($B207,Raw!$B$2:$DG$512,29,0)</f>
        <v>0.37</v>
      </c>
      <c r="G207" t="str">
        <f>VLOOKUP($B207,Raw!$B$2:$DG$512,30,0)</f>
        <v>0</v>
      </c>
      <c r="H207" t="str">
        <f>VLOOKUP($B207,Raw!$B$2:$DG$512,31,0)</f>
        <v>0</v>
      </c>
      <c r="I207" t="str">
        <f>VLOOKUP($B207,Raw!$B$2:$DG$512,32,0)</f>
        <v>0</v>
      </c>
      <c r="J207" t="str">
        <f>VLOOKUP($B207,Raw!$B$2:$DG$512,33,0)</f>
        <v>0</v>
      </c>
      <c r="K207" t="str">
        <f>VLOOKUP($B207,Raw!$B$2:$DG$512,34,0)</f>
        <v>0</v>
      </c>
      <c r="L207" t="str">
        <f>VLOOKUP($B207,Raw!$B$2:$DG$512,35,0)</f>
        <v>0.5</v>
      </c>
      <c r="M207" t="str">
        <f>VLOOKUP($B207,Raw!$B$2:$DG$512,36,0)</f>
        <v>1.13</v>
      </c>
      <c r="N207" t="str">
        <f>VLOOKUP($B207,Raw!$B$2:$DG$512,37,0)</f>
        <v>82.63</v>
      </c>
    </row>
    <row r="208" spans="1:14" x14ac:dyDescent="0.3">
      <c r="A208" t="str">
        <f>INDEX(Raw!$B$2:$C$512,MATCH('DPMS - Breakup of AUM - NA'!$B208,Raw!$B$2:$B$512,0),2)</f>
        <v>INP000004540</v>
      </c>
      <c r="B208" s="1" t="s">
        <v>3727</v>
      </c>
      <c r="C208" t="str">
        <f>VLOOKUP($B208,Raw!$B$2:$DG$512,26,0)</f>
        <v>8.46</v>
      </c>
      <c r="D208" t="str">
        <f>VLOOKUP($B208,Raw!$B$2:$DG$512,27,0)</f>
        <v>0</v>
      </c>
      <c r="E208" t="str">
        <f>VLOOKUP($B208,Raw!$B$2:$DG$512,28,0)</f>
        <v>0</v>
      </c>
      <c r="F208" t="str">
        <f>VLOOKUP($B208,Raw!$B$2:$DG$512,29,0)</f>
        <v>0</v>
      </c>
      <c r="G208" t="str">
        <f>VLOOKUP($B208,Raw!$B$2:$DG$512,30,0)</f>
        <v>0</v>
      </c>
      <c r="H208" t="str">
        <f>VLOOKUP($B208,Raw!$B$2:$DG$512,31,0)</f>
        <v>0</v>
      </c>
      <c r="I208" t="str">
        <f>VLOOKUP($B208,Raw!$B$2:$DG$512,32,0)</f>
        <v>0</v>
      </c>
      <c r="J208" t="str">
        <f>VLOOKUP($B208,Raw!$B$2:$DG$512,33,0)</f>
        <v>0</v>
      </c>
      <c r="K208" t="str">
        <f>VLOOKUP($B208,Raw!$B$2:$DG$512,34,0)</f>
        <v>0</v>
      </c>
      <c r="L208" t="str">
        <f>VLOOKUP($B208,Raw!$B$2:$DG$512,35,0)</f>
        <v>1.47</v>
      </c>
      <c r="M208" t="str">
        <f>VLOOKUP($B208,Raw!$B$2:$DG$512,36,0)</f>
        <v>0.5</v>
      </c>
      <c r="N208" t="str">
        <f>VLOOKUP($B208,Raw!$B$2:$DG$512,37,0)</f>
        <v>10.43</v>
      </c>
    </row>
    <row r="209" spans="1:14" x14ac:dyDescent="0.3">
      <c r="A209" t="str">
        <f>INDEX(Raw!$B$2:$C$512,MATCH('DPMS - Breakup of AUM - NA'!$B209,Raw!$B$2:$B$512,0),2)</f>
        <v>INP000008312</v>
      </c>
      <c r="B209" s="1" t="s">
        <v>3738</v>
      </c>
      <c r="C209" t="str">
        <f>VLOOKUP($B209,Raw!$B$2:$DG$512,26,0)</f>
        <v>94.17</v>
      </c>
      <c r="D209" t="str">
        <f>VLOOKUP($B209,Raw!$B$2:$DG$512,27,0)</f>
        <v>0</v>
      </c>
      <c r="E209" t="str">
        <f>VLOOKUP($B209,Raw!$B$2:$DG$512,28,0)</f>
        <v>0</v>
      </c>
      <c r="F209" t="str">
        <f>VLOOKUP($B209,Raw!$B$2:$DG$512,29,0)</f>
        <v>0</v>
      </c>
      <c r="G209" t="str">
        <f>VLOOKUP($B209,Raw!$B$2:$DG$512,30,0)</f>
        <v>0</v>
      </c>
      <c r="H209" t="str">
        <f>VLOOKUP($B209,Raw!$B$2:$DG$512,31,0)</f>
        <v>0</v>
      </c>
      <c r="I209" t="str">
        <f>VLOOKUP($B209,Raw!$B$2:$DG$512,32,0)</f>
        <v>0</v>
      </c>
      <c r="J209" t="str">
        <f>VLOOKUP($B209,Raw!$B$2:$DG$512,33,0)</f>
        <v>0</v>
      </c>
      <c r="K209" t="str">
        <f>VLOOKUP($B209,Raw!$B$2:$DG$512,34,0)</f>
        <v>0</v>
      </c>
      <c r="L209" t="str">
        <f>VLOOKUP($B209,Raw!$B$2:$DG$512,35,0)</f>
        <v>46.24</v>
      </c>
      <c r="M209" t="str">
        <f>VLOOKUP($B209,Raw!$B$2:$DG$512,36,0)</f>
        <v>9.39</v>
      </c>
      <c r="N209" t="str">
        <f>VLOOKUP($B209,Raw!$B$2:$DG$512,37,0)</f>
        <v>149.79</v>
      </c>
    </row>
    <row r="210" spans="1:14" x14ac:dyDescent="0.3">
      <c r="A210" t="str">
        <f>INDEX(Raw!$B$2:$C$512,MATCH('DPMS - Breakup of AUM - NA'!$B210,Raw!$B$2:$B$512,0),2)</f>
        <v>INP000003526</v>
      </c>
      <c r="B210" s="1" t="s">
        <v>3752</v>
      </c>
      <c r="C210" t="str">
        <f>VLOOKUP($B210,Raw!$B$2:$DG$512,26,0)</f>
        <v>1201.05</v>
      </c>
      <c r="D210" t="str">
        <f>VLOOKUP($B210,Raw!$B$2:$DG$512,27,0)</f>
        <v>0</v>
      </c>
      <c r="E210" t="str">
        <f>VLOOKUP($B210,Raw!$B$2:$DG$512,28,0)</f>
        <v>0</v>
      </c>
      <c r="F210" t="str">
        <f>VLOOKUP($B210,Raw!$B$2:$DG$512,29,0)</f>
        <v>0</v>
      </c>
      <c r="G210" t="str">
        <f>VLOOKUP($B210,Raw!$B$2:$DG$512,30,0)</f>
        <v>0</v>
      </c>
      <c r="H210" t="str">
        <f>VLOOKUP($B210,Raw!$B$2:$DG$512,31,0)</f>
        <v>0</v>
      </c>
      <c r="I210" t="str">
        <f>VLOOKUP($B210,Raw!$B$2:$DG$512,32,0)</f>
        <v>0</v>
      </c>
      <c r="J210" t="str">
        <f>VLOOKUP($B210,Raw!$B$2:$DG$512,33,0)</f>
        <v>0</v>
      </c>
      <c r="K210" t="str">
        <f>VLOOKUP($B210,Raw!$B$2:$DG$512,34,0)</f>
        <v>0</v>
      </c>
      <c r="L210" t="str">
        <f>VLOOKUP($B210,Raw!$B$2:$DG$512,35,0)</f>
        <v>50.17</v>
      </c>
      <c r="M210" t="str">
        <f>VLOOKUP($B210,Raw!$B$2:$DG$512,36,0)</f>
        <v>386.43</v>
      </c>
      <c r="N210" t="str">
        <f>VLOOKUP($B210,Raw!$B$2:$DG$512,37,0)</f>
        <v>1637.65</v>
      </c>
    </row>
    <row r="211" spans="1:14" x14ac:dyDescent="0.3">
      <c r="A211" t="str">
        <f>INDEX(Raw!$B$2:$C$512,MATCH('DPMS - Breakup of AUM - NA'!$B211,Raw!$B$2:$B$512,0),2)</f>
        <v>INP000007775</v>
      </c>
      <c r="B211" s="1" t="s">
        <v>3768</v>
      </c>
      <c r="C211" t="str">
        <f>VLOOKUP($B211,Raw!$B$2:$DG$512,26,0)</f>
        <v>79.1</v>
      </c>
      <c r="D211" t="str">
        <f>VLOOKUP($B211,Raw!$B$2:$DG$512,27,0)</f>
        <v>0</v>
      </c>
      <c r="E211" t="str">
        <f>VLOOKUP($B211,Raw!$B$2:$DG$512,28,0)</f>
        <v>0</v>
      </c>
      <c r="F211" t="str">
        <f>VLOOKUP($B211,Raw!$B$2:$DG$512,29,0)</f>
        <v>0</v>
      </c>
      <c r="G211" t="str">
        <f>VLOOKUP($B211,Raw!$B$2:$DG$512,30,0)</f>
        <v>0</v>
      </c>
      <c r="H211" t="str">
        <f>VLOOKUP($B211,Raw!$B$2:$DG$512,31,0)</f>
        <v>0</v>
      </c>
      <c r="I211" t="str">
        <f>VLOOKUP($B211,Raw!$B$2:$DG$512,32,0)</f>
        <v>0</v>
      </c>
      <c r="J211" t="str">
        <f>VLOOKUP($B211,Raw!$B$2:$DG$512,33,0)</f>
        <v>0</v>
      </c>
      <c r="K211" t="str">
        <f>VLOOKUP($B211,Raw!$B$2:$DG$512,34,0)</f>
        <v>0</v>
      </c>
      <c r="L211" t="str">
        <f>VLOOKUP($B211,Raw!$B$2:$DG$512,35,0)</f>
        <v>1.5</v>
      </c>
      <c r="M211" t="str">
        <f>VLOOKUP($B211,Raw!$B$2:$DG$512,36,0)</f>
        <v>2.05</v>
      </c>
      <c r="N211" t="str">
        <f>VLOOKUP($B211,Raw!$B$2:$DG$512,37,0)</f>
        <v>82.65</v>
      </c>
    </row>
    <row r="212" spans="1:14" x14ac:dyDescent="0.3">
      <c r="A212" t="str">
        <f>INDEX(Raw!$B$2:$C$512,MATCH('DPMS - Breakup of AUM - NA'!$B212,Raw!$B$2:$B$512,0),2)</f>
        <v>INP000006767</v>
      </c>
      <c r="B212" s="1" t="s">
        <v>3783</v>
      </c>
      <c r="C212" t="str">
        <f>VLOOKUP($B212,Raw!$B$2:$DG$512,26,0)</f>
        <v>73.88</v>
      </c>
      <c r="D212" t="str">
        <f>VLOOKUP($B212,Raw!$B$2:$DG$512,27,0)</f>
        <v>0</v>
      </c>
      <c r="E212" t="str">
        <f>VLOOKUP($B212,Raw!$B$2:$DG$512,28,0)</f>
        <v>0</v>
      </c>
      <c r="F212" t="str">
        <f>VLOOKUP($B212,Raw!$B$2:$DG$512,29,0)</f>
        <v>0</v>
      </c>
      <c r="G212" t="str">
        <f>VLOOKUP($B212,Raw!$B$2:$DG$512,30,0)</f>
        <v>0</v>
      </c>
      <c r="H212" t="str">
        <f>VLOOKUP($B212,Raw!$B$2:$DG$512,31,0)</f>
        <v>0</v>
      </c>
      <c r="I212" t="str">
        <f>VLOOKUP($B212,Raw!$B$2:$DG$512,32,0)</f>
        <v>0</v>
      </c>
      <c r="J212" t="str">
        <f>VLOOKUP($B212,Raw!$B$2:$DG$512,33,0)</f>
        <v>0</v>
      </c>
      <c r="K212" t="str">
        <f>VLOOKUP($B212,Raw!$B$2:$DG$512,34,0)</f>
        <v>0</v>
      </c>
      <c r="L212" t="str">
        <f>VLOOKUP($B212,Raw!$B$2:$DG$512,35,0)</f>
        <v>0</v>
      </c>
      <c r="M212" t="str">
        <f>VLOOKUP($B212,Raw!$B$2:$DG$512,36,0)</f>
        <v>1.05</v>
      </c>
      <c r="N212" t="str">
        <f>VLOOKUP($B212,Raw!$B$2:$DG$512,37,0)</f>
        <v>74.93</v>
      </c>
    </row>
    <row r="213" spans="1:14" x14ac:dyDescent="0.3">
      <c r="A213" t="str">
        <f>INDEX(Raw!$B$2:$C$512,MATCH('DPMS - Breakup of AUM - NA'!$B213,Raw!$B$2:$B$512,0),2)</f>
        <v>INP000006378</v>
      </c>
      <c r="B213" s="1" t="s">
        <v>3798</v>
      </c>
      <c r="C213" t="str">
        <f>VLOOKUP($B213,Raw!$B$2:$DG$512,26,0)</f>
        <v>0</v>
      </c>
      <c r="D213" t="str">
        <f>VLOOKUP($B213,Raw!$B$2:$DG$512,27,0)</f>
        <v>0</v>
      </c>
      <c r="E213" t="str">
        <f>VLOOKUP($B213,Raw!$B$2:$DG$512,28,0)</f>
        <v>0</v>
      </c>
      <c r="F213" t="str">
        <f>VLOOKUP($B213,Raw!$B$2:$DG$512,29,0)</f>
        <v>0</v>
      </c>
      <c r="G213" t="str">
        <f>VLOOKUP($B213,Raw!$B$2:$DG$512,30,0)</f>
        <v>0</v>
      </c>
      <c r="H213" t="str">
        <f>VLOOKUP($B213,Raw!$B$2:$DG$512,31,0)</f>
        <v>0</v>
      </c>
      <c r="I213" t="str">
        <f>VLOOKUP($B213,Raw!$B$2:$DG$512,32,0)</f>
        <v>0</v>
      </c>
      <c r="J213" t="str">
        <f>VLOOKUP($B213,Raw!$B$2:$DG$512,33,0)</f>
        <v>0</v>
      </c>
      <c r="K213" t="str">
        <f>VLOOKUP($B213,Raw!$B$2:$DG$512,34,0)</f>
        <v>0</v>
      </c>
      <c r="L213" t="str">
        <f>VLOOKUP($B213,Raw!$B$2:$DG$512,35,0)</f>
        <v>0</v>
      </c>
      <c r="M213" t="str">
        <f>VLOOKUP($B213,Raw!$B$2:$DG$512,36,0)</f>
        <v>0</v>
      </c>
      <c r="N213" t="str">
        <f>VLOOKUP($B213,Raw!$B$2:$DG$512,37,0)</f>
        <v>0</v>
      </c>
    </row>
    <row r="214" spans="1:14" x14ac:dyDescent="0.3">
      <c r="A214" t="str">
        <f>INDEX(Raw!$B$2:$C$512,MATCH('DPMS - Breakup of AUM - NA'!$B214,Raw!$B$2:$B$512,0),2)</f>
        <v>INP000008437</v>
      </c>
      <c r="B214" s="1" t="s">
        <v>3806</v>
      </c>
      <c r="C214" t="str">
        <f>VLOOKUP($B214,Raw!$B$2:$DG$512,26,0)</f>
        <v>24.39</v>
      </c>
      <c r="D214" t="str">
        <f>VLOOKUP($B214,Raw!$B$2:$DG$512,27,0)</f>
        <v>0.44</v>
      </c>
      <c r="E214" t="str">
        <f>VLOOKUP($B214,Raw!$B$2:$DG$512,28,0)</f>
        <v>0</v>
      </c>
      <c r="F214" t="str">
        <f>VLOOKUP($B214,Raw!$B$2:$DG$512,29,0)</f>
        <v>0</v>
      </c>
      <c r="G214" t="str">
        <f>VLOOKUP($B214,Raw!$B$2:$DG$512,30,0)</f>
        <v>0</v>
      </c>
      <c r="H214" t="str">
        <f>VLOOKUP($B214,Raw!$B$2:$DG$512,31,0)</f>
        <v>0</v>
      </c>
      <c r="I214" t="str">
        <f>VLOOKUP($B214,Raw!$B$2:$DG$512,32,0)</f>
        <v>0</v>
      </c>
      <c r="J214" t="str">
        <f>VLOOKUP($B214,Raw!$B$2:$DG$512,33,0)</f>
        <v>0</v>
      </c>
      <c r="K214" t="str">
        <f>VLOOKUP($B214,Raw!$B$2:$DG$512,34,0)</f>
        <v>0</v>
      </c>
      <c r="L214" t="str">
        <f>VLOOKUP($B214,Raw!$B$2:$DG$512,35,0)</f>
        <v>16.17</v>
      </c>
      <c r="M214" t="str">
        <f>VLOOKUP($B214,Raw!$B$2:$DG$512,36,0)</f>
        <v>1.93</v>
      </c>
      <c r="N214" t="str">
        <f>VLOOKUP($B214,Raw!$B$2:$DG$512,37,0)</f>
        <v>42.93</v>
      </c>
    </row>
    <row r="215" spans="1:14" x14ac:dyDescent="0.3">
      <c r="A215" t="str">
        <f>INDEX(Raw!$B$2:$C$512,MATCH('DPMS - Breakup of AUM - NA'!$B215,Raw!$B$2:$B$512,0),2)</f>
        <v>INP000008163</v>
      </c>
      <c r="B215" s="1" t="s">
        <v>3820</v>
      </c>
      <c r="C215" t="str">
        <f>VLOOKUP($B215,Raw!$B$2:$DG$512,26,0)</f>
        <v>0</v>
      </c>
      <c r="D215" t="str">
        <f>VLOOKUP($B215,Raw!$B$2:$DG$512,27,0)</f>
        <v>0</v>
      </c>
      <c r="E215" t="str">
        <f>VLOOKUP($B215,Raw!$B$2:$DG$512,28,0)</f>
        <v>0</v>
      </c>
      <c r="F215" t="str">
        <f>VLOOKUP($B215,Raw!$B$2:$DG$512,29,0)</f>
        <v>0</v>
      </c>
      <c r="G215" t="str">
        <f>VLOOKUP($B215,Raw!$B$2:$DG$512,30,0)</f>
        <v>0</v>
      </c>
      <c r="H215" t="str">
        <f>VLOOKUP($B215,Raw!$B$2:$DG$512,31,0)</f>
        <v>0</v>
      </c>
      <c r="I215" t="str">
        <f>VLOOKUP($B215,Raw!$B$2:$DG$512,32,0)</f>
        <v>0</v>
      </c>
      <c r="J215" t="str">
        <f>VLOOKUP($B215,Raw!$B$2:$DG$512,33,0)</f>
        <v>0</v>
      </c>
      <c r="K215" t="str">
        <f>VLOOKUP($B215,Raw!$B$2:$DG$512,34,0)</f>
        <v>0</v>
      </c>
      <c r="L215" t="str">
        <f>VLOOKUP($B215,Raw!$B$2:$DG$512,35,0)</f>
        <v>0</v>
      </c>
      <c r="M215" t="str">
        <f>VLOOKUP($B215,Raw!$B$2:$DG$512,36,0)</f>
        <v>0</v>
      </c>
      <c r="N215" t="str">
        <f>VLOOKUP($B215,Raw!$B$2:$DG$512,37,0)</f>
        <v>0</v>
      </c>
    </row>
    <row r="216" spans="1:14" x14ac:dyDescent="0.3">
      <c r="A216" t="str">
        <f>INDEX(Raw!$B$2:$C$512,MATCH('DPMS - Breakup of AUM - NA'!$B216,Raw!$B$2:$B$512,0),2)</f>
        <v>INP200007432</v>
      </c>
      <c r="B216" s="1" t="s">
        <v>3831</v>
      </c>
      <c r="C216" t="str">
        <f>VLOOKUP($B216,Raw!$B$2:$DG$512,26,0)</f>
        <v>0</v>
      </c>
      <c r="D216" t="str">
        <f>VLOOKUP($B216,Raw!$B$2:$DG$512,27,0)</f>
        <v>0</v>
      </c>
      <c r="E216" t="str">
        <f>VLOOKUP($B216,Raw!$B$2:$DG$512,28,0)</f>
        <v>0</v>
      </c>
      <c r="F216" t="str">
        <f>VLOOKUP($B216,Raw!$B$2:$DG$512,29,0)</f>
        <v>0</v>
      </c>
      <c r="G216" t="str">
        <f>VLOOKUP($B216,Raw!$B$2:$DG$512,30,0)</f>
        <v>0</v>
      </c>
      <c r="H216" t="str">
        <f>VLOOKUP($B216,Raw!$B$2:$DG$512,31,0)</f>
        <v>0</v>
      </c>
      <c r="I216" t="str">
        <f>VLOOKUP($B216,Raw!$B$2:$DG$512,32,0)</f>
        <v>0</v>
      </c>
      <c r="J216" t="str">
        <f>VLOOKUP($B216,Raw!$B$2:$DG$512,33,0)</f>
        <v>0</v>
      </c>
      <c r="K216" t="str">
        <f>VLOOKUP($B216,Raw!$B$2:$DG$512,34,0)</f>
        <v>0</v>
      </c>
      <c r="L216" t="str">
        <f>VLOOKUP($B216,Raw!$B$2:$DG$512,35,0)</f>
        <v>0</v>
      </c>
      <c r="M216" t="str">
        <f>VLOOKUP($B216,Raw!$B$2:$DG$512,36,0)</f>
        <v>0</v>
      </c>
      <c r="N216" t="str">
        <f>VLOOKUP($B216,Raw!$B$2:$DG$512,37,0)</f>
        <v>0</v>
      </c>
    </row>
    <row r="217" spans="1:14" x14ac:dyDescent="0.3">
      <c r="A217" t="str">
        <f>INDEX(Raw!$B$2:$C$512,MATCH('DPMS - Breakup of AUM - NA'!$B217,Raw!$B$2:$B$512,0),2)</f>
        <v>INP000008376</v>
      </c>
      <c r="B217" s="1" t="s">
        <v>3837</v>
      </c>
      <c r="C217" t="str">
        <f>VLOOKUP($B217,Raw!$B$2:$DG$512,26,0)</f>
        <v>359.09</v>
      </c>
      <c r="D217" t="str">
        <f>VLOOKUP($B217,Raw!$B$2:$DG$512,27,0)</f>
        <v>0</v>
      </c>
      <c r="E217" t="str">
        <f>VLOOKUP($B217,Raw!$B$2:$DG$512,28,0)</f>
        <v>72.78</v>
      </c>
      <c r="F217" t="str">
        <f>VLOOKUP($B217,Raw!$B$2:$DG$512,29,0)</f>
        <v>0</v>
      </c>
      <c r="G217" t="str">
        <f>VLOOKUP($B217,Raw!$B$2:$DG$512,30,0)</f>
        <v>0</v>
      </c>
      <c r="H217" t="str">
        <f>VLOOKUP($B217,Raw!$B$2:$DG$512,31,0)</f>
        <v>0</v>
      </c>
      <c r="I217" t="str">
        <f>VLOOKUP($B217,Raw!$B$2:$DG$512,32,0)</f>
        <v>0</v>
      </c>
      <c r="J217" t="str">
        <f>VLOOKUP($B217,Raw!$B$2:$DG$512,33,0)</f>
        <v>0</v>
      </c>
      <c r="K217" t="str">
        <f>VLOOKUP($B217,Raw!$B$2:$DG$512,34,0)</f>
        <v>0</v>
      </c>
      <c r="L217" t="str">
        <f>VLOOKUP($B217,Raw!$B$2:$DG$512,35,0)</f>
        <v>1.54</v>
      </c>
      <c r="M217" t="str">
        <f>VLOOKUP($B217,Raw!$B$2:$DG$512,36,0)</f>
        <v>23.21</v>
      </c>
      <c r="N217" t="str">
        <f>VLOOKUP($B217,Raw!$B$2:$DG$512,37,0)</f>
        <v>456.62</v>
      </c>
    </row>
    <row r="218" spans="1:14" x14ac:dyDescent="0.3">
      <c r="A218" t="str">
        <f>INDEX(Raw!$B$2:$C$512,MATCH('DPMS - Breakup of AUM - NA'!$B218,Raw!$B$2:$B$512,0),2)</f>
        <v>INP000008419</v>
      </c>
      <c r="B218" s="1" t="s">
        <v>3871</v>
      </c>
      <c r="C218" t="str">
        <f>VLOOKUP($B218,Raw!$B$2:$DG$512,26,0)</f>
        <v>1.01</v>
      </c>
      <c r="D218" t="str">
        <f>VLOOKUP($B218,Raw!$B$2:$DG$512,27,0)</f>
        <v>0</v>
      </c>
      <c r="E218" t="str">
        <f>VLOOKUP($B218,Raw!$B$2:$DG$512,28,0)</f>
        <v>0</v>
      </c>
      <c r="F218" t="str">
        <f>VLOOKUP($B218,Raw!$B$2:$DG$512,29,0)</f>
        <v>0</v>
      </c>
      <c r="G218" t="str">
        <f>VLOOKUP($B218,Raw!$B$2:$DG$512,30,0)</f>
        <v>0</v>
      </c>
      <c r="H218" t="str">
        <f>VLOOKUP($B218,Raw!$B$2:$DG$512,31,0)</f>
        <v>0</v>
      </c>
      <c r="I218" t="str">
        <f>VLOOKUP($B218,Raw!$B$2:$DG$512,32,0)</f>
        <v>0</v>
      </c>
      <c r="J218" t="str">
        <f>VLOOKUP($B218,Raw!$B$2:$DG$512,33,0)</f>
        <v>0</v>
      </c>
      <c r="K218" t="str">
        <f>VLOOKUP($B218,Raw!$B$2:$DG$512,34,0)</f>
        <v>0</v>
      </c>
      <c r="L218" t="str">
        <f>VLOOKUP($B218,Raw!$B$2:$DG$512,35,0)</f>
        <v>0.05</v>
      </c>
      <c r="M218" t="str">
        <f>VLOOKUP($B218,Raw!$B$2:$DG$512,36,0)</f>
        <v>0.01</v>
      </c>
      <c r="N218" t="str">
        <f>VLOOKUP($B218,Raw!$B$2:$DG$512,37,0)</f>
        <v>1.07</v>
      </c>
    </row>
    <row r="219" spans="1:14" x14ac:dyDescent="0.3">
      <c r="A219" t="str">
        <f>INDEX(Raw!$B$2:$C$512,MATCH('DPMS - Breakup of AUM - NA'!$B219,Raw!$B$2:$B$512,0),2)</f>
        <v>INP000008215</v>
      </c>
      <c r="B219" s="1" t="s">
        <v>3880</v>
      </c>
      <c r="C219" t="str">
        <f>VLOOKUP($B219,Raw!$B$2:$DG$512,26,0)</f>
        <v>0</v>
      </c>
      <c r="D219" t="str">
        <f>VLOOKUP($B219,Raw!$B$2:$DG$512,27,0)</f>
        <v>0</v>
      </c>
      <c r="E219" t="str">
        <f>VLOOKUP($B219,Raw!$B$2:$DG$512,28,0)</f>
        <v>0</v>
      </c>
      <c r="F219" t="str">
        <f>VLOOKUP($B219,Raw!$B$2:$DG$512,29,0)</f>
        <v>0</v>
      </c>
      <c r="G219" t="str">
        <f>VLOOKUP($B219,Raw!$B$2:$DG$512,30,0)</f>
        <v>0</v>
      </c>
      <c r="H219" t="str">
        <f>VLOOKUP($B219,Raw!$B$2:$DG$512,31,0)</f>
        <v>0</v>
      </c>
      <c r="I219" t="str">
        <f>VLOOKUP($B219,Raw!$B$2:$DG$512,32,0)</f>
        <v>0</v>
      </c>
      <c r="J219" t="str">
        <f>VLOOKUP($B219,Raw!$B$2:$DG$512,33,0)</f>
        <v>0</v>
      </c>
      <c r="K219" t="str">
        <f>VLOOKUP($B219,Raw!$B$2:$DG$512,34,0)</f>
        <v>0</v>
      </c>
      <c r="L219" t="str">
        <f>VLOOKUP($B219,Raw!$B$2:$DG$512,35,0)</f>
        <v>0</v>
      </c>
      <c r="M219" t="str">
        <f>VLOOKUP($B219,Raw!$B$2:$DG$512,36,0)</f>
        <v>0</v>
      </c>
      <c r="N219" t="str">
        <f>VLOOKUP($B219,Raw!$B$2:$DG$512,37,0)</f>
        <v>0</v>
      </c>
    </row>
    <row r="220" spans="1:14" x14ac:dyDescent="0.3">
      <c r="A220" t="str">
        <f>INDEX(Raw!$B$2:$C$512,MATCH('DPMS - Breakup of AUM - NA'!$B220,Raw!$B$2:$B$512,0),2)</f>
        <v>INP000005299</v>
      </c>
      <c r="B220" s="1" t="s">
        <v>3890</v>
      </c>
      <c r="C220" t="str">
        <f>VLOOKUP($B220,Raw!$B$2:$DG$512,26,0)</f>
        <v>0</v>
      </c>
      <c r="D220" t="str">
        <f>VLOOKUP($B220,Raw!$B$2:$DG$512,27,0)</f>
        <v>0</v>
      </c>
      <c r="E220" t="str">
        <f>VLOOKUP($B220,Raw!$B$2:$DG$512,28,0)</f>
        <v>0</v>
      </c>
      <c r="F220" t="str">
        <f>VLOOKUP($B220,Raw!$B$2:$DG$512,29,0)</f>
        <v>0</v>
      </c>
      <c r="G220" t="str">
        <f>VLOOKUP($B220,Raw!$B$2:$DG$512,30,0)</f>
        <v>0</v>
      </c>
      <c r="H220" t="str">
        <f>VLOOKUP($B220,Raw!$B$2:$DG$512,31,0)</f>
        <v>0</v>
      </c>
      <c r="I220" t="str">
        <f>VLOOKUP($B220,Raw!$B$2:$DG$512,32,0)</f>
        <v>0</v>
      </c>
      <c r="J220" t="str">
        <f>VLOOKUP($B220,Raw!$B$2:$DG$512,33,0)</f>
        <v>0</v>
      </c>
      <c r="K220" t="str">
        <f>VLOOKUP($B220,Raw!$B$2:$DG$512,34,0)</f>
        <v>0</v>
      </c>
      <c r="L220" t="str">
        <f>VLOOKUP($B220,Raw!$B$2:$DG$512,35,0)</f>
        <v>0</v>
      </c>
      <c r="M220" t="str">
        <f>VLOOKUP($B220,Raw!$B$2:$DG$512,36,0)</f>
        <v>0</v>
      </c>
      <c r="N220" t="str">
        <f>VLOOKUP($B220,Raw!$B$2:$DG$512,37,0)</f>
        <v>0</v>
      </c>
    </row>
    <row r="221" spans="1:14" x14ac:dyDescent="0.3">
      <c r="A221" t="str">
        <f>INDEX(Raw!$B$2:$C$512,MATCH('DPMS - Breakup of AUM - NA'!$B221,Raw!$B$2:$B$512,0),2)</f>
        <v>INP000006536</v>
      </c>
      <c r="B221" s="1" t="s">
        <v>3894</v>
      </c>
      <c r="C221" t="str">
        <f>VLOOKUP($B221,Raw!$B$2:$DG$512,26,0)</f>
        <v>0</v>
      </c>
      <c r="D221" t="str">
        <f>VLOOKUP($B221,Raw!$B$2:$DG$512,27,0)</f>
        <v>0</v>
      </c>
      <c r="E221" t="str">
        <f>VLOOKUP($B221,Raw!$B$2:$DG$512,28,0)</f>
        <v>0</v>
      </c>
      <c r="F221" t="str">
        <f>VLOOKUP($B221,Raw!$B$2:$DG$512,29,0)</f>
        <v>0</v>
      </c>
      <c r="G221" t="str">
        <f>VLOOKUP($B221,Raw!$B$2:$DG$512,30,0)</f>
        <v>0</v>
      </c>
      <c r="H221" t="str">
        <f>VLOOKUP($B221,Raw!$B$2:$DG$512,31,0)</f>
        <v>0</v>
      </c>
      <c r="I221" t="str">
        <f>VLOOKUP($B221,Raw!$B$2:$DG$512,32,0)</f>
        <v>0</v>
      </c>
      <c r="J221" t="str">
        <f>VLOOKUP($B221,Raw!$B$2:$DG$512,33,0)</f>
        <v>0</v>
      </c>
      <c r="K221" t="str">
        <f>VLOOKUP($B221,Raw!$B$2:$DG$512,34,0)</f>
        <v>0</v>
      </c>
      <c r="L221" t="str">
        <f>VLOOKUP($B221,Raw!$B$2:$DG$512,35,0)</f>
        <v>0</v>
      </c>
      <c r="M221" t="str">
        <f>VLOOKUP($B221,Raw!$B$2:$DG$512,36,0)</f>
        <v>0</v>
      </c>
      <c r="N221" t="str">
        <f>VLOOKUP($B221,Raw!$B$2:$DG$512,37,0)</f>
        <v>0</v>
      </c>
    </row>
    <row r="222" spans="1:14" x14ac:dyDescent="0.3">
      <c r="A222" t="str">
        <f>INDEX(Raw!$B$2:$C$512,MATCH('DPMS - Breakup of AUM - NA'!$B222,Raw!$B$2:$B$512,0),2)</f>
        <v>INP000007155</v>
      </c>
      <c r="B222" s="1" t="s">
        <v>3903</v>
      </c>
      <c r="C222" t="str">
        <f>VLOOKUP($B222,Raw!$B$2:$DG$512,26,0)</f>
        <v>47.64</v>
      </c>
      <c r="D222" t="str">
        <f>VLOOKUP($B222,Raw!$B$2:$DG$512,27,0)</f>
        <v>0</v>
      </c>
      <c r="E222" t="str">
        <f>VLOOKUP($B222,Raw!$B$2:$DG$512,28,0)</f>
        <v>0</v>
      </c>
      <c r="F222" t="str">
        <f>VLOOKUP($B222,Raw!$B$2:$DG$512,29,0)</f>
        <v>0</v>
      </c>
      <c r="G222" t="str">
        <f>VLOOKUP($B222,Raw!$B$2:$DG$512,30,0)</f>
        <v>0</v>
      </c>
      <c r="H222" t="str">
        <f>VLOOKUP($B222,Raw!$B$2:$DG$512,31,0)</f>
        <v>0</v>
      </c>
      <c r="I222" t="str">
        <f>VLOOKUP($B222,Raw!$B$2:$DG$512,32,0)</f>
        <v>0</v>
      </c>
      <c r="J222" t="str">
        <f>VLOOKUP($B222,Raw!$B$2:$DG$512,33,0)</f>
        <v>0</v>
      </c>
      <c r="K222" t="str">
        <f>VLOOKUP($B222,Raw!$B$2:$DG$512,34,0)</f>
        <v>0</v>
      </c>
      <c r="L222" t="str">
        <f>VLOOKUP($B222,Raw!$B$2:$DG$512,35,0)</f>
        <v>0</v>
      </c>
      <c r="M222" t="str">
        <f>VLOOKUP($B222,Raw!$B$2:$DG$512,36,0)</f>
        <v>0.67</v>
      </c>
      <c r="N222" t="str">
        <f>VLOOKUP($B222,Raw!$B$2:$DG$512,37,0)</f>
        <v>48.31</v>
      </c>
    </row>
    <row r="223" spans="1:14" x14ac:dyDescent="0.3">
      <c r="A223" t="str">
        <f>INDEX(Raw!$B$2:$C$512,MATCH('DPMS - Breakup of AUM - NA'!$B223,Raw!$B$2:$B$512,0),2)</f>
        <v>INP000007605</v>
      </c>
      <c r="B223" s="1" t="s">
        <v>3919</v>
      </c>
      <c r="C223" t="str">
        <f>VLOOKUP($B223,Raw!$B$2:$DG$512,26,0)</f>
        <v>98.75</v>
      </c>
      <c r="D223" t="str">
        <f>VLOOKUP($B223,Raw!$B$2:$DG$512,27,0)</f>
        <v>0</v>
      </c>
      <c r="E223" t="str">
        <f>VLOOKUP($B223,Raw!$B$2:$DG$512,28,0)</f>
        <v>0</v>
      </c>
      <c r="F223" t="str">
        <f>VLOOKUP($B223,Raw!$B$2:$DG$512,29,0)</f>
        <v>0</v>
      </c>
      <c r="G223" t="str">
        <f>VLOOKUP($B223,Raw!$B$2:$DG$512,30,0)</f>
        <v>0</v>
      </c>
      <c r="H223" t="str">
        <f>VLOOKUP($B223,Raw!$B$2:$DG$512,31,0)</f>
        <v>0</v>
      </c>
      <c r="I223" t="str">
        <f>VLOOKUP($B223,Raw!$B$2:$DG$512,32,0)</f>
        <v>0</v>
      </c>
      <c r="J223" t="str">
        <f>VLOOKUP($B223,Raw!$B$2:$DG$512,33,0)</f>
        <v>0</v>
      </c>
      <c r="K223" t="str">
        <f>VLOOKUP($B223,Raw!$B$2:$DG$512,34,0)</f>
        <v>0</v>
      </c>
      <c r="L223" t="str">
        <f>VLOOKUP($B223,Raw!$B$2:$DG$512,35,0)</f>
        <v>0</v>
      </c>
      <c r="M223" t="str">
        <f>VLOOKUP($B223,Raw!$B$2:$DG$512,36,0)</f>
        <v>12.49</v>
      </c>
      <c r="N223" t="str">
        <f>VLOOKUP($B223,Raw!$B$2:$DG$512,37,0)</f>
        <v>111.24</v>
      </c>
    </row>
    <row r="224" spans="1:14" x14ac:dyDescent="0.3">
      <c r="A224" t="str">
        <f>INDEX(Raw!$B$2:$C$512,MATCH('DPMS - Breakup of AUM - NA'!$B224,Raw!$B$2:$B$512,0),2)</f>
        <v>INP000005722</v>
      </c>
      <c r="B224" s="1" t="s">
        <v>3931</v>
      </c>
      <c r="C224" t="str">
        <f>VLOOKUP($B224,Raw!$B$2:$DG$512,26,0)</f>
        <v>523.53</v>
      </c>
      <c r="D224" t="str">
        <f>VLOOKUP($B224,Raw!$B$2:$DG$512,27,0)</f>
        <v>0</v>
      </c>
      <c r="E224" t="str">
        <f>VLOOKUP($B224,Raw!$B$2:$DG$512,28,0)</f>
        <v>0</v>
      </c>
      <c r="F224" t="str">
        <f>VLOOKUP($B224,Raw!$B$2:$DG$512,29,0)</f>
        <v>0</v>
      </c>
      <c r="G224" t="str">
        <f>VLOOKUP($B224,Raw!$B$2:$DG$512,30,0)</f>
        <v>0</v>
      </c>
      <c r="H224" t="str">
        <f>VLOOKUP($B224,Raw!$B$2:$DG$512,31,0)</f>
        <v>0</v>
      </c>
      <c r="I224" t="str">
        <f>VLOOKUP($B224,Raw!$B$2:$DG$512,32,0)</f>
        <v>0</v>
      </c>
      <c r="J224" t="str">
        <f>VLOOKUP($B224,Raw!$B$2:$DG$512,33,0)</f>
        <v>0</v>
      </c>
      <c r="K224" t="str">
        <f>VLOOKUP($B224,Raw!$B$2:$DG$512,34,0)</f>
        <v>0</v>
      </c>
      <c r="L224" t="str">
        <f>VLOOKUP($B224,Raw!$B$2:$DG$512,35,0)</f>
        <v>19.2</v>
      </c>
      <c r="M224" t="str">
        <f>VLOOKUP($B224,Raw!$B$2:$DG$512,36,0)</f>
        <v>19.42</v>
      </c>
      <c r="N224" t="str">
        <f>VLOOKUP($B224,Raw!$B$2:$DG$512,37,0)</f>
        <v>562.15</v>
      </c>
    </row>
    <row r="225" spans="1:14" x14ac:dyDescent="0.3">
      <c r="A225" t="str">
        <f>INDEX(Raw!$B$2:$C$512,MATCH('DPMS - Breakup of AUM - NA'!$B225,Raw!$B$2:$B$512,0),2)</f>
        <v>INP000006183</v>
      </c>
      <c r="B225" s="1" t="s">
        <v>3952</v>
      </c>
      <c r="C225" t="str">
        <f>VLOOKUP($B225,Raw!$B$2:$DG$512,26,0)</f>
        <v>6726.35</v>
      </c>
      <c r="D225" t="str">
        <f>VLOOKUP($B225,Raw!$B$2:$DG$512,27,0)</f>
        <v>0</v>
      </c>
      <c r="E225" t="str">
        <f>VLOOKUP($B225,Raw!$B$2:$DG$512,28,0)</f>
        <v>0</v>
      </c>
      <c r="F225" t="str">
        <f>VLOOKUP($B225,Raw!$B$2:$DG$512,29,0)</f>
        <v>0</v>
      </c>
      <c r="G225" t="str">
        <f>VLOOKUP($B225,Raw!$B$2:$DG$512,30,0)</f>
        <v>0</v>
      </c>
      <c r="H225" t="str">
        <f>VLOOKUP($B225,Raw!$B$2:$DG$512,31,0)</f>
        <v>0</v>
      </c>
      <c r="I225" t="str">
        <f>VLOOKUP($B225,Raw!$B$2:$DG$512,32,0)</f>
        <v>0</v>
      </c>
      <c r="J225" t="str">
        <f>VLOOKUP($B225,Raw!$B$2:$DG$512,33,0)</f>
        <v>0</v>
      </c>
      <c r="K225" t="str">
        <f>VLOOKUP($B225,Raw!$B$2:$DG$512,34,0)</f>
        <v>0</v>
      </c>
      <c r="L225" t="str">
        <f>VLOOKUP($B225,Raw!$B$2:$DG$512,35,0)</f>
        <v>7.4</v>
      </c>
      <c r="M225" t="str">
        <f>VLOOKUP($B225,Raw!$B$2:$DG$512,36,0)</f>
        <v>181.34</v>
      </c>
      <c r="N225" t="str">
        <f>VLOOKUP($B225,Raw!$B$2:$DG$512,37,0)</f>
        <v>6915.08</v>
      </c>
    </row>
    <row r="226" spans="1:14" x14ac:dyDescent="0.3">
      <c r="A226" t="str">
        <f>INDEX(Raw!$B$2:$C$512,MATCH('DPMS - Breakup of AUM - NA'!$B226,Raw!$B$2:$B$512,0),2)</f>
        <v>INP000005117</v>
      </c>
      <c r="B226" s="1" t="s">
        <v>3986</v>
      </c>
      <c r="C226" t="str">
        <f>VLOOKUP($B226,Raw!$B$2:$DG$512,26,0)</f>
        <v>71.33</v>
      </c>
      <c r="D226" t="str">
        <f>VLOOKUP($B226,Raw!$B$2:$DG$512,27,0)</f>
        <v>0</v>
      </c>
      <c r="E226" t="str">
        <f>VLOOKUP($B226,Raw!$B$2:$DG$512,28,0)</f>
        <v>0</v>
      </c>
      <c r="F226" t="str">
        <f>VLOOKUP($B226,Raw!$B$2:$DG$512,29,0)</f>
        <v>0</v>
      </c>
      <c r="G226" t="str">
        <f>VLOOKUP($B226,Raw!$B$2:$DG$512,30,0)</f>
        <v>0</v>
      </c>
      <c r="H226" t="str">
        <f>VLOOKUP($B226,Raw!$B$2:$DG$512,31,0)</f>
        <v>0</v>
      </c>
      <c r="I226" t="str">
        <f>VLOOKUP($B226,Raw!$B$2:$DG$512,32,0)</f>
        <v>0</v>
      </c>
      <c r="J226" t="str">
        <f>VLOOKUP($B226,Raw!$B$2:$DG$512,33,0)</f>
        <v>0</v>
      </c>
      <c r="K226" t="str">
        <f>VLOOKUP($B226,Raw!$B$2:$DG$512,34,0)</f>
        <v>0</v>
      </c>
      <c r="L226" t="str">
        <f>VLOOKUP($B226,Raw!$B$2:$DG$512,35,0)</f>
        <v>10.38</v>
      </c>
      <c r="M226" t="str">
        <f>VLOOKUP($B226,Raw!$B$2:$DG$512,36,0)</f>
        <v>0</v>
      </c>
      <c r="N226" t="str">
        <f>VLOOKUP($B226,Raw!$B$2:$DG$512,37,0)</f>
        <v>81.71</v>
      </c>
    </row>
    <row r="227" spans="1:14" x14ac:dyDescent="0.3">
      <c r="A227" t="str">
        <f>INDEX(Raw!$B$2:$C$512,MATCH('DPMS - Breakup of AUM - NA'!$B227,Raw!$B$2:$B$512,0),2)</f>
        <v>INP000001637</v>
      </c>
      <c r="B227" s="1" t="s">
        <v>3995</v>
      </c>
      <c r="C227" t="str">
        <f>VLOOKUP($B227,Raw!$B$2:$DG$512,26,0)</f>
        <v>494.05712</v>
      </c>
      <c r="D227" t="str">
        <f>VLOOKUP($B227,Raw!$B$2:$DG$512,27,0)</f>
        <v>0</v>
      </c>
      <c r="E227" t="str">
        <f>VLOOKUP($B227,Raw!$B$2:$DG$512,28,0)</f>
        <v>0</v>
      </c>
      <c r="F227" t="str">
        <f>VLOOKUP($B227,Raw!$B$2:$DG$512,29,0)</f>
        <v>50.33</v>
      </c>
      <c r="G227" t="str">
        <f>VLOOKUP($B227,Raw!$B$2:$DG$512,30,0)</f>
        <v>0</v>
      </c>
      <c r="H227" t="str">
        <f>VLOOKUP($B227,Raw!$B$2:$DG$512,31,0)</f>
        <v>0</v>
      </c>
      <c r="I227" t="str">
        <f>VLOOKUP($B227,Raw!$B$2:$DG$512,32,0)</f>
        <v>0.27</v>
      </c>
      <c r="J227" t="str">
        <f>VLOOKUP($B227,Raw!$B$2:$DG$512,33,0)</f>
        <v>0</v>
      </c>
      <c r="K227" t="str">
        <f>VLOOKUP($B227,Raw!$B$2:$DG$512,34,0)</f>
        <v>-0.17</v>
      </c>
      <c r="L227" t="str">
        <f>VLOOKUP($B227,Raw!$B$2:$DG$512,35,0)</f>
        <v>0.00007</v>
      </c>
      <c r="M227" t="str">
        <f>VLOOKUP($B227,Raw!$B$2:$DG$512,36,0)</f>
        <v>23.7103</v>
      </c>
      <c r="N227" t="str">
        <f>VLOOKUP($B227,Raw!$B$2:$DG$512,37,0)</f>
        <v>568.19749</v>
      </c>
    </row>
    <row r="228" spans="1:14" x14ac:dyDescent="0.3">
      <c r="A228" t="str">
        <f>INDEX(Raw!$B$2:$C$512,MATCH('DPMS - Breakup of AUM - NA'!$B228,Raw!$B$2:$B$512,0),2)</f>
        <v>INP000007313</v>
      </c>
      <c r="B228" s="1" t="s">
        <v>4011</v>
      </c>
      <c r="C228" t="str">
        <f>VLOOKUP($B228,Raw!$B$2:$DG$512,26,0)</f>
        <v>113.58773</v>
      </c>
      <c r="D228" t="str">
        <f>VLOOKUP($B228,Raw!$B$2:$DG$512,27,0)</f>
        <v>0</v>
      </c>
      <c r="E228" t="str">
        <f>VLOOKUP($B228,Raw!$B$2:$DG$512,28,0)</f>
        <v>9.58857</v>
      </c>
      <c r="F228" t="str">
        <f>VLOOKUP($B228,Raw!$B$2:$DG$512,29,0)</f>
        <v>0</v>
      </c>
      <c r="G228" t="str">
        <f>VLOOKUP($B228,Raw!$B$2:$DG$512,30,0)</f>
        <v>0.553</v>
      </c>
      <c r="H228" t="str">
        <f>VLOOKUP($B228,Raw!$B$2:$DG$512,31,0)</f>
        <v>0</v>
      </c>
      <c r="I228" t="str">
        <f>VLOOKUP($B228,Raw!$B$2:$DG$512,32,0)</f>
        <v>0</v>
      </c>
      <c r="J228" t="str">
        <f>VLOOKUP($B228,Raw!$B$2:$DG$512,33,0)</f>
        <v>0</v>
      </c>
      <c r="K228" t="str">
        <f>VLOOKUP($B228,Raw!$B$2:$DG$512,34,0)</f>
        <v>0</v>
      </c>
      <c r="L228" t="str">
        <f>VLOOKUP($B228,Raw!$B$2:$DG$512,35,0)</f>
        <v>0.01628</v>
      </c>
      <c r="M228" t="str">
        <f>VLOOKUP($B228,Raw!$B$2:$DG$512,36,0)</f>
        <v>7.97964</v>
      </c>
      <c r="N228" t="str">
        <f>VLOOKUP($B228,Raw!$B$2:$DG$512,37,0)</f>
        <v>131.72522</v>
      </c>
    </row>
    <row r="229" spans="1:14" x14ac:dyDescent="0.3">
      <c r="A229" t="str">
        <f>INDEX(Raw!$B$2:$C$512,MATCH('DPMS - Breakup of AUM - NA'!$B229,Raw!$B$2:$B$512,0),2)</f>
        <v>INP000005971</v>
      </c>
      <c r="B229" s="1" t="s">
        <v>4034</v>
      </c>
      <c r="C229" t="str">
        <f>VLOOKUP($B229,Raw!$B$2:$DG$512,26,0)</f>
        <v>156.59</v>
      </c>
      <c r="D229" t="str">
        <f>VLOOKUP($B229,Raw!$B$2:$DG$512,27,0)</f>
        <v>1.56</v>
      </c>
      <c r="E229" t="str">
        <f>VLOOKUP($B229,Raw!$B$2:$DG$512,28,0)</f>
        <v>0</v>
      </c>
      <c r="F229" t="str">
        <f>VLOOKUP($B229,Raw!$B$2:$DG$512,29,0)</f>
        <v>0</v>
      </c>
      <c r="G229" t="str">
        <f>VLOOKUP($B229,Raw!$B$2:$DG$512,30,0)</f>
        <v>0</v>
      </c>
      <c r="H229" t="str">
        <f>VLOOKUP($B229,Raw!$B$2:$DG$512,31,0)</f>
        <v>0</v>
      </c>
      <c r="I229" t="str">
        <f>VLOOKUP($B229,Raw!$B$2:$DG$512,32,0)</f>
        <v>0</v>
      </c>
      <c r="J229" t="str">
        <f>VLOOKUP($B229,Raw!$B$2:$DG$512,33,0)</f>
        <v>0</v>
      </c>
      <c r="K229" t="str">
        <f>VLOOKUP($B229,Raw!$B$2:$DG$512,34,0)</f>
        <v>0</v>
      </c>
      <c r="L229" t="str">
        <f>VLOOKUP($B229,Raw!$B$2:$DG$512,35,0)</f>
        <v>7.7</v>
      </c>
      <c r="M229" t="str">
        <f>VLOOKUP($B229,Raw!$B$2:$DG$512,36,0)</f>
        <v>4.86</v>
      </c>
      <c r="N229" t="str">
        <f>VLOOKUP($B229,Raw!$B$2:$DG$512,37,0)</f>
        <v>170.71</v>
      </c>
    </row>
    <row r="230" spans="1:14" x14ac:dyDescent="0.3">
      <c r="A230" t="str">
        <f>INDEX(Raw!$B$2:$C$512,MATCH('DPMS - Breakup of AUM - NA'!$B230,Raw!$B$2:$B$512,0),2)</f>
        <v>INP000006846</v>
      </c>
      <c r="B230" s="1" t="s">
        <v>4050</v>
      </c>
      <c r="C230" t="str">
        <f>VLOOKUP($B230,Raw!$B$2:$DG$512,26,0)</f>
        <v>2.09</v>
      </c>
      <c r="D230" t="str">
        <f>VLOOKUP($B230,Raw!$B$2:$DG$512,27,0)</f>
        <v>0</v>
      </c>
      <c r="E230" t="str">
        <f>VLOOKUP($B230,Raw!$B$2:$DG$512,28,0)</f>
        <v>0.07</v>
      </c>
      <c r="F230" t="str">
        <f>VLOOKUP($B230,Raw!$B$2:$DG$512,29,0)</f>
        <v>0</v>
      </c>
      <c r="G230" t="str">
        <f>VLOOKUP($B230,Raw!$B$2:$DG$512,30,0)</f>
        <v>0</v>
      </c>
      <c r="H230" t="str">
        <f>VLOOKUP($B230,Raw!$B$2:$DG$512,31,0)</f>
        <v>0</v>
      </c>
      <c r="I230" t="str">
        <f>VLOOKUP($B230,Raw!$B$2:$DG$512,32,0)</f>
        <v>0</v>
      </c>
      <c r="J230" t="str">
        <f>VLOOKUP($B230,Raw!$B$2:$DG$512,33,0)</f>
        <v>0</v>
      </c>
      <c r="K230" t="str">
        <f>VLOOKUP($B230,Raw!$B$2:$DG$512,34,0)</f>
        <v>0</v>
      </c>
      <c r="L230" t="str">
        <f>VLOOKUP($B230,Raw!$B$2:$DG$512,35,0)</f>
        <v>0.43</v>
      </c>
      <c r="M230" t="str">
        <f>VLOOKUP($B230,Raw!$B$2:$DG$512,36,0)</f>
        <v>0.05</v>
      </c>
      <c r="N230" t="str">
        <f>VLOOKUP($B230,Raw!$B$2:$DG$512,37,0)</f>
        <v>2.64</v>
      </c>
    </row>
    <row r="231" spans="1:14" x14ac:dyDescent="0.3">
      <c r="A231" t="str">
        <f>INDEX(Raw!$B$2:$C$512,MATCH('DPMS - Breakup of AUM - NA'!$B231,Raw!$B$2:$B$512,0),2)</f>
        <v>INP000006086</v>
      </c>
      <c r="B231" s="1" t="s">
        <v>4062</v>
      </c>
      <c r="C231" t="str">
        <f>VLOOKUP($B231,Raw!$B$2:$DG$512,26,0)</f>
        <v>84.16</v>
      </c>
      <c r="D231" t="str">
        <f>VLOOKUP($B231,Raw!$B$2:$DG$512,27,0)</f>
        <v>0</v>
      </c>
      <c r="E231" t="str">
        <f>VLOOKUP($B231,Raw!$B$2:$DG$512,28,0)</f>
        <v>0</v>
      </c>
      <c r="F231" t="str">
        <f>VLOOKUP($B231,Raw!$B$2:$DG$512,29,0)</f>
        <v>0</v>
      </c>
      <c r="G231" t="str">
        <f>VLOOKUP($B231,Raw!$B$2:$DG$512,30,0)</f>
        <v>0</v>
      </c>
      <c r="H231" t="str">
        <f>VLOOKUP($B231,Raw!$B$2:$DG$512,31,0)</f>
        <v>0</v>
      </c>
      <c r="I231" t="str">
        <f>VLOOKUP($B231,Raw!$B$2:$DG$512,32,0)</f>
        <v>0</v>
      </c>
      <c r="J231" t="str">
        <f>VLOOKUP($B231,Raw!$B$2:$DG$512,33,0)</f>
        <v>0</v>
      </c>
      <c r="K231" t="str">
        <f>VLOOKUP($B231,Raw!$B$2:$DG$512,34,0)</f>
        <v>0</v>
      </c>
      <c r="L231" t="str">
        <f>VLOOKUP($B231,Raw!$B$2:$DG$512,35,0)</f>
        <v>0</v>
      </c>
      <c r="M231" t="str">
        <f>VLOOKUP($B231,Raw!$B$2:$DG$512,36,0)</f>
        <v>0.4</v>
      </c>
      <c r="N231" t="str">
        <f>VLOOKUP($B231,Raw!$B$2:$DG$512,37,0)</f>
        <v>84.55</v>
      </c>
    </row>
    <row r="232" spans="1:14" x14ac:dyDescent="0.3">
      <c r="A232" t="str">
        <f>INDEX(Raw!$B$2:$C$512,MATCH('DPMS - Breakup of AUM - NA'!$B232,Raw!$B$2:$B$512,0),2)</f>
        <v>INP000002643</v>
      </c>
      <c r="B232" s="1" t="s">
        <v>4075</v>
      </c>
      <c r="C232" t="str">
        <f>VLOOKUP($B232,Raw!$B$2:$DG$512,26,0)</f>
        <v>0</v>
      </c>
      <c r="D232" t="str">
        <f>VLOOKUP($B232,Raw!$B$2:$DG$512,27,0)</f>
        <v>0</v>
      </c>
      <c r="E232" t="str">
        <f>VLOOKUP($B232,Raw!$B$2:$DG$512,28,0)</f>
        <v>0</v>
      </c>
      <c r="F232" t="str">
        <f>VLOOKUP($B232,Raw!$B$2:$DG$512,29,0)</f>
        <v>0</v>
      </c>
      <c r="G232" t="str">
        <f>VLOOKUP($B232,Raw!$B$2:$DG$512,30,0)</f>
        <v>0</v>
      </c>
      <c r="H232" t="str">
        <f>VLOOKUP($B232,Raw!$B$2:$DG$512,31,0)</f>
        <v>6.39</v>
      </c>
      <c r="I232" t="str">
        <f>VLOOKUP($B232,Raw!$B$2:$DG$512,32,0)</f>
        <v>0</v>
      </c>
      <c r="J232" t="str">
        <f>VLOOKUP($B232,Raw!$B$2:$DG$512,33,0)</f>
        <v>0</v>
      </c>
      <c r="K232" t="str">
        <f>VLOOKUP($B232,Raw!$B$2:$DG$512,34,0)</f>
        <v>0</v>
      </c>
      <c r="L232" t="str">
        <f>VLOOKUP($B232,Raw!$B$2:$DG$512,35,0)</f>
        <v>0</v>
      </c>
      <c r="M232" t="str">
        <f>VLOOKUP($B232,Raw!$B$2:$DG$512,36,0)</f>
        <v>0</v>
      </c>
      <c r="N232" t="str">
        <f>VLOOKUP($B232,Raw!$B$2:$DG$512,37,0)</f>
        <v>6.39</v>
      </c>
    </row>
    <row r="233" spans="1:14" x14ac:dyDescent="0.3">
      <c r="A233" t="str">
        <f>INDEX(Raw!$B$2:$C$512,MATCH('DPMS - Breakup of AUM - NA'!$B233,Raw!$B$2:$B$512,0),2)</f>
        <v>INP000001447</v>
      </c>
      <c r="B233" s="1" t="s">
        <v>4083</v>
      </c>
      <c r="C233" t="str">
        <f>VLOOKUP($B233,Raw!$B$2:$DG$512,26,0)</f>
        <v>0</v>
      </c>
      <c r="D233" t="str">
        <f>VLOOKUP($B233,Raw!$B$2:$DG$512,27,0)</f>
        <v>0</v>
      </c>
      <c r="E233" t="str">
        <f>VLOOKUP($B233,Raw!$B$2:$DG$512,28,0)</f>
        <v>0</v>
      </c>
      <c r="F233" t="str">
        <f>VLOOKUP($B233,Raw!$B$2:$DG$512,29,0)</f>
        <v>0</v>
      </c>
      <c r="G233" t="str">
        <f>VLOOKUP($B233,Raw!$B$2:$DG$512,30,0)</f>
        <v>0</v>
      </c>
      <c r="H233" t="str">
        <f>VLOOKUP($B233,Raw!$B$2:$DG$512,31,0)</f>
        <v>0</v>
      </c>
      <c r="I233" t="str">
        <f>VLOOKUP($B233,Raw!$B$2:$DG$512,32,0)</f>
        <v>0</v>
      </c>
      <c r="J233" t="str">
        <f>VLOOKUP($B233,Raw!$B$2:$DG$512,33,0)</f>
        <v>0</v>
      </c>
      <c r="K233" t="str">
        <f>VLOOKUP($B233,Raw!$B$2:$DG$512,34,0)</f>
        <v>0</v>
      </c>
      <c r="L233" t="str">
        <f>VLOOKUP($B233,Raw!$B$2:$DG$512,35,0)</f>
        <v>0</v>
      </c>
      <c r="M233" t="str">
        <f>VLOOKUP($B233,Raw!$B$2:$DG$512,36,0)</f>
        <v>0</v>
      </c>
      <c r="N233" t="str">
        <f>VLOOKUP($B233,Raw!$B$2:$DG$512,37,0)</f>
        <v>0</v>
      </c>
    </row>
    <row r="234" spans="1:14" x14ac:dyDescent="0.3">
      <c r="A234" t="str">
        <f>INDEX(Raw!$B$2:$C$512,MATCH('DPMS - Breakup of AUM - NA'!$B234,Raw!$B$2:$B$512,0),2)</f>
        <v>INP000006730</v>
      </c>
      <c r="B234" s="1" t="s">
        <v>4088</v>
      </c>
      <c r="C234" t="str">
        <f>VLOOKUP($B234,Raw!$B$2:$DG$512,26,0)</f>
        <v>212.29</v>
      </c>
      <c r="D234" t="str">
        <f>VLOOKUP($B234,Raw!$B$2:$DG$512,27,0)</f>
        <v>0.19</v>
      </c>
      <c r="E234" t="str">
        <f>VLOOKUP($B234,Raw!$B$2:$DG$512,28,0)</f>
        <v>0</v>
      </c>
      <c r="F234" t="str">
        <f>VLOOKUP($B234,Raw!$B$2:$DG$512,29,0)</f>
        <v>0</v>
      </c>
      <c r="G234" t="str">
        <f>VLOOKUP($B234,Raw!$B$2:$DG$512,30,0)</f>
        <v>0</v>
      </c>
      <c r="H234" t="str">
        <f>VLOOKUP($B234,Raw!$B$2:$DG$512,31,0)</f>
        <v>0</v>
      </c>
      <c r="I234" t="str">
        <f>VLOOKUP($B234,Raw!$B$2:$DG$512,32,0)</f>
        <v>0</v>
      </c>
      <c r="J234" t="str">
        <f>VLOOKUP($B234,Raw!$B$2:$DG$512,33,0)</f>
        <v>0</v>
      </c>
      <c r="K234" t="str">
        <f>VLOOKUP($B234,Raw!$B$2:$DG$512,34,0)</f>
        <v>0</v>
      </c>
      <c r="L234" t="str">
        <f>VLOOKUP($B234,Raw!$B$2:$DG$512,35,0)</f>
        <v>2.31</v>
      </c>
      <c r="M234" t="str">
        <f>VLOOKUP($B234,Raw!$B$2:$DG$512,36,0)</f>
        <v>5.45</v>
      </c>
      <c r="N234" t="str">
        <f>VLOOKUP($B234,Raw!$B$2:$DG$512,37,0)</f>
        <v>220.24</v>
      </c>
    </row>
    <row r="235" spans="1:14" x14ac:dyDescent="0.3">
      <c r="A235" t="str">
        <f>INDEX(Raw!$B$2:$C$512,MATCH('DPMS - Breakup of AUM - NA'!$B235,Raw!$B$2:$B$512,0),2)</f>
        <v>INP000001413</v>
      </c>
      <c r="B235" s="1" t="s">
        <v>4102</v>
      </c>
      <c r="C235" t="str">
        <f>VLOOKUP($B235,Raw!$B$2:$DG$512,26,0)</f>
        <v>1797.73</v>
      </c>
      <c r="D235" t="str">
        <f>VLOOKUP($B235,Raw!$B$2:$DG$512,27,0)</f>
        <v>0</v>
      </c>
      <c r="E235" t="str">
        <f>VLOOKUP($B235,Raw!$B$2:$DG$512,28,0)</f>
        <v>0</v>
      </c>
      <c r="F235" t="str">
        <f>VLOOKUP($B235,Raw!$B$2:$DG$512,29,0)</f>
        <v>0</v>
      </c>
      <c r="G235" t="str">
        <f>VLOOKUP($B235,Raw!$B$2:$DG$512,30,0)</f>
        <v>0</v>
      </c>
      <c r="H235" t="str">
        <f>VLOOKUP($B235,Raw!$B$2:$DG$512,31,0)</f>
        <v>0</v>
      </c>
      <c r="I235" t="str">
        <f>VLOOKUP($B235,Raw!$B$2:$DG$512,32,0)</f>
        <v>0</v>
      </c>
      <c r="J235" t="str">
        <f>VLOOKUP($B235,Raw!$B$2:$DG$512,33,0)</f>
        <v>0</v>
      </c>
      <c r="K235" t="str">
        <f>VLOOKUP($B235,Raw!$B$2:$DG$512,34,0)</f>
        <v>0</v>
      </c>
      <c r="L235" t="str">
        <f>VLOOKUP($B235,Raw!$B$2:$DG$512,35,0)</f>
        <v>0</v>
      </c>
      <c r="M235" t="str">
        <f>VLOOKUP($B235,Raw!$B$2:$DG$512,36,0)</f>
        <v>40.45</v>
      </c>
      <c r="N235" t="str">
        <f>VLOOKUP($B235,Raw!$B$2:$DG$512,37,0)</f>
        <v>1838.18</v>
      </c>
    </row>
    <row r="236" spans="1:14" x14ac:dyDescent="0.3">
      <c r="A236" t="str">
        <f>INDEX(Raw!$B$2:$C$512,MATCH('DPMS - Breakup of AUM - NA'!$B236,Raw!$B$2:$B$512,0),2)</f>
        <v>INP000004920</v>
      </c>
      <c r="B236" s="1" t="s">
        <v>4112</v>
      </c>
      <c r="C236" t="str">
        <f>VLOOKUP($B236,Raw!$B$2:$DG$512,26,0)</f>
        <v>0</v>
      </c>
      <c r="D236" t="str">
        <f>VLOOKUP($B236,Raw!$B$2:$DG$512,27,0)</f>
        <v>28.35</v>
      </c>
      <c r="E236" t="str">
        <f>VLOOKUP($B236,Raw!$B$2:$DG$512,28,0)</f>
        <v>0</v>
      </c>
      <c r="F236" t="str">
        <f>VLOOKUP($B236,Raw!$B$2:$DG$512,29,0)</f>
        <v>0</v>
      </c>
      <c r="G236" t="str">
        <f>VLOOKUP($B236,Raw!$B$2:$DG$512,30,0)</f>
        <v>0</v>
      </c>
      <c r="H236" t="str">
        <f>VLOOKUP($B236,Raw!$B$2:$DG$512,31,0)</f>
        <v>0</v>
      </c>
      <c r="I236" t="str">
        <f>VLOOKUP($B236,Raw!$B$2:$DG$512,32,0)</f>
        <v>0</v>
      </c>
      <c r="J236" t="str">
        <f>VLOOKUP($B236,Raw!$B$2:$DG$512,33,0)</f>
        <v>0</v>
      </c>
      <c r="K236" t="str">
        <f>VLOOKUP($B236,Raw!$B$2:$DG$512,34,0)</f>
        <v>0</v>
      </c>
      <c r="L236" t="str">
        <f>VLOOKUP($B236,Raw!$B$2:$DG$512,35,0)</f>
        <v>0</v>
      </c>
      <c r="M236" t="str">
        <f>VLOOKUP($B236,Raw!$B$2:$DG$512,36,0)</f>
        <v>0</v>
      </c>
      <c r="N236" t="str">
        <f>VLOOKUP($B236,Raw!$B$2:$DG$512,37,0)</f>
        <v>28.35</v>
      </c>
    </row>
    <row r="237" spans="1:14" x14ac:dyDescent="0.3">
      <c r="A237" t="str">
        <f>INDEX(Raw!$B$2:$C$512,MATCH('DPMS - Breakup of AUM - NA'!$B237,Raw!$B$2:$B$512,0),2)</f>
        <v>INP000004482</v>
      </c>
      <c r="B237" s="1" t="s">
        <v>4126</v>
      </c>
      <c r="C237" t="str">
        <f>VLOOKUP($B237,Raw!$B$2:$DG$512,26,0)</f>
        <v>160.66</v>
      </c>
      <c r="D237" t="str">
        <f>VLOOKUP($B237,Raw!$B$2:$DG$512,27,0)</f>
        <v>0.5</v>
      </c>
      <c r="E237" t="str">
        <f>VLOOKUP($B237,Raw!$B$2:$DG$512,28,0)</f>
        <v>1.35</v>
      </c>
      <c r="F237" t="str">
        <f>VLOOKUP($B237,Raw!$B$2:$DG$512,29,0)</f>
        <v>0</v>
      </c>
      <c r="G237" t="str">
        <f>VLOOKUP($B237,Raw!$B$2:$DG$512,30,0)</f>
        <v>0</v>
      </c>
      <c r="H237" t="str">
        <f>VLOOKUP($B237,Raw!$B$2:$DG$512,31,0)</f>
        <v>0</v>
      </c>
      <c r="I237" t="str">
        <f>VLOOKUP($B237,Raw!$B$2:$DG$512,32,0)</f>
        <v>0</v>
      </c>
      <c r="J237" t="str">
        <f>VLOOKUP($B237,Raw!$B$2:$DG$512,33,0)</f>
        <v>0</v>
      </c>
      <c r="K237" t="str">
        <f>VLOOKUP($B237,Raw!$B$2:$DG$512,34,0)</f>
        <v>0</v>
      </c>
      <c r="L237" t="str">
        <f>VLOOKUP($B237,Raw!$B$2:$DG$512,35,0)</f>
        <v>13.21</v>
      </c>
      <c r="M237" t="str">
        <f>VLOOKUP($B237,Raw!$B$2:$DG$512,36,0)</f>
        <v>6.2</v>
      </c>
      <c r="N237" t="str">
        <f>VLOOKUP($B237,Raw!$B$2:$DG$512,37,0)</f>
        <v>181.92</v>
      </c>
    </row>
    <row r="238" spans="1:14" x14ac:dyDescent="0.3">
      <c r="A238" t="str">
        <f>INDEX(Raw!$B$2:$C$512,MATCH('DPMS - Breakup of AUM - NA'!$B238,Raw!$B$2:$B$512,0),2)</f>
        <v>INP000007216</v>
      </c>
      <c r="B238" s="1" t="s">
        <v>4145</v>
      </c>
      <c r="C238" t="str">
        <f>VLOOKUP($B238,Raw!$B$2:$DG$512,26,0)</f>
        <v>472.99</v>
      </c>
      <c r="D238" t="str">
        <f>VLOOKUP($B238,Raw!$B$2:$DG$512,27,0)</f>
        <v>0</v>
      </c>
      <c r="E238" t="str">
        <f>VLOOKUP($B238,Raw!$B$2:$DG$512,28,0)</f>
        <v>0</v>
      </c>
      <c r="F238" t="str">
        <f>VLOOKUP($B238,Raw!$B$2:$DG$512,29,0)</f>
        <v>0</v>
      </c>
      <c r="G238" t="str">
        <f>VLOOKUP($B238,Raw!$B$2:$DG$512,30,0)</f>
        <v>0</v>
      </c>
      <c r="H238" t="str">
        <f>VLOOKUP($B238,Raw!$B$2:$DG$512,31,0)</f>
        <v>0</v>
      </c>
      <c r="I238" t="str">
        <f>VLOOKUP($B238,Raw!$B$2:$DG$512,32,0)</f>
        <v>0</v>
      </c>
      <c r="J238" t="str">
        <f>VLOOKUP($B238,Raw!$B$2:$DG$512,33,0)</f>
        <v>0</v>
      </c>
      <c r="K238" t="str">
        <f>VLOOKUP($B238,Raw!$B$2:$DG$512,34,0)</f>
        <v>0</v>
      </c>
      <c r="L238" t="str">
        <f>VLOOKUP($B238,Raw!$B$2:$DG$512,35,0)</f>
        <v>0</v>
      </c>
      <c r="M238" t="str">
        <f>VLOOKUP($B238,Raw!$B$2:$DG$512,36,0)</f>
        <v>118.98</v>
      </c>
      <c r="N238" t="str">
        <f>VLOOKUP($B238,Raw!$B$2:$DG$512,37,0)</f>
        <v>591.97</v>
      </c>
    </row>
    <row r="239" spans="1:14" x14ac:dyDescent="0.3">
      <c r="A239" t="str">
        <f>INDEX(Raw!$B$2:$C$512,MATCH('DPMS - Breakup of AUM - NA'!$B239,Raw!$B$2:$B$512,0),2)</f>
        <v>INP000006059</v>
      </c>
      <c r="B239" s="1" t="s">
        <v>4163</v>
      </c>
      <c r="C239" t="str">
        <f>VLOOKUP($B239,Raw!$B$2:$DG$512,26,0)</f>
        <v>0</v>
      </c>
      <c r="D239" t="str">
        <f>VLOOKUP($B239,Raw!$B$2:$DG$512,27,0)</f>
        <v>0</v>
      </c>
      <c r="E239" t="str">
        <f>VLOOKUP($B239,Raw!$B$2:$DG$512,28,0)</f>
        <v>0</v>
      </c>
      <c r="F239" t="str">
        <f>VLOOKUP($B239,Raw!$B$2:$DG$512,29,0)</f>
        <v>0</v>
      </c>
      <c r="G239" t="str">
        <f>VLOOKUP($B239,Raw!$B$2:$DG$512,30,0)</f>
        <v>0</v>
      </c>
      <c r="H239" t="str">
        <f>VLOOKUP($B239,Raw!$B$2:$DG$512,31,0)</f>
        <v>0</v>
      </c>
      <c r="I239" t="str">
        <f>VLOOKUP($B239,Raw!$B$2:$DG$512,32,0)</f>
        <v>0</v>
      </c>
      <c r="J239" t="str">
        <f>VLOOKUP($B239,Raw!$B$2:$DG$512,33,0)</f>
        <v>0</v>
      </c>
      <c r="K239" t="str">
        <f>VLOOKUP($B239,Raw!$B$2:$DG$512,34,0)</f>
        <v>0</v>
      </c>
      <c r="L239" t="str">
        <f>VLOOKUP($B239,Raw!$B$2:$DG$512,35,0)</f>
        <v>0</v>
      </c>
      <c r="M239" t="str">
        <f>VLOOKUP($B239,Raw!$B$2:$DG$512,36,0)</f>
        <v>0</v>
      </c>
      <c r="N239" t="str">
        <f>VLOOKUP($B239,Raw!$B$2:$DG$512,37,0)</f>
        <v>0</v>
      </c>
    </row>
    <row r="240" spans="1:14" x14ac:dyDescent="0.3">
      <c r="A240" t="str">
        <f>INDEX(Raw!$B$2:$C$512,MATCH('DPMS - Breakup of AUM - NA'!$B240,Raw!$B$2:$B$512,0),2)</f>
        <v>INP000000670</v>
      </c>
      <c r="B240" s="1" t="s">
        <v>4172</v>
      </c>
      <c r="C240" t="str">
        <f>VLOOKUP($B240,Raw!$B$2:$DG$512,26,0)</f>
        <v>13327.35149</v>
      </c>
      <c r="D240" t="str">
        <f>VLOOKUP($B240,Raw!$B$2:$DG$512,27,0)</f>
        <v>0</v>
      </c>
      <c r="E240" t="str">
        <f>VLOOKUP($B240,Raw!$B$2:$DG$512,28,0)</f>
        <v>0</v>
      </c>
      <c r="F240" t="str">
        <f>VLOOKUP($B240,Raw!$B$2:$DG$512,29,0)</f>
        <v>0</v>
      </c>
      <c r="G240" t="str">
        <f>VLOOKUP($B240,Raw!$B$2:$DG$512,30,0)</f>
        <v>0</v>
      </c>
      <c r="H240" t="str">
        <f>VLOOKUP($B240,Raw!$B$2:$DG$512,31,0)</f>
        <v>0</v>
      </c>
      <c r="I240" t="str">
        <f>VLOOKUP($B240,Raw!$B$2:$DG$512,32,0)</f>
        <v>0</v>
      </c>
      <c r="J240" t="str">
        <f>VLOOKUP($B240,Raw!$B$2:$DG$512,33,0)</f>
        <v>0</v>
      </c>
      <c r="K240" t="str">
        <f>VLOOKUP($B240,Raw!$B$2:$DG$512,34,0)</f>
        <v>0</v>
      </c>
      <c r="L240" t="str">
        <f>VLOOKUP($B240,Raw!$B$2:$DG$512,35,0)</f>
        <v>128.17475</v>
      </c>
      <c r="M240" t="str">
        <f>VLOOKUP($B240,Raw!$B$2:$DG$512,36,0)</f>
        <v>200.91601</v>
      </c>
      <c r="N240" t="str">
        <f>VLOOKUP($B240,Raw!$B$2:$DG$512,37,0)</f>
        <v>13656.44227</v>
      </c>
    </row>
    <row r="241" spans="1:14" x14ac:dyDescent="0.3">
      <c r="A241" t="str">
        <f>INDEX(Raw!$B$2:$C$512,MATCH('DPMS - Breakup of AUM - NA'!$B241,Raw!$B$2:$B$512,0),2)</f>
        <v>INP000006776</v>
      </c>
      <c r="B241" s="1" t="s">
        <v>4187</v>
      </c>
      <c r="C241" t="str">
        <f>VLOOKUP($B241,Raw!$B$2:$DG$512,26,0)</f>
        <v>0</v>
      </c>
      <c r="D241" t="str">
        <f>VLOOKUP($B241,Raw!$B$2:$DG$512,27,0)</f>
        <v>0</v>
      </c>
      <c r="E241" t="str">
        <f>VLOOKUP($B241,Raw!$B$2:$DG$512,28,0)</f>
        <v>0</v>
      </c>
      <c r="F241" t="str">
        <f>VLOOKUP($B241,Raw!$B$2:$DG$512,29,0)</f>
        <v>0</v>
      </c>
      <c r="G241" t="str">
        <f>VLOOKUP($B241,Raw!$B$2:$DG$512,30,0)</f>
        <v>0</v>
      </c>
      <c r="H241" t="str">
        <f>VLOOKUP($B241,Raw!$B$2:$DG$512,31,0)</f>
        <v>0</v>
      </c>
      <c r="I241" t="str">
        <f>VLOOKUP($B241,Raw!$B$2:$DG$512,32,0)</f>
        <v>0</v>
      </c>
      <c r="J241" t="str">
        <f>VLOOKUP($B241,Raw!$B$2:$DG$512,33,0)</f>
        <v>0</v>
      </c>
      <c r="K241" t="str">
        <f>VLOOKUP($B241,Raw!$B$2:$DG$512,34,0)</f>
        <v>0</v>
      </c>
      <c r="L241" t="str">
        <f>VLOOKUP($B241,Raw!$B$2:$DG$512,35,0)</f>
        <v>0</v>
      </c>
      <c r="M241" t="str">
        <f>VLOOKUP($B241,Raw!$B$2:$DG$512,36,0)</f>
        <v>0</v>
      </c>
      <c r="N241" t="str">
        <f>VLOOKUP($B241,Raw!$B$2:$DG$512,37,0)</f>
        <v>0</v>
      </c>
    </row>
    <row r="242" spans="1:14" x14ac:dyDescent="0.3">
      <c r="A242" t="str">
        <f>INDEX(Raw!$B$2:$C$512,MATCH('DPMS - Breakup of AUM - NA'!$B242,Raw!$B$2:$B$512,0),2)</f>
        <v>INP000004409</v>
      </c>
      <c r="B242" s="1" t="s">
        <v>4198</v>
      </c>
      <c r="C242" t="str">
        <f>VLOOKUP($B242,Raw!$B$2:$DG$512,26,0)</f>
        <v>0</v>
      </c>
      <c r="D242" t="str">
        <f>VLOOKUP($B242,Raw!$B$2:$DG$512,27,0)</f>
        <v>0</v>
      </c>
      <c r="E242" t="str">
        <f>VLOOKUP($B242,Raw!$B$2:$DG$512,28,0)</f>
        <v>0</v>
      </c>
      <c r="F242" t="str">
        <f>VLOOKUP($B242,Raw!$B$2:$DG$512,29,0)</f>
        <v>0</v>
      </c>
      <c r="G242" t="str">
        <f>VLOOKUP($B242,Raw!$B$2:$DG$512,30,0)</f>
        <v>295.27</v>
      </c>
      <c r="H242" t="str">
        <f>VLOOKUP($B242,Raw!$B$2:$DG$512,31,0)</f>
        <v>0</v>
      </c>
      <c r="I242" t="str">
        <f>VLOOKUP($B242,Raw!$B$2:$DG$512,32,0)</f>
        <v>0</v>
      </c>
      <c r="J242" t="str">
        <f>VLOOKUP($B242,Raw!$B$2:$DG$512,33,0)</f>
        <v>0</v>
      </c>
      <c r="K242" t="str">
        <f>VLOOKUP($B242,Raw!$B$2:$DG$512,34,0)</f>
        <v>0</v>
      </c>
      <c r="L242" t="str">
        <f>VLOOKUP($B242,Raw!$B$2:$DG$512,35,0)</f>
        <v>971.21</v>
      </c>
      <c r="M242" t="str">
        <f>VLOOKUP($B242,Raw!$B$2:$DG$512,36,0)</f>
        <v>0.32</v>
      </c>
      <c r="N242" t="str">
        <f>VLOOKUP($B242,Raw!$B$2:$DG$512,37,0)</f>
        <v>1266.8</v>
      </c>
    </row>
    <row r="243" spans="1:14" x14ac:dyDescent="0.3">
      <c r="A243" t="str">
        <f>INDEX(Raw!$B$2:$C$512,MATCH('DPMS - Breakup of AUM - NA'!$B243,Raw!$B$2:$B$512,0),2)</f>
        <v>INP000006253</v>
      </c>
      <c r="B243" s="1" t="s">
        <v>4232</v>
      </c>
      <c r="C243" t="str">
        <f>VLOOKUP($B243,Raw!$B$2:$DG$512,26,0)</f>
        <v>45.67183</v>
      </c>
      <c r="D243" t="str">
        <f>VLOOKUP($B243,Raw!$B$2:$DG$512,27,0)</f>
        <v>0.0175</v>
      </c>
      <c r="E243" t="str">
        <f>VLOOKUP($B243,Raw!$B$2:$DG$512,28,0)</f>
        <v>0.52062</v>
      </c>
      <c r="F243" t="str">
        <f>VLOOKUP($B243,Raw!$B$2:$DG$512,29,0)</f>
        <v>0</v>
      </c>
      <c r="G243" t="str">
        <f>VLOOKUP($B243,Raw!$B$2:$DG$512,30,0)</f>
        <v>0</v>
      </c>
      <c r="H243" t="str">
        <f>VLOOKUP($B243,Raw!$B$2:$DG$512,31,0)</f>
        <v>0</v>
      </c>
      <c r="I243" t="str">
        <f>VLOOKUP($B243,Raw!$B$2:$DG$512,32,0)</f>
        <v>0</v>
      </c>
      <c r="J243" t="str">
        <f>VLOOKUP($B243,Raw!$B$2:$DG$512,33,0)</f>
        <v>0</v>
      </c>
      <c r="K243" t="str">
        <f>VLOOKUP($B243,Raw!$B$2:$DG$512,34,0)</f>
        <v>0</v>
      </c>
      <c r="L243" t="str">
        <f>VLOOKUP($B243,Raw!$B$2:$DG$512,35,0)</f>
        <v>2.90451</v>
      </c>
      <c r="M243" t="str">
        <f>VLOOKUP($B243,Raw!$B$2:$DG$512,36,0)</f>
        <v>3.14844</v>
      </c>
      <c r="N243" t="str">
        <f>VLOOKUP($B243,Raw!$B$2:$DG$512,37,0)</f>
        <v>52.26289</v>
      </c>
    </row>
    <row r="244" spans="1:14" x14ac:dyDescent="0.3">
      <c r="A244" t="str">
        <f>INDEX(Raw!$B$2:$C$512,MATCH('DPMS - Breakup of AUM - NA'!$B244,Raw!$B$2:$B$512,0),2)</f>
        <v>INP000002965</v>
      </c>
      <c r="B244" s="1" t="s">
        <v>4252</v>
      </c>
      <c r="C244" t="str">
        <f>VLOOKUP($B244,Raw!$B$2:$DG$512,26,0)</f>
        <v>1198.01</v>
      </c>
      <c r="D244" t="str">
        <f>VLOOKUP($B244,Raw!$B$2:$DG$512,27,0)</f>
        <v>0.2</v>
      </c>
      <c r="E244" t="str">
        <f>VLOOKUP($B244,Raw!$B$2:$DG$512,28,0)</f>
        <v>7.94</v>
      </c>
      <c r="F244" t="str">
        <f>VLOOKUP($B244,Raw!$B$2:$DG$512,29,0)</f>
        <v>0</v>
      </c>
      <c r="G244" t="str">
        <f>VLOOKUP($B244,Raw!$B$2:$DG$512,30,0)</f>
        <v>0</v>
      </c>
      <c r="H244" t="str">
        <f>VLOOKUP($B244,Raw!$B$2:$DG$512,31,0)</f>
        <v>0</v>
      </c>
      <c r="I244" t="str">
        <f>VLOOKUP($B244,Raw!$B$2:$DG$512,32,0)</f>
        <v>0</v>
      </c>
      <c r="J244" t="str">
        <f>VLOOKUP($B244,Raw!$B$2:$DG$512,33,0)</f>
        <v>0</v>
      </c>
      <c r="K244" t="str">
        <f>VLOOKUP($B244,Raw!$B$2:$DG$512,34,0)</f>
        <v>0</v>
      </c>
      <c r="L244" t="str">
        <f>VLOOKUP($B244,Raw!$B$2:$DG$512,35,0)</f>
        <v>236.05</v>
      </c>
      <c r="M244" t="str">
        <f>VLOOKUP($B244,Raw!$B$2:$DG$512,36,0)</f>
        <v>47.01</v>
      </c>
      <c r="N244" t="str">
        <f>VLOOKUP($B244,Raw!$B$2:$DG$512,37,0)</f>
        <v>1489.21</v>
      </c>
    </row>
    <row r="245" spans="1:14" x14ac:dyDescent="0.3">
      <c r="A245" t="str">
        <f>INDEX(Raw!$B$2:$C$512,MATCH('DPMS - Breakup of AUM - NA'!$B245,Raw!$B$2:$B$512,0),2)</f>
        <v>INP000007429</v>
      </c>
      <c r="B245" s="1" t="s">
        <v>4280</v>
      </c>
      <c r="C245" t="str">
        <f>VLOOKUP($B245,Raw!$B$2:$DG$512,26,0)</f>
        <v>0</v>
      </c>
      <c r="D245" t="str">
        <f>VLOOKUP($B245,Raw!$B$2:$DG$512,27,0)</f>
        <v>0</v>
      </c>
      <c r="E245" t="str">
        <f>VLOOKUP($B245,Raw!$B$2:$DG$512,28,0)</f>
        <v>0</v>
      </c>
      <c r="F245" t="str">
        <f>VLOOKUP($B245,Raw!$B$2:$DG$512,29,0)</f>
        <v>0</v>
      </c>
      <c r="G245" t="str">
        <f>VLOOKUP($B245,Raw!$B$2:$DG$512,30,0)</f>
        <v>0</v>
      </c>
      <c r="H245" t="str">
        <f>VLOOKUP($B245,Raw!$B$2:$DG$512,31,0)</f>
        <v>0</v>
      </c>
      <c r="I245" t="str">
        <f>VLOOKUP($B245,Raw!$B$2:$DG$512,32,0)</f>
        <v>0</v>
      </c>
      <c r="J245" t="str">
        <f>VLOOKUP($B245,Raw!$B$2:$DG$512,33,0)</f>
        <v>0</v>
      </c>
      <c r="K245" t="str">
        <f>VLOOKUP($B245,Raw!$B$2:$DG$512,34,0)</f>
        <v>0</v>
      </c>
      <c r="L245" t="str">
        <f>VLOOKUP($B245,Raw!$B$2:$DG$512,35,0)</f>
        <v>0</v>
      </c>
      <c r="M245" t="str">
        <f>VLOOKUP($B245,Raw!$B$2:$DG$512,36,0)</f>
        <v>0</v>
      </c>
      <c r="N245" t="str">
        <f>VLOOKUP($B245,Raw!$B$2:$DG$512,37,0)</f>
        <v>0</v>
      </c>
    </row>
    <row r="246" spans="1:14" x14ac:dyDescent="0.3">
      <c r="A246" t="str">
        <f>INDEX(Raw!$B$2:$C$512,MATCH('DPMS - Breakup of AUM - NA'!$B246,Raw!$B$2:$B$512,0),2)</f>
        <v>INP000000308</v>
      </c>
      <c r="B246" s="1" t="s">
        <v>4291</v>
      </c>
      <c r="C246" t="str">
        <f>VLOOKUP($B246,Raw!$B$2:$DG$512,26,0)</f>
        <v>0</v>
      </c>
      <c r="D246" t="str">
        <f>VLOOKUP($B246,Raw!$B$2:$DG$512,27,0)</f>
        <v>0</v>
      </c>
      <c r="E246" t="str">
        <f>VLOOKUP($B246,Raw!$B$2:$DG$512,28,0)</f>
        <v>0</v>
      </c>
      <c r="F246" t="str">
        <f>VLOOKUP($B246,Raw!$B$2:$DG$512,29,0)</f>
        <v>0</v>
      </c>
      <c r="G246" t="str">
        <f>VLOOKUP($B246,Raw!$B$2:$DG$512,30,0)</f>
        <v>0</v>
      </c>
      <c r="H246" t="str">
        <f>VLOOKUP($B246,Raw!$B$2:$DG$512,31,0)</f>
        <v>0</v>
      </c>
      <c r="I246" t="str">
        <f>VLOOKUP($B246,Raw!$B$2:$DG$512,32,0)</f>
        <v>0</v>
      </c>
      <c r="J246" t="str">
        <f>VLOOKUP($B246,Raw!$B$2:$DG$512,33,0)</f>
        <v>0</v>
      </c>
      <c r="K246" t="str">
        <f>VLOOKUP($B246,Raw!$B$2:$DG$512,34,0)</f>
        <v>0</v>
      </c>
      <c r="L246" t="str">
        <f>VLOOKUP($B246,Raw!$B$2:$DG$512,35,0)</f>
        <v>0</v>
      </c>
      <c r="M246" t="str">
        <f>VLOOKUP($B246,Raw!$B$2:$DG$512,36,0)</f>
        <v>0</v>
      </c>
      <c r="N246" t="str">
        <f>VLOOKUP($B246,Raw!$B$2:$DG$512,37,0)</f>
        <v>0</v>
      </c>
    </row>
    <row r="247" spans="1:14" x14ac:dyDescent="0.3">
      <c r="A247" t="str">
        <f>INDEX(Raw!$B$2:$C$512,MATCH('DPMS - Breakup of AUM - NA'!$B247,Raw!$B$2:$B$512,0),2)</f>
        <v>INP000006989</v>
      </c>
      <c r="B247" s="1" t="s">
        <v>4296</v>
      </c>
      <c r="C247" t="str">
        <f>VLOOKUP($B247,Raw!$B$2:$DG$512,26,0)</f>
        <v>394.3865</v>
      </c>
      <c r="D247" t="str">
        <f>VLOOKUP($B247,Raw!$B$2:$DG$512,27,0)</f>
        <v>0</v>
      </c>
      <c r="E247" t="str">
        <f>VLOOKUP($B247,Raw!$B$2:$DG$512,28,0)</f>
        <v>0</v>
      </c>
      <c r="F247" t="str">
        <f>VLOOKUP($B247,Raw!$B$2:$DG$512,29,0)</f>
        <v>0</v>
      </c>
      <c r="G247" t="str">
        <f>VLOOKUP($B247,Raw!$B$2:$DG$512,30,0)</f>
        <v>0</v>
      </c>
      <c r="H247" t="str">
        <f>VLOOKUP($B247,Raw!$B$2:$DG$512,31,0)</f>
        <v>0</v>
      </c>
      <c r="I247" t="str">
        <f>VLOOKUP($B247,Raw!$B$2:$DG$512,32,0)</f>
        <v>0</v>
      </c>
      <c r="J247" t="str">
        <f>VLOOKUP($B247,Raw!$B$2:$DG$512,33,0)</f>
        <v>0</v>
      </c>
      <c r="K247" t="str">
        <f>VLOOKUP($B247,Raw!$B$2:$DG$512,34,0)</f>
        <v>0</v>
      </c>
      <c r="L247" t="str">
        <f>VLOOKUP($B247,Raw!$B$2:$DG$512,35,0)</f>
        <v>7.5788</v>
      </c>
      <c r="M247" t="str">
        <f>VLOOKUP($B247,Raw!$B$2:$DG$512,36,0)</f>
        <v>10.3563</v>
      </c>
      <c r="N247" t="str">
        <f>VLOOKUP($B247,Raw!$B$2:$DG$512,37,0)</f>
        <v>412.3216</v>
      </c>
    </row>
    <row r="248" spans="1:14" x14ac:dyDescent="0.3">
      <c r="A248" t="str">
        <f>INDEX(Raw!$B$2:$C$512,MATCH('DPMS - Breakup of AUM - NA'!$B248,Raw!$B$2:$B$512,0),2)</f>
        <v>INP000006420</v>
      </c>
      <c r="B248" s="1" t="s">
        <v>4319</v>
      </c>
      <c r="C248" t="str">
        <f>VLOOKUP($B248,Raw!$B$2:$DG$512,26,0)</f>
        <v>564.55</v>
      </c>
      <c r="D248" t="str">
        <f>VLOOKUP($B248,Raw!$B$2:$DG$512,27,0)</f>
        <v>0</v>
      </c>
      <c r="E248" t="str">
        <f>VLOOKUP($B248,Raw!$B$2:$DG$512,28,0)</f>
        <v>0</v>
      </c>
      <c r="F248" t="str">
        <f>VLOOKUP($B248,Raw!$B$2:$DG$512,29,0)</f>
        <v>0</v>
      </c>
      <c r="G248" t="str">
        <f>VLOOKUP($B248,Raw!$B$2:$DG$512,30,0)</f>
        <v>0</v>
      </c>
      <c r="H248" t="str">
        <f>VLOOKUP($B248,Raw!$B$2:$DG$512,31,0)</f>
        <v>0</v>
      </c>
      <c r="I248" t="str">
        <f>VLOOKUP($B248,Raw!$B$2:$DG$512,32,0)</f>
        <v>0</v>
      </c>
      <c r="J248" t="str">
        <f>VLOOKUP($B248,Raw!$B$2:$DG$512,33,0)</f>
        <v>0</v>
      </c>
      <c r="K248" t="str">
        <f>VLOOKUP($B248,Raw!$B$2:$DG$512,34,0)</f>
        <v>0</v>
      </c>
      <c r="L248" t="str">
        <f>VLOOKUP($B248,Raw!$B$2:$DG$512,35,0)</f>
        <v>91.86</v>
      </c>
      <c r="M248" t="str">
        <f>VLOOKUP($B248,Raw!$B$2:$DG$512,36,0)</f>
        <v>28.15</v>
      </c>
      <c r="N248" t="str">
        <f>VLOOKUP($B248,Raw!$B$2:$DG$512,37,0)</f>
        <v>684.56</v>
      </c>
    </row>
    <row r="249" spans="1:14" x14ac:dyDescent="0.3">
      <c r="A249" t="str">
        <f>INDEX(Raw!$B$2:$C$512,MATCH('DPMS - Breakup of AUM - NA'!$B249,Raw!$B$2:$B$512,0),2)</f>
        <v>INP000005414</v>
      </c>
      <c r="B249" s="1" t="s">
        <v>4345</v>
      </c>
      <c r="C249" t="str">
        <f>VLOOKUP($B249,Raw!$B$2:$DG$512,26,0)</f>
        <v>845.68</v>
      </c>
      <c r="D249" t="str">
        <f>VLOOKUP($B249,Raw!$B$2:$DG$512,27,0)</f>
        <v>0</v>
      </c>
      <c r="E249" t="str">
        <f>VLOOKUP($B249,Raw!$B$2:$DG$512,28,0)</f>
        <v>0</v>
      </c>
      <c r="F249" t="str">
        <f>VLOOKUP($B249,Raw!$B$2:$DG$512,29,0)</f>
        <v>0</v>
      </c>
      <c r="G249" t="str">
        <f>VLOOKUP($B249,Raw!$B$2:$DG$512,30,0)</f>
        <v>0</v>
      </c>
      <c r="H249" t="str">
        <f>VLOOKUP($B249,Raw!$B$2:$DG$512,31,0)</f>
        <v>0</v>
      </c>
      <c r="I249" t="str">
        <f>VLOOKUP($B249,Raw!$B$2:$DG$512,32,0)</f>
        <v>0</v>
      </c>
      <c r="J249" t="str">
        <f>VLOOKUP($B249,Raw!$B$2:$DG$512,33,0)</f>
        <v>0</v>
      </c>
      <c r="K249" t="str">
        <f>VLOOKUP($B249,Raw!$B$2:$DG$512,34,0)</f>
        <v>0</v>
      </c>
      <c r="L249" t="str">
        <f>VLOOKUP($B249,Raw!$B$2:$DG$512,35,0)</f>
        <v>0</v>
      </c>
      <c r="M249" t="str">
        <f>VLOOKUP($B249,Raw!$B$2:$DG$512,36,0)</f>
        <v>60.6</v>
      </c>
      <c r="N249" t="str">
        <f>VLOOKUP($B249,Raw!$B$2:$DG$512,37,0)</f>
        <v>906.28</v>
      </c>
    </row>
    <row r="250" spans="1:14" x14ac:dyDescent="0.3">
      <c r="A250" t="str">
        <f>INDEX(Raw!$B$2:$C$512,MATCH('DPMS - Breakup of AUM - NA'!$B250,Raw!$B$2:$B$512,0),2)</f>
        <v>INP000007641</v>
      </c>
      <c r="B250" s="1" t="s">
        <v>4359</v>
      </c>
      <c r="C250" t="str">
        <f>VLOOKUP($B250,Raw!$B$2:$DG$512,26,0)</f>
        <v>133.23</v>
      </c>
      <c r="D250" t="str">
        <f>VLOOKUP($B250,Raw!$B$2:$DG$512,27,0)</f>
        <v>0</v>
      </c>
      <c r="E250" t="str">
        <f>VLOOKUP($B250,Raw!$B$2:$DG$512,28,0)</f>
        <v>253.97</v>
      </c>
      <c r="F250" t="str">
        <f>VLOOKUP($B250,Raw!$B$2:$DG$512,29,0)</f>
        <v>0</v>
      </c>
      <c r="G250" t="str">
        <f>VLOOKUP($B250,Raw!$B$2:$DG$512,30,0)</f>
        <v>0</v>
      </c>
      <c r="H250" t="str">
        <f>VLOOKUP($B250,Raw!$B$2:$DG$512,31,0)</f>
        <v>0</v>
      </c>
      <c r="I250" t="str">
        <f>VLOOKUP($B250,Raw!$B$2:$DG$512,32,0)</f>
        <v>85.42</v>
      </c>
      <c r="J250" t="str">
        <f>VLOOKUP($B250,Raw!$B$2:$DG$512,33,0)</f>
        <v>0</v>
      </c>
      <c r="K250" t="str">
        <f>VLOOKUP($B250,Raw!$B$2:$DG$512,34,0)</f>
        <v>0</v>
      </c>
      <c r="L250" t="str">
        <f>VLOOKUP($B250,Raw!$B$2:$DG$512,35,0)</f>
        <v>32.22</v>
      </c>
      <c r="M250" t="str">
        <f>VLOOKUP($B250,Raw!$B$2:$DG$512,36,0)</f>
        <v>238.17</v>
      </c>
      <c r="N250" t="str">
        <f>VLOOKUP($B250,Raw!$B$2:$DG$512,37,0)</f>
        <v>743.01</v>
      </c>
    </row>
    <row r="251" spans="1:14" x14ac:dyDescent="0.3">
      <c r="A251" t="str">
        <f>INDEX(Raw!$B$2:$C$512,MATCH('DPMS - Breakup of AUM - NA'!$B251,Raw!$B$2:$B$512,0),2)</f>
        <v>INP000008738</v>
      </c>
      <c r="B251" s="1" t="s">
        <v>4395</v>
      </c>
      <c r="C251" t="str">
        <f>VLOOKUP($B251,Raw!$B$2:$DG$512,26,0)</f>
        <v>0</v>
      </c>
      <c r="D251" t="str">
        <f>VLOOKUP($B251,Raw!$B$2:$DG$512,27,0)</f>
        <v>0</v>
      </c>
      <c r="E251" t="str">
        <f>VLOOKUP($B251,Raw!$B$2:$DG$512,28,0)</f>
        <v>0</v>
      </c>
      <c r="F251" t="str">
        <f>VLOOKUP($B251,Raw!$B$2:$DG$512,29,0)</f>
        <v>0</v>
      </c>
      <c r="G251" t="str">
        <f>VLOOKUP($B251,Raw!$B$2:$DG$512,30,0)</f>
        <v>0</v>
      </c>
      <c r="H251" t="str">
        <f>VLOOKUP($B251,Raw!$B$2:$DG$512,31,0)</f>
        <v>0</v>
      </c>
      <c r="I251" t="str">
        <f>VLOOKUP($B251,Raw!$B$2:$DG$512,32,0)</f>
        <v>0</v>
      </c>
      <c r="J251" t="str">
        <f>VLOOKUP($B251,Raw!$B$2:$DG$512,33,0)</f>
        <v>0</v>
      </c>
      <c r="K251" t="str">
        <f>VLOOKUP($B251,Raw!$B$2:$DG$512,34,0)</f>
        <v>0</v>
      </c>
      <c r="L251" t="str">
        <f>VLOOKUP($B251,Raw!$B$2:$DG$512,35,0)</f>
        <v>0</v>
      </c>
      <c r="M251" t="str">
        <f>VLOOKUP($B251,Raw!$B$2:$DG$512,36,0)</f>
        <v>0</v>
      </c>
      <c r="N251" t="str">
        <f>VLOOKUP($B251,Raw!$B$2:$DG$512,37,0)</f>
        <v>0</v>
      </c>
    </row>
    <row r="252" spans="1:14" x14ac:dyDescent="0.3">
      <c r="A252" t="str">
        <f>INDEX(Raw!$B$2:$C$512,MATCH('DPMS - Breakup of AUM - NA'!$B252,Raw!$B$2:$B$512,0),2)</f>
        <v>INP000005323</v>
      </c>
      <c r="B252" s="1" t="s">
        <v>4404</v>
      </c>
      <c r="C252" t="str">
        <f>VLOOKUP($B252,Raw!$B$2:$DG$512,26,0)</f>
        <v>8.27</v>
      </c>
      <c r="D252" t="str">
        <f>VLOOKUP($B252,Raw!$B$2:$DG$512,27,0)</f>
        <v>0</v>
      </c>
      <c r="E252" t="str">
        <f>VLOOKUP($B252,Raw!$B$2:$DG$512,28,0)</f>
        <v>0</v>
      </c>
      <c r="F252" t="str">
        <f>VLOOKUP($B252,Raw!$B$2:$DG$512,29,0)</f>
        <v>0</v>
      </c>
      <c r="G252" t="str">
        <f>VLOOKUP($B252,Raw!$B$2:$DG$512,30,0)</f>
        <v>0</v>
      </c>
      <c r="H252" t="str">
        <f>VLOOKUP($B252,Raw!$B$2:$DG$512,31,0)</f>
        <v>0</v>
      </c>
      <c r="I252" t="str">
        <f>VLOOKUP($B252,Raw!$B$2:$DG$512,32,0)</f>
        <v>0</v>
      </c>
      <c r="J252" t="str">
        <f>VLOOKUP($B252,Raw!$B$2:$DG$512,33,0)</f>
        <v>0</v>
      </c>
      <c r="K252" t="str">
        <f>VLOOKUP($B252,Raw!$B$2:$DG$512,34,0)</f>
        <v>0</v>
      </c>
      <c r="L252" t="str">
        <f>VLOOKUP($B252,Raw!$B$2:$DG$512,35,0)</f>
        <v>0</v>
      </c>
      <c r="M252" t="str">
        <f>VLOOKUP($B252,Raw!$B$2:$DG$512,36,0)</f>
        <v>0.03</v>
      </c>
      <c r="N252" t="str">
        <f>VLOOKUP($B252,Raw!$B$2:$DG$512,37,0)</f>
        <v>8.3</v>
      </c>
    </row>
    <row r="253" spans="1:14" x14ac:dyDescent="0.3">
      <c r="A253" t="str">
        <f>INDEX(Raw!$B$2:$C$512,MATCH('DPMS - Breakup of AUM - NA'!$B253,Raw!$B$2:$B$512,0),2)</f>
        <v>INP000002452</v>
      </c>
      <c r="B253" s="1" t="s">
        <v>4411</v>
      </c>
      <c r="C253" t="str">
        <f>VLOOKUP($B253,Raw!$B$2:$DG$512,26,0)</f>
        <v>14.69</v>
      </c>
      <c r="D253" t="str">
        <f>VLOOKUP($B253,Raw!$B$2:$DG$512,27,0)</f>
        <v>0</v>
      </c>
      <c r="E253" t="str">
        <f>VLOOKUP($B253,Raw!$B$2:$DG$512,28,0)</f>
        <v>0</v>
      </c>
      <c r="F253" t="str">
        <f>VLOOKUP($B253,Raw!$B$2:$DG$512,29,0)</f>
        <v>0</v>
      </c>
      <c r="G253" t="str">
        <f>VLOOKUP($B253,Raw!$B$2:$DG$512,30,0)</f>
        <v>0</v>
      </c>
      <c r="H253" t="str">
        <f>VLOOKUP($B253,Raw!$B$2:$DG$512,31,0)</f>
        <v>0</v>
      </c>
      <c r="I253" t="str">
        <f>VLOOKUP($B253,Raw!$B$2:$DG$512,32,0)</f>
        <v>0</v>
      </c>
      <c r="J253" t="str">
        <f>VLOOKUP($B253,Raw!$B$2:$DG$512,33,0)</f>
        <v>0</v>
      </c>
      <c r="K253" t="str">
        <f>VLOOKUP($B253,Raw!$B$2:$DG$512,34,0)</f>
        <v>0</v>
      </c>
      <c r="L253" t="str">
        <f>VLOOKUP($B253,Raw!$B$2:$DG$512,35,0)</f>
        <v>0</v>
      </c>
      <c r="M253" t="str">
        <f>VLOOKUP($B253,Raw!$B$2:$DG$512,36,0)</f>
        <v>0.32</v>
      </c>
      <c r="N253" t="str">
        <f>VLOOKUP($B253,Raw!$B$2:$DG$512,37,0)</f>
        <v>15.01</v>
      </c>
    </row>
    <row r="254" spans="1:14" x14ac:dyDescent="0.3">
      <c r="A254" t="str">
        <f>INDEX(Raw!$B$2:$C$512,MATCH('DPMS - Breakup of AUM - NA'!$B254,Raw!$B$2:$B$512,0),2)</f>
        <v>INP000007067</v>
      </c>
      <c r="B254" s="1" t="s">
        <v>4420</v>
      </c>
      <c r="C254" t="str">
        <f>VLOOKUP($B254,Raw!$B$2:$DG$512,26,0)</f>
        <v>0</v>
      </c>
      <c r="D254" t="str">
        <f>VLOOKUP($B254,Raw!$B$2:$DG$512,27,0)</f>
        <v>0</v>
      </c>
      <c r="E254" t="str">
        <f>VLOOKUP($B254,Raw!$B$2:$DG$512,28,0)</f>
        <v>0</v>
      </c>
      <c r="F254" t="str">
        <f>VLOOKUP($B254,Raw!$B$2:$DG$512,29,0)</f>
        <v>0</v>
      </c>
      <c r="G254" t="str">
        <f>VLOOKUP($B254,Raw!$B$2:$DG$512,30,0)</f>
        <v>0</v>
      </c>
      <c r="H254" t="str">
        <f>VLOOKUP($B254,Raw!$B$2:$DG$512,31,0)</f>
        <v>0</v>
      </c>
      <c r="I254" t="str">
        <f>VLOOKUP($B254,Raw!$B$2:$DG$512,32,0)</f>
        <v>0</v>
      </c>
      <c r="J254" t="str">
        <f>VLOOKUP($B254,Raw!$B$2:$DG$512,33,0)</f>
        <v>0</v>
      </c>
      <c r="K254" t="str">
        <f>VLOOKUP($B254,Raw!$B$2:$DG$512,34,0)</f>
        <v>0</v>
      </c>
      <c r="L254" t="str">
        <f>VLOOKUP($B254,Raw!$B$2:$DG$512,35,0)</f>
        <v>0</v>
      </c>
      <c r="M254" t="str">
        <f>VLOOKUP($B254,Raw!$B$2:$DG$512,36,0)</f>
        <v>0</v>
      </c>
      <c r="N254" t="str">
        <f>VLOOKUP($B254,Raw!$B$2:$DG$512,37,0)</f>
        <v>0</v>
      </c>
    </row>
    <row r="255" spans="1:14" x14ac:dyDescent="0.3">
      <c r="A255" t="str">
        <f>INDEX(Raw!$B$2:$C$512,MATCH('DPMS - Breakup of AUM - NA'!$B255,Raw!$B$2:$B$512,0),2)</f>
        <v>INP000004169</v>
      </c>
      <c r="B255" s="1" t="s">
        <v>4428</v>
      </c>
      <c r="C255" t="str">
        <f>VLOOKUP($B255,Raw!$B$2:$DG$512,26,0)</f>
        <v>635.88</v>
      </c>
      <c r="D255" t="str">
        <f>VLOOKUP($B255,Raw!$B$2:$DG$512,27,0)</f>
        <v>0</v>
      </c>
      <c r="E255" t="str">
        <f>VLOOKUP($B255,Raw!$B$2:$DG$512,28,0)</f>
        <v>0</v>
      </c>
      <c r="F255" t="str">
        <f>VLOOKUP($B255,Raw!$B$2:$DG$512,29,0)</f>
        <v>0</v>
      </c>
      <c r="G255" t="str">
        <f>VLOOKUP($B255,Raw!$B$2:$DG$512,30,0)</f>
        <v>0</v>
      </c>
      <c r="H255" t="str">
        <f>VLOOKUP($B255,Raw!$B$2:$DG$512,31,0)</f>
        <v>0</v>
      </c>
      <c r="I255" t="str">
        <f>VLOOKUP($B255,Raw!$B$2:$DG$512,32,0)</f>
        <v>0</v>
      </c>
      <c r="J255" t="str">
        <f>VLOOKUP($B255,Raw!$B$2:$DG$512,33,0)</f>
        <v>0</v>
      </c>
      <c r="K255" t="str">
        <f>VLOOKUP($B255,Raw!$B$2:$DG$512,34,0)</f>
        <v>0</v>
      </c>
      <c r="L255" t="str">
        <f>VLOOKUP($B255,Raw!$B$2:$DG$512,35,0)</f>
        <v>25.13</v>
      </c>
      <c r="M255" t="str">
        <f>VLOOKUP($B255,Raw!$B$2:$DG$512,36,0)</f>
        <v>61.78</v>
      </c>
      <c r="N255" t="str">
        <f>VLOOKUP($B255,Raw!$B$2:$DG$512,37,0)</f>
        <v>722.79</v>
      </c>
    </row>
    <row r="256" spans="1:14" x14ac:dyDescent="0.3">
      <c r="A256" t="str">
        <f>INDEX(Raw!$B$2:$C$512,MATCH('DPMS - Breakup of AUM - NA'!$B256,Raw!$B$2:$B$512,0),2)</f>
        <v>INP000008242</v>
      </c>
      <c r="B256" s="1" t="s">
        <v>4444</v>
      </c>
      <c r="C256" t="str">
        <f>VLOOKUP($B256,Raw!$B$2:$DG$512,26,0)</f>
        <v>0</v>
      </c>
      <c r="D256" t="str">
        <f>VLOOKUP($B256,Raw!$B$2:$DG$512,27,0)</f>
        <v>0</v>
      </c>
      <c r="E256" t="str">
        <f>VLOOKUP($B256,Raw!$B$2:$DG$512,28,0)</f>
        <v>0</v>
      </c>
      <c r="F256" t="str">
        <f>VLOOKUP($B256,Raw!$B$2:$DG$512,29,0)</f>
        <v>0</v>
      </c>
      <c r="G256" t="str">
        <f>VLOOKUP($B256,Raw!$B$2:$DG$512,30,0)</f>
        <v>0</v>
      </c>
      <c r="H256" t="str">
        <f>VLOOKUP($B256,Raw!$B$2:$DG$512,31,0)</f>
        <v>0</v>
      </c>
      <c r="I256" t="str">
        <f>VLOOKUP($B256,Raw!$B$2:$DG$512,32,0)</f>
        <v>0</v>
      </c>
      <c r="J256" t="str">
        <f>VLOOKUP($B256,Raw!$B$2:$DG$512,33,0)</f>
        <v>0</v>
      </c>
      <c r="K256" t="str">
        <f>VLOOKUP($B256,Raw!$B$2:$DG$512,34,0)</f>
        <v>0</v>
      </c>
      <c r="L256" t="str">
        <f>VLOOKUP($B256,Raw!$B$2:$DG$512,35,0)</f>
        <v>0</v>
      </c>
      <c r="M256" t="str">
        <f>VLOOKUP($B256,Raw!$B$2:$DG$512,36,0)</f>
        <v>0</v>
      </c>
      <c r="N256" t="str">
        <f>VLOOKUP($B256,Raw!$B$2:$DG$512,37,0)</f>
        <v>0</v>
      </c>
    </row>
    <row r="257" spans="1:14" x14ac:dyDescent="0.3">
      <c r="A257" t="str">
        <f>INDEX(Raw!$B$2:$C$512,MATCH('DPMS - Breakup of AUM - NA'!$B257,Raw!$B$2:$B$512,0),2)</f>
        <v>INP000007085</v>
      </c>
      <c r="B257" s="1" t="s">
        <v>4453</v>
      </c>
      <c r="C257" t="str">
        <f>VLOOKUP($B257,Raw!$B$2:$DG$512,26,0)</f>
        <v>640.5</v>
      </c>
      <c r="D257" t="str">
        <f>VLOOKUP($B257,Raw!$B$2:$DG$512,27,0)</f>
        <v>0.02</v>
      </c>
      <c r="E257" t="str">
        <f>VLOOKUP($B257,Raw!$B$2:$DG$512,28,0)</f>
        <v>0</v>
      </c>
      <c r="F257" t="str">
        <f>VLOOKUP($B257,Raw!$B$2:$DG$512,29,0)</f>
        <v>0</v>
      </c>
      <c r="G257" t="str">
        <f>VLOOKUP($B257,Raw!$B$2:$DG$512,30,0)</f>
        <v>7.64</v>
      </c>
      <c r="H257" t="str">
        <f>VLOOKUP($B257,Raw!$B$2:$DG$512,31,0)</f>
        <v>6.9</v>
      </c>
      <c r="I257" t="str">
        <f>VLOOKUP($B257,Raw!$B$2:$DG$512,32,0)</f>
        <v>0</v>
      </c>
      <c r="J257" t="str">
        <f>VLOOKUP($B257,Raw!$B$2:$DG$512,33,0)</f>
        <v>0</v>
      </c>
      <c r="K257" t="str">
        <f>VLOOKUP($B257,Raw!$B$2:$DG$512,34,0)</f>
        <v>0</v>
      </c>
      <c r="L257" t="str">
        <f>VLOOKUP($B257,Raw!$B$2:$DG$512,35,0)</f>
        <v>34.41</v>
      </c>
      <c r="M257" t="str">
        <f>VLOOKUP($B257,Raw!$B$2:$DG$512,36,0)</f>
        <v>17.18</v>
      </c>
      <c r="N257" t="str">
        <f>VLOOKUP($B257,Raw!$B$2:$DG$512,37,0)</f>
        <v>706.65</v>
      </c>
    </row>
    <row r="258" spans="1:14" x14ac:dyDescent="0.3">
      <c r="A258" t="str">
        <f>INDEX(Raw!$B$2:$C$512,MATCH('DPMS - Breakup of AUM - NA'!$B258,Raw!$B$2:$B$512,0),2)</f>
        <v>INP000002981</v>
      </c>
      <c r="B258" s="1" t="s">
        <v>4480</v>
      </c>
      <c r="C258" t="str">
        <f>VLOOKUP($B258,Raw!$B$2:$DG$512,26,0)</f>
        <v>152.44</v>
      </c>
      <c r="D258" t="str">
        <f>VLOOKUP($B258,Raw!$B$2:$DG$512,27,0)</f>
        <v>0</v>
      </c>
      <c r="E258" t="str">
        <f>VLOOKUP($B258,Raw!$B$2:$DG$512,28,0)</f>
        <v>0</v>
      </c>
      <c r="F258" t="str">
        <f>VLOOKUP($B258,Raw!$B$2:$DG$512,29,0)</f>
        <v>0</v>
      </c>
      <c r="G258" t="str">
        <f>VLOOKUP($B258,Raw!$B$2:$DG$512,30,0)</f>
        <v>0</v>
      </c>
      <c r="H258" t="str">
        <f>VLOOKUP($B258,Raw!$B$2:$DG$512,31,0)</f>
        <v>0</v>
      </c>
      <c r="I258" t="str">
        <f>VLOOKUP($B258,Raw!$B$2:$DG$512,32,0)</f>
        <v>0</v>
      </c>
      <c r="J258" t="str">
        <f>VLOOKUP($B258,Raw!$B$2:$DG$512,33,0)</f>
        <v>0</v>
      </c>
      <c r="K258" t="str">
        <f>VLOOKUP($B258,Raw!$B$2:$DG$512,34,0)</f>
        <v>0</v>
      </c>
      <c r="L258" t="str">
        <f>VLOOKUP($B258,Raw!$B$2:$DG$512,35,0)</f>
        <v>0.07</v>
      </c>
      <c r="M258" t="str">
        <f>VLOOKUP($B258,Raw!$B$2:$DG$512,36,0)</f>
        <v>0.74</v>
      </c>
      <c r="N258" t="str">
        <f>VLOOKUP($B258,Raw!$B$2:$DG$512,37,0)</f>
        <v>153.25</v>
      </c>
    </row>
    <row r="259" spans="1:14" x14ac:dyDescent="0.3">
      <c r="A259" t="str">
        <f>INDEX(Raw!$B$2:$C$512,MATCH('DPMS - Breakup of AUM - NA'!$B259,Raw!$B$2:$B$512,0),2)</f>
        <v>INP000003518</v>
      </c>
      <c r="B259" s="1" t="s">
        <v>4493</v>
      </c>
      <c r="C259" t="str">
        <f>VLOOKUP($B259,Raw!$B$2:$DG$512,26,0)</f>
        <v>3231.058</v>
      </c>
      <c r="D259" t="str">
        <f>VLOOKUP($B259,Raw!$B$2:$DG$512,27,0)</f>
        <v>0</v>
      </c>
      <c r="E259" t="str">
        <f>VLOOKUP($B259,Raw!$B$2:$DG$512,28,0)</f>
        <v>0</v>
      </c>
      <c r="F259" t="str">
        <f>VLOOKUP($B259,Raw!$B$2:$DG$512,29,0)</f>
        <v>0</v>
      </c>
      <c r="G259" t="str">
        <f>VLOOKUP($B259,Raw!$B$2:$DG$512,30,0)</f>
        <v>0</v>
      </c>
      <c r="H259" t="str">
        <f>VLOOKUP($B259,Raw!$B$2:$DG$512,31,0)</f>
        <v>0</v>
      </c>
      <c r="I259" t="str">
        <f>VLOOKUP($B259,Raw!$B$2:$DG$512,32,0)</f>
        <v>0</v>
      </c>
      <c r="J259" t="str">
        <f>VLOOKUP($B259,Raw!$B$2:$DG$512,33,0)</f>
        <v>0</v>
      </c>
      <c r="K259" t="str">
        <f>VLOOKUP($B259,Raw!$B$2:$DG$512,34,0)</f>
        <v>0</v>
      </c>
      <c r="L259" t="str">
        <f>VLOOKUP($B259,Raw!$B$2:$DG$512,35,0)</f>
        <v>1014.906</v>
      </c>
      <c r="M259" t="str">
        <f>VLOOKUP($B259,Raw!$B$2:$DG$512,36,0)</f>
        <v>23.774</v>
      </c>
      <c r="N259" t="str">
        <f>VLOOKUP($B259,Raw!$B$2:$DG$512,37,0)</f>
        <v>4269.738</v>
      </c>
    </row>
    <row r="260" spans="1:14" x14ac:dyDescent="0.3">
      <c r="A260" t="str">
        <f>INDEX(Raw!$B$2:$C$512,MATCH('DPMS - Breakup of AUM - NA'!$B260,Raw!$B$2:$B$512,0),2)</f>
        <v>INP000007100</v>
      </c>
      <c r="B260" s="1" t="s">
        <v>4518</v>
      </c>
      <c r="C260" t="str">
        <f>VLOOKUP($B260,Raw!$B$2:$DG$512,26,0)</f>
        <v>8.14</v>
      </c>
      <c r="D260" t="str">
        <f>VLOOKUP($B260,Raw!$B$2:$DG$512,27,0)</f>
        <v>0</v>
      </c>
      <c r="E260" t="str">
        <f>VLOOKUP($B260,Raw!$B$2:$DG$512,28,0)</f>
        <v>0</v>
      </c>
      <c r="F260" t="str">
        <f>VLOOKUP($B260,Raw!$B$2:$DG$512,29,0)</f>
        <v>0</v>
      </c>
      <c r="G260" t="str">
        <f>VLOOKUP($B260,Raw!$B$2:$DG$512,30,0)</f>
        <v>0</v>
      </c>
      <c r="H260" t="str">
        <f>VLOOKUP($B260,Raw!$B$2:$DG$512,31,0)</f>
        <v>0</v>
      </c>
      <c r="I260" t="str">
        <f>VLOOKUP($B260,Raw!$B$2:$DG$512,32,0)</f>
        <v>0</v>
      </c>
      <c r="J260" t="str">
        <f>VLOOKUP($B260,Raw!$B$2:$DG$512,33,0)</f>
        <v>0</v>
      </c>
      <c r="K260" t="str">
        <f>VLOOKUP($B260,Raw!$B$2:$DG$512,34,0)</f>
        <v>0</v>
      </c>
      <c r="L260" t="str">
        <f>VLOOKUP($B260,Raw!$B$2:$DG$512,35,0)</f>
        <v>0</v>
      </c>
      <c r="M260" t="str">
        <f>VLOOKUP($B260,Raw!$B$2:$DG$512,36,0)</f>
        <v>1.57</v>
      </c>
      <c r="N260" t="str">
        <f>VLOOKUP($B260,Raw!$B$2:$DG$512,37,0)</f>
        <v>9.71</v>
      </c>
    </row>
    <row r="261" spans="1:14" x14ac:dyDescent="0.3">
      <c r="A261" t="str">
        <f>INDEX(Raw!$B$2:$C$512,MATCH('DPMS - Breakup of AUM - NA'!$B261,Raw!$B$2:$B$512,0),2)</f>
        <v>INP200007265</v>
      </c>
      <c r="B261" s="1" t="s">
        <v>4529</v>
      </c>
      <c r="C261" t="str">
        <f>VLOOKUP($B261,Raw!$B$2:$DG$512,26,0)</f>
        <v>0</v>
      </c>
      <c r="D261" t="str">
        <f>VLOOKUP($B261,Raw!$B$2:$DG$512,27,0)</f>
        <v>0</v>
      </c>
      <c r="E261" t="str">
        <f>VLOOKUP($B261,Raw!$B$2:$DG$512,28,0)</f>
        <v>136.99978</v>
      </c>
      <c r="F261" t="str">
        <f>VLOOKUP($B261,Raw!$B$2:$DG$512,29,0)</f>
        <v>0</v>
      </c>
      <c r="G261" t="str">
        <f>VLOOKUP($B261,Raw!$B$2:$DG$512,30,0)</f>
        <v>0</v>
      </c>
      <c r="H261" t="str">
        <f>VLOOKUP($B261,Raw!$B$2:$DG$512,31,0)</f>
        <v>0</v>
      </c>
      <c r="I261" t="str">
        <f>VLOOKUP($B261,Raw!$B$2:$DG$512,32,0)</f>
        <v>0</v>
      </c>
      <c r="J261" t="str">
        <f>VLOOKUP($B261,Raw!$B$2:$DG$512,33,0)</f>
        <v>0</v>
      </c>
      <c r="K261" t="str">
        <f>VLOOKUP($B261,Raw!$B$2:$DG$512,34,0)</f>
        <v>0</v>
      </c>
      <c r="L261" t="str">
        <f>VLOOKUP($B261,Raw!$B$2:$DG$512,35,0)</f>
        <v>0.50233</v>
      </c>
      <c r="M261" t="str">
        <f>VLOOKUP($B261,Raw!$B$2:$DG$512,36,0)</f>
        <v>-1.41609</v>
      </c>
      <c r="N261" t="str">
        <f>VLOOKUP($B261,Raw!$B$2:$DG$512,37,0)</f>
        <v>136.08601</v>
      </c>
    </row>
    <row r="262" spans="1:14" x14ac:dyDescent="0.3">
      <c r="A262" t="str">
        <f>INDEX(Raw!$B$2:$C$512,MATCH('DPMS - Breakup of AUM - NA'!$B262,Raw!$B$2:$B$512,0),2)</f>
        <v>INP000007207</v>
      </c>
      <c r="B262" s="1" t="s">
        <v>4555</v>
      </c>
      <c r="C262" t="str">
        <f>VLOOKUP($B262,Raw!$B$2:$DG$512,26,0)</f>
        <v>793.09</v>
      </c>
      <c r="D262" t="str">
        <f>VLOOKUP($B262,Raw!$B$2:$DG$512,27,0)</f>
        <v>0</v>
      </c>
      <c r="E262" t="str">
        <f>VLOOKUP($B262,Raw!$B$2:$DG$512,28,0)</f>
        <v>293.33</v>
      </c>
      <c r="F262" t="str">
        <f>VLOOKUP($B262,Raw!$B$2:$DG$512,29,0)</f>
        <v>0</v>
      </c>
      <c r="G262" t="str">
        <f>VLOOKUP($B262,Raw!$B$2:$DG$512,30,0)</f>
        <v>49.34</v>
      </c>
      <c r="H262" t="str">
        <f>VLOOKUP($B262,Raw!$B$2:$DG$512,31,0)</f>
        <v>0</v>
      </c>
      <c r="I262" t="str">
        <f>VLOOKUP($B262,Raw!$B$2:$DG$512,32,0)</f>
        <v>1.7</v>
      </c>
      <c r="J262" t="str">
        <f>VLOOKUP($B262,Raw!$B$2:$DG$512,33,0)</f>
        <v>-1.69</v>
      </c>
      <c r="K262" t="str">
        <f>VLOOKUP($B262,Raw!$B$2:$DG$512,34,0)</f>
        <v>0</v>
      </c>
      <c r="L262" t="str">
        <f>VLOOKUP($B262,Raw!$B$2:$DG$512,35,0)</f>
        <v>665.29</v>
      </c>
      <c r="M262" t="str">
        <f>VLOOKUP($B262,Raw!$B$2:$DG$512,36,0)</f>
        <v>181.27</v>
      </c>
      <c r="N262" t="str">
        <f>VLOOKUP($B262,Raw!$B$2:$DG$512,37,0)</f>
        <v>1982.33</v>
      </c>
    </row>
    <row r="263" spans="1:14" x14ac:dyDescent="0.3">
      <c r="A263" t="str">
        <f>INDEX(Raw!$B$2:$C$512,MATCH('DPMS - Breakup of AUM - NA'!$B263,Raw!$B$2:$B$512,0),2)</f>
        <v>INP000008400</v>
      </c>
      <c r="B263" s="1" t="s">
        <v>4596</v>
      </c>
      <c r="C263" t="str">
        <f>VLOOKUP($B263,Raw!$B$2:$DG$512,26,0)</f>
        <v>0</v>
      </c>
      <c r="D263" t="str">
        <f>VLOOKUP($B263,Raw!$B$2:$DG$512,27,0)</f>
        <v>0</v>
      </c>
      <c r="E263" t="str">
        <f>VLOOKUP($B263,Raw!$B$2:$DG$512,28,0)</f>
        <v>0</v>
      </c>
      <c r="F263" t="str">
        <f>VLOOKUP($B263,Raw!$B$2:$DG$512,29,0)</f>
        <v>0</v>
      </c>
      <c r="G263" t="str">
        <f>VLOOKUP($B263,Raw!$B$2:$DG$512,30,0)</f>
        <v>0</v>
      </c>
      <c r="H263" t="str">
        <f>VLOOKUP($B263,Raw!$B$2:$DG$512,31,0)</f>
        <v>0</v>
      </c>
      <c r="I263" t="str">
        <f>VLOOKUP($B263,Raw!$B$2:$DG$512,32,0)</f>
        <v>0</v>
      </c>
      <c r="J263" t="str">
        <f>VLOOKUP($B263,Raw!$B$2:$DG$512,33,0)</f>
        <v>0</v>
      </c>
      <c r="K263" t="str">
        <f>VLOOKUP($B263,Raw!$B$2:$DG$512,34,0)</f>
        <v>0</v>
      </c>
      <c r="L263" t="str">
        <f>VLOOKUP($B263,Raw!$B$2:$DG$512,35,0)</f>
        <v>0</v>
      </c>
      <c r="M263" t="str">
        <f>VLOOKUP($B263,Raw!$B$2:$DG$512,36,0)</f>
        <v>0</v>
      </c>
      <c r="N263" t="str">
        <f>VLOOKUP($B263,Raw!$B$2:$DG$512,37,0)</f>
        <v>0</v>
      </c>
    </row>
    <row r="264" spans="1:14" x14ac:dyDescent="0.3">
      <c r="A264" t="str">
        <f>INDEX(Raw!$B$2:$C$512,MATCH('DPMS - Breakup of AUM - NA'!$B264,Raw!$B$2:$B$512,0),2)</f>
        <v>INP000005430</v>
      </c>
      <c r="B264" s="1" t="s">
        <v>4603</v>
      </c>
      <c r="C264" t="str">
        <f>VLOOKUP($B264,Raw!$B$2:$DG$512,26,0)</f>
        <v>1200.7</v>
      </c>
      <c r="D264" t="str">
        <f>VLOOKUP($B264,Raw!$B$2:$DG$512,27,0)</f>
        <v>0</v>
      </c>
      <c r="E264" t="str">
        <f>VLOOKUP($B264,Raw!$B$2:$DG$512,28,0)</f>
        <v>0.1</v>
      </c>
      <c r="F264" t="str">
        <f>VLOOKUP($B264,Raw!$B$2:$DG$512,29,0)</f>
        <v>0.09</v>
      </c>
      <c r="G264" t="str">
        <f>VLOOKUP($B264,Raw!$B$2:$DG$512,30,0)</f>
        <v>0</v>
      </c>
      <c r="H264" t="str">
        <f>VLOOKUP($B264,Raw!$B$2:$DG$512,31,0)</f>
        <v>0</v>
      </c>
      <c r="I264" t="str">
        <f>VLOOKUP($B264,Raw!$B$2:$DG$512,32,0)</f>
        <v>0</v>
      </c>
      <c r="J264" t="str">
        <f>VLOOKUP($B264,Raw!$B$2:$DG$512,33,0)</f>
        <v>0</v>
      </c>
      <c r="K264" t="str">
        <f>VLOOKUP($B264,Raw!$B$2:$DG$512,34,0)</f>
        <v>0</v>
      </c>
      <c r="L264" t="str">
        <f>VLOOKUP($B264,Raw!$B$2:$DG$512,35,0)</f>
        <v>98.9</v>
      </c>
      <c r="M264" t="str">
        <f>VLOOKUP($B264,Raw!$B$2:$DG$512,36,0)</f>
        <v>47.29</v>
      </c>
      <c r="N264" t="str">
        <f>VLOOKUP($B264,Raw!$B$2:$DG$512,37,0)</f>
        <v>1347.08</v>
      </c>
    </row>
    <row r="265" spans="1:14" x14ac:dyDescent="0.3">
      <c r="A265" t="str">
        <f>INDEX(Raw!$B$2:$C$512,MATCH('DPMS - Breakup of AUM - NA'!$B265,Raw!$B$2:$B$512,0),2)</f>
        <v>INP000006624</v>
      </c>
      <c r="B265" s="1" t="s">
        <v>4638</v>
      </c>
      <c r="C265" t="str">
        <f>VLOOKUP($B265,Raw!$B$2:$DG$512,26,0)</f>
        <v>2443.61</v>
      </c>
      <c r="D265" t="str">
        <f>VLOOKUP($B265,Raw!$B$2:$DG$512,27,0)</f>
        <v>0</v>
      </c>
      <c r="E265" t="str">
        <f>VLOOKUP($B265,Raw!$B$2:$DG$512,28,0)</f>
        <v>0</v>
      </c>
      <c r="F265" t="str">
        <f>VLOOKUP($B265,Raw!$B$2:$DG$512,29,0)</f>
        <v>0</v>
      </c>
      <c r="G265" t="str">
        <f>VLOOKUP($B265,Raw!$B$2:$DG$512,30,0)</f>
        <v>0</v>
      </c>
      <c r="H265" t="str">
        <f>VLOOKUP($B265,Raw!$B$2:$DG$512,31,0)</f>
        <v>0</v>
      </c>
      <c r="I265" t="str">
        <f>VLOOKUP($B265,Raw!$B$2:$DG$512,32,0)</f>
        <v>0</v>
      </c>
      <c r="J265" t="str">
        <f>VLOOKUP($B265,Raw!$B$2:$DG$512,33,0)</f>
        <v>0</v>
      </c>
      <c r="K265" t="str">
        <f>VLOOKUP($B265,Raw!$B$2:$DG$512,34,0)</f>
        <v>0</v>
      </c>
      <c r="L265" t="str">
        <f>VLOOKUP($B265,Raw!$B$2:$DG$512,35,0)</f>
        <v>522.29</v>
      </c>
      <c r="M265" t="str">
        <f>VLOOKUP($B265,Raw!$B$2:$DG$512,36,0)</f>
        <v>93.61</v>
      </c>
      <c r="N265" t="str">
        <f>VLOOKUP($B265,Raw!$B$2:$DG$512,37,0)</f>
        <v>3059.51</v>
      </c>
    </row>
    <row r="266" spans="1:14" x14ac:dyDescent="0.3">
      <c r="A266" t="str">
        <f>INDEX(Raw!$B$2:$C$512,MATCH('DPMS - Breakup of AUM - NA'!$B266,Raw!$B$2:$B$512,0),2)</f>
        <v>INP000004888</v>
      </c>
      <c r="B266" s="1" t="s">
        <v>4663</v>
      </c>
      <c r="C266" t="str">
        <f>VLOOKUP($B266,Raw!$B$2:$DG$512,26,0)</f>
        <v>209.68</v>
      </c>
      <c r="D266" t="str">
        <f>VLOOKUP($B266,Raw!$B$2:$DG$512,27,0)</f>
        <v>278.56</v>
      </c>
      <c r="E266" t="str">
        <f>VLOOKUP($B266,Raw!$B$2:$DG$512,28,0)</f>
        <v>0.63</v>
      </c>
      <c r="F266" t="str">
        <f>VLOOKUP($B266,Raw!$B$2:$DG$512,29,0)</f>
        <v>0</v>
      </c>
      <c r="G266" t="str">
        <f>VLOOKUP($B266,Raw!$B$2:$DG$512,30,0)</f>
        <v>0</v>
      </c>
      <c r="H266" t="str">
        <f>VLOOKUP($B266,Raw!$B$2:$DG$512,31,0)</f>
        <v>0</v>
      </c>
      <c r="I266" t="str">
        <f>VLOOKUP($B266,Raw!$B$2:$DG$512,32,0)</f>
        <v>0</v>
      </c>
      <c r="J266" t="str">
        <f>VLOOKUP($B266,Raw!$B$2:$DG$512,33,0)</f>
        <v>0</v>
      </c>
      <c r="K266" t="str">
        <f>VLOOKUP($B266,Raw!$B$2:$DG$512,34,0)</f>
        <v>0</v>
      </c>
      <c r="L266" t="str">
        <f>VLOOKUP($B266,Raw!$B$2:$DG$512,35,0)</f>
        <v>57.91</v>
      </c>
      <c r="M266" t="str">
        <f>VLOOKUP($B266,Raw!$B$2:$DG$512,36,0)</f>
        <v>6.33</v>
      </c>
      <c r="N266" t="str">
        <f>VLOOKUP($B266,Raw!$B$2:$DG$512,37,0)</f>
        <v>553.11</v>
      </c>
    </row>
    <row r="267" spans="1:14" x14ac:dyDescent="0.3">
      <c r="A267" t="str">
        <f>INDEX(Raw!$B$2:$C$512,MATCH('DPMS - Breakup of AUM - NA'!$B267,Raw!$B$2:$B$512,0),2)</f>
        <v>INP000006174</v>
      </c>
      <c r="B267" s="1" t="s">
        <v>4685</v>
      </c>
      <c r="C267" t="str">
        <f>VLOOKUP($B267,Raw!$B$2:$DG$512,26,0)</f>
        <v>588.12</v>
      </c>
      <c r="D267" t="str">
        <f>VLOOKUP($B267,Raw!$B$2:$DG$512,27,0)</f>
        <v>0</v>
      </c>
      <c r="E267" t="str">
        <f>VLOOKUP($B267,Raw!$B$2:$DG$512,28,0)</f>
        <v>0</v>
      </c>
      <c r="F267" t="str">
        <f>VLOOKUP($B267,Raw!$B$2:$DG$512,29,0)</f>
        <v>0</v>
      </c>
      <c r="G267" t="str">
        <f>VLOOKUP($B267,Raw!$B$2:$DG$512,30,0)</f>
        <v>0</v>
      </c>
      <c r="H267" t="str">
        <f>VLOOKUP($B267,Raw!$B$2:$DG$512,31,0)</f>
        <v>0</v>
      </c>
      <c r="I267" t="str">
        <f>VLOOKUP($B267,Raw!$B$2:$DG$512,32,0)</f>
        <v>0</v>
      </c>
      <c r="J267" t="str">
        <f>VLOOKUP($B267,Raw!$B$2:$DG$512,33,0)</f>
        <v>0</v>
      </c>
      <c r="K267" t="str">
        <f>VLOOKUP($B267,Raw!$B$2:$DG$512,34,0)</f>
        <v>0</v>
      </c>
      <c r="L267" t="str">
        <f>VLOOKUP($B267,Raw!$B$2:$DG$512,35,0)</f>
        <v>9.83</v>
      </c>
      <c r="M267" t="str">
        <f>VLOOKUP($B267,Raw!$B$2:$DG$512,36,0)</f>
        <v>9.54</v>
      </c>
      <c r="N267" t="str">
        <f>VLOOKUP($B267,Raw!$B$2:$DG$512,37,0)</f>
        <v>607.49</v>
      </c>
    </row>
    <row r="268" spans="1:14" x14ac:dyDescent="0.3">
      <c r="A268" t="str">
        <f>INDEX(Raw!$B$2:$C$512,MATCH('DPMS - Breakup of AUM - NA'!$B268,Raw!$B$2:$B$512,0),2)</f>
        <v>INP000001389</v>
      </c>
      <c r="B268" s="1" t="s">
        <v>4705</v>
      </c>
      <c r="C268" t="str">
        <f>VLOOKUP($B268,Raw!$B$2:$DG$512,26,0)</f>
        <v>531.50047</v>
      </c>
      <c r="D268" t="str">
        <f>VLOOKUP($B268,Raw!$B$2:$DG$512,27,0)</f>
        <v>0</v>
      </c>
      <c r="E268" t="str">
        <f>VLOOKUP($B268,Raw!$B$2:$DG$512,28,0)</f>
        <v>0</v>
      </c>
      <c r="F268" t="str">
        <f>VLOOKUP($B268,Raw!$B$2:$DG$512,29,0)</f>
        <v>0</v>
      </c>
      <c r="G268" t="str">
        <f>VLOOKUP($B268,Raw!$B$2:$DG$512,30,0)</f>
        <v>0</v>
      </c>
      <c r="H268" t="str">
        <f>VLOOKUP($B268,Raw!$B$2:$DG$512,31,0)</f>
        <v>0</v>
      </c>
      <c r="I268" t="str">
        <f>VLOOKUP($B268,Raw!$B$2:$DG$512,32,0)</f>
        <v>0</v>
      </c>
      <c r="J268" t="str">
        <f>VLOOKUP($B268,Raw!$B$2:$DG$512,33,0)</f>
        <v>0</v>
      </c>
      <c r="K268" t="str">
        <f>VLOOKUP($B268,Raw!$B$2:$DG$512,34,0)</f>
        <v>0</v>
      </c>
      <c r="L268" t="str">
        <f>VLOOKUP($B268,Raw!$B$2:$DG$512,35,0)</f>
        <v>0</v>
      </c>
      <c r="M268" t="str">
        <f>VLOOKUP($B268,Raw!$B$2:$DG$512,36,0)</f>
        <v>53.53826</v>
      </c>
      <c r="N268" t="str">
        <f>VLOOKUP($B268,Raw!$B$2:$DG$512,37,0)</f>
        <v>585.03873</v>
      </c>
    </row>
    <row r="269" spans="1:14" x14ac:dyDescent="0.3">
      <c r="A269" t="str">
        <f>INDEX(Raw!$B$2:$C$512,MATCH('DPMS - Breakup of AUM - NA'!$B269,Raw!$B$2:$B$512,0),2)</f>
        <v>INP000005174</v>
      </c>
      <c r="B269" s="1" t="s">
        <v>4714</v>
      </c>
      <c r="C269" t="str">
        <f>VLOOKUP($B269,Raw!$B$2:$DG$512,26,0)</f>
        <v>1398.84</v>
      </c>
      <c r="D269" t="str">
        <f>VLOOKUP($B269,Raw!$B$2:$DG$512,27,0)</f>
        <v>0</v>
      </c>
      <c r="E269" t="str">
        <f>VLOOKUP($B269,Raw!$B$2:$DG$512,28,0)</f>
        <v>0</v>
      </c>
      <c r="F269" t="str">
        <f>VLOOKUP($B269,Raw!$B$2:$DG$512,29,0)</f>
        <v>0</v>
      </c>
      <c r="G269" t="str">
        <f>VLOOKUP($B269,Raw!$B$2:$DG$512,30,0)</f>
        <v>0</v>
      </c>
      <c r="H269" t="str">
        <f>VLOOKUP($B269,Raw!$B$2:$DG$512,31,0)</f>
        <v>0</v>
      </c>
      <c r="I269" t="str">
        <f>VLOOKUP($B269,Raw!$B$2:$DG$512,32,0)</f>
        <v>0</v>
      </c>
      <c r="J269" t="str">
        <f>VLOOKUP($B269,Raw!$B$2:$DG$512,33,0)</f>
        <v>0</v>
      </c>
      <c r="K269" t="str">
        <f>VLOOKUP($B269,Raw!$B$2:$DG$512,34,0)</f>
        <v>0</v>
      </c>
      <c r="L269" t="str">
        <f>VLOOKUP($B269,Raw!$B$2:$DG$512,35,0)</f>
        <v>0.59</v>
      </c>
      <c r="M269" t="str">
        <f>VLOOKUP($B269,Raw!$B$2:$DG$512,36,0)</f>
        <v>107.81</v>
      </c>
      <c r="N269" t="str">
        <f>VLOOKUP($B269,Raw!$B$2:$DG$512,37,0)</f>
        <v>1507.24</v>
      </c>
    </row>
    <row r="270" spans="1:14" x14ac:dyDescent="0.3">
      <c r="A270" t="str">
        <f>INDEX(Raw!$B$2:$C$512,MATCH('DPMS - Breakup of AUM - NA'!$B270,Raw!$B$2:$B$512,0),2)</f>
        <v>INP000002338</v>
      </c>
      <c r="B270" s="1" t="s">
        <v>4731</v>
      </c>
      <c r="C270" t="str">
        <f>VLOOKUP($B270,Raw!$B$2:$DG$512,26,0)</f>
        <v>8.32</v>
      </c>
      <c r="D270" t="str">
        <f>VLOOKUP($B270,Raw!$B$2:$DG$512,27,0)</f>
        <v>0</v>
      </c>
      <c r="E270" t="str">
        <f>VLOOKUP($B270,Raw!$B$2:$DG$512,28,0)</f>
        <v>0</v>
      </c>
      <c r="F270" t="str">
        <f>VLOOKUP($B270,Raw!$B$2:$DG$512,29,0)</f>
        <v>0</v>
      </c>
      <c r="G270" t="str">
        <f>VLOOKUP($B270,Raw!$B$2:$DG$512,30,0)</f>
        <v>0</v>
      </c>
      <c r="H270" t="str">
        <f>VLOOKUP($B270,Raw!$B$2:$DG$512,31,0)</f>
        <v>0</v>
      </c>
      <c r="I270" t="str">
        <f>VLOOKUP($B270,Raw!$B$2:$DG$512,32,0)</f>
        <v>0</v>
      </c>
      <c r="J270" t="str">
        <f>VLOOKUP($B270,Raw!$B$2:$DG$512,33,0)</f>
        <v>0</v>
      </c>
      <c r="K270" t="str">
        <f>VLOOKUP($B270,Raw!$B$2:$DG$512,34,0)</f>
        <v>0</v>
      </c>
      <c r="L270" t="str">
        <f>VLOOKUP($B270,Raw!$B$2:$DG$512,35,0)</f>
        <v>0</v>
      </c>
      <c r="M270" t="str">
        <f>VLOOKUP($B270,Raw!$B$2:$DG$512,36,0)</f>
        <v>2.54</v>
      </c>
      <c r="N270" t="str">
        <f>VLOOKUP($B270,Raw!$B$2:$DG$512,37,0)</f>
        <v>10.86</v>
      </c>
    </row>
    <row r="271" spans="1:14" x14ac:dyDescent="0.3">
      <c r="A271" t="str">
        <f>INDEX(Raw!$B$2:$C$512,MATCH('DPMS - Breakup of AUM - NA'!$B271,Raw!$B$2:$B$512,0),2)</f>
        <v>INP000006998</v>
      </c>
      <c r="B271" s="1" t="s">
        <v>4741</v>
      </c>
      <c r="C271" t="str">
        <f>VLOOKUP($B271,Raw!$B$2:$DG$512,26,0)</f>
        <v>8.56</v>
      </c>
      <c r="D271" t="str">
        <f>VLOOKUP($B271,Raw!$B$2:$DG$512,27,0)</f>
        <v>0</v>
      </c>
      <c r="E271" t="str">
        <f>VLOOKUP($B271,Raw!$B$2:$DG$512,28,0)</f>
        <v>164.72</v>
      </c>
      <c r="F271" t="str">
        <f>VLOOKUP($B271,Raw!$B$2:$DG$512,29,0)</f>
        <v>0</v>
      </c>
      <c r="G271" t="str">
        <f>VLOOKUP($B271,Raw!$B$2:$DG$512,30,0)</f>
        <v>0</v>
      </c>
      <c r="H271" t="str">
        <f>VLOOKUP($B271,Raw!$B$2:$DG$512,31,0)</f>
        <v>0</v>
      </c>
      <c r="I271" t="str">
        <f>VLOOKUP($B271,Raw!$B$2:$DG$512,32,0)</f>
        <v>0</v>
      </c>
      <c r="J271" t="str">
        <f>VLOOKUP($B271,Raw!$B$2:$DG$512,33,0)</f>
        <v>0</v>
      </c>
      <c r="K271" t="str">
        <f>VLOOKUP($B271,Raw!$B$2:$DG$512,34,0)</f>
        <v>0</v>
      </c>
      <c r="L271" t="str">
        <f>VLOOKUP($B271,Raw!$B$2:$DG$512,35,0)</f>
        <v>12.32</v>
      </c>
      <c r="M271" t="str">
        <f>VLOOKUP($B271,Raw!$B$2:$DG$512,36,0)</f>
        <v>5.93</v>
      </c>
      <c r="N271" t="str">
        <f>VLOOKUP($B271,Raw!$B$2:$DG$512,37,0)</f>
        <v>191.54</v>
      </c>
    </row>
    <row r="272" spans="1:14" x14ac:dyDescent="0.3">
      <c r="A272" t="str">
        <f>INDEX(Raw!$B$2:$C$512,MATCH('DPMS - Breakup of AUM - NA'!$B272,Raw!$B$2:$B$512,0),2)</f>
        <v>INP000000241</v>
      </c>
      <c r="B272" s="1" t="s">
        <v>4758</v>
      </c>
      <c r="C272" t="str">
        <f>VLOOKUP($B272,Raw!$B$2:$DG$512,26,0)</f>
        <v>40.51</v>
      </c>
      <c r="D272" t="str">
        <f>VLOOKUP($B272,Raw!$B$2:$DG$512,27,0)</f>
        <v>0</v>
      </c>
      <c r="E272" t="str">
        <f>VLOOKUP($B272,Raw!$B$2:$DG$512,28,0)</f>
        <v>0</v>
      </c>
      <c r="F272" t="str">
        <f>VLOOKUP($B272,Raw!$B$2:$DG$512,29,0)</f>
        <v>0</v>
      </c>
      <c r="G272" t="str">
        <f>VLOOKUP($B272,Raw!$B$2:$DG$512,30,0)</f>
        <v>0</v>
      </c>
      <c r="H272" t="str">
        <f>VLOOKUP($B272,Raw!$B$2:$DG$512,31,0)</f>
        <v>0</v>
      </c>
      <c r="I272" t="str">
        <f>VLOOKUP($B272,Raw!$B$2:$DG$512,32,0)</f>
        <v>0</v>
      </c>
      <c r="J272" t="str">
        <f>VLOOKUP($B272,Raw!$B$2:$DG$512,33,0)</f>
        <v>0</v>
      </c>
      <c r="K272" t="str">
        <f>VLOOKUP($B272,Raw!$B$2:$DG$512,34,0)</f>
        <v>0</v>
      </c>
      <c r="L272" t="str">
        <f>VLOOKUP($B272,Raw!$B$2:$DG$512,35,0)</f>
        <v>0</v>
      </c>
      <c r="M272" t="str">
        <f>VLOOKUP($B272,Raw!$B$2:$DG$512,36,0)</f>
        <v>2.95</v>
      </c>
      <c r="N272" t="str">
        <f>VLOOKUP($B272,Raw!$B$2:$DG$512,37,0)</f>
        <v>43.46</v>
      </c>
    </row>
    <row r="273" spans="1:14" x14ac:dyDescent="0.3">
      <c r="A273" t="str">
        <f>INDEX(Raw!$B$2:$C$512,MATCH('DPMS - Breakup of AUM - NA'!$B273,Raw!$B$2:$B$512,0),2)</f>
        <v>INP000005422</v>
      </c>
      <c r="B273" s="1" t="s">
        <v>4775</v>
      </c>
      <c r="C273" t="str">
        <f>VLOOKUP($B273,Raw!$B$2:$DG$512,26,0)</f>
        <v>2.11</v>
      </c>
      <c r="D273" t="str">
        <f>VLOOKUP($B273,Raw!$B$2:$DG$512,27,0)</f>
        <v>0</v>
      </c>
      <c r="E273" t="str">
        <f>VLOOKUP($B273,Raw!$B$2:$DG$512,28,0)</f>
        <v>1.84</v>
      </c>
      <c r="F273" t="str">
        <f>VLOOKUP($B273,Raw!$B$2:$DG$512,29,0)</f>
        <v>0</v>
      </c>
      <c r="G273" t="str">
        <f>VLOOKUP($B273,Raw!$B$2:$DG$512,30,0)</f>
        <v>0</v>
      </c>
      <c r="H273" t="str">
        <f>VLOOKUP($B273,Raw!$B$2:$DG$512,31,0)</f>
        <v>0</v>
      </c>
      <c r="I273" t="str">
        <f>VLOOKUP($B273,Raw!$B$2:$DG$512,32,0)</f>
        <v>0</v>
      </c>
      <c r="J273" t="str">
        <f>VLOOKUP($B273,Raw!$B$2:$DG$512,33,0)</f>
        <v>0</v>
      </c>
      <c r="K273" t="str">
        <f>VLOOKUP($B273,Raw!$B$2:$DG$512,34,0)</f>
        <v>0</v>
      </c>
      <c r="L273" t="str">
        <f>VLOOKUP($B273,Raw!$B$2:$DG$512,35,0)</f>
        <v>0.21</v>
      </c>
      <c r="M273" t="str">
        <f>VLOOKUP($B273,Raw!$B$2:$DG$512,36,0)</f>
        <v>3.14</v>
      </c>
      <c r="N273" t="str">
        <f>VLOOKUP($B273,Raw!$B$2:$DG$512,37,0)</f>
        <v>7.3</v>
      </c>
    </row>
    <row r="274" spans="1:14" x14ac:dyDescent="0.3">
      <c r="A274" t="str">
        <f>INDEX(Raw!$B$2:$C$512,MATCH('DPMS - Breakup of AUM - NA'!$B274,Raw!$B$2:$B$512,0),2)</f>
        <v>INP000008631</v>
      </c>
      <c r="B274" s="1" t="s">
        <v>4783</v>
      </c>
      <c r="C274" t="str">
        <f>VLOOKUP($B274,Raw!$B$2:$DG$512,26,0)</f>
        <v>0</v>
      </c>
      <c r="D274" t="str">
        <f>VLOOKUP($B274,Raw!$B$2:$DG$512,27,0)</f>
        <v>0</v>
      </c>
      <c r="E274" t="str">
        <f>VLOOKUP($B274,Raw!$B$2:$DG$512,28,0)</f>
        <v>0</v>
      </c>
      <c r="F274" t="str">
        <f>VLOOKUP($B274,Raw!$B$2:$DG$512,29,0)</f>
        <v>0</v>
      </c>
      <c r="G274" t="str">
        <f>VLOOKUP($B274,Raw!$B$2:$DG$512,30,0)</f>
        <v>0</v>
      </c>
      <c r="H274" t="str">
        <f>VLOOKUP($B274,Raw!$B$2:$DG$512,31,0)</f>
        <v>0</v>
      </c>
      <c r="I274" t="str">
        <f>VLOOKUP($B274,Raw!$B$2:$DG$512,32,0)</f>
        <v>0</v>
      </c>
      <c r="J274" t="str">
        <f>VLOOKUP($B274,Raw!$B$2:$DG$512,33,0)</f>
        <v>0</v>
      </c>
      <c r="K274" t="str">
        <f>VLOOKUP($B274,Raw!$B$2:$DG$512,34,0)</f>
        <v>0</v>
      </c>
      <c r="L274" t="str">
        <f>VLOOKUP($B274,Raw!$B$2:$DG$512,35,0)</f>
        <v>0</v>
      </c>
      <c r="M274" t="str">
        <f>VLOOKUP($B274,Raw!$B$2:$DG$512,36,0)</f>
        <v>0</v>
      </c>
      <c r="N274" t="str">
        <f>VLOOKUP($B274,Raw!$B$2:$DG$512,37,0)</f>
        <v>0</v>
      </c>
    </row>
    <row r="275" spans="1:14" x14ac:dyDescent="0.3">
      <c r="A275" t="str">
        <f>INDEX(Raw!$B$2:$C$512,MATCH('DPMS - Breakup of AUM - NA'!$B275,Raw!$B$2:$B$512,0),2)</f>
        <v>INP000006891</v>
      </c>
      <c r="B275" s="1" t="s">
        <v>4792</v>
      </c>
      <c r="C275" t="str">
        <f>VLOOKUP($B275,Raw!$B$2:$DG$512,26,0)</f>
        <v>47.28</v>
      </c>
      <c r="D275" t="str">
        <f>VLOOKUP($B275,Raw!$B$2:$DG$512,27,0)</f>
        <v>0</v>
      </c>
      <c r="E275" t="str">
        <f>VLOOKUP($B275,Raw!$B$2:$DG$512,28,0)</f>
        <v>0</v>
      </c>
      <c r="F275" t="str">
        <f>VLOOKUP($B275,Raw!$B$2:$DG$512,29,0)</f>
        <v>0</v>
      </c>
      <c r="G275" t="str">
        <f>VLOOKUP($B275,Raw!$B$2:$DG$512,30,0)</f>
        <v>0</v>
      </c>
      <c r="H275" t="str">
        <f>VLOOKUP($B275,Raw!$B$2:$DG$512,31,0)</f>
        <v>0</v>
      </c>
      <c r="I275" t="str">
        <f>VLOOKUP($B275,Raw!$B$2:$DG$512,32,0)</f>
        <v>0</v>
      </c>
      <c r="J275" t="str">
        <f>VLOOKUP($B275,Raw!$B$2:$DG$512,33,0)</f>
        <v>0</v>
      </c>
      <c r="K275" t="str">
        <f>VLOOKUP($B275,Raw!$B$2:$DG$512,34,0)</f>
        <v>0</v>
      </c>
      <c r="L275" t="str">
        <f>VLOOKUP($B275,Raw!$B$2:$DG$512,35,0)</f>
        <v>3.42</v>
      </c>
      <c r="M275" t="str">
        <f>VLOOKUP($B275,Raw!$B$2:$DG$512,36,0)</f>
        <v>0.9</v>
      </c>
      <c r="N275" t="str">
        <f>VLOOKUP($B275,Raw!$B$2:$DG$512,37,0)</f>
        <v>51.59</v>
      </c>
    </row>
    <row r="276" spans="1:14" x14ac:dyDescent="0.3">
      <c r="A276" t="str">
        <f>INDEX(Raw!$B$2:$C$512,MATCH('DPMS - Breakup of AUM - NA'!$B276,Raw!$B$2:$B$512,0),2)</f>
        <v>INP000006952</v>
      </c>
      <c r="B276" s="1" t="s">
        <v>4810</v>
      </c>
      <c r="C276" t="str">
        <f>VLOOKUP($B276,Raw!$B$2:$DG$512,26,0)</f>
        <v>371.99</v>
      </c>
      <c r="D276" t="str">
        <f>VLOOKUP($B276,Raw!$B$2:$DG$512,27,0)</f>
        <v>0</v>
      </c>
      <c r="E276" t="str">
        <f>VLOOKUP($B276,Raw!$B$2:$DG$512,28,0)</f>
        <v>0</v>
      </c>
      <c r="F276" t="str">
        <f>VLOOKUP($B276,Raw!$B$2:$DG$512,29,0)</f>
        <v>0</v>
      </c>
      <c r="G276" t="str">
        <f>VLOOKUP($B276,Raw!$B$2:$DG$512,30,0)</f>
        <v>0</v>
      </c>
      <c r="H276" t="str">
        <f>VLOOKUP($B276,Raw!$B$2:$DG$512,31,0)</f>
        <v>0</v>
      </c>
      <c r="I276" t="str">
        <f>VLOOKUP($B276,Raw!$B$2:$DG$512,32,0)</f>
        <v>0</v>
      </c>
      <c r="J276" t="str">
        <f>VLOOKUP($B276,Raw!$B$2:$DG$512,33,0)</f>
        <v>0</v>
      </c>
      <c r="K276" t="str">
        <f>VLOOKUP($B276,Raw!$B$2:$DG$512,34,0)</f>
        <v>0</v>
      </c>
      <c r="L276" t="str">
        <f>VLOOKUP($B276,Raw!$B$2:$DG$512,35,0)</f>
        <v>2.73</v>
      </c>
      <c r="M276" t="str">
        <f>VLOOKUP($B276,Raw!$B$2:$DG$512,36,0)</f>
        <v>8.74</v>
      </c>
      <c r="N276" t="str">
        <f>VLOOKUP($B276,Raw!$B$2:$DG$512,37,0)</f>
        <v>383.46</v>
      </c>
    </row>
    <row r="277" spans="1:14" x14ac:dyDescent="0.3">
      <c r="A277" t="str">
        <f>INDEX(Raw!$B$2:$C$512,MATCH('DPMS - Breakup of AUM - NA'!$B277,Raw!$B$2:$B$512,0),2)</f>
        <v>INP000004433</v>
      </c>
      <c r="B277" s="1" t="s">
        <v>4827</v>
      </c>
      <c r="C277" t="str">
        <f>VLOOKUP($B277,Raw!$B$2:$DG$512,26,0)</f>
        <v>337.77275</v>
      </c>
      <c r="D277" t="str">
        <f>VLOOKUP($B277,Raw!$B$2:$DG$512,27,0)</f>
        <v>0</v>
      </c>
      <c r="E277" t="str">
        <f>VLOOKUP($B277,Raw!$B$2:$DG$512,28,0)</f>
        <v>171.54464</v>
      </c>
      <c r="F277" t="str">
        <f>VLOOKUP($B277,Raw!$B$2:$DG$512,29,0)</f>
        <v>0</v>
      </c>
      <c r="G277" t="str">
        <f>VLOOKUP($B277,Raw!$B$2:$DG$512,30,0)</f>
        <v>0</v>
      </c>
      <c r="H277" t="str">
        <f>VLOOKUP($B277,Raw!$B$2:$DG$512,31,0)</f>
        <v>0</v>
      </c>
      <c r="I277" t="str">
        <f>VLOOKUP($B277,Raw!$B$2:$DG$512,32,0)</f>
        <v>0</v>
      </c>
      <c r="J277" t="str">
        <f>VLOOKUP($B277,Raw!$B$2:$DG$512,33,0)</f>
        <v>0</v>
      </c>
      <c r="K277" t="str">
        <f>VLOOKUP($B277,Raw!$B$2:$DG$512,34,0)</f>
        <v>0</v>
      </c>
      <c r="L277" t="str">
        <f>VLOOKUP($B277,Raw!$B$2:$DG$512,35,0)</f>
        <v>9.20501</v>
      </c>
      <c r="M277" t="str">
        <f>VLOOKUP($B277,Raw!$B$2:$DG$512,36,0)</f>
        <v>20.02531</v>
      </c>
      <c r="N277" t="str">
        <f>VLOOKUP($B277,Raw!$B$2:$DG$512,37,0)</f>
        <v>538.54771</v>
      </c>
    </row>
    <row r="278" spans="1:14" x14ac:dyDescent="0.3">
      <c r="A278" t="str">
        <f>INDEX(Raw!$B$2:$C$512,MATCH('DPMS - Breakup of AUM - NA'!$B278,Raw!$B$2:$B$512,0),2)</f>
        <v>INP100007231</v>
      </c>
      <c r="B278" s="1" t="s">
        <v>4843</v>
      </c>
      <c r="C278" t="str">
        <f>VLOOKUP($B278,Raw!$B$2:$DG$512,26,0)</f>
        <v>61.21</v>
      </c>
      <c r="D278" t="str">
        <f>VLOOKUP($B278,Raw!$B$2:$DG$512,27,0)</f>
        <v>0.01</v>
      </c>
      <c r="E278" t="str">
        <f>VLOOKUP($B278,Raw!$B$2:$DG$512,28,0)</f>
        <v>0</v>
      </c>
      <c r="F278" t="str">
        <f>VLOOKUP($B278,Raw!$B$2:$DG$512,29,0)</f>
        <v>0</v>
      </c>
      <c r="G278" t="str">
        <f>VLOOKUP($B278,Raw!$B$2:$DG$512,30,0)</f>
        <v>0</v>
      </c>
      <c r="H278" t="str">
        <f>VLOOKUP($B278,Raw!$B$2:$DG$512,31,0)</f>
        <v>0</v>
      </c>
      <c r="I278" t="str">
        <f>VLOOKUP($B278,Raw!$B$2:$DG$512,32,0)</f>
        <v>0</v>
      </c>
      <c r="J278" t="str">
        <f>VLOOKUP($B278,Raw!$B$2:$DG$512,33,0)</f>
        <v>0</v>
      </c>
      <c r="K278" t="str">
        <f>VLOOKUP($B278,Raw!$B$2:$DG$512,34,0)</f>
        <v>0</v>
      </c>
      <c r="L278" t="str">
        <f>VLOOKUP($B278,Raw!$B$2:$DG$512,35,0)</f>
        <v>3.27</v>
      </c>
      <c r="M278" t="str">
        <f>VLOOKUP($B278,Raw!$B$2:$DG$512,36,0)</f>
        <v>-0.03</v>
      </c>
      <c r="N278" t="str">
        <f>VLOOKUP($B278,Raw!$B$2:$DG$512,37,0)</f>
        <v>64.46</v>
      </c>
    </row>
    <row r="279" spans="1:14" x14ac:dyDescent="0.3">
      <c r="A279" t="str">
        <f>INDEX(Raw!$B$2:$C$512,MATCH('DPMS - Breakup of AUM - NA'!$B279,Raw!$B$2:$B$512,0),2)</f>
        <v>INP000005883</v>
      </c>
      <c r="B279" s="1" t="s">
        <v>4872</v>
      </c>
      <c r="C279" t="str">
        <f>VLOOKUP($B279,Raw!$B$2:$DG$512,26,0)</f>
        <v>11.56</v>
      </c>
      <c r="D279" t="str">
        <f>VLOOKUP($B279,Raw!$B$2:$DG$512,27,0)</f>
        <v>0</v>
      </c>
      <c r="E279" t="str">
        <f>VLOOKUP($B279,Raw!$B$2:$DG$512,28,0)</f>
        <v>0</v>
      </c>
      <c r="F279" t="str">
        <f>VLOOKUP($B279,Raw!$B$2:$DG$512,29,0)</f>
        <v>0</v>
      </c>
      <c r="G279" t="str">
        <f>VLOOKUP($B279,Raw!$B$2:$DG$512,30,0)</f>
        <v>0</v>
      </c>
      <c r="H279" t="str">
        <f>VLOOKUP($B279,Raw!$B$2:$DG$512,31,0)</f>
        <v>0</v>
      </c>
      <c r="I279" t="str">
        <f>VLOOKUP($B279,Raw!$B$2:$DG$512,32,0)</f>
        <v>0</v>
      </c>
      <c r="J279" t="str">
        <f>VLOOKUP($B279,Raw!$B$2:$DG$512,33,0)</f>
        <v>0</v>
      </c>
      <c r="K279" t="str">
        <f>VLOOKUP($B279,Raw!$B$2:$DG$512,34,0)</f>
        <v>0</v>
      </c>
      <c r="L279" t="str">
        <f>VLOOKUP($B279,Raw!$B$2:$DG$512,35,0)</f>
        <v>1.62</v>
      </c>
      <c r="M279" t="str">
        <f>VLOOKUP($B279,Raw!$B$2:$DG$512,36,0)</f>
        <v>0.82</v>
      </c>
      <c r="N279" t="str">
        <f>VLOOKUP($B279,Raw!$B$2:$DG$512,37,0)</f>
        <v>14</v>
      </c>
    </row>
    <row r="280" spans="1:14" x14ac:dyDescent="0.3">
      <c r="A280" t="str">
        <f>INDEX(Raw!$B$2:$C$512,MATCH('DPMS - Breakup of AUM - NA'!$B280,Raw!$B$2:$B$512,0),2)</f>
        <v>INP000006749</v>
      </c>
      <c r="B280" s="1" t="s">
        <v>4885</v>
      </c>
      <c r="C280" t="str">
        <f>VLOOKUP($B280,Raw!$B$2:$DG$512,26,0)</f>
        <v>241.28</v>
      </c>
      <c r="D280" t="str">
        <f>VLOOKUP($B280,Raw!$B$2:$DG$512,27,0)</f>
        <v>0</v>
      </c>
      <c r="E280" t="str">
        <f>VLOOKUP($B280,Raw!$B$2:$DG$512,28,0)</f>
        <v>0</v>
      </c>
      <c r="F280" t="str">
        <f>VLOOKUP($B280,Raw!$B$2:$DG$512,29,0)</f>
        <v>0</v>
      </c>
      <c r="G280" t="str">
        <f>VLOOKUP($B280,Raw!$B$2:$DG$512,30,0)</f>
        <v>0</v>
      </c>
      <c r="H280" t="str">
        <f>VLOOKUP($B280,Raw!$B$2:$DG$512,31,0)</f>
        <v>0</v>
      </c>
      <c r="I280" t="str">
        <f>VLOOKUP($B280,Raw!$B$2:$DG$512,32,0)</f>
        <v>0</v>
      </c>
      <c r="J280" t="str">
        <f>VLOOKUP($B280,Raw!$B$2:$DG$512,33,0)</f>
        <v>0</v>
      </c>
      <c r="K280" t="str">
        <f>VLOOKUP($B280,Raw!$B$2:$DG$512,34,0)</f>
        <v>0</v>
      </c>
      <c r="L280" t="str">
        <f>VLOOKUP($B280,Raw!$B$2:$DG$512,35,0)</f>
        <v>5.71</v>
      </c>
      <c r="M280" t="str">
        <f>VLOOKUP($B280,Raw!$B$2:$DG$512,36,0)</f>
        <v>8.73</v>
      </c>
      <c r="N280" t="str">
        <f>VLOOKUP($B280,Raw!$B$2:$DG$512,37,0)</f>
        <v>255.72</v>
      </c>
    </row>
    <row r="281" spans="1:14" x14ac:dyDescent="0.3">
      <c r="A281" t="str">
        <f>INDEX(Raw!$B$2:$C$512,MATCH('DPMS - Breakup of AUM - NA'!$B281,Raw!$B$2:$B$512,0),2)</f>
        <v>INP000004136</v>
      </c>
      <c r="B281" s="1" t="s">
        <v>4911</v>
      </c>
      <c r="C281" t="str">
        <f>VLOOKUP($B281,Raw!$B$2:$DG$512,26,0)</f>
        <v>0</v>
      </c>
      <c r="D281" t="str">
        <f>VLOOKUP($B281,Raw!$B$2:$DG$512,27,0)</f>
        <v>0</v>
      </c>
      <c r="E281" t="str">
        <f>VLOOKUP($B281,Raw!$B$2:$DG$512,28,0)</f>
        <v>0</v>
      </c>
      <c r="F281" t="str">
        <f>VLOOKUP($B281,Raw!$B$2:$DG$512,29,0)</f>
        <v>0</v>
      </c>
      <c r="G281" t="str">
        <f>VLOOKUP($B281,Raw!$B$2:$DG$512,30,0)</f>
        <v>0</v>
      </c>
      <c r="H281" t="str">
        <f>VLOOKUP($B281,Raw!$B$2:$DG$512,31,0)</f>
        <v>0</v>
      </c>
      <c r="I281" t="str">
        <f>VLOOKUP($B281,Raw!$B$2:$DG$512,32,0)</f>
        <v>0</v>
      </c>
      <c r="J281" t="str">
        <f>VLOOKUP($B281,Raw!$B$2:$DG$512,33,0)</f>
        <v>0</v>
      </c>
      <c r="K281" t="str">
        <f>VLOOKUP($B281,Raw!$B$2:$DG$512,34,0)</f>
        <v>0</v>
      </c>
      <c r="L281" t="str">
        <f>VLOOKUP($B281,Raw!$B$2:$DG$512,35,0)</f>
        <v>0</v>
      </c>
      <c r="M281" t="str">
        <f>VLOOKUP($B281,Raw!$B$2:$DG$512,36,0)</f>
        <v>0</v>
      </c>
      <c r="N281" t="str">
        <f>VLOOKUP($B281,Raw!$B$2:$DG$512,37,0)</f>
        <v>0</v>
      </c>
    </row>
    <row r="282" spans="1:14" x14ac:dyDescent="0.3">
      <c r="A282" t="str">
        <f>INDEX(Raw!$B$2:$C$512,MATCH('DPMS - Breakup of AUM - NA'!$B282,Raw!$B$2:$B$512,0),2)</f>
        <v>INP000008279</v>
      </c>
      <c r="B282" s="1" t="s">
        <v>4919</v>
      </c>
      <c r="C282" t="str">
        <f>VLOOKUP($B282,Raw!$B$2:$DG$512,26,0)</f>
        <v>341.1925</v>
      </c>
      <c r="D282" t="str">
        <f>VLOOKUP($B282,Raw!$B$2:$DG$512,27,0)</f>
        <v>0</v>
      </c>
      <c r="E282" t="str">
        <f>VLOOKUP($B282,Raw!$B$2:$DG$512,28,0)</f>
        <v>0</v>
      </c>
      <c r="F282" t="str">
        <f>VLOOKUP($B282,Raw!$B$2:$DG$512,29,0)</f>
        <v>0</v>
      </c>
      <c r="G282" t="str">
        <f>VLOOKUP($B282,Raw!$B$2:$DG$512,30,0)</f>
        <v>0</v>
      </c>
      <c r="H282" t="str">
        <f>VLOOKUP($B282,Raw!$B$2:$DG$512,31,0)</f>
        <v>0</v>
      </c>
      <c r="I282" t="str">
        <f>VLOOKUP($B282,Raw!$B$2:$DG$512,32,0)</f>
        <v>0</v>
      </c>
      <c r="J282" t="str">
        <f>VLOOKUP($B282,Raw!$B$2:$DG$512,33,0)</f>
        <v>0</v>
      </c>
      <c r="K282" t="str">
        <f>VLOOKUP($B282,Raw!$B$2:$DG$512,34,0)</f>
        <v>0</v>
      </c>
      <c r="L282" t="str">
        <f>VLOOKUP($B282,Raw!$B$2:$DG$512,35,0)</f>
        <v>22.10895</v>
      </c>
      <c r="M282" t="str">
        <f>VLOOKUP($B282,Raw!$B$2:$DG$512,36,0)</f>
        <v>7.28026</v>
      </c>
      <c r="N282" t="str">
        <f>VLOOKUP($B282,Raw!$B$2:$DG$512,37,0)</f>
        <v>370.58171</v>
      </c>
    </row>
    <row r="283" spans="1:14" x14ac:dyDescent="0.3">
      <c r="A283" t="str">
        <f>INDEX(Raw!$B$2:$C$512,MATCH('DPMS - Breakup of AUM - NA'!$B283,Raw!$B$2:$B$512,0),2)</f>
        <v>INP100007286</v>
      </c>
      <c r="B283" s="1" t="s">
        <v>4944</v>
      </c>
      <c r="C283" t="str">
        <f>VLOOKUP($B283,Raw!$B$2:$DG$512,26,0)</f>
        <v>197.3</v>
      </c>
      <c r="D283" t="str">
        <f>VLOOKUP($B283,Raw!$B$2:$DG$512,27,0)</f>
        <v>0</v>
      </c>
      <c r="E283" t="str">
        <f>VLOOKUP($B283,Raw!$B$2:$DG$512,28,0)</f>
        <v>0</v>
      </c>
      <c r="F283" t="str">
        <f>VLOOKUP($B283,Raw!$B$2:$DG$512,29,0)</f>
        <v>0</v>
      </c>
      <c r="G283" t="str">
        <f>VLOOKUP($B283,Raw!$B$2:$DG$512,30,0)</f>
        <v>0</v>
      </c>
      <c r="H283" t="str">
        <f>VLOOKUP($B283,Raw!$B$2:$DG$512,31,0)</f>
        <v>0</v>
      </c>
      <c r="I283" t="str">
        <f>VLOOKUP($B283,Raw!$B$2:$DG$512,32,0)</f>
        <v>0</v>
      </c>
      <c r="J283" t="str">
        <f>VLOOKUP($B283,Raw!$B$2:$DG$512,33,0)</f>
        <v>0</v>
      </c>
      <c r="K283" t="str">
        <f>VLOOKUP($B283,Raw!$B$2:$DG$512,34,0)</f>
        <v>0</v>
      </c>
      <c r="L283" t="str">
        <f>VLOOKUP($B283,Raw!$B$2:$DG$512,35,0)</f>
        <v>7.82</v>
      </c>
      <c r="M283" t="str">
        <f>VLOOKUP($B283,Raw!$B$2:$DG$512,36,0)</f>
        <v>27.56</v>
      </c>
      <c r="N283" t="str">
        <f>VLOOKUP($B283,Raw!$B$2:$DG$512,37,0)</f>
        <v>232.68</v>
      </c>
    </row>
    <row r="284" spans="1:14" x14ac:dyDescent="0.3">
      <c r="A284" t="str">
        <f>INDEX(Raw!$B$2:$C$512,MATCH('DPMS - Breakup of AUM - NA'!$B284,Raw!$B$2:$B$512,0),2)</f>
        <v>INP100007286</v>
      </c>
      <c r="B284" s="1" t="s">
        <v>4944</v>
      </c>
      <c r="C284" t="str">
        <f>VLOOKUP($B284,Raw!$B$2:$DG$512,26,0)</f>
        <v>197.3</v>
      </c>
      <c r="D284" t="str">
        <f>VLOOKUP($B284,Raw!$B$2:$DG$512,27,0)</f>
        <v>0</v>
      </c>
      <c r="E284" t="str">
        <f>VLOOKUP($B284,Raw!$B$2:$DG$512,28,0)</f>
        <v>0</v>
      </c>
      <c r="F284" t="str">
        <f>VLOOKUP($B284,Raw!$B$2:$DG$512,29,0)</f>
        <v>0</v>
      </c>
      <c r="G284" t="str">
        <f>VLOOKUP($B284,Raw!$B$2:$DG$512,30,0)</f>
        <v>0</v>
      </c>
      <c r="H284" t="str">
        <f>VLOOKUP($B284,Raw!$B$2:$DG$512,31,0)</f>
        <v>0</v>
      </c>
      <c r="I284" t="str">
        <f>VLOOKUP($B284,Raw!$B$2:$DG$512,32,0)</f>
        <v>0</v>
      </c>
      <c r="J284" t="str">
        <f>VLOOKUP($B284,Raw!$B$2:$DG$512,33,0)</f>
        <v>0</v>
      </c>
      <c r="K284" t="str">
        <f>VLOOKUP($B284,Raw!$B$2:$DG$512,34,0)</f>
        <v>0</v>
      </c>
      <c r="L284" t="str">
        <f>VLOOKUP($B284,Raw!$B$2:$DG$512,35,0)</f>
        <v>7.82</v>
      </c>
      <c r="M284" t="str">
        <f>VLOOKUP($B284,Raw!$B$2:$DG$512,36,0)</f>
        <v>27.56</v>
      </c>
      <c r="N284" t="str">
        <f>VLOOKUP($B284,Raw!$B$2:$DG$512,37,0)</f>
        <v>232.68</v>
      </c>
    </row>
    <row r="285" spans="1:14" x14ac:dyDescent="0.3">
      <c r="A285" t="str">
        <f>INDEX(Raw!$B$2:$C$512,MATCH('DPMS - Breakup of AUM - NA'!$B285,Raw!$B$2:$B$512,0),2)</f>
        <v>INP100007286</v>
      </c>
      <c r="B285" s="1" t="s">
        <v>4944</v>
      </c>
      <c r="C285" t="str">
        <f>VLOOKUP($B285,Raw!$B$2:$DG$512,26,0)</f>
        <v>197.3</v>
      </c>
      <c r="D285" t="str">
        <f>VLOOKUP($B285,Raw!$B$2:$DG$512,27,0)</f>
        <v>0</v>
      </c>
      <c r="E285" t="str">
        <f>VLOOKUP($B285,Raw!$B$2:$DG$512,28,0)</f>
        <v>0</v>
      </c>
      <c r="F285" t="str">
        <f>VLOOKUP($B285,Raw!$B$2:$DG$512,29,0)</f>
        <v>0</v>
      </c>
      <c r="G285" t="str">
        <f>VLOOKUP($B285,Raw!$B$2:$DG$512,30,0)</f>
        <v>0</v>
      </c>
      <c r="H285" t="str">
        <f>VLOOKUP($B285,Raw!$B$2:$DG$512,31,0)</f>
        <v>0</v>
      </c>
      <c r="I285" t="str">
        <f>VLOOKUP($B285,Raw!$B$2:$DG$512,32,0)</f>
        <v>0</v>
      </c>
      <c r="J285" t="str">
        <f>VLOOKUP($B285,Raw!$B$2:$DG$512,33,0)</f>
        <v>0</v>
      </c>
      <c r="K285" t="str">
        <f>VLOOKUP($B285,Raw!$B$2:$DG$512,34,0)</f>
        <v>0</v>
      </c>
      <c r="L285" t="str">
        <f>VLOOKUP($B285,Raw!$B$2:$DG$512,35,0)</f>
        <v>7.82</v>
      </c>
      <c r="M285" t="str">
        <f>VLOOKUP($B285,Raw!$B$2:$DG$512,36,0)</f>
        <v>27.56</v>
      </c>
      <c r="N285" t="str">
        <f>VLOOKUP($B285,Raw!$B$2:$DG$512,37,0)</f>
        <v>232.68</v>
      </c>
    </row>
    <row r="286" spans="1:14" x14ac:dyDescent="0.3">
      <c r="A286" t="str">
        <f>INDEX(Raw!$B$2:$C$512,MATCH('DPMS - Breakup of AUM - NA'!$B286,Raw!$B$2:$B$512,0),2)</f>
        <v>INP100007286</v>
      </c>
      <c r="B286" s="1" t="s">
        <v>4944</v>
      </c>
      <c r="C286" t="str">
        <f>VLOOKUP($B286,Raw!$B$2:$DG$512,26,0)</f>
        <v>197.3</v>
      </c>
      <c r="D286" t="str">
        <f>VLOOKUP($B286,Raw!$B$2:$DG$512,27,0)</f>
        <v>0</v>
      </c>
      <c r="E286" t="str">
        <f>VLOOKUP($B286,Raw!$B$2:$DG$512,28,0)</f>
        <v>0</v>
      </c>
      <c r="F286" t="str">
        <f>VLOOKUP($B286,Raw!$B$2:$DG$512,29,0)</f>
        <v>0</v>
      </c>
      <c r="G286" t="str">
        <f>VLOOKUP($B286,Raw!$B$2:$DG$512,30,0)</f>
        <v>0</v>
      </c>
      <c r="H286" t="str">
        <f>VLOOKUP($B286,Raw!$B$2:$DG$512,31,0)</f>
        <v>0</v>
      </c>
      <c r="I286" t="str">
        <f>VLOOKUP($B286,Raw!$B$2:$DG$512,32,0)</f>
        <v>0</v>
      </c>
      <c r="J286" t="str">
        <f>VLOOKUP($B286,Raw!$B$2:$DG$512,33,0)</f>
        <v>0</v>
      </c>
      <c r="K286" t="str">
        <f>VLOOKUP($B286,Raw!$B$2:$DG$512,34,0)</f>
        <v>0</v>
      </c>
      <c r="L286" t="str">
        <f>VLOOKUP($B286,Raw!$B$2:$DG$512,35,0)</f>
        <v>7.82</v>
      </c>
      <c r="M286" t="str">
        <f>VLOOKUP($B286,Raw!$B$2:$DG$512,36,0)</f>
        <v>27.56</v>
      </c>
      <c r="N286" t="str">
        <f>VLOOKUP($B286,Raw!$B$2:$DG$512,37,0)</f>
        <v>232.68</v>
      </c>
    </row>
    <row r="287" spans="1:14" x14ac:dyDescent="0.3">
      <c r="A287" t="str">
        <f>INDEX(Raw!$B$2:$C$512,MATCH('DPMS - Breakup of AUM - NA'!$B287,Raw!$B$2:$B$512,0),2)</f>
        <v>INP100007286</v>
      </c>
      <c r="B287" s="1" t="s">
        <v>4944</v>
      </c>
      <c r="C287" t="str">
        <f>VLOOKUP($B287,Raw!$B$2:$DG$512,26,0)</f>
        <v>197.3</v>
      </c>
      <c r="D287" t="str">
        <f>VLOOKUP($B287,Raw!$B$2:$DG$512,27,0)</f>
        <v>0</v>
      </c>
      <c r="E287" t="str">
        <f>VLOOKUP($B287,Raw!$B$2:$DG$512,28,0)</f>
        <v>0</v>
      </c>
      <c r="F287" t="str">
        <f>VLOOKUP($B287,Raw!$B$2:$DG$512,29,0)</f>
        <v>0</v>
      </c>
      <c r="G287" t="str">
        <f>VLOOKUP($B287,Raw!$B$2:$DG$512,30,0)</f>
        <v>0</v>
      </c>
      <c r="H287" t="str">
        <f>VLOOKUP($B287,Raw!$B$2:$DG$512,31,0)</f>
        <v>0</v>
      </c>
      <c r="I287" t="str">
        <f>VLOOKUP($B287,Raw!$B$2:$DG$512,32,0)</f>
        <v>0</v>
      </c>
      <c r="J287" t="str">
        <f>VLOOKUP($B287,Raw!$B$2:$DG$512,33,0)</f>
        <v>0</v>
      </c>
      <c r="K287" t="str">
        <f>VLOOKUP($B287,Raw!$B$2:$DG$512,34,0)</f>
        <v>0</v>
      </c>
      <c r="L287" t="str">
        <f>VLOOKUP($B287,Raw!$B$2:$DG$512,35,0)</f>
        <v>7.82</v>
      </c>
      <c r="M287" t="str">
        <f>VLOOKUP($B287,Raw!$B$2:$DG$512,36,0)</f>
        <v>27.56</v>
      </c>
      <c r="N287" t="str">
        <f>VLOOKUP($B287,Raw!$B$2:$DG$512,37,0)</f>
        <v>232.68</v>
      </c>
    </row>
    <row r="288" spans="1:14" x14ac:dyDescent="0.3">
      <c r="A288" t="str">
        <f>INDEX(Raw!$B$2:$C$512,MATCH('DPMS - Breakup of AUM - NA'!$B288,Raw!$B$2:$B$512,0),2)</f>
        <v>INP000004441</v>
      </c>
      <c r="B288" s="1" t="s">
        <v>4968</v>
      </c>
      <c r="C288" t="str">
        <f>VLOOKUP($B288,Raw!$B$2:$DG$512,26,0)</f>
        <v>129.13</v>
      </c>
      <c r="D288" t="str">
        <f>VLOOKUP($B288,Raw!$B$2:$DG$512,27,0)</f>
        <v>0</v>
      </c>
      <c r="E288" t="str">
        <f>VLOOKUP($B288,Raw!$B$2:$DG$512,28,0)</f>
        <v>0</v>
      </c>
      <c r="F288" t="str">
        <f>VLOOKUP($B288,Raw!$B$2:$DG$512,29,0)</f>
        <v>0</v>
      </c>
      <c r="G288" t="str">
        <f>VLOOKUP($B288,Raw!$B$2:$DG$512,30,0)</f>
        <v>0</v>
      </c>
      <c r="H288" t="str">
        <f>VLOOKUP($B288,Raw!$B$2:$DG$512,31,0)</f>
        <v>0</v>
      </c>
      <c r="I288" t="str">
        <f>VLOOKUP($B288,Raw!$B$2:$DG$512,32,0)</f>
        <v>0</v>
      </c>
      <c r="J288" t="str">
        <f>VLOOKUP($B288,Raw!$B$2:$DG$512,33,0)</f>
        <v>0</v>
      </c>
      <c r="K288" t="str">
        <f>VLOOKUP($B288,Raw!$B$2:$DG$512,34,0)</f>
        <v>0</v>
      </c>
      <c r="L288" t="str">
        <f>VLOOKUP($B288,Raw!$B$2:$DG$512,35,0)</f>
        <v>0</v>
      </c>
      <c r="M288" t="str">
        <f>VLOOKUP($B288,Raw!$B$2:$DG$512,36,0)</f>
        <v>0.78</v>
      </c>
      <c r="N288" t="str">
        <f>VLOOKUP($B288,Raw!$B$2:$DG$512,37,0)</f>
        <v>129.91</v>
      </c>
    </row>
    <row r="289" spans="1:14" x14ac:dyDescent="0.3">
      <c r="A289" t="str">
        <f>INDEX(Raw!$B$2:$C$512,MATCH('DPMS - Breakup of AUM - NA'!$B289,Raw!$B$2:$B$512,0),2)</f>
        <v>INP000007836</v>
      </c>
      <c r="B289" s="1" t="s">
        <v>4976</v>
      </c>
      <c r="C289" t="str">
        <f>VLOOKUP($B289,Raw!$B$2:$DG$512,26,0)</f>
        <v>2.54</v>
      </c>
      <c r="D289" t="str">
        <f>VLOOKUP($B289,Raw!$B$2:$DG$512,27,0)</f>
        <v>0</v>
      </c>
      <c r="E289" t="str">
        <f>VLOOKUP($B289,Raw!$B$2:$DG$512,28,0)</f>
        <v>0</v>
      </c>
      <c r="F289" t="str">
        <f>VLOOKUP($B289,Raw!$B$2:$DG$512,29,0)</f>
        <v>0</v>
      </c>
      <c r="G289" t="str">
        <f>VLOOKUP($B289,Raw!$B$2:$DG$512,30,0)</f>
        <v>0</v>
      </c>
      <c r="H289" t="str">
        <f>VLOOKUP($B289,Raw!$B$2:$DG$512,31,0)</f>
        <v>0</v>
      </c>
      <c r="I289" t="str">
        <f>VLOOKUP($B289,Raw!$B$2:$DG$512,32,0)</f>
        <v>0.03</v>
      </c>
      <c r="J289" t="str">
        <f>VLOOKUP($B289,Raw!$B$2:$DG$512,33,0)</f>
        <v>0</v>
      </c>
      <c r="K289" t="str">
        <f>VLOOKUP($B289,Raw!$B$2:$DG$512,34,0)</f>
        <v>0</v>
      </c>
      <c r="L289" t="str">
        <f>VLOOKUP($B289,Raw!$B$2:$DG$512,35,0)</f>
        <v>0</v>
      </c>
      <c r="M289" t="str">
        <f>VLOOKUP($B289,Raw!$B$2:$DG$512,36,0)</f>
        <v>0.03</v>
      </c>
      <c r="N289" t="str">
        <f>VLOOKUP($B289,Raw!$B$2:$DG$512,37,0)</f>
        <v>2.6</v>
      </c>
    </row>
    <row r="290" spans="1:14" x14ac:dyDescent="0.3">
      <c r="A290" t="str">
        <f>INDEX(Raw!$B$2:$C$512,MATCH('DPMS - Breakup of AUM - NA'!$B290,Raw!$B$2:$B$512,0),2)</f>
        <v>INP000008233</v>
      </c>
      <c r="B290" s="1" t="s">
        <v>4987</v>
      </c>
      <c r="C290" t="str">
        <f>VLOOKUP($B290,Raw!$B$2:$DG$512,26,0)</f>
        <v>374.61</v>
      </c>
      <c r="D290" t="str">
        <f>VLOOKUP($B290,Raw!$B$2:$DG$512,27,0)</f>
        <v>0</v>
      </c>
      <c r="E290" t="str">
        <f>VLOOKUP($B290,Raw!$B$2:$DG$512,28,0)</f>
        <v>0.1</v>
      </c>
      <c r="F290" t="str">
        <f>VLOOKUP($B290,Raw!$B$2:$DG$512,29,0)</f>
        <v>8.02</v>
      </c>
      <c r="G290" t="str">
        <f>VLOOKUP($B290,Raw!$B$2:$DG$512,30,0)</f>
        <v>0</v>
      </c>
      <c r="H290" t="str">
        <f>VLOOKUP($B290,Raw!$B$2:$DG$512,31,0)</f>
        <v>0</v>
      </c>
      <c r="I290" t="str">
        <f>VLOOKUP($B290,Raw!$B$2:$DG$512,32,0)</f>
        <v>0</v>
      </c>
      <c r="J290" t="str">
        <f>VLOOKUP($B290,Raw!$B$2:$DG$512,33,0)</f>
        <v>0</v>
      </c>
      <c r="K290" t="str">
        <f>VLOOKUP($B290,Raw!$B$2:$DG$512,34,0)</f>
        <v>0</v>
      </c>
      <c r="L290" t="str">
        <f>VLOOKUP($B290,Raw!$B$2:$DG$512,35,0)</f>
        <v>29.95</v>
      </c>
      <c r="M290" t="str">
        <f>VLOOKUP($B290,Raw!$B$2:$DG$512,36,0)</f>
        <v>101.31</v>
      </c>
      <c r="N290" t="str">
        <f>VLOOKUP($B290,Raw!$B$2:$DG$512,37,0)</f>
        <v>513.99</v>
      </c>
    </row>
    <row r="291" spans="1:14" x14ac:dyDescent="0.3">
      <c r="A291" t="str">
        <f>INDEX(Raw!$B$2:$C$512,MATCH('DPMS - Breakup of AUM - NA'!$B291,Raw!$B$2:$B$512,0),2)</f>
        <v>INP000007173</v>
      </c>
      <c r="B291" s="1" t="s">
        <v>5006</v>
      </c>
      <c r="C291" t="str">
        <f>VLOOKUP($B291,Raw!$B$2:$DG$512,26,0)</f>
        <v>31.63</v>
      </c>
      <c r="D291" t="str">
        <f>VLOOKUP($B291,Raw!$B$2:$DG$512,27,0)</f>
        <v>0</v>
      </c>
      <c r="E291" t="str">
        <f>VLOOKUP($B291,Raw!$B$2:$DG$512,28,0)</f>
        <v>0</v>
      </c>
      <c r="F291" t="str">
        <f>VLOOKUP($B291,Raw!$B$2:$DG$512,29,0)</f>
        <v>0.6</v>
      </c>
      <c r="G291" t="str">
        <f>VLOOKUP($B291,Raw!$B$2:$DG$512,30,0)</f>
        <v>0</v>
      </c>
      <c r="H291" t="str">
        <f>VLOOKUP($B291,Raw!$B$2:$DG$512,31,0)</f>
        <v>0</v>
      </c>
      <c r="I291" t="str">
        <f>VLOOKUP($B291,Raw!$B$2:$DG$512,32,0)</f>
        <v>0.09</v>
      </c>
      <c r="J291" t="str">
        <f>VLOOKUP($B291,Raw!$B$2:$DG$512,33,0)</f>
        <v>0</v>
      </c>
      <c r="K291" t="str">
        <f>VLOOKUP($B291,Raw!$B$2:$DG$512,34,0)</f>
        <v>0</v>
      </c>
      <c r="L291" t="str">
        <f>VLOOKUP($B291,Raw!$B$2:$DG$512,35,0)</f>
        <v>15.16</v>
      </c>
      <c r="M291" t="str">
        <f>VLOOKUP($B291,Raw!$B$2:$DG$512,36,0)</f>
        <v>4.55</v>
      </c>
      <c r="N291" t="str">
        <f>VLOOKUP($B291,Raw!$B$2:$DG$512,37,0)</f>
        <v>52.03</v>
      </c>
    </row>
    <row r="292" spans="1:14" x14ac:dyDescent="0.3">
      <c r="A292" t="str">
        <f>INDEX(Raw!$B$2:$C$512,MATCH('DPMS - Breakup of AUM - NA'!$B292,Raw!$B$2:$B$512,0),2)</f>
        <v>INP000006800</v>
      </c>
      <c r="B292" s="1" t="s">
        <v>5022</v>
      </c>
      <c r="C292" t="str">
        <f>VLOOKUP($B292,Raw!$B$2:$DG$512,26,0)</f>
        <v>0</v>
      </c>
      <c r="D292" t="str">
        <f>VLOOKUP($B292,Raw!$B$2:$DG$512,27,0)</f>
        <v>0</v>
      </c>
      <c r="E292" t="str">
        <f>VLOOKUP($B292,Raw!$B$2:$DG$512,28,0)</f>
        <v>0</v>
      </c>
      <c r="F292" t="str">
        <f>VLOOKUP($B292,Raw!$B$2:$DG$512,29,0)</f>
        <v>0</v>
      </c>
      <c r="G292" t="str">
        <f>VLOOKUP($B292,Raw!$B$2:$DG$512,30,0)</f>
        <v>0</v>
      </c>
      <c r="H292" t="str">
        <f>VLOOKUP($B292,Raw!$B$2:$DG$512,31,0)</f>
        <v>0</v>
      </c>
      <c r="I292" t="str">
        <f>VLOOKUP($B292,Raw!$B$2:$DG$512,32,0)</f>
        <v>0</v>
      </c>
      <c r="J292" t="str">
        <f>VLOOKUP($B292,Raw!$B$2:$DG$512,33,0)</f>
        <v>0</v>
      </c>
      <c r="K292" t="str">
        <f>VLOOKUP($B292,Raw!$B$2:$DG$512,34,0)</f>
        <v>0</v>
      </c>
      <c r="L292" t="str">
        <f>VLOOKUP($B292,Raw!$B$2:$DG$512,35,0)</f>
        <v>0</v>
      </c>
      <c r="M292" t="str">
        <f>VLOOKUP($B292,Raw!$B$2:$DG$512,36,0)</f>
        <v>0</v>
      </c>
      <c r="N292" t="str">
        <f>VLOOKUP($B292,Raw!$B$2:$DG$512,37,0)</f>
        <v>0</v>
      </c>
    </row>
    <row r="293" spans="1:14" x14ac:dyDescent="0.3">
      <c r="A293" t="str">
        <f>INDEX(Raw!$B$2:$C$512,MATCH('DPMS - Breakup of AUM - NA'!$B293,Raw!$B$2:$B$512,0),2)</f>
        <v>INP000007049</v>
      </c>
      <c r="B293" s="1" t="s">
        <v>5040</v>
      </c>
      <c r="C293" t="str">
        <f>VLOOKUP($B293,Raw!$B$2:$DG$512,26,0)</f>
        <v>75.70024</v>
      </c>
      <c r="D293" t="str">
        <f>VLOOKUP($B293,Raw!$B$2:$DG$512,27,0)</f>
        <v>0</v>
      </c>
      <c r="E293" t="str">
        <f>VLOOKUP($B293,Raw!$B$2:$DG$512,28,0)</f>
        <v>0</v>
      </c>
      <c r="F293" t="str">
        <f>VLOOKUP($B293,Raw!$B$2:$DG$512,29,0)</f>
        <v>0</v>
      </c>
      <c r="G293" t="str">
        <f>VLOOKUP($B293,Raw!$B$2:$DG$512,30,0)</f>
        <v>0</v>
      </c>
      <c r="H293" t="str">
        <f>VLOOKUP($B293,Raw!$B$2:$DG$512,31,0)</f>
        <v>0</v>
      </c>
      <c r="I293" t="str">
        <f>VLOOKUP($B293,Raw!$B$2:$DG$512,32,0)</f>
        <v>1.34503</v>
      </c>
      <c r="J293" t="str">
        <f>VLOOKUP($B293,Raw!$B$2:$DG$512,33,0)</f>
        <v>0</v>
      </c>
      <c r="K293" t="str">
        <f>VLOOKUP($B293,Raw!$B$2:$DG$512,34,0)</f>
        <v>0.06001</v>
      </c>
      <c r="L293" t="str">
        <f>VLOOKUP($B293,Raw!$B$2:$DG$512,35,0)</f>
        <v>23.48652</v>
      </c>
      <c r="M293" t="str">
        <f>VLOOKUP($B293,Raw!$B$2:$DG$512,36,0)</f>
        <v>2.78457</v>
      </c>
      <c r="N293" t="str">
        <f>VLOOKUP($B293,Raw!$B$2:$DG$512,37,0)</f>
        <v>103.37638</v>
      </c>
    </row>
    <row r="294" spans="1:14" x14ac:dyDescent="0.3">
      <c r="A294" t="str">
        <f>INDEX(Raw!$B$2:$C$512,MATCH('DPMS - Breakup of AUM - NA'!$B294,Raw!$B$2:$B$512,0),2)</f>
        <v>INP000008677</v>
      </c>
      <c r="B294" s="1" t="s">
        <v>5055</v>
      </c>
      <c r="C294" t="str">
        <f>VLOOKUP($B294,Raw!$B$2:$DG$512,26,0)</f>
        <v>0</v>
      </c>
      <c r="D294" t="str">
        <f>VLOOKUP($B294,Raw!$B$2:$DG$512,27,0)</f>
        <v>0</v>
      </c>
      <c r="E294" t="str">
        <f>VLOOKUP($B294,Raw!$B$2:$DG$512,28,0)</f>
        <v>0</v>
      </c>
      <c r="F294" t="str">
        <f>VLOOKUP($B294,Raw!$B$2:$DG$512,29,0)</f>
        <v>0</v>
      </c>
      <c r="G294" t="str">
        <f>VLOOKUP($B294,Raw!$B$2:$DG$512,30,0)</f>
        <v>0</v>
      </c>
      <c r="H294" t="str">
        <f>VLOOKUP($B294,Raw!$B$2:$DG$512,31,0)</f>
        <v>0</v>
      </c>
      <c r="I294" t="str">
        <f>VLOOKUP($B294,Raw!$B$2:$DG$512,32,0)</f>
        <v>0</v>
      </c>
      <c r="J294" t="str">
        <f>VLOOKUP($B294,Raw!$B$2:$DG$512,33,0)</f>
        <v>0</v>
      </c>
      <c r="K294" t="str">
        <f>VLOOKUP($B294,Raw!$B$2:$DG$512,34,0)</f>
        <v>0</v>
      </c>
      <c r="L294" t="str">
        <f>VLOOKUP($B294,Raw!$B$2:$DG$512,35,0)</f>
        <v>0</v>
      </c>
      <c r="M294" t="str">
        <f>VLOOKUP($B294,Raw!$B$2:$DG$512,36,0)</f>
        <v>0</v>
      </c>
      <c r="N294" t="str">
        <f>VLOOKUP($B294,Raw!$B$2:$DG$512,37,0)</f>
        <v>0</v>
      </c>
    </row>
    <row r="295" spans="1:14" x14ac:dyDescent="0.3">
      <c r="A295" t="str">
        <f>INDEX(Raw!$B$2:$C$512,MATCH('DPMS - Breakup of AUM - NA'!$B295,Raw!$B$2:$B$512,0),2)</f>
        <v>INP000007960</v>
      </c>
      <c r="B295" s="1" t="s">
        <v>5063</v>
      </c>
      <c r="C295" t="str">
        <f>VLOOKUP($B295,Raw!$B$2:$DG$512,26,0)</f>
        <v>15.75</v>
      </c>
      <c r="D295" t="str">
        <f>VLOOKUP($B295,Raw!$B$2:$DG$512,27,0)</f>
        <v>0</v>
      </c>
      <c r="E295" t="str">
        <f>VLOOKUP($B295,Raw!$B$2:$DG$512,28,0)</f>
        <v>0</v>
      </c>
      <c r="F295" t="str">
        <f>VLOOKUP($B295,Raw!$B$2:$DG$512,29,0)</f>
        <v>0</v>
      </c>
      <c r="G295" t="str">
        <f>VLOOKUP($B295,Raw!$B$2:$DG$512,30,0)</f>
        <v>0</v>
      </c>
      <c r="H295" t="str">
        <f>VLOOKUP($B295,Raw!$B$2:$DG$512,31,0)</f>
        <v>0</v>
      </c>
      <c r="I295" t="str">
        <f>VLOOKUP($B295,Raw!$B$2:$DG$512,32,0)</f>
        <v>0</v>
      </c>
      <c r="J295" t="str">
        <f>VLOOKUP($B295,Raw!$B$2:$DG$512,33,0)</f>
        <v>0</v>
      </c>
      <c r="K295" t="str">
        <f>VLOOKUP($B295,Raw!$B$2:$DG$512,34,0)</f>
        <v>0</v>
      </c>
      <c r="L295" t="str">
        <f>VLOOKUP($B295,Raw!$B$2:$DG$512,35,0)</f>
        <v>0.64</v>
      </c>
      <c r="M295" t="str">
        <f>VLOOKUP($B295,Raw!$B$2:$DG$512,36,0)</f>
        <v>0.21</v>
      </c>
      <c r="N295" t="str">
        <f>VLOOKUP($B295,Raw!$B$2:$DG$512,37,0)</f>
        <v>16.6</v>
      </c>
    </row>
    <row r="296" spans="1:14" x14ac:dyDescent="0.3">
      <c r="A296" t="str">
        <f>INDEX(Raw!$B$2:$C$512,MATCH('DPMS - Breakup of AUM - NA'!$B296,Raw!$B$2:$B$512,0),2)</f>
        <v>INP000008686</v>
      </c>
      <c r="B296" s="1" t="s">
        <v>5076</v>
      </c>
      <c r="C296" t="str">
        <f>VLOOKUP($B296,Raw!$B$2:$DG$512,26,0)</f>
        <v>0</v>
      </c>
      <c r="D296" t="str">
        <f>VLOOKUP($B296,Raw!$B$2:$DG$512,27,0)</f>
        <v>0</v>
      </c>
      <c r="E296" t="str">
        <f>VLOOKUP($B296,Raw!$B$2:$DG$512,28,0)</f>
        <v>0</v>
      </c>
      <c r="F296" t="str">
        <f>VLOOKUP($B296,Raw!$B$2:$DG$512,29,0)</f>
        <v>0</v>
      </c>
      <c r="G296" t="str">
        <f>VLOOKUP($B296,Raw!$B$2:$DG$512,30,0)</f>
        <v>0</v>
      </c>
      <c r="H296" t="str">
        <f>VLOOKUP($B296,Raw!$B$2:$DG$512,31,0)</f>
        <v>0</v>
      </c>
      <c r="I296" t="str">
        <f>VLOOKUP($B296,Raw!$B$2:$DG$512,32,0)</f>
        <v>0</v>
      </c>
      <c r="J296" t="str">
        <f>VLOOKUP($B296,Raw!$B$2:$DG$512,33,0)</f>
        <v>0</v>
      </c>
      <c r="K296" t="str">
        <f>VLOOKUP($B296,Raw!$B$2:$DG$512,34,0)</f>
        <v>0</v>
      </c>
      <c r="L296" t="str">
        <f>VLOOKUP($B296,Raw!$B$2:$DG$512,35,0)</f>
        <v>0</v>
      </c>
      <c r="M296" t="str">
        <f>VLOOKUP($B296,Raw!$B$2:$DG$512,36,0)</f>
        <v>0</v>
      </c>
      <c r="N296" t="str">
        <f>VLOOKUP($B296,Raw!$B$2:$DG$512,37,0)</f>
        <v>0</v>
      </c>
    </row>
    <row r="297" spans="1:14" x14ac:dyDescent="0.3">
      <c r="A297" t="str">
        <f>INDEX(Raw!$B$2:$C$512,MATCH('DPMS - Breakup of AUM - NA'!$B297,Raw!$B$2:$B$512,0),2)</f>
        <v>INP000007298</v>
      </c>
      <c r="B297" s="1" t="s">
        <v>5085</v>
      </c>
      <c r="C297" t="str">
        <f>VLOOKUP($B297,Raw!$B$2:$DG$512,26,0)</f>
        <v>249.55451</v>
      </c>
      <c r="D297" t="str">
        <f>VLOOKUP($B297,Raw!$B$2:$DG$512,27,0)</f>
        <v>0</v>
      </c>
      <c r="E297" t="str">
        <f>VLOOKUP($B297,Raw!$B$2:$DG$512,28,0)</f>
        <v>0</v>
      </c>
      <c r="F297" t="str">
        <f>VLOOKUP($B297,Raw!$B$2:$DG$512,29,0)</f>
        <v>0</v>
      </c>
      <c r="G297" t="str">
        <f>VLOOKUP($B297,Raw!$B$2:$DG$512,30,0)</f>
        <v>0.58484</v>
      </c>
      <c r="H297" t="str">
        <f>VLOOKUP($B297,Raw!$B$2:$DG$512,31,0)</f>
        <v>0</v>
      </c>
      <c r="I297" t="str">
        <f>VLOOKUP($B297,Raw!$B$2:$DG$512,32,0)</f>
        <v>0</v>
      </c>
      <c r="J297" t="str">
        <f>VLOOKUP($B297,Raw!$B$2:$DG$512,33,0)</f>
        <v>0</v>
      </c>
      <c r="K297" t="str">
        <f>VLOOKUP($B297,Raw!$B$2:$DG$512,34,0)</f>
        <v>0</v>
      </c>
      <c r="L297" t="str">
        <f>VLOOKUP($B297,Raw!$B$2:$DG$512,35,0)</f>
        <v>7.97411</v>
      </c>
      <c r="M297" t="str">
        <f>VLOOKUP($B297,Raw!$B$2:$DG$512,36,0)</f>
        <v>12.35376</v>
      </c>
      <c r="N297" t="str">
        <f>VLOOKUP($B297,Raw!$B$2:$DG$512,37,0)</f>
        <v>270.46722</v>
      </c>
    </row>
    <row r="298" spans="1:14" x14ac:dyDescent="0.3">
      <c r="A298" t="str">
        <f>INDEX(Raw!$B$2:$C$512,MATCH('DPMS - Breakup of AUM - NA'!$B298,Raw!$B$2:$B$512,0),2)</f>
        <v>INP000007021</v>
      </c>
      <c r="B298" s="1" t="s">
        <v>5118</v>
      </c>
      <c r="C298" t="str">
        <f>VLOOKUP($B298,Raw!$B$2:$DG$512,26,0)</f>
        <v>2011.28</v>
      </c>
      <c r="D298" t="str">
        <f>VLOOKUP($B298,Raw!$B$2:$DG$512,27,0)</f>
        <v>0</v>
      </c>
      <c r="E298" t="str">
        <f>VLOOKUP($B298,Raw!$B$2:$DG$512,28,0)</f>
        <v>0</v>
      </c>
      <c r="F298" t="str">
        <f>VLOOKUP($B298,Raw!$B$2:$DG$512,29,0)</f>
        <v>0</v>
      </c>
      <c r="G298" t="str">
        <f>VLOOKUP($B298,Raw!$B$2:$DG$512,30,0)</f>
        <v>0</v>
      </c>
      <c r="H298" t="str">
        <f>VLOOKUP($B298,Raw!$B$2:$DG$512,31,0)</f>
        <v>0</v>
      </c>
      <c r="I298" t="str">
        <f>VLOOKUP($B298,Raw!$B$2:$DG$512,32,0)</f>
        <v>0</v>
      </c>
      <c r="J298" t="str">
        <f>VLOOKUP($B298,Raw!$B$2:$DG$512,33,0)</f>
        <v>0</v>
      </c>
      <c r="K298" t="str">
        <f>VLOOKUP($B298,Raw!$B$2:$DG$512,34,0)</f>
        <v>0</v>
      </c>
      <c r="L298" t="str">
        <f>VLOOKUP($B298,Raw!$B$2:$DG$512,35,0)</f>
        <v>16.09</v>
      </c>
      <c r="M298" t="str">
        <f>VLOOKUP($B298,Raw!$B$2:$DG$512,36,0)</f>
        <v>13.36</v>
      </c>
      <c r="N298" t="str">
        <f>VLOOKUP($B298,Raw!$B$2:$DG$512,37,0)</f>
        <v>2040.73</v>
      </c>
    </row>
    <row r="299" spans="1:14" x14ac:dyDescent="0.3">
      <c r="A299" t="str">
        <f>INDEX(Raw!$B$2:$C$512,MATCH('DPMS - Breakup of AUM - NA'!$B299,Raw!$B$2:$B$512,0),2)</f>
        <v>INP000005075</v>
      </c>
      <c r="B299" s="1" t="s">
        <v>5137</v>
      </c>
      <c r="C299" t="str">
        <f>VLOOKUP($B299,Raw!$B$2:$DG$512,26,0)</f>
        <v>22.68</v>
      </c>
      <c r="D299" t="str">
        <f>VLOOKUP($B299,Raw!$B$2:$DG$512,27,0)</f>
        <v>0</v>
      </c>
      <c r="E299" t="str">
        <f>VLOOKUP($B299,Raw!$B$2:$DG$512,28,0)</f>
        <v>0</v>
      </c>
      <c r="F299" t="str">
        <f>VLOOKUP($B299,Raw!$B$2:$DG$512,29,0)</f>
        <v>0</v>
      </c>
      <c r="G299" t="str">
        <f>VLOOKUP($B299,Raw!$B$2:$DG$512,30,0)</f>
        <v>0</v>
      </c>
      <c r="H299" t="str">
        <f>VLOOKUP($B299,Raw!$B$2:$DG$512,31,0)</f>
        <v>0</v>
      </c>
      <c r="I299" t="str">
        <f>VLOOKUP($B299,Raw!$B$2:$DG$512,32,0)</f>
        <v>0</v>
      </c>
      <c r="J299" t="str">
        <f>VLOOKUP($B299,Raw!$B$2:$DG$512,33,0)</f>
        <v>0</v>
      </c>
      <c r="K299" t="str">
        <f>VLOOKUP($B299,Raw!$B$2:$DG$512,34,0)</f>
        <v>0</v>
      </c>
      <c r="L299" t="str">
        <f>VLOOKUP($B299,Raw!$B$2:$DG$512,35,0)</f>
        <v>10.33</v>
      </c>
      <c r="M299" t="str">
        <f>VLOOKUP($B299,Raw!$B$2:$DG$512,36,0)</f>
        <v>0.87</v>
      </c>
      <c r="N299" t="str">
        <f>VLOOKUP($B299,Raw!$B$2:$DG$512,37,0)</f>
        <v>33.89</v>
      </c>
    </row>
    <row r="300" spans="1:14" x14ac:dyDescent="0.3">
      <c r="A300" t="str">
        <f>INDEX(Raw!$B$2:$C$512,MATCH('DPMS - Breakup of AUM - NA'!$B300,Raw!$B$2:$B$512,0),2)</f>
        <v>INP000005892</v>
      </c>
      <c r="B300" s="1" t="s">
        <v>5148</v>
      </c>
      <c r="C300" t="str">
        <f>VLOOKUP($B300,Raw!$B$2:$DG$512,26,0)</f>
        <v>67.18</v>
      </c>
      <c r="D300" t="str">
        <f>VLOOKUP($B300,Raw!$B$2:$DG$512,27,0)</f>
        <v>0</v>
      </c>
      <c r="E300" t="str">
        <f>VLOOKUP($B300,Raw!$B$2:$DG$512,28,0)</f>
        <v>0</v>
      </c>
      <c r="F300" t="str">
        <f>VLOOKUP($B300,Raw!$B$2:$DG$512,29,0)</f>
        <v>0</v>
      </c>
      <c r="G300" t="str">
        <f>VLOOKUP($B300,Raw!$B$2:$DG$512,30,0)</f>
        <v>0</v>
      </c>
      <c r="H300" t="str">
        <f>VLOOKUP($B300,Raw!$B$2:$DG$512,31,0)</f>
        <v>0</v>
      </c>
      <c r="I300" t="str">
        <f>VLOOKUP($B300,Raw!$B$2:$DG$512,32,0)</f>
        <v>0</v>
      </c>
      <c r="J300" t="str">
        <f>VLOOKUP($B300,Raw!$B$2:$DG$512,33,0)</f>
        <v>0</v>
      </c>
      <c r="K300" t="str">
        <f>VLOOKUP($B300,Raw!$B$2:$DG$512,34,0)</f>
        <v>0</v>
      </c>
      <c r="L300" t="str">
        <f>VLOOKUP($B300,Raw!$B$2:$DG$512,35,0)</f>
        <v>0</v>
      </c>
      <c r="M300" t="str">
        <f>VLOOKUP($B300,Raw!$B$2:$DG$512,36,0)</f>
        <v>0.79</v>
      </c>
      <c r="N300" t="str">
        <f>VLOOKUP($B300,Raw!$B$2:$DG$512,37,0)</f>
        <v>67.97</v>
      </c>
    </row>
    <row r="301" spans="1:14" x14ac:dyDescent="0.3">
      <c r="A301" t="str">
        <f>INDEX(Raw!$B$2:$C$512,MATCH('DPMS - Breakup of AUM - NA'!$B301,Raw!$B$2:$B$512,0),2)</f>
        <v>INP000005042</v>
      </c>
      <c r="B301" s="1" t="s">
        <v>5168</v>
      </c>
      <c r="C301" t="str">
        <f>VLOOKUP($B301,Raw!$B$2:$DG$512,26,0)</f>
        <v>0</v>
      </c>
      <c r="D301" t="str">
        <f>VLOOKUP($B301,Raw!$B$2:$DG$512,27,0)</f>
        <v>0</v>
      </c>
      <c r="E301" t="str">
        <f>VLOOKUP($B301,Raw!$B$2:$DG$512,28,0)</f>
        <v>0</v>
      </c>
      <c r="F301" t="str">
        <f>VLOOKUP($B301,Raw!$B$2:$DG$512,29,0)</f>
        <v>0</v>
      </c>
      <c r="G301" t="str">
        <f>VLOOKUP($B301,Raw!$B$2:$DG$512,30,0)</f>
        <v>0</v>
      </c>
      <c r="H301" t="str">
        <f>VLOOKUP($B301,Raw!$B$2:$DG$512,31,0)</f>
        <v>0</v>
      </c>
      <c r="I301" t="str">
        <f>VLOOKUP($B301,Raw!$B$2:$DG$512,32,0)</f>
        <v>0</v>
      </c>
      <c r="J301" t="str">
        <f>VLOOKUP($B301,Raw!$B$2:$DG$512,33,0)</f>
        <v>0</v>
      </c>
      <c r="K301" t="str">
        <f>VLOOKUP($B301,Raw!$B$2:$DG$512,34,0)</f>
        <v>0</v>
      </c>
      <c r="L301" t="str">
        <f>VLOOKUP($B301,Raw!$B$2:$DG$512,35,0)</f>
        <v>0</v>
      </c>
      <c r="M301" t="str">
        <f>VLOOKUP($B301,Raw!$B$2:$DG$512,36,0)</f>
        <v>0</v>
      </c>
      <c r="N301" t="str">
        <f>VLOOKUP($B301,Raw!$B$2:$DG$512,37,0)</f>
        <v>0</v>
      </c>
    </row>
    <row r="302" spans="1:14" x14ac:dyDescent="0.3">
      <c r="A302" t="str">
        <f>INDEX(Raw!$B$2:$C$512,MATCH('DPMS - Breakup of AUM - NA'!$B302,Raw!$B$2:$B$512,0),2)</f>
        <v>INP000000187</v>
      </c>
      <c r="B302" s="1" t="s">
        <v>5175</v>
      </c>
      <c r="C302" t="str">
        <f>VLOOKUP($B302,Raw!$B$2:$DG$512,26,0)</f>
        <v>17342.53</v>
      </c>
      <c r="D302" t="str">
        <f>VLOOKUP($B302,Raw!$B$2:$DG$512,27,0)</f>
        <v>0</v>
      </c>
      <c r="E302" t="str">
        <f>VLOOKUP($B302,Raw!$B$2:$DG$512,28,0)</f>
        <v>11.5</v>
      </c>
      <c r="F302" t="str">
        <f>VLOOKUP($B302,Raw!$B$2:$DG$512,29,0)</f>
        <v>0</v>
      </c>
      <c r="G302" t="str">
        <f>VLOOKUP($B302,Raw!$B$2:$DG$512,30,0)</f>
        <v>0</v>
      </c>
      <c r="H302" t="str">
        <f>VLOOKUP($B302,Raw!$B$2:$DG$512,31,0)</f>
        <v>0</v>
      </c>
      <c r="I302" t="str">
        <f>VLOOKUP($B302,Raw!$B$2:$DG$512,32,0)</f>
        <v>0</v>
      </c>
      <c r="J302" t="str">
        <f>VLOOKUP($B302,Raw!$B$2:$DG$512,33,0)</f>
        <v>0</v>
      </c>
      <c r="K302" t="str">
        <f>VLOOKUP($B302,Raw!$B$2:$DG$512,34,0)</f>
        <v>0</v>
      </c>
      <c r="L302" t="str">
        <f>VLOOKUP($B302,Raw!$B$2:$DG$512,35,0)</f>
        <v>0</v>
      </c>
      <c r="M302" t="str">
        <f>VLOOKUP($B302,Raw!$B$2:$DG$512,36,0)</f>
        <v>857.85</v>
      </c>
      <c r="N302" t="str">
        <f>VLOOKUP($B302,Raw!$B$2:$DG$512,37,0)</f>
        <v>18211.88</v>
      </c>
    </row>
    <row r="303" spans="1:14" x14ac:dyDescent="0.3">
      <c r="A303" t="str">
        <f>INDEX(Raw!$B$2:$C$512,MATCH('DPMS - Breakup of AUM - NA'!$B303,Raw!$B$2:$B$512,0),2)</f>
        <v>INP000001421</v>
      </c>
      <c r="B303" s="1" t="s">
        <v>5193</v>
      </c>
      <c r="C303" t="str">
        <f>VLOOKUP($B303,Raw!$B$2:$DG$512,26,0)</f>
        <v>1795.28878</v>
      </c>
      <c r="D303" t="str">
        <f>VLOOKUP($B303,Raw!$B$2:$DG$512,27,0)</f>
        <v>0</v>
      </c>
      <c r="E303" t="str">
        <f>VLOOKUP($B303,Raw!$B$2:$DG$512,28,0)</f>
        <v>0</v>
      </c>
      <c r="F303" t="str">
        <f>VLOOKUP($B303,Raw!$B$2:$DG$512,29,0)</f>
        <v>0</v>
      </c>
      <c r="G303" t="str">
        <f>VLOOKUP($B303,Raw!$B$2:$DG$512,30,0)</f>
        <v>0</v>
      </c>
      <c r="H303" t="str">
        <f>VLOOKUP($B303,Raw!$B$2:$DG$512,31,0)</f>
        <v>0</v>
      </c>
      <c r="I303" t="str">
        <f>VLOOKUP($B303,Raw!$B$2:$DG$512,32,0)</f>
        <v>0</v>
      </c>
      <c r="J303" t="str">
        <f>VLOOKUP($B303,Raw!$B$2:$DG$512,33,0)</f>
        <v>0</v>
      </c>
      <c r="K303" t="str">
        <f>VLOOKUP($B303,Raw!$B$2:$DG$512,34,0)</f>
        <v>0</v>
      </c>
      <c r="L303" t="str">
        <f>VLOOKUP($B303,Raw!$B$2:$DG$512,35,0)</f>
        <v>10.89266</v>
      </c>
      <c r="M303" t="str">
        <f>VLOOKUP($B303,Raw!$B$2:$DG$512,36,0)</f>
        <v>83.84248</v>
      </c>
      <c r="N303" t="str">
        <f>VLOOKUP($B303,Raw!$B$2:$DG$512,37,0)</f>
        <v>1890.02392</v>
      </c>
    </row>
    <row r="304" spans="1:14" x14ac:dyDescent="0.3">
      <c r="A304" t="str">
        <f>INDEX(Raw!$B$2:$C$512,MATCH('DPMS - Breakup of AUM - NA'!$B304,Raw!$B$2:$B$512,0),2)</f>
        <v>INP000004045</v>
      </c>
      <c r="B304" s="1" t="s">
        <v>5206</v>
      </c>
      <c r="C304" t="str">
        <f>VLOOKUP($B304,Raw!$B$2:$DG$512,26,0)</f>
        <v>94.1762</v>
      </c>
      <c r="D304" t="str">
        <f>VLOOKUP($B304,Raw!$B$2:$DG$512,27,0)</f>
        <v>0</v>
      </c>
      <c r="E304" t="str">
        <f>VLOOKUP($B304,Raw!$B$2:$DG$512,28,0)</f>
        <v>0</v>
      </c>
      <c r="F304" t="str">
        <f>VLOOKUP($B304,Raw!$B$2:$DG$512,29,0)</f>
        <v>0</v>
      </c>
      <c r="G304" t="str">
        <f>VLOOKUP($B304,Raw!$B$2:$DG$512,30,0)</f>
        <v>0</v>
      </c>
      <c r="H304" t="str">
        <f>VLOOKUP($B304,Raw!$B$2:$DG$512,31,0)</f>
        <v>0</v>
      </c>
      <c r="I304" t="str">
        <f>VLOOKUP($B304,Raw!$B$2:$DG$512,32,0)</f>
        <v>0</v>
      </c>
      <c r="J304" t="str">
        <f>VLOOKUP($B304,Raw!$B$2:$DG$512,33,0)</f>
        <v>0</v>
      </c>
      <c r="K304" t="str">
        <f>VLOOKUP($B304,Raw!$B$2:$DG$512,34,0)</f>
        <v>0</v>
      </c>
      <c r="L304" t="str">
        <f>VLOOKUP($B304,Raw!$B$2:$DG$512,35,0)</f>
        <v>2.1904</v>
      </c>
      <c r="M304" t="str">
        <f>VLOOKUP($B304,Raw!$B$2:$DG$512,36,0)</f>
        <v>1.0039</v>
      </c>
      <c r="N304" t="str">
        <f>VLOOKUP($B304,Raw!$B$2:$DG$512,37,0)</f>
        <v>97.3705</v>
      </c>
    </row>
    <row r="305" spans="1:14" x14ac:dyDescent="0.3">
      <c r="A305" t="str">
        <f>INDEX(Raw!$B$2:$C$512,MATCH('DPMS - Breakup of AUM - NA'!$B305,Raw!$B$2:$B$512,0),2)</f>
        <v>INP000008048</v>
      </c>
      <c r="B305" s="1" t="s">
        <v>5216</v>
      </c>
      <c r="C305" t="str">
        <f>VLOOKUP($B305,Raw!$B$2:$DG$512,26,0)</f>
        <v>6.48</v>
      </c>
      <c r="D305" t="str">
        <f>VLOOKUP($B305,Raw!$B$2:$DG$512,27,0)</f>
        <v>0</v>
      </c>
      <c r="E305" t="str">
        <f>VLOOKUP($B305,Raw!$B$2:$DG$512,28,0)</f>
        <v>0</v>
      </c>
      <c r="F305" t="str">
        <f>VLOOKUP($B305,Raw!$B$2:$DG$512,29,0)</f>
        <v>0</v>
      </c>
      <c r="G305" t="str">
        <f>VLOOKUP($B305,Raw!$B$2:$DG$512,30,0)</f>
        <v>0</v>
      </c>
      <c r="H305" t="str">
        <f>VLOOKUP($B305,Raw!$B$2:$DG$512,31,0)</f>
        <v>0</v>
      </c>
      <c r="I305" t="str">
        <f>VLOOKUP($B305,Raw!$B$2:$DG$512,32,0)</f>
        <v>0</v>
      </c>
      <c r="J305" t="str">
        <f>VLOOKUP($B305,Raw!$B$2:$DG$512,33,0)</f>
        <v>0</v>
      </c>
      <c r="K305" t="str">
        <f>VLOOKUP($B305,Raw!$B$2:$DG$512,34,0)</f>
        <v>0</v>
      </c>
      <c r="L305" t="str">
        <f>VLOOKUP($B305,Raw!$B$2:$DG$512,35,0)</f>
        <v>0.23</v>
      </c>
      <c r="M305" t="str">
        <f>VLOOKUP($B305,Raw!$B$2:$DG$512,36,0)</f>
        <v>0.35</v>
      </c>
      <c r="N305" t="str">
        <f>VLOOKUP($B305,Raw!$B$2:$DG$512,37,0)</f>
        <v>7.06</v>
      </c>
    </row>
    <row r="306" spans="1:14" x14ac:dyDescent="0.3">
      <c r="A306" t="str">
        <f>INDEX(Raw!$B$2:$C$512,MATCH('DPMS - Breakup of AUM - NA'!$B306,Raw!$B$2:$B$512,0),2)</f>
        <v>INP000005455</v>
      </c>
      <c r="B306" s="1" t="s">
        <v>5227</v>
      </c>
      <c r="C306" t="str">
        <f>VLOOKUP($B306,Raw!$B$2:$DG$512,26,0)</f>
        <v>763.71113</v>
      </c>
      <c r="D306" t="str">
        <f>VLOOKUP($B306,Raw!$B$2:$DG$512,27,0)</f>
        <v>0.00783</v>
      </c>
      <c r="E306" t="str">
        <f>VLOOKUP($B306,Raw!$B$2:$DG$512,28,0)</f>
        <v>0</v>
      </c>
      <c r="F306" t="str">
        <f>VLOOKUP($B306,Raw!$B$2:$DG$512,29,0)</f>
        <v>0</v>
      </c>
      <c r="G306" t="str">
        <f>VLOOKUP($B306,Raw!$B$2:$DG$512,30,0)</f>
        <v>0</v>
      </c>
      <c r="H306" t="str">
        <f>VLOOKUP($B306,Raw!$B$2:$DG$512,31,0)</f>
        <v>0</v>
      </c>
      <c r="I306" t="str">
        <f>VLOOKUP($B306,Raw!$B$2:$DG$512,32,0)</f>
        <v>0</v>
      </c>
      <c r="J306" t="str">
        <f>VLOOKUP($B306,Raw!$B$2:$DG$512,33,0)</f>
        <v>0</v>
      </c>
      <c r="K306" t="str">
        <f>VLOOKUP($B306,Raw!$B$2:$DG$512,34,0)</f>
        <v>0</v>
      </c>
      <c r="L306" t="str">
        <f>VLOOKUP($B306,Raw!$B$2:$DG$512,35,0)</f>
        <v>22.56389</v>
      </c>
      <c r="M306" t="str">
        <f>VLOOKUP($B306,Raw!$B$2:$DG$512,36,0)</f>
        <v>17.65025</v>
      </c>
      <c r="N306" t="str">
        <f>VLOOKUP($B306,Raw!$B$2:$DG$512,37,0)</f>
        <v>803.9331</v>
      </c>
    </row>
    <row r="307" spans="1:14" x14ac:dyDescent="0.3">
      <c r="A307" t="str">
        <f>INDEX(Raw!$B$2:$C$512,MATCH('DPMS - Breakup of AUM - NA'!$B307,Raw!$B$2:$B$512,0),2)</f>
        <v>INP000004003</v>
      </c>
      <c r="B307" s="1" t="s">
        <v>5245</v>
      </c>
      <c r="C307" t="str">
        <f>VLOOKUP($B307,Raw!$B$2:$DG$512,26,0)</f>
        <v>215.05</v>
      </c>
      <c r="D307" t="str">
        <f>VLOOKUP($B307,Raw!$B$2:$DG$512,27,0)</f>
        <v>0</v>
      </c>
      <c r="E307" t="str">
        <f>VLOOKUP($B307,Raw!$B$2:$DG$512,28,0)</f>
        <v>0</v>
      </c>
      <c r="F307" t="str">
        <f>VLOOKUP($B307,Raw!$B$2:$DG$512,29,0)</f>
        <v>0</v>
      </c>
      <c r="G307" t="str">
        <f>VLOOKUP($B307,Raw!$B$2:$DG$512,30,0)</f>
        <v>0</v>
      </c>
      <c r="H307" t="str">
        <f>VLOOKUP($B307,Raw!$B$2:$DG$512,31,0)</f>
        <v>0</v>
      </c>
      <c r="I307" t="str">
        <f>VLOOKUP($B307,Raw!$B$2:$DG$512,32,0)</f>
        <v>0</v>
      </c>
      <c r="J307" t="str">
        <f>VLOOKUP($B307,Raw!$B$2:$DG$512,33,0)</f>
        <v>0</v>
      </c>
      <c r="K307" t="str">
        <f>VLOOKUP($B307,Raw!$B$2:$DG$512,34,0)</f>
        <v>0</v>
      </c>
      <c r="L307" t="str">
        <f>VLOOKUP($B307,Raw!$B$2:$DG$512,35,0)</f>
        <v>0</v>
      </c>
      <c r="M307" t="str">
        <f>VLOOKUP($B307,Raw!$B$2:$DG$512,36,0)</f>
        <v>2.99</v>
      </c>
      <c r="N307" t="str">
        <f>VLOOKUP($B307,Raw!$B$2:$DG$512,37,0)</f>
        <v>218.04</v>
      </c>
    </row>
    <row r="308" spans="1:14" x14ac:dyDescent="0.3">
      <c r="A308" t="str">
        <f>INDEX(Raw!$B$2:$C$512,MATCH('DPMS - Breakup of AUM - NA'!$B308,Raw!$B$2:$B$512,0),2)</f>
        <v>INP000004359</v>
      </c>
      <c r="B308" s="1" t="s">
        <v>5257</v>
      </c>
      <c r="C308" t="str">
        <f>VLOOKUP($B308,Raw!$B$2:$DG$512,26,0)</f>
        <v>831.8719</v>
      </c>
      <c r="D308" t="str">
        <f>VLOOKUP($B308,Raw!$B$2:$DG$512,27,0)</f>
        <v>0.1146</v>
      </c>
      <c r="E308" t="str">
        <f>VLOOKUP($B308,Raw!$B$2:$DG$512,28,0)</f>
        <v>46.6567</v>
      </c>
      <c r="F308" t="str">
        <f>VLOOKUP($B308,Raw!$B$2:$DG$512,29,0)</f>
        <v>0.0787</v>
      </c>
      <c r="G308" t="str">
        <f>VLOOKUP($B308,Raw!$B$2:$DG$512,30,0)</f>
        <v>0</v>
      </c>
      <c r="H308" t="str">
        <f>VLOOKUP($B308,Raw!$B$2:$DG$512,31,0)</f>
        <v>0</v>
      </c>
      <c r="I308" t="str">
        <f>VLOOKUP($B308,Raw!$B$2:$DG$512,32,0)</f>
        <v>0</v>
      </c>
      <c r="J308" t="str">
        <f>VLOOKUP($B308,Raw!$B$2:$DG$512,33,0)</f>
        <v>0</v>
      </c>
      <c r="K308" t="str">
        <f>VLOOKUP($B308,Raw!$B$2:$DG$512,34,0)</f>
        <v>0</v>
      </c>
      <c r="L308" t="str">
        <f>VLOOKUP($B308,Raw!$B$2:$DG$512,35,0)</f>
        <v>406.5686</v>
      </c>
      <c r="M308" t="str">
        <f>VLOOKUP($B308,Raw!$B$2:$DG$512,36,0)</f>
        <v>51.7607</v>
      </c>
      <c r="N308" t="str">
        <f>VLOOKUP($B308,Raw!$B$2:$DG$512,37,0)</f>
        <v>1337.0512</v>
      </c>
    </row>
    <row r="309" spans="1:14" x14ac:dyDescent="0.3">
      <c r="A309" t="str">
        <f>INDEX(Raw!$B$2:$C$512,MATCH('DPMS - Breakup of AUM - NA'!$B309,Raw!$B$2:$B$512,0),2)</f>
        <v>INP000007924</v>
      </c>
      <c r="B309" s="1" t="s">
        <v>5283</v>
      </c>
      <c r="C309" t="str">
        <f>VLOOKUP($B309,Raw!$B$2:$DG$512,26,0)</f>
        <v>0</v>
      </c>
      <c r="D309" t="str">
        <f>VLOOKUP($B309,Raw!$B$2:$DG$512,27,0)</f>
        <v>0</v>
      </c>
      <c r="E309" t="str">
        <f>VLOOKUP($B309,Raw!$B$2:$DG$512,28,0)</f>
        <v>0</v>
      </c>
      <c r="F309" t="str">
        <f>VLOOKUP($B309,Raw!$B$2:$DG$512,29,0)</f>
        <v>0</v>
      </c>
      <c r="G309" t="str">
        <f>VLOOKUP($B309,Raw!$B$2:$DG$512,30,0)</f>
        <v>0</v>
      </c>
      <c r="H309" t="str">
        <f>VLOOKUP($B309,Raw!$B$2:$DG$512,31,0)</f>
        <v>0</v>
      </c>
      <c r="I309" t="str">
        <f>VLOOKUP($B309,Raw!$B$2:$DG$512,32,0)</f>
        <v>0</v>
      </c>
      <c r="J309" t="str">
        <f>VLOOKUP($B309,Raw!$B$2:$DG$512,33,0)</f>
        <v>0</v>
      </c>
      <c r="K309" t="str">
        <f>VLOOKUP($B309,Raw!$B$2:$DG$512,34,0)</f>
        <v>0</v>
      </c>
      <c r="L309" t="str">
        <f>VLOOKUP($B309,Raw!$B$2:$DG$512,35,0)</f>
        <v>0</v>
      </c>
      <c r="M309" t="str">
        <f>VLOOKUP($B309,Raw!$B$2:$DG$512,36,0)</f>
        <v>0</v>
      </c>
      <c r="N309" t="str">
        <f>VLOOKUP($B309,Raw!$B$2:$DG$512,37,0)</f>
        <v>0</v>
      </c>
    </row>
    <row r="310" spans="1:14" x14ac:dyDescent="0.3">
      <c r="A310" t="str">
        <f>INDEX(Raw!$B$2:$C$512,MATCH('DPMS - Breakup of AUM - NA'!$B310,Raw!$B$2:$B$512,0),2)</f>
        <v>INP000007030</v>
      </c>
      <c r="B310" s="1" t="s">
        <v>5292</v>
      </c>
      <c r="C310" t="str">
        <f>VLOOKUP($B310,Raw!$B$2:$DG$512,26,0)</f>
        <v>396.88</v>
      </c>
      <c r="D310" t="str">
        <f>VLOOKUP($B310,Raw!$B$2:$DG$512,27,0)</f>
        <v>0</v>
      </c>
      <c r="E310" t="str">
        <f>VLOOKUP($B310,Raw!$B$2:$DG$512,28,0)</f>
        <v>0</v>
      </c>
      <c r="F310" t="str">
        <f>VLOOKUP($B310,Raw!$B$2:$DG$512,29,0)</f>
        <v>0</v>
      </c>
      <c r="G310" t="str">
        <f>VLOOKUP($B310,Raw!$B$2:$DG$512,30,0)</f>
        <v>0</v>
      </c>
      <c r="H310" t="str">
        <f>VLOOKUP($B310,Raw!$B$2:$DG$512,31,0)</f>
        <v>0</v>
      </c>
      <c r="I310" t="str">
        <f>VLOOKUP($B310,Raw!$B$2:$DG$512,32,0)</f>
        <v>0</v>
      </c>
      <c r="J310" t="str">
        <f>VLOOKUP($B310,Raw!$B$2:$DG$512,33,0)</f>
        <v>0</v>
      </c>
      <c r="K310" t="str">
        <f>VLOOKUP($B310,Raw!$B$2:$DG$512,34,0)</f>
        <v>0</v>
      </c>
      <c r="L310" t="str">
        <f>VLOOKUP($B310,Raw!$B$2:$DG$512,35,0)</f>
        <v>0</v>
      </c>
      <c r="M310" t="str">
        <f>VLOOKUP($B310,Raw!$B$2:$DG$512,36,0)</f>
        <v>18.51</v>
      </c>
      <c r="N310" t="str">
        <f>VLOOKUP($B310,Raw!$B$2:$DG$512,37,0)</f>
        <v>415.39</v>
      </c>
    </row>
    <row r="311" spans="1:14" x14ac:dyDescent="0.3">
      <c r="A311" t="str">
        <f>INDEX(Raw!$B$2:$C$512,MATCH('DPMS - Breakup of AUM - NA'!$B311,Raw!$B$2:$B$512,0),2)</f>
        <v>INP000007456</v>
      </c>
      <c r="B311" s="1" t="s">
        <v>5307</v>
      </c>
      <c r="C311" t="str">
        <f>VLOOKUP($B311,Raw!$B$2:$DG$512,26,0)</f>
        <v>0</v>
      </c>
      <c r="D311" t="str">
        <f>VLOOKUP($B311,Raw!$B$2:$DG$512,27,0)</f>
        <v>0</v>
      </c>
      <c r="E311" t="str">
        <f>VLOOKUP($B311,Raw!$B$2:$DG$512,28,0)</f>
        <v>0</v>
      </c>
      <c r="F311" t="str">
        <f>VLOOKUP($B311,Raw!$B$2:$DG$512,29,0)</f>
        <v>0</v>
      </c>
      <c r="G311" t="str">
        <f>VLOOKUP($B311,Raw!$B$2:$DG$512,30,0)</f>
        <v>0</v>
      </c>
      <c r="H311" t="str">
        <f>VLOOKUP($B311,Raw!$B$2:$DG$512,31,0)</f>
        <v>0</v>
      </c>
      <c r="I311" t="str">
        <f>VLOOKUP($B311,Raw!$B$2:$DG$512,32,0)</f>
        <v>0</v>
      </c>
      <c r="J311" t="str">
        <f>VLOOKUP($B311,Raw!$B$2:$DG$512,33,0)</f>
        <v>0</v>
      </c>
      <c r="K311" t="str">
        <f>VLOOKUP($B311,Raw!$B$2:$DG$512,34,0)</f>
        <v>0</v>
      </c>
      <c r="L311" t="str">
        <f>VLOOKUP($B311,Raw!$B$2:$DG$512,35,0)</f>
        <v>0</v>
      </c>
      <c r="M311" t="str">
        <f>VLOOKUP($B311,Raw!$B$2:$DG$512,36,0)</f>
        <v>0</v>
      </c>
      <c r="N311" t="str">
        <f>VLOOKUP($B311,Raw!$B$2:$DG$512,37,0)</f>
        <v>0</v>
      </c>
    </row>
    <row r="312" spans="1:14" x14ac:dyDescent="0.3">
      <c r="A312" t="str">
        <f>INDEX(Raw!$B$2:$C$512,MATCH('DPMS - Breakup of AUM - NA'!$B312,Raw!$B$2:$B$512,0),2)</f>
        <v>INP000006943</v>
      </c>
      <c r="B312" s="1" t="s">
        <v>5315</v>
      </c>
      <c r="C312" t="str">
        <f>VLOOKUP($B312,Raw!$B$2:$DG$512,26,0)</f>
        <v>4242.04</v>
      </c>
      <c r="D312" t="str">
        <f>VLOOKUP($B312,Raw!$B$2:$DG$512,27,0)</f>
        <v>0</v>
      </c>
      <c r="E312" t="str">
        <f>VLOOKUP($B312,Raw!$B$2:$DG$512,28,0)</f>
        <v>0</v>
      </c>
      <c r="F312" t="str">
        <f>VLOOKUP($B312,Raw!$B$2:$DG$512,29,0)</f>
        <v>0</v>
      </c>
      <c r="G312" t="str">
        <f>VLOOKUP($B312,Raw!$B$2:$DG$512,30,0)</f>
        <v>0</v>
      </c>
      <c r="H312" t="str">
        <f>VLOOKUP($B312,Raw!$B$2:$DG$512,31,0)</f>
        <v>0</v>
      </c>
      <c r="I312" t="str">
        <f>VLOOKUP($B312,Raw!$B$2:$DG$512,32,0)</f>
        <v>0</v>
      </c>
      <c r="J312" t="str">
        <f>VLOOKUP($B312,Raw!$B$2:$DG$512,33,0)</f>
        <v>0</v>
      </c>
      <c r="K312" t="str">
        <f>VLOOKUP($B312,Raw!$B$2:$DG$512,34,0)</f>
        <v>0</v>
      </c>
      <c r="L312" t="str">
        <f>VLOOKUP($B312,Raw!$B$2:$DG$512,35,0)</f>
        <v>0</v>
      </c>
      <c r="M312" t="str">
        <f>VLOOKUP($B312,Raw!$B$2:$DG$512,36,0)</f>
        <v>352.72</v>
      </c>
      <c r="N312" t="str">
        <f>VLOOKUP($B312,Raw!$B$2:$DG$512,37,0)</f>
        <v>4594.76</v>
      </c>
    </row>
    <row r="313" spans="1:14" x14ac:dyDescent="0.3">
      <c r="A313" t="str">
        <f>INDEX(Raw!$B$2:$C$512,MATCH('DPMS - Breakup of AUM - NA'!$B313,Raw!$B$2:$B$512,0),2)</f>
        <v>INP000007386</v>
      </c>
      <c r="B313" s="1" t="s">
        <v>5338</v>
      </c>
      <c r="C313" t="str">
        <f>VLOOKUP($B313,Raw!$B$2:$DG$512,26,0)</f>
        <v>911.04</v>
      </c>
      <c r="D313" t="str">
        <f>VLOOKUP($B313,Raw!$B$2:$DG$512,27,0)</f>
        <v>0</v>
      </c>
      <c r="E313" t="str">
        <f>VLOOKUP($B313,Raw!$B$2:$DG$512,28,0)</f>
        <v>0</v>
      </c>
      <c r="F313" t="str">
        <f>VLOOKUP($B313,Raw!$B$2:$DG$512,29,0)</f>
        <v>0</v>
      </c>
      <c r="G313" t="str">
        <f>VLOOKUP($B313,Raw!$B$2:$DG$512,30,0)</f>
        <v>0</v>
      </c>
      <c r="H313" t="str">
        <f>VLOOKUP($B313,Raw!$B$2:$DG$512,31,0)</f>
        <v>0</v>
      </c>
      <c r="I313" t="str">
        <f>VLOOKUP($B313,Raw!$B$2:$DG$512,32,0)</f>
        <v>0</v>
      </c>
      <c r="J313" t="str">
        <f>VLOOKUP($B313,Raw!$B$2:$DG$512,33,0)</f>
        <v>0</v>
      </c>
      <c r="K313" t="str">
        <f>VLOOKUP($B313,Raw!$B$2:$DG$512,34,0)</f>
        <v>0</v>
      </c>
      <c r="L313" t="str">
        <f>VLOOKUP($B313,Raw!$B$2:$DG$512,35,0)</f>
        <v>0</v>
      </c>
      <c r="M313" t="str">
        <f>VLOOKUP($B313,Raw!$B$2:$DG$512,36,0)</f>
        <v>26.19</v>
      </c>
      <c r="N313" t="str">
        <f>VLOOKUP($B313,Raw!$B$2:$DG$512,37,0)</f>
        <v>937.23</v>
      </c>
    </row>
    <row r="314" spans="1:14" x14ac:dyDescent="0.3">
      <c r="A314" t="str">
        <f>INDEX(Raw!$B$2:$C$512,MATCH('DPMS - Breakup of AUM - NA'!$B314,Raw!$B$2:$B$512,0),2)</f>
        <v>INP000004995</v>
      </c>
      <c r="B314" s="1" t="s">
        <v>5352</v>
      </c>
      <c r="C314" t="str">
        <f>VLOOKUP($B314,Raw!$B$2:$DG$512,26,0)</f>
        <v>1272.60568</v>
      </c>
      <c r="D314" t="str">
        <f>VLOOKUP($B314,Raw!$B$2:$DG$512,27,0)</f>
        <v>0</v>
      </c>
      <c r="E314" t="str">
        <f>VLOOKUP($B314,Raw!$B$2:$DG$512,28,0)</f>
        <v>0</v>
      </c>
      <c r="F314" t="str">
        <f>VLOOKUP($B314,Raw!$B$2:$DG$512,29,0)</f>
        <v>0</v>
      </c>
      <c r="G314" t="str">
        <f>VLOOKUP($B314,Raw!$B$2:$DG$512,30,0)</f>
        <v>0</v>
      </c>
      <c r="H314" t="str">
        <f>VLOOKUP($B314,Raw!$B$2:$DG$512,31,0)</f>
        <v>0</v>
      </c>
      <c r="I314" t="str">
        <f>VLOOKUP($B314,Raw!$B$2:$DG$512,32,0)</f>
        <v>0</v>
      </c>
      <c r="J314" t="str">
        <f>VLOOKUP($B314,Raw!$B$2:$DG$512,33,0)</f>
        <v>0</v>
      </c>
      <c r="K314" t="str">
        <f>VLOOKUP($B314,Raw!$B$2:$DG$512,34,0)</f>
        <v>0</v>
      </c>
      <c r="L314" t="str">
        <f>VLOOKUP($B314,Raw!$B$2:$DG$512,35,0)</f>
        <v>23.93346</v>
      </c>
      <c r="M314" t="str">
        <f>VLOOKUP($B314,Raw!$B$2:$DG$512,36,0)</f>
        <v>68.54323</v>
      </c>
      <c r="N314" t="str">
        <f>VLOOKUP($B314,Raw!$B$2:$DG$512,37,0)</f>
        <v>1365.08237</v>
      </c>
    </row>
    <row r="315" spans="1:14" x14ac:dyDescent="0.3">
      <c r="A315" t="str">
        <f>INDEX(Raw!$B$2:$C$512,MATCH('DPMS - Breakup of AUM - NA'!$B315,Raw!$B$2:$B$512,0),2)</f>
        <v>INP000004847</v>
      </c>
      <c r="B315" s="1" t="s">
        <v>5370</v>
      </c>
      <c r="C315" t="str">
        <f>VLOOKUP($B315,Raw!$B$2:$DG$512,26,0)</f>
        <v>841.12</v>
      </c>
      <c r="D315" t="str">
        <f>VLOOKUP($B315,Raw!$B$2:$DG$512,27,0)</f>
        <v>26.99</v>
      </c>
      <c r="E315" t="str">
        <f>VLOOKUP($B315,Raw!$B$2:$DG$512,28,0)</f>
        <v>3.99</v>
      </c>
      <c r="F315" t="str">
        <f>VLOOKUP($B315,Raw!$B$2:$DG$512,29,0)</f>
        <v>0</v>
      </c>
      <c r="G315" t="str">
        <f>VLOOKUP($B315,Raw!$B$2:$DG$512,30,0)</f>
        <v>0</v>
      </c>
      <c r="H315" t="str">
        <f>VLOOKUP($B315,Raw!$B$2:$DG$512,31,0)</f>
        <v>0</v>
      </c>
      <c r="I315" t="str">
        <f>VLOOKUP($B315,Raw!$B$2:$DG$512,32,0)</f>
        <v>0</v>
      </c>
      <c r="J315" t="str">
        <f>VLOOKUP($B315,Raw!$B$2:$DG$512,33,0)</f>
        <v>0</v>
      </c>
      <c r="K315" t="str">
        <f>VLOOKUP($B315,Raw!$B$2:$DG$512,34,0)</f>
        <v>0</v>
      </c>
      <c r="L315" t="str">
        <f>VLOOKUP($B315,Raw!$B$2:$DG$512,35,0)</f>
        <v>0</v>
      </c>
      <c r="M315" t="str">
        <f>VLOOKUP($B315,Raw!$B$2:$DG$512,36,0)</f>
        <v>26.52</v>
      </c>
      <c r="N315" t="str">
        <f>VLOOKUP($B315,Raw!$B$2:$DG$512,37,0)</f>
        <v>898.62</v>
      </c>
    </row>
    <row r="316" spans="1:14" x14ac:dyDescent="0.3">
      <c r="A316" t="str">
        <f>INDEX(Raw!$B$2:$C$512,MATCH('DPMS - Breakup of AUM - NA'!$B316,Raw!$B$2:$B$512,0),2)</f>
        <v>INP000005067</v>
      </c>
      <c r="B316" s="1" t="s">
        <v>5396</v>
      </c>
      <c r="C316" t="str">
        <f>VLOOKUP($B316,Raw!$B$2:$DG$512,26,0)</f>
        <v>440.94</v>
      </c>
      <c r="D316" t="str">
        <f>VLOOKUP($B316,Raw!$B$2:$DG$512,27,0)</f>
        <v>1.05</v>
      </c>
      <c r="E316" t="str">
        <f>VLOOKUP($B316,Raw!$B$2:$DG$512,28,0)</f>
        <v>0</v>
      </c>
      <c r="F316" t="str">
        <f>VLOOKUP($B316,Raw!$B$2:$DG$512,29,0)</f>
        <v>0</v>
      </c>
      <c r="G316" t="str">
        <f>VLOOKUP($B316,Raw!$B$2:$DG$512,30,0)</f>
        <v>0</v>
      </c>
      <c r="H316" t="str">
        <f>VLOOKUP($B316,Raw!$B$2:$DG$512,31,0)</f>
        <v>0</v>
      </c>
      <c r="I316" t="str">
        <f>VLOOKUP($B316,Raw!$B$2:$DG$512,32,0)</f>
        <v>0</v>
      </c>
      <c r="J316" t="str">
        <f>VLOOKUP($B316,Raw!$B$2:$DG$512,33,0)</f>
        <v>0</v>
      </c>
      <c r="K316" t="str">
        <f>VLOOKUP($B316,Raw!$B$2:$DG$512,34,0)</f>
        <v>0</v>
      </c>
      <c r="L316" t="str">
        <f>VLOOKUP($B316,Raw!$B$2:$DG$512,35,0)</f>
        <v>48.3</v>
      </c>
      <c r="M316" t="str">
        <f>VLOOKUP($B316,Raw!$B$2:$DG$512,36,0)</f>
        <v>13.38</v>
      </c>
      <c r="N316" t="str">
        <f>VLOOKUP($B316,Raw!$B$2:$DG$512,37,0)</f>
        <v>503.67</v>
      </c>
    </row>
    <row r="317" spans="1:14" x14ac:dyDescent="0.3">
      <c r="A317" t="str">
        <f>INDEX(Raw!$B$2:$C$512,MATCH('DPMS - Breakup of AUM - NA'!$B317,Raw!$B$2:$B$512,0),2)</f>
        <v>INP000005331</v>
      </c>
      <c r="B317" s="1" t="s">
        <v>5423</v>
      </c>
      <c r="C317" t="str">
        <f>VLOOKUP($B317,Raw!$B$2:$DG$512,26,0)</f>
        <v>758.27</v>
      </c>
      <c r="D317" t="str">
        <f>VLOOKUP($B317,Raw!$B$2:$DG$512,27,0)</f>
        <v>0</v>
      </c>
      <c r="E317" t="str">
        <f>VLOOKUP($B317,Raw!$B$2:$DG$512,28,0)</f>
        <v>0</v>
      </c>
      <c r="F317" t="str">
        <f>VLOOKUP($B317,Raw!$B$2:$DG$512,29,0)</f>
        <v>0</v>
      </c>
      <c r="G317" t="str">
        <f>VLOOKUP($B317,Raw!$B$2:$DG$512,30,0)</f>
        <v>0</v>
      </c>
      <c r="H317" t="str">
        <f>VLOOKUP($B317,Raw!$B$2:$DG$512,31,0)</f>
        <v>0</v>
      </c>
      <c r="I317" t="str">
        <f>VLOOKUP($B317,Raw!$B$2:$DG$512,32,0)</f>
        <v>0</v>
      </c>
      <c r="J317" t="str">
        <f>VLOOKUP($B317,Raw!$B$2:$DG$512,33,0)</f>
        <v>0</v>
      </c>
      <c r="K317" t="str">
        <f>VLOOKUP($B317,Raw!$B$2:$DG$512,34,0)</f>
        <v>0</v>
      </c>
      <c r="L317" t="str">
        <f>VLOOKUP($B317,Raw!$B$2:$DG$512,35,0)</f>
        <v>0.06</v>
      </c>
      <c r="M317" t="str">
        <f>VLOOKUP($B317,Raw!$B$2:$DG$512,36,0)</f>
        <v>36.42</v>
      </c>
      <c r="N317" t="str">
        <f>VLOOKUP($B317,Raw!$B$2:$DG$512,37,0)</f>
        <v>794.75</v>
      </c>
    </row>
    <row r="318" spans="1:14" x14ac:dyDescent="0.3">
      <c r="A318" t="str">
        <f>INDEX(Raw!$B$2:$C$512,MATCH('DPMS - Breakup of AUM - NA'!$B318,Raw!$B$2:$B$512,0),2)</f>
        <v>INP000000852</v>
      </c>
      <c r="B318" s="1" t="s">
        <v>5434</v>
      </c>
      <c r="C318" t="str">
        <f>VLOOKUP($B318,Raw!$B$2:$DG$512,26,0)</f>
        <v>1169.7566</v>
      </c>
      <c r="D318" t="str">
        <f>VLOOKUP($B318,Raw!$B$2:$DG$512,27,0)</f>
        <v>0</v>
      </c>
      <c r="E318" t="str">
        <f>VLOOKUP($B318,Raw!$B$2:$DG$512,28,0)</f>
        <v>1253631.3409</v>
      </c>
      <c r="F318" t="str">
        <f>VLOOKUP($B318,Raw!$B$2:$DG$512,29,0)</f>
        <v>0</v>
      </c>
      <c r="G318" t="str">
        <f>VLOOKUP($B318,Raw!$B$2:$DG$512,30,0)</f>
        <v>0</v>
      </c>
      <c r="H318" t="str">
        <f>VLOOKUP($B318,Raw!$B$2:$DG$512,31,0)</f>
        <v>0</v>
      </c>
      <c r="I318" t="str">
        <f>VLOOKUP($B318,Raw!$B$2:$DG$512,32,0)</f>
        <v>0</v>
      </c>
      <c r="J318" t="str">
        <f>VLOOKUP($B318,Raw!$B$2:$DG$512,33,0)</f>
        <v>0</v>
      </c>
      <c r="K318" t="str">
        <f>VLOOKUP($B318,Raw!$B$2:$DG$512,34,0)</f>
        <v>0</v>
      </c>
      <c r="L318" t="str">
        <f>VLOOKUP($B318,Raw!$B$2:$DG$512,35,0)</f>
        <v>46351.0297</v>
      </c>
      <c r="M318" t="str">
        <f>VLOOKUP($B318,Raw!$B$2:$DG$512,36,0)</f>
        <v>515.1726</v>
      </c>
      <c r="N318" t="str">
        <f>VLOOKUP($B318,Raw!$B$2:$DG$512,37,0)</f>
        <v>1301667.2998</v>
      </c>
    </row>
    <row r="319" spans="1:14" x14ac:dyDescent="0.3">
      <c r="A319" t="str">
        <f>INDEX(Raw!$B$2:$C$512,MATCH('DPMS - Breakup of AUM - NA'!$B319,Raw!$B$2:$B$512,0),2)</f>
        <v>INP000002940</v>
      </c>
      <c r="B319" s="1" t="s">
        <v>5473</v>
      </c>
      <c r="C319" t="str">
        <f>VLOOKUP($B319,Raw!$B$2:$DG$512,26,0)</f>
        <v>1124.30707</v>
      </c>
      <c r="D319" t="str">
        <f>VLOOKUP($B319,Raw!$B$2:$DG$512,27,0)</f>
        <v>0.00624</v>
      </c>
      <c r="E319" t="str">
        <f>VLOOKUP($B319,Raw!$B$2:$DG$512,28,0)</f>
        <v>0</v>
      </c>
      <c r="F319" t="str">
        <f>VLOOKUP($B319,Raw!$B$2:$DG$512,29,0)</f>
        <v>0</v>
      </c>
      <c r="G319" t="str">
        <f>VLOOKUP($B319,Raw!$B$2:$DG$512,30,0)</f>
        <v>0</v>
      </c>
      <c r="H319" t="str">
        <f>VLOOKUP($B319,Raw!$B$2:$DG$512,31,0)</f>
        <v>0</v>
      </c>
      <c r="I319" t="str">
        <f>VLOOKUP($B319,Raw!$B$2:$DG$512,32,0)</f>
        <v>0</v>
      </c>
      <c r="J319" t="str">
        <f>VLOOKUP($B319,Raw!$B$2:$DG$512,33,0)</f>
        <v>0</v>
      </c>
      <c r="K319" t="str">
        <f>VLOOKUP($B319,Raw!$B$2:$DG$512,34,0)</f>
        <v>0</v>
      </c>
      <c r="L319" t="str">
        <f>VLOOKUP($B319,Raw!$B$2:$DG$512,35,0)</f>
        <v>160.56046</v>
      </c>
      <c r="M319" t="str">
        <f>VLOOKUP($B319,Raw!$B$2:$DG$512,36,0)</f>
        <v>43.23562</v>
      </c>
      <c r="N319" t="str">
        <f>VLOOKUP($B319,Raw!$B$2:$DG$512,37,0)</f>
        <v>1328.10939</v>
      </c>
    </row>
    <row r="320" spans="1:14" x14ac:dyDescent="0.3">
      <c r="A320" t="str">
        <f>INDEX(Raw!$B$2:$C$512,MATCH('DPMS - Breakup of AUM - NA'!$B320,Raw!$B$2:$B$512,0),2)</f>
        <v>INP000008543</v>
      </c>
      <c r="B320" s="1" t="s">
        <v>5488</v>
      </c>
      <c r="C320" t="str">
        <f>VLOOKUP($B320,Raw!$B$2:$DG$512,26,0)</f>
        <v>0</v>
      </c>
      <c r="D320" t="str">
        <f>VLOOKUP($B320,Raw!$B$2:$DG$512,27,0)</f>
        <v>0</v>
      </c>
      <c r="E320" t="str">
        <f>VLOOKUP($B320,Raw!$B$2:$DG$512,28,0)</f>
        <v>0</v>
      </c>
      <c r="F320" t="str">
        <f>VLOOKUP($B320,Raw!$B$2:$DG$512,29,0)</f>
        <v>0</v>
      </c>
      <c r="G320" t="str">
        <f>VLOOKUP($B320,Raw!$B$2:$DG$512,30,0)</f>
        <v>0</v>
      </c>
      <c r="H320" t="str">
        <f>VLOOKUP($B320,Raw!$B$2:$DG$512,31,0)</f>
        <v>0</v>
      </c>
      <c r="I320" t="str">
        <f>VLOOKUP($B320,Raw!$B$2:$DG$512,32,0)</f>
        <v>0</v>
      </c>
      <c r="J320" t="str">
        <f>VLOOKUP($B320,Raw!$B$2:$DG$512,33,0)</f>
        <v>0</v>
      </c>
      <c r="K320" t="str">
        <f>VLOOKUP($B320,Raw!$B$2:$DG$512,34,0)</f>
        <v>0</v>
      </c>
      <c r="L320" t="str">
        <f>VLOOKUP($B320,Raw!$B$2:$DG$512,35,0)</f>
        <v>0</v>
      </c>
      <c r="M320" t="str">
        <f>VLOOKUP($B320,Raw!$B$2:$DG$512,36,0)</f>
        <v>0</v>
      </c>
      <c r="N320" t="str">
        <f>VLOOKUP($B320,Raw!$B$2:$DG$512,37,0)</f>
        <v>0</v>
      </c>
    </row>
    <row r="321" spans="1:14" x14ac:dyDescent="0.3">
      <c r="A321" t="str">
        <f>INDEX(Raw!$B$2:$C$512,MATCH('DPMS - Breakup of AUM - NA'!$B321,Raw!$B$2:$B$512,0),2)</f>
        <v>INP000004185</v>
      </c>
      <c r="B321" s="1" t="s">
        <v>5496</v>
      </c>
      <c r="C321" t="str">
        <f>VLOOKUP($B321,Raw!$B$2:$DG$512,26,0)</f>
        <v>75.21</v>
      </c>
      <c r="D321" t="str">
        <f>VLOOKUP($B321,Raw!$B$2:$DG$512,27,0)</f>
        <v>0</v>
      </c>
      <c r="E321" t="str">
        <f>VLOOKUP($B321,Raw!$B$2:$DG$512,28,0)</f>
        <v>0</v>
      </c>
      <c r="F321" t="str">
        <f>VLOOKUP($B321,Raw!$B$2:$DG$512,29,0)</f>
        <v>0</v>
      </c>
      <c r="G321" t="str">
        <f>VLOOKUP($B321,Raw!$B$2:$DG$512,30,0)</f>
        <v>0</v>
      </c>
      <c r="H321" t="str">
        <f>VLOOKUP($B321,Raw!$B$2:$DG$512,31,0)</f>
        <v>0</v>
      </c>
      <c r="I321" t="str">
        <f>VLOOKUP($B321,Raw!$B$2:$DG$512,32,0)</f>
        <v>0</v>
      </c>
      <c r="J321" t="str">
        <f>VLOOKUP($B321,Raw!$B$2:$DG$512,33,0)</f>
        <v>0</v>
      </c>
      <c r="K321" t="str">
        <f>VLOOKUP($B321,Raw!$B$2:$DG$512,34,0)</f>
        <v>0</v>
      </c>
      <c r="L321" t="str">
        <f>VLOOKUP($B321,Raw!$B$2:$DG$512,35,0)</f>
        <v>0.34</v>
      </c>
      <c r="M321" t="str">
        <f>VLOOKUP($B321,Raw!$B$2:$DG$512,36,0)</f>
        <v>2.92</v>
      </c>
      <c r="N321" t="str">
        <f>VLOOKUP($B321,Raw!$B$2:$DG$512,37,0)</f>
        <v>78.47</v>
      </c>
    </row>
    <row r="322" spans="1:14" x14ac:dyDescent="0.3">
      <c r="A322" t="str">
        <f>INDEX(Raw!$B$2:$C$512,MATCH('DPMS - Breakup of AUM - NA'!$B322,Raw!$B$2:$B$512,0),2)</f>
        <v>INP000005926</v>
      </c>
      <c r="B322" s="1" t="s">
        <v>5509</v>
      </c>
      <c r="C322" t="str">
        <f>VLOOKUP($B322,Raw!$B$2:$DG$512,26,0)</f>
        <v>0</v>
      </c>
      <c r="D322" t="str">
        <f>VLOOKUP($B322,Raw!$B$2:$DG$512,27,0)</f>
        <v>0</v>
      </c>
      <c r="E322" t="str">
        <f>VLOOKUP($B322,Raw!$B$2:$DG$512,28,0)</f>
        <v>0</v>
      </c>
      <c r="F322" t="str">
        <f>VLOOKUP($B322,Raw!$B$2:$DG$512,29,0)</f>
        <v>0</v>
      </c>
      <c r="G322" t="str">
        <f>VLOOKUP($B322,Raw!$B$2:$DG$512,30,0)</f>
        <v>0</v>
      </c>
      <c r="H322" t="str">
        <f>VLOOKUP($B322,Raw!$B$2:$DG$512,31,0)</f>
        <v>0</v>
      </c>
      <c r="I322" t="str">
        <f>VLOOKUP($B322,Raw!$B$2:$DG$512,32,0)</f>
        <v>0</v>
      </c>
      <c r="J322" t="str">
        <f>VLOOKUP($B322,Raw!$B$2:$DG$512,33,0)</f>
        <v>0</v>
      </c>
      <c r="K322" t="str">
        <f>VLOOKUP($B322,Raw!$B$2:$DG$512,34,0)</f>
        <v>0</v>
      </c>
      <c r="L322" t="str">
        <f>VLOOKUP($B322,Raw!$B$2:$DG$512,35,0)</f>
        <v>0</v>
      </c>
      <c r="M322" t="str">
        <f>VLOOKUP($B322,Raw!$B$2:$DG$512,36,0)</f>
        <v>0</v>
      </c>
      <c r="N322" t="str">
        <f>VLOOKUP($B322,Raw!$B$2:$DG$512,37,0)</f>
        <v>0</v>
      </c>
    </row>
    <row r="323" spans="1:14" x14ac:dyDescent="0.3">
      <c r="A323" t="str">
        <f>INDEX(Raw!$B$2:$C$512,MATCH('DPMS - Breakup of AUM - NA'!$B323,Raw!$B$2:$B$512,0),2)</f>
        <v>INP000005786</v>
      </c>
      <c r="B323" s="1" t="s">
        <v>5517</v>
      </c>
      <c r="C323" t="str">
        <f>VLOOKUP($B323,Raw!$B$2:$DG$512,26,0)</f>
        <v>243.56153</v>
      </c>
      <c r="D323" t="str">
        <f>VLOOKUP($B323,Raw!$B$2:$DG$512,27,0)</f>
        <v>0</v>
      </c>
      <c r="E323" t="str">
        <f>VLOOKUP($B323,Raw!$B$2:$DG$512,28,0)</f>
        <v>0</v>
      </c>
      <c r="F323" t="str">
        <f>VLOOKUP($B323,Raw!$B$2:$DG$512,29,0)</f>
        <v>0</v>
      </c>
      <c r="G323" t="str">
        <f>VLOOKUP($B323,Raw!$B$2:$DG$512,30,0)</f>
        <v>0</v>
      </c>
      <c r="H323" t="str">
        <f>VLOOKUP($B323,Raw!$B$2:$DG$512,31,0)</f>
        <v>0</v>
      </c>
      <c r="I323" t="str">
        <f>VLOOKUP($B323,Raw!$B$2:$DG$512,32,0)</f>
        <v>0</v>
      </c>
      <c r="J323" t="str">
        <f>VLOOKUP($B323,Raw!$B$2:$DG$512,33,0)</f>
        <v>0</v>
      </c>
      <c r="K323" t="str">
        <f>VLOOKUP($B323,Raw!$B$2:$DG$512,34,0)</f>
        <v>0</v>
      </c>
      <c r="L323" t="str">
        <f>VLOOKUP($B323,Raw!$B$2:$DG$512,35,0)</f>
        <v>5.3593</v>
      </c>
      <c r="M323" t="str">
        <f>VLOOKUP($B323,Raw!$B$2:$DG$512,36,0)</f>
        <v>14.59159</v>
      </c>
      <c r="N323" t="str">
        <f>VLOOKUP($B323,Raw!$B$2:$DG$512,37,0)</f>
        <v>263.5124</v>
      </c>
    </row>
    <row r="324" spans="1:14" x14ac:dyDescent="0.3">
      <c r="A324" t="str">
        <f>INDEX(Raw!$B$2:$C$512,MATCH('DPMS - Breakup of AUM - NA'!$B324,Raw!$B$2:$B$512,0),2)</f>
        <v>INP000004748</v>
      </c>
      <c r="B324" s="1" t="s">
        <v>5529</v>
      </c>
      <c r="C324" t="str">
        <f>VLOOKUP($B324,Raw!$B$2:$DG$512,26,0)</f>
        <v>80.63</v>
      </c>
      <c r="D324" t="str">
        <f>VLOOKUP($B324,Raw!$B$2:$DG$512,27,0)</f>
        <v>0</v>
      </c>
      <c r="E324" t="str">
        <f>VLOOKUP($B324,Raw!$B$2:$DG$512,28,0)</f>
        <v>0</v>
      </c>
      <c r="F324" t="str">
        <f>VLOOKUP($B324,Raw!$B$2:$DG$512,29,0)</f>
        <v>0</v>
      </c>
      <c r="G324" t="str">
        <f>VLOOKUP($B324,Raw!$B$2:$DG$512,30,0)</f>
        <v>0</v>
      </c>
      <c r="H324" t="str">
        <f>VLOOKUP($B324,Raw!$B$2:$DG$512,31,0)</f>
        <v>0</v>
      </c>
      <c r="I324" t="str">
        <f>VLOOKUP($B324,Raw!$B$2:$DG$512,32,0)</f>
        <v>0</v>
      </c>
      <c r="J324" t="str">
        <f>VLOOKUP($B324,Raw!$B$2:$DG$512,33,0)</f>
        <v>0</v>
      </c>
      <c r="K324" t="str">
        <f>VLOOKUP($B324,Raw!$B$2:$DG$512,34,0)</f>
        <v>0</v>
      </c>
      <c r="L324" t="str">
        <f>VLOOKUP($B324,Raw!$B$2:$DG$512,35,0)</f>
        <v>22.51</v>
      </c>
      <c r="M324" t="str">
        <f>VLOOKUP($B324,Raw!$B$2:$DG$512,36,0)</f>
        <v>9.63</v>
      </c>
      <c r="N324" t="str">
        <f>VLOOKUP($B324,Raw!$B$2:$DG$512,37,0)</f>
        <v>112.77</v>
      </c>
    </row>
    <row r="325" spans="1:14" x14ac:dyDescent="0.3">
      <c r="A325" t="str">
        <f>INDEX(Raw!$B$2:$C$512,MATCH('DPMS - Breakup of AUM - NA'!$B325,Raw!$B$2:$B$512,0),2)</f>
        <v>INP300007341</v>
      </c>
      <c r="B325" s="1" t="s">
        <v>5539</v>
      </c>
      <c r="C325" t="str">
        <f>VLOOKUP($B325,Raw!$B$2:$DG$512,26,0)</f>
        <v>113.67</v>
      </c>
      <c r="D325" t="str">
        <f>VLOOKUP($B325,Raw!$B$2:$DG$512,27,0)</f>
        <v>0</v>
      </c>
      <c r="E325" t="str">
        <f>VLOOKUP($B325,Raw!$B$2:$DG$512,28,0)</f>
        <v>0</v>
      </c>
      <c r="F325" t="str">
        <f>VLOOKUP($B325,Raw!$B$2:$DG$512,29,0)</f>
        <v>0</v>
      </c>
      <c r="G325" t="str">
        <f>VLOOKUP($B325,Raw!$B$2:$DG$512,30,0)</f>
        <v>0</v>
      </c>
      <c r="H325" t="str">
        <f>VLOOKUP($B325,Raw!$B$2:$DG$512,31,0)</f>
        <v>0</v>
      </c>
      <c r="I325" t="str">
        <f>VLOOKUP($B325,Raw!$B$2:$DG$512,32,0)</f>
        <v>0</v>
      </c>
      <c r="J325" t="str">
        <f>VLOOKUP($B325,Raw!$B$2:$DG$512,33,0)</f>
        <v>0</v>
      </c>
      <c r="K325" t="str">
        <f>VLOOKUP($B325,Raw!$B$2:$DG$512,34,0)</f>
        <v>0</v>
      </c>
      <c r="L325" t="str">
        <f>VLOOKUP($B325,Raw!$B$2:$DG$512,35,0)</f>
        <v>52.98</v>
      </c>
      <c r="M325" t="str">
        <f>VLOOKUP($B325,Raw!$B$2:$DG$512,36,0)</f>
        <v>6.08</v>
      </c>
      <c r="N325" t="str">
        <f>VLOOKUP($B325,Raw!$B$2:$DG$512,37,0)</f>
        <v>172.73</v>
      </c>
    </row>
    <row r="326" spans="1:14" x14ac:dyDescent="0.3">
      <c r="A326" t="str">
        <f>INDEX(Raw!$B$2:$C$512,MATCH('DPMS - Breakup of AUM - NA'!$B326,Raw!$B$2:$B$512,0),2)</f>
        <v>INP000008118</v>
      </c>
      <c r="B326" s="1" t="s">
        <v>5558</v>
      </c>
      <c r="C326" t="str">
        <f>VLOOKUP($B326,Raw!$B$2:$DG$512,26,0)</f>
        <v>0</v>
      </c>
      <c r="D326" t="str">
        <f>VLOOKUP($B326,Raw!$B$2:$DG$512,27,0)</f>
        <v>0</v>
      </c>
      <c r="E326" t="str">
        <f>VLOOKUP($B326,Raw!$B$2:$DG$512,28,0)</f>
        <v>0</v>
      </c>
      <c r="F326" t="str">
        <f>VLOOKUP($B326,Raw!$B$2:$DG$512,29,0)</f>
        <v>0</v>
      </c>
      <c r="G326" t="str">
        <f>VLOOKUP($B326,Raw!$B$2:$DG$512,30,0)</f>
        <v>0</v>
      </c>
      <c r="H326" t="str">
        <f>VLOOKUP($B326,Raw!$B$2:$DG$512,31,0)</f>
        <v>0</v>
      </c>
      <c r="I326" t="str">
        <f>VLOOKUP($B326,Raw!$B$2:$DG$512,32,0)</f>
        <v>0</v>
      </c>
      <c r="J326" t="str">
        <f>VLOOKUP($B326,Raw!$B$2:$DG$512,33,0)</f>
        <v>0</v>
      </c>
      <c r="K326" t="str">
        <f>VLOOKUP($B326,Raw!$B$2:$DG$512,34,0)</f>
        <v>0</v>
      </c>
      <c r="L326" t="str">
        <f>VLOOKUP($B326,Raw!$B$2:$DG$512,35,0)</f>
        <v>0</v>
      </c>
      <c r="M326" t="str">
        <f>VLOOKUP($B326,Raw!$B$2:$DG$512,36,0)</f>
        <v>0</v>
      </c>
      <c r="N326" t="str">
        <f>VLOOKUP($B326,Raw!$B$2:$DG$512,37,0)</f>
        <v>0</v>
      </c>
    </row>
    <row r="327" spans="1:14" x14ac:dyDescent="0.3">
      <c r="A327" t="str">
        <f>INDEX(Raw!$B$2:$C$512,MATCH('DPMS - Breakup of AUM - NA'!$B327,Raw!$B$2:$B$512,0),2)</f>
        <v>INP000005759</v>
      </c>
      <c r="B327" s="1" t="s">
        <v>5565</v>
      </c>
      <c r="C327" t="str">
        <f>VLOOKUP($B327,Raw!$B$2:$DG$512,26,0)</f>
        <v>43.73</v>
      </c>
      <c r="D327" t="str">
        <f>VLOOKUP($B327,Raw!$B$2:$DG$512,27,0)</f>
        <v>0</v>
      </c>
      <c r="E327" t="str">
        <f>VLOOKUP($B327,Raw!$B$2:$DG$512,28,0)</f>
        <v>0</v>
      </c>
      <c r="F327" t="str">
        <f>VLOOKUP($B327,Raw!$B$2:$DG$512,29,0)</f>
        <v>0</v>
      </c>
      <c r="G327" t="str">
        <f>VLOOKUP($B327,Raw!$B$2:$DG$512,30,0)</f>
        <v>0</v>
      </c>
      <c r="H327" t="str">
        <f>VLOOKUP($B327,Raw!$B$2:$DG$512,31,0)</f>
        <v>0</v>
      </c>
      <c r="I327" t="str">
        <f>VLOOKUP($B327,Raw!$B$2:$DG$512,32,0)</f>
        <v>0</v>
      </c>
      <c r="J327" t="str">
        <f>VLOOKUP($B327,Raw!$B$2:$DG$512,33,0)</f>
        <v>0</v>
      </c>
      <c r="K327" t="str">
        <f>VLOOKUP($B327,Raw!$B$2:$DG$512,34,0)</f>
        <v>0</v>
      </c>
      <c r="L327" t="str">
        <f>VLOOKUP($B327,Raw!$B$2:$DG$512,35,0)</f>
        <v>0</v>
      </c>
      <c r="M327" t="str">
        <f>VLOOKUP($B327,Raw!$B$2:$DG$512,36,0)</f>
        <v>1.74</v>
      </c>
      <c r="N327" t="str">
        <f>VLOOKUP($B327,Raw!$B$2:$DG$512,37,0)</f>
        <v>45.47</v>
      </c>
    </row>
    <row r="328" spans="1:14" x14ac:dyDescent="0.3">
      <c r="A328" t="str">
        <f>INDEX(Raw!$B$2:$C$512,MATCH('DPMS - Breakup of AUM - NA'!$B328,Raw!$B$2:$B$512,0),2)</f>
        <v>INP200007663</v>
      </c>
      <c r="B328" s="1" t="s">
        <v>5577</v>
      </c>
      <c r="C328" t="str">
        <f>VLOOKUP($B328,Raw!$B$2:$DG$512,26,0)</f>
        <v>3.72</v>
      </c>
      <c r="D328" t="str">
        <f>VLOOKUP($B328,Raw!$B$2:$DG$512,27,0)</f>
        <v>0</v>
      </c>
      <c r="E328" t="str">
        <f>VLOOKUP($B328,Raw!$B$2:$DG$512,28,0)</f>
        <v>0</v>
      </c>
      <c r="F328" t="str">
        <f>VLOOKUP($B328,Raw!$B$2:$DG$512,29,0)</f>
        <v>0</v>
      </c>
      <c r="G328" t="str">
        <f>VLOOKUP($B328,Raw!$B$2:$DG$512,30,0)</f>
        <v>0</v>
      </c>
      <c r="H328" t="str">
        <f>VLOOKUP($B328,Raw!$B$2:$DG$512,31,0)</f>
        <v>0</v>
      </c>
      <c r="I328" t="str">
        <f>VLOOKUP($B328,Raw!$B$2:$DG$512,32,0)</f>
        <v>0</v>
      </c>
      <c r="J328" t="str">
        <f>VLOOKUP($B328,Raw!$B$2:$DG$512,33,0)</f>
        <v>0</v>
      </c>
      <c r="K328" t="str">
        <f>VLOOKUP($B328,Raw!$B$2:$DG$512,34,0)</f>
        <v>0</v>
      </c>
      <c r="L328" t="str">
        <f>VLOOKUP($B328,Raw!$B$2:$DG$512,35,0)</f>
        <v>1.1</v>
      </c>
      <c r="M328" t="str">
        <f>VLOOKUP($B328,Raw!$B$2:$DG$512,36,0)</f>
        <v>0.97</v>
      </c>
      <c r="N328" t="str">
        <f>VLOOKUP($B328,Raw!$B$2:$DG$512,37,0)</f>
        <v>5.79</v>
      </c>
    </row>
    <row r="329" spans="1:14" x14ac:dyDescent="0.3">
      <c r="A329" t="str">
        <f>INDEX(Raw!$B$2:$C$512,MATCH('DPMS - Breakup of AUM - NA'!$B329,Raw!$B$2:$B$512,0),2)</f>
        <v>INP200007663</v>
      </c>
      <c r="B329" s="1" t="s">
        <v>5577</v>
      </c>
      <c r="C329" t="str">
        <f>VLOOKUP($B329,Raw!$B$2:$DG$512,26,0)</f>
        <v>3.72</v>
      </c>
      <c r="D329" t="str">
        <f>VLOOKUP($B329,Raw!$B$2:$DG$512,27,0)</f>
        <v>0</v>
      </c>
      <c r="E329" t="str">
        <f>VLOOKUP($B329,Raw!$B$2:$DG$512,28,0)</f>
        <v>0</v>
      </c>
      <c r="F329" t="str">
        <f>VLOOKUP($B329,Raw!$B$2:$DG$512,29,0)</f>
        <v>0</v>
      </c>
      <c r="G329" t="str">
        <f>VLOOKUP($B329,Raw!$B$2:$DG$512,30,0)</f>
        <v>0</v>
      </c>
      <c r="H329" t="str">
        <f>VLOOKUP($B329,Raw!$B$2:$DG$512,31,0)</f>
        <v>0</v>
      </c>
      <c r="I329" t="str">
        <f>VLOOKUP($B329,Raw!$B$2:$DG$512,32,0)</f>
        <v>0</v>
      </c>
      <c r="J329" t="str">
        <f>VLOOKUP($B329,Raw!$B$2:$DG$512,33,0)</f>
        <v>0</v>
      </c>
      <c r="K329" t="str">
        <f>VLOOKUP($B329,Raw!$B$2:$DG$512,34,0)</f>
        <v>0</v>
      </c>
      <c r="L329" t="str">
        <f>VLOOKUP($B329,Raw!$B$2:$DG$512,35,0)</f>
        <v>1.1</v>
      </c>
      <c r="M329" t="str">
        <f>VLOOKUP($B329,Raw!$B$2:$DG$512,36,0)</f>
        <v>0.97</v>
      </c>
      <c r="N329" t="str">
        <f>VLOOKUP($B329,Raw!$B$2:$DG$512,37,0)</f>
        <v>5.79</v>
      </c>
    </row>
    <row r="330" spans="1:14" x14ac:dyDescent="0.3">
      <c r="A330" t="str">
        <f>INDEX(Raw!$B$2:$C$512,MATCH('DPMS - Breakup of AUM - NA'!$B330,Raw!$B$2:$B$512,0),2)</f>
        <v>INP200007663</v>
      </c>
      <c r="B330" s="1" t="s">
        <v>5577</v>
      </c>
      <c r="C330" t="str">
        <f>VLOOKUP($B330,Raw!$B$2:$DG$512,26,0)</f>
        <v>3.72</v>
      </c>
      <c r="D330" t="str">
        <f>VLOOKUP($B330,Raw!$B$2:$DG$512,27,0)</f>
        <v>0</v>
      </c>
      <c r="E330" t="str">
        <f>VLOOKUP($B330,Raw!$B$2:$DG$512,28,0)</f>
        <v>0</v>
      </c>
      <c r="F330" t="str">
        <f>VLOOKUP($B330,Raw!$B$2:$DG$512,29,0)</f>
        <v>0</v>
      </c>
      <c r="G330" t="str">
        <f>VLOOKUP($B330,Raw!$B$2:$DG$512,30,0)</f>
        <v>0</v>
      </c>
      <c r="H330" t="str">
        <f>VLOOKUP($B330,Raw!$B$2:$DG$512,31,0)</f>
        <v>0</v>
      </c>
      <c r="I330" t="str">
        <f>VLOOKUP($B330,Raw!$B$2:$DG$512,32,0)</f>
        <v>0</v>
      </c>
      <c r="J330" t="str">
        <f>VLOOKUP($B330,Raw!$B$2:$DG$512,33,0)</f>
        <v>0</v>
      </c>
      <c r="K330" t="str">
        <f>VLOOKUP($B330,Raw!$B$2:$DG$512,34,0)</f>
        <v>0</v>
      </c>
      <c r="L330" t="str">
        <f>VLOOKUP($B330,Raw!$B$2:$DG$512,35,0)</f>
        <v>1.1</v>
      </c>
      <c r="M330" t="str">
        <f>VLOOKUP($B330,Raw!$B$2:$DG$512,36,0)</f>
        <v>0.97</v>
      </c>
      <c r="N330" t="str">
        <f>VLOOKUP($B330,Raw!$B$2:$DG$512,37,0)</f>
        <v>5.79</v>
      </c>
    </row>
    <row r="331" spans="1:14" x14ac:dyDescent="0.3">
      <c r="A331" t="str">
        <f>INDEX(Raw!$B$2:$C$512,MATCH('DPMS - Breakup of AUM - NA'!$B331,Raw!$B$2:$B$512,0),2)</f>
        <v>INP200007663</v>
      </c>
      <c r="B331" s="1" t="s">
        <v>5577</v>
      </c>
      <c r="C331" t="str">
        <f>VLOOKUP($B331,Raw!$B$2:$DG$512,26,0)</f>
        <v>3.72</v>
      </c>
      <c r="D331" t="str">
        <f>VLOOKUP($B331,Raw!$B$2:$DG$512,27,0)</f>
        <v>0</v>
      </c>
      <c r="E331" t="str">
        <f>VLOOKUP($B331,Raw!$B$2:$DG$512,28,0)</f>
        <v>0</v>
      </c>
      <c r="F331" t="str">
        <f>VLOOKUP($B331,Raw!$B$2:$DG$512,29,0)</f>
        <v>0</v>
      </c>
      <c r="G331" t="str">
        <f>VLOOKUP($B331,Raw!$B$2:$DG$512,30,0)</f>
        <v>0</v>
      </c>
      <c r="H331" t="str">
        <f>VLOOKUP($B331,Raw!$B$2:$DG$512,31,0)</f>
        <v>0</v>
      </c>
      <c r="I331" t="str">
        <f>VLOOKUP($B331,Raw!$B$2:$DG$512,32,0)</f>
        <v>0</v>
      </c>
      <c r="J331" t="str">
        <f>VLOOKUP($B331,Raw!$B$2:$DG$512,33,0)</f>
        <v>0</v>
      </c>
      <c r="K331" t="str">
        <f>VLOOKUP($B331,Raw!$B$2:$DG$512,34,0)</f>
        <v>0</v>
      </c>
      <c r="L331" t="str">
        <f>VLOOKUP($B331,Raw!$B$2:$DG$512,35,0)</f>
        <v>1.1</v>
      </c>
      <c r="M331" t="str">
        <f>VLOOKUP($B331,Raw!$B$2:$DG$512,36,0)</f>
        <v>0.97</v>
      </c>
      <c r="N331" t="str">
        <f>VLOOKUP($B331,Raw!$B$2:$DG$512,37,0)</f>
        <v>5.79</v>
      </c>
    </row>
    <row r="332" spans="1:14" x14ac:dyDescent="0.3">
      <c r="A332" t="str">
        <f>INDEX(Raw!$B$2:$C$512,MATCH('DPMS - Breakup of AUM - NA'!$B332,Raw!$B$2:$B$512,0),2)</f>
        <v>INP200007663</v>
      </c>
      <c r="B332" s="1" t="s">
        <v>5577</v>
      </c>
      <c r="C332" t="str">
        <f>VLOOKUP($B332,Raw!$B$2:$DG$512,26,0)</f>
        <v>3.72</v>
      </c>
      <c r="D332" t="str">
        <f>VLOOKUP($B332,Raw!$B$2:$DG$512,27,0)</f>
        <v>0</v>
      </c>
      <c r="E332" t="str">
        <f>VLOOKUP($B332,Raw!$B$2:$DG$512,28,0)</f>
        <v>0</v>
      </c>
      <c r="F332" t="str">
        <f>VLOOKUP($B332,Raw!$B$2:$DG$512,29,0)</f>
        <v>0</v>
      </c>
      <c r="G332" t="str">
        <f>VLOOKUP($B332,Raw!$B$2:$DG$512,30,0)</f>
        <v>0</v>
      </c>
      <c r="H332" t="str">
        <f>VLOOKUP($B332,Raw!$B$2:$DG$512,31,0)</f>
        <v>0</v>
      </c>
      <c r="I332" t="str">
        <f>VLOOKUP($B332,Raw!$B$2:$DG$512,32,0)</f>
        <v>0</v>
      </c>
      <c r="J332" t="str">
        <f>VLOOKUP($B332,Raw!$B$2:$DG$512,33,0)</f>
        <v>0</v>
      </c>
      <c r="K332" t="str">
        <f>VLOOKUP($B332,Raw!$B$2:$DG$512,34,0)</f>
        <v>0</v>
      </c>
      <c r="L332" t="str">
        <f>VLOOKUP($B332,Raw!$B$2:$DG$512,35,0)</f>
        <v>1.1</v>
      </c>
      <c r="M332" t="str">
        <f>VLOOKUP($B332,Raw!$B$2:$DG$512,36,0)</f>
        <v>0.97</v>
      </c>
      <c r="N332" t="str">
        <f>VLOOKUP($B332,Raw!$B$2:$DG$512,37,0)</f>
        <v>5.79</v>
      </c>
    </row>
    <row r="333" spans="1:14" x14ac:dyDescent="0.3">
      <c r="A333" t="str">
        <f>INDEX(Raw!$B$2:$C$512,MATCH('DPMS - Breakup of AUM - NA'!$B333,Raw!$B$2:$B$512,0),2)</f>
        <v>INP000007474</v>
      </c>
      <c r="B333" s="1" t="s">
        <v>5587</v>
      </c>
      <c r="C333" t="str">
        <f>VLOOKUP($B333,Raw!$B$2:$DG$512,26,0)</f>
        <v>0</v>
      </c>
      <c r="D333" t="str">
        <f>VLOOKUP($B333,Raw!$B$2:$DG$512,27,0)</f>
        <v>0</v>
      </c>
      <c r="E333" t="str">
        <f>VLOOKUP($B333,Raw!$B$2:$DG$512,28,0)</f>
        <v>0</v>
      </c>
      <c r="F333" t="str">
        <f>VLOOKUP($B333,Raw!$B$2:$DG$512,29,0)</f>
        <v>0</v>
      </c>
      <c r="G333" t="str">
        <f>VLOOKUP($B333,Raw!$B$2:$DG$512,30,0)</f>
        <v>0</v>
      </c>
      <c r="H333" t="str">
        <f>VLOOKUP($B333,Raw!$B$2:$DG$512,31,0)</f>
        <v>0</v>
      </c>
      <c r="I333" t="str">
        <f>VLOOKUP($B333,Raw!$B$2:$DG$512,32,0)</f>
        <v>0</v>
      </c>
      <c r="J333" t="str">
        <f>VLOOKUP($B333,Raw!$B$2:$DG$512,33,0)</f>
        <v>0</v>
      </c>
      <c r="K333" t="str">
        <f>VLOOKUP($B333,Raw!$B$2:$DG$512,34,0)</f>
        <v>0</v>
      </c>
      <c r="L333" t="str">
        <f>VLOOKUP($B333,Raw!$B$2:$DG$512,35,0)</f>
        <v>0</v>
      </c>
      <c r="M333" t="str">
        <f>VLOOKUP($B333,Raw!$B$2:$DG$512,36,0)</f>
        <v>0</v>
      </c>
      <c r="N333" t="str">
        <f>VLOOKUP($B333,Raw!$B$2:$DG$512,37,0)</f>
        <v>0</v>
      </c>
    </row>
    <row r="334" spans="1:14" x14ac:dyDescent="0.3">
      <c r="A334" t="str">
        <f>INDEX(Raw!$B$2:$C$512,MATCH('DPMS - Breakup of AUM - NA'!$B334,Raw!$B$2:$B$512,0),2)</f>
        <v>INP000004615</v>
      </c>
      <c r="B334" s="1" t="s">
        <v>5594</v>
      </c>
      <c r="C334" t="str">
        <f>VLOOKUP($B334,Raw!$B$2:$DG$512,26,0)</f>
        <v>7.06</v>
      </c>
      <c r="D334" t="str">
        <f>VLOOKUP($B334,Raw!$B$2:$DG$512,27,0)</f>
        <v>0</v>
      </c>
      <c r="E334" t="str">
        <f>VLOOKUP($B334,Raw!$B$2:$DG$512,28,0)</f>
        <v>0</v>
      </c>
      <c r="F334" t="str">
        <f>VLOOKUP($B334,Raw!$B$2:$DG$512,29,0)</f>
        <v>0</v>
      </c>
      <c r="G334" t="str">
        <f>VLOOKUP($B334,Raw!$B$2:$DG$512,30,0)</f>
        <v>0</v>
      </c>
      <c r="H334" t="str">
        <f>VLOOKUP($B334,Raw!$B$2:$DG$512,31,0)</f>
        <v>0</v>
      </c>
      <c r="I334" t="str">
        <f>VLOOKUP($B334,Raw!$B$2:$DG$512,32,0)</f>
        <v>0</v>
      </c>
      <c r="J334" t="str">
        <f>VLOOKUP($B334,Raw!$B$2:$DG$512,33,0)</f>
        <v>0</v>
      </c>
      <c r="K334" t="str">
        <f>VLOOKUP($B334,Raw!$B$2:$DG$512,34,0)</f>
        <v>0</v>
      </c>
      <c r="L334" t="str">
        <f>VLOOKUP($B334,Raw!$B$2:$DG$512,35,0)</f>
        <v>0</v>
      </c>
      <c r="M334" t="str">
        <f>VLOOKUP($B334,Raw!$B$2:$DG$512,36,0)</f>
        <v>0.91</v>
      </c>
      <c r="N334" t="str">
        <f>VLOOKUP($B334,Raw!$B$2:$DG$512,37,0)</f>
        <v>7.97</v>
      </c>
    </row>
    <row r="335" spans="1:14" x14ac:dyDescent="0.3">
      <c r="A335" t="str">
        <f>INDEX(Raw!$B$2:$C$512,MATCH('DPMS - Breakup of AUM - NA'!$B335,Raw!$B$2:$B$512,0),2)</f>
        <v>INP000006509</v>
      </c>
      <c r="B335" s="1" t="s">
        <v>5607</v>
      </c>
      <c r="C335" t="str">
        <f>VLOOKUP($B335,Raw!$B$2:$DG$512,26,0)</f>
        <v>0</v>
      </c>
      <c r="D335" t="str">
        <f>VLOOKUP($B335,Raw!$B$2:$DG$512,27,0)</f>
        <v>0</v>
      </c>
      <c r="E335" t="str">
        <f>VLOOKUP($B335,Raw!$B$2:$DG$512,28,0)</f>
        <v>0</v>
      </c>
      <c r="F335" t="str">
        <f>VLOOKUP($B335,Raw!$B$2:$DG$512,29,0)</f>
        <v>0</v>
      </c>
      <c r="G335" t="str">
        <f>VLOOKUP($B335,Raw!$B$2:$DG$512,30,0)</f>
        <v>0</v>
      </c>
      <c r="H335" t="str">
        <f>VLOOKUP($B335,Raw!$B$2:$DG$512,31,0)</f>
        <v>0</v>
      </c>
      <c r="I335" t="str">
        <f>VLOOKUP($B335,Raw!$B$2:$DG$512,32,0)</f>
        <v>0</v>
      </c>
      <c r="J335" t="str">
        <f>VLOOKUP($B335,Raw!$B$2:$DG$512,33,0)</f>
        <v>0</v>
      </c>
      <c r="K335" t="str">
        <f>VLOOKUP($B335,Raw!$B$2:$DG$512,34,0)</f>
        <v>0</v>
      </c>
      <c r="L335" t="str">
        <f>VLOOKUP($B335,Raw!$B$2:$DG$512,35,0)</f>
        <v>0</v>
      </c>
      <c r="M335" t="str">
        <f>VLOOKUP($B335,Raw!$B$2:$DG$512,36,0)</f>
        <v>0</v>
      </c>
      <c r="N335" t="str">
        <f>VLOOKUP($B335,Raw!$B$2:$DG$512,37,0)</f>
        <v>0</v>
      </c>
    </row>
    <row r="336" spans="1:14" x14ac:dyDescent="0.3">
      <c r="A336" t="str">
        <f>INDEX(Raw!$B$2:$C$512,MATCH('DPMS - Breakup of AUM - NA'!$B336,Raw!$B$2:$B$512,0),2)</f>
        <v>INP000006165</v>
      </c>
      <c r="B336" s="1" t="s">
        <v>5615</v>
      </c>
      <c r="C336" t="str">
        <f>VLOOKUP($B336,Raw!$B$2:$DG$512,26,0)</f>
        <v>0</v>
      </c>
      <c r="D336" t="str">
        <f>VLOOKUP($B336,Raw!$B$2:$DG$512,27,0)</f>
        <v>0</v>
      </c>
      <c r="E336" t="str">
        <f>VLOOKUP($B336,Raw!$B$2:$DG$512,28,0)</f>
        <v>0</v>
      </c>
      <c r="F336" t="str">
        <f>VLOOKUP($B336,Raw!$B$2:$DG$512,29,0)</f>
        <v>0</v>
      </c>
      <c r="G336" t="str">
        <f>VLOOKUP($B336,Raw!$B$2:$DG$512,30,0)</f>
        <v>0</v>
      </c>
      <c r="H336" t="str">
        <f>VLOOKUP($B336,Raw!$B$2:$DG$512,31,0)</f>
        <v>0</v>
      </c>
      <c r="I336" t="str">
        <f>VLOOKUP($B336,Raw!$B$2:$DG$512,32,0)</f>
        <v>0</v>
      </c>
      <c r="J336" t="str">
        <f>VLOOKUP($B336,Raw!$B$2:$DG$512,33,0)</f>
        <v>0</v>
      </c>
      <c r="K336" t="str">
        <f>VLOOKUP($B336,Raw!$B$2:$DG$512,34,0)</f>
        <v>0</v>
      </c>
      <c r="L336" t="str">
        <f>VLOOKUP($B336,Raw!$B$2:$DG$512,35,0)</f>
        <v>0</v>
      </c>
      <c r="M336" t="str">
        <f>VLOOKUP($B336,Raw!$B$2:$DG$512,36,0)</f>
        <v>0</v>
      </c>
      <c r="N336" t="str">
        <f>VLOOKUP($B336,Raw!$B$2:$DG$512,37,0)</f>
        <v>0</v>
      </c>
    </row>
    <row r="337" spans="1:14" x14ac:dyDescent="0.3">
      <c r="A337" t="str">
        <f>INDEX(Raw!$B$2:$C$512,MATCH('DPMS - Breakup of AUM - NA'!$B337,Raw!$B$2:$B$512,0),2)</f>
        <v>INP000006819</v>
      </c>
      <c r="B337" s="1" t="s">
        <v>5623</v>
      </c>
      <c r="C337" t="str">
        <f>VLOOKUP($B337,Raw!$B$2:$DG$512,26,0)</f>
        <v>0</v>
      </c>
      <c r="D337" t="str">
        <f>VLOOKUP($B337,Raw!$B$2:$DG$512,27,0)</f>
        <v>17.15</v>
      </c>
      <c r="E337" t="str">
        <f>VLOOKUP($B337,Raw!$B$2:$DG$512,28,0)</f>
        <v>0</v>
      </c>
      <c r="F337" t="str">
        <f>VLOOKUP($B337,Raw!$B$2:$DG$512,29,0)</f>
        <v>0</v>
      </c>
      <c r="G337" t="str">
        <f>VLOOKUP($B337,Raw!$B$2:$DG$512,30,0)</f>
        <v>0</v>
      </c>
      <c r="H337" t="str">
        <f>VLOOKUP($B337,Raw!$B$2:$DG$512,31,0)</f>
        <v>54.15</v>
      </c>
      <c r="I337" t="str">
        <f>VLOOKUP($B337,Raw!$B$2:$DG$512,32,0)</f>
        <v>0</v>
      </c>
      <c r="J337" t="str">
        <f>VLOOKUP($B337,Raw!$B$2:$DG$512,33,0)</f>
        <v>0</v>
      </c>
      <c r="K337" t="str">
        <f>VLOOKUP($B337,Raw!$B$2:$DG$512,34,0)</f>
        <v>0</v>
      </c>
      <c r="L337" t="str">
        <f>VLOOKUP($B337,Raw!$B$2:$DG$512,35,0)</f>
        <v>0</v>
      </c>
      <c r="M337" t="str">
        <f>VLOOKUP($B337,Raw!$B$2:$DG$512,36,0)</f>
        <v>1.38</v>
      </c>
      <c r="N337" t="str">
        <f>VLOOKUP($B337,Raw!$B$2:$DG$512,37,0)</f>
        <v>72.68</v>
      </c>
    </row>
    <row r="338" spans="1:14" x14ac:dyDescent="0.3">
      <c r="A338" t="str">
        <f>INDEX(Raw!$B$2:$C$512,MATCH('DPMS - Breakup of AUM - NA'!$B338,Raw!$B$2:$B$512,0),2)</f>
        <v>INP000006703</v>
      </c>
      <c r="B338" s="1" t="s">
        <v>5636</v>
      </c>
      <c r="C338" t="str">
        <f>VLOOKUP($B338,Raw!$B$2:$DG$512,26,0)</f>
        <v>102.55724</v>
      </c>
      <c r="D338" t="str">
        <f>VLOOKUP($B338,Raw!$B$2:$DG$512,27,0)</f>
        <v>2.55006</v>
      </c>
      <c r="E338" t="str">
        <f>VLOOKUP($B338,Raw!$B$2:$DG$512,28,0)</f>
        <v>0</v>
      </c>
      <c r="F338" t="str">
        <f>VLOOKUP($B338,Raw!$B$2:$DG$512,29,0)</f>
        <v>0</v>
      </c>
      <c r="G338" t="str">
        <f>VLOOKUP($B338,Raw!$B$2:$DG$512,30,0)</f>
        <v>0</v>
      </c>
      <c r="H338" t="str">
        <f>VLOOKUP($B338,Raw!$B$2:$DG$512,31,0)</f>
        <v>0</v>
      </c>
      <c r="I338" t="str">
        <f>VLOOKUP($B338,Raw!$B$2:$DG$512,32,0)</f>
        <v>0</v>
      </c>
      <c r="J338" t="str">
        <f>VLOOKUP($B338,Raw!$B$2:$DG$512,33,0)</f>
        <v>0</v>
      </c>
      <c r="K338" t="str">
        <f>VLOOKUP($B338,Raw!$B$2:$DG$512,34,0)</f>
        <v>0</v>
      </c>
      <c r="L338" t="str">
        <f>VLOOKUP($B338,Raw!$B$2:$DG$512,35,0)</f>
        <v>4.23954</v>
      </c>
      <c r="M338" t="str">
        <f>VLOOKUP($B338,Raw!$B$2:$DG$512,36,0)</f>
        <v>7.71783</v>
      </c>
      <c r="N338" t="str">
        <f>VLOOKUP($B338,Raw!$B$2:$DG$512,37,0)</f>
        <v>117.06467</v>
      </c>
    </row>
    <row r="339" spans="1:14" x14ac:dyDescent="0.3">
      <c r="A339" t="str">
        <f>INDEX(Raw!$B$2:$C$512,MATCH('DPMS - Breakup of AUM - NA'!$B339,Raw!$B$2:$B$512,0),2)</f>
        <v>INP000008136</v>
      </c>
      <c r="B339" s="1" t="s">
        <v>5652</v>
      </c>
      <c r="C339" t="str">
        <f>VLOOKUP($B339,Raw!$B$2:$DG$512,26,0)</f>
        <v>20.72</v>
      </c>
      <c r="D339" t="str">
        <f>VLOOKUP($B339,Raw!$B$2:$DG$512,27,0)</f>
        <v>0</v>
      </c>
      <c r="E339" t="str">
        <f>VLOOKUP($B339,Raw!$B$2:$DG$512,28,0)</f>
        <v>0</v>
      </c>
      <c r="F339" t="str">
        <f>VLOOKUP($B339,Raw!$B$2:$DG$512,29,0)</f>
        <v>0</v>
      </c>
      <c r="G339" t="str">
        <f>VLOOKUP($B339,Raw!$B$2:$DG$512,30,0)</f>
        <v>0</v>
      </c>
      <c r="H339" t="str">
        <f>VLOOKUP($B339,Raw!$B$2:$DG$512,31,0)</f>
        <v>0</v>
      </c>
      <c r="I339" t="str">
        <f>VLOOKUP($B339,Raw!$B$2:$DG$512,32,0)</f>
        <v>0</v>
      </c>
      <c r="J339" t="str">
        <f>VLOOKUP($B339,Raw!$B$2:$DG$512,33,0)</f>
        <v>0</v>
      </c>
      <c r="K339" t="str">
        <f>VLOOKUP($B339,Raw!$B$2:$DG$512,34,0)</f>
        <v>0</v>
      </c>
      <c r="L339" t="str">
        <f>VLOOKUP($B339,Raw!$B$2:$DG$512,35,0)</f>
        <v>0</v>
      </c>
      <c r="M339" t="str">
        <f>VLOOKUP($B339,Raw!$B$2:$DG$512,36,0)</f>
        <v>2.53</v>
      </c>
      <c r="N339" t="str">
        <f>VLOOKUP($B339,Raw!$B$2:$DG$512,37,0)</f>
        <v>23.25</v>
      </c>
    </row>
    <row r="340" spans="1:14" x14ac:dyDescent="0.3">
      <c r="A340" t="str">
        <f>INDEX(Raw!$B$2:$C$512,MATCH('DPMS - Breakup of AUM - NA'!$B340,Raw!$B$2:$B$512,0),2)</f>
        <v>INP000004318</v>
      </c>
      <c r="B340" s="1" t="s">
        <v>5664</v>
      </c>
      <c r="C340" t="str">
        <f>VLOOKUP($B340,Raw!$B$2:$DG$512,26,0)</f>
        <v>6.95</v>
      </c>
      <c r="D340" t="str">
        <f>VLOOKUP($B340,Raw!$B$2:$DG$512,27,0)</f>
        <v>0</v>
      </c>
      <c r="E340" t="str">
        <f>VLOOKUP($B340,Raw!$B$2:$DG$512,28,0)</f>
        <v>0</v>
      </c>
      <c r="F340" t="str">
        <f>VLOOKUP($B340,Raw!$B$2:$DG$512,29,0)</f>
        <v>0</v>
      </c>
      <c r="G340" t="str">
        <f>VLOOKUP($B340,Raw!$B$2:$DG$512,30,0)</f>
        <v>0</v>
      </c>
      <c r="H340" t="str">
        <f>VLOOKUP($B340,Raw!$B$2:$DG$512,31,0)</f>
        <v>0</v>
      </c>
      <c r="I340" t="str">
        <f>VLOOKUP($B340,Raw!$B$2:$DG$512,32,0)</f>
        <v>0</v>
      </c>
      <c r="J340" t="str">
        <f>VLOOKUP($B340,Raw!$B$2:$DG$512,33,0)</f>
        <v>0</v>
      </c>
      <c r="K340" t="str">
        <f>VLOOKUP($B340,Raw!$B$2:$DG$512,34,0)</f>
        <v>0</v>
      </c>
      <c r="L340" t="str">
        <f>VLOOKUP($B340,Raw!$B$2:$DG$512,35,0)</f>
        <v>0</v>
      </c>
      <c r="M340" t="str">
        <f>VLOOKUP($B340,Raw!$B$2:$DG$512,36,0)</f>
        <v>0.13</v>
      </c>
      <c r="N340" t="str">
        <f>VLOOKUP($B340,Raw!$B$2:$DG$512,37,0)</f>
        <v>7.08</v>
      </c>
    </row>
    <row r="341" spans="1:14" x14ac:dyDescent="0.3">
      <c r="A341" t="str">
        <f>INDEX(Raw!$B$2:$C$512,MATCH('DPMS - Breakup of AUM - NA'!$B341,Raw!$B$2:$B$512,0),2)</f>
        <v>INP000004961</v>
      </c>
      <c r="B341" s="1" t="s">
        <v>5672</v>
      </c>
      <c r="C341" t="str">
        <f>VLOOKUP($B341,Raw!$B$2:$DG$512,26,0)</f>
        <v>1706.28</v>
      </c>
      <c r="D341" t="str">
        <f>VLOOKUP($B341,Raw!$B$2:$DG$512,27,0)</f>
        <v>0</v>
      </c>
      <c r="E341" t="str">
        <f>VLOOKUP($B341,Raw!$B$2:$DG$512,28,0)</f>
        <v>0</v>
      </c>
      <c r="F341" t="str">
        <f>VLOOKUP($B341,Raw!$B$2:$DG$512,29,0)</f>
        <v>0</v>
      </c>
      <c r="G341" t="str">
        <f>VLOOKUP($B341,Raw!$B$2:$DG$512,30,0)</f>
        <v>0</v>
      </c>
      <c r="H341" t="str">
        <f>VLOOKUP($B341,Raw!$B$2:$DG$512,31,0)</f>
        <v>0</v>
      </c>
      <c r="I341" t="str">
        <f>VLOOKUP($B341,Raw!$B$2:$DG$512,32,0)</f>
        <v>0</v>
      </c>
      <c r="J341" t="str">
        <f>VLOOKUP($B341,Raw!$B$2:$DG$512,33,0)</f>
        <v>0</v>
      </c>
      <c r="K341" t="str">
        <f>VLOOKUP($B341,Raw!$B$2:$DG$512,34,0)</f>
        <v>0</v>
      </c>
      <c r="L341" t="str">
        <f>VLOOKUP($B341,Raw!$B$2:$DG$512,35,0)</f>
        <v>60.37</v>
      </c>
      <c r="M341" t="str">
        <f>VLOOKUP($B341,Raw!$B$2:$DG$512,36,0)</f>
        <v>66.39</v>
      </c>
      <c r="N341" t="str">
        <f>VLOOKUP($B341,Raw!$B$2:$DG$512,37,0)</f>
        <v>1833.03</v>
      </c>
    </row>
    <row r="342" spans="1:14" x14ac:dyDescent="0.3">
      <c r="A342" t="str">
        <f>INDEX(Raw!$B$2:$C$512,MATCH('DPMS - Breakup of AUM - NA'!$B342,Raw!$B$2:$B$512,0),2)</f>
        <v>INP000008127</v>
      </c>
      <c r="B342" s="1" t="s">
        <v>5687</v>
      </c>
      <c r="C342" t="str">
        <f>VLOOKUP($B342,Raw!$B$2:$DG$512,26,0)</f>
        <v>129.48</v>
      </c>
      <c r="D342" t="str">
        <f>VLOOKUP($B342,Raw!$B$2:$DG$512,27,0)</f>
        <v>0</v>
      </c>
      <c r="E342" t="str">
        <f>VLOOKUP($B342,Raw!$B$2:$DG$512,28,0)</f>
        <v>0</v>
      </c>
      <c r="F342" t="str">
        <f>VLOOKUP($B342,Raw!$B$2:$DG$512,29,0)</f>
        <v>0</v>
      </c>
      <c r="G342" t="str">
        <f>VLOOKUP($B342,Raw!$B$2:$DG$512,30,0)</f>
        <v>0</v>
      </c>
      <c r="H342" t="str">
        <f>VLOOKUP($B342,Raw!$B$2:$DG$512,31,0)</f>
        <v>0</v>
      </c>
      <c r="I342" t="str">
        <f>VLOOKUP($B342,Raw!$B$2:$DG$512,32,0)</f>
        <v>0</v>
      </c>
      <c r="J342" t="str">
        <f>VLOOKUP($B342,Raw!$B$2:$DG$512,33,0)</f>
        <v>0</v>
      </c>
      <c r="K342" t="str">
        <f>VLOOKUP($B342,Raw!$B$2:$DG$512,34,0)</f>
        <v>0</v>
      </c>
      <c r="L342" t="str">
        <f>VLOOKUP($B342,Raw!$B$2:$DG$512,35,0)</f>
        <v>0</v>
      </c>
      <c r="M342" t="str">
        <f>VLOOKUP($B342,Raw!$B$2:$DG$512,36,0)</f>
        <v>0.57</v>
      </c>
      <c r="N342" t="str">
        <f>VLOOKUP($B342,Raw!$B$2:$DG$512,37,0)</f>
        <v>130.05</v>
      </c>
    </row>
    <row r="343" spans="1:14" x14ac:dyDescent="0.3">
      <c r="A343" t="str">
        <f>INDEX(Raw!$B$2:$C$512,MATCH('DPMS - Breakup of AUM - NA'!$B343,Raw!$B$2:$B$512,0),2)</f>
        <v>INP000006235</v>
      </c>
      <c r="B343" s="1" t="s">
        <v>5701</v>
      </c>
      <c r="C343" t="str">
        <f>VLOOKUP($B343,Raw!$B$2:$DG$512,26,0)</f>
        <v>903.86</v>
      </c>
      <c r="D343" t="str">
        <f>VLOOKUP($B343,Raw!$B$2:$DG$512,27,0)</f>
        <v>0</v>
      </c>
      <c r="E343" t="str">
        <f>VLOOKUP($B343,Raw!$B$2:$DG$512,28,0)</f>
        <v>0</v>
      </c>
      <c r="F343" t="str">
        <f>VLOOKUP($B343,Raw!$B$2:$DG$512,29,0)</f>
        <v>0</v>
      </c>
      <c r="G343" t="str">
        <f>VLOOKUP($B343,Raw!$B$2:$DG$512,30,0)</f>
        <v>0</v>
      </c>
      <c r="H343" t="str">
        <f>VLOOKUP($B343,Raw!$B$2:$DG$512,31,0)</f>
        <v>0</v>
      </c>
      <c r="I343" t="str">
        <f>VLOOKUP($B343,Raw!$B$2:$DG$512,32,0)</f>
        <v>0</v>
      </c>
      <c r="J343" t="str">
        <f>VLOOKUP($B343,Raw!$B$2:$DG$512,33,0)</f>
        <v>0</v>
      </c>
      <c r="K343" t="str">
        <f>VLOOKUP($B343,Raw!$B$2:$DG$512,34,0)</f>
        <v>0</v>
      </c>
      <c r="L343" t="str">
        <f>VLOOKUP($B343,Raw!$B$2:$DG$512,35,0)</f>
        <v>0</v>
      </c>
      <c r="M343" t="str">
        <f>VLOOKUP($B343,Raw!$B$2:$DG$512,36,0)</f>
        <v>49.16</v>
      </c>
      <c r="N343" t="str">
        <f>VLOOKUP($B343,Raw!$B$2:$DG$512,37,0)</f>
        <v>953.02</v>
      </c>
    </row>
    <row r="344" spans="1:14" x14ac:dyDescent="0.3">
      <c r="A344" t="str">
        <f>INDEX(Raw!$B$2:$C$512,MATCH('DPMS - Breakup of AUM - NA'!$B344,Raw!$B$2:$B$512,0),2)</f>
        <v>INP200007274</v>
      </c>
      <c r="B344" s="1" t="s">
        <v>5718</v>
      </c>
      <c r="C344" t="str">
        <f>VLOOKUP($B344,Raw!$B$2:$DG$512,26,0)</f>
        <v>121.12</v>
      </c>
      <c r="D344" t="str">
        <f>VLOOKUP($B344,Raw!$B$2:$DG$512,27,0)</f>
        <v>0</v>
      </c>
      <c r="E344" t="str">
        <f>VLOOKUP($B344,Raw!$B$2:$DG$512,28,0)</f>
        <v>0</v>
      </c>
      <c r="F344" t="str">
        <f>VLOOKUP($B344,Raw!$B$2:$DG$512,29,0)</f>
        <v>0.1</v>
      </c>
      <c r="G344" t="str">
        <f>VLOOKUP($B344,Raw!$B$2:$DG$512,30,0)</f>
        <v>0</v>
      </c>
      <c r="H344" t="str">
        <f>VLOOKUP($B344,Raw!$B$2:$DG$512,31,0)</f>
        <v>0</v>
      </c>
      <c r="I344" t="str">
        <f>VLOOKUP($B344,Raw!$B$2:$DG$512,32,0)</f>
        <v>0</v>
      </c>
      <c r="J344" t="str">
        <f>VLOOKUP($B344,Raw!$B$2:$DG$512,33,0)</f>
        <v>0</v>
      </c>
      <c r="K344" t="str">
        <f>VLOOKUP($B344,Raw!$B$2:$DG$512,34,0)</f>
        <v>0</v>
      </c>
      <c r="L344" t="str">
        <f>VLOOKUP($B344,Raw!$B$2:$DG$512,35,0)</f>
        <v>20.71</v>
      </c>
      <c r="M344" t="str">
        <f>VLOOKUP($B344,Raw!$B$2:$DG$512,36,0)</f>
        <v>9.92</v>
      </c>
      <c r="N344" t="str">
        <f>VLOOKUP($B344,Raw!$B$2:$DG$512,37,0)</f>
        <v>151.85</v>
      </c>
    </row>
    <row r="345" spans="1:14" x14ac:dyDescent="0.3">
      <c r="A345" t="str">
        <f>INDEX(Raw!$B$2:$C$512,MATCH('DPMS - Breakup of AUM - NA'!$B345,Raw!$B$2:$B$512,0),2)</f>
        <v>INP200007566</v>
      </c>
      <c r="B345" s="1" t="s">
        <v>5757</v>
      </c>
      <c r="C345" t="str">
        <f>VLOOKUP($B345,Raw!$B$2:$DG$512,26,0)</f>
        <v>0</v>
      </c>
      <c r="D345" t="str">
        <f>VLOOKUP($B345,Raw!$B$2:$DG$512,27,0)</f>
        <v>0</v>
      </c>
      <c r="E345" t="str">
        <f>VLOOKUP($B345,Raw!$B$2:$DG$512,28,0)</f>
        <v>0</v>
      </c>
      <c r="F345" t="str">
        <f>VLOOKUP($B345,Raw!$B$2:$DG$512,29,0)</f>
        <v>0</v>
      </c>
      <c r="G345" t="str">
        <f>VLOOKUP($B345,Raw!$B$2:$DG$512,30,0)</f>
        <v>0</v>
      </c>
      <c r="H345" t="str">
        <f>VLOOKUP($B345,Raw!$B$2:$DG$512,31,0)</f>
        <v>0</v>
      </c>
      <c r="I345" t="str">
        <f>VLOOKUP($B345,Raw!$B$2:$DG$512,32,0)</f>
        <v>0</v>
      </c>
      <c r="J345" t="str">
        <f>VLOOKUP($B345,Raw!$B$2:$DG$512,33,0)</f>
        <v>0</v>
      </c>
      <c r="K345" t="str">
        <f>VLOOKUP($B345,Raw!$B$2:$DG$512,34,0)</f>
        <v>0</v>
      </c>
      <c r="L345" t="str">
        <f>VLOOKUP($B345,Raw!$B$2:$DG$512,35,0)</f>
        <v>0</v>
      </c>
      <c r="M345" t="str">
        <f>VLOOKUP($B345,Raw!$B$2:$DG$512,36,0)</f>
        <v>0</v>
      </c>
      <c r="N345" t="str">
        <f>VLOOKUP($B345,Raw!$B$2:$DG$512,37,0)</f>
        <v>0</v>
      </c>
    </row>
    <row r="346" spans="1:14" x14ac:dyDescent="0.3">
      <c r="A346" t="str">
        <f>INDEX(Raw!$B$2:$C$512,MATCH('DPMS - Breakup of AUM - NA'!$B346,Raw!$B$2:$B$512,0),2)</f>
        <v>INP000006129</v>
      </c>
      <c r="B346" s="1" t="s">
        <v>5764</v>
      </c>
      <c r="C346" t="str">
        <f>VLOOKUP($B346,Raw!$B$2:$DG$512,26,0)</f>
        <v>1962.45</v>
      </c>
      <c r="D346" t="str">
        <f>VLOOKUP($B346,Raw!$B$2:$DG$512,27,0)</f>
        <v>0</v>
      </c>
      <c r="E346" t="str">
        <f>VLOOKUP($B346,Raw!$B$2:$DG$512,28,0)</f>
        <v>0</v>
      </c>
      <c r="F346" t="str">
        <f>VLOOKUP($B346,Raw!$B$2:$DG$512,29,0)</f>
        <v>0</v>
      </c>
      <c r="G346" t="str">
        <f>VLOOKUP($B346,Raw!$B$2:$DG$512,30,0)</f>
        <v>0</v>
      </c>
      <c r="H346" t="str">
        <f>VLOOKUP($B346,Raw!$B$2:$DG$512,31,0)</f>
        <v>0</v>
      </c>
      <c r="I346" t="str">
        <f>VLOOKUP($B346,Raw!$B$2:$DG$512,32,0)</f>
        <v>0</v>
      </c>
      <c r="J346" t="str">
        <f>VLOOKUP($B346,Raw!$B$2:$DG$512,33,0)</f>
        <v>0</v>
      </c>
      <c r="K346" t="str">
        <f>VLOOKUP($B346,Raw!$B$2:$DG$512,34,0)</f>
        <v>0</v>
      </c>
      <c r="L346" t="str">
        <f>VLOOKUP($B346,Raw!$B$2:$DG$512,35,0)</f>
        <v>50.32</v>
      </c>
      <c r="M346" t="str">
        <f>VLOOKUP($B346,Raw!$B$2:$DG$512,36,0)</f>
        <v>178.35</v>
      </c>
      <c r="N346" t="str">
        <f>VLOOKUP($B346,Raw!$B$2:$DG$512,37,0)</f>
        <v>2191.12</v>
      </c>
    </row>
    <row r="347" spans="1:14" x14ac:dyDescent="0.3">
      <c r="A347" t="str">
        <f>INDEX(Raw!$B$2:$C$512,MATCH('DPMS - Breakup of AUM - NA'!$B347,Raw!$B$2:$B$512,0),2)</f>
        <v>INP000007757</v>
      </c>
      <c r="B347" s="1" t="s">
        <v>5784</v>
      </c>
      <c r="C347" t="str">
        <f>VLOOKUP($B347,Raw!$B$2:$DG$512,26,0)</f>
        <v>69.16</v>
      </c>
      <c r="D347" t="str">
        <f>VLOOKUP($B347,Raw!$B$2:$DG$512,27,0)</f>
        <v>0</v>
      </c>
      <c r="E347" t="str">
        <f>VLOOKUP($B347,Raw!$B$2:$DG$512,28,0)</f>
        <v>0</v>
      </c>
      <c r="F347" t="str">
        <f>VLOOKUP($B347,Raw!$B$2:$DG$512,29,0)</f>
        <v>0</v>
      </c>
      <c r="G347" t="str">
        <f>VLOOKUP($B347,Raw!$B$2:$DG$512,30,0)</f>
        <v>0</v>
      </c>
      <c r="H347" t="str">
        <f>VLOOKUP($B347,Raw!$B$2:$DG$512,31,0)</f>
        <v>0</v>
      </c>
      <c r="I347" t="str">
        <f>VLOOKUP($B347,Raw!$B$2:$DG$512,32,0)</f>
        <v>0</v>
      </c>
      <c r="J347" t="str">
        <f>VLOOKUP($B347,Raw!$B$2:$DG$512,33,0)</f>
        <v>0</v>
      </c>
      <c r="K347" t="str">
        <f>VLOOKUP($B347,Raw!$B$2:$DG$512,34,0)</f>
        <v>0</v>
      </c>
      <c r="L347" t="str">
        <f>VLOOKUP($B347,Raw!$B$2:$DG$512,35,0)</f>
        <v>0</v>
      </c>
      <c r="M347" t="str">
        <f>VLOOKUP($B347,Raw!$B$2:$DG$512,36,0)</f>
        <v>3.94</v>
      </c>
      <c r="N347" t="str">
        <f>VLOOKUP($B347,Raw!$B$2:$DG$512,37,0)</f>
        <v>73.1</v>
      </c>
    </row>
    <row r="348" spans="1:14" x14ac:dyDescent="0.3">
      <c r="A348" t="str">
        <f>INDEX(Raw!$B$2:$C$512,MATCH('DPMS - Breakup of AUM - NA'!$B348,Raw!$B$2:$B$512,0),2)</f>
        <v>INP000003542</v>
      </c>
      <c r="B348" s="1" t="s">
        <v>5797</v>
      </c>
      <c r="C348" t="str">
        <f>VLOOKUP($B348,Raw!$B$2:$DG$512,26,0)</f>
        <v>0</v>
      </c>
      <c r="D348" t="str">
        <f>VLOOKUP($B348,Raw!$B$2:$DG$512,27,0)</f>
        <v>0</v>
      </c>
      <c r="E348" t="str">
        <f>VLOOKUP($B348,Raw!$B$2:$DG$512,28,0)</f>
        <v>0</v>
      </c>
      <c r="F348" t="str">
        <f>VLOOKUP($B348,Raw!$B$2:$DG$512,29,0)</f>
        <v>0</v>
      </c>
      <c r="G348" t="str">
        <f>VLOOKUP($B348,Raw!$B$2:$DG$512,30,0)</f>
        <v>0</v>
      </c>
      <c r="H348" t="str">
        <f>VLOOKUP($B348,Raw!$B$2:$DG$512,31,0)</f>
        <v>0</v>
      </c>
      <c r="I348" t="str">
        <f>VLOOKUP($B348,Raw!$B$2:$DG$512,32,0)</f>
        <v>0</v>
      </c>
      <c r="J348" t="str">
        <f>VLOOKUP($B348,Raw!$B$2:$DG$512,33,0)</f>
        <v>0</v>
      </c>
      <c r="K348" t="str">
        <f>VLOOKUP($B348,Raw!$B$2:$DG$512,34,0)</f>
        <v>0</v>
      </c>
      <c r="L348" t="str">
        <f>VLOOKUP($B348,Raw!$B$2:$DG$512,35,0)</f>
        <v>0</v>
      </c>
      <c r="M348" t="str">
        <f>VLOOKUP($B348,Raw!$B$2:$DG$512,36,0)</f>
        <v>0</v>
      </c>
      <c r="N348" t="str">
        <f>VLOOKUP($B348,Raw!$B$2:$DG$512,37,0)</f>
        <v>0</v>
      </c>
    </row>
    <row r="349" spans="1:14" x14ac:dyDescent="0.3">
      <c r="A349" t="str">
        <f>INDEX(Raw!$B$2:$C$512,MATCH('DPMS - Breakup of AUM - NA'!$B349,Raw!$B$2:$B$512,0),2)</f>
        <v>INP000008598</v>
      </c>
      <c r="B349" s="1" t="s">
        <v>5814</v>
      </c>
      <c r="C349" t="str">
        <f>VLOOKUP($B349,Raw!$B$2:$DG$512,26,0)</f>
        <v>0</v>
      </c>
      <c r="D349" t="str">
        <f>VLOOKUP($B349,Raw!$B$2:$DG$512,27,0)</f>
        <v>0</v>
      </c>
      <c r="E349" t="str">
        <f>VLOOKUP($B349,Raw!$B$2:$DG$512,28,0)</f>
        <v>0</v>
      </c>
      <c r="F349" t="str">
        <f>VLOOKUP($B349,Raw!$B$2:$DG$512,29,0)</f>
        <v>0</v>
      </c>
      <c r="G349" t="str">
        <f>VLOOKUP($B349,Raw!$B$2:$DG$512,30,0)</f>
        <v>0</v>
      </c>
      <c r="H349" t="str">
        <f>VLOOKUP($B349,Raw!$B$2:$DG$512,31,0)</f>
        <v>0</v>
      </c>
      <c r="I349" t="str">
        <f>VLOOKUP($B349,Raw!$B$2:$DG$512,32,0)</f>
        <v>0</v>
      </c>
      <c r="J349" t="str">
        <f>VLOOKUP($B349,Raw!$B$2:$DG$512,33,0)</f>
        <v>0</v>
      </c>
      <c r="K349" t="str">
        <f>VLOOKUP($B349,Raw!$B$2:$DG$512,34,0)</f>
        <v>0</v>
      </c>
      <c r="L349" t="str">
        <f>VLOOKUP($B349,Raw!$B$2:$DG$512,35,0)</f>
        <v>0</v>
      </c>
      <c r="M349" t="str">
        <f>VLOOKUP($B349,Raw!$B$2:$DG$512,36,0)</f>
        <v>1</v>
      </c>
      <c r="N349" t="str">
        <f>VLOOKUP($B349,Raw!$B$2:$DG$512,37,0)</f>
        <v>1</v>
      </c>
    </row>
    <row r="350" spans="1:14" x14ac:dyDescent="0.3">
      <c r="A350" t="str">
        <f>INDEX(Raw!$B$2:$C$512,MATCH('DPMS - Breakup of AUM - NA'!$B350,Raw!$B$2:$B$512,0),2)</f>
        <v>INP000004623</v>
      </c>
      <c r="B350" s="1" t="s">
        <v>5823</v>
      </c>
      <c r="C350" t="str">
        <f>VLOOKUP($B350,Raw!$B$2:$DG$512,26,0)</f>
        <v>46.9959</v>
      </c>
      <c r="D350" t="str">
        <f>VLOOKUP($B350,Raw!$B$2:$DG$512,27,0)</f>
        <v>0</v>
      </c>
      <c r="E350" t="str">
        <f>VLOOKUP($B350,Raw!$B$2:$DG$512,28,0)</f>
        <v>0</v>
      </c>
      <c r="F350" t="str">
        <f>VLOOKUP($B350,Raw!$B$2:$DG$512,29,0)</f>
        <v>0</v>
      </c>
      <c r="G350" t="str">
        <f>VLOOKUP($B350,Raw!$B$2:$DG$512,30,0)</f>
        <v>0</v>
      </c>
      <c r="H350" t="str">
        <f>VLOOKUP($B350,Raw!$B$2:$DG$512,31,0)</f>
        <v>0</v>
      </c>
      <c r="I350" t="str">
        <f>VLOOKUP($B350,Raw!$B$2:$DG$512,32,0)</f>
        <v>0</v>
      </c>
      <c r="J350" t="str">
        <f>VLOOKUP($B350,Raw!$B$2:$DG$512,33,0)</f>
        <v>0</v>
      </c>
      <c r="K350" t="str">
        <f>VLOOKUP($B350,Raw!$B$2:$DG$512,34,0)</f>
        <v>0</v>
      </c>
      <c r="L350" t="str">
        <f>VLOOKUP($B350,Raw!$B$2:$DG$512,35,0)</f>
        <v>0</v>
      </c>
      <c r="M350" t="str">
        <f>VLOOKUP($B350,Raw!$B$2:$DG$512,36,0)</f>
        <v>2.9384</v>
      </c>
      <c r="N350" t="str">
        <f>VLOOKUP($B350,Raw!$B$2:$DG$512,37,0)</f>
        <v>49.9343</v>
      </c>
    </row>
    <row r="351" spans="1:14" x14ac:dyDescent="0.3">
      <c r="A351" t="str">
        <f>INDEX(Raw!$B$2:$C$512,MATCH('DPMS - Breakup of AUM - NA'!$B351,Raw!$B$2:$B$512,0),2)</f>
        <v>INP000007304</v>
      </c>
      <c r="B351" s="1" t="s">
        <v>5843</v>
      </c>
      <c r="C351" t="str">
        <f>VLOOKUP($B351,Raw!$B$2:$DG$512,26,0)</f>
        <v>0</v>
      </c>
      <c r="D351" t="str">
        <f>VLOOKUP($B351,Raw!$B$2:$DG$512,27,0)</f>
        <v>0</v>
      </c>
      <c r="E351" t="str">
        <f>VLOOKUP($B351,Raw!$B$2:$DG$512,28,0)</f>
        <v>0</v>
      </c>
      <c r="F351" t="str">
        <f>VLOOKUP($B351,Raw!$B$2:$DG$512,29,0)</f>
        <v>0</v>
      </c>
      <c r="G351" t="str">
        <f>VLOOKUP($B351,Raw!$B$2:$DG$512,30,0)</f>
        <v>0</v>
      </c>
      <c r="H351" t="str">
        <f>VLOOKUP($B351,Raw!$B$2:$DG$512,31,0)</f>
        <v>0</v>
      </c>
      <c r="I351" t="str">
        <f>VLOOKUP($B351,Raw!$B$2:$DG$512,32,0)</f>
        <v>0</v>
      </c>
      <c r="J351" t="str">
        <f>VLOOKUP($B351,Raw!$B$2:$DG$512,33,0)</f>
        <v>0</v>
      </c>
      <c r="K351" t="str">
        <f>VLOOKUP($B351,Raw!$B$2:$DG$512,34,0)</f>
        <v>0</v>
      </c>
      <c r="L351" t="str">
        <f>VLOOKUP($B351,Raw!$B$2:$DG$512,35,0)</f>
        <v>0</v>
      </c>
      <c r="M351" t="str">
        <f>VLOOKUP($B351,Raw!$B$2:$DG$512,36,0)</f>
        <v>0</v>
      </c>
      <c r="N351" t="str">
        <f>VLOOKUP($B351,Raw!$B$2:$DG$512,37,0)</f>
        <v>0</v>
      </c>
    </row>
    <row r="352" spans="1:14" x14ac:dyDescent="0.3">
      <c r="A352" t="str">
        <f>INDEX(Raw!$B$2:$C$512,MATCH('DPMS - Breakup of AUM - NA'!$B352,Raw!$B$2:$B$512,0),2)</f>
        <v>INP000006271</v>
      </c>
      <c r="B352" s="1" t="s">
        <v>5851</v>
      </c>
      <c r="C352" t="str">
        <f>VLOOKUP($B352,Raw!$B$2:$DG$512,26,0)</f>
        <v>2453.38</v>
      </c>
      <c r="D352" t="str">
        <f>VLOOKUP($B352,Raw!$B$2:$DG$512,27,0)</f>
        <v>0</v>
      </c>
      <c r="E352" t="str">
        <f>VLOOKUP($B352,Raw!$B$2:$DG$512,28,0)</f>
        <v>15.04</v>
      </c>
      <c r="F352" t="str">
        <f>VLOOKUP($B352,Raw!$B$2:$DG$512,29,0)</f>
        <v>0</v>
      </c>
      <c r="G352" t="str">
        <f>VLOOKUP($B352,Raw!$B$2:$DG$512,30,0)</f>
        <v>0</v>
      </c>
      <c r="H352" t="str">
        <f>VLOOKUP($B352,Raw!$B$2:$DG$512,31,0)</f>
        <v>0</v>
      </c>
      <c r="I352" t="str">
        <f>VLOOKUP($B352,Raw!$B$2:$DG$512,32,0)</f>
        <v>0</v>
      </c>
      <c r="J352" t="str">
        <f>VLOOKUP($B352,Raw!$B$2:$DG$512,33,0)</f>
        <v>0</v>
      </c>
      <c r="K352" t="str">
        <f>VLOOKUP($B352,Raw!$B$2:$DG$512,34,0)</f>
        <v>0</v>
      </c>
      <c r="L352" t="str">
        <f>VLOOKUP($B352,Raw!$B$2:$DG$512,35,0)</f>
        <v>26.79</v>
      </c>
      <c r="M352" t="str">
        <f>VLOOKUP($B352,Raw!$B$2:$DG$512,36,0)</f>
        <v>123.53</v>
      </c>
      <c r="N352" t="str">
        <f>VLOOKUP($B352,Raw!$B$2:$DG$512,37,0)</f>
        <v>2618.74</v>
      </c>
    </row>
    <row r="353" spans="1:14" x14ac:dyDescent="0.3">
      <c r="A353" t="str">
        <f>INDEX(Raw!$B$2:$C$512,MATCH('DPMS - Breakup of AUM - NA'!$B353,Raw!$B$2:$B$512,0),2)</f>
        <v>INP000001082</v>
      </c>
      <c r="B353" s="1" t="s">
        <v>5874</v>
      </c>
      <c r="C353" t="str">
        <f>VLOOKUP($B353,Raw!$B$2:$DG$512,26,0)</f>
        <v>13.122</v>
      </c>
      <c r="D353" t="str">
        <f>VLOOKUP($B353,Raw!$B$2:$DG$512,27,0)</f>
        <v>0</v>
      </c>
      <c r="E353" t="str">
        <f>VLOOKUP($B353,Raw!$B$2:$DG$512,28,0)</f>
        <v>0</v>
      </c>
      <c r="F353" t="str">
        <f>VLOOKUP($B353,Raw!$B$2:$DG$512,29,0)</f>
        <v>0</v>
      </c>
      <c r="G353" t="str">
        <f>VLOOKUP($B353,Raw!$B$2:$DG$512,30,0)</f>
        <v>0</v>
      </c>
      <c r="H353" t="str">
        <f>VLOOKUP($B353,Raw!$B$2:$DG$512,31,0)</f>
        <v>0</v>
      </c>
      <c r="I353" t="str">
        <f>VLOOKUP($B353,Raw!$B$2:$DG$512,32,0)</f>
        <v>0</v>
      </c>
      <c r="J353" t="str">
        <f>VLOOKUP($B353,Raw!$B$2:$DG$512,33,0)</f>
        <v>0</v>
      </c>
      <c r="K353" t="str">
        <f>VLOOKUP($B353,Raw!$B$2:$DG$512,34,0)</f>
        <v>0</v>
      </c>
      <c r="L353" t="str">
        <f>VLOOKUP($B353,Raw!$B$2:$DG$512,35,0)</f>
        <v>4.27</v>
      </c>
      <c r="M353" t="str">
        <f>VLOOKUP($B353,Raw!$B$2:$DG$512,36,0)</f>
        <v>0.952</v>
      </c>
      <c r="N353" t="str">
        <f>VLOOKUP($B353,Raw!$B$2:$DG$512,37,0)</f>
        <v>18.344</v>
      </c>
    </row>
    <row r="354" spans="1:14" x14ac:dyDescent="0.3">
      <c r="A354" t="str">
        <f>INDEX(Raw!$B$2:$C$512,MATCH('DPMS - Breakup of AUM - NA'!$B354,Raw!$B$2:$B$512,0),2)</f>
        <v>INP000007988</v>
      </c>
      <c r="B354" s="1" t="s">
        <v>5897</v>
      </c>
      <c r="C354" t="str">
        <f>VLOOKUP($B354,Raw!$B$2:$DG$512,26,0)</f>
        <v>84.53</v>
      </c>
      <c r="D354" t="str">
        <f>VLOOKUP($B354,Raw!$B$2:$DG$512,27,0)</f>
        <v>0</v>
      </c>
      <c r="E354" t="str">
        <f>VLOOKUP($B354,Raw!$B$2:$DG$512,28,0)</f>
        <v>0</v>
      </c>
      <c r="F354" t="str">
        <f>VLOOKUP($B354,Raw!$B$2:$DG$512,29,0)</f>
        <v>0</v>
      </c>
      <c r="G354" t="str">
        <f>VLOOKUP($B354,Raw!$B$2:$DG$512,30,0)</f>
        <v>0</v>
      </c>
      <c r="H354" t="str">
        <f>VLOOKUP($B354,Raw!$B$2:$DG$512,31,0)</f>
        <v>0</v>
      </c>
      <c r="I354" t="str">
        <f>VLOOKUP($B354,Raw!$B$2:$DG$512,32,0)</f>
        <v>0</v>
      </c>
      <c r="J354" t="str">
        <f>VLOOKUP($B354,Raw!$B$2:$DG$512,33,0)</f>
        <v>0</v>
      </c>
      <c r="K354" t="str">
        <f>VLOOKUP($B354,Raw!$B$2:$DG$512,34,0)</f>
        <v>0</v>
      </c>
      <c r="L354" t="str">
        <f>VLOOKUP($B354,Raw!$B$2:$DG$512,35,0)</f>
        <v>0</v>
      </c>
      <c r="M354" t="str">
        <f>VLOOKUP($B354,Raw!$B$2:$DG$512,36,0)</f>
        <v>1.34</v>
      </c>
      <c r="N354" t="str">
        <f>VLOOKUP($B354,Raw!$B$2:$DG$512,37,0)</f>
        <v>85.87</v>
      </c>
    </row>
    <row r="355" spans="1:14" x14ac:dyDescent="0.3">
      <c r="A355" t="str">
        <f>INDEX(Raw!$B$2:$C$512,MATCH('DPMS - Breakup of AUM - NA'!$B355,Raw!$B$2:$B$512,0),2)</f>
        <v>INP000008011</v>
      </c>
      <c r="B355" s="1" t="s">
        <v>5917</v>
      </c>
      <c r="C355" t="str">
        <f>VLOOKUP($B355,Raw!$B$2:$DG$512,26,0)</f>
        <v>11.06</v>
      </c>
      <c r="D355" t="str">
        <f>VLOOKUP($B355,Raw!$B$2:$DG$512,27,0)</f>
        <v>0</v>
      </c>
      <c r="E355" t="str">
        <f>VLOOKUP($B355,Raw!$B$2:$DG$512,28,0)</f>
        <v>0</v>
      </c>
      <c r="F355" t="str">
        <f>VLOOKUP($B355,Raw!$B$2:$DG$512,29,0)</f>
        <v>0</v>
      </c>
      <c r="G355" t="str">
        <f>VLOOKUP($B355,Raw!$B$2:$DG$512,30,0)</f>
        <v>0</v>
      </c>
      <c r="H355" t="str">
        <f>VLOOKUP($B355,Raw!$B$2:$DG$512,31,0)</f>
        <v>0</v>
      </c>
      <c r="I355" t="str">
        <f>VLOOKUP($B355,Raw!$B$2:$DG$512,32,0)</f>
        <v>0</v>
      </c>
      <c r="J355" t="str">
        <f>VLOOKUP($B355,Raw!$B$2:$DG$512,33,0)</f>
        <v>0</v>
      </c>
      <c r="K355" t="str">
        <f>VLOOKUP($B355,Raw!$B$2:$DG$512,34,0)</f>
        <v>0</v>
      </c>
      <c r="L355" t="str">
        <f>VLOOKUP($B355,Raw!$B$2:$DG$512,35,0)</f>
        <v>4.52</v>
      </c>
      <c r="M355" t="str">
        <f>VLOOKUP($B355,Raw!$B$2:$DG$512,36,0)</f>
        <v>1.1</v>
      </c>
      <c r="N355" t="str">
        <f>VLOOKUP($B355,Raw!$B$2:$DG$512,37,0)</f>
        <v>16.68</v>
      </c>
    </row>
    <row r="356" spans="1:14" x14ac:dyDescent="0.3">
      <c r="A356" t="str">
        <f>INDEX(Raw!$B$2:$C$512,MATCH('DPMS - Breakup of AUM - NA'!$B356,Raw!$B$2:$B$512,0),2)</f>
        <v>INP000008181</v>
      </c>
      <c r="B356" s="1" t="s">
        <v>5930</v>
      </c>
      <c r="C356" t="str">
        <f>VLOOKUP($B356,Raw!$B$2:$DG$512,26,0)</f>
        <v>0</v>
      </c>
      <c r="D356" t="str">
        <f>VLOOKUP($B356,Raw!$B$2:$DG$512,27,0)</f>
        <v>0</v>
      </c>
      <c r="E356" t="str">
        <f>VLOOKUP($B356,Raw!$B$2:$DG$512,28,0)</f>
        <v>0</v>
      </c>
      <c r="F356" t="str">
        <f>VLOOKUP($B356,Raw!$B$2:$DG$512,29,0)</f>
        <v>0</v>
      </c>
      <c r="G356" t="str">
        <f>VLOOKUP($B356,Raw!$B$2:$DG$512,30,0)</f>
        <v>0</v>
      </c>
      <c r="H356" t="str">
        <f>VLOOKUP($B356,Raw!$B$2:$DG$512,31,0)</f>
        <v>0</v>
      </c>
      <c r="I356" t="str">
        <f>VLOOKUP($B356,Raw!$B$2:$DG$512,32,0)</f>
        <v>0</v>
      </c>
      <c r="J356" t="str">
        <f>VLOOKUP($B356,Raw!$B$2:$DG$512,33,0)</f>
        <v>0</v>
      </c>
      <c r="K356" t="str">
        <f>VLOOKUP($B356,Raw!$B$2:$DG$512,34,0)</f>
        <v>0</v>
      </c>
      <c r="L356" t="str">
        <f>VLOOKUP($B356,Raw!$B$2:$DG$512,35,0)</f>
        <v>0</v>
      </c>
      <c r="M356" t="str">
        <f>VLOOKUP($B356,Raw!$B$2:$DG$512,36,0)</f>
        <v>0</v>
      </c>
      <c r="N356" t="str">
        <f>VLOOKUP($B356,Raw!$B$2:$DG$512,37,0)</f>
        <v>0</v>
      </c>
    </row>
    <row r="357" spans="1:14" x14ac:dyDescent="0.3">
      <c r="A357" t="str">
        <f>INDEX(Raw!$B$2:$C$512,MATCH('DPMS - Breakup of AUM - NA'!$B357,Raw!$B$2:$B$512,0),2)</f>
        <v>INP300007712</v>
      </c>
      <c r="B357" s="1" t="s">
        <v>5939</v>
      </c>
      <c r="C357" t="str">
        <f>VLOOKUP($B357,Raw!$B$2:$DG$512,26,0)</f>
        <v>0</v>
      </c>
      <c r="D357" t="str">
        <f>VLOOKUP($B357,Raw!$B$2:$DG$512,27,0)</f>
        <v>0</v>
      </c>
      <c r="E357" t="str">
        <f>VLOOKUP($B357,Raw!$B$2:$DG$512,28,0)</f>
        <v>0</v>
      </c>
      <c r="F357" t="str">
        <f>VLOOKUP($B357,Raw!$B$2:$DG$512,29,0)</f>
        <v>0</v>
      </c>
      <c r="G357" t="str">
        <f>VLOOKUP($B357,Raw!$B$2:$DG$512,30,0)</f>
        <v>0</v>
      </c>
      <c r="H357" t="str">
        <f>VLOOKUP($B357,Raw!$B$2:$DG$512,31,0)</f>
        <v>0</v>
      </c>
      <c r="I357" t="str">
        <f>VLOOKUP($B357,Raw!$B$2:$DG$512,32,0)</f>
        <v>0</v>
      </c>
      <c r="J357" t="str">
        <f>VLOOKUP($B357,Raw!$B$2:$DG$512,33,0)</f>
        <v>0</v>
      </c>
      <c r="K357" t="str">
        <f>VLOOKUP($B357,Raw!$B$2:$DG$512,34,0)</f>
        <v>0</v>
      </c>
      <c r="L357" t="str">
        <f>VLOOKUP($B357,Raw!$B$2:$DG$512,35,0)</f>
        <v>0</v>
      </c>
      <c r="M357" t="str">
        <f>VLOOKUP($B357,Raw!$B$2:$DG$512,36,0)</f>
        <v>0</v>
      </c>
      <c r="N357" t="str">
        <f>VLOOKUP($B357,Raw!$B$2:$DG$512,37,0)</f>
        <v>0</v>
      </c>
    </row>
    <row r="358" spans="1:14" x14ac:dyDescent="0.3">
      <c r="A358" t="str">
        <f>INDEX(Raw!$B$2:$C$512,MATCH('DPMS - Breakup of AUM - NA'!$B358,Raw!$B$2:$B$512,0),2)</f>
        <v>INP000005795</v>
      </c>
      <c r="B358" s="1" t="s">
        <v>5947</v>
      </c>
      <c r="C358" t="str">
        <f>VLOOKUP($B358,Raw!$B$2:$DG$512,26,0)</f>
        <v>102.98</v>
      </c>
      <c r="D358" t="str">
        <f>VLOOKUP($B358,Raw!$B$2:$DG$512,27,0)</f>
        <v>0</v>
      </c>
      <c r="E358" t="str">
        <f>VLOOKUP($B358,Raw!$B$2:$DG$512,28,0)</f>
        <v>0</v>
      </c>
      <c r="F358" t="str">
        <f>VLOOKUP($B358,Raw!$B$2:$DG$512,29,0)</f>
        <v>0</v>
      </c>
      <c r="G358" t="str">
        <f>VLOOKUP($B358,Raw!$B$2:$DG$512,30,0)</f>
        <v>0</v>
      </c>
      <c r="H358" t="str">
        <f>VLOOKUP($B358,Raw!$B$2:$DG$512,31,0)</f>
        <v>0</v>
      </c>
      <c r="I358" t="str">
        <f>VLOOKUP($B358,Raw!$B$2:$DG$512,32,0)</f>
        <v>0</v>
      </c>
      <c r="J358" t="str">
        <f>VLOOKUP($B358,Raw!$B$2:$DG$512,33,0)</f>
        <v>0</v>
      </c>
      <c r="K358" t="str">
        <f>VLOOKUP($B358,Raw!$B$2:$DG$512,34,0)</f>
        <v>0</v>
      </c>
      <c r="L358" t="str">
        <f>VLOOKUP($B358,Raw!$B$2:$DG$512,35,0)</f>
        <v>3.17</v>
      </c>
      <c r="M358" t="str">
        <f>VLOOKUP($B358,Raw!$B$2:$DG$512,36,0)</f>
        <v>5.66</v>
      </c>
      <c r="N358" t="str">
        <f>VLOOKUP($B358,Raw!$B$2:$DG$512,37,0)</f>
        <v>111.81</v>
      </c>
    </row>
    <row r="359" spans="1:14" x14ac:dyDescent="0.3">
      <c r="A359" t="str">
        <f>INDEX(Raw!$B$2:$C$512,MATCH('DPMS - Breakup of AUM - NA'!$B359,Raw!$B$2:$B$512,0),2)</f>
        <v>INP000002692</v>
      </c>
      <c r="B359" s="1" t="s">
        <v>5964</v>
      </c>
      <c r="C359" t="str">
        <f>VLOOKUP($B359,Raw!$B$2:$DG$512,26,0)</f>
        <v>61.883</v>
      </c>
      <c r="D359" t="str">
        <f>VLOOKUP($B359,Raw!$B$2:$DG$512,27,0)</f>
        <v>0</v>
      </c>
      <c r="E359" t="str">
        <f>VLOOKUP($B359,Raw!$B$2:$DG$512,28,0)</f>
        <v>0</v>
      </c>
      <c r="F359" t="str">
        <f>VLOOKUP($B359,Raw!$B$2:$DG$512,29,0)</f>
        <v>0</v>
      </c>
      <c r="G359" t="str">
        <f>VLOOKUP($B359,Raw!$B$2:$DG$512,30,0)</f>
        <v>0</v>
      </c>
      <c r="H359" t="str">
        <f>VLOOKUP($B359,Raw!$B$2:$DG$512,31,0)</f>
        <v>0</v>
      </c>
      <c r="I359" t="str">
        <f>VLOOKUP($B359,Raw!$B$2:$DG$512,32,0)</f>
        <v>0</v>
      </c>
      <c r="J359" t="str">
        <f>VLOOKUP($B359,Raw!$B$2:$DG$512,33,0)</f>
        <v>0</v>
      </c>
      <c r="K359" t="str">
        <f>VLOOKUP($B359,Raw!$B$2:$DG$512,34,0)</f>
        <v>0</v>
      </c>
      <c r="L359" t="str">
        <f>VLOOKUP($B359,Raw!$B$2:$DG$512,35,0)</f>
        <v>0</v>
      </c>
      <c r="M359" t="str">
        <f>VLOOKUP($B359,Raw!$B$2:$DG$512,36,0)</f>
        <v>1.916</v>
      </c>
      <c r="N359" t="str">
        <f>VLOOKUP($B359,Raw!$B$2:$DG$512,37,0)</f>
        <v>63.799</v>
      </c>
    </row>
    <row r="360" spans="1:14" x14ac:dyDescent="0.3">
      <c r="A360" t="str">
        <f>INDEX(Raw!$B$2:$C$512,MATCH('DPMS - Breakup of AUM - NA'!$B360,Raw!$B$2:$B$512,0),2)</f>
        <v>INP000006068</v>
      </c>
      <c r="B360" s="1" t="s">
        <v>5986</v>
      </c>
      <c r="C360" t="str">
        <f>VLOOKUP($B360,Raw!$B$2:$DG$512,26,0)</f>
        <v>203.13</v>
      </c>
      <c r="D360" t="str">
        <f>VLOOKUP($B360,Raw!$B$2:$DG$512,27,0)</f>
        <v>0.048</v>
      </c>
      <c r="E360" t="str">
        <f>VLOOKUP($B360,Raw!$B$2:$DG$512,28,0)</f>
        <v>0.131</v>
      </c>
      <c r="F360" t="str">
        <f>VLOOKUP($B360,Raw!$B$2:$DG$512,29,0)</f>
        <v>0</v>
      </c>
      <c r="G360" t="str">
        <f>VLOOKUP($B360,Raw!$B$2:$DG$512,30,0)</f>
        <v>0</v>
      </c>
      <c r="H360" t="str">
        <f>VLOOKUP($B360,Raw!$B$2:$DG$512,31,0)</f>
        <v>0</v>
      </c>
      <c r="I360" t="str">
        <f>VLOOKUP($B360,Raw!$B$2:$DG$512,32,0)</f>
        <v>0</v>
      </c>
      <c r="J360" t="str">
        <f>VLOOKUP($B360,Raw!$B$2:$DG$512,33,0)</f>
        <v>0</v>
      </c>
      <c r="K360" t="str">
        <f>VLOOKUP($B360,Raw!$B$2:$DG$512,34,0)</f>
        <v>0</v>
      </c>
      <c r="L360" t="str">
        <f>VLOOKUP($B360,Raw!$B$2:$DG$512,35,0)</f>
        <v>8.553</v>
      </c>
      <c r="M360" t="str">
        <f>VLOOKUP($B360,Raw!$B$2:$DG$512,36,0)</f>
        <v>2.036</v>
      </c>
      <c r="N360" t="str">
        <f>VLOOKUP($B360,Raw!$B$2:$DG$512,37,0)</f>
        <v>213.898</v>
      </c>
    </row>
    <row r="361" spans="1:14" x14ac:dyDescent="0.3">
      <c r="A361" t="str">
        <f>INDEX(Raw!$B$2:$C$512,MATCH('DPMS - Breakup of AUM - NA'!$B361,Raw!$B$2:$B$512,0),2)</f>
        <v>INP000008020</v>
      </c>
      <c r="B361" s="1" t="s">
        <v>6005</v>
      </c>
      <c r="C361" t="str">
        <f>VLOOKUP($B361,Raw!$B$2:$DG$512,26,0)</f>
        <v>197.91</v>
      </c>
      <c r="D361" t="str">
        <f>VLOOKUP($B361,Raw!$B$2:$DG$512,27,0)</f>
        <v>0</v>
      </c>
      <c r="E361" t="str">
        <f>VLOOKUP($B361,Raw!$B$2:$DG$512,28,0)</f>
        <v>0.08</v>
      </c>
      <c r="F361" t="str">
        <f>VLOOKUP($B361,Raw!$B$2:$DG$512,29,0)</f>
        <v>0.55</v>
      </c>
      <c r="G361" t="str">
        <f>VLOOKUP($B361,Raw!$B$2:$DG$512,30,0)</f>
        <v>0</v>
      </c>
      <c r="H361" t="str">
        <f>VLOOKUP($B361,Raw!$B$2:$DG$512,31,0)</f>
        <v>0</v>
      </c>
      <c r="I361" t="str">
        <f>VLOOKUP($B361,Raw!$B$2:$DG$512,32,0)</f>
        <v>0</v>
      </c>
      <c r="J361" t="str">
        <f>VLOOKUP($B361,Raw!$B$2:$DG$512,33,0)</f>
        <v>0</v>
      </c>
      <c r="K361" t="str">
        <f>VLOOKUP($B361,Raw!$B$2:$DG$512,34,0)</f>
        <v>0</v>
      </c>
      <c r="L361" t="str">
        <f>VLOOKUP($B361,Raw!$B$2:$DG$512,35,0)</f>
        <v>54.9</v>
      </c>
      <c r="M361" t="str">
        <f>VLOOKUP($B361,Raw!$B$2:$DG$512,36,0)</f>
        <v>24.97</v>
      </c>
      <c r="N361" t="str">
        <f>VLOOKUP($B361,Raw!$B$2:$DG$512,37,0)</f>
        <v>278.41</v>
      </c>
    </row>
    <row r="362" spans="1:14" x14ac:dyDescent="0.3">
      <c r="A362" t="str">
        <f>INDEX(Raw!$B$2:$C$512,MATCH('DPMS - Breakup of AUM - NA'!$B362,Raw!$B$2:$B$512,0),2)</f>
        <v>INP000004490</v>
      </c>
      <c r="B362" s="1" t="s">
        <v>6030</v>
      </c>
      <c r="C362" t="str">
        <f>VLOOKUP($B362,Raw!$B$2:$DG$512,26,0)</f>
        <v>0</v>
      </c>
      <c r="D362" t="str">
        <f>VLOOKUP($B362,Raw!$B$2:$DG$512,27,0)</f>
        <v>0</v>
      </c>
      <c r="E362" t="str">
        <f>VLOOKUP($B362,Raw!$B$2:$DG$512,28,0)</f>
        <v>0</v>
      </c>
      <c r="F362" t="str">
        <f>VLOOKUP($B362,Raw!$B$2:$DG$512,29,0)</f>
        <v>0</v>
      </c>
      <c r="G362" t="str">
        <f>VLOOKUP($B362,Raw!$B$2:$DG$512,30,0)</f>
        <v>0</v>
      </c>
      <c r="H362" t="str">
        <f>VLOOKUP($B362,Raw!$B$2:$DG$512,31,0)</f>
        <v>0</v>
      </c>
      <c r="I362" t="str">
        <f>VLOOKUP($B362,Raw!$B$2:$DG$512,32,0)</f>
        <v>0</v>
      </c>
      <c r="J362" t="str">
        <f>VLOOKUP($B362,Raw!$B$2:$DG$512,33,0)</f>
        <v>0</v>
      </c>
      <c r="K362" t="str">
        <f>VLOOKUP($B362,Raw!$B$2:$DG$512,34,0)</f>
        <v>0</v>
      </c>
      <c r="L362" t="str">
        <f>VLOOKUP($B362,Raw!$B$2:$DG$512,35,0)</f>
        <v>0</v>
      </c>
      <c r="M362" t="str">
        <f>VLOOKUP($B362,Raw!$B$2:$DG$512,36,0)</f>
        <v>0</v>
      </c>
      <c r="N362" t="str">
        <f>VLOOKUP($B362,Raw!$B$2:$DG$512,37,0)</f>
        <v>0</v>
      </c>
    </row>
    <row r="363" spans="1:14" x14ac:dyDescent="0.3">
      <c r="A363" t="str">
        <f>INDEX(Raw!$B$2:$C$512,MATCH('DPMS - Breakup of AUM - NA'!$B363,Raw!$B$2:$B$512,0),2)</f>
        <v>INP000005133</v>
      </c>
      <c r="B363" s="1" t="s">
        <v>6036</v>
      </c>
      <c r="C363" t="str">
        <f>VLOOKUP($B363,Raw!$B$2:$DG$512,26,0)</f>
        <v>6.14749</v>
      </c>
      <c r="D363" t="str">
        <f>VLOOKUP($B363,Raw!$B$2:$DG$512,27,0)</f>
        <v>0</v>
      </c>
      <c r="E363" t="str">
        <f>VLOOKUP($B363,Raw!$B$2:$DG$512,28,0)</f>
        <v>0</v>
      </c>
      <c r="F363" t="str">
        <f>VLOOKUP($B363,Raw!$B$2:$DG$512,29,0)</f>
        <v>0</v>
      </c>
      <c r="G363" t="str">
        <f>VLOOKUP($B363,Raw!$B$2:$DG$512,30,0)</f>
        <v>0</v>
      </c>
      <c r="H363" t="str">
        <f>VLOOKUP($B363,Raw!$B$2:$DG$512,31,0)</f>
        <v>0</v>
      </c>
      <c r="I363" t="str">
        <f>VLOOKUP($B363,Raw!$B$2:$DG$512,32,0)</f>
        <v>0</v>
      </c>
      <c r="J363" t="str">
        <f>VLOOKUP($B363,Raw!$B$2:$DG$512,33,0)</f>
        <v>0</v>
      </c>
      <c r="K363" t="str">
        <f>VLOOKUP($B363,Raw!$B$2:$DG$512,34,0)</f>
        <v>0</v>
      </c>
      <c r="L363" t="str">
        <f>VLOOKUP($B363,Raw!$B$2:$DG$512,35,0)</f>
        <v>0</v>
      </c>
      <c r="M363" t="str">
        <f>VLOOKUP($B363,Raw!$B$2:$DG$512,36,0)</f>
        <v>0.19562</v>
      </c>
      <c r="N363" t="str">
        <f>VLOOKUP($B363,Raw!$B$2:$DG$512,37,0)</f>
        <v>6.34311</v>
      </c>
    </row>
    <row r="364" spans="1:14" x14ac:dyDescent="0.3">
      <c r="A364" t="str">
        <f>INDEX(Raw!$B$2:$C$512,MATCH('DPMS - Breakup of AUM - NA'!$B364,Raw!$B$2:$B$512,0),2)</f>
        <v>INP000000795</v>
      </c>
      <c r="B364" s="1" t="s">
        <v>6043</v>
      </c>
      <c r="C364" t="str">
        <f>VLOOKUP($B364,Raw!$B$2:$DG$512,26,0)</f>
        <v>0</v>
      </c>
      <c r="D364" t="str">
        <f>VLOOKUP($B364,Raw!$B$2:$DG$512,27,0)</f>
        <v>0</v>
      </c>
      <c r="E364" t="str">
        <f>VLOOKUP($B364,Raw!$B$2:$DG$512,28,0)</f>
        <v>0</v>
      </c>
      <c r="F364" t="str">
        <f>VLOOKUP($B364,Raw!$B$2:$DG$512,29,0)</f>
        <v>0</v>
      </c>
      <c r="G364" t="str">
        <f>VLOOKUP($B364,Raw!$B$2:$DG$512,30,0)</f>
        <v>0</v>
      </c>
      <c r="H364" t="str">
        <f>VLOOKUP($B364,Raw!$B$2:$DG$512,31,0)</f>
        <v>0</v>
      </c>
      <c r="I364" t="str">
        <f>VLOOKUP($B364,Raw!$B$2:$DG$512,32,0)</f>
        <v>0</v>
      </c>
      <c r="J364" t="str">
        <f>VLOOKUP($B364,Raw!$B$2:$DG$512,33,0)</f>
        <v>0</v>
      </c>
      <c r="K364" t="str">
        <f>VLOOKUP($B364,Raw!$B$2:$DG$512,34,0)</f>
        <v>0</v>
      </c>
      <c r="L364" t="str">
        <f>VLOOKUP($B364,Raw!$B$2:$DG$512,35,0)</f>
        <v>0</v>
      </c>
      <c r="M364" t="str">
        <f>VLOOKUP($B364,Raw!$B$2:$DG$512,36,0)</f>
        <v>0</v>
      </c>
      <c r="N364" t="str">
        <f>VLOOKUP($B364,Raw!$B$2:$DG$512,37,0)</f>
        <v>0</v>
      </c>
    </row>
    <row r="365" spans="1:14" x14ac:dyDescent="0.3">
      <c r="A365" t="str">
        <f>INDEX(Raw!$B$2:$C$512,MATCH('DPMS - Breakup of AUM - NA'!$B365,Raw!$B$2:$B$512,0),2)</f>
        <v>INP000008109</v>
      </c>
      <c r="B365" s="1" t="s">
        <v>6055</v>
      </c>
      <c r="C365" t="str">
        <f>VLOOKUP($B365,Raw!$B$2:$DG$512,26,0)</f>
        <v>18.28</v>
      </c>
      <c r="D365" t="str">
        <f>VLOOKUP($B365,Raw!$B$2:$DG$512,27,0)</f>
        <v>0</v>
      </c>
      <c r="E365" t="str">
        <f>VLOOKUP($B365,Raw!$B$2:$DG$512,28,0)</f>
        <v>0</v>
      </c>
      <c r="F365" t="str">
        <f>VLOOKUP($B365,Raw!$B$2:$DG$512,29,0)</f>
        <v>0</v>
      </c>
      <c r="G365" t="str">
        <f>VLOOKUP($B365,Raw!$B$2:$DG$512,30,0)</f>
        <v>0</v>
      </c>
      <c r="H365" t="str">
        <f>VLOOKUP($B365,Raw!$B$2:$DG$512,31,0)</f>
        <v>0</v>
      </c>
      <c r="I365" t="str">
        <f>VLOOKUP($B365,Raw!$B$2:$DG$512,32,0)</f>
        <v>0</v>
      </c>
      <c r="J365" t="str">
        <f>VLOOKUP($B365,Raw!$B$2:$DG$512,33,0)</f>
        <v>0</v>
      </c>
      <c r="K365" t="str">
        <f>VLOOKUP($B365,Raw!$B$2:$DG$512,34,0)</f>
        <v>0</v>
      </c>
      <c r="L365" t="str">
        <f>VLOOKUP($B365,Raw!$B$2:$DG$512,35,0)</f>
        <v>0.87</v>
      </c>
      <c r="M365" t="str">
        <f>VLOOKUP($B365,Raw!$B$2:$DG$512,36,0)</f>
        <v>1.46</v>
      </c>
      <c r="N365" t="str">
        <f>VLOOKUP($B365,Raw!$B$2:$DG$512,37,0)</f>
        <v>20.61</v>
      </c>
    </row>
    <row r="366" spans="1:14" x14ac:dyDescent="0.3">
      <c r="A366" t="str">
        <f>INDEX(Raw!$B$2:$C$512,MATCH('DPMS - Breakup of AUM - NA'!$B366,Raw!$B$2:$B$512,0),2)</f>
        <v>INP000005141</v>
      </c>
      <c r="B366" s="1" t="s">
        <v>6068</v>
      </c>
      <c r="C366" t="str">
        <f>VLOOKUP($B366,Raw!$B$2:$DG$512,26,0)</f>
        <v>0</v>
      </c>
      <c r="D366" t="str">
        <f>VLOOKUP($B366,Raw!$B$2:$DG$512,27,0)</f>
        <v>0</v>
      </c>
      <c r="E366" t="str">
        <f>VLOOKUP($B366,Raw!$B$2:$DG$512,28,0)</f>
        <v>0</v>
      </c>
      <c r="F366" t="str">
        <f>VLOOKUP($B366,Raw!$B$2:$DG$512,29,0)</f>
        <v>0</v>
      </c>
      <c r="G366" t="str">
        <f>VLOOKUP($B366,Raw!$B$2:$DG$512,30,0)</f>
        <v>0</v>
      </c>
      <c r="H366" t="str">
        <f>VLOOKUP($B366,Raw!$B$2:$DG$512,31,0)</f>
        <v>0</v>
      </c>
      <c r="I366" t="str">
        <f>VLOOKUP($B366,Raw!$B$2:$DG$512,32,0)</f>
        <v>0</v>
      </c>
      <c r="J366" t="str">
        <f>VLOOKUP($B366,Raw!$B$2:$DG$512,33,0)</f>
        <v>0</v>
      </c>
      <c r="K366" t="str">
        <f>VLOOKUP($B366,Raw!$B$2:$DG$512,34,0)</f>
        <v>0</v>
      </c>
      <c r="L366" t="str">
        <f>VLOOKUP($B366,Raw!$B$2:$DG$512,35,0)</f>
        <v>0</v>
      </c>
      <c r="M366" t="str">
        <f>VLOOKUP($B366,Raw!$B$2:$DG$512,36,0)</f>
        <v>0</v>
      </c>
      <c r="N366" t="str">
        <f>VLOOKUP($B366,Raw!$B$2:$DG$512,37,0)</f>
        <v>0</v>
      </c>
    </row>
    <row r="367" spans="1:14" x14ac:dyDescent="0.3">
      <c r="A367" t="str">
        <f>INDEX(Raw!$B$2:$C$512,MATCH('DPMS - Breakup of AUM - NA'!$B367,Raw!$B$2:$B$512,0),2)</f>
        <v>INP000008251</v>
      </c>
      <c r="B367" s="1" t="s">
        <v>6074</v>
      </c>
      <c r="C367" t="str">
        <f>VLOOKUP($B367,Raw!$B$2:$DG$512,26,0)</f>
        <v>57.2</v>
      </c>
      <c r="D367" t="str">
        <f>VLOOKUP($B367,Raw!$B$2:$DG$512,27,0)</f>
        <v>0</v>
      </c>
      <c r="E367" t="str">
        <f>VLOOKUP($B367,Raw!$B$2:$DG$512,28,0)</f>
        <v>0.13</v>
      </c>
      <c r="F367" t="str">
        <f>VLOOKUP($B367,Raw!$B$2:$DG$512,29,0)</f>
        <v>0.07</v>
      </c>
      <c r="G367" t="str">
        <f>VLOOKUP($B367,Raw!$B$2:$DG$512,30,0)</f>
        <v>0</v>
      </c>
      <c r="H367" t="str">
        <f>VLOOKUP($B367,Raw!$B$2:$DG$512,31,0)</f>
        <v>0</v>
      </c>
      <c r="I367" t="str">
        <f>VLOOKUP($B367,Raw!$B$2:$DG$512,32,0)</f>
        <v>0</v>
      </c>
      <c r="J367" t="str">
        <f>VLOOKUP($B367,Raw!$B$2:$DG$512,33,0)</f>
        <v>0</v>
      </c>
      <c r="K367" t="str">
        <f>VLOOKUP($B367,Raw!$B$2:$DG$512,34,0)</f>
        <v>0</v>
      </c>
      <c r="L367" t="str">
        <f>VLOOKUP($B367,Raw!$B$2:$DG$512,35,0)</f>
        <v>0.16</v>
      </c>
      <c r="M367" t="str">
        <f>VLOOKUP($B367,Raw!$B$2:$DG$512,36,0)</f>
        <v>5.34</v>
      </c>
      <c r="N367" t="str">
        <f>VLOOKUP($B367,Raw!$B$2:$DG$512,37,0)</f>
        <v>62.9</v>
      </c>
    </row>
    <row r="368" spans="1:14" x14ac:dyDescent="0.3">
      <c r="A368" t="str">
        <f>INDEX(Raw!$B$2:$C$512,MATCH('DPMS - Breakup of AUM - NA'!$B368,Raw!$B$2:$B$512,0),2)</f>
        <v>INP000008446</v>
      </c>
      <c r="B368" s="1" t="s">
        <v>6092</v>
      </c>
      <c r="C368" t="str">
        <f>VLOOKUP($B368,Raw!$B$2:$DG$512,26,0)</f>
        <v>6.03</v>
      </c>
      <c r="D368" t="str">
        <f>VLOOKUP($B368,Raw!$B$2:$DG$512,27,0)</f>
        <v>0</v>
      </c>
      <c r="E368" t="str">
        <f>VLOOKUP($B368,Raw!$B$2:$DG$512,28,0)</f>
        <v>0</v>
      </c>
      <c r="F368" t="str">
        <f>VLOOKUP($B368,Raw!$B$2:$DG$512,29,0)</f>
        <v>0</v>
      </c>
      <c r="G368" t="str">
        <f>VLOOKUP($B368,Raw!$B$2:$DG$512,30,0)</f>
        <v>0</v>
      </c>
      <c r="H368" t="str">
        <f>VLOOKUP($B368,Raw!$B$2:$DG$512,31,0)</f>
        <v>0</v>
      </c>
      <c r="I368" t="str">
        <f>VLOOKUP($B368,Raw!$B$2:$DG$512,32,0)</f>
        <v>0</v>
      </c>
      <c r="J368" t="str">
        <f>VLOOKUP($B368,Raw!$B$2:$DG$512,33,0)</f>
        <v>0</v>
      </c>
      <c r="K368" t="str">
        <f>VLOOKUP($B368,Raw!$B$2:$DG$512,34,0)</f>
        <v>0</v>
      </c>
      <c r="L368" t="str">
        <f>VLOOKUP($B368,Raw!$B$2:$DG$512,35,0)</f>
        <v>0.07</v>
      </c>
      <c r="M368" t="str">
        <f>VLOOKUP($B368,Raw!$B$2:$DG$512,36,0)</f>
        <v>0.08</v>
      </c>
      <c r="N368" t="str">
        <f>VLOOKUP($B368,Raw!$B$2:$DG$512,37,0)</f>
        <v>6.18</v>
      </c>
    </row>
    <row r="369" spans="1:14" x14ac:dyDescent="0.3">
      <c r="A369" t="str">
        <f>INDEX(Raw!$B$2:$C$512,MATCH('DPMS - Breakup of AUM - NA'!$B369,Raw!$B$2:$B$512,0),2)</f>
        <v>INP000004656</v>
      </c>
      <c r="B369" s="1" t="s">
        <v>6097</v>
      </c>
      <c r="C369" t="str">
        <f>VLOOKUP($B369,Raw!$B$2:$DG$512,26,0)</f>
        <v>216.49</v>
      </c>
      <c r="D369" t="str">
        <f>VLOOKUP($B369,Raw!$B$2:$DG$512,27,0)</f>
        <v>0</v>
      </c>
      <c r="E369" t="str">
        <f>VLOOKUP($B369,Raw!$B$2:$DG$512,28,0)</f>
        <v>3.3</v>
      </c>
      <c r="F369" t="str">
        <f>VLOOKUP($B369,Raw!$B$2:$DG$512,29,0)</f>
        <v>0</v>
      </c>
      <c r="G369" t="str">
        <f>VLOOKUP($B369,Raw!$B$2:$DG$512,30,0)</f>
        <v>0</v>
      </c>
      <c r="H369" t="str">
        <f>VLOOKUP($B369,Raw!$B$2:$DG$512,31,0)</f>
        <v>0</v>
      </c>
      <c r="I369" t="str">
        <f>VLOOKUP($B369,Raw!$B$2:$DG$512,32,0)</f>
        <v>0</v>
      </c>
      <c r="J369" t="str">
        <f>VLOOKUP($B369,Raw!$B$2:$DG$512,33,0)</f>
        <v>0</v>
      </c>
      <c r="K369" t="str">
        <f>VLOOKUP($B369,Raw!$B$2:$DG$512,34,0)</f>
        <v>0</v>
      </c>
      <c r="L369" t="str">
        <f>VLOOKUP($B369,Raw!$B$2:$DG$512,35,0)</f>
        <v>4.29</v>
      </c>
      <c r="M369" t="str">
        <f>VLOOKUP($B369,Raw!$B$2:$DG$512,36,0)</f>
        <v>6</v>
      </c>
      <c r="N369" t="str">
        <f>VLOOKUP($B369,Raw!$B$2:$DG$512,37,0)</f>
        <v>230.08</v>
      </c>
    </row>
    <row r="370" spans="1:14" x14ac:dyDescent="0.3">
      <c r="A370" t="str">
        <f>INDEX(Raw!$B$2:$C$512,MATCH('DPMS - Breakup of AUM - NA'!$B370,Raw!$B$2:$B$512,0),2)</f>
        <v>INP200007353</v>
      </c>
      <c r="B370" s="1" t="s">
        <v>6116</v>
      </c>
      <c r="C370" t="str">
        <f>VLOOKUP($B370,Raw!$B$2:$DG$512,26,0)</f>
        <v>456.25</v>
      </c>
      <c r="D370" t="str">
        <f>VLOOKUP($B370,Raw!$B$2:$DG$512,27,0)</f>
        <v>0</v>
      </c>
      <c r="E370" t="str">
        <f>VLOOKUP($B370,Raw!$B$2:$DG$512,28,0)</f>
        <v>1.65</v>
      </c>
      <c r="F370" t="str">
        <f>VLOOKUP($B370,Raw!$B$2:$DG$512,29,0)</f>
        <v>0</v>
      </c>
      <c r="G370" t="str">
        <f>VLOOKUP($B370,Raw!$B$2:$DG$512,30,0)</f>
        <v>0</v>
      </c>
      <c r="H370" t="str">
        <f>VLOOKUP($B370,Raw!$B$2:$DG$512,31,0)</f>
        <v>0</v>
      </c>
      <c r="I370" t="str">
        <f>VLOOKUP($B370,Raw!$B$2:$DG$512,32,0)</f>
        <v>0</v>
      </c>
      <c r="J370" t="str">
        <f>VLOOKUP($B370,Raw!$B$2:$DG$512,33,0)</f>
        <v>0</v>
      </c>
      <c r="K370" t="str">
        <f>VLOOKUP($B370,Raw!$B$2:$DG$512,34,0)</f>
        <v>0</v>
      </c>
      <c r="L370" t="str">
        <f>VLOOKUP($B370,Raw!$B$2:$DG$512,35,0)</f>
        <v>50.67</v>
      </c>
      <c r="M370" t="str">
        <f>VLOOKUP($B370,Raw!$B$2:$DG$512,36,0)</f>
        <v>7</v>
      </c>
      <c r="N370" t="str">
        <f>VLOOKUP($B370,Raw!$B$2:$DG$512,37,0)</f>
        <v>515.57</v>
      </c>
    </row>
    <row r="371" spans="1:14" x14ac:dyDescent="0.3">
      <c r="A371" t="str">
        <f>INDEX(Raw!$B$2:$C$512,MATCH('DPMS - Breakup of AUM - NA'!$B371,Raw!$B$2:$B$512,0),2)</f>
        <v>INP000007748</v>
      </c>
      <c r="B371" s="1" t="s">
        <v>6133</v>
      </c>
      <c r="C371" t="str">
        <f>VLOOKUP($B371,Raw!$B$2:$DG$512,26,0)</f>
        <v>0</v>
      </c>
      <c r="D371" t="str">
        <f>VLOOKUP($B371,Raw!$B$2:$DG$512,27,0)</f>
        <v>0</v>
      </c>
      <c r="E371" t="str">
        <f>VLOOKUP($B371,Raw!$B$2:$DG$512,28,0)</f>
        <v>0</v>
      </c>
      <c r="F371" t="str">
        <f>VLOOKUP($B371,Raw!$B$2:$DG$512,29,0)</f>
        <v>0</v>
      </c>
      <c r="G371" t="str">
        <f>VLOOKUP($B371,Raw!$B$2:$DG$512,30,0)</f>
        <v>0</v>
      </c>
      <c r="H371" t="str">
        <f>VLOOKUP($B371,Raw!$B$2:$DG$512,31,0)</f>
        <v>0</v>
      </c>
      <c r="I371" t="str">
        <f>VLOOKUP($B371,Raw!$B$2:$DG$512,32,0)</f>
        <v>0</v>
      </c>
      <c r="J371" t="str">
        <f>VLOOKUP($B371,Raw!$B$2:$DG$512,33,0)</f>
        <v>0</v>
      </c>
      <c r="K371" t="str">
        <f>VLOOKUP($B371,Raw!$B$2:$DG$512,34,0)</f>
        <v>0</v>
      </c>
      <c r="L371" t="str">
        <f>VLOOKUP($B371,Raw!$B$2:$DG$512,35,0)</f>
        <v>0</v>
      </c>
      <c r="M371" t="str">
        <f>VLOOKUP($B371,Raw!$B$2:$DG$512,36,0)</f>
        <v>0</v>
      </c>
      <c r="N371" t="str">
        <f>VLOOKUP($B371,Raw!$B$2:$DG$512,37,0)</f>
        <v>0</v>
      </c>
    </row>
    <row r="372" spans="1:14" x14ac:dyDescent="0.3">
      <c r="A372" t="str">
        <f>INDEX(Raw!$B$2:$C$512,MATCH('DPMS - Breakup of AUM - NA'!$B372,Raw!$B$2:$B$512,0),2)</f>
        <v>INP000008002</v>
      </c>
      <c r="B372" s="1" t="s">
        <v>6142</v>
      </c>
      <c r="C372" t="str">
        <f>VLOOKUP($B372,Raw!$B$2:$DG$512,26,0)</f>
        <v>0</v>
      </c>
      <c r="D372" t="str">
        <f>VLOOKUP($B372,Raw!$B$2:$DG$512,27,0)</f>
        <v>0</v>
      </c>
      <c r="E372" t="str">
        <f>VLOOKUP($B372,Raw!$B$2:$DG$512,28,0)</f>
        <v>0</v>
      </c>
      <c r="F372" t="str">
        <f>VLOOKUP($B372,Raw!$B$2:$DG$512,29,0)</f>
        <v>0</v>
      </c>
      <c r="G372" t="str">
        <f>VLOOKUP($B372,Raw!$B$2:$DG$512,30,0)</f>
        <v>0</v>
      </c>
      <c r="H372" t="str">
        <f>VLOOKUP($B372,Raw!$B$2:$DG$512,31,0)</f>
        <v>0</v>
      </c>
      <c r="I372" t="str">
        <f>VLOOKUP($B372,Raw!$B$2:$DG$512,32,0)</f>
        <v>0</v>
      </c>
      <c r="J372" t="str">
        <f>VLOOKUP($B372,Raw!$B$2:$DG$512,33,0)</f>
        <v>0</v>
      </c>
      <c r="K372" t="str">
        <f>VLOOKUP($B372,Raw!$B$2:$DG$512,34,0)</f>
        <v>0</v>
      </c>
      <c r="L372" t="str">
        <f>VLOOKUP($B372,Raw!$B$2:$DG$512,35,0)</f>
        <v>0</v>
      </c>
      <c r="M372" t="str">
        <f>VLOOKUP($B372,Raw!$B$2:$DG$512,36,0)</f>
        <v>0</v>
      </c>
      <c r="N372" t="str">
        <f>VLOOKUP($B372,Raw!$B$2:$DG$512,37,0)</f>
        <v>0</v>
      </c>
    </row>
    <row r="373" spans="1:14" x14ac:dyDescent="0.3">
      <c r="A373" t="str">
        <f>INDEX(Raw!$B$2:$C$512,MATCH('DPMS - Breakup of AUM - NA'!$B373,Raw!$B$2:$B$512,0),2)</f>
        <v>INP000001843</v>
      </c>
      <c r="B373" s="1" t="s">
        <v>6147</v>
      </c>
      <c r="C373" t="str">
        <f>VLOOKUP($B373,Raw!$B$2:$DG$512,26,0)</f>
        <v>678.55</v>
      </c>
      <c r="D373" t="str">
        <f>VLOOKUP($B373,Raw!$B$2:$DG$512,27,0)</f>
        <v>0</v>
      </c>
      <c r="E373" t="str">
        <f>VLOOKUP($B373,Raw!$B$2:$DG$512,28,0)</f>
        <v>28.16</v>
      </c>
      <c r="F373" t="str">
        <f>VLOOKUP($B373,Raw!$B$2:$DG$512,29,0)</f>
        <v>0</v>
      </c>
      <c r="G373" t="str">
        <f>VLOOKUP($B373,Raw!$B$2:$DG$512,30,0)</f>
        <v>0</v>
      </c>
      <c r="H373" t="str">
        <f>VLOOKUP($B373,Raw!$B$2:$DG$512,31,0)</f>
        <v>0</v>
      </c>
      <c r="I373" t="str">
        <f>VLOOKUP($B373,Raw!$B$2:$DG$512,32,0)</f>
        <v>0</v>
      </c>
      <c r="J373" t="str">
        <f>VLOOKUP($B373,Raw!$B$2:$DG$512,33,0)</f>
        <v>0</v>
      </c>
      <c r="K373" t="str">
        <f>VLOOKUP($B373,Raw!$B$2:$DG$512,34,0)</f>
        <v>0</v>
      </c>
      <c r="L373" t="str">
        <f>VLOOKUP($B373,Raw!$B$2:$DG$512,35,0)</f>
        <v>9.88</v>
      </c>
      <c r="M373" t="str">
        <f>VLOOKUP($B373,Raw!$B$2:$DG$512,36,0)</f>
        <v>41.79</v>
      </c>
      <c r="N373" t="str">
        <f>VLOOKUP($B373,Raw!$B$2:$DG$512,37,0)</f>
        <v>758.38</v>
      </c>
    </row>
    <row r="374" spans="1:14" x14ac:dyDescent="0.3">
      <c r="A374" t="str">
        <f>INDEX(Raw!$B$2:$C$512,MATCH('DPMS - Breakup of AUM - NA'!$B374,Raw!$B$2:$B$512,0),2)</f>
        <v>INP000002254</v>
      </c>
      <c r="B374" s="1" t="s">
        <v>6184</v>
      </c>
      <c r="C374" t="str">
        <f>VLOOKUP($B374,Raw!$B$2:$DG$512,26,0)</f>
        <v>830.8095</v>
      </c>
      <c r="D374" t="str">
        <f>VLOOKUP($B374,Raw!$B$2:$DG$512,27,0)</f>
        <v>0</v>
      </c>
      <c r="E374" t="str">
        <f>VLOOKUP($B374,Raw!$B$2:$DG$512,28,0)</f>
        <v>0</v>
      </c>
      <c r="F374" t="str">
        <f>VLOOKUP($B374,Raw!$B$2:$DG$512,29,0)</f>
        <v>0</v>
      </c>
      <c r="G374" t="str">
        <f>VLOOKUP($B374,Raw!$B$2:$DG$512,30,0)</f>
        <v>0</v>
      </c>
      <c r="H374" t="str">
        <f>VLOOKUP($B374,Raw!$B$2:$DG$512,31,0)</f>
        <v>0</v>
      </c>
      <c r="I374" t="str">
        <f>VLOOKUP($B374,Raw!$B$2:$DG$512,32,0)</f>
        <v>0</v>
      </c>
      <c r="J374" t="str">
        <f>VLOOKUP($B374,Raw!$B$2:$DG$512,33,0)</f>
        <v>0</v>
      </c>
      <c r="K374" t="str">
        <f>VLOOKUP($B374,Raw!$B$2:$DG$512,34,0)</f>
        <v>0</v>
      </c>
      <c r="L374" t="str">
        <f>VLOOKUP($B374,Raw!$B$2:$DG$512,35,0)</f>
        <v>59.03924</v>
      </c>
      <c r="M374" t="str">
        <f>VLOOKUP($B374,Raw!$B$2:$DG$512,36,0)</f>
        <v>5.18028</v>
      </c>
      <c r="N374" t="str">
        <f>VLOOKUP($B374,Raw!$B$2:$DG$512,37,0)</f>
        <v>895.029</v>
      </c>
    </row>
    <row r="375" spans="1:14" x14ac:dyDescent="0.3">
      <c r="A375" t="str">
        <f>INDEX(Raw!$B$2:$C$512,MATCH('DPMS - Breakup of AUM - NA'!$B375,Raw!$B$2:$B$512,0),2)</f>
        <v>INP000004268</v>
      </c>
      <c r="B375" s="1" t="s">
        <v>6197</v>
      </c>
      <c r="C375" t="str">
        <f>VLOOKUP($B375,Raw!$B$2:$DG$512,26,0)</f>
        <v>0</v>
      </c>
      <c r="D375" t="str">
        <f>VLOOKUP($B375,Raw!$B$2:$DG$512,27,0)</f>
        <v>0</v>
      </c>
      <c r="E375" t="str">
        <f>VLOOKUP($B375,Raw!$B$2:$DG$512,28,0)</f>
        <v>0</v>
      </c>
      <c r="F375" t="str">
        <f>VLOOKUP($B375,Raw!$B$2:$DG$512,29,0)</f>
        <v>0</v>
      </c>
      <c r="G375" t="str">
        <f>VLOOKUP($B375,Raw!$B$2:$DG$512,30,0)</f>
        <v>0</v>
      </c>
      <c r="H375" t="str">
        <f>VLOOKUP($B375,Raw!$B$2:$DG$512,31,0)</f>
        <v>0</v>
      </c>
      <c r="I375" t="str">
        <f>VLOOKUP($B375,Raw!$B$2:$DG$512,32,0)</f>
        <v>0</v>
      </c>
      <c r="J375" t="str">
        <f>VLOOKUP($B375,Raw!$B$2:$DG$512,33,0)</f>
        <v>0</v>
      </c>
      <c r="K375" t="str">
        <f>VLOOKUP($B375,Raw!$B$2:$DG$512,34,0)</f>
        <v>0</v>
      </c>
      <c r="L375" t="str">
        <f>VLOOKUP($B375,Raw!$B$2:$DG$512,35,0)</f>
        <v>0</v>
      </c>
      <c r="M375" t="str">
        <f>VLOOKUP($B375,Raw!$B$2:$DG$512,36,0)</f>
        <v>0</v>
      </c>
      <c r="N375" t="str">
        <f>VLOOKUP($B375,Raw!$B$2:$DG$512,37,0)</f>
        <v>0</v>
      </c>
    </row>
    <row r="376" spans="1:14" x14ac:dyDescent="0.3">
      <c r="A376" t="str">
        <f>INDEX(Raw!$B$2:$C$512,MATCH('DPMS - Breakup of AUM - NA'!$B376,Raw!$B$2:$B$512,0),2)</f>
        <v>INP000005838</v>
      </c>
      <c r="B376" s="1" t="s">
        <v>6204</v>
      </c>
      <c r="C376" t="str">
        <f>VLOOKUP($B376,Raw!$B$2:$DG$512,26,0)</f>
        <v>405.7</v>
      </c>
      <c r="D376" t="str">
        <f>VLOOKUP($B376,Raw!$B$2:$DG$512,27,0)</f>
        <v>0</v>
      </c>
      <c r="E376" t="str">
        <f>VLOOKUP($B376,Raw!$B$2:$DG$512,28,0)</f>
        <v>0</v>
      </c>
      <c r="F376" t="str">
        <f>VLOOKUP($B376,Raw!$B$2:$DG$512,29,0)</f>
        <v>0</v>
      </c>
      <c r="G376" t="str">
        <f>VLOOKUP($B376,Raw!$B$2:$DG$512,30,0)</f>
        <v>0</v>
      </c>
      <c r="H376" t="str">
        <f>VLOOKUP($B376,Raw!$B$2:$DG$512,31,0)</f>
        <v>0</v>
      </c>
      <c r="I376" t="str">
        <f>VLOOKUP($B376,Raw!$B$2:$DG$512,32,0)</f>
        <v>0</v>
      </c>
      <c r="J376" t="str">
        <f>VLOOKUP($B376,Raw!$B$2:$DG$512,33,0)</f>
        <v>0</v>
      </c>
      <c r="K376" t="str">
        <f>VLOOKUP($B376,Raw!$B$2:$DG$512,34,0)</f>
        <v>0</v>
      </c>
      <c r="L376" t="str">
        <f>VLOOKUP($B376,Raw!$B$2:$DG$512,35,0)</f>
        <v>0</v>
      </c>
      <c r="M376" t="str">
        <f>VLOOKUP($B376,Raw!$B$2:$DG$512,36,0)</f>
        <v>5.52</v>
      </c>
      <c r="N376" t="str">
        <f>VLOOKUP($B376,Raw!$B$2:$DG$512,37,0)</f>
        <v>411.22</v>
      </c>
    </row>
    <row r="377" spans="1:14" x14ac:dyDescent="0.3">
      <c r="A377" t="str">
        <f>INDEX(Raw!$B$2:$C$512,MATCH('DPMS - Breakup of AUM - NA'!$B377,Raw!$B$2:$B$512,0),2)</f>
        <v>INP000006758</v>
      </c>
      <c r="B377" s="1" t="s">
        <v>6219</v>
      </c>
      <c r="C377" t="str">
        <f>VLOOKUP($B377,Raw!$B$2:$DG$512,26,0)</f>
        <v>271.94</v>
      </c>
      <c r="D377" t="str">
        <f>VLOOKUP($B377,Raw!$B$2:$DG$512,27,0)</f>
        <v>0</v>
      </c>
      <c r="E377" t="str">
        <f>VLOOKUP($B377,Raw!$B$2:$DG$512,28,0)</f>
        <v>0</v>
      </c>
      <c r="F377" t="str">
        <f>VLOOKUP($B377,Raw!$B$2:$DG$512,29,0)</f>
        <v>0</v>
      </c>
      <c r="G377" t="str">
        <f>VLOOKUP($B377,Raw!$B$2:$DG$512,30,0)</f>
        <v>0</v>
      </c>
      <c r="H377" t="str">
        <f>VLOOKUP($B377,Raw!$B$2:$DG$512,31,0)</f>
        <v>0</v>
      </c>
      <c r="I377" t="str">
        <f>VLOOKUP($B377,Raw!$B$2:$DG$512,32,0)</f>
        <v>0</v>
      </c>
      <c r="J377" t="str">
        <f>VLOOKUP($B377,Raw!$B$2:$DG$512,33,0)</f>
        <v>0</v>
      </c>
      <c r="K377" t="str">
        <f>VLOOKUP($B377,Raw!$B$2:$DG$512,34,0)</f>
        <v>0</v>
      </c>
      <c r="L377" t="str">
        <f>VLOOKUP($B377,Raw!$B$2:$DG$512,35,0)</f>
        <v>24.5</v>
      </c>
      <c r="M377" t="str">
        <f>VLOOKUP($B377,Raw!$B$2:$DG$512,36,0)</f>
        <v>13.04</v>
      </c>
      <c r="N377" t="str">
        <f>VLOOKUP($B377,Raw!$B$2:$DG$512,37,0)</f>
        <v>309.48</v>
      </c>
    </row>
    <row r="378" spans="1:14" x14ac:dyDescent="0.3">
      <c r="A378" t="str">
        <f>INDEX(Raw!$B$2:$C$512,MATCH('DPMS - Breakup of AUM - NA'!$B378,Raw!$B$2:$B$512,0),2)</f>
        <v>INP000004466</v>
      </c>
      <c r="B378" s="1" t="s">
        <v>6242</v>
      </c>
      <c r="C378" t="str">
        <f>VLOOKUP($B378,Raw!$B$2:$DG$512,26,0)</f>
        <v>0</v>
      </c>
      <c r="D378" t="str">
        <f>VLOOKUP($B378,Raw!$B$2:$DG$512,27,0)</f>
        <v>0</v>
      </c>
      <c r="E378" t="str">
        <f>VLOOKUP($B378,Raw!$B$2:$DG$512,28,0)</f>
        <v>0</v>
      </c>
      <c r="F378" t="str">
        <f>VLOOKUP($B378,Raw!$B$2:$DG$512,29,0)</f>
        <v>0</v>
      </c>
      <c r="G378" t="str">
        <f>VLOOKUP($B378,Raw!$B$2:$DG$512,30,0)</f>
        <v>0</v>
      </c>
      <c r="H378" t="str">
        <f>VLOOKUP($B378,Raw!$B$2:$DG$512,31,0)</f>
        <v>0</v>
      </c>
      <c r="I378" t="str">
        <f>VLOOKUP($B378,Raw!$B$2:$DG$512,32,0)</f>
        <v>0</v>
      </c>
      <c r="J378" t="str">
        <f>VLOOKUP($B378,Raw!$B$2:$DG$512,33,0)</f>
        <v>0</v>
      </c>
      <c r="K378" t="str">
        <f>VLOOKUP($B378,Raw!$B$2:$DG$512,34,0)</f>
        <v>0</v>
      </c>
      <c r="L378" t="str">
        <f>VLOOKUP($B378,Raw!$B$2:$DG$512,35,0)</f>
        <v>0</v>
      </c>
      <c r="M378" t="str">
        <f>VLOOKUP($B378,Raw!$B$2:$DG$512,36,0)</f>
        <v>0</v>
      </c>
      <c r="N378" t="str">
        <f>VLOOKUP($B378,Raw!$B$2:$DG$512,37,0)</f>
        <v>0</v>
      </c>
    </row>
    <row r="379" spans="1:14" x14ac:dyDescent="0.3">
      <c r="A379" t="str">
        <f>INDEX(Raw!$B$2:$C$512,MATCH('DPMS - Breakup of AUM - NA'!$B379,Raw!$B$2:$B$512,0),2)</f>
        <v>INP000000613</v>
      </c>
      <c r="B379" s="1" t="s">
        <v>6247</v>
      </c>
      <c r="C379" t="str">
        <f>VLOOKUP($B379,Raw!$B$2:$DG$512,26,0)</f>
        <v>19835.22</v>
      </c>
      <c r="D379" t="str">
        <f>VLOOKUP($B379,Raw!$B$2:$DG$512,27,0)</f>
        <v>0.02</v>
      </c>
      <c r="E379" t="str">
        <f>VLOOKUP($B379,Raw!$B$2:$DG$512,28,0)</f>
        <v>492.53</v>
      </c>
      <c r="F379" t="str">
        <f>VLOOKUP($B379,Raw!$B$2:$DG$512,29,0)</f>
        <v>0</v>
      </c>
      <c r="G379" t="str">
        <f>VLOOKUP($B379,Raw!$B$2:$DG$512,30,0)</f>
        <v>0</v>
      </c>
      <c r="H379" t="str">
        <f>VLOOKUP($B379,Raw!$B$2:$DG$512,31,0)</f>
        <v>0</v>
      </c>
      <c r="I379" t="str">
        <f>VLOOKUP($B379,Raw!$B$2:$DG$512,32,0)</f>
        <v>0</v>
      </c>
      <c r="J379" t="str">
        <f>VLOOKUP($B379,Raw!$B$2:$DG$512,33,0)</f>
        <v>0</v>
      </c>
      <c r="K379" t="str">
        <f>VLOOKUP($B379,Raw!$B$2:$DG$512,34,0)</f>
        <v>0</v>
      </c>
      <c r="L379" t="str">
        <f>VLOOKUP($B379,Raw!$B$2:$DG$512,35,0)</f>
        <v>28.92</v>
      </c>
      <c r="M379" t="str">
        <f>VLOOKUP($B379,Raw!$B$2:$DG$512,36,0)</f>
        <v>1162.77</v>
      </c>
      <c r="N379" t="str">
        <f>VLOOKUP($B379,Raw!$B$2:$DG$512,37,0)</f>
        <v>21519.46</v>
      </c>
    </row>
    <row r="380" spans="1:14" x14ac:dyDescent="0.3">
      <c r="A380" t="str">
        <f>INDEX(Raw!$B$2:$C$512,MATCH('DPMS - Breakup of AUM - NA'!$B380,Raw!$B$2:$B$512,0),2)</f>
        <v>INP000006855</v>
      </c>
      <c r="B380" s="1" t="s">
        <v>6278</v>
      </c>
      <c r="C380" t="str">
        <f>VLOOKUP($B380,Raw!$B$2:$DG$512,26,0)</f>
        <v>2408.94219</v>
      </c>
      <c r="D380" t="str">
        <f>VLOOKUP($B380,Raw!$B$2:$DG$512,27,0)</f>
        <v>0</v>
      </c>
      <c r="E380" t="str">
        <f>VLOOKUP($B380,Raw!$B$2:$DG$512,28,0)</f>
        <v>128.83556</v>
      </c>
      <c r="F380" t="str">
        <f>VLOOKUP($B380,Raw!$B$2:$DG$512,29,0)</f>
        <v>0</v>
      </c>
      <c r="G380" t="str">
        <f>VLOOKUP($B380,Raw!$B$2:$DG$512,30,0)</f>
        <v>0</v>
      </c>
      <c r="H380" t="str">
        <f>VLOOKUP($B380,Raw!$B$2:$DG$512,31,0)</f>
        <v>0</v>
      </c>
      <c r="I380" t="str">
        <f>VLOOKUP($B380,Raw!$B$2:$DG$512,32,0)</f>
        <v>0</v>
      </c>
      <c r="J380" t="str">
        <f>VLOOKUP($B380,Raw!$B$2:$DG$512,33,0)</f>
        <v>0</v>
      </c>
      <c r="K380" t="str">
        <f>VLOOKUP($B380,Raw!$B$2:$DG$512,34,0)</f>
        <v>0</v>
      </c>
      <c r="L380" t="str">
        <f>VLOOKUP($B380,Raw!$B$2:$DG$512,35,0)</f>
        <v>13.08796</v>
      </c>
      <c r="M380" t="str">
        <f>VLOOKUP($B380,Raw!$B$2:$DG$512,36,0)</f>
        <v>19.66436</v>
      </c>
      <c r="N380" t="str">
        <f>VLOOKUP($B380,Raw!$B$2:$DG$512,37,0)</f>
        <v>2570.53007</v>
      </c>
    </row>
    <row r="381" spans="1:14" x14ac:dyDescent="0.3">
      <c r="A381" t="str">
        <f>INDEX(Raw!$B$2:$C$512,MATCH('DPMS - Breakup of AUM - NA'!$B381,Raw!$B$2:$B$512,0),2)</f>
        <v>INP000007526</v>
      </c>
      <c r="B381" s="1" t="s">
        <v>6301</v>
      </c>
      <c r="C381" t="str">
        <f>VLOOKUP($B381,Raw!$B$2:$DG$512,26,0)</f>
        <v>0</v>
      </c>
      <c r="D381" t="str">
        <f>VLOOKUP($B381,Raw!$B$2:$DG$512,27,0)</f>
        <v>0</v>
      </c>
      <c r="E381" t="str">
        <f>VLOOKUP($B381,Raw!$B$2:$DG$512,28,0)</f>
        <v>0</v>
      </c>
      <c r="F381" t="str">
        <f>VLOOKUP($B381,Raw!$B$2:$DG$512,29,0)</f>
        <v>0</v>
      </c>
      <c r="G381" t="str">
        <f>VLOOKUP($B381,Raw!$B$2:$DG$512,30,0)</f>
        <v>0</v>
      </c>
      <c r="H381" t="str">
        <f>VLOOKUP($B381,Raw!$B$2:$DG$512,31,0)</f>
        <v>0</v>
      </c>
      <c r="I381" t="str">
        <f>VLOOKUP($B381,Raw!$B$2:$DG$512,32,0)</f>
        <v>0</v>
      </c>
      <c r="J381" t="str">
        <f>VLOOKUP($B381,Raw!$B$2:$DG$512,33,0)</f>
        <v>0</v>
      </c>
      <c r="K381" t="str">
        <f>VLOOKUP($B381,Raw!$B$2:$DG$512,34,0)</f>
        <v>0</v>
      </c>
      <c r="L381" t="str">
        <f>VLOOKUP($B381,Raw!$B$2:$DG$512,35,0)</f>
        <v>0</v>
      </c>
      <c r="M381" t="str">
        <f>VLOOKUP($B381,Raw!$B$2:$DG$512,36,0)</f>
        <v>0</v>
      </c>
      <c r="N381" t="str">
        <f>VLOOKUP($B381,Raw!$B$2:$DG$512,37,0)</f>
        <v>0</v>
      </c>
    </row>
    <row r="382" spans="1:14" x14ac:dyDescent="0.3">
      <c r="A382" t="str">
        <f>INDEX(Raw!$B$2:$C$512,MATCH('DPMS - Breakup of AUM - NA'!$B382,Raw!$B$2:$B$512,0),2)</f>
        <v>INP000000860</v>
      </c>
      <c r="B382" s="1" t="s">
        <v>6313</v>
      </c>
      <c r="C382" t="str">
        <f>VLOOKUP($B382,Raw!$B$2:$DG$512,26,0)</f>
        <v>0</v>
      </c>
      <c r="D382" t="str">
        <f>VLOOKUP($B382,Raw!$B$2:$DG$512,27,0)</f>
        <v>0</v>
      </c>
      <c r="E382" t="str">
        <f>VLOOKUP($B382,Raw!$B$2:$DG$512,28,0)</f>
        <v>1161017.82</v>
      </c>
      <c r="F382" t="str">
        <f>VLOOKUP($B382,Raw!$B$2:$DG$512,29,0)</f>
        <v>40954.02</v>
      </c>
      <c r="G382" t="str">
        <f>VLOOKUP($B382,Raw!$B$2:$DG$512,30,0)</f>
        <v>0</v>
      </c>
      <c r="H382" t="str">
        <f>VLOOKUP($B382,Raw!$B$2:$DG$512,31,0)</f>
        <v>0</v>
      </c>
      <c r="I382" t="str">
        <f>VLOOKUP($B382,Raw!$B$2:$DG$512,32,0)</f>
        <v>0</v>
      </c>
      <c r="J382" t="str">
        <f>VLOOKUP($B382,Raw!$B$2:$DG$512,33,0)</f>
        <v>0</v>
      </c>
      <c r="K382" t="str">
        <f>VLOOKUP($B382,Raw!$B$2:$DG$512,34,0)</f>
        <v>0</v>
      </c>
      <c r="L382" t="str">
        <f>VLOOKUP($B382,Raw!$B$2:$DG$512,35,0)</f>
        <v>2786.96</v>
      </c>
      <c r="M382" t="str">
        <f>VLOOKUP($B382,Raw!$B$2:$DG$512,36,0)</f>
        <v>185.55</v>
      </c>
      <c r="N382" t="str">
        <f>VLOOKUP($B382,Raw!$B$2:$DG$512,37,0)</f>
        <v>1204944.35</v>
      </c>
    </row>
    <row r="383" spans="1:14" x14ac:dyDescent="0.3">
      <c r="A383" t="str">
        <f>INDEX(Raw!$B$2:$C$512,MATCH('DPMS - Breakup of AUM - NA'!$B383,Raw!$B$2:$B$512,0),2)</f>
        <v>INP000006244</v>
      </c>
      <c r="B383" s="1" t="s">
        <v>6336</v>
      </c>
      <c r="C383" t="str">
        <f>VLOOKUP($B383,Raw!$B$2:$DG$512,26,0)</f>
        <v>6.44</v>
      </c>
      <c r="D383" t="str">
        <f>VLOOKUP($B383,Raw!$B$2:$DG$512,27,0)</f>
        <v>0</v>
      </c>
      <c r="E383" t="str">
        <f>VLOOKUP($B383,Raw!$B$2:$DG$512,28,0)</f>
        <v>0</v>
      </c>
      <c r="F383" t="str">
        <f>VLOOKUP($B383,Raw!$B$2:$DG$512,29,0)</f>
        <v>0</v>
      </c>
      <c r="G383" t="str">
        <f>VLOOKUP($B383,Raw!$B$2:$DG$512,30,0)</f>
        <v>0</v>
      </c>
      <c r="H383" t="str">
        <f>VLOOKUP($B383,Raw!$B$2:$DG$512,31,0)</f>
        <v>0</v>
      </c>
      <c r="I383" t="str">
        <f>VLOOKUP($B383,Raw!$B$2:$DG$512,32,0)</f>
        <v>0</v>
      </c>
      <c r="J383" t="str">
        <f>VLOOKUP($B383,Raw!$B$2:$DG$512,33,0)</f>
        <v>0</v>
      </c>
      <c r="K383" t="str">
        <f>VLOOKUP($B383,Raw!$B$2:$DG$512,34,0)</f>
        <v>0</v>
      </c>
      <c r="L383" t="str">
        <f>VLOOKUP($B383,Raw!$B$2:$DG$512,35,0)</f>
        <v>0</v>
      </c>
      <c r="M383" t="str">
        <f>VLOOKUP($B383,Raw!$B$2:$DG$512,36,0)</f>
        <v>0.01</v>
      </c>
      <c r="N383" t="str">
        <f>VLOOKUP($B383,Raw!$B$2:$DG$512,37,0)</f>
        <v>6.45</v>
      </c>
    </row>
    <row r="384" spans="1:14" x14ac:dyDescent="0.3">
      <c r="A384" t="str">
        <f>INDEX(Raw!$B$2:$C$512,MATCH('DPMS - Breakup of AUM - NA'!$B384,Raw!$B$2:$B$512,0),2)</f>
        <v>INP000008701</v>
      </c>
      <c r="B384" s="1" t="s">
        <v>6347</v>
      </c>
      <c r="C384" t="str">
        <f>VLOOKUP($B384,Raw!$B$2:$DG$512,26,0)</f>
        <v>0</v>
      </c>
      <c r="D384" t="str">
        <f>VLOOKUP($B384,Raw!$B$2:$DG$512,27,0)</f>
        <v>0</v>
      </c>
      <c r="E384" t="str">
        <f>VLOOKUP($B384,Raw!$B$2:$DG$512,28,0)</f>
        <v>0</v>
      </c>
      <c r="F384" t="str">
        <f>VLOOKUP($B384,Raw!$B$2:$DG$512,29,0)</f>
        <v>0</v>
      </c>
      <c r="G384" t="str">
        <f>VLOOKUP($B384,Raw!$B$2:$DG$512,30,0)</f>
        <v>0</v>
      </c>
      <c r="H384" t="str">
        <f>VLOOKUP($B384,Raw!$B$2:$DG$512,31,0)</f>
        <v>0</v>
      </c>
      <c r="I384" t="str">
        <f>VLOOKUP($B384,Raw!$B$2:$DG$512,32,0)</f>
        <v>0</v>
      </c>
      <c r="J384" t="str">
        <f>VLOOKUP($B384,Raw!$B$2:$DG$512,33,0)</f>
        <v>0</v>
      </c>
      <c r="K384" t="str">
        <f>VLOOKUP($B384,Raw!$B$2:$DG$512,34,0)</f>
        <v>0</v>
      </c>
      <c r="L384" t="str">
        <f>VLOOKUP($B384,Raw!$B$2:$DG$512,35,0)</f>
        <v>0</v>
      </c>
      <c r="M384" t="str">
        <f>VLOOKUP($B384,Raw!$B$2:$DG$512,36,0)</f>
        <v>0</v>
      </c>
      <c r="N384" t="str">
        <f>VLOOKUP($B384,Raw!$B$2:$DG$512,37,0)</f>
        <v>0</v>
      </c>
    </row>
    <row r="385" spans="1:14" x14ac:dyDescent="0.3">
      <c r="A385" t="str">
        <f>INDEX(Raw!$B$2:$C$512,MATCH('DPMS - Breakup of AUM - NA'!$B385,Raw!$B$2:$B$512,0),2)</f>
        <v>INP000004581</v>
      </c>
      <c r="B385" s="1" t="s">
        <v>6355</v>
      </c>
      <c r="C385" t="str">
        <f>VLOOKUP($B385,Raw!$B$2:$DG$512,26,0)</f>
        <v>87.70675</v>
      </c>
      <c r="D385" t="str">
        <f>VLOOKUP($B385,Raw!$B$2:$DG$512,27,0)</f>
        <v>7.20332</v>
      </c>
      <c r="E385" t="str">
        <f>VLOOKUP($B385,Raw!$B$2:$DG$512,28,0)</f>
        <v>0</v>
      </c>
      <c r="F385" t="str">
        <f>VLOOKUP($B385,Raw!$B$2:$DG$512,29,0)</f>
        <v>0</v>
      </c>
      <c r="G385" t="str">
        <f>VLOOKUP($B385,Raw!$B$2:$DG$512,30,0)</f>
        <v>0</v>
      </c>
      <c r="H385" t="str">
        <f>VLOOKUP($B385,Raw!$B$2:$DG$512,31,0)</f>
        <v>0</v>
      </c>
      <c r="I385" t="str">
        <f>VLOOKUP($B385,Raw!$B$2:$DG$512,32,0)</f>
        <v>0</v>
      </c>
      <c r="J385" t="str">
        <f>VLOOKUP($B385,Raw!$B$2:$DG$512,33,0)</f>
        <v>0</v>
      </c>
      <c r="K385" t="str">
        <f>VLOOKUP($B385,Raw!$B$2:$DG$512,34,0)</f>
        <v>0</v>
      </c>
      <c r="L385" t="str">
        <f>VLOOKUP($B385,Raw!$B$2:$DG$512,35,0)</f>
        <v>0.00085</v>
      </c>
      <c r="M385" t="str">
        <f>VLOOKUP($B385,Raw!$B$2:$DG$512,36,0)</f>
        <v>4.32723</v>
      </c>
      <c r="N385" t="str">
        <f>VLOOKUP($B385,Raw!$B$2:$DG$512,37,0)</f>
        <v>99.23815</v>
      </c>
    </row>
    <row r="386" spans="1:14" x14ac:dyDescent="0.3">
      <c r="A386" t="str">
        <f>INDEX(Raw!$B$2:$C$512,MATCH('DPMS - Breakup of AUM - NA'!$B386,Raw!$B$2:$B$512,0),2)</f>
        <v>INP000007599</v>
      </c>
      <c r="B386" s="1" t="s">
        <v>6367</v>
      </c>
      <c r="C386" t="str">
        <f>VLOOKUP($B386,Raw!$B$2:$DG$512,26,0)</f>
        <v>78.48</v>
      </c>
      <c r="D386" t="str">
        <f>VLOOKUP($B386,Raw!$B$2:$DG$512,27,0)</f>
        <v>0</v>
      </c>
      <c r="E386" t="str">
        <f>VLOOKUP($B386,Raw!$B$2:$DG$512,28,0)</f>
        <v>2.77</v>
      </c>
      <c r="F386" t="str">
        <f>VLOOKUP($B386,Raw!$B$2:$DG$512,29,0)</f>
        <v>0</v>
      </c>
      <c r="G386" t="str">
        <f>VLOOKUP($B386,Raw!$B$2:$DG$512,30,0)</f>
        <v>0</v>
      </c>
      <c r="H386" t="str">
        <f>VLOOKUP($B386,Raw!$B$2:$DG$512,31,0)</f>
        <v>0</v>
      </c>
      <c r="I386" t="str">
        <f>VLOOKUP($B386,Raw!$B$2:$DG$512,32,0)</f>
        <v>0</v>
      </c>
      <c r="J386" t="str">
        <f>VLOOKUP($B386,Raw!$B$2:$DG$512,33,0)</f>
        <v>0</v>
      </c>
      <c r="K386" t="str">
        <f>VLOOKUP($B386,Raw!$B$2:$DG$512,34,0)</f>
        <v>0</v>
      </c>
      <c r="L386" t="str">
        <f>VLOOKUP($B386,Raw!$B$2:$DG$512,35,0)</f>
        <v>45.04</v>
      </c>
      <c r="M386" t="str">
        <f>VLOOKUP($B386,Raw!$B$2:$DG$512,36,0)</f>
        <v>2.68</v>
      </c>
      <c r="N386" t="str">
        <f>VLOOKUP($B386,Raw!$B$2:$DG$512,37,0)</f>
        <v>128.97</v>
      </c>
    </row>
    <row r="387" spans="1:14" x14ac:dyDescent="0.3">
      <c r="A387" t="str">
        <f>INDEX(Raw!$B$2:$C$512,MATCH('DPMS - Breakup of AUM - NA'!$B387,Raw!$B$2:$B$512,0),2)</f>
        <v>INP000005125</v>
      </c>
      <c r="B387" s="1" t="s">
        <v>6387</v>
      </c>
      <c r="C387" t="str">
        <f>VLOOKUP($B387,Raw!$B$2:$DG$512,26,0)</f>
        <v>1248.67</v>
      </c>
      <c r="D387" t="str">
        <f>VLOOKUP($B387,Raw!$B$2:$DG$512,27,0)</f>
        <v>0.27</v>
      </c>
      <c r="E387" t="str">
        <f>VLOOKUP($B387,Raw!$B$2:$DG$512,28,0)</f>
        <v>0</v>
      </c>
      <c r="F387" t="str">
        <f>VLOOKUP($B387,Raw!$B$2:$DG$512,29,0)</f>
        <v>0</v>
      </c>
      <c r="G387" t="str">
        <f>VLOOKUP($B387,Raw!$B$2:$DG$512,30,0)</f>
        <v>0</v>
      </c>
      <c r="H387" t="str">
        <f>VLOOKUP($B387,Raw!$B$2:$DG$512,31,0)</f>
        <v>0</v>
      </c>
      <c r="I387" t="str">
        <f>VLOOKUP($B387,Raw!$B$2:$DG$512,32,0)</f>
        <v>0</v>
      </c>
      <c r="J387" t="str">
        <f>VLOOKUP($B387,Raw!$B$2:$DG$512,33,0)</f>
        <v>0</v>
      </c>
      <c r="K387" t="str">
        <f>VLOOKUP($B387,Raw!$B$2:$DG$512,34,0)</f>
        <v>0</v>
      </c>
      <c r="L387" t="str">
        <f>VLOOKUP($B387,Raw!$B$2:$DG$512,35,0)</f>
        <v>33.33</v>
      </c>
      <c r="M387" t="str">
        <f>VLOOKUP($B387,Raw!$B$2:$DG$512,36,0)</f>
        <v>88.08</v>
      </c>
      <c r="N387" t="str">
        <f>VLOOKUP($B387,Raw!$B$2:$DG$512,37,0)</f>
        <v>1370.35</v>
      </c>
    </row>
    <row r="388" spans="1:14" x14ac:dyDescent="0.3">
      <c r="A388" t="str">
        <f>INDEX(Raw!$B$2:$C$512,MATCH('DPMS - Breakup of AUM - NA'!$B388,Raw!$B$2:$B$512,0),2)</f>
        <v>INP000007650</v>
      </c>
      <c r="B388" s="1" t="s">
        <v>6408</v>
      </c>
      <c r="C388" t="str">
        <f>VLOOKUP($B388,Raw!$B$2:$DG$512,26,0)</f>
        <v>1651.66</v>
      </c>
      <c r="D388" t="str">
        <f>VLOOKUP($B388,Raw!$B$2:$DG$512,27,0)</f>
        <v>0</v>
      </c>
      <c r="E388" t="str">
        <f>VLOOKUP($B388,Raw!$B$2:$DG$512,28,0)</f>
        <v>0</v>
      </c>
      <c r="F388" t="str">
        <f>VLOOKUP($B388,Raw!$B$2:$DG$512,29,0)</f>
        <v>0</v>
      </c>
      <c r="G388" t="str">
        <f>VLOOKUP($B388,Raw!$B$2:$DG$512,30,0)</f>
        <v>0</v>
      </c>
      <c r="H388" t="str">
        <f>VLOOKUP($B388,Raw!$B$2:$DG$512,31,0)</f>
        <v>0</v>
      </c>
      <c r="I388" t="str">
        <f>VLOOKUP($B388,Raw!$B$2:$DG$512,32,0)</f>
        <v>0</v>
      </c>
      <c r="J388" t="str">
        <f>VLOOKUP($B388,Raw!$B$2:$DG$512,33,0)</f>
        <v>0</v>
      </c>
      <c r="K388" t="str">
        <f>VLOOKUP($B388,Raw!$B$2:$DG$512,34,0)</f>
        <v>0</v>
      </c>
      <c r="L388" t="str">
        <f>VLOOKUP($B388,Raw!$B$2:$DG$512,35,0)</f>
        <v>0</v>
      </c>
      <c r="M388" t="str">
        <f>VLOOKUP($B388,Raw!$B$2:$DG$512,36,0)</f>
        <v>36.36</v>
      </c>
      <c r="N388" t="str">
        <f>VLOOKUP($B388,Raw!$B$2:$DG$512,37,0)</f>
        <v>1688.02</v>
      </c>
    </row>
    <row r="389" spans="1:14" x14ac:dyDescent="0.3">
      <c r="A389" t="str">
        <f>INDEX(Raw!$B$2:$C$512,MATCH('DPMS - Breakup of AUM - NA'!$B389,Raw!$B$2:$B$512,0),2)</f>
        <v>INP100007578</v>
      </c>
      <c r="B389" s="1" t="s">
        <v>6426</v>
      </c>
      <c r="C389" t="str">
        <f>VLOOKUP($B389,Raw!$B$2:$DG$512,26,0)</f>
        <v>58.08</v>
      </c>
      <c r="D389" t="str">
        <f>VLOOKUP($B389,Raw!$B$2:$DG$512,27,0)</f>
        <v>0</v>
      </c>
      <c r="E389" t="str">
        <f>VLOOKUP($B389,Raw!$B$2:$DG$512,28,0)</f>
        <v>0</v>
      </c>
      <c r="F389" t="str">
        <f>VLOOKUP($B389,Raw!$B$2:$DG$512,29,0)</f>
        <v>0</v>
      </c>
      <c r="G389" t="str">
        <f>VLOOKUP($B389,Raw!$B$2:$DG$512,30,0)</f>
        <v>0</v>
      </c>
      <c r="H389" t="str">
        <f>VLOOKUP($B389,Raw!$B$2:$DG$512,31,0)</f>
        <v>0</v>
      </c>
      <c r="I389" t="str">
        <f>VLOOKUP($B389,Raw!$B$2:$DG$512,32,0)</f>
        <v>0</v>
      </c>
      <c r="J389" t="str">
        <f>VLOOKUP($B389,Raw!$B$2:$DG$512,33,0)</f>
        <v>0</v>
      </c>
      <c r="K389" t="str">
        <f>VLOOKUP($B389,Raw!$B$2:$DG$512,34,0)</f>
        <v>0</v>
      </c>
      <c r="L389" t="str">
        <f>VLOOKUP($B389,Raw!$B$2:$DG$512,35,0)</f>
        <v>5.04</v>
      </c>
      <c r="M389" t="str">
        <f>VLOOKUP($B389,Raw!$B$2:$DG$512,36,0)</f>
        <v>3.99</v>
      </c>
      <c r="N389" t="str">
        <f>VLOOKUP($B389,Raw!$B$2:$DG$512,37,0)</f>
        <v>67.11</v>
      </c>
    </row>
    <row r="390" spans="1:14" x14ac:dyDescent="0.3">
      <c r="A390" t="str">
        <f>INDEX(Raw!$B$2:$C$512,MATCH('DPMS - Breakup of AUM - NA'!$B390,Raw!$B$2:$B$512,0),2)</f>
        <v>INP100007189</v>
      </c>
      <c r="B390" s="1" t="s">
        <v>6450</v>
      </c>
      <c r="C390" t="str">
        <f>VLOOKUP($B390,Raw!$B$2:$DG$512,26,0)</f>
        <v>121.88</v>
      </c>
      <c r="D390" t="str">
        <f>VLOOKUP($B390,Raw!$B$2:$DG$512,27,0)</f>
        <v>0</v>
      </c>
      <c r="E390" t="str">
        <f>VLOOKUP($B390,Raw!$B$2:$DG$512,28,0)</f>
        <v>0</v>
      </c>
      <c r="F390" t="str">
        <f>VLOOKUP($B390,Raw!$B$2:$DG$512,29,0)</f>
        <v>0</v>
      </c>
      <c r="G390" t="str">
        <f>VLOOKUP($B390,Raw!$B$2:$DG$512,30,0)</f>
        <v>0</v>
      </c>
      <c r="H390" t="str">
        <f>VLOOKUP($B390,Raw!$B$2:$DG$512,31,0)</f>
        <v>0</v>
      </c>
      <c r="I390" t="str">
        <f>VLOOKUP($B390,Raw!$B$2:$DG$512,32,0)</f>
        <v>0</v>
      </c>
      <c r="J390" t="str">
        <f>VLOOKUP($B390,Raw!$B$2:$DG$512,33,0)</f>
        <v>0</v>
      </c>
      <c r="K390" t="str">
        <f>VLOOKUP($B390,Raw!$B$2:$DG$512,34,0)</f>
        <v>0</v>
      </c>
      <c r="L390" t="str">
        <f>VLOOKUP($B390,Raw!$B$2:$DG$512,35,0)</f>
        <v>0.55</v>
      </c>
      <c r="M390" t="str">
        <f>VLOOKUP($B390,Raw!$B$2:$DG$512,36,0)</f>
        <v>2.45</v>
      </c>
      <c r="N390" t="str">
        <f>VLOOKUP($B390,Raw!$B$2:$DG$512,37,0)</f>
        <v>124.88</v>
      </c>
    </row>
    <row r="391" spans="1:14" x14ac:dyDescent="0.3">
      <c r="A391" t="str">
        <f>INDEX(Raw!$B$2:$C$512,MATCH('DPMS - Breakup of AUM - NA'!$B391,Raw!$B$2:$B$512,0),2)</f>
        <v>INP000003724</v>
      </c>
      <c r="B391" s="1" t="s">
        <v>6464</v>
      </c>
      <c r="C391" t="str">
        <f>VLOOKUP($B391,Raw!$B$2:$DG$512,26,0)</f>
        <v>12646.35</v>
      </c>
      <c r="D391" t="str">
        <f>VLOOKUP($B391,Raw!$B$2:$DG$512,27,0)</f>
        <v>0</v>
      </c>
      <c r="E391" t="str">
        <f>VLOOKUP($B391,Raw!$B$2:$DG$512,28,0)</f>
        <v>0</v>
      </c>
      <c r="F391" t="str">
        <f>VLOOKUP($B391,Raw!$B$2:$DG$512,29,0)</f>
        <v>0</v>
      </c>
      <c r="G391" t="str">
        <f>VLOOKUP($B391,Raw!$B$2:$DG$512,30,0)</f>
        <v>0</v>
      </c>
      <c r="H391" t="str">
        <f>VLOOKUP($B391,Raw!$B$2:$DG$512,31,0)</f>
        <v>0</v>
      </c>
      <c r="I391" t="str">
        <f>VLOOKUP($B391,Raw!$B$2:$DG$512,32,0)</f>
        <v>0</v>
      </c>
      <c r="J391" t="str">
        <f>VLOOKUP($B391,Raw!$B$2:$DG$512,33,0)</f>
        <v>0</v>
      </c>
      <c r="K391" t="str">
        <f>VLOOKUP($B391,Raw!$B$2:$DG$512,34,0)</f>
        <v>0</v>
      </c>
      <c r="L391" t="str">
        <f>VLOOKUP($B391,Raw!$B$2:$DG$512,35,0)</f>
        <v>882.99</v>
      </c>
      <c r="M391" t="str">
        <f>VLOOKUP($B391,Raw!$B$2:$DG$512,36,0)</f>
        <v>449.21</v>
      </c>
      <c r="N391" t="str">
        <f>VLOOKUP($B391,Raw!$B$2:$DG$512,37,0)</f>
        <v>13978.54</v>
      </c>
    </row>
    <row r="392" spans="1:14" x14ac:dyDescent="0.3">
      <c r="A392" t="str">
        <f>INDEX(Raw!$B$2:$C$512,MATCH('DPMS - Breakup of AUM - NA'!$B392,Raw!$B$2:$B$512,0),2)</f>
        <v>INP000005281</v>
      </c>
      <c r="B392" s="1" t="s">
        <v>6489</v>
      </c>
      <c r="C392" t="str">
        <f>VLOOKUP($B392,Raw!$B$2:$DG$512,26,0)</f>
        <v>106.38</v>
      </c>
      <c r="D392" t="str">
        <f>VLOOKUP($B392,Raw!$B$2:$DG$512,27,0)</f>
        <v>0</v>
      </c>
      <c r="E392" t="str">
        <f>VLOOKUP($B392,Raw!$B$2:$DG$512,28,0)</f>
        <v>0</v>
      </c>
      <c r="F392" t="str">
        <f>VLOOKUP($B392,Raw!$B$2:$DG$512,29,0)</f>
        <v>0</v>
      </c>
      <c r="G392" t="str">
        <f>VLOOKUP($B392,Raw!$B$2:$DG$512,30,0)</f>
        <v>0</v>
      </c>
      <c r="H392" t="str">
        <f>VLOOKUP($B392,Raw!$B$2:$DG$512,31,0)</f>
        <v>0</v>
      </c>
      <c r="I392" t="str">
        <f>VLOOKUP($B392,Raw!$B$2:$DG$512,32,0)</f>
        <v>0</v>
      </c>
      <c r="J392" t="str">
        <f>VLOOKUP($B392,Raw!$B$2:$DG$512,33,0)</f>
        <v>0</v>
      </c>
      <c r="K392" t="str">
        <f>VLOOKUP($B392,Raw!$B$2:$DG$512,34,0)</f>
        <v>0</v>
      </c>
      <c r="L392" t="str">
        <f>VLOOKUP($B392,Raw!$B$2:$DG$512,35,0)</f>
        <v>3.45</v>
      </c>
      <c r="M392" t="str">
        <f>VLOOKUP($B392,Raw!$B$2:$DG$512,36,0)</f>
        <v>2.74</v>
      </c>
      <c r="N392" t="str">
        <f>VLOOKUP($B392,Raw!$B$2:$DG$512,37,0)</f>
        <v>112.57</v>
      </c>
    </row>
    <row r="393" spans="1:14" x14ac:dyDescent="0.3">
      <c r="A393" t="str">
        <f>INDEX(Raw!$B$2:$C$512,MATCH('DPMS - Breakup of AUM - NA'!$B393,Raw!$B$2:$B$512,0),2)</f>
        <v>INP000004094</v>
      </c>
      <c r="B393" s="1" t="s">
        <v>6500</v>
      </c>
      <c r="C393" t="str">
        <f>VLOOKUP($B393,Raw!$B$2:$DG$512,26,0)</f>
        <v>84.52</v>
      </c>
      <c r="D393" t="str">
        <f>VLOOKUP($B393,Raw!$B$2:$DG$512,27,0)</f>
        <v>0</v>
      </c>
      <c r="E393" t="str">
        <f>VLOOKUP($B393,Raw!$B$2:$DG$512,28,0)</f>
        <v>0</v>
      </c>
      <c r="F393" t="str">
        <f>VLOOKUP($B393,Raw!$B$2:$DG$512,29,0)</f>
        <v>0</v>
      </c>
      <c r="G393" t="str">
        <f>VLOOKUP($B393,Raw!$B$2:$DG$512,30,0)</f>
        <v>0</v>
      </c>
      <c r="H393" t="str">
        <f>VLOOKUP($B393,Raw!$B$2:$DG$512,31,0)</f>
        <v>0</v>
      </c>
      <c r="I393" t="str">
        <f>VLOOKUP($B393,Raw!$B$2:$DG$512,32,0)</f>
        <v>0</v>
      </c>
      <c r="J393" t="str">
        <f>VLOOKUP($B393,Raw!$B$2:$DG$512,33,0)</f>
        <v>0</v>
      </c>
      <c r="K393" t="str">
        <f>VLOOKUP($B393,Raw!$B$2:$DG$512,34,0)</f>
        <v>0</v>
      </c>
      <c r="L393" t="str">
        <f>VLOOKUP($B393,Raw!$B$2:$DG$512,35,0)</f>
        <v>11.4</v>
      </c>
      <c r="M393" t="str">
        <f>VLOOKUP($B393,Raw!$B$2:$DG$512,36,0)</f>
        <v>5.11</v>
      </c>
      <c r="N393" t="str">
        <f>VLOOKUP($B393,Raw!$B$2:$DG$512,37,0)</f>
        <v>101.03</v>
      </c>
    </row>
    <row r="394" spans="1:14" x14ac:dyDescent="0.3">
      <c r="A394" t="str">
        <f>INDEX(Raw!$B$2:$C$512,MATCH('DPMS - Breakup of AUM - NA'!$B394,Raw!$B$2:$B$512,0),2)</f>
        <v>INP000008330</v>
      </c>
      <c r="B394" s="1" t="s">
        <v>6519</v>
      </c>
      <c r="C394" t="str">
        <f>VLOOKUP($B394,Raw!$B$2:$DG$512,26,0)</f>
        <v>0</v>
      </c>
      <c r="D394" t="str">
        <f>VLOOKUP($B394,Raw!$B$2:$DG$512,27,0)</f>
        <v>0</v>
      </c>
      <c r="E394" t="str">
        <f>VLOOKUP($B394,Raw!$B$2:$DG$512,28,0)</f>
        <v>0</v>
      </c>
      <c r="F394" t="str">
        <f>VLOOKUP($B394,Raw!$B$2:$DG$512,29,0)</f>
        <v>0</v>
      </c>
      <c r="G394" t="str">
        <f>VLOOKUP($B394,Raw!$B$2:$DG$512,30,0)</f>
        <v>0</v>
      </c>
      <c r="H394" t="str">
        <f>VLOOKUP($B394,Raw!$B$2:$DG$512,31,0)</f>
        <v>0</v>
      </c>
      <c r="I394" t="str">
        <f>VLOOKUP($B394,Raw!$B$2:$DG$512,32,0)</f>
        <v>0</v>
      </c>
      <c r="J394" t="str">
        <f>VLOOKUP($B394,Raw!$B$2:$DG$512,33,0)</f>
        <v>0</v>
      </c>
      <c r="K394" t="str">
        <f>VLOOKUP($B394,Raw!$B$2:$DG$512,34,0)</f>
        <v>0</v>
      </c>
      <c r="L394" t="str">
        <f>VLOOKUP($B394,Raw!$B$2:$DG$512,35,0)</f>
        <v>0</v>
      </c>
      <c r="M394" t="str">
        <f>VLOOKUP($B394,Raw!$B$2:$DG$512,36,0)</f>
        <v>0</v>
      </c>
      <c r="N394" t="str">
        <f>VLOOKUP($B394,Raw!$B$2:$DG$512,37,0)</f>
        <v>0</v>
      </c>
    </row>
    <row r="395" spans="1:14" x14ac:dyDescent="0.3">
      <c r="A395" t="str">
        <f>INDEX(Raw!$B$2:$C$512,MATCH('DPMS - Breakup of AUM - NA'!$B395,Raw!$B$2:$B$512,0),2)</f>
        <v>INP000006192</v>
      </c>
      <c r="B395" s="1" t="s">
        <v>6527</v>
      </c>
      <c r="C395" t="str">
        <f>VLOOKUP($B395,Raw!$B$2:$DG$512,26,0)</f>
        <v>167.24</v>
      </c>
      <c r="D395" t="str">
        <f>VLOOKUP($B395,Raw!$B$2:$DG$512,27,0)</f>
        <v>0</v>
      </c>
      <c r="E395" t="str">
        <f>VLOOKUP($B395,Raw!$B$2:$DG$512,28,0)</f>
        <v>0.75</v>
      </c>
      <c r="F395" t="str">
        <f>VLOOKUP($B395,Raw!$B$2:$DG$512,29,0)</f>
        <v>0</v>
      </c>
      <c r="G395" t="str">
        <f>VLOOKUP($B395,Raw!$B$2:$DG$512,30,0)</f>
        <v>0</v>
      </c>
      <c r="H395" t="str">
        <f>VLOOKUP($B395,Raw!$B$2:$DG$512,31,0)</f>
        <v>0</v>
      </c>
      <c r="I395" t="str">
        <f>VLOOKUP($B395,Raw!$B$2:$DG$512,32,0)</f>
        <v>0</v>
      </c>
      <c r="J395" t="str">
        <f>VLOOKUP($B395,Raw!$B$2:$DG$512,33,0)</f>
        <v>0</v>
      </c>
      <c r="K395" t="str">
        <f>VLOOKUP($B395,Raw!$B$2:$DG$512,34,0)</f>
        <v>0</v>
      </c>
      <c r="L395" t="str">
        <f>VLOOKUP($B395,Raw!$B$2:$DG$512,35,0)</f>
        <v>12.77</v>
      </c>
      <c r="M395" t="str">
        <f>VLOOKUP($B395,Raw!$B$2:$DG$512,36,0)</f>
        <v>21.35</v>
      </c>
      <c r="N395" t="str">
        <f>VLOOKUP($B395,Raw!$B$2:$DG$512,37,0)</f>
        <v>202.11</v>
      </c>
    </row>
    <row r="396" spans="1:14" x14ac:dyDescent="0.3">
      <c r="A396" t="str">
        <f>INDEX(Raw!$B$2:$C$512,MATCH('DPMS - Breakup of AUM - NA'!$B396,Raw!$B$2:$B$512,0),2)</f>
        <v>INP000007818</v>
      </c>
      <c r="B396" s="1" t="s">
        <v>6548</v>
      </c>
      <c r="C396" t="str">
        <f>VLOOKUP($B396,Raw!$B$2:$DG$512,26,0)</f>
        <v>13.5033</v>
      </c>
      <c r="D396" t="str">
        <f>VLOOKUP($B396,Raw!$B$2:$DG$512,27,0)</f>
        <v>0</v>
      </c>
      <c r="E396" t="str">
        <f>VLOOKUP($B396,Raw!$B$2:$DG$512,28,0)</f>
        <v>0.9886</v>
      </c>
      <c r="F396" t="str">
        <f>VLOOKUP($B396,Raw!$B$2:$DG$512,29,0)</f>
        <v>0</v>
      </c>
      <c r="G396" t="str">
        <f>VLOOKUP($B396,Raw!$B$2:$DG$512,30,0)</f>
        <v>0</v>
      </c>
      <c r="H396" t="str">
        <f>VLOOKUP($B396,Raw!$B$2:$DG$512,31,0)</f>
        <v>0</v>
      </c>
      <c r="I396" t="str">
        <f>VLOOKUP($B396,Raw!$B$2:$DG$512,32,0)</f>
        <v>0</v>
      </c>
      <c r="J396" t="str">
        <f>VLOOKUP($B396,Raw!$B$2:$DG$512,33,0)</f>
        <v>0</v>
      </c>
      <c r="K396" t="str">
        <f>VLOOKUP($B396,Raw!$B$2:$DG$512,34,0)</f>
        <v>0</v>
      </c>
      <c r="L396" t="str">
        <f>VLOOKUP($B396,Raw!$B$2:$DG$512,35,0)</f>
        <v>35.5887</v>
      </c>
      <c r="M396" t="str">
        <f>VLOOKUP($B396,Raw!$B$2:$DG$512,36,0)</f>
        <v>26.6273</v>
      </c>
      <c r="N396" t="str">
        <f>VLOOKUP($B396,Raw!$B$2:$DG$512,37,0)</f>
        <v>76.7079</v>
      </c>
    </row>
    <row r="397" spans="1:14" x14ac:dyDescent="0.3">
      <c r="A397" t="str">
        <f>INDEX(Raw!$B$2:$C$512,MATCH('DPMS - Breakup of AUM - NA'!$B397,Raw!$B$2:$B$512,0),2)</f>
        <v>INP000008288</v>
      </c>
      <c r="B397" s="1" t="s">
        <v>6565</v>
      </c>
      <c r="C397" t="str">
        <f>VLOOKUP($B397,Raw!$B$2:$DG$512,26,0)</f>
        <v>0</v>
      </c>
      <c r="D397" t="str">
        <f>VLOOKUP($B397,Raw!$B$2:$DG$512,27,0)</f>
        <v>0</v>
      </c>
      <c r="E397" t="str">
        <f>VLOOKUP($B397,Raw!$B$2:$DG$512,28,0)</f>
        <v>0</v>
      </c>
      <c r="F397" t="str">
        <f>VLOOKUP($B397,Raw!$B$2:$DG$512,29,0)</f>
        <v>0</v>
      </c>
      <c r="G397" t="str">
        <f>VLOOKUP($B397,Raw!$B$2:$DG$512,30,0)</f>
        <v>0</v>
      </c>
      <c r="H397" t="str">
        <f>VLOOKUP($B397,Raw!$B$2:$DG$512,31,0)</f>
        <v>0</v>
      </c>
      <c r="I397" t="str">
        <f>VLOOKUP($B397,Raw!$B$2:$DG$512,32,0)</f>
        <v>0</v>
      </c>
      <c r="J397" t="str">
        <f>VLOOKUP($B397,Raw!$B$2:$DG$512,33,0)</f>
        <v>0</v>
      </c>
      <c r="K397" t="str">
        <f>VLOOKUP($B397,Raw!$B$2:$DG$512,34,0)</f>
        <v>0</v>
      </c>
      <c r="L397" t="str">
        <f>VLOOKUP($B397,Raw!$B$2:$DG$512,35,0)</f>
        <v>0</v>
      </c>
      <c r="M397" t="str">
        <f>VLOOKUP($B397,Raw!$B$2:$DG$512,36,0)</f>
        <v>0</v>
      </c>
      <c r="N397" t="str">
        <f>VLOOKUP($B397,Raw!$B$2:$DG$512,37,0)</f>
        <v>0</v>
      </c>
    </row>
    <row r="398" spans="1:14" x14ac:dyDescent="0.3">
      <c r="A398" t="str">
        <f>INDEX(Raw!$B$2:$C$512,MATCH('DPMS - Breakup of AUM - NA'!$B398,Raw!$B$2:$B$512,0),2)</f>
        <v>INP000008428</v>
      </c>
      <c r="B398" s="1" t="s">
        <v>6574</v>
      </c>
      <c r="C398" t="str">
        <f>VLOOKUP($B398,Raw!$B$2:$DG$512,26,0)</f>
        <v>1.56</v>
      </c>
      <c r="D398" t="str">
        <f>VLOOKUP($B398,Raw!$B$2:$DG$512,27,0)</f>
        <v>0</v>
      </c>
      <c r="E398" t="str">
        <f>VLOOKUP($B398,Raw!$B$2:$DG$512,28,0)</f>
        <v>0</v>
      </c>
      <c r="F398" t="str">
        <f>VLOOKUP($B398,Raw!$B$2:$DG$512,29,0)</f>
        <v>0</v>
      </c>
      <c r="G398" t="str">
        <f>VLOOKUP($B398,Raw!$B$2:$DG$512,30,0)</f>
        <v>0</v>
      </c>
      <c r="H398" t="str">
        <f>VLOOKUP($B398,Raw!$B$2:$DG$512,31,0)</f>
        <v>0</v>
      </c>
      <c r="I398" t="str">
        <f>VLOOKUP($B398,Raw!$B$2:$DG$512,32,0)</f>
        <v>0</v>
      </c>
      <c r="J398" t="str">
        <f>VLOOKUP($B398,Raw!$B$2:$DG$512,33,0)</f>
        <v>0</v>
      </c>
      <c r="K398" t="str">
        <f>VLOOKUP($B398,Raw!$B$2:$DG$512,34,0)</f>
        <v>0</v>
      </c>
      <c r="L398" t="str">
        <f>VLOOKUP($B398,Raw!$B$2:$DG$512,35,0)</f>
        <v>1.51</v>
      </c>
      <c r="M398" t="str">
        <f>VLOOKUP($B398,Raw!$B$2:$DG$512,36,0)</f>
        <v>0.02</v>
      </c>
      <c r="N398" t="str">
        <f>VLOOKUP($B398,Raw!$B$2:$DG$512,37,0)</f>
        <v>3.09</v>
      </c>
    </row>
    <row r="399" spans="1:14" x14ac:dyDescent="0.3">
      <c r="A399" t="str">
        <f>INDEX(Raw!$B$2:$C$512,MATCH('DPMS - Breakup of AUM - NA'!$B399,Raw!$B$2:$B$512,0),2)</f>
        <v>INP000000829</v>
      </c>
      <c r="B399" s="1" t="s">
        <v>6582</v>
      </c>
      <c r="C399" t="str">
        <f>VLOOKUP($B399,Raw!$B$2:$DG$512,26,0)</f>
        <v>67.5703</v>
      </c>
      <c r="D399" t="str">
        <f>VLOOKUP($B399,Raw!$B$2:$DG$512,27,0)</f>
        <v>0</v>
      </c>
      <c r="E399" t="str">
        <f>VLOOKUP($B399,Raw!$B$2:$DG$512,28,0)</f>
        <v>0</v>
      </c>
      <c r="F399" t="str">
        <f>VLOOKUP($B399,Raw!$B$2:$DG$512,29,0)</f>
        <v>0</v>
      </c>
      <c r="G399" t="str">
        <f>VLOOKUP($B399,Raw!$B$2:$DG$512,30,0)</f>
        <v>0</v>
      </c>
      <c r="H399" t="str">
        <f>VLOOKUP($B399,Raw!$B$2:$DG$512,31,0)</f>
        <v>0</v>
      </c>
      <c r="I399" t="str">
        <f>VLOOKUP($B399,Raw!$B$2:$DG$512,32,0)</f>
        <v>0</v>
      </c>
      <c r="J399" t="str">
        <f>VLOOKUP($B399,Raw!$B$2:$DG$512,33,0)</f>
        <v>0</v>
      </c>
      <c r="K399" t="str">
        <f>VLOOKUP($B399,Raw!$B$2:$DG$512,34,0)</f>
        <v>0</v>
      </c>
      <c r="L399" t="str">
        <f>VLOOKUP($B399,Raw!$B$2:$DG$512,35,0)</f>
        <v>7.5741</v>
      </c>
      <c r="M399" t="str">
        <f>VLOOKUP($B399,Raw!$B$2:$DG$512,36,0)</f>
        <v>2.7344</v>
      </c>
      <c r="N399" t="str">
        <f>VLOOKUP($B399,Raw!$B$2:$DG$512,37,0)</f>
        <v>77.879</v>
      </c>
    </row>
    <row r="400" spans="1:14" x14ac:dyDescent="0.3">
      <c r="A400" t="str">
        <f>INDEX(Raw!$B$2:$C$512,MATCH('DPMS - Breakup of AUM - NA'!$B400,Raw!$B$2:$B$512,0),2)</f>
        <v>INP000006332</v>
      </c>
      <c r="B400" s="1" t="s">
        <v>6603</v>
      </c>
      <c r="C400" t="str">
        <f>VLOOKUP($B400,Raw!$B$2:$DG$512,26,0)</f>
        <v>0</v>
      </c>
      <c r="D400" t="str">
        <f>VLOOKUP($B400,Raw!$B$2:$DG$512,27,0)</f>
        <v>0</v>
      </c>
      <c r="E400" t="str">
        <f>VLOOKUP($B400,Raw!$B$2:$DG$512,28,0)</f>
        <v>0</v>
      </c>
      <c r="F400" t="str">
        <f>VLOOKUP($B400,Raw!$B$2:$DG$512,29,0)</f>
        <v>0</v>
      </c>
      <c r="G400" t="str">
        <f>VLOOKUP($B400,Raw!$B$2:$DG$512,30,0)</f>
        <v>0</v>
      </c>
      <c r="H400" t="str">
        <f>VLOOKUP($B400,Raw!$B$2:$DG$512,31,0)</f>
        <v>0</v>
      </c>
      <c r="I400" t="str">
        <f>VLOOKUP($B400,Raw!$B$2:$DG$512,32,0)</f>
        <v>0</v>
      </c>
      <c r="J400" t="str">
        <f>VLOOKUP($B400,Raw!$B$2:$DG$512,33,0)</f>
        <v>0</v>
      </c>
      <c r="K400" t="str">
        <f>VLOOKUP($B400,Raw!$B$2:$DG$512,34,0)</f>
        <v>0</v>
      </c>
      <c r="L400" t="str">
        <f>VLOOKUP($B400,Raw!$B$2:$DG$512,35,0)</f>
        <v>0</v>
      </c>
      <c r="M400" t="str">
        <f>VLOOKUP($B400,Raw!$B$2:$DG$512,36,0)</f>
        <v>0</v>
      </c>
      <c r="N400" t="str">
        <f>VLOOKUP($B400,Raw!$B$2:$DG$512,37,0)</f>
        <v>0</v>
      </c>
    </row>
    <row r="401" spans="1:14" x14ac:dyDescent="0.3">
      <c r="A401" t="str">
        <f>INDEX(Raw!$B$2:$C$512,MATCH('DPMS - Breakup of AUM - NA'!$B401,Raw!$B$2:$B$512,0),2)</f>
        <v>INP000001660</v>
      </c>
      <c r="B401" s="1" t="s">
        <v>6611</v>
      </c>
      <c r="C401" t="str">
        <f>VLOOKUP($B401,Raw!$B$2:$DG$512,26,0)</f>
        <v>253.37369</v>
      </c>
      <c r="D401" t="str">
        <f>VLOOKUP($B401,Raw!$B$2:$DG$512,27,0)</f>
        <v>13.96004</v>
      </c>
      <c r="E401" t="str">
        <f>VLOOKUP($B401,Raw!$B$2:$DG$512,28,0)</f>
        <v>0</v>
      </c>
      <c r="F401" t="str">
        <f>VLOOKUP($B401,Raw!$B$2:$DG$512,29,0)</f>
        <v>0</v>
      </c>
      <c r="G401" t="str">
        <f>VLOOKUP($B401,Raw!$B$2:$DG$512,30,0)</f>
        <v>0</v>
      </c>
      <c r="H401" t="str">
        <f>VLOOKUP($B401,Raw!$B$2:$DG$512,31,0)</f>
        <v>0</v>
      </c>
      <c r="I401" t="str">
        <f>VLOOKUP($B401,Raw!$B$2:$DG$512,32,0)</f>
        <v>0</v>
      </c>
      <c r="J401" t="str">
        <f>VLOOKUP($B401,Raw!$B$2:$DG$512,33,0)</f>
        <v>0</v>
      </c>
      <c r="K401" t="str">
        <f>VLOOKUP($B401,Raw!$B$2:$DG$512,34,0)</f>
        <v>0</v>
      </c>
      <c r="L401" t="str">
        <f>VLOOKUP($B401,Raw!$B$2:$DG$512,35,0)</f>
        <v>308.52314</v>
      </c>
      <c r="M401" t="str">
        <f>VLOOKUP($B401,Raw!$B$2:$DG$512,36,0)</f>
        <v>4.84759</v>
      </c>
      <c r="N401" t="str">
        <f>VLOOKUP($B401,Raw!$B$2:$DG$512,37,0)</f>
        <v>580.70446</v>
      </c>
    </row>
    <row r="402" spans="1:14" x14ac:dyDescent="0.3">
      <c r="A402" t="str">
        <f>INDEX(Raw!$B$2:$C$512,MATCH('DPMS - Breakup of AUM - NA'!$B402,Raw!$B$2:$B$512,0),2)</f>
        <v>INP000005240</v>
      </c>
      <c r="B402" s="1" t="s">
        <v>6644</v>
      </c>
      <c r="C402" t="str">
        <f>VLOOKUP($B402,Raw!$B$2:$DG$512,26,0)</f>
        <v>92.06</v>
      </c>
      <c r="D402" t="str">
        <f>VLOOKUP($B402,Raw!$B$2:$DG$512,27,0)</f>
        <v>0</v>
      </c>
      <c r="E402" t="str">
        <f>VLOOKUP($B402,Raw!$B$2:$DG$512,28,0)</f>
        <v>0</v>
      </c>
      <c r="F402" t="str">
        <f>VLOOKUP($B402,Raw!$B$2:$DG$512,29,0)</f>
        <v>0</v>
      </c>
      <c r="G402" t="str">
        <f>VLOOKUP($B402,Raw!$B$2:$DG$512,30,0)</f>
        <v>0</v>
      </c>
      <c r="H402" t="str">
        <f>VLOOKUP($B402,Raw!$B$2:$DG$512,31,0)</f>
        <v>0</v>
      </c>
      <c r="I402" t="str">
        <f>VLOOKUP($B402,Raw!$B$2:$DG$512,32,0)</f>
        <v>0</v>
      </c>
      <c r="J402" t="str">
        <f>VLOOKUP($B402,Raw!$B$2:$DG$512,33,0)</f>
        <v>0</v>
      </c>
      <c r="K402" t="str">
        <f>VLOOKUP($B402,Raw!$B$2:$DG$512,34,0)</f>
        <v>0</v>
      </c>
      <c r="L402" t="str">
        <f>VLOOKUP($B402,Raw!$B$2:$DG$512,35,0)</f>
        <v>20.61</v>
      </c>
      <c r="M402" t="str">
        <f>VLOOKUP($B402,Raw!$B$2:$DG$512,36,0)</f>
        <v>3.26</v>
      </c>
      <c r="N402" t="str">
        <f>VLOOKUP($B402,Raw!$B$2:$DG$512,37,0)</f>
        <v>115.93</v>
      </c>
    </row>
    <row r="403" spans="1:14" x14ac:dyDescent="0.3">
      <c r="A403" t="str">
        <f>INDEX(Raw!$B$2:$C$512,MATCH('DPMS - Breakup of AUM - NA'!$B403,Raw!$B$2:$B$512,0),2)</f>
        <v>INP000007997</v>
      </c>
      <c r="B403" s="1" t="s">
        <v>6652</v>
      </c>
      <c r="C403" t="str">
        <f>VLOOKUP($B403,Raw!$B$2:$DG$512,26,0)</f>
        <v>0</v>
      </c>
      <c r="D403" t="str">
        <f>VLOOKUP($B403,Raw!$B$2:$DG$512,27,0)</f>
        <v>0</v>
      </c>
      <c r="E403" t="str">
        <f>VLOOKUP($B403,Raw!$B$2:$DG$512,28,0)</f>
        <v>0</v>
      </c>
      <c r="F403" t="str">
        <f>VLOOKUP($B403,Raw!$B$2:$DG$512,29,0)</f>
        <v>0</v>
      </c>
      <c r="G403" t="str">
        <f>VLOOKUP($B403,Raw!$B$2:$DG$512,30,0)</f>
        <v>0</v>
      </c>
      <c r="H403" t="str">
        <f>VLOOKUP($B403,Raw!$B$2:$DG$512,31,0)</f>
        <v>0</v>
      </c>
      <c r="I403" t="str">
        <f>VLOOKUP($B403,Raw!$B$2:$DG$512,32,0)</f>
        <v>0</v>
      </c>
      <c r="J403" t="str">
        <f>VLOOKUP($B403,Raw!$B$2:$DG$512,33,0)</f>
        <v>0</v>
      </c>
      <c r="K403" t="str">
        <f>VLOOKUP($B403,Raw!$B$2:$DG$512,34,0)</f>
        <v>0</v>
      </c>
      <c r="L403" t="str">
        <f>VLOOKUP($B403,Raw!$B$2:$DG$512,35,0)</f>
        <v>0</v>
      </c>
      <c r="M403" t="str">
        <f>VLOOKUP($B403,Raw!$B$2:$DG$512,36,0)</f>
        <v>0</v>
      </c>
      <c r="N403" t="str">
        <f>VLOOKUP($B403,Raw!$B$2:$DG$512,37,0)</f>
        <v>0</v>
      </c>
    </row>
    <row r="404" spans="1:14" x14ac:dyDescent="0.3">
      <c r="A404" t="str">
        <f>INDEX(Raw!$B$2:$C$512,MATCH('DPMS - Breakup of AUM - NA'!$B404,Raw!$B$2:$B$512,0),2)</f>
        <v>INP000005865</v>
      </c>
      <c r="B404" s="1" t="s">
        <v>6659</v>
      </c>
      <c r="C404" t="str">
        <f>VLOOKUP($B404,Raw!$B$2:$DG$512,26,0)</f>
        <v>6071.6</v>
      </c>
      <c r="D404" t="str">
        <f>VLOOKUP($B404,Raw!$B$2:$DG$512,27,0)</f>
        <v>0</v>
      </c>
      <c r="E404" t="str">
        <f>VLOOKUP($B404,Raw!$B$2:$DG$512,28,0)</f>
        <v>0</v>
      </c>
      <c r="F404" t="str">
        <f>VLOOKUP($B404,Raw!$B$2:$DG$512,29,0)</f>
        <v>0</v>
      </c>
      <c r="G404" t="str">
        <f>VLOOKUP($B404,Raw!$B$2:$DG$512,30,0)</f>
        <v>0</v>
      </c>
      <c r="H404" t="str">
        <f>VLOOKUP($B404,Raw!$B$2:$DG$512,31,0)</f>
        <v>0</v>
      </c>
      <c r="I404" t="str">
        <f>VLOOKUP($B404,Raw!$B$2:$DG$512,32,0)</f>
        <v>0</v>
      </c>
      <c r="J404" t="str">
        <f>VLOOKUP($B404,Raw!$B$2:$DG$512,33,0)</f>
        <v>0</v>
      </c>
      <c r="K404" t="str">
        <f>VLOOKUP($B404,Raw!$B$2:$DG$512,34,0)</f>
        <v>0</v>
      </c>
      <c r="L404" t="str">
        <f>VLOOKUP($B404,Raw!$B$2:$DG$512,35,0)</f>
        <v>0</v>
      </c>
      <c r="M404" t="str">
        <f>VLOOKUP($B404,Raw!$B$2:$DG$512,36,0)</f>
        <v>48.51</v>
      </c>
      <c r="N404" t="str">
        <f>VLOOKUP($B404,Raw!$B$2:$DG$512,37,0)</f>
        <v>6120.11</v>
      </c>
    </row>
    <row r="405" spans="1:14" x14ac:dyDescent="0.3">
      <c r="A405" t="str">
        <f>INDEX(Raw!$B$2:$C$512,MATCH('DPMS - Breakup of AUM - NA'!$B405,Raw!$B$2:$B$512,0),2)</f>
        <v>INP000007331</v>
      </c>
      <c r="B405" s="1" t="s">
        <v>6674</v>
      </c>
      <c r="C405" t="str">
        <f>VLOOKUP($B405,Raw!$B$2:$DG$512,26,0)</f>
        <v>249.75</v>
      </c>
      <c r="D405" t="str">
        <f>VLOOKUP($B405,Raw!$B$2:$DG$512,27,0)</f>
        <v>0.2</v>
      </c>
      <c r="E405" t="str">
        <f>VLOOKUP($B405,Raw!$B$2:$DG$512,28,0)</f>
        <v>0</v>
      </c>
      <c r="F405" t="str">
        <f>VLOOKUP($B405,Raw!$B$2:$DG$512,29,0)</f>
        <v>0</v>
      </c>
      <c r="G405" t="str">
        <f>VLOOKUP($B405,Raw!$B$2:$DG$512,30,0)</f>
        <v>0</v>
      </c>
      <c r="H405" t="str">
        <f>VLOOKUP($B405,Raw!$B$2:$DG$512,31,0)</f>
        <v>0</v>
      </c>
      <c r="I405" t="str">
        <f>VLOOKUP($B405,Raw!$B$2:$DG$512,32,0)</f>
        <v>0</v>
      </c>
      <c r="J405" t="str">
        <f>VLOOKUP($B405,Raw!$B$2:$DG$512,33,0)</f>
        <v>0</v>
      </c>
      <c r="K405" t="str">
        <f>VLOOKUP($B405,Raw!$B$2:$DG$512,34,0)</f>
        <v>0</v>
      </c>
      <c r="L405" t="str">
        <f>VLOOKUP($B405,Raw!$B$2:$DG$512,35,0)</f>
        <v>0.55</v>
      </c>
      <c r="M405" t="str">
        <f>VLOOKUP($B405,Raw!$B$2:$DG$512,36,0)</f>
        <v>5.04</v>
      </c>
      <c r="N405" t="str">
        <f>VLOOKUP($B405,Raw!$B$2:$DG$512,37,0)</f>
        <v>255.54</v>
      </c>
    </row>
    <row r="406" spans="1:14" x14ac:dyDescent="0.3">
      <c r="A406" t="str">
        <f>INDEX(Raw!$B$2:$C$512,MATCH('DPMS - Breakup of AUM - NA'!$B406,Raw!$B$2:$B$512,0),2)</f>
        <v>INP000006970</v>
      </c>
      <c r="B406" s="1" t="s">
        <v>6689</v>
      </c>
      <c r="C406" t="str">
        <f>VLOOKUP($B406,Raw!$B$2:$DG$512,26,0)</f>
        <v>61.52</v>
      </c>
      <c r="D406" t="str">
        <f>VLOOKUP($B406,Raw!$B$2:$DG$512,27,0)</f>
        <v>0</v>
      </c>
      <c r="E406" t="str">
        <f>VLOOKUP($B406,Raw!$B$2:$DG$512,28,0)</f>
        <v>0</v>
      </c>
      <c r="F406" t="str">
        <f>VLOOKUP($B406,Raw!$B$2:$DG$512,29,0)</f>
        <v>0</v>
      </c>
      <c r="G406" t="str">
        <f>VLOOKUP($B406,Raw!$B$2:$DG$512,30,0)</f>
        <v>0</v>
      </c>
      <c r="H406" t="str">
        <f>VLOOKUP($B406,Raw!$B$2:$DG$512,31,0)</f>
        <v>0</v>
      </c>
      <c r="I406" t="str">
        <f>VLOOKUP($B406,Raw!$B$2:$DG$512,32,0)</f>
        <v>0</v>
      </c>
      <c r="J406" t="str">
        <f>VLOOKUP($B406,Raw!$B$2:$DG$512,33,0)</f>
        <v>0</v>
      </c>
      <c r="K406" t="str">
        <f>VLOOKUP($B406,Raw!$B$2:$DG$512,34,0)</f>
        <v>0</v>
      </c>
      <c r="L406" t="str">
        <f>VLOOKUP($B406,Raw!$B$2:$DG$512,35,0)</f>
        <v>6.36</v>
      </c>
      <c r="M406" t="str">
        <f>VLOOKUP($B406,Raw!$B$2:$DG$512,36,0)</f>
        <v>2.53</v>
      </c>
      <c r="N406" t="str">
        <f>VLOOKUP($B406,Raw!$B$2:$DG$512,37,0)</f>
        <v>70.41</v>
      </c>
    </row>
    <row r="407" spans="1:14" x14ac:dyDescent="0.3">
      <c r="A407" t="str">
        <f>INDEX(Raw!$B$2:$C$512,MATCH('DPMS - Breakup of AUM - NA'!$B407,Raw!$B$2:$B$512,0),2)</f>
        <v>INP000007766</v>
      </c>
      <c r="B407" s="1" t="s">
        <v>6708</v>
      </c>
      <c r="C407" t="str">
        <f>VLOOKUP($B407,Raw!$B$2:$DG$512,26,0)</f>
        <v>6440.52</v>
      </c>
      <c r="D407" t="str">
        <f>VLOOKUP($B407,Raw!$B$2:$DG$512,27,0)</f>
        <v>0</v>
      </c>
      <c r="E407" t="str">
        <f>VLOOKUP($B407,Raw!$B$2:$DG$512,28,0)</f>
        <v>0</v>
      </c>
      <c r="F407" t="str">
        <f>VLOOKUP($B407,Raw!$B$2:$DG$512,29,0)</f>
        <v>0</v>
      </c>
      <c r="G407" t="str">
        <f>VLOOKUP($B407,Raw!$B$2:$DG$512,30,0)</f>
        <v>0</v>
      </c>
      <c r="H407" t="str">
        <f>VLOOKUP($B407,Raw!$B$2:$DG$512,31,0)</f>
        <v>0</v>
      </c>
      <c r="I407" t="str">
        <f>VLOOKUP($B407,Raw!$B$2:$DG$512,32,0)</f>
        <v>0</v>
      </c>
      <c r="J407" t="str">
        <f>VLOOKUP($B407,Raw!$B$2:$DG$512,33,0)</f>
        <v>0</v>
      </c>
      <c r="K407" t="str">
        <f>VLOOKUP($B407,Raw!$B$2:$DG$512,34,0)</f>
        <v>0</v>
      </c>
      <c r="L407" t="str">
        <f>VLOOKUP($B407,Raw!$B$2:$DG$512,35,0)</f>
        <v>21.1</v>
      </c>
      <c r="M407" t="str">
        <f>VLOOKUP($B407,Raw!$B$2:$DG$512,36,0)</f>
        <v>116.41</v>
      </c>
      <c r="N407" t="str">
        <f>VLOOKUP($B407,Raw!$B$2:$DG$512,37,0)</f>
        <v>6578.03</v>
      </c>
    </row>
    <row r="408" spans="1:14" x14ac:dyDescent="0.3">
      <c r="A408" t="str">
        <f>INDEX(Raw!$B$2:$C$512,MATCH('DPMS - Breakup of AUM - NA'!$B408,Raw!$B$2:$B$512,0),2)</f>
        <v>INP000006925</v>
      </c>
      <c r="B408" s="1" t="s">
        <v>6728</v>
      </c>
      <c r="C408" t="str">
        <f>VLOOKUP($B408,Raw!$B$2:$DG$512,26,0)</f>
        <v>361.81</v>
      </c>
      <c r="D408" t="str">
        <f>VLOOKUP($B408,Raw!$B$2:$DG$512,27,0)</f>
        <v>0</v>
      </c>
      <c r="E408" t="str">
        <f>VLOOKUP($B408,Raw!$B$2:$DG$512,28,0)</f>
        <v>0</v>
      </c>
      <c r="F408" t="str">
        <f>VLOOKUP($B408,Raw!$B$2:$DG$512,29,0)</f>
        <v>0</v>
      </c>
      <c r="G408" t="str">
        <f>VLOOKUP($B408,Raw!$B$2:$DG$512,30,0)</f>
        <v>0</v>
      </c>
      <c r="H408" t="str">
        <f>VLOOKUP($B408,Raw!$B$2:$DG$512,31,0)</f>
        <v>0</v>
      </c>
      <c r="I408" t="str">
        <f>VLOOKUP($B408,Raw!$B$2:$DG$512,32,0)</f>
        <v>0</v>
      </c>
      <c r="J408" t="str">
        <f>VLOOKUP($B408,Raw!$B$2:$DG$512,33,0)</f>
        <v>0</v>
      </c>
      <c r="K408" t="str">
        <f>VLOOKUP($B408,Raw!$B$2:$DG$512,34,0)</f>
        <v>0</v>
      </c>
      <c r="L408" t="str">
        <f>VLOOKUP($B408,Raw!$B$2:$DG$512,35,0)</f>
        <v>1.45</v>
      </c>
      <c r="M408" t="str">
        <f>VLOOKUP($B408,Raw!$B$2:$DG$512,36,0)</f>
        <v>2.19</v>
      </c>
      <c r="N408" t="str">
        <f>VLOOKUP($B408,Raw!$B$2:$DG$512,37,0)</f>
        <v>365.45</v>
      </c>
    </row>
    <row r="409" spans="1:14" x14ac:dyDescent="0.3">
      <c r="A409" t="str">
        <f>INDEX(Raw!$B$2:$C$512,MATCH('DPMS - Breakup of AUM - NA'!$B409,Raw!$B$2:$B$512,0),2)</f>
        <v>INP000007979</v>
      </c>
      <c r="B409" s="1" t="s">
        <v>6745</v>
      </c>
      <c r="C409" t="str">
        <f>VLOOKUP($B409,Raw!$B$2:$DG$512,26,0)</f>
        <v>167.33</v>
      </c>
      <c r="D409" t="str">
        <f>VLOOKUP($B409,Raw!$B$2:$DG$512,27,0)</f>
        <v>0</v>
      </c>
      <c r="E409" t="str">
        <f>VLOOKUP($B409,Raw!$B$2:$DG$512,28,0)</f>
        <v>0</v>
      </c>
      <c r="F409" t="str">
        <f>VLOOKUP($B409,Raw!$B$2:$DG$512,29,0)</f>
        <v>0</v>
      </c>
      <c r="G409" t="str">
        <f>VLOOKUP($B409,Raw!$B$2:$DG$512,30,0)</f>
        <v>0</v>
      </c>
      <c r="H409" t="str">
        <f>VLOOKUP($B409,Raw!$B$2:$DG$512,31,0)</f>
        <v>0</v>
      </c>
      <c r="I409" t="str">
        <f>VLOOKUP($B409,Raw!$B$2:$DG$512,32,0)</f>
        <v>0</v>
      </c>
      <c r="J409" t="str">
        <f>VLOOKUP($B409,Raw!$B$2:$DG$512,33,0)</f>
        <v>0</v>
      </c>
      <c r="K409" t="str">
        <f>VLOOKUP($B409,Raw!$B$2:$DG$512,34,0)</f>
        <v>0</v>
      </c>
      <c r="L409" t="str">
        <f>VLOOKUP($B409,Raw!$B$2:$DG$512,35,0)</f>
        <v>1.17</v>
      </c>
      <c r="M409" t="str">
        <f>VLOOKUP($B409,Raw!$B$2:$DG$512,36,0)</f>
        <v>23.47</v>
      </c>
      <c r="N409" t="str">
        <f>VLOOKUP($B409,Raw!$B$2:$DG$512,37,0)</f>
        <v>191.97</v>
      </c>
    </row>
    <row r="410" spans="1:14" x14ac:dyDescent="0.3">
      <c r="A410" t="str">
        <f>INDEX(Raw!$B$2:$C$512,MATCH('DPMS - Breakup of AUM - NA'!$B410,Raw!$B$2:$B$512,0),2)</f>
        <v>INP000008516</v>
      </c>
      <c r="B410" s="1" t="s">
        <v>6760</v>
      </c>
      <c r="C410" t="str">
        <f>VLOOKUP($B410,Raw!$B$2:$DG$512,26,0)</f>
        <v>2.82</v>
      </c>
      <c r="D410" t="str">
        <f>VLOOKUP($B410,Raw!$B$2:$DG$512,27,0)</f>
        <v>0</v>
      </c>
      <c r="E410" t="str">
        <f>VLOOKUP($B410,Raw!$B$2:$DG$512,28,0)</f>
        <v>0</v>
      </c>
      <c r="F410" t="str">
        <f>VLOOKUP($B410,Raw!$B$2:$DG$512,29,0)</f>
        <v>0</v>
      </c>
      <c r="G410" t="str">
        <f>VLOOKUP($B410,Raw!$B$2:$DG$512,30,0)</f>
        <v>0</v>
      </c>
      <c r="H410" t="str">
        <f>VLOOKUP($B410,Raw!$B$2:$DG$512,31,0)</f>
        <v>0</v>
      </c>
      <c r="I410" t="str">
        <f>VLOOKUP($B410,Raw!$B$2:$DG$512,32,0)</f>
        <v>0</v>
      </c>
      <c r="J410" t="str">
        <f>VLOOKUP($B410,Raw!$B$2:$DG$512,33,0)</f>
        <v>0</v>
      </c>
      <c r="K410" t="str">
        <f>VLOOKUP($B410,Raw!$B$2:$DG$512,34,0)</f>
        <v>0</v>
      </c>
      <c r="L410" t="str">
        <f>VLOOKUP($B410,Raw!$B$2:$DG$512,35,0)</f>
        <v>0</v>
      </c>
      <c r="M410" t="str">
        <f>VLOOKUP($B410,Raw!$B$2:$DG$512,36,0)</f>
        <v>0.34</v>
      </c>
      <c r="N410" t="str">
        <f>VLOOKUP($B410,Raw!$B$2:$DG$512,37,0)</f>
        <v>3.16</v>
      </c>
    </row>
    <row r="411" spans="1:14" x14ac:dyDescent="0.3">
      <c r="A411" t="str">
        <f>INDEX(Raw!$B$2:$C$512,MATCH('DPMS - Breakup of AUM - NA'!$B411,Raw!$B$2:$B$512,0),2)</f>
        <v>INP000007483</v>
      </c>
      <c r="B411" s="1" t="s">
        <v>6770</v>
      </c>
      <c r="C411" t="str">
        <f>VLOOKUP($B411,Raw!$B$2:$DG$512,26,0)</f>
        <v>0</v>
      </c>
      <c r="D411" t="str">
        <f>VLOOKUP($B411,Raw!$B$2:$DG$512,27,0)</f>
        <v>0</v>
      </c>
      <c r="E411" t="str">
        <f>VLOOKUP($B411,Raw!$B$2:$DG$512,28,0)</f>
        <v>0</v>
      </c>
      <c r="F411" t="str">
        <f>VLOOKUP($B411,Raw!$B$2:$DG$512,29,0)</f>
        <v>0</v>
      </c>
      <c r="G411" t="str">
        <f>VLOOKUP($B411,Raw!$B$2:$DG$512,30,0)</f>
        <v>0</v>
      </c>
      <c r="H411" t="str">
        <f>VLOOKUP($B411,Raw!$B$2:$DG$512,31,0)</f>
        <v>0</v>
      </c>
      <c r="I411" t="str">
        <f>VLOOKUP($B411,Raw!$B$2:$DG$512,32,0)</f>
        <v>0</v>
      </c>
      <c r="J411" t="str">
        <f>VLOOKUP($B411,Raw!$B$2:$DG$512,33,0)</f>
        <v>0</v>
      </c>
      <c r="K411" t="str">
        <f>VLOOKUP($B411,Raw!$B$2:$DG$512,34,0)</f>
        <v>0</v>
      </c>
      <c r="L411" t="str">
        <f>VLOOKUP($B411,Raw!$B$2:$DG$512,35,0)</f>
        <v>0</v>
      </c>
      <c r="M411" t="str">
        <f>VLOOKUP($B411,Raw!$B$2:$DG$512,36,0)</f>
        <v>0</v>
      </c>
      <c r="N411" t="str">
        <f>VLOOKUP($B411,Raw!$B$2:$DG$512,37,0)</f>
        <v>0</v>
      </c>
    </row>
    <row r="412" spans="1:14" x14ac:dyDescent="0.3">
      <c r="A412" t="str">
        <f>INDEX(Raw!$B$2:$C$512,MATCH('DPMS - Breakup of AUM - NA'!$B412,Raw!$B$2:$B$512,0),2)</f>
        <v>INP000000936</v>
      </c>
      <c r="B412" s="1" t="s">
        <v>6783</v>
      </c>
      <c r="C412" t="str">
        <f>VLOOKUP($B412,Raw!$B$2:$DG$512,26,0)</f>
        <v>364.55041</v>
      </c>
      <c r="D412" t="str">
        <f>VLOOKUP($B412,Raw!$B$2:$DG$512,27,0)</f>
        <v>0</v>
      </c>
      <c r="E412" t="str">
        <f>VLOOKUP($B412,Raw!$B$2:$DG$512,28,0)</f>
        <v>0</v>
      </c>
      <c r="F412" t="str">
        <f>VLOOKUP($B412,Raw!$B$2:$DG$512,29,0)</f>
        <v>0</v>
      </c>
      <c r="G412" t="str">
        <f>VLOOKUP($B412,Raw!$B$2:$DG$512,30,0)</f>
        <v>0</v>
      </c>
      <c r="H412" t="str">
        <f>VLOOKUP($B412,Raw!$B$2:$DG$512,31,0)</f>
        <v>0</v>
      </c>
      <c r="I412" t="str">
        <f>VLOOKUP($B412,Raw!$B$2:$DG$512,32,0)</f>
        <v>0</v>
      </c>
      <c r="J412" t="str">
        <f>VLOOKUP($B412,Raw!$B$2:$DG$512,33,0)</f>
        <v>0</v>
      </c>
      <c r="K412" t="str">
        <f>VLOOKUP($B412,Raw!$B$2:$DG$512,34,0)</f>
        <v>0</v>
      </c>
      <c r="L412" t="str">
        <f>VLOOKUP($B412,Raw!$B$2:$DG$512,35,0)</f>
        <v>34.03794</v>
      </c>
      <c r="M412" t="str">
        <f>VLOOKUP($B412,Raw!$B$2:$DG$512,36,0)</f>
        <v>35.3315</v>
      </c>
      <c r="N412" t="str">
        <f>VLOOKUP($B412,Raw!$B$2:$DG$512,37,0)</f>
        <v>433.91985</v>
      </c>
    </row>
    <row r="413" spans="1:14" x14ac:dyDescent="0.3">
      <c r="A413" t="str">
        <f>INDEX(Raw!$B$2:$C$512,MATCH('DPMS - Breakup of AUM - NA'!$B413,Raw!$B$2:$B$512,0),2)</f>
        <v>INP000007872</v>
      </c>
      <c r="B413" s="1" t="s">
        <v>6796</v>
      </c>
      <c r="C413" t="str">
        <f>VLOOKUP($B413,Raw!$B$2:$DG$512,26,0)</f>
        <v>0</v>
      </c>
      <c r="D413" t="str">
        <f>VLOOKUP($B413,Raw!$B$2:$DG$512,27,0)</f>
        <v>0</v>
      </c>
      <c r="E413" t="str">
        <f>VLOOKUP($B413,Raw!$B$2:$DG$512,28,0)</f>
        <v>0</v>
      </c>
      <c r="F413" t="str">
        <f>VLOOKUP($B413,Raw!$B$2:$DG$512,29,0)</f>
        <v>0</v>
      </c>
      <c r="G413" t="str">
        <f>VLOOKUP($B413,Raw!$B$2:$DG$512,30,0)</f>
        <v>0</v>
      </c>
      <c r="H413" t="str">
        <f>VLOOKUP($B413,Raw!$B$2:$DG$512,31,0)</f>
        <v>0</v>
      </c>
      <c r="I413" t="str">
        <f>VLOOKUP($B413,Raw!$B$2:$DG$512,32,0)</f>
        <v>0</v>
      </c>
      <c r="J413" t="str">
        <f>VLOOKUP($B413,Raw!$B$2:$DG$512,33,0)</f>
        <v>0</v>
      </c>
      <c r="K413" t="str">
        <f>VLOOKUP($B413,Raw!$B$2:$DG$512,34,0)</f>
        <v>0</v>
      </c>
      <c r="L413" t="str">
        <f>VLOOKUP($B413,Raw!$B$2:$DG$512,35,0)</f>
        <v>0</v>
      </c>
      <c r="M413" t="str">
        <f>VLOOKUP($B413,Raw!$B$2:$DG$512,36,0)</f>
        <v>0</v>
      </c>
      <c r="N413" t="str">
        <f>VLOOKUP($B413,Raw!$B$2:$DG$512,37,0)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25036-0EB5-4B3B-ABCB-B81C56BBB49E}">
  <dimension ref="A1:H413"/>
  <sheetViews>
    <sheetView tabSelected="1" workbookViewId="0">
      <selection activeCell="H6" sqref="H6"/>
    </sheetView>
  </sheetViews>
  <sheetFormatPr defaultRowHeight="14.4" x14ac:dyDescent="0.3"/>
  <cols>
    <col min="1" max="1" width="19.21875" customWidth="1"/>
    <col min="2" max="2" width="52.109375" customWidth="1"/>
    <col min="3" max="3" width="24" bestFit="1" customWidth="1"/>
    <col min="4" max="4" width="25.6640625" bestFit="1" customWidth="1"/>
    <col min="5" max="5" width="26.6640625" bestFit="1" customWidth="1"/>
    <col min="6" max="6" width="20.109375" bestFit="1" customWidth="1"/>
    <col min="7" max="7" width="21.77734375" bestFit="1" customWidth="1"/>
    <col min="8" max="8" width="22.77734375" bestFit="1" customWidth="1"/>
  </cols>
  <sheetData>
    <row r="1" spans="1:8" x14ac:dyDescent="0.3">
      <c r="A1" s="41" t="s">
        <v>1</v>
      </c>
      <c r="B1" s="3" t="s">
        <v>0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</row>
    <row r="2" spans="1:8" x14ac:dyDescent="0.3">
      <c r="A2" t="str">
        <f>INDEX(Raw!$B$2:$C$512,MATCH('DPMS - Breakup of AUM - NA'!$B2,Raw!$B$2:$B$512,0),2)</f>
        <v>INP000008464</v>
      </c>
      <c r="B2" s="1" t="s">
        <v>110</v>
      </c>
      <c r="C2" t="str">
        <f>VLOOKUP($B2,Raw!$B$2:$DG$512,91,0)</f>
        <v>0</v>
      </c>
      <c r="D2" t="str">
        <f>VLOOKUP($B2,Raw!$B$2:$DG$512,92,0)</f>
        <v>0</v>
      </c>
      <c r="E2" t="str">
        <f>VLOOKUP($B2,Raw!$B$2:$DG$512,93,0)</f>
        <v>0</v>
      </c>
      <c r="F2" t="str">
        <f>VLOOKUP($B2,Raw!$B$2:$DG$512,94,0)</f>
        <v>0</v>
      </c>
      <c r="G2" t="str">
        <f>VLOOKUP($B2,Raw!$B$2:$DG$512,95,0)</f>
        <v>0</v>
      </c>
      <c r="H2" t="str">
        <f>VLOOKUP($B2,Raw!$B$2:$DG$512,96,0)</f>
        <v>0</v>
      </c>
    </row>
    <row r="3" spans="1:8" x14ac:dyDescent="0.3">
      <c r="A3" t="str">
        <f>INDEX(Raw!$B$2:$C$512,MATCH('DPMS - Breakup of AUM - NA'!$B3,Raw!$B$2:$B$512,0),2)</f>
        <v>INP000005190</v>
      </c>
      <c r="B3" s="1" t="s">
        <v>131</v>
      </c>
      <c r="C3" t="str">
        <f>VLOOKUP($B3,Raw!$B$2:$DG$512,91,0)</f>
        <v>0</v>
      </c>
      <c r="D3" t="str">
        <f>VLOOKUP($B3,Raw!$B$2:$DG$512,92,0)</f>
        <v>0</v>
      </c>
      <c r="E3" t="str">
        <f>VLOOKUP($B3,Raw!$B$2:$DG$512,93,0)</f>
        <v>0</v>
      </c>
      <c r="F3" t="str">
        <f>VLOOKUP($B3,Raw!$B$2:$DG$512,94,0)</f>
        <v>0</v>
      </c>
      <c r="G3" t="str">
        <f>VLOOKUP($B3,Raw!$B$2:$DG$512,95,0)</f>
        <v>0</v>
      </c>
      <c r="H3" t="str">
        <f>VLOOKUP($B3,Raw!$B$2:$DG$512,96,0)</f>
        <v>0</v>
      </c>
    </row>
    <row r="4" spans="1:8" x14ac:dyDescent="0.3">
      <c r="A4" t="str">
        <f>INDEX(Raw!$B$2:$C$512,MATCH('DPMS - Breakup of AUM - NA'!$B4,Raw!$B$2:$B$512,0),2)</f>
        <v>INP000008640</v>
      </c>
      <c r="B4" s="1" t="s">
        <v>150</v>
      </c>
      <c r="C4" t="str">
        <f>VLOOKUP($B4,Raw!$B$2:$DG$512,91,0)</f>
        <v>0</v>
      </c>
      <c r="D4" t="str">
        <f>VLOOKUP($B4,Raw!$B$2:$DG$512,92,0)</f>
        <v>0</v>
      </c>
      <c r="E4" t="str">
        <f>VLOOKUP($B4,Raw!$B$2:$DG$512,93,0)</f>
        <v>0</v>
      </c>
      <c r="F4" t="str">
        <f>VLOOKUP($B4,Raw!$B$2:$DG$512,94,0)</f>
        <v>0</v>
      </c>
      <c r="G4" t="str">
        <f>VLOOKUP($B4,Raw!$B$2:$DG$512,95,0)</f>
        <v>0</v>
      </c>
      <c r="H4" t="str">
        <f>VLOOKUP($B4,Raw!$B$2:$DG$512,96,0)</f>
        <v>0</v>
      </c>
    </row>
    <row r="5" spans="1:8" x14ac:dyDescent="0.3">
      <c r="A5" t="str">
        <f>INDEX(Raw!$B$2:$C$512,MATCH('DPMS - Breakup of AUM - NA'!$B5,Raw!$B$2:$B$512,0),2)</f>
        <v>INP000004565</v>
      </c>
      <c r="B5" s="1" t="s">
        <v>166</v>
      </c>
      <c r="C5" t="str">
        <f>VLOOKUP($B5,Raw!$B$2:$DG$512,91,0)</f>
        <v>0</v>
      </c>
      <c r="D5" t="str">
        <f>VLOOKUP($B5,Raw!$B$2:$DG$512,92,0)</f>
        <v>0</v>
      </c>
      <c r="E5" t="str">
        <f>VLOOKUP($B5,Raw!$B$2:$DG$512,93,0)</f>
        <v>0</v>
      </c>
      <c r="F5" t="str">
        <f>VLOOKUP($B5,Raw!$B$2:$DG$512,94,0)</f>
        <v>0</v>
      </c>
      <c r="G5" t="str">
        <f>VLOOKUP($B5,Raw!$B$2:$DG$512,95,0)</f>
        <v>0</v>
      </c>
      <c r="H5" t="str">
        <f>VLOOKUP($B5,Raw!$B$2:$DG$512,96,0)</f>
        <v>0</v>
      </c>
    </row>
    <row r="6" spans="1:8" x14ac:dyDescent="0.3">
      <c r="A6" t="str">
        <f>INDEX(Raw!$B$2:$C$512,MATCH('DPMS - Breakup of AUM - NA'!$B6,Raw!$B$2:$B$512,0),2)</f>
        <v>INP000005874</v>
      </c>
      <c r="B6" s="1" t="s">
        <v>193</v>
      </c>
      <c r="C6" t="str">
        <f>VLOOKUP($B6,Raw!$B$2:$DG$512,91,0)</f>
        <v>547.01</v>
      </c>
      <c r="D6" t="str">
        <f>VLOOKUP($B6,Raw!$B$2:$DG$512,92,0)</f>
        <v>634.56</v>
      </c>
      <c r="E6" t="str">
        <f>VLOOKUP($B6,Raw!$B$2:$DG$512,93,0)</f>
        <v>-87.55</v>
      </c>
      <c r="F6" t="str">
        <f>VLOOKUP($B6,Raw!$B$2:$DG$512,94,0)</f>
        <v>1753.75</v>
      </c>
      <c r="G6" t="str">
        <f>VLOOKUP($B6,Raw!$B$2:$DG$512,95,0)</f>
        <v>2638.5</v>
      </c>
      <c r="H6" t="str">
        <f>VLOOKUP($B6,Raw!$B$2:$DG$512,96,0)</f>
        <v>-884.75</v>
      </c>
    </row>
    <row r="7" spans="1:8" x14ac:dyDescent="0.3">
      <c r="A7" t="str">
        <f>INDEX(Raw!$B$2:$C$512,MATCH('DPMS - Breakup of AUM - NA'!$B7,Raw!$B$2:$B$512,0),2)</f>
        <v>INP000004730</v>
      </c>
      <c r="B7" s="1" t="s">
        <v>242</v>
      </c>
      <c r="C7" t="str">
        <f>VLOOKUP($B7,Raw!$B$2:$DG$512,91,0)</f>
        <v>0</v>
      </c>
      <c r="D7" t="str">
        <f>VLOOKUP($B7,Raw!$B$2:$DG$512,92,0)</f>
        <v>0</v>
      </c>
      <c r="E7" t="str">
        <f>VLOOKUP($B7,Raw!$B$2:$DG$512,93,0)</f>
        <v>0</v>
      </c>
      <c r="F7" t="str">
        <f>VLOOKUP($B7,Raw!$B$2:$DG$512,94,0)</f>
        <v>0</v>
      </c>
      <c r="G7" t="str">
        <f>VLOOKUP($B7,Raw!$B$2:$DG$512,95,0)</f>
        <v>0</v>
      </c>
      <c r="H7" t="str">
        <f>VLOOKUP($B7,Raw!$B$2:$DG$512,96,0)</f>
        <v>0</v>
      </c>
    </row>
    <row r="8" spans="1:8" x14ac:dyDescent="0.3">
      <c r="A8" t="str">
        <f>INDEX(Raw!$B$2:$C$512,MATCH('DPMS - Breakup of AUM - NA'!$B8,Raw!$B$2:$B$512,0),2)</f>
        <v>INP000003674</v>
      </c>
      <c r="B8" s="1" t="s">
        <v>255</v>
      </c>
      <c r="C8" t="str">
        <f>VLOOKUP($B8,Raw!$B$2:$DG$512,91,0)</f>
        <v>0</v>
      </c>
      <c r="D8" t="str">
        <f>VLOOKUP($B8,Raw!$B$2:$DG$512,92,0)</f>
        <v>0</v>
      </c>
      <c r="E8" t="str">
        <f>VLOOKUP($B8,Raw!$B$2:$DG$512,93,0)</f>
        <v>0</v>
      </c>
      <c r="F8" t="str">
        <f>VLOOKUP($B8,Raw!$B$2:$DG$512,94,0)</f>
        <v>0</v>
      </c>
      <c r="G8" t="str">
        <f>VLOOKUP($B8,Raw!$B$2:$DG$512,95,0)</f>
        <v>0</v>
      </c>
      <c r="H8" t="str">
        <f>VLOOKUP($B8,Raw!$B$2:$DG$512,96,0)</f>
        <v>0</v>
      </c>
    </row>
    <row r="9" spans="1:8" x14ac:dyDescent="0.3">
      <c r="A9" t="str">
        <f>INDEX(Raw!$B$2:$C$512,MATCH('DPMS - Breakup of AUM - NA'!$B9,Raw!$B$2:$B$512,0),2)</f>
        <v>INP000004599</v>
      </c>
      <c r="B9" s="1" t="s">
        <v>271</v>
      </c>
      <c r="C9" t="str">
        <f>VLOOKUP($B9,Raw!$B$2:$DG$512,91,0)</f>
        <v>0</v>
      </c>
      <c r="D9" t="str">
        <f>VLOOKUP($B9,Raw!$B$2:$DG$512,92,0)</f>
        <v>0</v>
      </c>
      <c r="E9" t="str">
        <f>VLOOKUP($B9,Raw!$B$2:$DG$512,93,0)</f>
        <v>0</v>
      </c>
      <c r="F9" t="str">
        <f>VLOOKUP($B9,Raw!$B$2:$DG$512,94,0)</f>
        <v>0</v>
      </c>
      <c r="G9" t="str">
        <f>VLOOKUP($B9,Raw!$B$2:$DG$512,95,0)</f>
        <v>0</v>
      </c>
      <c r="H9" t="str">
        <f>VLOOKUP($B9,Raw!$B$2:$DG$512,96,0)</f>
        <v>0</v>
      </c>
    </row>
    <row r="10" spans="1:8" x14ac:dyDescent="0.3">
      <c r="A10" t="str">
        <f>INDEX(Raw!$B$2:$C$512,MATCH('DPMS - Breakup of AUM - NA'!$B10,Raw!$B$2:$B$512,0),2)</f>
        <v>INP000008224</v>
      </c>
      <c r="B10" s="1" t="s">
        <v>302</v>
      </c>
      <c r="C10" t="str">
        <f>VLOOKUP($B10,Raw!$B$2:$DG$512,91,0)</f>
        <v>0</v>
      </c>
      <c r="D10" t="str">
        <f>VLOOKUP($B10,Raw!$B$2:$DG$512,92,0)</f>
        <v>0</v>
      </c>
      <c r="E10" t="str">
        <f>VLOOKUP($B10,Raw!$B$2:$DG$512,93,0)</f>
        <v>0</v>
      </c>
      <c r="F10" t="str">
        <f>VLOOKUP($B10,Raw!$B$2:$DG$512,94,0)</f>
        <v>0</v>
      </c>
      <c r="G10" t="str">
        <f>VLOOKUP($B10,Raw!$B$2:$DG$512,95,0)</f>
        <v>0</v>
      </c>
      <c r="H10" t="str">
        <f>VLOOKUP($B10,Raw!$B$2:$DG$512,96,0)</f>
        <v>0</v>
      </c>
    </row>
    <row r="11" spans="1:8" x14ac:dyDescent="0.3">
      <c r="A11" t="str">
        <f>INDEX(Raw!$B$2:$C$512,MATCH('DPMS - Breakup of AUM - NA'!$B11,Raw!$B$2:$B$512,0),2)</f>
        <v>INP000006457</v>
      </c>
      <c r="B11" s="1" t="s">
        <v>312</v>
      </c>
      <c r="C11" t="str">
        <f>VLOOKUP($B11,Raw!$B$2:$DG$512,91,0)</f>
        <v>0</v>
      </c>
      <c r="D11" t="str">
        <f>VLOOKUP($B11,Raw!$B$2:$DG$512,92,0)</f>
        <v>0</v>
      </c>
      <c r="E11" t="str">
        <f>VLOOKUP($B11,Raw!$B$2:$DG$512,93,0)</f>
        <v>0</v>
      </c>
      <c r="F11" t="str">
        <f>VLOOKUP($B11,Raw!$B$2:$DG$512,94,0)</f>
        <v>0</v>
      </c>
      <c r="G11" t="str">
        <f>VLOOKUP($B11,Raw!$B$2:$DG$512,95,0)</f>
        <v>0</v>
      </c>
      <c r="H11" t="str">
        <f>VLOOKUP($B11,Raw!$B$2:$DG$512,96,0)</f>
        <v>0</v>
      </c>
    </row>
    <row r="12" spans="1:8" x14ac:dyDescent="0.3">
      <c r="A12" t="str">
        <f>INDEX(Raw!$B$2:$C$512,MATCH('DPMS - Breakup of AUM - NA'!$B12,Raw!$B$2:$B$512,0),2)</f>
        <v>INP000006484</v>
      </c>
      <c r="B12" s="1" t="s">
        <v>343</v>
      </c>
      <c r="C12" t="str">
        <f>VLOOKUP($B12,Raw!$B$2:$DG$512,91,0)</f>
        <v>0</v>
      </c>
      <c r="D12" t="str">
        <f>VLOOKUP($B12,Raw!$B$2:$DG$512,92,0)</f>
        <v>0</v>
      </c>
      <c r="E12" t="str">
        <f>VLOOKUP($B12,Raw!$B$2:$DG$512,93,0)</f>
        <v>0</v>
      </c>
      <c r="F12" t="str">
        <f>VLOOKUP($B12,Raw!$B$2:$DG$512,94,0)</f>
        <v>0</v>
      </c>
      <c r="G12" t="str">
        <f>VLOOKUP($B12,Raw!$B$2:$DG$512,95,0)</f>
        <v>0</v>
      </c>
      <c r="H12" t="str">
        <f>VLOOKUP($B12,Raw!$B$2:$DG$512,96,0)</f>
        <v>0</v>
      </c>
    </row>
    <row r="13" spans="1:8" x14ac:dyDescent="0.3">
      <c r="A13" t="str">
        <f>INDEX(Raw!$B$2:$C$512,MATCH('DPMS - Breakup of AUM - NA'!$B13,Raw!$B$2:$B$512,0),2)</f>
        <v>INP000004904</v>
      </c>
      <c r="B13" s="1" t="s">
        <v>364</v>
      </c>
      <c r="C13" t="str">
        <f>VLOOKUP($B13,Raw!$B$2:$DG$512,91,0)</f>
        <v>0</v>
      </c>
      <c r="D13" t="str">
        <f>VLOOKUP($B13,Raw!$B$2:$DG$512,92,0)</f>
        <v>0</v>
      </c>
      <c r="E13" t="str">
        <f>VLOOKUP($B13,Raw!$B$2:$DG$512,93,0)</f>
        <v>0</v>
      </c>
      <c r="F13" t="str">
        <f>VLOOKUP($B13,Raw!$B$2:$DG$512,94,0)</f>
        <v>0</v>
      </c>
      <c r="G13" t="str">
        <f>VLOOKUP($B13,Raw!$B$2:$DG$512,95,0)</f>
        <v>0</v>
      </c>
      <c r="H13" t="str">
        <f>VLOOKUP($B13,Raw!$B$2:$DG$512,96,0)</f>
        <v>0</v>
      </c>
    </row>
    <row r="14" spans="1:8" x14ac:dyDescent="0.3">
      <c r="A14" t="str">
        <f>INDEX(Raw!$B$2:$C$512,MATCH('DPMS - Breakup of AUM - NA'!$B14,Raw!$B$2:$B$512,0),2)</f>
        <v>INP000004037</v>
      </c>
      <c r="B14" s="1" t="s">
        <v>380</v>
      </c>
      <c r="C14" t="str">
        <f>VLOOKUP($B14,Raw!$B$2:$DG$512,91,0)</f>
        <v>0</v>
      </c>
      <c r="D14" t="str">
        <f>VLOOKUP($B14,Raw!$B$2:$DG$512,92,0)</f>
        <v>0</v>
      </c>
      <c r="E14" t="str">
        <f>VLOOKUP($B14,Raw!$B$2:$DG$512,93,0)</f>
        <v>0</v>
      </c>
      <c r="F14" t="str">
        <f>VLOOKUP($B14,Raw!$B$2:$DG$512,94,0)</f>
        <v>0</v>
      </c>
      <c r="G14" t="str">
        <f>VLOOKUP($B14,Raw!$B$2:$DG$512,95,0)</f>
        <v>0</v>
      </c>
      <c r="H14" t="str">
        <f>VLOOKUP($B14,Raw!$B$2:$DG$512,96,0)</f>
        <v>0</v>
      </c>
    </row>
    <row r="15" spans="1:8" x14ac:dyDescent="0.3">
      <c r="A15" t="str">
        <f>INDEX(Raw!$B$2:$C$512,MATCH('DPMS - Breakup of AUM - NA'!$B15,Raw!$B$2:$B$512,0),2)</f>
        <v>INP000007492</v>
      </c>
      <c r="B15" s="1" t="s">
        <v>403</v>
      </c>
      <c r="C15" t="str">
        <f>VLOOKUP($B15,Raw!$B$2:$DG$512,91,0)</f>
        <v>0</v>
      </c>
      <c r="D15" t="str">
        <f>VLOOKUP($B15,Raw!$B$2:$DG$512,92,0)</f>
        <v>0</v>
      </c>
      <c r="E15" t="str">
        <f>VLOOKUP($B15,Raw!$B$2:$DG$512,93,0)</f>
        <v>0</v>
      </c>
      <c r="F15" t="str">
        <f>VLOOKUP($B15,Raw!$B$2:$DG$512,94,0)</f>
        <v>0</v>
      </c>
      <c r="G15" t="str">
        <f>VLOOKUP($B15,Raw!$B$2:$DG$512,95,0)</f>
        <v>0</v>
      </c>
      <c r="H15" t="str">
        <f>VLOOKUP($B15,Raw!$B$2:$DG$512,96,0)</f>
        <v>0</v>
      </c>
    </row>
    <row r="16" spans="1:8" x14ac:dyDescent="0.3">
      <c r="A16" t="str">
        <f>INDEX(Raw!$B$2:$C$512,MATCH('DPMS - Breakup of AUM - NA'!$B16,Raw!$B$2:$B$512,0),2)</f>
        <v>INP000004854</v>
      </c>
      <c r="B16" s="1" t="s">
        <v>423</v>
      </c>
      <c r="C16" t="str">
        <f>VLOOKUP($B16,Raw!$B$2:$DG$512,91,0)</f>
        <v>0</v>
      </c>
      <c r="D16" t="str">
        <f>VLOOKUP($B16,Raw!$B$2:$DG$512,92,0)</f>
        <v>0</v>
      </c>
      <c r="E16" t="str">
        <f>VLOOKUP($B16,Raw!$B$2:$DG$512,93,0)</f>
        <v>0</v>
      </c>
      <c r="F16" t="str">
        <f>VLOOKUP($B16,Raw!$B$2:$DG$512,94,0)</f>
        <v>0</v>
      </c>
      <c r="G16" t="str">
        <f>VLOOKUP($B16,Raw!$B$2:$DG$512,95,0)</f>
        <v>0</v>
      </c>
      <c r="H16" t="str">
        <f>VLOOKUP($B16,Raw!$B$2:$DG$512,96,0)</f>
        <v>0</v>
      </c>
    </row>
    <row r="17" spans="1:8" x14ac:dyDescent="0.3">
      <c r="A17" t="str">
        <f>INDEX(Raw!$B$2:$C$512,MATCH('DPMS - Breakup of AUM - NA'!$B17,Raw!$B$2:$B$512,0),2)</f>
        <v>INP000006350</v>
      </c>
      <c r="B17" s="1" t="s">
        <v>439</v>
      </c>
      <c r="C17" t="str">
        <f>VLOOKUP($B17,Raw!$B$2:$DG$512,91,0)</f>
        <v>0</v>
      </c>
      <c r="D17" t="str">
        <f>VLOOKUP($B17,Raw!$B$2:$DG$512,92,0)</f>
        <v>0</v>
      </c>
      <c r="E17" t="str">
        <f>VLOOKUP($B17,Raw!$B$2:$DG$512,93,0)</f>
        <v>0</v>
      </c>
      <c r="F17" t="str">
        <f>VLOOKUP($B17,Raw!$B$2:$DG$512,94,0)</f>
        <v>0</v>
      </c>
      <c r="G17" t="str">
        <f>VLOOKUP($B17,Raw!$B$2:$DG$512,95,0)</f>
        <v>0</v>
      </c>
      <c r="H17" t="str">
        <f>VLOOKUP($B17,Raw!$B$2:$DG$512,96,0)</f>
        <v>0</v>
      </c>
    </row>
    <row r="18" spans="1:8" x14ac:dyDescent="0.3">
      <c r="A18" t="str">
        <f>INDEX(Raw!$B$2:$C$512,MATCH('DPMS - Breakup of AUM - NA'!$B18,Raw!$B$2:$B$512,0),2)</f>
        <v>INP000003757</v>
      </c>
      <c r="B18" s="1" t="s">
        <v>447</v>
      </c>
      <c r="C18" t="str">
        <f>VLOOKUP($B18,Raw!$B$2:$DG$512,91,0)</f>
        <v>0</v>
      </c>
      <c r="D18" t="str">
        <f>VLOOKUP($B18,Raw!$B$2:$DG$512,92,0)</f>
        <v>0</v>
      </c>
      <c r="E18" t="str">
        <f>VLOOKUP($B18,Raw!$B$2:$DG$512,93,0)</f>
        <v>0</v>
      </c>
      <c r="F18" t="str">
        <f>VLOOKUP($B18,Raw!$B$2:$DG$512,94,0)</f>
        <v>0</v>
      </c>
      <c r="G18" t="str">
        <f>VLOOKUP($B18,Raw!$B$2:$DG$512,95,0)</f>
        <v>0</v>
      </c>
      <c r="H18" t="str">
        <f>VLOOKUP($B18,Raw!$B$2:$DG$512,96,0)</f>
        <v>0</v>
      </c>
    </row>
    <row r="19" spans="1:8" x14ac:dyDescent="0.3">
      <c r="A19" t="str">
        <f>INDEX(Raw!$B$2:$C$512,MATCH('DPMS - Breakup of AUM - NA'!$B19,Raw!$B$2:$B$512,0),2)</f>
        <v>INP000005349</v>
      </c>
      <c r="B19" s="1" t="s">
        <v>468</v>
      </c>
      <c r="C19" t="str">
        <f>VLOOKUP($B19,Raw!$B$2:$DG$512,91,0)</f>
        <v>0</v>
      </c>
      <c r="D19" t="str">
        <f>VLOOKUP($B19,Raw!$B$2:$DG$512,92,0)</f>
        <v>0</v>
      </c>
      <c r="E19" t="str">
        <f>VLOOKUP($B19,Raw!$B$2:$DG$512,93,0)</f>
        <v>0</v>
      </c>
      <c r="F19" t="str">
        <f>VLOOKUP($B19,Raw!$B$2:$DG$512,94,0)</f>
        <v>0</v>
      </c>
      <c r="G19" t="str">
        <f>VLOOKUP($B19,Raw!$B$2:$DG$512,95,0)</f>
        <v>0</v>
      </c>
      <c r="H19" t="str">
        <f>VLOOKUP($B19,Raw!$B$2:$DG$512,96,0)</f>
        <v>0</v>
      </c>
    </row>
    <row r="20" spans="1:8" x14ac:dyDescent="0.3">
      <c r="A20" t="str">
        <f>INDEX(Raw!$B$2:$C$512,MATCH('DPMS - Breakup of AUM - NA'!$B20,Raw!$B$2:$B$512,0),2)</f>
        <v>INP000004417</v>
      </c>
      <c r="B20" s="1" t="s">
        <v>472</v>
      </c>
      <c r="C20" t="str">
        <f>VLOOKUP($B20,Raw!$B$2:$DG$512,91,0)</f>
        <v>0</v>
      </c>
      <c r="D20" t="str">
        <f>VLOOKUP($B20,Raw!$B$2:$DG$512,92,0)</f>
        <v>0</v>
      </c>
      <c r="E20" t="str">
        <f>VLOOKUP($B20,Raw!$B$2:$DG$512,93,0)</f>
        <v>0</v>
      </c>
      <c r="F20" t="str">
        <f>VLOOKUP($B20,Raw!$B$2:$DG$512,94,0)</f>
        <v>0</v>
      </c>
      <c r="G20" t="str">
        <f>VLOOKUP($B20,Raw!$B$2:$DG$512,95,0)</f>
        <v>0</v>
      </c>
      <c r="H20" t="str">
        <f>VLOOKUP($B20,Raw!$B$2:$DG$512,96,0)</f>
        <v>0</v>
      </c>
    </row>
    <row r="21" spans="1:8" x14ac:dyDescent="0.3">
      <c r="A21" t="str">
        <f>INDEX(Raw!$B$2:$C$512,MATCH('DPMS - Breakup of AUM - NA'!$B21,Raw!$B$2:$B$512,0),2)</f>
        <v>INP000008321</v>
      </c>
      <c r="B21" s="1" t="s">
        <v>491</v>
      </c>
      <c r="C21" t="str">
        <f>VLOOKUP($B21,Raw!$B$2:$DG$512,91,0)</f>
        <v>0</v>
      </c>
      <c r="D21" t="str">
        <f>VLOOKUP($B21,Raw!$B$2:$DG$512,92,0)</f>
        <v>0</v>
      </c>
      <c r="E21" t="str">
        <f>VLOOKUP($B21,Raw!$B$2:$DG$512,93,0)</f>
        <v>0</v>
      </c>
      <c r="F21" t="str">
        <f>VLOOKUP($B21,Raw!$B$2:$DG$512,94,0)</f>
        <v>50</v>
      </c>
      <c r="G21" t="str">
        <f>VLOOKUP($B21,Raw!$B$2:$DG$512,95,0)</f>
        <v>0</v>
      </c>
      <c r="H21" t="str">
        <f>VLOOKUP($B21,Raw!$B$2:$DG$512,96,0)</f>
        <v>50</v>
      </c>
    </row>
    <row r="22" spans="1:8" x14ac:dyDescent="0.3">
      <c r="A22" t="str">
        <f>INDEX(Raw!$B$2:$C$512,MATCH('DPMS - Breakup of AUM - NA'!$B22,Raw!$B$2:$B$512,0),2)</f>
        <v>INP000006077</v>
      </c>
      <c r="B22" s="1" t="s">
        <v>501</v>
      </c>
      <c r="C22" t="str">
        <f>VLOOKUP($B22,Raw!$B$2:$DG$512,91,0)</f>
        <v>0</v>
      </c>
      <c r="D22" t="str">
        <f>VLOOKUP($B22,Raw!$B$2:$DG$512,92,0)</f>
        <v>0</v>
      </c>
      <c r="E22" t="str">
        <f>VLOOKUP($B22,Raw!$B$2:$DG$512,93,0)</f>
        <v>0</v>
      </c>
      <c r="F22" t="str">
        <f>VLOOKUP($B22,Raw!$B$2:$DG$512,94,0)</f>
        <v>0.05</v>
      </c>
      <c r="G22" t="str">
        <f>VLOOKUP($B22,Raw!$B$2:$DG$512,95,0)</f>
        <v>0</v>
      </c>
      <c r="H22" t="str">
        <f>VLOOKUP($B22,Raw!$B$2:$DG$512,96,0)</f>
        <v>0.05</v>
      </c>
    </row>
    <row r="23" spans="1:8" x14ac:dyDescent="0.3">
      <c r="A23" t="str">
        <f>INDEX(Raw!$B$2:$C$512,MATCH('DPMS - Breakup of AUM - NA'!$B23,Raw!$B$2:$B$512,0),2)</f>
        <v>INP000001363</v>
      </c>
      <c r="B23" s="1" t="s">
        <v>533</v>
      </c>
      <c r="C23" t="str">
        <f>VLOOKUP($B23,Raw!$B$2:$DG$512,91,0)</f>
        <v>0</v>
      </c>
      <c r="D23" t="str">
        <f>VLOOKUP($B23,Raw!$B$2:$DG$512,92,0)</f>
        <v>0</v>
      </c>
      <c r="E23" t="str">
        <f>VLOOKUP($B23,Raw!$B$2:$DG$512,93,0)</f>
        <v>0</v>
      </c>
      <c r="F23" t="str">
        <f>VLOOKUP($B23,Raw!$B$2:$DG$512,94,0)</f>
        <v>0</v>
      </c>
      <c r="G23" t="str">
        <f>VLOOKUP($B23,Raw!$B$2:$DG$512,95,0)</f>
        <v>0</v>
      </c>
      <c r="H23" t="str">
        <f>VLOOKUP($B23,Raw!$B$2:$DG$512,96,0)</f>
        <v>0</v>
      </c>
    </row>
    <row r="24" spans="1:8" x14ac:dyDescent="0.3">
      <c r="A24" t="str">
        <f>INDEX(Raw!$B$2:$C$512,MATCH('DPMS - Breakup of AUM - NA'!$B24,Raw!$B$2:$B$512,0),2)</f>
        <v>INP000000365</v>
      </c>
      <c r="B24" s="1" t="s">
        <v>538</v>
      </c>
      <c r="C24" t="str">
        <f>VLOOKUP($B24,Raw!$B$2:$DG$512,91,0)</f>
        <v>0</v>
      </c>
      <c r="D24" t="str">
        <f>VLOOKUP($B24,Raw!$B$2:$DG$512,92,0)</f>
        <v>0</v>
      </c>
      <c r="E24" t="str">
        <f>VLOOKUP($B24,Raw!$B$2:$DG$512,93,0)</f>
        <v>0</v>
      </c>
      <c r="F24" t="str">
        <f>VLOOKUP($B24,Raw!$B$2:$DG$512,94,0)</f>
        <v>0</v>
      </c>
      <c r="G24" t="str">
        <f>VLOOKUP($B24,Raw!$B$2:$DG$512,95,0)</f>
        <v>0</v>
      </c>
      <c r="H24" t="str">
        <f>VLOOKUP($B24,Raw!$B$2:$DG$512,96,0)</f>
        <v>0</v>
      </c>
    </row>
    <row r="25" spans="1:8" x14ac:dyDescent="0.3">
      <c r="A25" t="str">
        <f>INDEX(Raw!$B$2:$C$512,MATCH('DPMS - Breakup of AUM - NA'!$B25,Raw!$B$2:$B$512,0),2)</f>
        <v>INP000003419</v>
      </c>
      <c r="B25" s="1" t="s">
        <v>559</v>
      </c>
      <c r="C25" t="str">
        <f>VLOOKUP($B25,Raw!$B$2:$DG$512,91,0)</f>
        <v>0</v>
      </c>
      <c r="D25" t="str">
        <f>VLOOKUP($B25,Raw!$B$2:$DG$512,92,0)</f>
        <v>0</v>
      </c>
      <c r="E25" t="str">
        <f>VLOOKUP($B25,Raw!$B$2:$DG$512,93,0)</f>
        <v>0</v>
      </c>
      <c r="F25" t="str">
        <f>VLOOKUP($B25,Raw!$B$2:$DG$512,94,0)</f>
        <v>0</v>
      </c>
      <c r="G25" t="str">
        <f>VLOOKUP($B25,Raw!$B$2:$DG$512,95,0)</f>
        <v>0</v>
      </c>
      <c r="H25" t="str">
        <f>VLOOKUP($B25,Raw!$B$2:$DG$512,96,0)</f>
        <v>0</v>
      </c>
    </row>
    <row r="26" spans="1:8" x14ac:dyDescent="0.3">
      <c r="A26" t="str">
        <f>INDEX(Raw!$B$2:$C$512,MATCH('DPMS - Breakup of AUM - NA'!$B26,Raw!$B$2:$B$512,0),2)</f>
        <v>INP000002437</v>
      </c>
      <c r="B26" s="1" t="s">
        <v>584</v>
      </c>
      <c r="C26" t="str">
        <f>VLOOKUP($B26,Raw!$B$2:$DG$512,91,0)</f>
        <v>0</v>
      </c>
      <c r="D26" t="str">
        <f>VLOOKUP($B26,Raw!$B$2:$DG$512,92,0)</f>
        <v>0</v>
      </c>
      <c r="E26" t="str">
        <f>VLOOKUP($B26,Raw!$B$2:$DG$512,93,0)</f>
        <v>0</v>
      </c>
      <c r="F26" t="str">
        <f>VLOOKUP($B26,Raw!$B$2:$DG$512,94,0)</f>
        <v>0</v>
      </c>
      <c r="G26" t="str">
        <f>VLOOKUP($B26,Raw!$B$2:$DG$512,95,0)</f>
        <v>0</v>
      </c>
      <c r="H26" t="str">
        <f>VLOOKUP($B26,Raw!$B$2:$DG$512,96,0)</f>
        <v>0</v>
      </c>
    </row>
    <row r="27" spans="1:8" x14ac:dyDescent="0.3">
      <c r="A27" t="str">
        <f>INDEX(Raw!$B$2:$C$512,MATCH('DPMS - Breakup of AUM - NA'!$B27,Raw!$B$2:$B$512,0),2)</f>
        <v>INP000008589</v>
      </c>
      <c r="B27" s="1" t="s">
        <v>596</v>
      </c>
      <c r="C27" t="str">
        <f>VLOOKUP($B27,Raw!$B$2:$DG$512,91,0)</f>
        <v>0</v>
      </c>
      <c r="D27" t="str">
        <f>VLOOKUP($B27,Raw!$B$2:$DG$512,92,0)</f>
        <v>0</v>
      </c>
      <c r="E27" t="str">
        <f>VLOOKUP($B27,Raw!$B$2:$DG$512,93,0)</f>
        <v>0</v>
      </c>
      <c r="F27" t="str">
        <f>VLOOKUP($B27,Raw!$B$2:$DG$512,94,0)</f>
        <v>0</v>
      </c>
      <c r="G27" t="str">
        <f>VLOOKUP($B27,Raw!$B$2:$DG$512,95,0)</f>
        <v>0</v>
      </c>
      <c r="H27" t="str">
        <f>VLOOKUP($B27,Raw!$B$2:$DG$512,96,0)</f>
        <v>0</v>
      </c>
    </row>
    <row r="28" spans="1:8" x14ac:dyDescent="0.3">
      <c r="A28" t="str">
        <f>INDEX(Raw!$B$2:$C$512,MATCH('DPMS - Breakup of AUM - NA'!$B28,Raw!$B$2:$B$512,0),2)</f>
        <v>INP000006518</v>
      </c>
      <c r="B28" s="1" t="s">
        <v>605</v>
      </c>
      <c r="C28" t="str">
        <f>VLOOKUP($B28,Raw!$B$2:$DG$512,91,0)</f>
        <v>0</v>
      </c>
      <c r="D28" t="str">
        <f>VLOOKUP($B28,Raw!$B$2:$DG$512,92,0)</f>
        <v>0</v>
      </c>
      <c r="E28" t="str">
        <f>VLOOKUP($B28,Raw!$B$2:$DG$512,93,0)</f>
        <v>0</v>
      </c>
      <c r="F28" t="str">
        <f>VLOOKUP($B28,Raw!$B$2:$DG$512,94,0)</f>
        <v>0</v>
      </c>
      <c r="G28" t="str">
        <f>VLOOKUP($B28,Raw!$B$2:$DG$512,95,0)</f>
        <v>0</v>
      </c>
      <c r="H28" t="str">
        <f>VLOOKUP($B28,Raw!$B$2:$DG$512,96,0)</f>
        <v>0</v>
      </c>
    </row>
    <row r="29" spans="1:8" x14ac:dyDescent="0.3">
      <c r="A29" t="str">
        <f>INDEX(Raw!$B$2:$C$512,MATCH('DPMS - Breakup of AUM - NA'!$B29,Raw!$B$2:$B$512,0),2)</f>
        <v>INP000007401</v>
      </c>
      <c r="B29" s="1" t="s">
        <v>629</v>
      </c>
      <c r="C29" t="str">
        <f>VLOOKUP($B29,Raw!$B$2:$DG$512,91,0)</f>
        <v>0</v>
      </c>
      <c r="D29" t="str">
        <f>VLOOKUP($B29,Raw!$B$2:$DG$512,92,0)</f>
        <v>0</v>
      </c>
      <c r="E29" t="str">
        <f>VLOOKUP($B29,Raw!$B$2:$DG$512,93,0)</f>
        <v>0</v>
      </c>
      <c r="F29" t="str">
        <f>VLOOKUP($B29,Raw!$B$2:$DG$512,94,0)</f>
        <v>0</v>
      </c>
      <c r="G29" t="str">
        <f>VLOOKUP($B29,Raw!$B$2:$DG$512,95,0)</f>
        <v>0</v>
      </c>
      <c r="H29" t="str">
        <f>VLOOKUP($B29,Raw!$B$2:$DG$512,96,0)</f>
        <v>0</v>
      </c>
    </row>
    <row r="30" spans="1:8" x14ac:dyDescent="0.3">
      <c r="A30" t="str">
        <f>INDEX(Raw!$B$2:$C$512,MATCH('DPMS - Breakup of AUM - NA'!$B30,Raw!$B$2:$B$512,0),2)</f>
        <v>INP000005059</v>
      </c>
      <c r="B30" s="1" t="s">
        <v>645</v>
      </c>
      <c r="C30" t="str">
        <f>VLOOKUP($B30,Raw!$B$2:$DG$512,91,0)</f>
        <v>0.07</v>
      </c>
      <c r="D30" t="str">
        <f>VLOOKUP($B30,Raw!$B$2:$DG$512,92,0)</f>
        <v>4.46</v>
      </c>
      <c r="E30" t="str">
        <f>VLOOKUP($B30,Raw!$B$2:$DG$512,93,0)</f>
        <v>-4.39</v>
      </c>
      <c r="F30" t="str">
        <f>VLOOKUP($B30,Raw!$B$2:$DG$512,94,0)</f>
        <v>4.37</v>
      </c>
      <c r="G30" t="str">
        <f>VLOOKUP($B30,Raw!$B$2:$DG$512,95,0)</f>
        <v>22.99</v>
      </c>
      <c r="H30" t="str">
        <f>VLOOKUP($B30,Raw!$B$2:$DG$512,96,0)</f>
        <v>-18.61</v>
      </c>
    </row>
    <row r="31" spans="1:8" x14ac:dyDescent="0.3">
      <c r="A31" t="str">
        <f>INDEX(Raw!$B$2:$C$512,MATCH('DPMS - Breakup of AUM - NA'!$B31,Raw!$B$2:$B$512,0),2)</f>
        <v>INP000007465</v>
      </c>
      <c r="B31" s="1" t="s">
        <v>686</v>
      </c>
      <c r="C31" t="str">
        <f>VLOOKUP($B31,Raw!$B$2:$DG$512,91,0)</f>
        <v>4.17</v>
      </c>
      <c r="D31" t="str">
        <f>VLOOKUP($B31,Raw!$B$2:$DG$512,92,0)</f>
        <v>0.91</v>
      </c>
      <c r="E31" t="str">
        <f>VLOOKUP($B31,Raw!$B$2:$DG$512,93,0)</f>
        <v>3.26</v>
      </c>
      <c r="F31" t="str">
        <f>VLOOKUP($B31,Raw!$B$2:$DG$512,94,0)</f>
        <v>15.08</v>
      </c>
      <c r="G31" t="str">
        <f>VLOOKUP($B31,Raw!$B$2:$DG$512,95,0)</f>
        <v>8.42</v>
      </c>
      <c r="H31" t="str">
        <f>VLOOKUP($B31,Raw!$B$2:$DG$512,96,0)</f>
        <v>6.66</v>
      </c>
    </row>
    <row r="32" spans="1:8" x14ac:dyDescent="0.3">
      <c r="A32" t="str">
        <f>INDEX(Raw!$B$2:$C$512,MATCH('DPMS - Breakup of AUM - NA'!$B32,Raw!$B$2:$B$512,0),2)</f>
        <v>INP000000282</v>
      </c>
      <c r="B32" s="1" t="s">
        <v>721</v>
      </c>
      <c r="C32" t="str">
        <f>VLOOKUP($B32,Raw!$B$2:$DG$512,91,0)</f>
        <v>10</v>
      </c>
      <c r="D32" t="str">
        <f>VLOOKUP($B32,Raw!$B$2:$DG$512,92,0)</f>
        <v>0</v>
      </c>
      <c r="E32" t="str">
        <f>VLOOKUP($B32,Raw!$B$2:$DG$512,93,0)</f>
        <v>10</v>
      </c>
      <c r="F32" t="str">
        <f>VLOOKUP($B32,Raw!$B$2:$DG$512,94,0)</f>
        <v>10</v>
      </c>
      <c r="G32" t="str">
        <f>VLOOKUP($B32,Raw!$B$2:$DG$512,95,0)</f>
        <v>5</v>
      </c>
      <c r="H32" t="str">
        <f>VLOOKUP($B32,Raw!$B$2:$DG$512,96,0)</f>
        <v>5</v>
      </c>
    </row>
    <row r="33" spans="1:8" x14ac:dyDescent="0.3">
      <c r="A33" t="str">
        <f>INDEX(Raw!$B$2:$C$512,MATCH('DPMS - Breakup of AUM - NA'!$B33,Raw!$B$2:$B$512,0),2)</f>
        <v>INP000001546</v>
      </c>
      <c r="B33" s="1" t="s">
        <v>744</v>
      </c>
      <c r="C33" t="str">
        <f>VLOOKUP($B33,Raw!$B$2:$DG$512,91,0)</f>
        <v>0</v>
      </c>
      <c r="D33" t="str">
        <f>VLOOKUP($B33,Raw!$B$2:$DG$512,92,0)</f>
        <v>0</v>
      </c>
      <c r="E33" t="str">
        <f>VLOOKUP($B33,Raw!$B$2:$DG$512,93,0)</f>
        <v>0</v>
      </c>
      <c r="F33" t="str">
        <f>VLOOKUP($B33,Raw!$B$2:$DG$512,94,0)</f>
        <v>0</v>
      </c>
      <c r="G33" t="str">
        <f>VLOOKUP($B33,Raw!$B$2:$DG$512,95,0)</f>
        <v>0</v>
      </c>
      <c r="H33" t="str">
        <f>VLOOKUP($B33,Raw!$B$2:$DG$512,96,0)</f>
        <v>0</v>
      </c>
    </row>
    <row r="34" spans="1:8" x14ac:dyDescent="0.3">
      <c r="A34" t="str">
        <f>INDEX(Raw!$B$2:$C$512,MATCH('DPMS - Breakup of AUM - NA'!$B34,Raw!$B$2:$B$512,0),2)</f>
        <v>INP000002429</v>
      </c>
      <c r="B34" s="1" t="s">
        <v>751</v>
      </c>
      <c r="C34" t="str">
        <f>VLOOKUP($B34,Raw!$B$2:$DG$512,91,0)</f>
        <v>0</v>
      </c>
      <c r="D34" t="str">
        <f>VLOOKUP($B34,Raw!$B$2:$DG$512,92,0)</f>
        <v>0</v>
      </c>
      <c r="E34" t="str">
        <f>VLOOKUP($B34,Raw!$B$2:$DG$512,93,0)</f>
        <v>0</v>
      </c>
      <c r="F34" t="str">
        <f>VLOOKUP($B34,Raw!$B$2:$DG$512,94,0)</f>
        <v>0</v>
      </c>
      <c r="G34" t="str">
        <f>VLOOKUP($B34,Raw!$B$2:$DG$512,95,0)</f>
        <v>0</v>
      </c>
      <c r="H34" t="str">
        <f>VLOOKUP($B34,Raw!$B$2:$DG$512,96,0)</f>
        <v>0</v>
      </c>
    </row>
    <row r="35" spans="1:8" x14ac:dyDescent="0.3">
      <c r="A35" t="str">
        <f>INDEX(Raw!$B$2:$C$512,MATCH('DPMS - Breakup of AUM - NA'!$B35,Raw!$B$2:$B$512,0),2)</f>
        <v>INP000008729</v>
      </c>
      <c r="B35" s="1" t="s">
        <v>754</v>
      </c>
      <c r="C35" t="str">
        <f>VLOOKUP($B35,Raw!$B$2:$DG$512,91,0)</f>
        <v>0</v>
      </c>
      <c r="D35" t="str">
        <f>VLOOKUP($B35,Raw!$B$2:$DG$512,92,0)</f>
        <v>0</v>
      </c>
      <c r="E35" t="str">
        <f>VLOOKUP($B35,Raw!$B$2:$DG$512,93,0)</f>
        <v>0</v>
      </c>
      <c r="F35" t="str">
        <f>VLOOKUP($B35,Raw!$B$2:$DG$512,94,0)</f>
        <v>0</v>
      </c>
      <c r="G35" t="str">
        <f>VLOOKUP($B35,Raw!$B$2:$DG$512,95,0)</f>
        <v>0</v>
      </c>
      <c r="H35" t="str">
        <f>VLOOKUP($B35,Raw!$B$2:$DG$512,96,0)</f>
        <v>0</v>
      </c>
    </row>
    <row r="36" spans="1:8" x14ac:dyDescent="0.3">
      <c r="A36" t="str">
        <f>INDEX(Raw!$B$2:$C$512,MATCH('DPMS - Breakup of AUM - NA'!$B36,Raw!$B$2:$B$512,0),2)</f>
        <v>INP000008552</v>
      </c>
      <c r="B36" s="1" t="s">
        <v>763</v>
      </c>
      <c r="C36" t="str">
        <f>VLOOKUP($B36,Raw!$B$2:$DG$512,91,0)</f>
        <v>0</v>
      </c>
      <c r="D36" t="str">
        <f>VLOOKUP($B36,Raw!$B$2:$DG$512,92,0)</f>
        <v>0</v>
      </c>
      <c r="E36" t="str">
        <f>VLOOKUP($B36,Raw!$B$2:$DG$512,93,0)</f>
        <v>0</v>
      </c>
      <c r="F36" t="str">
        <f>VLOOKUP($B36,Raw!$B$2:$DG$512,94,0)</f>
        <v>0</v>
      </c>
      <c r="G36" t="str">
        <f>VLOOKUP($B36,Raw!$B$2:$DG$512,95,0)</f>
        <v>0</v>
      </c>
      <c r="H36" t="str">
        <f>VLOOKUP($B36,Raw!$B$2:$DG$512,96,0)</f>
        <v>0</v>
      </c>
    </row>
    <row r="37" spans="1:8" x14ac:dyDescent="0.3">
      <c r="A37" t="str">
        <f>INDEX(Raw!$B$2:$C$512,MATCH('DPMS - Breakup of AUM - NA'!$B37,Raw!$B$2:$B$512,0),2)</f>
        <v>INP000007225</v>
      </c>
      <c r="B37" s="1" t="s">
        <v>780</v>
      </c>
      <c r="C37" t="str">
        <f>VLOOKUP($B37,Raw!$B$2:$DG$512,91,0)</f>
        <v>0</v>
      </c>
      <c r="D37" t="str">
        <f>VLOOKUP($B37,Raw!$B$2:$DG$512,92,0)</f>
        <v>0</v>
      </c>
      <c r="E37" t="str">
        <f>VLOOKUP($B37,Raw!$B$2:$DG$512,93,0)</f>
        <v>0</v>
      </c>
      <c r="F37" t="str">
        <f>VLOOKUP($B37,Raw!$B$2:$DG$512,94,0)</f>
        <v>0</v>
      </c>
      <c r="G37" t="str">
        <f>VLOOKUP($B37,Raw!$B$2:$DG$512,95,0)</f>
        <v>0</v>
      </c>
      <c r="H37" t="str">
        <f>VLOOKUP($B37,Raw!$B$2:$DG$512,96,0)</f>
        <v>0</v>
      </c>
    </row>
    <row r="38" spans="1:8" x14ac:dyDescent="0.3">
      <c r="A38" t="str">
        <f>INDEX(Raw!$B$2:$C$512,MATCH('DPMS - Breakup of AUM - NA'!$B38,Raw!$B$2:$B$512,0),2)</f>
        <v>INP000004680</v>
      </c>
      <c r="B38" s="1" t="s">
        <v>804</v>
      </c>
      <c r="C38" t="str">
        <f>VLOOKUP($B38,Raw!$B$2:$DG$512,91,0)</f>
        <v>0</v>
      </c>
      <c r="D38" t="str">
        <f>VLOOKUP($B38,Raw!$B$2:$DG$512,92,0)</f>
        <v>0</v>
      </c>
      <c r="E38" t="str">
        <f>VLOOKUP($B38,Raw!$B$2:$DG$512,93,0)</f>
        <v>0</v>
      </c>
      <c r="F38" t="str">
        <f>VLOOKUP($B38,Raw!$B$2:$DG$512,94,0)</f>
        <v>0</v>
      </c>
      <c r="G38" t="str">
        <f>VLOOKUP($B38,Raw!$B$2:$DG$512,95,0)</f>
        <v>0</v>
      </c>
      <c r="H38" t="str">
        <f>VLOOKUP($B38,Raw!$B$2:$DG$512,96,0)</f>
        <v>0</v>
      </c>
    </row>
    <row r="39" spans="1:8" x14ac:dyDescent="0.3">
      <c r="A39" t="str">
        <f>INDEX(Raw!$B$2:$C$512,MATCH('DPMS - Breakup of AUM - NA'!$B39,Raw!$B$2:$B$512,0),2)</f>
        <v>INP000005801</v>
      </c>
      <c r="B39" s="1" t="s">
        <v>818</v>
      </c>
      <c r="C39" t="str">
        <f>VLOOKUP($B39,Raw!$B$2:$DG$512,91,0)</f>
        <v>1.22</v>
      </c>
      <c r="D39" t="str">
        <f>VLOOKUP($B39,Raw!$B$2:$DG$512,92,0)</f>
        <v>0.52</v>
      </c>
      <c r="E39" t="str">
        <f>VLOOKUP($B39,Raw!$B$2:$DG$512,93,0)</f>
        <v>0.7</v>
      </c>
      <c r="F39" t="str">
        <f>VLOOKUP($B39,Raw!$B$2:$DG$512,94,0)</f>
        <v>4.55</v>
      </c>
      <c r="G39" t="str">
        <f>VLOOKUP($B39,Raw!$B$2:$DG$512,95,0)</f>
        <v>0.7</v>
      </c>
      <c r="H39" t="str">
        <f>VLOOKUP($B39,Raw!$B$2:$DG$512,96,0)</f>
        <v>3.85</v>
      </c>
    </row>
    <row r="40" spans="1:8" x14ac:dyDescent="0.3">
      <c r="A40" t="str">
        <f>INDEX(Raw!$B$2:$C$512,MATCH('DPMS - Breakup of AUM - NA'!$B40,Raw!$B$2:$B$512,0),2)</f>
        <v>INP000008066</v>
      </c>
      <c r="B40" s="1" t="s">
        <v>855</v>
      </c>
      <c r="C40" t="str">
        <f>VLOOKUP($B40,Raw!$B$2:$DG$512,91,0)</f>
        <v>0</v>
      </c>
      <c r="D40" t="str">
        <f>VLOOKUP($B40,Raw!$B$2:$DG$512,92,0)</f>
        <v>0</v>
      </c>
      <c r="E40" t="str">
        <f>VLOOKUP($B40,Raw!$B$2:$DG$512,93,0)</f>
        <v>0</v>
      </c>
      <c r="F40" t="str">
        <f>VLOOKUP($B40,Raw!$B$2:$DG$512,94,0)</f>
        <v>0</v>
      </c>
      <c r="G40" t="str">
        <f>VLOOKUP($B40,Raw!$B$2:$DG$512,95,0)</f>
        <v>0</v>
      </c>
      <c r="H40" t="str">
        <f>VLOOKUP($B40,Raw!$B$2:$DG$512,96,0)</f>
        <v>0</v>
      </c>
    </row>
    <row r="41" spans="1:8" x14ac:dyDescent="0.3">
      <c r="A41" t="str">
        <f>INDEX(Raw!$B$2:$C$512,MATCH('DPMS - Breakup of AUM - NA'!$B41,Raw!$B$2:$B$512,0),2)</f>
        <v>INP000005713</v>
      </c>
      <c r="B41" s="1" t="s">
        <v>882</v>
      </c>
      <c r="C41" t="str">
        <f>VLOOKUP($B41,Raw!$B$2:$DG$512,91,0)</f>
        <v>0</v>
      </c>
      <c r="D41" t="str">
        <f>VLOOKUP($B41,Raw!$B$2:$DG$512,92,0)</f>
        <v>0</v>
      </c>
      <c r="E41" t="str">
        <f>VLOOKUP($B41,Raw!$B$2:$DG$512,93,0)</f>
        <v>0</v>
      </c>
      <c r="F41" t="str">
        <f>VLOOKUP($B41,Raw!$B$2:$DG$512,94,0)</f>
        <v>0</v>
      </c>
      <c r="G41" t="str">
        <f>VLOOKUP($B41,Raw!$B$2:$DG$512,95,0)</f>
        <v>0</v>
      </c>
      <c r="H41" t="str">
        <f>VLOOKUP($B41,Raw!$B$2:$DG$512,96,0)</f>
        <v>0</v>
      </c>
    </row>
    <row r="42" spans="1:8" x14ac:dyDescent="0.3">
      <c r="A42" t="str">
        <f>INDEX(Raw!$B$2:$C$512,MATCH('DPMS - Breakup of AUM - NA'!$B42,Raw!$B$2:$B$512,0),2)</f>
        <v>INP000007827</v>
      </c>
      <c r="B42" s="1" t="s">
        <v>893</v>
      </c>
      <c r="C42" t="str">
        <f>VLOOKUP($B42,Raw!$B$2:$DG$512,91,0)</f>
        <v>197.87</v>
      </c>
      <c r="D42" t="str">
        <f>VLOOKUP($B42,Raw!$B$2:$DG$512,92,0)</f>
        <v>210.77</v>
      </c>
      <c r="E42" t="str">
        <f>VLOOKUP($B42,Raw!$B$2:$DG$512,93,0)</f>
        <v>-12.9</v>
      </c>
      <c r="F42" t="str">
        <f>VLOOKUP($B42,Raw!$B$2:$DG$512,94,0)</f>
        <v>759.98</v>
      </c>
      <c r="G42" t="str">
        <f>VLOOKUP($B42,Raw!$B$2:$DG$512,95,0)</f>
        <v>1025.57</v>
      </c>
      <c r="H42" t="str">
        <f>VLOOKUP($B42,Raw!$B$2:$DG$512,96,0)</f>
        <v>-265.59</v>
      </c>
    </row>
    <row r="43" spans="1:8" x14ac:dyDescent="0.3">
      <c r="A43" t="str">
        <f>INDEX(Raw!$B$2:$C$512,MATCH('DPMS - Breakup of AUM - NA'!$B43,Raw!$B$2:$B$512,0),2)</f>
        <v>INP000002536</v>
      </c>
      <c r="B43" s="1" t="s">
        <v>940</v>
      </c>
      <c r="C43" t="str">
        <f>VLOOKUP($B43,Raw!$B$2:$DG$512,91,0)</f>
        <v>0</v>
      </c>
      <c r="D43" t="str">
        <f>VLOOKUP($B43,Raw!$B$2:$DG$512,92,0)</f>
        <v>0</v>
      </c>
      <c r="E43" t="str">
        <f>VLOOKUP($B43,Raw!$B$2:$DG$512,93,0)</f>
        <v>0</v>
      </c>
      <c r="F43" t="str">
        <f>VLOOKUP($B43,Raw!$B$2:$DG$512,94,0)</f>
        <v>0</v>
      </c>
      <c r="G43" t="str">
        <f>VLOOKUP($B43,Raw!$B$2:$DG$512,95,0)</f>
        <v>0</v>
      </c>
      <c r="H43" t="str">
        <f>VLOOKUP($B43,Raw!$B$2:$DG$512,96,0)</f>
        <v>0</v>
      </c>
    </row>
    <row r="44" spans="1:8" x14ac:dyDescent="0.3">
      <c r="A44" t="str">
        <f>INDEX(Raw!$B$2:$C$512,MATCH('DPMS - Breakup of AUM - NA'!$B44,Raw!$B$2:$B$512,0),2)</f>
        <v>INP000000530</v>
      </c>
      <c r="B44" s="1" t="s">
        <v>953</v>
      </c>
      <c r="C44" t="str">
        <f>VLOOKUP($B44,Raw!$B$2:$DG$512,91,0)</f>
        <v>0</v>
      </c>
      <c r="D44" t="str">
        <f>VLOOKUP($B44,Raw!$B$2:$DG$512,92,0)</f>
        <v>0</v>
      </c>
      <c r="E44" t="str">
        <f>VLOOKUP($B44,Raw!$B$2:$DG$512,93,0)</f>
        <v>0</v>
      </c>
      <c r="F44" t="str">
        <f>VLOOKUP($B44,Raw!$B$2:$DG$512,94,0)</f>
        <v>0</v>
      </c>
      <c r="G44" t="str">
        <f>VLOOKUP($B44,Raw!$B$2:$DG$512,95,0)</f>
        <v>0.01</v>
      </c>
      <c r="H44" t="str">
        <f>VLOOKUP($B44,Raw!$B$2:$DG$512,96,0)</f>
        <v>-0.01</v>
      </c>
    </row>
    <row r="45" spans="1:8" x14ac:dyDescent="0.3">
      <c r="A45" t="str">
        <f>INDEX(Raw!$B$2:$C$512,MATCH('DPMS - Breakup of AUM - NA'!$B45,Raw!$B$2:$B$512,0),2)</f>
        <v>INP000006217</v>
      </c>
      <c r="B45" s="1" t="s">
        <v>967</v>
      </c>
      <c r="C45" t="str">
        <f>VLOOKUP($B45,Raw!$B$2:$DG$512,91,0)</f>
        <v>0</v>
      </c>
      <c r="D45" t="str">
        <f>VLOOKUP($B45,Raw!$B$2:$DG$512,92,0)</f>
        <v>0</v>
      </c>
      <c r="E45" t="str">
        <f>VLOOKUP($B45,Raw!$B$2:$DG$512,93,0)</f>
        <v>0</v>
      </c>
      <c r="F45" t="str">
        <f>VLOOKUP($B45,Raw!$B$2:$DG$512,94,0)</f>
        <v>0</v>
      </c>
      <c r="G45" t="str">
        <f>VLOOKUP($B45,Raw!$B$2:$DG$512,95,0)</f>
        <v>0</v>
      </c>
      <c r="H45" t="str">
        <f>VLOOKUP($B45,Raw!$B$2:$DG$512,96,0)</f>
        <v>0</v>
      </c>
    </row>
    <row r="46" spans="1:8" x14ac:dyDescent="0.3">
      <c r="A46" t="str">
        <f>INDEX(Raw!$B$2:$C$512,MATCH('DPMS - Breakup of AUM - NA'!$B46,Raw!$B$2:$B$512,0),2)</f>
        <v>INP000005810</v>
      </c>
      <c r="B46" s="1" t="s">
        <v>976</v>
      </c>
      <c r="C46" t="str">
        <f>VLOOKUP($B46,Raw!$B$2:$DG$512,91,0)</f>
        <v>0</v>
      </c>
      <c r="D46" t="str">
        <f>VLOOKUP($B46,Raw!$B$2:$DG$512,92,0)</f>
        <v>0</v>
      </c>
      <c r="E46" t="str">
        <f>VLOOKUP($B46,Raw!$B$2:$DG$512,93,0)</f>
        <v>0</v>
      </c>
      <c r="F46" t="str">
        <f>VLOOKUP($B46,Raw!$B$2:$DG$512,94,0)</f>
        <v>0</v>
      </c>
      <c r="G46" t="str">
        <f>VLOOKUP($B46,Raw!$B$2:$DG$512,95,0)</f>
        <v>0</v>
      </c>
      <c r="H46" t="str">
        <f>VLOOKUP($B46,Raw!$B$2:$DG$512,96,0)</f>
        <v>0</v>
      </c>
    </row>
    <row r="47" spans="1:8" x14ac:dyDescent="0.3">
      <c r="A47" t="str">
        <f>INDEX(Raw!$B$2:$C$512,MATCH('DPMS - Breakup of AUM - NA'!$B47,Raw!$B$2:$B$512,0),2)</f>
        <v>INP000006934</v>
      </c>
      <c r="B47" s="1" t="s">
        <v>997</v>
      </c>
      <c r="C47" t="str">
        <f>VLOOKUP($B47,Raw!$B$2:$DG$512,91,0)</f>
        <v>0</v>
      </c>
      <c r="D47" t="str">
        <f>VLOOKUP($B47,Raw!$B$2:$DG$512,92,0)</f>
        <v>0</v>
      </c>
      <c r="E47" t="str">
        <f>VLOOKUP($B47,Raw!$B$2:$DG$512,93,0)</f>
        <v>0</v>
      </c>
      <c r="F47" t="str">
        <f>VLOOKUP($B47,Raw!$B$2:$DG$512,94,0)</f>
        <v>0</v>
      </c>
      <c r="G47" t="str">
        <f>VLOOKUP($B47,Raw!$B$2:$DG$512,95,0)</f>
        <v>0</v>
      </c>
      <c r="H47" t="str">
        <f>VLOOKUP($B47,Raw!$B$2:$DG$512,96,0)</f>
        <v>0</v>
      </c>
    </row>
    <row r="48" spans="1:8" x14ac:dyDescent="0.3">
      <c r="A48" t="str">
        <f>INDEX(Raw!$B$2:$C$512,MATCH('DPMS - Breakup of AUM - NA'!$B48,Raw!$B$2:$B$512,0),2)</f>
        <v>INP000003534</v>
      </c>
      <c r="B48" s="1" t="s">
        <v>1016</v>
      </c>
      <c r="C48" t="str">
        <f>VLOOKUP($B48,Raw!$B$2:$DG$512,91,0)</f>
        <v>0</v>
      </c>
      <c r="D48" t="str">
        <f>VLOOKUP($B48,Raw!$B$2:$DG$512,92,0)</f>
        <v>0</v>
      </c>
      <c r="E48" t="str">
        <f>VLOOKUP($B48,Raw!$B$2:$DG$512,93,0)</f>
        <v>0</v>
      </c>
      <c r="F48" t="str">
        <f>VLOOKUP($B48,Raw!$B$2:$DG$512,94,0)</f>
        <v>0</v>
      </c>
      <c r="G48" t="str">
        <f>VLOOKUP($B48,Raw!$B$2:$DG$512,95,0)</f>
        <v>0</v>
      </c>
      <c r="H48" t="str">
        <f>VLOOKUP($B48,Raw!$B$2:$DG$512,96,0)</f>
        <v>0</v>
      </c>
    </row>
    <row r="49" spans="1:8" x14ac:dyDescent="0.3">
      <c r="A49" t="str">
        <f>INDEX(Raw!$B$2:$C$512,MATCH('DPMS - Breakup of AUM - NA'!$B49,Raw!$B$2:$B$512,0),2)</f>
        <v>INP000000654</v>
      </c>
      <c r="B49" s="1" t="s">
        <v>1034</v>
      </c>
      <c r="C49" t="str">
        <f>VLOOKUP($B49,Raw!$B$2:$DG$512,91,0)</f>
        <v>1.52</v>
      </c>
      <c r="D49" t="str">
        <f>VLOOKUP($B49,Raw!$B$2:$DG$512,92,0)</f>
        <v>3.91</v>
      </c>
      <c r="E49" t="str">
        <f>VLOOKUP($B49,Raw!$B$2:$DG$512,93,0)</f>
        <v>-2.39</v>
      </c>
      <c r="F49" t="str">
        <f>VLOOKUP($B49,Raw!$B$2:$DG$512,94,0)</f>
        <v>1.62</v>
      </c>
      <c r="G49" t="str">
        <f>VLOOKUP($B49,Raw!$B$2:$DG$512,95,0)</f>
        <v>15.09</v>
      </c>
      <c r="H49" t="str">
        <f>VLOOKUP($B49,Raw!$B$2:$DG$512,96,0)</f>
        <v>-13.47</v>
      </c>
    </row>
    <row r="50" spans="1:8" x14ac:dyDescent="0.3">
      <c r="A50" t="str">
        <f>INDEX(Raw!$B$2:$C$512,MATCH('DPMS - Breakup of AUM - NA'!$B50,Raw!$B$2:$B$512,0),2)</f>
        <v>INP000007614</v>
      </c>
      <c r="B50" s="1" t="s">
        <v>1075</v>
      </c>
      <c r="C50" t="str">
        <f>VLOOKUP($B50,Raw!$B$2:$DG$512,91,0)</f>
        <v>0</v>
      </c>
      <c r="D50" t="str">
        <f>VLOOKUP($B50,Raw!$B$2:$DG$512,92,0)</f>
        <v>0</v>
      </c>
      <c r="E50" t="str">
        <f>VLOOKUP($B50,Raw!$B$2:$DG$512,93,0)</f>
        <v>0</v>
      </c>
      <c r="F50" t="str">
        <f>VLOOKUP($B50,Raw!$B$2:$DG$512,94,0)</f>
        <v>0</v>
      </c>
      <c r="G50" t="str">
        <f>VLOOKUP($B50,Raw!$B$2:$DG$512,95,0)</f>
        <v>0</v>
      </c>
      <c r="H50" t="str">
        <f>VLOOKUP($B50,Raw!$B$2:$DG$512,96,0)</f>
        <v>0</v>
      </c>
    </row>
    <row r="51" spans="1:8" x14ac:dyDescent="0.3">
      <c r="A51" t="str">
        <f>INDEX(Raw!$B$2:$C$512,MATCH('DPMS - Breakup of AUM - NA'!$B51,Raw!$B$2:$B$512,0),2)</f>
        <v>INP000006527</v>
      </c>
      <c r="B51" s="1" t="s">
        <v>1095</v>
      </c>
      <c r="C51" t="str">
        <f>VLOOKUP($B51,Raw!$B$2:$DG$512,91,0)</f>
        <v>0</v>
      </c>
      <c r="D51" t="str">
        <f>VLOOKUP($B51,Raw!$B$2:$DG$512,92,0)</f>
        <v>0</v>
      </c>
      <c r="E51" t="str">
        <f>VLOOKUP($B51,Raw!$B$2:$DG$512,93,0)</f>
        <v>0</v>
      </c>
      <c r="F51" t="str">
        <f>VLOOKUP($B51,Raw!$B$2:$DG$512,94,0)</f>
        <v>0</v>
      </c>
      <c r="G51" t="str">
        <f>VLOOKUP($B51,Raw!$B$2:$DG$512,95,0)</f>
        <v>0</v>
      </c>
      <c r="H51" t="str">
        <f>VLOOKUP($B51,Raw!$B$2:$DG$512,96,0)</f>
        <v>0</v>
      </c>
    </row>
    <row r="52" spans="1:8" x14ac:dyDescent="0.3">
      <c r="A52" t="str">
        <f>INDEX(Raw!$B$2:$C$512,MATCH('DPMS - Breakup of AUM - NA'!$B52,Raw!$B$2:$B$512,0),2)</f>
        <v>INP000008534</v>
      </c>
      <c r="B52" s="1" t="s">
        <v>1109</v>
      </c>
      <c r="C52" t="str">
        <f>VLOOKUP($B52,Raw!$B$2:$DG$512,91,0)</f>
        <v>0</v>
      </c>
      <c r="D52" t="str">
        <f>VLOOKUP($B52,Raw!$B$2:$DG$512,92,0)</f>
        <v>0</v>
      </c>
      <c r="E52" t="str">
        <f>VLOOKUP($B52,Raw!$B$2:$DG$512,93,0)</f>
        <v>0</v>
      </c>
      <c r="F52" t="str">
        <f>VLOOKUP($B52,Raw!$B$2:$DG$512,94,0)</f>
        <v>0</v>
      </c>
      <c r="G52" t="str">
        <f>VLOOKUP($B52,Raw!$B$2:$DG$512,95,0)</f>
        <v>0</v>
      </c>
      <c r="H52" t="str">
        <f>VLOOKUP($B52,Raw!$B$2:$DG$512,96,0)</f>
        <v>0</v>
      </c>
    </row>
    <row r="53" spans="1:8" x14ac:dyDescent="0.3">
      <c r="A53" t="str">
        <f>INDEX(Raw!$B$2:$C$512,MATCH('DPMS - Breakup of AUM - NA'!$B53,Raw!$B$2:$B$512,0),2)</f>
        <v>INP000004243</v>
      </c>
      <c r="B53" s="1" t="s">
        <v>1125</v>
      </c>
      <c r="C53" t="str">
        <f>VLOOKUP($B53,Raw!$B$2:$DG$512,91,0)</f>
        <v>0.69</v>
      </c>
      <c r="D53" t="str">
        <f>VLOOKUP($B53,Raw!$B$2:$DG$512,92,0)</f>
        <v>0</v>
      </c>
      <c r="E53" t="str">
        <f>VLOOKUP($B53,Raw!$B$2:$DG$512,93,0)</f>
        <v>0.69</v>
      </c>
      <c r="F53" t="str">
        <f>VLOOKUP($B53,Raw!$B$2:$DG$512,94,0)</f>
        <v>0.69</v>
      </c>
      <c r="G53" t="str">
        <f>VLOOKUP($B53,Raw!$B$2:$DG$512,95,0)</f>
        <v>0</v>
      </c>
      <c r="H53" t="str">
        <f>VLOOKUP($B53,Raw!$B$2:$DG$512,96,0)</f>
        <v>0.69</v>
      </c>
    </row>
    <row r="54" spans="1:8" x14ac:dyDescent="0.3">
      <c r="A54" t="str">
        <f>INDEX(Raw!$B$2:$C$512,MATCH('DPMS - Breakup of AUM - NA'!$B54,Raw!$B$2:$B$512,0),2)</f>
        <v>INP000001173</v>
      </c>
      <c r="B54" s="1" t="s">
        <v>1151</v>
      </c>
      <c r="C54" t="str">
        <f>VLOOKUP($B54,Raw!$B$2:$DG$512,91,0)</f>
        <v>0</v>
      </c>
      <c r="D54" t="str">
        <f>VLOOKUP($B54,Raw!$B$2:$DG$512,92,0)</f>
        <v>0</v>
      </c>
      <c r="E54" t="str">
        <f>VLOOKUP($B54,Raw!$B$2:$DG$512,93,0)</f>
        <v>0</v>
      </c>
      <c r="F54" t="str">
        <f>VLOOKUP($B54,Raw!$B$2:$DG$512,94,0)</f>
        <v>0</v>
      </c>
      <c r="G54" t="str">
        <f>VLOOKUP($B54,Raw!$B$2:$DG$512,95,0)</f>
        <v>0</v>
      </c>
      <c r="H54" t="str">
        <f>VLOOKUP($B54,Raw!$B$2:$DG$512,96,0)</f>
        <v>0</v>
      </c>
    </row>
    <row r="55" spans="1:8" x14ac:dyDescent="0.3">
      <c r="A55" t="str">
        <f>INDEX(Raw!$B$2:$C$512,MATCH('DPMS - Breakup of AUM - NA'!$B55,Raw!$B$2:$B$512,0),2)</f>
        <v>INP000002585</v>
      </c>
      <c r="B55" s="1" t="s">
        <v>1171</v>
      </c>
      <c r="C55" t="str">
        <f>VLOOKUP($B55,Raw!$B$2:$DG$512,91,0)</f>
        <v>92.2023</v>
      </c>
      <c r="D55" t="str">
        <f>VLOOKUP($B55,Raw!$B$2:$DG$512,92,0)</f>
        <v>105.8806</v>
      </c>
      <c r="E55" t="str">
        <f>VLOOKUP($B55,Raw!$B$2:$DG$512,93,0)</f>
        <v>-13.6783</v>
      </c>
      <c r="F55" t="str">
        <f>VLOOKUP($B55,Raw!$B$2:$DG$512,94,0)</f>
        <v>522.93997</v>
      </c>
      <c r="G55" t="str">
        <f>VLOOKUP($B55,Raw!$B$2:$DG$512,95,0)</f>
        <v>454.13394</v>
      </c>
      <c r="H55" t="str">
        <f>VLOOKUP($B55,Raw!$B$2:$DG$512,96,0)</f>
        <v>68.80603</v>
      </c>
    </row>
    <row r="56" spans="1:8" x14ac:dyDescent="0.3">
      <c r="A56" t="str">
        <f>INDEX(Raw!$B$2:$C$512,MATCH('DPMS - Breakup of AUM - NA'!$B56,Raw!$B$2:$B$512,0),2)</f>
        <v>INP000003716</v>
      </c>
      <c r="B56" s="1" t="s">
        <v>1205</v>
      </c>
      <c r="C56" t="str">
        <f>VLOOKUP($B56,Raw!$B$2:$DG$512,91,0)</f>
        <v>0</v>
      </c>
      <c r="D56" t="str">
        <f>VLOOKUP($B56,Raw!$B$2:$DG$512,92,0)</f>
        <v>0</v>
      </c>
      <c r="E56" t="str">
        <f>VLOOKUP($B56,Raw!$B$2:$DG$512,93,0)</f>
        <v>0</v>
      </c>
      <c r="F56" t="str">
        <f>VLOOKUP($B56,Raw!$B$2:$DG$512,94,0)</f>
        <v>0</v>
      </c>
      <c r="G56" t="str">
        <f>VLOOKUP($B56,Raw!$B$2:$DG$512,95,0)</f>
        <v>0</v>
      </c>
      <c r="H56" t="str">
        <f>VLOOKUP($B56,Raw!$B$2:$DG$512,96,0)</f>
        <v>0</v>
      </c>
    </row>
    <row r="57" spans="1:8" x14ac:dyDescent="0.3">
      <c r="A57" t="str">
        <f>INDEX(Raw!$B$2:$C$512,MATCH('DPMS - Breakup of AUM - NA'!$B57,Raw!$B$2:$B$512,0),2)</f>
        <v>INP000004946</v>
      </c>
      <c r="B57" s="1" t="s">
        <v>1212</v>
      </c>
      <c r="C57" t="str">
        <f>VLOOKUP($B57,Raw!$B$2:$DG$512,91,0)</f>
        <v>0</v>
      </c>
      <c r="D57" t="str">
        <f>VLOOKUP($B57,Raw!$B$2:$DG$512,92,0)</f>
        <v>0</v>
      </c>
      <c r="E57" t="str">
        <f>VLOOKUP($B57,Raw!$B$2:$DG$512,93,0)</f>
        <v>0</v>
      </c>
      <c r="F57" t="str">
        <f>VLOOKUP($B57,Raw!$B$2:$DG$512,94,0)</f>
        <v>0</v>
      </c>
      <c r="G57" t="str">
        <f>VLOOKUP($B57,Raw!$B$2:$DG$512,95,0)</f>
        <v>0</v>
      </c>
      <c r="H57" t="str">
        <f>VLOOKUP($B57,Raw!$B$2:$DG$512,96,0)</f>
        <v>0</v>
      </c>
    </row>
    <row r="58" spans="1:8" x14ac:dyDescent="0.3">
      <c r="A58" t="str">
        <f>INDEX(Raw!$B$2:$C$512,MATCH('DPMS - Breakup of AUM - NA'!$B58,Raw!$B$2:$B$512,0),2)</f>
        <v>INP000005208</v>
      </c>
      <c r="B58" s="1" t="s">
        <v>1233</v>
      </c>
      <c r="C58" t="str">
        <f>VLOOKUP($B58,Raw!$B$2:$DG$512,91,0)</f>
        <v>0</v>
      </c>
      <c r="D58" t="str">
        <f>VLOOKUP($B58,Raw!$B$2:$DG$512,92,0)</f>
        <v>0</v>
      </c>
      <c r="E58" t="str">
        <f>VLOOKUP($B58,Raw!$B$2:$DG$512,93,0)</f>
        <v>0</v>
      </c>
      <c r="F58" t="str">
        <f>VLOOKUP($B58,Raw!$B$2:$DG$512,94,0)</f>
        <v>0</v>
      </c>
      <c r="G58" t="str">
        <f>VLOOKUP($B58,Raw!$B$2:$DG$512,95,0)</f>
        <v>0</v>
      </c>
      <c r="H58" t="str">
        <f>VLOOKUP($B58,Raw!$B$2:$DG$512,96,0)</f>
        <v>0</v>
      </c>
    </row>
    <row r="59" spans="1:8" x14ac:dyDescent="0.3">
      <c r="A59" t="str">
        <f>INDEX(Raw!$B$2:$C$512,MATCH('DPMS - Breakup of AUM - NA'!$B59,Raw!$B$2:$B$512,0),2)</f>
        <v>INP000000910</v>
      </c>
      <c r="B59" s="1" t="s">
        <v>1244</v>
      </c>
      <c r="C59" t="str">
        <f>VLOOKUP($B59,Raw!$B$2:$DG$512,91,0)</f>
        <v>0</v>
      </c>
      <c r="D59" t="str">
        <f>VLOOKUP($B59,Raw!$B$2:$DG$512,92,0)</f>
        <v>0</v>
      </c>
      <c r="E59" t="str">
        <f>VLOOKUP($B59,Raw!$B$2:$DG$512,93,0)</f>
        <v>0</v>
      </c>
      <c r="F59" t="str">
        <f>VLOOKUP($B59,Raw!$B$2:$DG$512,94,0)</f>
        <v>0</v>
      </c>
      <c r="G59" t="str">
        <f>VLOOKUP($B59,Raw!$B$2:$DG$512,95,0)</f>
        <v>0</v>
      </c>
      <c r="H59" t="str">
        <f>VLOOKUP($B59,Raw!$B$2:$DG$512,96,0)</f>
        <v>0</v>
      </c>
    </row>
    <row r="60" spans="1:8" x14ac:dyDescent="0.3">
      <c r="A60" t="str">
        <f>INDEX(Raw!$B$2:$C$512,MATCH('DPMS - Breakup of AUM - NA'!$B60,Raw!$B$2:$B$512,0),2)</f>
        <v>INP000006411</v>
      </c>
      <c r="B60" s="1" t="s">
        <v>1258</v>
      </c>
      <c r="C60" t="str">
        <f>VLOOKUP($B60,Raw!$B$2:$DG$512,91,0)</f>
        <v>0</v>
      </c>
      <c r="D60" t="str">
        <f>VLOOKUP($B60,Raw!$B$2:$DG$512,92,0)</f>
        <v>0</v>
      </c>
      <c r="E60" t="str">
        <f>VLOOKUP($B60,Raw!$B$2:$DG$512,93,0)</f>
        <v>0</v>
      </c>
      <c r="F60" t="str">
        <f>VLOOKUP($B60,Raw!$B$2:$DG$512,94,0)</f>
        <v>0</v>
      </c>
      <c r="G60" t="str">
        <f>VLOOKUP($B60,Raw!$B$2:$DG$512,95,0)</f>
        <v>0</v>
      </c>
      <c r="H60" t="str">
        <f>VLOOKUP($B60,Raw!$B$2:$DG$512,96,0)</f>
        <v>0</v>
      </c>
    </row>
    <row r="61" spans="1:8" x14ac:dyDescent="0.3">
      <c r="A61" t="str">
        <f>INDEX(Raw!$B$2:$C$512,MATCH('DPMS - Breakup of AUM - NA'!$B61,Raw!$B$2:$B$512,0),2)</f>
        <v>INP000000597</v>
      </c>
      <c r="B61" s="1" t="s">
        <v>1276</v>
      </c>
      <c r="C61" t="str">
        <f>VLOOKUP($B61,Raw!$B$2:$DG$512,91,0)</f>
        <v>0</v>
      </c>
      <c r="D61" t="str">
        <f>VLOOKUP($B61,Raw!$B$2:$DG$512,92,0)</f>
        <v>0</v>
      </c>
      <c r="E61" t="str">
        <f>VLOOKUP($B61,Raw!$B$2:$DG$512,93,0)</f>
        <v>0</v>
      </c>
      <c r="F61" t="str">
        <f>VLOOKUP($B61,Raw!$B$2:$DG$512,94,0)</f>
        <v>0</v>
      </c>
      <c r="G61" t="str">
        <f>VLOOKUP($B61,Raw!$B$2:$DG$512,95,0)</f>
        <v>0</v>
      </c>
      <c r="H61" t="str">
        <f>VLOOKUP($B61,Raw!$B$2:$DG$512,96,0)</f>
        <v>0</v>
      </c>
    </row>
    <row r="62" spans="1:8" x14ac:dyDescent="0.3">
      <c r="A62" t="str">
        <f>INDEX(Raw!$B$2:$C$512,MATCH('DPMS - Breakup of AUM - NA'!$B62,Raw!$B$2:$B$512,0),2)</f>
        <v>INP000007553</v>
      </c>
      <c r="B62" s="1" t="s">
        <v>1293</v>
      </c>
      <c r="C62" t="str">
        <f>VLOOKUP($B62,Raw!$B$2:$DG$512,91,0)</f>
        <v>0</v>
      </c>
      <c r="D62" t="str">
        <f>VLOOKUP($B62,Raw!$B$2:$DG$512,92,0)</f>
        <v>0</v>
      </c>
      <c r="E62" t="str">
        <f>VLOOKUP($B62,Raw!$B$2:$DG$512,93,0)</f>
        <v>0</v>
      </c>
      <c r="F62" t="str">
        <f>VLOOKUP($B62,Raw!$B$2:$DG$512,94,0)</f>
        <v>0</v>
      </c>
      <c r="G62" t="str">
        <f>VLOOKUP($B62,Raw!$B$2:$DG$512,95,0)</f>
        <v>0</v>
      </c>
      <c r="H62" t="str">
        <f>VLOOKUP($B62,Raw!$B$2:$DG$512,96,0)</f>
        <v>0</v>
      </c>
    </row>
    <row r="63" spans="1:8" x14ac:dyDescent="0.3">
      <c r="A63" t="str">
        <f>INDEX(Raw!$B$2:$C$512,MATCH('DPMS - Breakup of AUM - NA'!$B63,Raw!$B$2:$B$512,0),2)</f>
        <v>INP000008747</v>
      </c>
      <c r="B63" s="1" t="s">
        <v>1305</v>
      </c>
      <c r="C63" t="str">
        <f>VLOOKUP($B63,Raw!$B$2:$DG$512,91,0)</f>
        <v>0</v>
      </c>
      <c r="D63" t="str">
        <f>VLOOKUP($B63,Raw!$B$2:$DG$512,92,0)</f>
        <v>0</v>
      </c>
      <c r="E63" t="str">
        <f>VLOOKUP($B63,Raw!$B$2:$DG$512,93,0)</f>
        <v>0</v>
      </c>
      <c r="F63" t="str">
        <f>VLOOKUP($B63,Raw!$B$2:$DG$512,94,0)</f>
        <v>0</v>
      </c>
      <c r="G63" t="str">
        <f>VLOOKUP($B63,Raw!$B$2:$DG$512,95,0)</f>
        <v>0</v>
      </c>
      <c r="H63" t="str">
        <f>VLOOKUP($B63,Raw!$B$2:$DG$512,96,0)</f>
        <v>0</v>
      </c>
    </row>
    <row r="64" spans="1:8" x14ac:dyDescent="0.3">
      <c r="A64" t="str">
        <f>INDEX(Raw!$B$2:$C$512,MATCH('DPMS - Breakup of AUM - NA'!$B64,Raw!$B$2:$B$512,0),2)</f>
        <v>INP000008057</v>
      </c>
      <c r="B64" s="1" t="s">
        <v>1313</v>
      </c>
      <c r="C64" t="str">
        <f>VLOOKUP($B64,Raw!$B$2:$DG$512,91,0)</f>
        <v>0</v>
      </c>
      <c r="D64" t="str">
        <f>VLOOKUP($B64,Raw!$B$2:$DG$512,92,0)</f>
        <v>0</v>
      </c>
      <c r="E64" t="str">
        <f>VLOOKUP($B64,Raw!$B$2:$DG$512,93,0)</f>
        <v>0</v>
      </c>
      <c r="F64" t="str">
        <f>VLOOKUP($B64,Raw!$B$2:$DG$512,94,0)</f>
        <v>0</v>
      </c>
      <c r="G64" t="str">
        <f>VLOOKUP($B64,Raw!$B$2:$DG$512,95,0)</f>
        <v>0</v>
      </c>
      <c r="H64" t="str">
        <f>VLOOKUP($B64,Raw!$B$2:$DG$512,96,0)</f>
        <v>0</v>
      </c>
    </row>
    <row r="65" spans="1:8" x14ac:dyDescent="0.3">
      <c r="A65" t="str">
        <f>INDEX(Raw!$B$2:$C$512,MATCH('DPMS - Breakup of AUM - NA'!$B65,Raw!$B$2:$B$512,0),2)</f>
        <v>INP000000985</v>
      </c>
      <c r="B65" s="1" t="s">
        <v>1320</v>
      </c>
      <c r="C65" t="str">
        <f>VLOOKUP($B65,Raw!$B$2:$DG$512,91,0)</f>
        <v>0.04</v>
      </c>
      <c r="D65" t="str">
        <f>VLOOKUP($B65,Raw!$B$2:$DG$512,92,0)</f>
        <v>0.23</v>
      </c>
      <c r="E65" t="str">
        <f>VLOOKUP($B65,Raw!$B$2:$DG$512,93,0)</f>
        <v>-0.19</v>
      </c>
      <c r="F65" t="str">
        <f>VLOOKUP($B65,Raw!$B$2:$DG$512,94,0)</f>
        <v>0.31</v>
      </c>
      <c r="G65" t="str">
        <f>VLOOKUP($B65,Raw!$B$2:$DG$512,95,0)</f>
        <v>1.17</v>
      </c>
      <c r="H65" t="str">
        <f>VLOOKUP($B65,Raw!$B$2:$DG$512,96,0)</f>
        <v>-0.86</v>
      </c>
    </row>
    <row r="66" spans="1:8" x14ac:dyDescent="0.3">
      <c r="A66" t="str">
        <f>INDEX(Raw!$B$2:$C$512,MATCH('DPMS - Breakup of AUM - NA'!$B66,Raw!$B$2:$B$512,0),2)</f>
        <v>INP000007119</v>
      </c>
      <c r="B66" s="1" t="s">
        <v>1351</v>
      </c>
      <c r="C66" t="str">
        <f>VLOOKUP($B66,Raw!$B$2:$DG$512,91,0)</f>
        <v>0</v>
      </c>
      <c r="D66" t="str">
        <f>VLOOKUP($B66,Raw!$B$2:$DG$512,92,0)</f>
        <v>0</v>
      </c>
      <c r="E66" t="str">
        <f>VLOOKUP($B66,Raw!$B$2:$DG$512,93,0)</f>
        <v>0</v>
      </c>
      <c r="F66" t="str">
        <f>VLOOKUP($B66,Raw!$B$2:$DG$512,94,0)</f>
        <v>0</v>
      </c>
      <c r="G66" t="str">
        <f>VLOOKUP($B66,Raw!$B$2:$DG$512,95,0)</f>
        <v>0</v>
      </c>
      <c r="H66" t="str">
        <f>VLOOKUP($B66,Raw!$B$2:$DG$512,96,0)</f>
        <v>0</v>
      </c>
    </row>
    <row r="67" spans="1:8" x14ac:dyDescent="0.3">
      <c r="A67" t="str">
        <f>INDEX(Raw!$B$2:$C$512,MATCH('DPMS - Breakup of AUM - NA'!$B67,Raw!$B$2:$B$512,0),2)</f>
        <v>INP000005000</v>
      </c>
      <c r="B67" s="1" t="s">
        <v>1369</v>
      </c>
      <c r="C67" t="str">
        <f>VLOOKUP($B67,Raw!$B$2:$DG$512,91,0)</f>
        <v>1</v>
      </c>
      <c r="D67" t="str">
        <f>VLOOKUP($B67,Raw!$B$2:$DG$512,92,0)</f>
        <v>0</v>
      </c>
      <c r="E67" t="str">
        <f>VLOOKUP($B67,Raw!$B$2:$DG$512,93,0)</f>
        <v>1</v>
      </c>
      <c r="F67" t="str">
        <f>VLOOKUP($B67,Raw!$B$2:$DG$512,94,0)</f>
        <v>6</v>
      </c>
      <c r="G67" t="str">
        <f>VLOOKUP($B67,Raw!$B$2:$DG$512,95,0)</f>
        <v>8.2</v>
      </c>
      <c r="H67" t="str">
        <f>VLOOKUP($B67,Raw!$B$2:$DG$512,96,0)</f>
        <v>-2.2</v>
      </c>
    </row>
    <row r="68" spans="1:8" x14ac:dyDescent="0.3">
      <c r="A68" t="str">
        <f>INDEX(Raw!$B$2:$C$512,MATCH('DPMS - Breakup of AUM - NA'!$B68,Raw!$B$2:$B$512,0),2)</f>
        <v>INP100007091</v>
      </c>
      <c r="B68" s="1" t="s">
        <v>1407</v>
      </c>
      <c r="C68" t="str">
        <f>VLOOKUP($B68,Raw!$B$2:$DG$512,91,0)</f>
        <v>0</v>
      </c>
      <c r="D68" t="str">
        <f>VLOOKUP($B68,Raw!$B$2:$DG$512,92,0)</f>
        <v>0</v>
      </c>
      <c r="E68" t="str">
        <f>VLOOKUP($B68,Raw!$B$2:$DG$512,93,0)</f>
        <v>0</v>
      </c>
      <c r="F68" t="str">
        <f>VLOOKUP($B68,Raw!$B$2:$DG$512,94,0)</f>
        <v>0</v>
      </c>
      <c r="G68" t="str">
        <f>VLOOKUP($B68,Raw!$B$2:$DG$512,95,0)</f>
        <v>0</v>
      </c>
      <c r="H68" t="str">
        <f>VLOOKUP($B68,Raw!$B$2:$DG$512,96,0)</f>
        <v>0</v>
      </c>
    </row>
    <row r="69" spans="1:8" x14ac:dyDescent="0.3">
      <c r="A69" t="str">
        <f>INDEX(Raw!$B$2:$C$512,MATCH('DPMS - Breakup of AUM - NA'!$B69,Raw!$B$2:$B$512,0),2)</f>
        <v>INP000003740</v>
      </c>
      <c r="B69" s="1" t="s">
        <v>1423</v>
      </c>
      <c r="C69" t="str">
        <f>VLOOKUP($B69,Raw!$B$2:$DG$512,91,0)</f>
        <v>0</v>
      </c>
      <c r="D69" t="str">
        <f>VLOOKUP($B69,Raw!$B$2:$DG$512,92,0)</f>
        <v>0</v>
      </c>
      <c r="E69" t="str">
        <f>VLOOKUP($B69,Raw!$B$2:$DG$512,93,0)</f>
        <v>0</v>
      </c>
      <c r="F69" t="str">
        <f>VLOOKUP($B69,Raw!$B$2:$DG$512,94,0)</f>
        <v>0</v>
      </c>
      <c r="G69" t="str">
        <f>VLOOKUP($B69,Raw!$B$2:$DG$512,95,0)</f>
        <v>0</v>
      </c>
      <c r="H69" t="str">
        <f>VLOOKUP($B69,Raw!$B$2:$DG$512,96,0)</f>
        <v>0</v>
      </c>
    </row>
    <row r="70" spans="1:8" x14ac:dyDescent="0.3">
      <c r="A70" t="str">
        <f>INDEX(Raw!$B$2:$C$512,MATCH('DPMS - Breakup of AUM - NA'!$B70,Raw!$B$2:$B$512,0),2)</f>
        <v>INP000006147</v>
      </c>
      <c r="B70" s="1" t="s">
        <v>1430</v>
      </c>
      <c r="C70" t="str">
        <f>VLOOKUP($B70,Raw!$B$2:$DG$512,91,0)</f>
        <v>5</v>
      </c>
      <c r="D70" t="str">
        <f>VLOOKUP($B70,Raw!$B$2:$DG$512,92,0)</f>
        <v>0</v>
      </c>
      <c r="E70" t="str">
        <f>VLOOKUP($B70,Raw!$B$2:$DG$512,93,0)</f>
        <v>5</v>
      </c>
      <c r="F70" t="str">
        <f>VLOOKUP($B70,Raw!$B$2:$DG$512,94,0)</f>
        <v>5</v>
      </c>
      <c r="G70" t="str">
        <f>VLOOKUP($B70,Raw!$B$2:$DG$512,95,0)</f>
        <v>0</v>
      </c>
      <c r="H70" t="str">
        <f>VLOOKUP($B70,Raw!$B$2:$DG$512,96,0)</f>
        <v>5</v>
      </c>
    </row>
    <row r="71" spans="1:8" x14ac:dyDescent="0.3">
      <c r="A71" t="str">
        <f>INDEX(Raw!$B$2:$C$512,MATCH('DPMS - Breakup of AUM - NA'!$B71,Raw!$B$2:$B$512,0),2)</f>
        <v>INP000008349</v>
      </c>
      <c r="B71" s="1" t="s">
        <v>1454</v>
      </c>
      <c r="C71" t="str">
        <f>VLOOKUP($B71,Raw!$B$2:$DG$512,91,0)</f>
        <v>0</v>
      </c>
      <c r="D71" t="str">
        <f>VLOOKUP($B71,Raw!$B$2:$DG$512,92,0)</f>
        <v>0</v>
      </c>
      <c r="E71" t="str">
        <f>VLOOKUP($B71,Raw!$B$2:$DG$512,93,0)</f>
        <v>0</v>
      </c>
      <c r="F71" t="str">
        <f>VLOOKUP($B71,Raw!$B$2:$DG$512,94,0)</f>
        <v>0</v>
      </c>
      <c r="G71" t="str">
        <f>VLOOKUP($B71,Raw!$B$2:$DG$512,95,0)</f>
        <v>0</v>
      </c>
      <c r="H71" t="str">
        <f>VLOOKUP($B71,Raw!$B$2:$DG$512,96,0)</f>
        <v>0</v>
      </c>
    </row>
    <row r="72" spans="1:8" x14ac:dyDescent="0.3">
      <c r="A72" t="str">
        <f>INDEX(Raw!$B$2:$C$512,MATCH('DPMS - Breakup of AUM - NA'!$B72,Raw!$B$2:$B$512,0),2)</f>
        <v>INP000005847</v>
      </c>
      <c r="B72" s="1" t="s">
        <v>1471</v>
      </c>
      <c r="C72" t="str">
        <f>VLOOKUP($B72,Raw!$B$2:$DG$512,91,0)</f>
        <v>0</v>
      </c>
      <c r="D72" t="str">
        <f>VLOOKUP($B72,Raw!$B$2:$DG$512,92,0)</f>
        <v>0</v>
      </c>
      <c r="E72" t="str">
        <f>VLOOKUP($B72,Raw!$B$2:$DG$512,93,0)</f>
        <v>0</v>
      </c>
      <c r="F72" t="str">
        <f>VLOOKUP($B72,Raw!$B$2:$DG$512,94,0)</f>
        <v>0</v>
      </c>
      <c r="G72" t="str">
        <f>VLOOKUP($B72,Raw!$B$2:$DG$512,95,0)</f>
        <v>0</v>
      </c>
      <c r="H72" t="str">
        <f>VLOOKUP($B72,Raw!$B$2:$DG$512,96,0)</f>
        <v>0</v>
      </c>
    </row>
    <row r="73" spans="1:8" x14ac:dyDescent="0.3">
      <c r="A73" t="str">
        <f>INDEX(Raw!$B$2:$C$512,MATCH('DPMS - Breakup of AUM - NA'!$B73,Raw!$B$2:$B$512,0),2)</f>
        <v>INP000001066</v>
      </c>
      <c r="B73" s="1" t="s">
        <v>1496</v>
      </c>
      <c r="C73" t="str">
        <f>VLOOKUP($B73,Raw!$B$2:$DG$512,91,0)</f>
        <v>0</v>
      </c>
      <c r="D73" t="str">
        <f>VLOOKUP($B73,Raw!$B$2:$DG$512,92,0)</f>
        <v>0</v>
      </c>
      <c r="E73" t="str">
        <f>VLOOKUP($B73,Raw!$B$2:$DG$512,93,0)</f>
        <v>0</v>
      </c>
      <c r="F73" t="str">
        <f>VLOOKUP($B73,Raw!$B$2:$DG$512,94,0)</f>
        <v>0</v>
      </c>
      <c r="G73" t="str">
        <f>VLOOKUP($B73,Raw!$B$2:$DG$512,95,0)</f>
        <v>0</v>
      </c>
      <c r="H73" t="str">
        <f>VLOOKUP($B73,Raw!$B$2:$DG$512,96,0)</f>
        <v>0</v>
      </c>
    </row>
    <row r="74" spans="1:8" x14ac:dyDescent="0.3">
      <c r="A74" t="str">
        <f>INDEX(Raw!$B$2:$C$512,MATCH('DPMS - Breakup of AUM - NA'!$B74,Raw!$B$2:$B$512,0),2)</f>
        <v>INP000004128</v>
      </c>
      <c r="B74" s="1" t="s">
        <v>1509</v>
      </c>
      <c r="C74" t="str">
        <f>VLOOKUP($B74,Raw!$B$2:$DG$512,91,0)</f>
        <v>0.85</v>
      </c>
      <c r="D74" t="str">
        <f>VLOOKUP($B74,Raw!$B$2:$DG$512,92,0)</f>
        <v>0.04</v>
      </c>
      <c r="E74" t="str">
        <f>VLOOKUP($B74,Raw!$B$2:$DG$512,93,0)</f>
        <v>0.81</v>
      </c>
      <c r="F74" t="str">
        <f>VLOOKUP($B74,Raw!$B$2:$DG$512,94,0)</f>
        <v>1.21</v>
      </c>
      <c r="G74" t="str">
        <f>VLOOKUP($B74,Raw!$B$2:$DG$512,95,0)</f>
        <v>0.05</v>
      </c>
      <c r="H74" t="str">
        <f>VLOOKUP($B74,Raw!$B$2:$DG$512,96,0)</f>
        <v>1.16</v>
      </c>
    </row>
    <row r="75" spans="1:8" x14ac:dyDescent="0.3">
      <c r="A75" t="str">
        <f>INDEX(Raw!$B$2:$C$512,MATCH('DPMS - Breakup of AUM - NA'!$B75,Raw!$B$2:$B$512,0),2)</f>
        <v>INP000006387</v>
      </c>
      <c r="B75" s="1" t="s">
        <v>1542</v>
      </c>
      <c r="C75" t="str">
        <f>VLOOKUP($B75,Raw!$B$2:$DG$512,91,0)</f>
        <v>0</v>
      </c>
      <c r="D75" t="str">
        <f>VLOOKUP($B75,Raw!$B$2:$DG$512,92,0)</f>
        <v>0</v>
      </c>
      <c r="E75" t="str">
        <f>VLOOKUP($B75,Raw!$B$2:$DG$512,93,0)</f>
        <v>0</v>
      </c>
      <c r="F75" t="str">
        <f>VLOOKUP($B75,Raw!$B$2:$DG$512,94,0)</f>
        <v>0</v>
      </c>
      <c r="G75" t="str">
        <f>VLOOKUP($B75,Raw!$B$2:$DG$512,95,0)</f>
        <v>0</v>
      </c>
      <c r="H75" t="str">
        <f>VLOOKUP($B75,Raw!$B$2:$DG$512,96,0)</f>
        <v>0</v>
      </c>
    </row>
    <row r="76" spans="1:8" x14ac:dyDescent="0.3">
      <c r="A76" t="str">
        <f>INDEX(Raw!$B$2:$C$512,MATCH('DPMS - Breakup of AUM - NA'!$B76,Raw!$B$2:$B$512,0),2)</f>
        <v>INP000008358</v>
      </c>
      <c r="B76" s="1" t="s">
        <v>1572</v>
      </c>
      <c r="C76" t="str">
        <f>VLOOKUP($B76,Raw!$B$2:$DG$512,91,0)</f>
        <v>0</v>
      </c>
      <c r="D76" t="str">
        <f>VLOOKUP($B76,Raw!$B$2:$DG$512,92,0)</f>
        <v>0</v>
      </c>
      <c r="E76" t="str">
        <f>VLOOKUP($B76,Raw!$B$2:$DG$512,93,0)</f>
        <v>0</v>
      </c>
      <c r="F76" t="str">
        <f>VLOOKUP($B76,Raw!$B$2:$DG$512,94,0)</f>
        <v>0</v>
      </c>
      <c r="G76" t="str">
        <f>VLOOKUP($B76,Raw!$B$2:$DG$512,95,0)</f>
        <v>0</v>
      </c>
      <c r="H76" t="str">
        <f>VLOOKUP($B76,Raw!$B$2:$DG$512,96,0)</f>
        <v>0</v>
      </c>
    </row>
    <row r="77" spans="1:8" x14ac:dyDescent="0.3">
      <c r="A77" t="str">
        <f>INDEX(Raw!$B$2:$C$512,MATCH('DPMS - Breakup of AUM - NA'!$B77,Raw!$B$2:$B$512,0),2)</f>
        <v>INP000007535</v>
      </c>
      <c r="B77" s="1" t="s">
        <v>1582</v>
      </c>
      <c r="C77" t="str">
        <f>VLOOKUP($B77,Raw!$B$2:$DG$512,91,0)</f>
        <v>0</v>
      </c>
      <c r="D77" t="str">
        <f>VLOOKUP($B77,Raw!$B$2:$DG$512,92,0)</f>
        <v>0</v>
      </c>
      <c r="E77" t="str">
        <f>VLOOKUP($B77,Raw!$B$2:$DG$512,93,0)</f>
        <v>0</v>
      </c>
      <c r="F77" t="str">
        <f>VLOOKUP($B77,Raw!$B$2:$DG$512,94,0)</f>
        <v>0</v>
      </c>
      <c r="G77" t="str">
        <f>VLOOKUP($B77,Raw!$B$2:$DG$512,95,0)</f>
        <v>0</v>
      </c>
      <c r="H77" t="str">
        <f>VLOOKUP($B77,Raw!$B$2:$DG$512,96,0)</f>
        <v>0</v>
      </c>
    </row>
    <row r="78" spans="1:8" x14ac:dyDescent="0.3">
      <c r="A78" t="str">
        <f>INDEX(Raw!$B$2:$C$512,MATCH('DPMS - Breakup of AUM - NA'!$B78,Raw!$B$2:$B$512,0),2)</f>
        <v>INP000006040</v>
      </c>
      <c r="B78" s="1" t="s">
        <v>1591</v>
      </c>
      <c r="C78" t="str">
        <f>VLOOKUP($B78,Raw!$B$2:$DG$512,91,0)</f>
        <v>0</v>
      </c>
      <c r="D78" t="str">
        <f>VLOOKUP($B78,Raw!$B$2:$DG$512,92,0)</f>
        <v>0</v>
      </c>
      <c r="E78" t="str">
        <f>VLOOKUP($B78,Raw!$B$2:$DG$512,93,0)</f>
        <v>0</v>
      </c>
      <c r="F78" t="str">
        <f>VLOOKUP($B78,Raw!$B$2:$DG$512,94,0)</f>
        <v>0</v>
      </c>
      <c r="G78" t="str">
        <f>VLOOKUP($B78,Raw!$B$2:$DG$512,95,0)</f>
        <v>0</v>
      </c>
      <c r="H78" t="str">
        <f>VLOOKUP($B78,Raw!$B$2:$DG$512,96,0)</f>
        <v>0</v>
      </c>
    </row>
    <row r="79" spans="1:8" x14ac:dyDescent="0.3">
      <c r="A79" t="str">
        <f>INDEX(Raw!$B$2:$C$512,MATCH('DPMS - Breakup of AUM - NA'!$B79,Raw!$B$2:$B$512,0),2)</f>
        <v>INP000005856</v>
      </c>
      <c r="B79" s="1" t="s">
        <v>1608</v>
      </c>
      <c r="C79" t="str">
        <f>VLOOKUP($B79,Raw!$B$2:$DG$512,91,0)</f>
        <v>0</v>
      </c>
      <c r="D79" t="str">
        <f>VLOOKUP($B79,Raw!$B$2:$DG$512,92,0)</f>
        <v>0</v>
      </c>
      <c r="E79" t="str">
        <f>VLOOKUP($B79,Raw!$B$2:$DG$512,93,0)</f>
        <v>0</v>
      </c>
      <c r="F79" t="str">
        <f>VLOOKUP($B79,Raw!$B$2:$DG$512,94,0)</f>
        <v>0</v>
      </c>
      <c r="G79" t="str">
        <f>VLOOKUP($B79,Raw!$B$2:$DG$512,95,0)</f>
        <v>0</v>
      </c>
      <c r="H79" t="str">
        <f>VLOOKUP($B79,Raw!$B$2:$DG$512,96,0)</f>
        <v>0</v>
      </c>
    </row>
    <row r="80" spans="1:8" x14ac:dyDescent="0.3">
      <c r="A80" t="str">
        <f>INDEX(Raw!$B$2:$C$512,MATCH('DPMS - Breakup of AUM - NA'!$B80,Raw!$B$2:$B$512,0),2)</f>
        <v>INP000001199</v>
      </c>
      <c r="B80" s="1" t="s">
        <v>1617</v>
      </c>
      <c r="C80" t="str">
        <f>VLOOKUP($B80,Raw!$B$2:$DG$512,91,0)</f>
        <v>0</v>
      </c>
      <c r="D80" t="str">
        <f>VLOOKUP($B80,Raw!$B$2:$DG$512,92,0)</f>
        <v>0</v>
      </c>
      <c r="E80" t="str">
        <f>VLOOKUP($B80,Raw!$B$2:$DG$512,93,0)</f>
        <v>0</v>
      </c>
      <c r="F80" t="str">
        <f>VLOOKUP($B80,Raw!$B$2:$DG$512,94,0)</f>
        <v>0</v>
      </c>
      <c r="G80" t="str">
        <f>VLOOKUP($B80,Raw!$B$2:$DG$512,95,0)</f>
        <v>0</v>
      </c>
      <c r="H80" t="str">
        <f>VLOOKUP($B80,Raw!$B$2:$DG$512,96,0)</f>
        <v>0</v>
      </c>
    </row>
    <row r="81" spans="1:8" x14ac:dyDescent="0.3">
      <c r="A81" t="str">
        <f>INDEX(Raw!$B$2:$C$512,MATCH('DPMS - Breakup of AUM - NA'!$B81,Raw!$B$2:$B$512,0),2)</f>
        <v>INP000008206</v>
      </c>
      <c r="B81" s="1" t="s">
        <v>1631</v>
      </c>
      <c r="C81" t="str">
        <f>VLOOKUP($B81,Raw!$B$2:$DG$512,91,0)</f>
        <v>0</v>
      </c>
      <c r="D81" t="str">
        <f>VLOOKUP($B81,Raw!$B$2:$DG$512,92,0)</f>
        <v>0</v>
      </c>
      <c r="E81" t="str">
        <f>VLOOKUP($B81,Raw!$B$2:$DG$512,93,0)</f>
        <v>0</v>
      </c>
      <c r="F81" t="str">
        <f>VLOOKUP($B81,Raw!$B$2:$DG$512,94,0)</f>
        <v>0</v>
      </c>
      <c r="G81" t="str">
        <f>VLOOKUP($B81,Raw!$B$2:$DG$512,95,0)</f>
        <v>0</v>
      </c>
      <c r="H81" t="str">
        <f>VLOOKUP($B81,Raw!$B$2:$DG$512,96,0)</f>
        <v>0</v>
      </c>
    </row>
    <row r="82" spans="1:8" x14ac:dyDescent="0.3">
      <c r="A82" t="str">
        <f>INDEX(Raw!$B$2:$C$512,MATCH('DPMS - Breakup of AUM - NA'!$B82,Raw!$B$2:$B$512,0),2)</f>
        <v>INP000007164</v>
      </c>
      <c r="B82" s="1" t="s">
        <v>1647</v>
      </c>
      <c r="C82" t="str">
        <f>VLOOKUP($B82,Raw!$B$2:$DG$512,91,0)</f>
        <v>0</v>
      </c>
      <c r="D82" t="str">
        <f>VLOOKUP($B82,Raw!$B$2:$DG$512,92,0)</f>
        <v>0</v>
      </c>
      <c r="E82" t="str">
        <f>VLOOKUP($B82,Raw!$B$2:$DG$512,93,0)</f>
        <v>0</v>
      </c>
      <c r="F82" t="str">
        <f>VLOOKUP($B82,Raw!$B$2:$DG$512,94,0)</f>
        <v>0</v>
      </c>
      <c r="G82" t="str">
        <f>VLOOKUP($B82,Raw!$B$2:$DG$512,95,0)</f>
        <v>0</v>
      </c>
      <c r="H82" t="str">
        <f>VLOOKUP($B82,Raw!$B$2:$DG$512,96,0)</f>
        <v>0</v>
      </c>
    </row>
    <row r="83" spans="1:8" x14ac:dyDescent="0.3">
      <c r="A83" t="str">
        <f>INDEX(Raw!$B$2:$C$512,MATCH('DPMS - Breakup of AUM - NA'!$B83,Raw!$B$2:$B$512,0),2)</f>
        <v>INP000008473</v>
      </c>
      <c r="B83" s="1" t="s">
        <v>1671</v>
      </c>
      <c r="C83" t="str">
        <f>VLOOKUP($B83,Raw!$B$2:$DG$512,91,0)</f>
        <v>0</v>
      </c>
      <c r="D83" t="str">
        <f>VLOOKUP($B83,Raw!$B$2:$DG$512,92,0)</f>
        <v>0</v>
      </c>
      <c r="E83" t="str">
        <f>VLOOKUP($B83,Raw!$B$2:$DG$512,93,0)</f>
        <v>0</v>
      </c>
      <c r="F83" t="str">
        <f>VLOOKUP($B83,Raw!$B$2:$DG$512,94,0)</f>
        <v>1.3</v>
      </c>
      <c r="G83" t="str">
        <f>VLOOKUP($B83,Raw!$B$2:$DG$512,95,0)</f>
        <v>0</v>
      </c>
      <c r="H83" t="str">
        <f>VLOOKUP($B83,Raw!$B$2:$DG$512,96,0)</f>
        <v>1.3</v>
      </c>
    </row>
    <row r="84" spans="1:8" x14ac:dyDescent="0.3">
      <c r="A84" t="str">
        <f>INDEX(Raw!$B$2:$C$512,MATCH('DPMS - Breakup of AUM - NA'!$B84,Raw!$B$2:$B$512,0),2)</f>
        <v>INP000005380</v>
      </c>
      <c r="B84" s="1" t="s">
        <v>1690</v>
      </c>
      <c r="C84" t="str">
        <f>VLOOKUP($B84,Raw!$B$2:$DG$512,91,0)</f>
        <v>0</v>
      </c>
      <c r="D84" t="str">
        <f>VLOOKUP($B84,Raw!$B$2:$DG$512,92,0)</f>
        <v>0</v>
      </c>
      <c r="E84" t="str">
        <f>VLOOKUP($B84,Raw!$B$2:$DG$512,93,0)</f>
        <v>0</v>
      </c>
      <c r="F84" t="str">
        <f>VLOOKUP($B84,Raw!$B$2:$DG$512,94,0)</f>
        <v>0</v>
      </c>
      <c r="G84" t="str">
        <f>VLOOKUP($B84,Raw!$B$2:$DG$512,95,0)</f>
        <v>0</v>
      </c>
      <c r="H84" t="str">
        <f>VLOOKUP($B84,Raw!$B$2:$DG$512,96,0)</f>
        <v>0</v>
      </c>
    </row>
    <row r="85" spans="1:8" x14ac:dyDescent="0.3">
      <c r="A85" t="str">
        <f>INDEX(Raw!$B$2:$C$512,MATCH('DPMS - Breakup of AUM - NA'!$B85,Raw!$B$2:$B$512,0),2)</f>
        <v>INP100007365</v>
      </c>
      <c r="B85" s="1" t="s">
        <v>1714</v>
      </c>
      <c r="C85" t="str">
        <f>VLOOKUP($B85,Raw!$B$2:$DG$512,91,0)</f>
        <v>5.79</v>
      </c>
      <c r="D85" t="str">
        <f>VLOOKUP($B85,Raw!$B$2:$DG$512,92,0)</f>
        <v>25.74</v>
      </c>
      <c r="E85" t="str">
        <f>VLOOKUP($B85,Raw!$B$2:$DG$512,93,0)</f>
        <v>-19.95</v>
      </c>
      <c r="F85" t="str">
        <f>VLOOKUP($B85,Raw!$B$2:$DG$512,94,0)</f>
        <v>13.45</v>
      </c>
      <c r="G85" t="str">
        <f>VLOOKUP($B85,Raw!$B$2:$DG$512,95,0)</f>
        <v>25.95</v>
      </c>
      <c r="H85" t="str">
        <f>VLOOKUP($B85,Raw!$B$2:$DG$512,96,0)</f>
        <v>-12.5</v>
      </c>
    </row>
    <row r="86" spans="1:8" x14ac:dyDescent="0.3">
      <c r="A86" t="str">
        <f>INDEX(Raw!$B$2:$C$512,MATCH('DPMS - Breakup of AUM - NA'!$B86,Raw!$B$2:$B$512,0),2)</f>
        <v>INP000006396</v>
      </c>
      <c r="B86" s="1" t="s">
        <v>1746</v>
      </c>
      <c r="C86" t="str">
        <f>VLOOKUP($B86,Raw!$B$2:$DG$512,91,0)</f>
        <v>0</v>
      </c>
      <c r="D86" t="str">
        <f>VLOOKUP($B86,Raw!$B$2:$DG$512,92,0)</f>
        <v>0</v>
      </c>
      <c r="E86" t="str">
        <f>VLOOKUP($B86,Raw!$B$2:$DG$512,93,0)</f>
        <v>0</v>
      </c>
      <c r="F86" t="str">
        <f>VLOOKUP($B86,Raw!$B$2:$DG$512,94,0)</f>
        <v>0</v>
      </c>
      <c r="G86" t="str">
        <f>VLOOKUP($B86,Raw!$B$2:$DG$512,95,0)</f>
        <v>0</v>
      </c>
      <c r="H86" t="str">
        <f>VLOOKUP($B86,Raw!$B$2:$DG$512,96,0)</f>
        <v>0</v>
      </c>
    </row>
    <row r="87" spans="1:8" x14ac:dyDescent="0.3">
      <c r="A87" t="str">
        <f>INDEX(Raw!$B$2:$C$512,MATCH('DPMS - Breakup of AUM - NA'!$B87,Raw!$B$2:$B$512,0),2)</f>
        <v>INP000006633</v>
      </c>
      <c r="B87" s="1" t="s">
        <v>1772</v>
      </c>
      <c r="C87" t="str">
        <f>VLOOKUP($B87,Raw!$B$2:$DG$512,91,0)</f>
        <v>0</v>
      </c>
      <c r="D87" t="str">
        <f>VLOOKUP($B87,Raw!$B$2:$DG$512,92,0)</f>
        <v>0</v>
      </c>
      <c r="E87" t="str">
        <f>VLOOKUP($B87,Raw!$B$2:$DG$512,93,0)</f>
        <v>0</v>
      </c>
      <c r="F87" t="str">
        <f>VLOOKUP($B87,Raw!$B$2:$DG$512,94,0)</f>
        <v>0</v>
      </c>
      <c r="G87" t="str">
        <f>VLOOKUP($B87,Raw!$B$2:$DG$512,95,0)</f>
        <v>0</v>
      </c>
      <c r="H87" t="str">
        <f>VLOOKUP($B87,Raw!$B$2:$DG$512,96,0)</f>
        <v>0</v>
      </c>
    </row>
    <row r="88" spans="1:8" x14ac:dyDescent="0.3">
      <c r="A88" t="str">
        <f>INDEX(Raw!$B$2:$C$512,MATCH('DPMS - Breakup of AUM - NA'!$B88,Raw!$B$2:$B$512,0),2)</f>
        <v>INP000006323</v>
      </c>
      <c r="B88" s="1" t="s">
        <v>1790</v>
      </c>
      <c r="C88" t="str">
        <f>VLOOKUP($B88,Raw!$B$2:$DG$512,91,0)</f>
        <v>0</v>
      </c>
      <c r="D88" t="str">
        <f>VLOOKUP($B88,Raw!$B$2:$DG$512,92,0)</f>
        <v>0</v>
      </c>
      <c r="E88" t="str">
        <f>VLOOKUP($B88,Raw!$B$2:$DG$512,93,0)</f>
        <v>0</v>
      </c>
      <c r="F88" t="str">
        <f>VLOOKUP($B88,Raw!$B$2:$DG$512,94,0)</f>
        <v>0</v>
      </c>
      <c r="G88" t="str">
        <f>VLOOKUP($B88,Raw!$B$2:$DG$512,95,0)</f>
        <v>0</v>
      </c>
      <c r="H88" t="str">
        <f>VLOOKUP($B88,Raw!$B$2:$DG$512,96,0)</f>
        <v>0</v>
      </c>
    </row>
    <row r="89" spans="1:8" x14ac:dyDescent="0.3">
      <c r="A89" t="str">
        <f>INDEX(Raw!$B$2:$C$512,MATCH('DPMS - Breakup of AUM - NA'!$B89,Raw!$B$2:$B$512,0),2)</f>
        <v>INP000003658</v>
      </c>
      <c r="B89" s="1" t="s">
        <v>1811</v>
      </c>
      <c r="C89" t="str">
        <f>VLOOKUP($B89,Raw!$B$2:$DG$512,91,0)</f>
        <v>0</v>
      </c>
      <c r="D89" t="str">
        <f>VLOOKUP($B89,Raw!$B$2:$DG$512,92,0)</f>
        <v>0</v>
      </c>
      <c r="E89" t="str">
        <f>VLOOKUP($B89,Raw!$B$2:$DG$512,93,0)</f>
        <v>0</v>
      </c>
      <c r="F89" t="str">
        <f>VLOOKUP($B89,Raw!$B$2:$DG$512,94,0)</f>
        <v>0</v>
      </c>
      <c r="G89" t="str">
        <f>VLOOKUP($B89,Raw!$B$2:$DG$512,95,0)</f>
        <v>0</v>
      </c>
      <c r="H89" t="str">
        <f>VLOOKUP($B89,Raw!$B$2:$DG$512,96,0)</f>
        <v>0</v>
      </c>
    </row>
    <row r="90" spans="1:8" x14ac:dyDescent="0.3">
      <c r="A90" t="str">
        <f>INDEX(Raw!$B$2:$C$512,MATCH('DPMS - Breakup of AUM - NA'!$B90,Raw!$B$2:$B$512,0),2)</f>
        <v>INP000008710</v>
      </c>
      <c r="B90" s="1" t="s">
        <v>1835</v>
      </c>
      <c r="C90" t="str">
        <f>VLOOKUP($B90,Raw!$B$2:$DG$512,91,0)</f>
        <v>0</v>
      </c>
      <c r="D90" t="str">
        <f>VLOOKUP($B90,Raw!$B$2:$DG$512,92,0)</f>
        <v>0</v>
      </c>
      <c r="E90" t="str">
        <f>VLOOKUP($B90,Raw!$B$2:$DG$512,93,0)</f>
        <v>0</v>
      </c>
      <c r="F90" t="str">
        <f>VLOOKUP($B90,Raw!$B$2:$DG$512,94,0)</f>
        <v>0</v>
      </c>
      <c r="G90" t="str">
        <f>VLOOKUP($B90,Raw!$B$2:$DG$512,95,0)</f>
        <v>0</v>
      </c>
      <c r="H90" t="str">
        <f>VLOOKUP($B90,Raw!$B$2:$DG$512,96,0)</f>
        <v>0</v>
      </c>
    </row>
    <row r="91" spans="1:8" x14ac:dyDescent="0.3">
      <c r="A91" t="str">
        <f>INDEX(Raw!$B$2:$C$512,MATCH('DPMS - Breakup of AUM - NA'!$B91,Raw!$B$2:$B$512,0),2)</f>
        <v>INP000008190</v>
      </c>
      <c r="B91" s="1" t="s">
        <v>1844</v>
      </c>
      <c r="C91" t="str">
        <f>VLOOKUP($B91,Raw!$B$2:$DG$512,91,0)</f>
        <v>0</v>
      </c>
      <c r="D91" t="str">
        <f>VLOOKUP($B91,Raw!$B$2:$DG$512,92,0)</f>
        <v>0</v>
      </c>
      <c r="E91" t="str">
        <f>VLOOKUP($B91,Raw!$B$2:$DG$512,93,0)</f>
        <v>0</v>
      </c>
      <c r="F91" t="str">
        <f>VLOOKUP($B91,Raw!$B$2:$DG$512,94,0)</f>
        <v>0</v>
      </c>
      <c r="G91" t="str">
        <f>VLOOKUP($B91,Raw!$B$2:$DG$512,95,0)</f>
        <v>0</v>
      </c>
      <c r="H91" t="str">
        <f>VLOOKUP($B91,Raw!$B$2:$DG$512,96,0)</f>
        <v>0</v>
      </c>
    </row>
    <row r="92" spans="1:8" x14ac:dyDescent="0.3">
      <c r="A92" t="str">
        <f>INDEX(Raw!$B$2:$C$512,MATCH('DPMS - Breakup of AUM - NA'!$B92,Raw!$B$2:$B$512,0),2)</f>
        <v>INP000006554</v>
      </c>
      <c r="B92" s="1" t="s">
        <v>1854</v>
      </c>
      <c r="C92" t="str">
        <f>VLOOKUP($B92,Raw!$B$2:$DG$512,91,0)</f>
        <v>0</v>
      </c>
      <c r="D92" t="str">
        <f>VLOOKUP($B92,Raw!$B$2:$DG$512,92,0)</f>
        <v>0</v>
      </c>
      <c r="E92" t="str">
        <f>VLOOKUP($B92,Raw!$B$2:$DG$512,93,0)</f>
        <v>0</v>
      </c>
      <c r="F92" t="str">
        <f>VLOOKUP($B92,Raw!$B$2:$DG$512,94,0)</f>
        <v>0</v>
      </c>
      <c r="G92" t="str">
        <f>VLOOKUP($B92,Raw!$B$2:$DG$512,95,0)</f>
        <v>0</v>
      </c>
      <c r="H92" t="str">
        <f>VLOOKUP($B92,Raw!$B$2:$DG$512,96,0)</f>
        <v>0</v>
      </c>
    </row>
    <row r="93" spans="1:8" x14ac:dyDescent="0.3">
      <c r="A93" t="str">
        <f>INDEX(Raw!$B$2:$C$512,MATCH('DPMS - Breakup of AUM - NA'!$B93,Raw!$B$2:$B$512,0),2)</f>
        <v>INP000008303</v>
      </c>
      <c r="B93" s="1" t="s">
        <v>1872</v>
      </c>
      <c r="C93" t="str">
        <f>VLOOKUP($B93,Raw!$B$2:$DG$512,91,0)</f>
        <v>0</v>
      </c>
      <c r="D93" t="str">
        <f>VLOOKUP($B93,Raw!$B$2:$DG$512,92,0)</f>
        <v>0</v>
      </c>
      <c r="E93" t="str">
        <f>VLOOKUP($B93,Raw!$B$2:$DG$512,93,0)</f>
        <v>0</v>
      </c>
      <c r="F93" t="str">
        <f>VLOOKUP($B93,Raw!$B$2:$DG$512,94,0)</f>
        <v>0</v>
      </c>
      <c r="G93" t="str">
        <f>VLOOKUP($B93,Raw!$B$2:$DG$512,95,0)</f>
        <v>0</v>
      </c>
      <c r="H93" t="str">
        <f>VLOOKUP($B93,Raw!$B$2:$DG$512,96,0)</f>
        <v>0</v>
      </c>
    </row>
    <row r="94" spans="1:8" x14ac:dyDescent="0.3">
      <c r="A94" t="str">
        <f>INDEX(Raw!$B$2:$C$512,MATCH('DPMS - Breakup of AUM - NA'!$B94,Raw!$B$2:$B$512,0),2)</f>
        <v>INP000006101</v>
      </c>
      <c r="B94" s="1" t="s">
        <v>1887</v>
      </c>
      <c r="C94" t="str">
        <f>VLOOKUP($B94,Raw!$B$2:$DG$512,91,0)</f>
        <v>0</v>
      </c>
      <c r="D94" t="str">
        <f>VLOOKUP($B94,Raw!$B$2:$DG$512,92,0)</f>
        <v>0</v>
      </c>
      <c r="E94" t="str">
        <f>VLOOKUP($B94,Raw!$B$2:$DG$512,93,0)</f>
        <v>0</v>
      </c>
      <c r="F94" t="str">
        <f>VLOOKUP($B94,Raw!$B$2:$DG$512,94,0)</f>
        <v>0</v>
      </c>
      <c r="G94" t="str">
        <f>VLOOKUP($B94,Raw!$B$2:$DG$512,95,0)</f>
        <v>0</v>
      </c>
      <c r="H94" t="str">
        <f>VLOOKUP($B94,Raw!$B$2:$DG$512,96,0)</f>
        <v>0</v>
      </c>
    </row>
    <row r="95" spans="1:8" x14ac:dyDescent="0.3">
      <c r="A95" t="str">
        <f>INDEX(Raw!$B$2:$C$512,MATCH('DPMS - Breakup of AUM - NA'!$B95,Raw!$B$2:$B$512,0),2)</f>
        <v>INP000002478</v>
      </c>
      <c r="B95" s="1" t="s">
        <v>1910</v>
      </c>
      <c r="C95" t="str">
        <f>VLOOKUP($B95,Raw!$B$2:$DG$512,91,0)</f>
        <v>30.34</v>
      </c>
      <c r="D95" t="str">
        <f>VLOOKUP($B95,Raw!$B$2:$DG$512,92,0)</f>
        <v>83.7</v>
      </c>
      <c r="E95" t="str">
        <f>VLOOKUP($B95,Raw!$B$2:$DG$512,93,0)</f>
        <v>-53.37</v>
      </c>
      <c r="F95" t="str">
        <f>VLOOKUP($B95,Raw!$B$2:$DG$512,94,0)</f>
        <v>149.25</v>
      </c>
      <c r="G95" t="str">
        <f>VLOOKUP($B95,Raw!$B$2:$DG$512,95,0)</f>
        <v>145.67</v>
      </c>
      <c r="H95" t="str">
        <f>VLOOKUP($B95,Raw!$B$2:$DG$512,96,0)</f>
        <v>3.58</v>
      </c>
    </row>
    <row r="96" spans="1:8" x14ac:dyDescent="0.3">
      <c r="A96" t="str">
        <f>INDEX(Raw!$B$2:$C$512,MATCH('DPMS - Breakup of AUM - NA'!$B96,Raw!$B$2:$B$512,0),2)</f>
        <v>INP000008525</v>
      </c>
      <c r="B96" s="1" t="s">
        <v>1956</v>
      </c>
      <c r="C96" t="str">
        <f>VLOOKUP($B96,Raw!$B$2:$DG$512,91,0)</f>
        <v>0</v>
      </c>
      <c r="D96" t="str">
        <f>VLOOKUP($B96,Raw!$B$2:$DG$512,92,0)</f>
        <v>0</v>
      </c>
      <c r="E96" t="str">
        <f>VLOOKUP($B96,Raw!$B$2:$DG$512,93,0)</f>
        <v>0</v>
      </c>
      <c r="F96" t="str">
        <f>VLOOKUP($B96,Raw!$B$2:$DG$512,94,0)</f>
        <v>0</v>
      </c>
      <c r="G96" t="str">
        <f>VLOOKUP($B96,Raw!$B$2:$DG$512,95,0)</f>
        <v>0</v>
      </c>
      <c r="H96" t="str">
        <f>VLOOKUP($B96,Raw!$B$2:$DG$512,96,0)</f>
        <v>0</v>
      </c>
    </row>
    <row r="97" spans="1:8" x14ac:dyDescent="0.3">
      <c r="A97" t="str">
        <f>INDEX(Raw!$B$2:$C$512,MATCH('DPMS - Breakup of AUM - NA'!$B97,Raw!$B$2:$B$512,0),2)</f>
        <v>INP000001975</v>
      </c>
      <c r="B97" s="1" t="s">
        <v>1963</v>
      </c>
      <c r="C97" t="str">
        <f>VLOOKUP($B97,Raw!$B$2:$DG$512,91,0)</f>
        <v>0</v>
      </c>
      <c r="D97" t="str">
        <f>VLOOKUP($B97,Raw!$B$2:$DG$512,92,0)</f>
        <v>0</v>
      </c>
      <c r="E97" t="str">
        <f>VLOOKUP($B97,Raw!$B$2:$DG$512,93,0)</f>
        <v>0</v>
      </c>
      <c r="F97" t="str">
        <f>VLOOKUP($B97,Raw!$B$2:$DG$512,94,0)</f>
        <v>0</v>
      </c>
      <c r="G97" t="str">
        <f>VLOOKUP($B97,Raw!$B$2:$DG$512,95,0)</f>
        <v>0</v>
      </c>
      <c r="H97" t="str">
        <f>VLOOKUP($B97,Raw!$B$2:$DG$512,96,0)</f>
        <v>0</v>
      </c>
    </row>
    <row r="98" spans="1:8" x14ac:dyDescent="0.3">
      <c r="A98" t="str">
        <f>INDEX(Raw!$B$2:$C$512,MATCH('DPMS - Breakup of AUM - NA'!$B98,Raw!$B$2:$B$512,0),2)</f>
        <v>INP000000431</v>
      </c>
      <c r="B98" s="1" t="s">
        <v>1980</v>
      </c>
      <c r="C98" t="str">
        <f>VLOOKUP($B98,Raw!$B$2:$DG$512,91,0)</f>
        <v>2</v>
      </c>
      <c r="D98" t="str">
        <f>VLOOKUP($B98,Raw!$B$2:$DG$512,92,0)</f>
        <v>0.00008</v>
      </c>
      <c r="E98" t="str">
        <f>VLOOKUP($B98,Raw!$B$2:$DG$512,93,0)</f>
        <v>1.99992</v>
      </c>
      <c r="F98" t="str">
        <f>VLOOKUP($B98,Raw!$B$2:$DG$512,94,0)</f>
        <v>2</v>
      </c>
      <c r="G98" t="str">
        <f>VLOOKUP($B98,Raw!$B$2:$DG$512,95,0)</f>
        <v>0.00076</v>
      </c>
      <c r="H98" t="str">
        <f>VLOOKUP($B98,Raw!$B$2:$DG$512,96,0)</f>
        <v>1.99924</v>
      </c>
    </row>
    <row r="99" spans="1:8" x14ac:dyDescent="0.3">
      <c r="A99" t="str">
        <f>INDEX(Raw!$B$2:$C$512,MATCH('DPMS - Breakup of AUM - NA'!$B99,Raw!$B$2:$B$512,0),2)</f>
        <v>INP000007377</v>
      </c>
      <c r="B99" s="1" t="s">
        <v>2013</v>
      </c>
      <c r="C99" t="str">
        <f>VLOOKUP($B99,Raw!$B$2:$DG$512,91,0)</f>
        <v>54.76</v>
      </c>
      <c r="D99" t="str">
        <f>VLOOKUP($B99,Raw!$B$2:$DG$512,92,0)</f>
        <v>23.84</v>
      </c>
      <c r="E99" t="str">
        <f>VLOOKUP($B99,Raw!$B$2:$DG$512,93,0)</f>
        <v>30.92</v>
      </c>
      <c r="F99" t="str">
        <f>VLOOKUP($B99,Raw!$B$2:$DG$512,94,0)</f>
        <v>206.79</v>
      </c>
      <c r="G99" t="str">
        <f>VLOOKUP($B99,Raw!$B$2:$DG$512,95,0)</f>
        <v>143.96</v>
      </c>
      <c r="H99" t="str">
        <f>VLOOKUP($B99,Raw!$B$2:$DG$512,96,0)</f>
        <v>62.84</v>
      </c>
    </row>
    <row r="100" spans="1:8" x14ac:dyDescent="0.3">
      <c r="A100" t="str">
        <f>INDEX(Raw!$B$2:$C$512,MATCH('DPMS - Breakup of AUM - NA'!$B100,Raw!$B$2:$B$512,0),2)</f>
        <v>INP000004870</v>
      </c>
      <c r="B100" s="1" t="s">
        <v>2056</v>
      </c>
      <c r="C100" t="str">
        <f>VLOOKUP($B100,Raw!$B$2:$DG$512,91,0)</f>
        <v>0</v>
      </c>
      <c r="D100" t="str">
        <f>VLOOKUP($B100,Raw!$B$2:$DG$512,92,0)</f>
        <v>0</v>
      </c>
      <c r="E100" t="str">
        <f>VLOOKUP($B100,Raw!$B$2:$DG$512,93,0)</f>
        <v>0</v>
      </c>
      <c r="F100" t="str">
        <f>VLOOKUP($B100,Raw!$B$2:$DG$512,94,0)</f>
        <v>0</v>
      </c>
      <c r="G100" t="str">
        <f>VLOOKUP($B100,Raw!$B$2:$DG$512,95,0)</f>
        <v>0</v>
      </c>
      <c r="H100" t="str">
        <f>VLOOKUP($B100,Raw!$B$2:$DG$512,96,0)</f>
        <v>0</v>
      </c>
    </row>
    <row r="101" spans="1:8" x14ac:dyDescent="0.3">
      <c r="A101" t="str">
        <f>INDEX(Raw!$B$2:$C$512,MATCH('DPMS - Breakup of AUM - NA'!$B101,Raw!$B$2:$B$512,0),2)</f>
        <v>INP000008145</v>
      </c>
      <c r="B101" s="1" t="s">
        <v>2067</v>
      </c>
      <c r="C101" t="str">
        <f>VLOOKUP($B101,Raw!$B$2:$DG$512,91,0)</f>
        <v>0</v>
      </c>
      <c r="D101" t="str">
        <f>VLOOKUP($B101,Raw!$B$2:$DG$512,92,0)</f>
        <v>0</v>
      </c>
      <c r="E101" t="str">
        <f>VLOOKUP($B101,Raw!$B$2:$DG$512,93,0)</f>
        <v>0</v>
      </c>
      <c r="F101" t="str">
        <f>VLOOKUP($B101,Raw!$B$2:$DG$512,94,0)</f>
        <v>0</v>
      </c>
      <c r="G101" t="str">
        <f>VLOOKUP($B101,Raw!$B$2:$DG$512,95,0)</f>
        <v>0</v>
      </c>
      <c r="H101" t="str">
        <f>VLOOKUP($B101,Raw!$B$2:$DG$512,96,0)</f>
        <v>0</v>
      </c>
    </row>
    <row r="102" spans="1:8" x14ac:dyDescent="0.3">
      <c r="A102" t="str">
        <f>INDEX(Raw!$B$2:$C$512,MATCH('DPMS - Breakup of AUM - NA'!$B102,Raw!$B$2:$B$512,0),2)</f>
        <v>INP000005944</v>
      </c>
      <c r="B102" s="1" t="s">
        <v>2076</v>
      </c>
      <c r="C102" t="str">
        <f>VLOOKUP($B102,Raw!$B$2:$DG$512,91,0)</f>
        <v>0</v>
      </c>
      <c r="D102" t="str">
        <f>VLOOKUP($B102,Raw!$B$2:$DG$512,92,0)</f>
        <v>0</v>
      </c>
      <c r="E102" t="str">
        <f>VLOOKUP($B102,Raw!$B$2:$DG$512,93,0)</f>
        <v>0</v>
      </c>
      <c r="F102" t="str">
        <f>VLOOKUP($B102,Raw!$B$2:$DG$512,94,0)</f>
        <v>0</v>
      </c>
      <c r="G102" t="str">
        <f>VLOOKUP($B102,Raw!$B$2:$DG$512,95,0)</f>
        <v>0</v>
      </c>
      <c r="H102" t="str">
        <f>VLOOKUP($B102,Raw!$B$2:$DG$512,96,0)</f>
        <v>0</v>
      </c>
    </row>
    <row r="103" spans="1:8" x14ac:dyDescent="0.3">
      <c r="A103" t="str">
        <f>INDEX(Raw!$B$2:$C$512,MATCH('DPMS - Breakup of AUM - NA'!$B103,Raw!$B$2:$B$512,0),2)</f>
        <v>INP000007906</v>
      </c>
      <c r="B103" s="1" t="s">
        <v>2091</v>
      </c>
      <c r="C103" t="str">
        <f>VLOOKUP($B103,Raw!$B$2:$DG$512,91,0)</f>
        <v>0</v>
      </c>
      <c r="D103" t="str">
        <f>VLOOKUP($B103,Raw!$B$2:$DG$512,92,0)</f>
        <v>0</v>
      </c>
      <c r="E103" t="str">
        <f>VLOOKUP($B103,Raw!$B$2:$DG$512,93,0)</f>
        <v>0</v>
      </c>
      <c r="F103" t="str">
        <f>VLOOKUP($B103,Raw!$B$2:$DG$512,94,0)</f>
        <v>0.248</v>
      </c>
      <c r="G103" t="str">
        <f>VLOOKUP($B103,Raw!$B$2:$DG$512,95,0)</f>
        <v>3.987</v>
      </c>
      <c r="H103" t="str">
        <f>VLOOKUP($B103,Raw!$B$2:$DG$512,96,0)</f>
        <v>-3.739</v>
      </c>
    </row>
    <row r="104" spans="1:8" x14ac:dyDescent="0.3">
      <c r="A104" t="str">
        <f>INDEX(Raw!$B$2:$C$512,MATCH('DPMS - Breakup of AUM - NA'!$B104,Raw!$B$2:$B$512,0),2)</f>
        <v>INP000008570</v>
      </c>
      <c r="B104" s="1" t="s">
        <v>2127</v>
      </c>
      <c r="C104" t="str">
        <f>VLOOKUP($B104,Raw!$B$2:$DG$512,91,0)</f>
        <v>0</v>
      </c>
      <c r="D104" t="str">
        <f>VLOOKUP($B104,Raw!$B$2:$DG$512,92,0)</f>
        <v>0</v>
      </c>
      <c r="E104" t="str">
        <f>VLOOKUP($B104,Raw!$B$2:$DG$512,93,0)</f>
        <v>0</v>
      </c>
      <c r="F104" t="str">
        <f>VLOOKUP($B104,Raw!$B$2:$DG$512,94,0)</f>
        <v>0</v>
      </c>
      <c r="G104" t="str">
        <f>VLOOKUP($B104,Raw!$B$2:$DG$512,95,0)</f>
        <v>0</v>
      </c>
      <c r="H104" t="str">
        <f>VLOOKUP($B104,Raw!$B$2:$DG$512,96,0)</f>
        <v>0</v>
      </c>
    </row>
    <row r="105" spans="1:8" x14ac:dyDescent="0.3">
      <c r="A105" t="str">
        <f>INDEX(Raw!$B$2:$C$512,MATCH('DPMS - Breakup of AUM - NA'!$B105,Raw!$B$2:$B$512,0),2)</f>
        <v>INP000008561</v>
      </c>
      <c r="B105" s="1" t="s">
        <v>2140</v>
      </c>
      <c r="C105" t="str">
        <f>VLOOKUP($B105,Raw!$B$2:$DG$512,91,0)</f>
        <v>0</v>
      </c>
      <c r="D105" t="str">
        <f>VLOOKUP($B105,Raw!$B$2:$DG$512,92,0)</f>
        <v>0</v>
      </c>
      <c r="E105" t="str">
        <f>VLOOKUP($B105,Raw!$B$2:$DG$512,93,0)</f>
        <v>0</v>
      </c>
      <c r="F105" t="str">
        <f>VLOOKUP($B105,Raw!$B$2:$DG$512,94,0)</f>
        <v>0</v>
      </c>
      <c r="G105" t="str">
        <f>VLOOKUP($B105,Raw!$B$2:$DG$512,95,0)</f>
        <v>0</v>
      </c>
      <c r="H105" t="str">
        <f>VLOOKUP($B105,Raw!$B$2:$DG$512,96,0)</f>
        <v>0</v>
      </c>
    </row>
    <row r="106" spans="1:8" x14ac:dyDescent="0.3">
      <c r="A106" t="str">
        <f>INDEX(Raw!$B$2:$C$512,MATCH('DPMS - Breakup of AUM - NA'!$B106,Raw!$B$2:$B$512,0),2)</f>
        <v>INP000003468</v>
      </c>
      <c r="B106" s="1" t="s">
        <v>2148</v>
      </c>
      <c r="C106" t="str">
        <f>VLOOKUP($B106,Raw!$B$2:$DG$512,91,0)</f>
        <v>0</v>
      </c>
      <c r="D106" t="str">
        <f>VLOOKUP($B106,Raw!$B$2:$DG$512,92,0)</f>
        <v>0</v>
      </c>
      <c r="E106" t="str">
        <f>VLOOKUP($B106,Raw!$B$2:$DG$512,93,0)</f>
        <v>0</v>
      </c>
      <c r="F106" t="str">
        <f>VLOOKUP($B106,Raw!$B$2:$DG$512,94,0)</f>
        <v>0</v>
      </c>
      <c r="G106" t="str">
        <f>VLOOKUP($B106,Raw!$B$2:$DG$512,95,0)</f>
        <v>0</v>
      </c>
      <c r="H106" t="str">
        <f>VLOOKUP($B106,Raw!$B$2:$DG$512,96,0)</f>
        <v>0</v>
      </c>
    </row>
    <row r="107" spans="1:8" x14ac:dyDescent="0.3">
      <c r="A107" t="str">
        <f>INDEX(Raw!$B$2:$C$512,MATCH('DPMS - Breakup of AUM - NA'!$B107,Raw!$B$2:$B$512,0),2)</f>
        <v>INP000008075</v>
      </c>
      <c r="B107" s="1" t="s">
        <v>2162</v>
      </c>
      <c r="C107" t="str">
        <f>VLOOKUP($B107,Raw!$B$2:$DG$512,91,0)</f>
        <v>0</v>
      </c>
      <c r="D107" t="str">
        <f>VLOOKUP($B107,Raw!$B$2:$DG$512,92,0)</f>
        <v>0</v>
      </c>
      <c r="E107" t="str">
        <f>VLOOKUP($B107,Raw!$B$2:$DG$512,93,0)</f>
        <v>0</v>
      </c>
      <c r="F107" t="str">
        <f>VLOOKUP($B107,Raw!$B$2:$DG$512,94,0)</f>
        <v>0</v>
      </c>
      <c r="G107" t="str">
        <f>VLOOKUP($B107,Raw!$B$2:$DG$512,95,0)</f>
        <v>0</v>
      </c>
      <c r="H107" t="str">
        <f>VLOOKUP($B107,Raw!$B$2:$DG$512,96,0)</f>
        <v>0</v>
      </c>
    </row>
    <row r="108" spans="1:8" x14ac:dyDescent="0.3">
      <c r="A108" t="str">
        <f>INDEX(Raw!$B$2:$C$512,MATCH('DPMS - Breakup of AUM - NA'!$B108,Raw!$B$2:$B$512,0),2)</f>
        <v>INP000007058</v>
      </c>
      <c r="B108" s="1" t="s">
        <v>2177</v>
      </c>
      <c r="C108" t="str">
        <f>VLOOKUP($B108,Raw!$B$2:$DG$512,91,0)</f>
        <v>0</v>
      </c>
      <c r="D108" t="str">
        <f>VLOOKUP($B108,Raw!$B$2:$DG$512,92,0)</f>
        <v>0</v>
      </c>
      <c r="E108" t="str">
        <f>VLOOKUP($B108,Raw!$B$2:$DG$512,93,0)</f>
        <v>0</v>
      </c>
      <c r="F108" t="str">
        <f>VLOOKUP($B108,Raw!$B$2:$DG$512,94,0)</f>
        <v>0</v>
      </c>
      <c r="G108" t="str">
        <f>VLOOKUP($B108,Raw!$B$2:$DG$512,95,0)</f>
        <v>0</v>
      </c>
      <c r="H108" t="str">
        <f>VLOOKUP($B108,Raw!$B$2:$DG$512,96,0)</f>
        <v>0</v>
      </c>
    </row>
    <row r="109" spans="1:8" x14ac:dyDescent="0.3">
      <c r="A109" t="str">
        <f>INDEX(Raw!$B$2:$C$512,MATCH('DPMS - Breakup of AUM - NA'!$B109,Raw!$B$2:$B$512,0),2)</f>
        <v>INP000008260</v>
      </c>
      <c r="B109" s="1" t="s">
        <v>2194</v>
      </c>
      <c r="C109" t="str">
        <f>VLOOKUP($B109,Raw!$B$2:$DG$512,91,0)</f>
        <v>0</v>
      </c>
      <c r="D109" t="str">
        <f>VLOOKUP($B109,Raw!$B$2:$DG$512,92,0)</f>
        <v>0</v>
      </c>
      <c r="E109" t="str">
        <f>VLOOKUP($B109,Raw!$B$2:$DG$512,93,0)</f>
        <v>0</v>
      </c>
      <c r="F109" t="str">
        <f>VLOOKUP($B109,Raw!$B$2:$DG$512,94,0)</f>
        <v>0</v>
      </c>
      <c r="G109" t="str">
        <f>VLOOKUP($B109,Raw!$B$2:$DG$512,95,0)</f>
        <v>0</v>
      </c>
      <c r="H109" t="str">
        <f>VLOOKUP($B109,Raw!$B$2:$DG$512,96,0)</f>
        <v>0</v>
      </c>
    </row>
    <row r="110" spans="1:8" x14ac:dyDescent="0.3">
      <c r="A110" t="str">
        <f>INDEX(Raw!$B$2:$C$512,MATCH('DPMS - Breakup of AUM - NA'!$B110,Raw!$B$2:$B$512,0),2)</f>
        <v>INP000004631</v>
      </c>
      <c r="B110" s="1" t="s">
        <v>2203</v>
      </c>
      <c r="C110" t="str">
        <f>VLOOKUP($B110,Raw!$B$2:$DG$512,91,0)</f>
        <v>0</v>
      </c>
      <c r="D110" t="str">
        <f>VLOOKUP($B110,Raw!$B$2:$DG$512,92,0)</f>
        <v>0</v>
      </c>
      <c r="E110" t="str">
        <f>VLOOKUP($B110,Raw!$B$2:$DG$512,93,0)</f>
        <v>0</v>
      </c>
      <c r="F110" t="str">
        <f>VLOOKUP($B110,Raw!$B$2:$DG$512,94,0)</f>
        <v>0</v>
      </c>
      <c r="G110" t="str">
        <f>VLOOKUP($B110,Raw!$B$2:$DG$512,95,0)</f>
        <v>0</v>
      </c>
      <c r="H110" t="str">
        <f>VLOOKUP($B110,Raw!$B$2:$DG$512,96,0)</f>
        <v>0</v>
      </c>
    </row>
    <row r="111" spans="1:8" x14ac:dyDescent="0.3">
      <c r="A111" t="str">
        <f>INDEX(Raw!$B$2:$C$512,MATCH('DPMS - Breakup of AUM - NA'!$B111,Raw!$B$2:$B$512,0),2)</f>
        <v>INP000005265</v>
      </c>
      <c r="B111" s="1" t="s">
        <v>2218</v>
      </c>
      <c r="C111" t="str">
        <f>VLOOKUP($B111,Raw!$B$2:$DG$512,91,0)</f>
        <v>0</v>
      </c>
      <c r="D111" t="str">
        <f>VLOOKUP($B111,Raw!$B$2:$DG$512,92,0)</f>
        <v>0</v>
      </c>
      <c r="E111" t="str">
        <f>VLOOKUP($B111,Raw!$B$2:$DG$512,93,0)</f>
        <v>0</v>
      </c>
      <c r="F111" t="str">
        <f>VLOOKUP($B111,Raw!$B$2:$DG$512,94,0)</f>
        <v>0</v>
      </c>
      <c r="G111" t="str">
        <f>VLOOKUP($B111,Raw!$B$2:$DG$512,95,0)</f>
        <v>0</v>
      </c>
      <c r="H111" t="str">
        <f>VLOOKUP($B111,Raw!$B$2:$DG$512,96,0)</f>
        <v>0</v>
      </c>
    </row>
    <row r="112" spans="1:8" x14ac:dyDescent="0.3">
      <c r="A112" t="str">
        <f>INDEX(Raw!$B$2:$C$512,MATCH('DPMS - Breakup of AUM - NA'!$B112,Raw!$B$2:$B$512,0),2)</f>
        <v>INP000007544</v>
      </c>
      <c r="B112" s="1" t="s">
        <v>2228</v>
      </c>
      <c r="C112" t="str">
        <f>VLOOKUP($B112,Raw!$B$2:$DG$512,91,0)</f>
        <v>0</v>
      </c>
      <c r="D112" t="str">
        <f>VLOOKUP($B112,Raw!$B$2:$DG$512,92,0)</f>
        <v>0</v>
      </c>
      <c r="E112" t="str">
        <f>VLOOKUP($B112,Raw!$B$2:$DG$512,93,0)</f>
        <v>0</v>
      </c>
      <c r="F112" t="str">
        <f>VLOOKUP($B112,Raw!$B$2:$DG$512,94,0)</f>
        <v>0</v>
      </c>
      <c r="G112" t="str">
        <f>VLOOKUP($B112,Raw!$B$2:$DG$512,95,0)</f>
        <v>0</v>
      </c>
      <c r="H112" t="str">
        <f>VLOOKUP($B112,Raw!$B$2:$DG$512,96,0)</f>
        <v>0</v>
      </c>
    </row>
    <row r="113" spans="1:8" x14ac:dyDescent="0.3">
      <c r="A113" t="str">
        <f>INDEX(Raw!$B$2:$C$512,MATCH('DPMS - Breakup of AUM - NA'!$B113,Raw!$B$2:$B$512,0),2)</f>
        <v>INP000003021</v>
      </c>
      <c r="B113" s="1" t="s">
        <v>2254</v>
      </c>
      <c r="C113" t="str">
        <f>VLOOKUP($B113,Raw!$B$2:$DG$512,91,0)</f>
        <v>0</v>
      </c>
      <c r="D113" t="str">
        <f>VLOOKUP($B113,Raw!$B$2:$DG$512,92,0)</f>
        <v>0</v>
      </c>
      <c r="E113" t="str">
        <f>VLOOKUP($B113,Raw!$B$2:$DG$512,93,0)</f>
        <v>0</v>
      </c>
      <c r="F113" t="str">
        <f>VLOOKUP($B113,Raw!$B$2:$DG$512,94,0)</f>
        <v>0</v>
      </c>
      <c r="G113" t="str">
        <f>VLOOKUP($B113,Raw!$B$2:$DG$512,95,0)</f>
        <v>0</v>
      </c>
      <c r="H113" t="str">
        <f>VLOOKUP($B113,Raw!$B$2:$DG$512,96,0)</f>
        <v>0</v>
      </c>
    </row>
    <row r="114" spans="1:8" x14ac:dyDescent="0.3">
      <c r="A114" t="str">
        <f>INDEX(Raw!$B$2:$C$512,MATCH('DPMS - Breakup of AUM - NA'!$B114,Raw!$B$2:$B$512,0),2)</f>
        <v>INP000002163</v>
      </c>
      <c r="B114" s="1" t="s">
        <v>2267</v>
      </c>
      <c r="C114" t="str">
        <f>VLOOKUP($B114,Raw!$B$2:$DG$512,91,0)</f>
        <v>0</v>
      </c>
      <c r="D114" t="str">
        <f>VLOOKUP($B114,Raw!$B$2:$DG$512,92,0)</f>
        <v>0</v>
      </c>
      <c r="E114" t="str">
        <f>VLOOKUP($B114,Raw!$B$2:$DG$512,93,0)</f>
        <v>0</v>
      </c>
      <c r="F114" t="str">
        <f>VLOOKUP($B114,Raw!$B$2:$DG$512,94,0)</f>
        <v>0</v>
      </c>
      <c r="G114" t="str">
        <f>VLOOKUP($B114,Raw!$B$2:$DG$512,95,0)</f>
        <v>0</v>
      </c>
      <c r="H114" t="str">
        <f>VLOOKUP($B114,Raw!$B$2:$DG$512,96,0)</f>
        <v>0</v>
      </c>
    </row>
    <row r="115" spans="1:8" x14ac:dyDescent="0.3">
      <c r="A115" t="str">
        <f>INDEX(Raw!$B$2:$C$512,MATCH('DPMS - Breakup of AUM - NA'!$B115,Raw!$B$2:$B$512,0),2)</f>
        <v>INP000004458</v>
      </c>
      <c r="B115" s="1" t="s">
        <v>2274</v>
      </c>
      <c r="C115" t="str">
        <f>VLOOKUP($B115,Raw!$B$2:$DG$512,91,0)</f>
        <v>0</v>
      </c>
      <c r="D115" t="str">
        <f>VLOOKUP($B115,Raw!$B$2:$DG$512,92,0)</f>
        <v>0</v>
      </c>
      <c r="E115" t="str">
        <f>VLOOKUP($B115,Raw!$B$2:$DG$512,93,0)</f>
        <v>0</v>
      </c>
      <c r="F115" t="str">
        <f>VLOOKUP($B115,Raw!$B$2:$DG$512,94,0)</f>
        <v>0</v>
      </c>
      <c r="G115" t="str">
        <f>VLOOKUP($B115,Raw!$B$2:$DG$512,95,0)</f>
        <v>0</v>
      </c>
      <c r="H115" t="str">
        <f>VLOOKUP($B115,Raw!$B$2:$DG$512,96,0)</f>
        <v>0</v>
      </c>
    </row>
    <row r="116" spans="1:8" x14ac:dyDescent="0.3">
      <c r="A116" t="str">
        <f>INDEX(Raw!$B$2:$C$512,MATCH('DPMS - Breakup of AUM - NA'!$B116,Raw!$B$2:$B$512,0),2)</f>
        <v>INP000000225</v>
      </c>
      <c r="B116" s="1" t="s">
        <v>2297</v>
      </c>
      <c r="C116" t="str">
        <f>VLOOKUP($B116,Raw!$B$2:$DG$512,91,0)</f>
        <v>0</v>
      </c>
      <c r="D116" t="str">
        <f>VLOOKUP($B116,Raw!$B$2:$DG$512,92,0)</f>
        <v>0</v>
      </c>
      <c r="E116" t="str">
        <f>VLOOKUP($B116,Raw!$B$2:$DG$512,93,0)</f>
        <v>0</v>
      </c>
      <c r="F116" t="str">
        <f>VLOOKUP($B116,Raw!$B$2:$DG$512,94,0)</f>
        <v>0</v>
      </c>
      <c r="G116" t="str">
        <f>VLOOKUP($B116,Raw!$B$2:$DG$512,95,0)</f>
        <v>0</v>
      </c>
      <c r="H116" t="str">
        <f>VLOOKUP($B116,Raw!$B$2:$DG$512,96,0)</f>
        <v>0</v>
      </c>
    </row>
    <row r="117" spans="1:8" x14ac:dyDescent="0.3">
      <c r="A117" t="str">
        <f>INDEX(Raw!$B$2:$C$512,MATCH('DPMS - Breakup of AUM - NA'!$B117,Raw!$B$2:$B$512,0),2)</f>
        <v>INP000006314</v>
      </c>
      <c r="B117" s="1" t="s">
        <v>2323</v>
      </c>
      <c r="C117" t="str">
        <f>VLOOKUP($B117,Raw!$B$2:$DG$512,91,0)</f>
        <v>0</v>
      </c>
      <c r="D117" t="str">
        <f>VLOOKUP($B117,Raw!$B$2:$DG$512,92,0)</f>
        <v>0</v>
      </c>
      <c r="E117" t="str">
        <f>VLOOKUP($B117,Raw!$B$2:$DG$512,93,0)</f>
        <v>0</v>
      </c>
      <c r="F117" t="str">
        <f>VLOOKUP($B117,Raw!$B$2:$DG$512,94,0)</f>
        <v>0</v>
      </c>
      <c r="G117" t="str">
        <f>VLOOKUP($B117,Raw!$B$2:$DG$512,95,0)</f>
        <v>0</v>
      </c>
      <c r="H117" t="str">
        <f>VLOOKUP($B117,Raw!$B$2:$DG$512,96,0)</f>
        <v>0</v>
      </c>
    </row>
    <row r="118" spans="1:8" x14ac:dyDescent="0.3">
      <c r="A118" t="str">
        <f>INDEX(Raw!$B$2:$C$512,MATCH('DPMS - Breakup of AUM - NA'!$B118,Raw!$B$2:$B$512,0),2)</f>
        <v>INP000003575</v>
      </c>
      <c r="B118" s="1" t="s">
        <v>2339</v>
      </c>
      <c r="C118" t="str">
        <f>VLOOKUP($B118,Raw!$B$2:$DG$512,91,0)</f>
        <v>2</v>
      </c>
      <c r="D118" t="str">
        <f>VLOOKUP($B118,Raw!$B$2:$DG$512,92,0)</f>
        <v>0</v>
      </c>
      <c r="E118" t="str">
        <f>VLOOKUP($B118,Raw!$B$2:$DG$512,93,0)</f>
        <v>2</v>
      </c>
      <c r="F118" t="str">
        <f>VLOOKUP($B118,Raw!$B$2:$DG$512,94,0)</f>
        <v>3.15</v>
      </c>
      <c r="G118" t="str">
        <f>VLOOKUP($B118,Raw!$B$2:$DG$512,95,0)</f>
        <v>0.79</v>
      </c>
      <c r="H118" t="str">
        <f>VLOOKUP($B118,Raw!$B$2:$DG$512,96,0)</f>
        <v>2.36</v>
      </c>
    </row>
    <row r="119" spans="1:8" x14ac:dyDescent="0.3">
      <c r="A119" t="str">
        <f>INDEX(Raw!$B$2:$C$512,MATCH('DPMS - Breakup of AUM - NA'!$B119,Raw!$B$2:$B$512,0),2)</f>
        <v>INP000007793</v>
      </c>
      <c r="B119" s="1" t="s">
        <v>2363</v>
      </c>
      <c r="C119" t="str">
        <f>VLOOKUP($B119,Raw!$B$2:$DG$512,91,0)</f>
        <v>0</v>
      </c>
      <c r="D119" t="str">
        <f>VLOOKUP($B119,Raw!$B$2:$DG$512,92,0)</f>
        <v>0</v>
      </c>
      <c r="E119" t="str">
        <f>VLOOKUP($B119,Raw!$B$2:$DG$512,93,0)</f>
        <v>0</v>
      </c>
      <c r="F119" t="str">
        <f>VLOOKUP($B119,Raw!$B$2:$DG$512,94,0)</f>
        <v>0</v>
      </c>
      <c r="G119" t="str">
        <f>VLOOKUP($B119,Raw!$B$2:$DG$512,95,0)</f>
        <v>0</v>
      </c>
      <c r="H119" t="str">
        <f>VLOOKUP($B119,Raw!$B$2:$DG$512,96,0)</f>
        <v>0</v>
      </c>
    </row>
    <row r="120" spans="1:8" x14ac:dyDescent="0.3">
      <c r="A120" t="str">
        <f>INDEX(Raw!$B$2:$C$512,MATCH('DPMS - Breakup of AUM - NA'!$B120,Raw!$B$2:$B$512,0),2)</f>
        <v>INP000007580</v>
      </c>
      <c r="B120" s="1" t="s">
        <v>2371</v>
      </c>
      <c r="C120" t="str">
        <f>VLOOKUP($B120,Raw!$B$2:$DG$512,91,0)</f>
        <v>0</v>
      </c>
      <c r="D120" t="str">
        <f>VLOOKUP($B120,Raw!$B$2:$DG$512,92,0)</f>
        <v>0</v>
      </c>
      <c r="E120" t="str">
        <f>VLOOKUP($B120,Raw!$B$2:$DG$512,93,0)</f>
        <v>0</v>
      </c>
      <c r="F120" t="str">
        <f>VLOOKUP($B120,Raw!$B$2:$DG$512,94,0)</f>
        <v>0</v>
      </c>
      <c r="G120" t="str">
        <f>VLOOKUP($B120,Raw!$B$2:$DG$512,95,0)</f>
        <v>0</v>
      </c>
      <c r="H120" t="str">
        <f>VLOOKUP($B120,Raw!$B$2:$DG$512,96,0)</f>
        <v>0</v>
      </c>
    </row>
    <row r="121" spans="1:8" x14ac:dyDescent="0.3">
      <c r="A121" t="str">
        <f>INDEX(Raw!$B$2:$C$512,MATCH('DPMS - Breakup of AUM - NA'!$B121,Raw!$B$2:$B$512,0),2)</f>
        <v>INP000008756</v>
      </c>
      <c r="B121" s="1" t="s">
        <v>2378</v>
      </c>
      <c r="C121" t="str">
        <f>VLOOKUP($B121,Raw!$B$2:$DG$512,91,0)</f>
        <v>0</v>
      </c>
      <c r="D121" t="str">
        <f>VLOOKUP($B121,Raw!$B$2:$DG$512,92,0)</f>
        <v>0</v>
      </c>
      <c r="E121" t="str">
        <f>VLOOKUP($B121,Raw!$B$2:$DG$512,93,0)</f>
        <v>0</v>
      </c>
      <c r="F121" t="str">
        <f>VLOOKUP($B121,Raw!$B$2:$DG$512,94,0)</f>
        <v>0</v>
      </c>
      <c r="G121" t="str">
        <f>VLOOKUP($B121,Raw!$B$2:$DG$512,95,0)</f>
        <v>0</v>
      </c>
      <c r="H121" t="str">
        <f>VLOOKUP($B121,Raw!$B$2:$DG$512,96,0)</f>
        <v>0</v>
      </c>
    </row>
    <row r="122" spans="1:8" x14ac:dyDescent="0.3">
      <c r="A122" t="str">
        <f>INDEX(Raw!$B$2:$C$512,MATCH('DPMS - Breakup of AUM - NA'!$B122,Raw!$B$2:$B$512,0),2)</f>
        <v>INP000007076</v>
      </c>
      <c r="B122" s="1" t="s">
        <v>2386</v>
      </c>
      <c r="C122" t="str">
        <f>VLOOKUP($B122,Raw!$B$2:$DG$512,91,0)</f>
        <v>0</v>
      </c>
      <c r="D122" t="str">
        <f>VLOOKUP($B122,Raw!$B$2:$DG$512,92,0)</f>
        <v>0</v>
      </c>
      <c r="E122" t="str">
        <f>VLOOKUP($B122,Raw!$B$2:$DG$512,93,0)</f>
        <v>0</v>
      </c>
      <c r="F122" t="str">
        <f>VLOOKUP($B122,Raw!$B$2:$DG$512,94,0)</f>
        <v>0</v>
      </c>
      <c r="G122" t="str">
        <f>VLOOKUP($B122,Raw!$B$2:$DG$512,95,0)</f>
        <v>0</v>
      </c>
      <c r="H122" t="str">
        <f>VLOOKUP($B122,Raw!$B$2:$DG$512,96,0)</f>
        <v>0</v>
      </c>
    </row>
    <row r="123" spans="1:8" x14ac:dyDescent="0.3">
      <c r="A123" t="str">
        <f>INDEX(Raw!$B$2:$C$512,MATCH('DPMS - Breakup of AUM - NA'!$B123,Raw!$B$2:$B$512,0),2)</f>
        <v>INP000005777</v>
      </c>
      <c r="B123" s="1" t="s">
        <v>2405</v>
      </c>
      <c r="C123" t="str">
        <f>VLOOKUP($B123,Raw!$B$2:$DG$512,91,0)</f>
        <v>0</v>
      </c>
      <c r="D123" t="str">
        <f>VLOOKUP($B123,Raw!$B$2:$DG$512,92,0)</f>
        <v>0</v>
      </c>
      <c r="E123" t="str">
        <f>VLOOKUP($B123,Raw!$B$2:$DG$512,93,0)</f>
        <v>0</v>
      </c>
      <c r="F123" t="str">
        <f>VLOOKUP($B123,Raw!$B$2:$DG$512,94,0)</f>
        <v>0</v>
      </c>
      <c r="G123" t="str">
        <f>VLOOKUP($B123,Raw!$B$2:$DG$512,95,0)</f>
        <v>0</v>
      </c>
      <c r="H123" t="str">
        <f>VLOOKUP($B123,Raw!$B$2:$DG$512,96,0)</f>
        <v>0</v>
      </c>
    </row>
    <row r="124" spans="1:8" x14ac:dyDescent="0.3">
      <c r="A124" t="str">
        <f>INDEX(Raw!$B$2:$C$512,MATCH('DPMS - Breakup of AUM - NA'!$B124,Raw!$B$2:$B$512,0),2)</f>
        <v>INP000000787</v>
      </c>
      <c r="B124" s="1" t="s">
        <v>2425</v>
      </c>
      <c r="C124" t="str">
        <f>VLOOKUP($B124,Raw!$B$2:$DG$512,91,0)</f>
        <v>0</v>
      </c>
      <c r="D124" t="str">
        <f>VLOOKUP($B124,Raw!$B$2:$DG$512,92,0)</f>
        <v>0</v>
      </c>
      <c r="E124" t="str">
        <f>VLOOKUP($B124,Raw!$B$2:$DG$512,93,0)</f>
        <v>0</v>
      </c>
      <c r="F124" t="str">
        <f>VLOOKUP($B124,Raw!$B$2:$DG$512,94,0)</f>
        <v>0</v>
      </c>
      <c r="G124" t="str">
        <f>VLOOKUP($B124,Raw!$B$2:$DG$512,95,0)</f>
        <v>0</v>
      </c>
      <c r="H124" t="str">
        <f>VLOOKUP($B124,Raw!$B$2:$DG$512,96,0)</f>
        <v>0</v>
      </c>
    </row>
    <row r="125" spans="1:8" x14ac:dyDescent="0.3">
      <c r="A125" t="str">
        <f>INDEX(Raw!$B$2:$C$512,MATCH('DPMS - Breakup of AUM - NA'!$B125,Raw!$B$2:$B$512,0),2)</f>
        <v>INP000005372</v>
      </c>
      <c r="B125" s="1" t="s">
        <v>2439</v>
      </c>
      <c r="C125" t="str">
        <f>VLOOKUP($B125,Raw!$B$2:$DG$512,91,0)</f>
        <v>0</v>
      </c>
      <c r="D125" t="str">
        <f>VLOOKUP($B125,Raw!$B$2:$DG$512,92,0)</f>
        <v>0</v>
      </c>
      <c r="E125" t="str">
        <f>VLOOKUP($B125,Raw!$B$2:$DG$512,93,0)</f>
        <v>0</v>
      </c>
      <c r="F125" t="str">
        <f>VLOOKUP($B125,Raw!$B$2:$DG$512,94,0)</f>
        <v>0</v>
      </c>
      <c r="G125" t="str">
        <f>VLOOKUP($B125,Raw!$B$2:$DG$512,95,0)</f>
        <v>0</v>
      </c>
      <c r="H125" t="str">
        <f>VLOOKUP($B125,Raw!$B$2:$DG$512,96,0)</f>
        <v>0</v>
      </c>
    </row>
    <row r="126" spans="1:8" x14ac:dyDescent="0.3">
      <c r="A126" t="str">
        <f>INDEX(Raw!$B$2:$C$512,MATCH('DPMS - Breakup of AUM - NA'!$B126,Raw!$B$2:$B$512,0),2)</f>
        <v>INP000007720</v>
      </c>
      <c r="B126" s="1" t="s">
        <v>2444</v>
      </c>
      <c r="C126" t="str">
        <f>VLOOKUP($B126,Raw!$B$2:$DG$512,91,0)</f>
        <v>0</v>
      </c>
      <c r="D126" t="str">
        <f>VLOOKUP($B126,Raw!$B$2:$DG$512,92,0)</f>
        <v>0</v>
      </c>
      <c r="E126" t="str">
        <f>VLOOKUP($B126,Raw!$B$2:$DG$512,93,0)</f>
        <v>0</v>
      </c>
      <c r="F126" t="str">
        <f>VLOOKUP($B126,Raw!$B$2:$DG$512,94,0)</f>
        <v>0</v>
      </c>
      <c r="G126" t="str">
        <f>VLOOKUP($B126,Raw!$B$2:$DG$512,95,0)</f>
        <v>0</v>
      </c>
      <c r="H126" t="str">
        <f>VLOOKUP($B126,Raw!$B$2:$DG$512,96,0)</f>
        <v>0</v>
      </c>
    </row>
    <row r="127" spans="1:8" x14ac:dyDescent="0.3">
      <c r="A127" t="str">
        <f>INDEX(Raw!$B$2:$C$512,MATCH('DPMS - Breakup of AUM - NA'!$B127,Raw!$B$2:$B$512,0),2)</f>
        <v>INP000005740</v>
      </c>
      <c r="B127" s="1" t="s">
        <v>2463</v>
      </c>
      <c r="C127" t="str">
        <f>VLOOKUP($B127,Raw!$B$2:$DG$512,91,0)</f>
        <v>0</v>
      </c>
      <c r="D127" t="str">
        <f>VLOOKUP($B127,Raw!$B$2:$DG$512,92,0)</f>
        <v>0</v>
      </c>
      <c r="E127" t="str">
        <f>VLOOKUP($B127,Raw!$B$2:$DG$512,93,0)</f>
        <v>0</v>
      </c>
      <c r="F127" t="str">
        <f>VLOOKUP($B127,Raw!$B$2:$DG$512,94,0)</f>
        <v>0</v>
      </c>
      <c r="G127" t="str">
        <f>VLOOKUP($B127,Raw!$B$2:$DG$512,95,0)</f>
        <v>0</v>
      </c>
      <c r="H127" t="str">
        <f>VLOOKUP($B127,Raw!$B$2:$DG$512,96,0)</f>
        <v>0</v>
      </c>
    </row>
    <row r="128" spans="1:8" x14ac:dyDescent="0.3">
      <c r="A128" t="str">
        <f>INDEX(Raw!$B$2:$C$512,MATCH('DPMS - Breakup of AUM - NA'!$B128,Raw!$B$2:$B$512,0),2)</f>
        <v>INP000008482</v>
      </c>
      <c r="B128" s="1" t="s">
        <v>2476</v>
      </c>
      <c r="C128" t="str">
        <f>VLOOKUP($B128,Raw!$B$2:$DG$512,91,0)</f>
        <v>0</v>
      </c>
      <c r="D128" t="str">
        <f>VLOOKUP($B128,Raw!$B$2:$DG$512,92,0)</f>
        <v>0</v>
      </c>
      <c r="E128" t="str">
        <f>VLOOKUP($B128,Raw!$B$2:$DG$512,93,0)</f>
        <v>0</v>
      </c>
      <c r="F128" t="str">
        <f>VLOOKUP($B128,Raw!$B$2:$DG$512,94,0)</f>
        <v>0</v>
      </c>
      <c r="G128" t="str">
        <f>VLOOKUP($B128,Raw!$B$2:$DG$512,95,0)</f>
        <v>0</v>
      </c>
      <c r="H128" t="str">
        <f>VLOOKUP($B128,Raw!$B$2:$DG$512,96,0)</f>
        <v>0</v>
      </c>
    </row>
    <row r="129" spans="1:8" x14ac:dyDescent="0.3">
      <c r="A129" t="str">
        <f>INDEX(Raw!$B$2:$C$512,MATCH('DPMS - Breakup of AUM - NA'!$B129,Raw!$B$2:$B$512,0),2)</f>
        <v>INP000008668</v>
      </c>
      <c r="B129" s="1" t="s">
        <v>2488</v>
      </c>
      <c r="C129" t="str">
        <f>VLOOKUP($B129,Raw!$B$2:$DG$512,91,0)</f>
        <v>0</v>
      </c>
      <c r="D129" t="str">
        <f>VLOOKUP($B129,Raw!$B$2:$DG$512,92,0)</f>
        <v>0</v>
      </c>
      <c r="E129" t="str">
        <f>VLOOKUP($B129,Raw!$B$2:$DG$512,93,0)</f>
        <v>0</v>
      </c>
      <c r="F129" t="str">
        <f>VLOOKUP($B129,Raw!$B$2:$DG$512,94,0)</f>
        <v>0</v>
      </c>
      <c r="G129" t="str">
        <f>VLOOKUP($B129,Raw!$B$2:$DG$512,95,0)</f>
        <v>0</v>
      </c>
      <c r="H129" t="str">
        <f>VLOOKUP($B129,Raw!$B$2:$DG$512,96,0)</f>
        <v>0</v>
      </c>
    </row>
    <row r="130" spans="1:8" x14ac:dyDescent="0.3">
      <c r="A130" t="str">
        <f>INDEX(Raw!$B$2:$C$512,MATCH('DPMS - Breakup of AUM - NA'!$B130,Raw!$B$2:$B$512,0),2)</f>
        <v>INP200007441</v>
      </c>
      <c r="B130" s="1" t="s">
        <v>2497</v>
      </c>
      <c r="C130" t="str">
        <f>VLOOKUP($B130,Raw!$B$2:$DG$512,91,0)</f>
        <v>0</v>
      </c>
      <c r="D130" t="str">
        <f>VLOOKUP($B130,Raw!$B$2:$DG$512,92,0)</f>
        <v>0</v>
      </c>
      <c r="E130" t="str">
        <f>VLOOKUP($B130,Raw!$B$2:$DG$512,93,0)</f>
        <v>0</v>
      </c>
      <c r="F130" t="str">
        <f>VLOOKUP($B130,Raw!$B$2:$DG$512,94,0)</f>
        <v>0</v>
      </c>
      <c r="G130" t="str">
        <f>VLOOKUP($B130,Raw!$B$2:$DG$512,95,0)</f>
        <v>0</v>
      </c>
      <c r="H130" t="str">
        <f>VLOOKUP($B130,Raw!$B$2:$DG$512,96,0)</f>
        <v>0</v>
      </c>
    </row>
    <row r="131" spans="1:8" x14ac:dyDescent="0.3">
      <c r="A131" t="str">
        <f>INDEX(Raw!$B$2:$C$512,MATCH('DPMS - Breakup of AUM - NA'!$B131,Raw!$B$2:$B$512,0),2)</f>
        <v>INP200007690</v>
      </c>
      <c r="B131" s="1" t="s">
        <v>2504</v>
      </c>
      <c r="C131" t="str">
        <f>VLOOKUP($B131,Raw!$B$2:$DG$512,91,0)</f>
        <v>0</v>
      </c>
      <c r="D131" t="str">
        <f>VLOOKUP($B131,Raw!$B$2:$DG$512,92,0)</f>
        <v>0</v>
      </c>
      <c r="E131" t="str">
        <f>VLOOKUP($B131,Raw!$B$2:$DG$512,93,0)</f>
        <v>0</v>
      </c>
      <c r="F131" t="str">
        <f>VLOOKUP($B131,Raw!$B$2:$DG$512,94,0)</f>
        <v>0</v>
      </c>
      <c r="G131" t="str">
        <f>VLOOKUP($B131,Raw!$B$2:$DG$512,95,0)</f>
        <v>0</v>
      </c>
      <c r="H131" t="str">
        <f>VLOOKUP($B131,Raw!$B$2:$DG$512,96,0)</f>
        <v>0</v>
      </c>
    </row>
    <row r="132" spans="1:8" x14ac:dyDescent="0.3">
      <c r="A132" t="str">
        <f>INDEX(Raw!$B$2:$C$512,MATCH('DPMS - Breakup of AUM - NA'!$B132,Raw!$B$2:$B$512,0),2)</f>
        <v>INP000008367</v>
      </c>
      <c r="B132" s="1" t="s">
        <v>2511</v>
      </c>
      <c r="C132" t="str">
        <f>VLOOKUP($B132,Raw!$B$2:$DG$512,91,0)</f>
        <v>0</v>
      </c>
      <c r="D132" t="str">
        <f>VLOOKUP($B132,Raw!$B$2:$DG$512,92,0)</f>
        <v>0</v>
      </c>
      <c r="E132" t="str">
        <f>VLOOKUP($B132,Raw!$B$2:$DG$512,93,0)</f>
        <v>0</v>
      </c>
      <c r="F132" t="str">
        <f>VLOOKUP($B132,Raw!$B$2:$DG$512,94,0)</f>
        <v>0</v>
      </c>
      <c r="G132" t="str">
        <f>VLOOKUP($B132,Raw!$B$2:$DG$512,95,0)</f>
        <v>0</v>
      </c>
      <c r="H132" t="str">
        <f>VLOOKUP($B132,Raw!$B$2:$DG$512,96,0)</f>
        <v>0</v>
      </c>
    </row>
    <row r="133" spans="1:8" x14ac:dyDescent="0.3">
      <c r="A133" t="str">
        <f>INDEX(Raw!$B$2:$C$512,MATCH('DPMS - Breakup of AUM - NA'!$B133,Raw!$B$2:$B$512,0),2)</f>
        <v>INP000006697</v>
      </c>
      <c r="B133" s="1" t="s">
        <v>2518</v>
      </c>
      <c r="C133" t="str">
        <f>VLOOKUP($B133,Raw!$B$2:$DG$512,91,0)</f>
        <v>0</v>
      </c>
      <c r="D133" t="str">
        <f>VLOOKUP($B133,Raw!$B$2:$DG$512,92,0)</f>
        <v>0</v>
      </c>
      <c r="E133" t="str">
        <f>VLOOKUP($B133,Raw!$B$2:$DG$512,93,0)</f>
        <v>0</v>
      </c>
      <c r="F133" t="str">
        <f>VLOOKUP($B133,Raw!$B$2:$DG$512,94,0)</f>
        <v>0</v>
      </c>
      <c r="G133" t="str">
        <f>VLOOKUP($B133,Raw!$B$2:$DG$512,95,0)</f>
        <v>0</v>
      </c>
      <c r="H133" t="str">
        <f>VLOOKUP($B133,Raw!$B$2:$DG$512,96,0)</f>
        <v>0</v>
      </c>
    </row>
    <row r="134" spans="1:8" x14ac:dyDescent="0.3">
      <c r="A134" t="str">
        <f>INDEX(Raw!$B$2:$C$512,MATCH('DPMS - Breakup of AUM - NA'!$B134,Raw!$B$2:$B$512,0),2)</f>
        <v>INP000008491</v>
      </c>
      <c r="B134" s="1" t="s">
        <v>2534</v>
      </c>
      <c r="C134" t="str">
        <f>VLOOKUP($B134,Raw!$B$2:$DG$512,91,0)</f>
        <v>0</v>
      </c>
      <c r="D134" t="str">
        <f>VLOOKUP($B134,Raw!$B$2:$DG$512,92,0)</f>
        <v>0</v>
      </c>
      <c r="E134" t="str">
        <f>VLOOKUP($B134,Raw!$B$2:$DG$512,93,0)</f>
        <v>0</v>
      </c>
      <c r="F134" t="str">
        <f>VLOOKUP($B134,Raw!$B$2:$DG$512,94,0)</f>
        <v>0</v>
      </c>
      <c r="G134" t="str">
        <f>VLOOKUP($B134,Raw!$B$2:$DG$512,95,0)</f>
        <v>0</v>
      </c>
      <c r="H134" t="str">
        <f>VLOOKUP($B134,Raw!$B$2:$DG$512,96,0)</f>
        <v>0</v>
      </c>
    </row>
    <row r="135" spans="1:8" x14ac:dyDescent="0.3">
      <c r="A135" t="str">
        <f>INDEX(Raw!$B$2:$C$512,MATCH('DPMS - Breakup of AUM - NA'!$B135,Raw!$B$2:$B$512,0),2)</f>
        <v>INP000004474</v>
      </c>
      <c r="B135" s="1" t="s">
        <v>2541</v>
      </c>
      <c r="C135" t="str">
        <f>VLOOKUP($B135,Raw!$B$2:$DG$512,91,0)</f>
        <v>0</v>
      </c>
      <c r="D135" t="str">
        <f>VLOOKUP($B135,Raw!$B$2:$DG$512,92,0)</f>
        <v>0</v>
      </c>
      <c r="E135" t="str">
        <f>VLOOKUP($B135,Raw!$B$2:$DG$512,93,0)</f>
        <v>0</v>
      </c>
      <c r="F135" t="str">
        <f>VLOOKUP($B135,Raw!$B$2:$DG$512,94,0)</f>
        <v>0</v>
      </c>
      <c r="G135" t="str">
        <f>VLOOKUP($B135,Raw!$B$2:$DG$512,95,0)</f>
        <v>0</v>
      </c>
      <c r="H135" t="str">
        <f>VLOOKUP($B135,Raw!$B$2:$DG$512,96,0)</f>
        <v>0</v>
      </c>
    </row>
    <row r="136" spans="1:8" x14ac:dyDescent="0.3">
      <c r="A136" t="str">
        <f>INDEX(Raw!$B$2:$C$512,MATCH('DPMS - Breakup of AUM - NA'!$B136,Raw!$B$2:$B$512,0),2)</f>
        <v>INP000006031</v>
      </c>
      <c r="B136" s="1" t="s">
        <v>2554</v>
      </c>
      <c r="C136" t="str">
        <f>VLOOKUP($B136,Raw!$B$2:$DG$512,91,0)</f>
        <v>0</v>
      </c>
      <c r="D136" t="str">
        <f>VLOOKUP($B136,Raw!$B$2:$DG$512,92,0)</f>
        <v>0</v>
      </c>
      <c r="E136" t="str">
        <f>VLOOKUP($B136,Raw!$B$2:$DG$512,93,0)</f>
        <v>0</v>
      </c>
      <c r="F136" t="str">
        <f>VLOOKUP($B136,Raw!$B$2:$DG$512,94,0)</f>
        <v>0</v>
      </c>
      <c r="G136" t="str">
        <f>VLOOKUP($B136,Raw!$B$2:$DG$512,95,0)</f>
        <v>0</v>
      </c>
      <c r="H136" t="str">
        <f>VLOOKUP($B136,Raw!$B$2:$DG$512,96,0)</f>
        <v>0</v>
      </c>
    </row>
    <row r="137" spans="1:8" x14ac:dyDescent="0.3">
      <c r="A137" t="str">
        <f>INDEX(Raw!$B$2:$C$512,MATCH('DPMS - Breakup of AUM - NA'!$B137,Raw!$B$2:$B$512,0),2)</f>
        <v>INP000008093</v>
      </c>
      <c r="B137" s="1" t="s">
        <v>2570</v>
      </c>
      <c r="C137" t="str">
        <f>VLOOKUP($B137,Raw!$B$2:$DG$512,91,0)</f>
        <v>0</v>
      </c>
      <c r="D137" t="str">
        <f>VLOOKUP($B137,Raw!$B$2:$DG$512,92,0)</f>
        <v>3.6</v>
      </c>
      <c r="E137" t="str">
        <f>VLOOKUP($B137,Raw!$B$2:$DG$512,93,0)</f>
        <v>-3.6</v>
      </c>
      <c r="F137" t="str">
        <f>VLOOKUP($B137,Raw!$B$2:$DG$512,94,0)</f>
        <v>0</v>
      </c>
      <c r="G137" t="str">
        <f>VLOOKUP($B137,Raw!$B$2:$DG$512,95,0)</f>
        <v>3.6</v>
      </c>
      <c r="H137" t="str">
        <f>VLOOKUP($B137,Raw!$B$2:$DG$512,96,0)</f>
        <v>-3.6</v>
      </c>
    </row>
    <row r="138" spans="1:8" x14ac:dyDescent="0.3">
      <c r="A138" t="str">
        <f>INDEX(Raw!$B$2:$C$512,MATCH('DPMS - Breakup of AUM - NA'!$B138,Raw!$B$2:$B$512,0),2)</f>
        <v>INP000008622</v>
      </c>
      <c r="B138" s="1" t="s">
        <v>2590</v>
      </c>
      <c r="C138" t="str">
        <f>VLOOKUP($B138,Raw!$B$2:$DG$512,91,0)</f>
        <v>0</v>
      </c>
      <c r="D138" t="str">
        <f>VLOOKUP($B138,Raw!$B$2:$DG$512,92,0)</f>
        <v>0</v>
      </c>
      <c r="E138" t="str">
        <f>VLOOKUP($B138,Raw!$B$2:$DG$512,93,0)</f>
        <v>0</v>
      </c>
      <c r="F138" t="str">
        <f>VLOOKUP($B138,Raw!$B$2:$DG$512,94,0)</f>
        <v>0</v>
      </c>
      <c r="G138" t="str">
        <f>VLOOKUP($B138,Raw!$B$2:$DG$512,95,0)</f>
        <v>0</v>
      </c>
      <c r="H138" t="str">
        <f>VLOOKUP($B138,Raw!$B$2:$DG$512,96,0)</f>
        <v>0</v>
      </c>
    </row>
    <row r="139" spans="1:8" x14ac:dyDescent="0.3">
      <c r="A139" t="str">
        <f>INDEX(Raw!$B$2:$C$512,MATCH('DPMS - Breakup of AUM - NA'!$B139,Raw!$B$2:$B$512,0),2)</f>
        <v>INP000008084</v>
      </c>
      <c r="B139" s="1" t="s">
        <v>2602</v>
      </c>
      <c r="C139" t="str">
        <f>VLOOKUP($B139,Raw!$B$2:$DG$512,91,0)</f>
        <v>0</v>
      </c>
      <c r="D139" t="str">
        <f>VLOOKUP($B139,Raw!$B$2:$DG$512,92,0)</f>
        <v>0</v>
      </c>
      <c r="E139" t="str">
        <f>VLOOKUP($B139,Raw!$B$2:$DG$512,93,0)</f>
        <v>0</v>
      </c>
      <c r="F139" t="str">
        <f>VLOOKUP($B139,Raw!$B$2:$DG$512,94,0)</f>
        <v>0</v>
      </c>
      <c r="G139" t="str">
        <f>VLOOKUP($B139,Raw!$B$2:$DG$512,95,0)</f>
        <v>0</v>
      </c>
      <c r="H139" t="str">
        <f>VLOOKUP($B139,Raw!$B$2:$DG$512,96,0)</f>
        <v>0</v>
      </c>
    </row>
    <row r="140" spans="1:8" x14ac:dyDescent="0.3">
      <c r="A140" t="str">
        <f>INDEX(Raw!$B$2:$C$512,MATCH('DPMS - Breakup of AUM - NA'!$B140,Raw!$B$2:$B$512,0),2)</f>
        <v>INP000007146</v>
      </c>
      <c r="B140" s="1" t="s">
        <v>2610</v>
      </c>
      <c r="C140" t="str">
        <f>VLOOKUP($B140,Raw!$B$2:$DG$512,91,0)</f>
        <v>0</v>
      </c>
      <c r="D140" t="str">
        <f>VLOOKUP($B140,Raw!$B$2:$DG$512,92,0)</f>
        <v>0</v>
      </c>
      <c r="E140" t="str">
        <f>VLOOKUP($B140,Raw!$B$2:$DG$512,93,0)</f>
        <v>0</v>
      </c>
      <c r="F140" t="str">
        <f>VLOOKUP($B140,Raw!$B$2:$DG$512,94,0)</f>
        <v>0.13</v>
      </c>
      <c r="G140" t="str">
        <f>VLOOKUP($B140,Raw!$B$2:$DG$512,95,0)</f>
        <v>0</v>
      </c>
      <c r="H140" t="str">
        <f>VLOOKUP($B140,Raw!$B$2:$DG$512,96,0)</f>
        <v>0.13</v>
      </c>
    </row>
    <row r="141" spans="1:8" x14ac:dyDescent="0.3">
      <c r="A141" t="str">
        <f>INDEX(Raw!$B$2:$C$512,MATCH('DPMS - Breakup of AUM - NA'!$B141,Raw!$B$2:$B$512,0),2)</f>
        <v>INP000000464</v>
      </c>
      <c r="B141" s="1" t="s">
        <v>2634</v>
      </c>
      <c r="C141" t="str">
        <f>VLOOKUP($B141,Raw!$B$2:$DG$512,91,0)</f>
        <v>0</v>
      </c>
      <c r="D141" t="str">
        <f>VLOOKUP($B141,Raw!$B$2:$DG$512,92,0)</f>
        <v>0</v>
      </c>
      <c r="E141" t="str">
        <f>VLOOKUP($B141,Raw!$B$2:$DG$512,93,0)</f>
        <v>0</v>
      </c>
      <c r="F141" t="str">
        <f>VLOOKUP($B141,Raw!$B$2:$DG$512,94,0)</f>
        <v>0</v>
      </c>
      <c r="G141" t="str">
        <f>VLOOKUP($B141,Raw!$B$2:$DG$512,95,0)</f>
        <v>0</v>
      </c>
      <c r="H141" t="str">
        <f>VLOOKUP($B141,Raw!$B$2:$DG$512,96,0)</f>
        <v>0</v>
      </c>
    </row>
    <row r="142" spans="1:8" x14ac:dyDescent="0.3">
      <c r="A142" t="str">
        <f>INDEX(Raw!$B$2:$C$512,MATCH('DPMS - Breakup of AUM - NA'!$B142,Raw!$B$2:$B$512,0),2)</f>
        <v>INP000008172</v>
      </c>
      <c r="B142" s="1" t="s">
        <v>2642</v>
      </c>
      <c r="C142" t="str">
        <f>VLOOKUP($B142,Raw!$B$2:$DG$512,91,0)</f>
        <v>0</v>
      </c>
      <c r="D142" t="str">
        <f>VLOOKUP($B142,Raw!$B$2:$DG$512,92,0)</f>
        <v>0</v>
      </c>
      <c r="E142" t="str">
        <f>VLOOKUP($B142,Raw!$B$2:$DG$512,93,0)</f>
        <v>0</v>
      </c>
      <c r="F142" t="str">
        <f>VLOOKUP($B142,Raw!$B$2:$DG$512,94,0)</f>
        <v>0</v>
      </c>
      <c r="G142" t="str">
        <f>VLOOKUP($B142,Raw!$B$2:$DG$512,95,0)</f>
        <v>0</v>
      </c>
      <c r="H142" t="str">
        <f>VLOOKUP($B142,Raw!$B$2:$DG$512,96,0)</f>
        <v>0</v>
      </c>
    </row>
    <row r="143" spans="1:8" x14ac:dyDescent="0.3">
      <c r="A143" t="str">
        <f>INDEX(Raw!$B$2:$C$512,MATCH('DPMS - Breakup of AUM - NA'!$B143,Raw!$B$2:$B$512,0),2)</f>
        <v>INP000008659</v>
      </c>
      <c r="B143" s="1" t="s">
        <v>2651</v>
      </c>
      <c r="C143" t="str">
        <f>VLOOKUP($B143,Raw!$B$2:$DG$512,91,0)</f>
        <v>0</v>
      </c>
      <c r="D143" t="str">
        <f>VLOOKUP($B143,Raw!$B$2:$DG$512,92,0)</f>
        <v>0</v>
      </c>
      <c r="E143" t="str">
        <f>VLOOKUP($B143,Raw!$B$2:$DG$512,93,0)</f>
        <v>0</v>
      </c>
      <c r="F143" t="str">
        <f>VLOOKUP($B143,Raw!$B$2:$DG$512,94,0)</f>
        <v>0</v>
      </c>
      <c r="G143" t="str">
        <f>VLOOKUP($B143,Raw!$B$2:$DG$512,95,0)</f>
        <v>0</v>
      </c>
      <c r="H143" t="str">
        <f>VLOOKUP($B143,Raw!$B$2:$DG$512,96,0)</f>
        <v>0</v>
      </c>
    </row>
    <row r="144" spans="1:8" x14ac:dyDescent="0.3">
      <c r="A144" t="str">
        <f>INDEX(Raw!$B$2:$C$512,MATCH('DPMS - Breakup of AUM - NA'!$B144,Raw!$B$2:$B$512,0),2)</f>
        <v>INP000008154</v>
      </c>
      <c r="B144" s="1" t="s">
        <v>2658</v>
      </c>
      <c r="C144" t="str">
        <f>VLOOKUP($B144,Raw!$B$2:$DG$512,91,0)</f>
        <v>0</v>
      </c>
      <c r="D144" t="str">
        <f>VLOOKUP($B144,Raw!$B$2:$DG$512,92,0)</f>
        <v>0</v>
      </c>
      <c r="E144" t="str">
        <f>VLOOKUP($B144,Raw!$B$2:$DG$512,93,0)</f>
        <v>0</v>
      </c>
      <c r="F144" t="str">
        <f>VLOOKUP($B144,Raw!$B$2:$DG$512,94,0)</f>
        <v>0</v>
      </c>
      <c r="G144" t="str">
        <f>VLOOKUP($B144,Raw!$B$2:$DG$512,95,0)</f>
        <v>0</v>
      </c>
      <c r="H144" t="str">
        <f>VLOOKUP($B144,Raw!$B$2:$DG$512,96,0)</f>
        <v>0</v>
      </c>
    </row>
    <row r="145" spans="1:8" x14ac:dyDescent="0.3">
      <c r="A145" t="str">
        <f>INDEX(Raw!$B$2:$C$512,MATCH('DPMS - Breakup of AUM - NA'!$B145,Raw!$B$2:$B$512,0),2)</f>
        <v>INP000003203</v>
      </c>
      <c r="B145" s="1" t="s">
        <v>2665</v>
      </c>
      <c r="C145" t="str">
        <f>VLOOKUP($B145,Raw!$B$2:$DG$512,91,0)</f>
        <v>0</v>
      </c>
      <c r="D145" t="str">
        <f>VLOOKUP($B145,Raw!$B$2:$DG$512,92,0)</f>
        <v>0</v>
      </c>
      <c r="E145" t="str">
        <f>VLOOKUP($B145,Raw!$B$2:$DG$512,93,0)</f>
        <v>0</v>
      </c>
      <c r="F145" t="str">
        <f>VLOOKUP($B145,Raw!$B$2:$DG$512,94,0)</f>
        <v>0</v>
      </c>
      <c r="G145" t="str">
        <f>VLOOKUP($B145,Raw!$B$2:$DG$512,95,0)</f>
        <v>0</v>
      </c>
      <c r="H145" t="str">
        <f>VLOOKUP($B145,Raw!$B$2:$DG$512,96,0)</f>
        <v>0</v>
      </c>
    </row>
    <row r="146" spans="1:8" x14ac:dyDescent="0.3">
      <c r="A146" t="str">
        <f>INDEX(Raw!$B$2:$C$512,MATCH('DPMS - Breakup of AUM - NA'!$B146,Raw!$B$2:$B$512,0),2)</f>
        <v>INP000003369</v>
      </c>
      <c r="B146" s="1" t="s">
        <v>2681</v>
      </c>
      <c r="C146" t="str">
        <f>VLOOKUP($B146,Raw!$B$2:$DG$512,91,0)</f>
        <v>0</v>
      </c>
      <c r="D146" t="str">
        <f>VLOOKUP($B146,Raw!$B$2:$DG$512,92,0)</f>
        <v>0</v>
      </c>
      <c r="E146" t="str">
        <f>VLOOKUP($B146,Raw!$B$2:$DG$512,93,0)</f>
        <v>0</v>
      </c>
      <c r="F146" t="str">
        <f>VLOOKUP($B146,Raw!$B$2:$DG$512,94,0)</f>
        <v>0</v>
      </c>
      <c r="G146" t="str">
        <f>VLOOKUP($B146,Raw!$B$2:$DG$512,95,0)</f>
        <v>8</v>
      </c>
      <c r="H146" t="str">
        <f>VLOOKUP($B146,Raw!$B$2:$DG$512,96,0)</f>
        <v>-8</v>
      </c>
    </row>
    <row r="147" spans="1:8" x14ac:dyDescent="0.3">
      <c r="A147" t="str">
        <f>INDEX(Raw!$B$2:$C$512,MATCH('DPMS - Breakup of AUM - NA'!$B147,Raw!$B$2:$B$512,0),2)</f>
        <v>INP000006493</v>
      </c>
      <c r="B147" s="1" t="s">
        <v>2703</v>
      </c>
      <c r="C147" t="str">
        <f>VLOOKUP($B147,Raw!$B$2:$DG$512,91,0)</f>
        <v>0</v>
      </c>
      <c r="D147" t="str">
        <f>VLOOKUP($B147,Raw!$B$2:$DG$512,92,0)</f>
        <v>0</v>
      </c>
      <c r="E147" t="str">
        <f>VLOOKUP($B147,Raw!$B$2:$DG$512,93,0)</f>
        <v>0</v>
      </c>
      <c r="F147" t="str">
        <f>VLOOKUP($B147,Raw!$B$2:$DG$512,94,0)</f>
        <v>0</v>
      </c>
      <c r="G147" t="str">
        <f>VLOOKUP($B147,Raw!$B$2:$DG$512,95,0)</f>
        <v>0</v>
      </c>
      <c r="H147" t="str">
        <f>VLOOKUP($B147,Raw!$B$2:$DG$512,96,0)</f>
        <v>0</v>
      </c>
    </row>
    <row r="148" spans="1:8" x14ac:dyDescent="0.3">
      <c r="A148" t="str">
        <f>INDEX(Raw!$B$2:$C$512,MATCH('DPMS - Breakup of AUM - NA'!$B148,Raw!$B$2:$B$512,0),2)</f>
        <v>INP000002361</v>
      </c>
      <c r="B148" s="1" t="s">
        <v>2711</v>
      </c>
      <c r="C148" t="str">
        <f>VLOOKUP($B148,Raw!$B$2:$DG$512,91,0)</f>
        <v>0</v>
      </c>
      <c r="D148" t="str">
        <f>VLOOKUP($B148,Raw!$B$2:$DG$512,92,0)</f>
        <v>0</v>
      </c>
      <c r="E148" t="str">
        <f>VLOOKUP($B148,Raw!$B$2:$DG$512,93,0)</f>
        <v>0</v>
      </c>
      <c r="F148" t="str">
        <f>VLOOKUP($B148,Raw!$B$2:$DG$512,94,0)</f>
        <v>0</v>
      </c>
      <c r="G148" t="str">
        <f>VLOOKUP($B148,Raw!$B$2:$DG$512,95,0)</f>
        <v>0</v>
      </c>
      <c r="H148" t="str">
        <f>VLOOKUP($B148,Raw!$B$2:$DG$512,96,0)</f>
        <v>0</v>
      </c>
    </row>
    <row r="149" spans="1:8" x14ac:dyDescent="0.3">
      <c r="A149" t="str">
        <f>INDEX(Raw!$B$2:$C$512,MATCH('DPMS - Breakup of AUM - NA'!$B149,Raw!$B$2:$B$512,0),2)</f>
        <v>INP000007687</v>
      </c>
      <c r="B149" s="1" t="s">
        <v>2728</v>
      </c>
      <c r="C149" t="str">
        <f>VLOOKUP($B149,Raw!$B$2:$DG$512,91,0)</f>
        <v>0</v>
      </c>
      <c r="D149" t="str">
        <f>VLOOKUP($B149,Raw!$B$2:$DG$512,92,0)</f>
        <v>0</v>
      </c>
      <c r="E149" t="str">
        <f>VLOOKUP($B149,Raw!$B$2:$DG$512,93,0)</f>
        <v>0</v>
      </c>
      <c r="F149" t="str">
        <f>VLOOKUP($B149,Raw!$B$2:$DG$512,94,0)</f>
        <v>0</v>
      </c>
      <c r="G149" t="str">
        <f>VLOOKUP($B149,Raw!$B$2:$DG$512,95,0)</f>
        <v>0</v>
      </c>
      <c r="H149" t="str">
        <f>VLOOKUP($B149,Raw!$B$2:$DG$512,96,0)</f>
        <v>0</v>
      </c>
    </row>
    <row r="150" spans="1:8" x14ac:dyDescent="0.3">
      <c r="A150" t="str">
        <f>INDEX(Raw!$B$2:$C$512,MATCH('DPMS - Breakup of AUM - NA'!$B150,Raw!$B$2:$B$512,0),2)</f>
        <v>INP000005829</v>
      </c>
      <c r="B150" s="1" t="s">
        <v>2736</v>
      </c>
      <c r="C150" t="str">
        <f>VLOOKUP($B150,Raw!$B$2:$DG$512,91,0)</f>
        <v>0</v>
      </c>
      <c r="D150" t="str">
        <f>VLOOKUP($B150,Raw!$B$2:$DG$512,92,0)</f>
        <v>0</v>
      </c>
      <c r="E150" t="str">
        <f>VLOOKUP($B150,Raw!$B$2:$DG$512,93,0)</f>
        <v>0</v>
      </c>
      <c r="F150" t="str">
        <f>VLOOKUP($B150,Raw!$B$2:$DG$512,94,0)</f>
        <v>0</v>
      </c>
      <c r="G150" t="str">
        <f>VLOOKUP($B150,Raw!$B$2:$DG$512,95,0)</f>
        <v>0</v>
      </c>
      <c r="H150" t="str">
        <f>VLOOKUP($B150,Raw!$B$2:$DG$512,96,0)</f>
        <v>0</v>
      </c>
    </row>
    <row r="151" spans="1:8" x14ac:dyDescent="0.3">
      <c r="A151" t="str">
        <f>INDEX(Raw!$B$2:$C$512,MATCH('DPMS - Breakup of AUM - NA'!$B151,Raw!$B$2:$B$512,0),2)</f>
        <v>INP000006022</v>
      </c>
      <c r="B151" s="1" t="s">
        <v>2754</v>
      </c>
      <c r="C151" t="str">
        <f>VLOOKUP($B151,Raw!$B$2:$DG$512,91,0)</f>
        <v>0</v>
      </c>
      <c r="D151" t="str">
        <f>VLOOKUP($B151,Raw!$B$2:$DG$512,92,0)</f>
        <v>0</v>
      </c>
      <c r="E151" t="str">
        <f>VLOOKUP($B151,Raw!$B$2:$DG$512,93,0)</f>
        <v>0</v>
      </c>
      <c r="F151" t="str">
        <f>VLOOKUP($B151,Raw!$B$2:$DG$512,94,0)</f>
        <v>0</v>
      </c>
      <c r="G151" t="str">
        <f>VLOOKUP($B151,Raw!$B$2:$DG$512,95,0)</f>
        <v>0.1</v>
      </c>
      <c r="H151" t="str">
        <f>VLOOKUP($B151,Raw!$B$2:$DG$512,96,0)</f>
        <v>-0.1</v>
      </c>
    </row>
    <row r="152" spans="1:8" x14ac:dyDescent="0.3">
      <c r="A152" t="str">
        <f>INDEX(Raw!$B$2:$C$512,MATCH('DPMS - Breakup of AUM - NA'!$B152,Raw!$B$2:$B$512,0),2)</f>
        <v>INP000001819</v>
      </c>
      <c r="B152" s="1" t="s">
        <v>2785</v>
      </c>
      <c r="C152" t="str">
        <f>VLOOKUP($B152,Raw!$B$2:$DG$512,91,0)</f>
        <v>0</v>
      </c>
      <c r="D152" t="str">
        <f>VLOOKUP($B152,Raw!$B$2:$DG$512,92,0)</f>
        <v>0</v>
      </c>
      <c r="E152" t="str">
        <f>VLOOKUP($B152,Raw!$B$2:$DG$512,93,0)</f>
        <v>0</v>
      </c>
      <c r="F152" t="str">
        <f>VLOOKUP($B152,Raw!$B$2:$DG$512,94,0)</f>
        <v>0</v>
      </c>
      <c r="G152" t="str">
        <f>VLOOKUP($B152,Raw!$B$2:$DG$512,95,0)</f>
        <v>0</v>
      </c>
      <c r="H152" t="str">
        <f>VLOOKUP($B152,Raw!$B$2:$DG$512,96,0)</f>
        <v>0</v>
      </c>
    </row>
    <row r="153" spans="1:8" x14ac:dyDescent="0.3">
      <c r="A153" t="str">
        <f>INDEX(Raw!$B$2:$C$512,MATCH('DPMS - Breakup of AUM - NA'!$B153,Raw!$B$2:$B$512,0),2)</f>
        <v>INP000006563</v>
      </c>
      <c r="B153" s="1" t="s">
        <v>2797</v>
      </c>
      <c r="C153" t="str">
        <f>VLOOKUP($B153,Raw!$B$2:$DG$512,91,0)</f>
        <v>0</v>
      </c>
      <c r="D153" t="str">
        <f>VLOOKUP($B153,Raw!$B$2:$DG$512,92,0)</f>
        <v>0</v>
      </c>
      <c r="E153" t="str">
        <f>VLOOKUP($B153,Raw!$B$2:$DG$512,93,0)</f>
        <v>0</v>
      </c>
      <c r="F153" t="str">
        <f>VLOOKUP($B153,Raw!$B$2:$DG$512,94,0)</f>
        <v>0</v>
      </c>
      <c r="G153" t="str">
        <f>VLOOKUP($B153,Raw!$B$2:$DG$512,95,0)</f>
        <v>0</v>
      </c>
      <c r="H153" t="str">
        <f>VLOOKUP($B153,Raw!$B$2:$DG$512,96,0)</f>
        <v>0</v>
      </c>
    </row>
    <row r="154" spans="1:8" x14ac:dyDescent="0.3">
      <c r="A154" t="str">
        <f>INDEX(Raw!$B$2:$C$512,MATCH('DPMS - Breakup of AUM - NA'!$B154,Raw!$B$2:$B$512,0),2)</f>
        <v>INP000006439</v>
      </c>
      <c r="B154" s="1" t="s">
        <v>2812</v>
      </c>
      <c r="C154" t="str">
        <f>VLOOKUP($B154,Raw!$B$2:$DG$512,91,0)</f>
        <v>0</v>
      </c>
      <c r="D154" t="str">
        <f>VLOOKUP($B154,Raw!$B$2:$DG$512,92,0)</f>
        <v>0</v>
      </c>
      <c r="E154" t="str">
        <f>VLOOKUP($B154,Raw!$B$2:$DG$512,93,0)</f>
        <v>0</v>
      </c>
      <c r="F154" t="str">
        <f>VLOOKUP($B154,Raw!$B$2:$DG$512,94,0)</f>
        <v>0</v>
      </c>
      <c r="G154" t="str">
        <f>VLOOKUP($B154,Raw!$B$2:$DG$512,95,0)</f>
        <v>0</v>
      </c>
      <c r="H154" t="str">
        <f>VLOOKUP($B154,Raw!$B$2:$DG$512,96,0)</f>
        <v>0</v>
      </c>
    </row>
    <row r="155" spans="1:8" x14ac:dyDescent="0.3">
      <c r="A155" t="str">
        <f>INDEX(Raw!$B$2:$C$512,MATCH('DPMS - Breakup of AUM - NA'!$B155,Raw!$B$2:$B$512,0),2)</f>
        <v>INP000003898</v>
      </c>
      <c r="B155" s="1" t="s">
        <v>2824</v>
      </c>
      <c r="C155" t="str">
        <f>VLOOKUP($B155,Raw!$B$2:$DG$512,91,0)</f>
        <v>0</v>
      </c>
      <c r="D155" t="str">
        <f>VLOOKUP($B155,Raw!$B$2:$DG$512,92,0)</f>
        <v>0</v>
      </c>
      <c r="E155" t="str">
        <f>VLOOKUP($B155,Raw!$B$2:$DG$512,93,0)</f>
        <v>0</v>
      </c>
      <c r="F155" t="str">
        <f>VLOOKUP($B155,Raw!$B$2:$DG$512,94,0)</f>
        <v>0</v>
      </c>
      <c r="G155" t="str">
        <f>VLOOKUP($B155,Raw!$B$2:$DG$512,95,0)</f>
        <v>0</v>
      </c>
      <c r="H155" t="str">
        <f>VLOOKUP($B155,Raw!$B$2:$DG$512,96,0)</f>
        <v>0</v>
      </c>
    </row>
    <row r="156" spans="1:8" x14ac:dyDescent="0.3">
      <c r="A156" t="str">
        <f>INDEX(Raw!$B$2:$C$512,MATCH('DPMS - Breakup of AUM - NA'!$B156,Raw!$B$2:$B$512,0),2)</f>
        <v>INP000000506</v>
      </c>
      <c r="B156" s="1" t="s">
        <v>2841</v>
      </c>
      <c r="C156" t="str">
        <f>VLOOKUP($B156,Raw!$B$2:$DG$512,91,0)</f>
        <v>238.53</v>
      </c>
      <c r="D156" t="str">
        <f>VLOOKUP($B156,Raw!$B$2:$DG$512,92,0)</f>
        <v>119.95</v>
      </c>
      <c r="E156" t="str">
        <f>VLOOKUP($B156,Raw!$B$2:$DG$512,93,0)</f>
        <v>118.58</v>
      </c>
      <c r="F156" t="str">
        <f>VLOOKUP($B156,Raw!$B$2:$DG$512,94,0)</f>
        <v>454.66</v>
      </c>
      <c r="G156" t="str">
        <f>VLOOKUP($B156,Raw!$B$2:$DG$512,95,0)</f>
        <v>132.23</v>
      </c>
      <c r="H156" t="str">
        <f>VLOOKUP($B156,Raw!$B$2:$DG$512,96,0)</f>
        <v>322.43</v>
      </c>
    </row>
    <row r="157" spans="1:8" x14ac:dyDescent="0.3">
      <c r="A157" t="str">
        <f>INDEX(Raw!$B$2:$C$512,MATCH('DPMS - Breakup of AUM - NA'!$B157,Raw!$B$2:$B$512,0),2)</f>
        <v>INP000003476</v>
      </c>
      <c r="B157" s="1" t="s">
        <v>2874</v>
      </c>
      <c r="C157" t="str">
        <f>VLOOKUP($B157,Raw!$B$2:$DG$512,91,0)</f>
        <v>0</v>
      </c>
      <c r="D157" t="str">
        <f>VLOOKUP($B157,Raw!$B$2:$DG$512,92,0)</f>
        <v>0</v>
      </c>
      <c r="E157" t="str">
        <f>VLOOKUP($B157,Raw!$B$2:$DG$512,93,0)</f>
        <v>0</v>
      </c>
      <c r="F157" t="str">
        <f>VLOOKUP($B157,Raw!$B$2:$DG$512,94,0)</f>
        <v>0</v>
      </c>
      <c r="G157" t="str">
        <f>VLOOKUP($B157,Raw!$B$2:$DG$512,95,0)</f>
        <v>0</v>
      </c>
      <c r="H157" t="str">
        <f>VLOOKUP($B157,Raw!$B$2:$DG$512,96,0)</f>
        <v>0</v>
      </c>
    </row>
    <row r="158" spans="1:8" x14ac:dyDescent="0.3">
      <c r="A158" t="str">
        <f>INDEX(Raw!$B$2:$C$512,MATCH('DPMS - Breakup of AUM - NA'!$B158,Raw!$B$2:$B$512,0),2)</f>
        <v>INP000006916</v>
      </c>
      <c r="B158" s="1" t="s">
        <v>2884</v>
      </c>
      <c r="C158" t="str">
        <f>VLOOKUP($B158,Raw!$B$2:$DG$512,91,0)</f>
        <v>0</v>
      </c>
      <c r="D158" t="str">
        <f>VLOOKUP($B158,Raw!$B$2:$DG$512,92,0)</f>
        <v>0</v>
      </c>
      <c r="E158" t="str">
        <f>VLOOKUP($B158,Raw!$B$2:$DG$512,93,0)</f>
        <v>0</v>
      </c>
      <c r="F158" t="str">
        <f>VLOOKUP($B158,Raw!$B$2:$DG$512,94,0)</f>
        <v>0</v>
      </c>
      <c r="G158" t="str">
        <f>VLOOKUP($B158,Raw!$B$2:$DG$512,95,0)</f>
        <v>0</v>
      </c>
      <c r="H158" t="str">
        <f>VLOOKUP($B158,Raw!$B$2:$DG$512,96,0)</f>
        <v>0</v>
      </c>
    </row>
    <row r="159" spans="1:8" x14ac:dyDescent="0.3">
      <c r="A159" t="str">
        <f>INDEX(Raw!$B$2:$C$512,MATCH('DPMS - Breakup of AUM - NA'!$B159,Raw!$B$2:$B$512,0),2)</f>
        <v>INP000006794</v>
      </c>
      <c r="B159" s="1" t="s">
        <v>2910</v>
      </c>
      <c r="C159" t="str">
        <f>VLOOKUP($B159,Raw!$B$2:$DG$512,91,0)</f>
        <v>0</v>
      </c>
      <c r="D159" t="str">
        <f>VLOOKUP($B159,Raw!$B$2:$DG$512,92,0)</f>
        <v>0</v>
      </c>
      <c r="E159" t="str">
        <f>VLOOKUP($B159,Raw!$B$2:$DG$512,93,0)</f>
        <v>0</v>
      </c>
      <c r="F159" t="str">
        <f>VLOOKUP($B159,Raw!$B$2:$DG$512,94,0)</f>
        <v>0</v>
      </c>
      <c r="G159" t="str">
        <f>VLOOKUP($B159,Raw!$B$2:$DG$512,95,0)</f>
        <v>0</v>
      </c>
      <c r="H159" t="str">
        <f>VLOOKUP($B159,Raw!$B$2:$DG$512,96,0)</f>
        <v>0</v>
      </c>
    </row>
    <row r="160" spans="1:8" x14ac:dyDescent="0.3">
      <c r="A160" t="str">
        <f>INDEX(Raw!$B$2:$C$512,MATCH('DPMS - Breakup of AUM - NA'!$B160,Raw!$B$2:$B$512,0),2)</f>
        <v>INP200007672</v>
      </c>
      <c r="B160" s="1" t="s">
        <v>2928</v>
      </c>
      <c r="C160" t="str">
        <f>VLOOKUP($B160,Raw!$B$2:$DG$512,91,0)</f>
        <v>0</v>
      </c>
      <c r="D160" t="str">
        <f>VLOOKUP($B160,Raw!$B$2:$DG$512,92,0)</f>
        <v>0</v>
      </c>
      <c r="E160" t="str">
        <f>VLOOKUP($B160,Raw!$B$2:$DG$512,93,0)</f>
        <v>0</v>
      </c>
      <c r="F160" t="str">
        <f>VLOOKUP($B160,Raw!$B$2:$DG$512,94,0)</f>
        <v>0</v>
      </c>
      <c r="G160" t="str">
        <f>VLOOKUP($B160,Raw!$B$2:$DG$512,95,0)</f>
        <v>0</v>
      </c>
      <c r="H160" t="str">
        <f>VLOOKUP($B160,Raw!$B$2:$DG$512,96,0)</f>
        <v>0</v>
      </c>
    </row>
    <row r="161" spans="1:8" x14ac:dyDescent="0.3">
      <c r="A161" t="str">
        <f>INDEX(Raw!$B$2:$C$512,MATCH('DPMS - Breakup of AUM - NA'!$B161,Raw!$B$2:$B$512,0),2)</f>
        <v>INP000007517</v>
      </c>
      <c r="B161" s="1" t="s">
        <v>2945</v>
      </c>
      <c r="C161" t="str">
        <f>VLOOKUP($B161,Raw!$B$2:$DG$512,91,0)</f>
        <v>0</v>
      </c>
      <c r="D161" t="str">
        <f>VLOOKUP($B161,Raw!$B$2:$DG$512,92,0)</f>
        <v>0</v>
      </c>
      <c r="E161" t="str">
        <f>VLOOKUP($B161,Raw!$B$2:$DG$512,93,0)</f>
        <v>0</v>
      </c>
      <c r="F161" t="str">
        <f>VLOOKUP($B161,Raw!$B$2:$DG$512,94,0)</f>
        <v>0</v>
      </c>
      <c r="G161" t="str">
        <f>VLOOKUP($B161,Raw!$B$2:$DG$512,95,0)</f>
        <v>0</v>
      </c>
      <c r="H161" t="str">
        <f>VLOOKUP($B161,Raw!$B$2:$DG$512,96,0)</f>
        <v>0</v>
      </c>
    </row>
    <row r="162" spans="1:8" x14ac:dyDescent="0.3">
      <c r="A162" t="str">
        <f>INDEX(Raw!$B$2:$C$512,MATCH('DPMS - Breakup of AUM - NA'!$B162,Raw!$B$2:$B$512,0),2)</f>
        <v>INP000001322</v>
      </c>
      <c r="B162" s="1" t="s">
        <v>2959</v>
      </c>
      <c r="C162" t="str">
        <f>VLOOKUP($B162,Raw!$B$2:$DG$512,91,0)</f>
        <v>0</v>
      </c>
      <c r="D162" t="str">
        <f>VLOOKUP($B162,Raw!$B$2:$DG$512,92,0)</f>
        <v>0</v>
      </c>
      <c r="E162" t="str">
        <f>VLOOKUP($B162,Raw!$B$2:$DG$512,93,0)</f>
        <v>0</v>
      </c>
      <c r="F162" t="str">
        <f>VLOOKUP($B162,Raw!$B$2:$DG$512,94,0)</f>
        <v>0</v>
      </c>
      <c r="G162" t="str">
        <f>VLOOKUP($B162,Raw!$B$2:$DG$512,95,0)</f>
        <v>0</v>
      </c>
      <c r="H162" t="str">
        <f>VLOOKUP($B162,Raw!$B$2:$DG$512,96,0)</f>
        <v>0</v>
      </c>
    </row>
    <row r="163" spans="1:8" x14ac:dyDescent="0.3">
      <c r="A163" t="str">
        <f>INDEX(Raw!$B$2:$C$512,MATCH('DPMS - Breakup of AUM - NA'!$B163,Raw!$B$2:$B$512,0),2)</f>
        <v>INP000000373</v>
      </c>
      <c r="B163" s="1" t="s">
        <v>2975</v>
      </c>
      <c r="C163" t="str">
        <f>VLOOKUP($B163,Raw!$B$2:$DG$512,91,0)</f>
        <v>0</v>
      </c>
      <c r="D163" t="str">
        <f>VLOOKUP($B163,Raw!$B$2:$DG$512,92,0)</f>
        <v>0</v>
      </c>
      <c r="E163" t="str">
        <f>VLOOKUP($B163,Raw!$B$2:$DG$512,93,0)</f>
        <v>0</v>
      </c>
      <c r="F163" t="str">
        <f>VLOOKUP($B163,Raw!$B$2:$DG$512,94,0)</f>
        <v>0</v>
      </c>
      <c r="G163" t="str">
        <f>VLOOKUP($B163,Raw!$B$2:$DG$512,95,0)</f>
        <v>0</v>
      </c>
      <c r="H163" t="str">
        <f>VLOOKUP($B163,Raw!$B$2:$DG$512,96,0)</f>
        <v>0</v>
      </c>
    </row>
    <row r="164" spans="1:8" x14ac:dyDescent="0.3">
      <c r="A164" t="str">
        <f>INDEX(Raw!$B$2:$C$512,MATCH('DPMS - Breakup of AUM - NA'!$B164,Raw!$B$2:$B$512,0),2)</f>
        <v>INP000004060</v>
      </c>
      <c r="B164" s="1" t="s">
        <v>3001</v>
      </c>
      <c r="C164" t="str">
        <f>VLOOKUP($B164,Raw!$B$2:$DG$512,91,0)</f>
        <v>65.89</v>
      </c>
      <c r="D164" t="str">
        <f>VLOOKUP($B164,Raw!$B$2:$DG$512,92,0)</f>
        <v>13.48</v>
      </c>
      <c r="E164" t="str">
        <f>VLOOKUP($B164,Raw!$B$2:$DG$512,93,0)</f>
        <v>52.41</v>
      </c>
      <c r="F164" t="str">
        <f>VLOOKUP($B164,Raw!$B$2:$DG$512,94,0)</f>
        <v>194.41</v>
      </c>
      <c r="G164" t="str">
        <f>VLOOKUP($B164,Raw!$B$2:$DG$512,95,0)</f>
        <v>50.19</v>
      </c>
      <c r="H164" t="str">
        <f>VLOOKUP($B164,Raw!$B$2:$DG$512,96,0)</f>
        <v>144.22</v>
      </c>
    </row>
    <row r="165" spans="1:8" x14ac:dyDescent="0.3">
      <c r="A165" t="str">
        <f>INDEX(Raw!$B$2:$C$512,MATCH('DPMS - Breakup of AUM - NA'!$B165,Raw!$B$2:$B$512,0),2)</f>
        <v>INP000000696</v>
      </c>
      <c r="B165" s="1" t="s">
        <v>3036</v>
      </c>
      <c r="C165" t="str">
        <f>VLOOKUP($B165,Raw!$B$2:$DG$512,91,0)</f>
        <v>0</v>
      </c>
      <c r="D165" t="str">
        <f>VLOOKUP($B165,Raw!$B$2:$DG$512,92,0)</f>
        <v>0</v>
      </c>
      <c r="E165" t="str">
        <f>VLOOKUP($B165,Raw!$B$2:$DG$512,93,0)</f>
        <v>0</v>
      </c>
      <c r="F165" t="str">
        <f>VLOOKUP($B165,Raw!$B$2:$DG$512,94,0)</f>
        <v>0</v>
      </c>
      <c r="G165" t="str">
        <f>VLOOKUP($B165,Raw!$B$2:$DG$512,95,0)</f>
        <v>0</v>
      </c>
      <c r="H165" t="str">
        <f>VLOOKUP($B165,Raw!$B$2:$DG$512,96,0)</f>
        <v>0</v>
      </c>
    </row>
    <row r="166" spans="1:8" x14ac:dyDescent="0.3">
      <c r="A166" t="str">
        <f>INDEX(Raw!$B$2:$C$512,MATCH('DPMS - Breakup of AUM - NA'!$B166,Raw!$B$2:$B$512,0),2)</f>
        <v>INP000008604</v>
      </c>
      <c r="B166" s="1" t="s">
        <v>3040</v>
      </c>
      <c r="C166" t="str">
        <f>VLOOKUP($B166,Raw!$B$2:$DG$512,91,0)</f>
        <v>0</v>
      </c>
      <c r="D166" t="str">
        <f>VLOOKUP($B166,Raw!$B$2:$DG$512,92,0)</f>
        <v>0</v>
      </c>
      <c r="E166" t="str">
        <f>VLOOKUP($B166,Raw!$B$2:$DG$512,93,0)</f>
        <v>0</v>
      </c>
      <c r="F166" t="str">
        <f>VLOOKUP($B166,Raw!$B$2:$DG$512,94,0)</f>
        <v>0</v>
      </c>
      <c r="G166" t="str">
        <f>VLOOKUP($B166,Raw!$B$2:$DG$512,95,0)</f>
        <v>0</v>
      </c>
      <c r="H166" t="str">
        <f>VLOOKUP($B166,Raw!$B$2:$DG$512,96,0)</f>
        <v>0</v>
      </c>
    </row>
    <row r="167" spans="1:8" x14ac:dyDescent="0.3">
      <c r="A167" t="str">
        <f>INDEX(Raw!$B$2:$C$512,MATCH('DPMS - Breakup of AUM - NA'!$B167,Raw!$B$2:$B$512,0),2)</f>
        <v>INP000000209</v>
      </c>
      <c r="B167" s="1" t="s">
        <v>3049</v>
      </c>
      <c r="C167" t="str">
        <f>VLOOKUP($B167,Raw!$B$2:$DG$512,91,0)</f>
        <v>0</v>
      </c>
      <c r="D167" t="str">
        <f>VLOOKUP($B167,Raw!$B$2:$DG$512,92,0)</f>
        <v>0</v>
      </c>
      <c r="E167" t="str">
        <f>VLOOKUP($B167,Raw!$B$2:$DG$512,93,0)</f>
        <v>0</v>
      </c>
      <c r="F167" t="str">
        <f>VLOOKUP($B167,Raw!$B$2:$DG$512,94,0)</f>
        <v>0</v>
      </c>
      <c r="G167" t="str">
        <f>VLOOKUP($B167,Raw!$B$2:$DG$512,95,0)</f>
        <v>0</v>
      </c>
      <c r="H167" t="str">
        <f>VLOOKUP($B167,Raw!$B$2:$DG$512,96,0)</f>
        <v>0</v>
      </c>
    </row>
    <row r="168" spans="1:8" x14ac:dyDescent="0.3">
      <c r="A168" t="str">
        <f>INDEX(Raw!$B$2:$C$512,MATCH('DPMS - Breakup of AUM - NA'!$B168,Raw!$B$2:$B$512,0),2)</f>
        <v>INP000002130</v>
      </c>
      <c r="B168" s="1" t="s">
        <v>3065</v>
      </c>
      <c r="C168" t="str">
        <f>VLOOKUP($B168,Raw!$B$2:$DG$512,91,0)</f>
        <v>0</v>
      </c>
      <c r="D168" t="str">
        <f>VLOOKUP($B168,Raw!$B$2:$DG$512,92,0)</f>
        <v>0</v>
      </c>
      <c r="E168" t="str">
        <f>VLOOKUP($B168,Raw!$B$2:$DG$512,93,0)</f>
        <v>0</v>
      </c>
      <c r="F168" t="str">
        <f>VLOOKUP($B168,Raw!$B$2:$DG$512,94,0)</f>
        <v>0</v>
      </c>
      <c r="G168" t="str">
        <f>VLOOKUP($B168,Raw!$B$2:$DG$512,95,0)</f>
        <v>0</v>
      </c>
      <c r="H168" t="str">
        <f>VLOOKUP($B168,Raw!$B$2:$DG$512,96,0)</f>
        <v>0</v>
      </c>
    </row>
    <row r="169" spans="1:8" x14ac:dyDescent="0.3">
      <c r="A169" t="str">
        <f>INDEX(Raw!$B$2:$C$512,MATCH('DPMS - Breakup of AUM - NA'!$B169,Raw!$B$2:$B$512,0),2)</f>
        <v>INP000007410</v>
      </c>
      <c r="B169" s="1" t="s">
        <v>3080</v>
      </c>
      <c r="C169" t="str">
        <f>VLOOKUP($B169,Raw!$B$2:$DG$512,91,0)</f>
        <v>0</v>
      </c>
      <c r="D169" t="str">
        <f>VLOOKUP($B169,Raw!$B$2:$DG$512,92,0)</f>
        <v>4.17</v>
      </c>
      <c r="E169" t="str">
        <f>VLOOKUP($B169,Raw!$B$2:$DG$512,93,0)</f>
        <v>-4.17</v>
      </c>
      <c r="F169" t="str">
        <f>VLOOKUP($B169,Raw!$B$2:$DG$512,94,0)</f>
        <v>23</v>
      </c>
      <c r="G169" t="str">
        <f>VLOOKUP($B169,Raw!$B$2:$DG$512,95,0)</f>
        <v>4.17</v>
      </c>
      <c r="H169" t="str">
        <f>VLOOKUP($B169,Raw!$B$2:$DG$512,96,0)</f>
        <v>18.83</v>
      </c>
    </row>
    <row r="170" spans="1:8" x14ac:dyDescent="0.3">
      <c r="A170" t="str">
        <f>INDEX(Raw!$B$2:$C$512,MATCH('DPMS - Breakup of AUM - NA'!$B170,Raw!$B$2:$B$512,0),2)</f>
        <v>INP000007128</v>
      </c>
      <c r="B170" s="1" t="s">
        <v>3109</v>
      </c>
      <c r="C170" t="str">
        <f>VLOOKUP($B170,Raw!$B$2:$DG$512,91,0)</f>
        <v>9.21</v>
      </c>
      <c r="D170" t="str">
        <f>VLOOKUP($B170,Raw!$B$2:$DG$512,92,0)</f>
        <v>33.21</v>
      </c>
      <c r="E170" t="str">
        <f>VLOOKUP($B170,Raw!$B$2:$DG$512,93,0)</f>
        <v>-24</v>
      </c>
      <c r="F170" t="str">
        <f>VLOOKUP($B170,Raw!$B$2:$DG$512,94,0)</f>
        <v>41.55</v>
      </c>
      <c r="G170" t="str">
        <f>VLOOKUP($B170,Raw!$B$2:$DG$512,95,0)</f>
        <v>79.83</v>
      </c>
      <c r="H170" t="str">
        <f>VLOOKUP($B170,Raw!$B$2:$DG$512,96,0)</f>
        <v>-38.28</v>
      </c>
    </row>
    <row r="171" spans="1:8" x14ac:dyDescent="0.3">
      <c r="A171" t="str">
        <f>INDEX(Raw!$B$2:$C$512,MATCH('DPMS - Breakup of AUM - NA'!$B171,Raw!$B$2:$B$512,0),2)</f>
        <v>INP000002213</v>
      </c>
      <c r="B171" s="1" t="s">
        <v>3139</v>
      </c>
      <c r="C171" t="str">
        <f>VLOOKUP($B171,Raw!$B$2:$DG$512,91,0)</f>
        <v>0</v>
      </c>
      <c r="D171" t="str">
        <f>VLOOKUP($B171,Raw!$B$2:$DG$512,92,0)</f>
        <v>0</v>
      </c>
      <c r="E171" t="str">
        <f>VLOOKUP($B171,Raw!$B$2:$DG$512,93,0)</f>
        <v>0</v>
      </c>
      <c r="F171" t="str">
        <f>VLOOKUP($B171,Raw!$B$2:$DG$512,94,0)</f>
        <v>0</v>
      </c>
      <c r="G171" t="str">
        <f>VLOOKUP($B171,Raw!$B$2:$DG$512,95,0)</f>
        <v>0</v>
      </c>
      <c r="H171" t="str">
        <f>VLOOKUP($B171,Raw!$B$2:$DG$512,96,0)</f>
        <v>0</v>
      </c>
    </row>
    <row r="172" spans="1:8" x14ac:dyDescent="0.3">
      <c r="A172" t="str">
        <f>INDEX(Raw!$B$2:$C$512,MATCH('DPMS - Breakup of AUM - NA'!$B172,Raw!$B$2:$B$512,0),2)</f>
        <v>INP100007709</v>
      </c>
      <c r="B172" s="1" t="s">
        <v>3145</v>
      </c>
      <c r="C172" t="str">
        <f>VLOOKUP($B172,Raw!$B$2:$DG$512,91,0)</f>
        <v>0</v>
      </c>
      <c r="D172" t="str">
        <f>VLOOKUP($B172,Raw!$B$2:$DG$512,92,0)</f>
        <v>0</v>
      </c>
      <c r="E172" t="str">
        <f>VLOOKUP($B172,Raw!$B$2:$DG$512,93,0)</f>
        <v>0</v>
      </c>
      <c r="F172" t="str">
        <f>VLOOKUP($B172,Raw!$B$2:$DG$512,94,0)</f>
        <v>0</v>
      </c>
      <c r="G172" t="str">
        <f>VLOOKUP($B172,Raw!$B$2:$DG$512,95,0)</f>
        <v>0</v>
      </c>
      <c r="H172" t="str">
        <f>VLOOKUP($B172,Raw!$B$2:$DG$512,96,0)</f>
        <v>0</v>
      </c>
    </row>
    <row r="173" spans="1:8" x14ac:dyDescent="0.3">
      <c r="A173" t="str">
        <f>INDEX(Raw!$B$2:$C$512,MATCH('DPMS - Breakup of AUM - NA'!$B173,Raw!$B$2:$B$512,0),2)</f>
        <v>INP000008385</v>
      </c>
      <c r="B173" s="1" t="s">
        <v>3163</v>
      </c>
      <c r="C173" t="str">
        <f>VLOOKUP($B173,Raw!$B$2:$DG$512,91,0)</f>
        <v>0</v>
      </c>
      <c r="D173" t="str">
        <f>VLOOKUP($B173,Raw!$B$2:$DG$512,92,0)</f>
        <v>0</v>
      </c>
      <c r="E173" t="str">
        <f>VLOOKUP($B173,Raw!$B$2:$DG$512,93,0)</f>
        <v>0</v>
      </c>
      <c r="F173" t="str">
        <f>VLOOKUP($B173,Raw!$B$2:$DG$512,94,0)</f>
        <v>0</v>
      </c>
      <c r="G173" t="str">
        <f>VLOOKUP($B173,Raw!$B$2:$DG$512,95,0)</f>
        <v>0</v>
      </c>
      <c r="H173" t="str">
        <f>VLOOKUP($B173,Raw!$B$2:$DG$512,96,0)</f>
        <v>0</v>
      </c>
    </row>
    <row r="174" spans="1:8" x14ac:dyDescent="0.3">
      <c r="A174" t="str">
        <f>INDEX(Raw!$B$2:$C$512,MATCH('DPMS - Breakup of AUM - NA'!$B174,Raw!$B$2:$B$512,0),2)</f>
        <v>INP000001892</v>
      </c>
      <c r="B174" s="1" t="s">
        <v>3172</v>
      </c>
      <c r="C174" t="str">
        <f>VLOOKUP($B174,Raw!$B$2:$DG$512,91,0)</f>
        <v>0</v>
      </c>
      <c r="D174" t="str">
        <f>VLOOKUP($B174,Raw!$B$2:$DG$512,92,0)</f>
        <v>0</v>
      </c>
      <c r="E174" t="str">
        <f>VLOOKUP($B174,Raw!$B$2:$DG$512,93,0)</f>
        <v>0</v>
      </c>
      <c r="F174" t="str">
        <f>VLOOKUP($B174,Raw!$B$2:$DG$512,94,0)</f>
        <v>0</v>
      </c>
      <c r="G174" t="str">
        <f>VLOOKUP($B174,Raw!$B$2:$DG$512,95,0)</f>
        <v>0</v>
      </c>
      <c r="H174" t="str">
        <f>VLOOKUP($B174,Raw!$B$2:$DG$512,96,0)</f>
        <v>0</v>
      </c>
    </row>
    <row r="175" spans="1:8" x14ac:dyDescent="0.3">
      <c r="A175" t="str">
        <f>INDEX(Raw!$B$2:$C$512,MATCH('DPMS - Breakup of AUM - NA'!$B175,Raw!$B$2:$B$512,0),2)</f>
        <v>INP000004813</v>
      </c>
      <c r="B175" s="1" t="s">
        <v>3179</v>
      </c>
      <c r="C175" t="str">
        <f>VLOOKUP($B175,Raw!$B$2:$DG$512,91,0)</f>
        <v>0</v>
      </c>
      <c r="D175" t="str">
        <f>VLOOKUP($B175,Raw!$B$2:$DG$512,92,0)</f>
        <v>0</v>
      </c>
      <c r="E175" t="str">
        <f>VLOOKUP($B175,Raw!$B$2:$DG$512,93,0)</f>
        <v>0</v>
      </c>
      <c r="F175" t="str">
        <f>VLOOKUP($B175,Raw!$B$2:$DG$512,94,0)</f>
        <v>0</v>
      </c>
      <c r="G175" t="str">
        <f>VLOOKUP($B175,Raw!$B$2:$DG$512,95,0)</f>
        <v>0</v>
      </c>
      <c r="H175" t="str">
        <f>VLOOKUP($B175,Raw!$B$2:$DG$512,96,0)</f>
        <v>0</v>
      </c>
    </row>
    <row r="176" spans="1:8" x14ac:dyDescent="0.3">
      <c r="A176" t="str">
        <f>INDEX(Raw!$B$2:$C$512,MATCH('DPMS - Breakup of AUM - NA'!$B176,Raw!$B$2:$B$512,0),2)</f>
        <v>INP000007890</v>
      </c>
      <c r="B176" s="1" t="s">
        <v>3200</v>
      </c>
      <c r="C176" t="str">
        <f>VLOOKUP($B176,Raw!$B$2:$DG$512,91,0)</f>
        <v>0</v>
      </c>
      <c r="D176" t="str">
        <f>VLOOKUP($B176,Raw!$B$2:$DG$512,92,0)</f>
        <v>0</v>
      </c>
      <c r="E176" t="str">
        <f>VLOOKUP($B176,Raw!$B$2:$DG$512,93,0)</f>
        <v>0</v>
      </c>
      <c r="F176" t="str">
        <f>VLOOKUP($B176,Raw!$B$2:$DG$512,94,0)</f>
        <v>0</v>
      </c>
      <c r="G176" t="str">
        <f>VLOOKUP($B176,Raw!$B$2:$DG$512,95,0)</f>
        <v>0</v>
      </c>
      <c r="H176" t="str">
        <f>VLOOKUP($B176,Raw!$B$2:$DG$512,96,0)</f>
        <v>0</v>
      </c>
    </row>
    <row r="177" spans="1:8" x14ac:dyDescent="0.3">
      <c r="A177" t="str">
        <f>INDEX(Raw!$B$2:$C$512,MATCH('DPMS - Breakup of AUM - NA'!$B177,Raw!$B$2:$B$512,0),2)</f>
        <v>INP000008695</v>
      </c>
      <c r="B177" s="1" t="s">
        <v>3217</v>
      </c>
      <c r="C177" t="str">
        <f>VLOOKUP($B177,Raw!$B$2:$DG$512,91,0)</f>
        <v>0</v>
      </c>
      <c r="D177" t="str">
        <f>VLOOKUP($B177,Raw!$B$2:$DG$512,92,0)</f>
        <v>0</v>
      </c>
      <c r="E177" t="str">
        <f>VLOOKUP($B177,Raw!$B$2:$DG$512,93,0)</f>
        <v>0</v>
      </c>
      <c r="F177" t="str">
        <f>VLOOKUP($B177,Raw!$B$2:$DG$512,94,0)</f>
        <v>0</v>
      </c>
      <c r="G177" t="str">
        <f>VLOOKUP($B177,Raw!$B$2:$DG$512,95,0)</f>
        <v>0</v>
      </c>
      <c r="H177" t="str">
        <f>VLOOKUP($B177,Raw!$B$2:$DG$512,96,0)</f>
        <v>0</v>
      </c>
    </row>
    <row r="178" spans="1:8" x14ac:dyDescent="0.3">
      <c r="A178" t="str">
        <f>INDEX(Raw!$B$2:$C$512,MATCH('DPMS - Breakup of AUM - NA'!$B178,Raw!$B$2:$B$512,0),2)</f>
        <v>INP000008039</v>
      </c>
      <c r="B178" s="1" t="s">
        <v>3225</v>
      </c>
      <c r="C178" t="str">
        <f>VLOOKUP($B178,Raw!$B$2:$DG$512,91,0)</f>
        <v>0</v>
      </c>
      <c r="D178" t="str">
        <f>VLOOKUP($B178,Raw!$B$2:$DG$512,92,0)</f>
        <v>0</v>
      </c>
      <c r="E178" t="str">
        <f>VLOOKUP($B178,Raw!$B$2:$DG$512,93,0)</f>
        <v>0</v>
      </c>
      <c r="F178" t="str">
        <f>VLOOKUP($B178,Raw!$B$2:$DG$512,94,0)</f>
        <v>0</v>
      </c>
      <c r="G178" t="str">
        <f>VLOOKUP($B178,Raw!$B$2:$DG$512,95,0)</f>
        <v>0</v>
      </c>
      <c r="H178" t="str">
        <f>VLOOKUP($B178,Raw!$B$2:$DG$512,96,0)</f>
        <v>0</v>
      </c>
    </row>
    <row r="179" spans="1:8" x14ac:dyDescent="0.3">
      <c r="A179" t="str">
        <f>INDEX(Raw!$B$2:$C$512,MATCH('DPMS - Breakup of AUM - NA'!$B179,Raw!$B$2:$B$512,0),2)</f>
        <v>INP000006907</v>
      </c>
      <c r="B179" s="1" t="s">
        <v>3234</v>
      </c>
      <c r="C179" t="str">
        <f>VLOOKUP($B179,Raw!$B$2:$DG$512,91,0)</f>
        <v>0</v>
      </c>
      <c r="D179" t="str">
        <f>VLOOKUP($B179,Raw!$B$2:$DG$512,92,0)</f>
        <v>0</v>
      </c>
      <c r="E179" t="str">
        <f>VLOOKUP($B179,Raw!$B$2:$DG$512,93,0)</f>
        <v>0</v>
      </c>
      <c r="F179" t="str">
        <f>VLOOKUP($B179,Raw!$B$2:$DG$512,94,0)</f>
        <v>0</v>
      </c>
      <c r="G179" t="str">
        <f>VLOOKUP($B179,Raw!$B$2:$DG$512,95,0)</f>
        <v>0</v>
      </c>
      <c r="H179" t="str">
        <f>VLOOKUP($B179,Raw!$B$2:$DG$512,96,0)</f>
        <v>0</v>
      </c>
    </row>
    <row r="180" spans="1:8" x14ac:dyDescent="0.3">
      <c r="A180" t="str">
        <f>INDEX(Raw!$B$2:$C$512,MATCH('DPMS - Breakup of AUM - NA'!$B180,Raw!$B$2:$B$512,0),2)</f>
        <v>INP000005273</v>
      </c>
      <c r="B180" s="1" t="s">
        <v>3246</v>
      </c>
      <c r="C180" t="str">
        <f>VLOOKUP($B180,Raw!$B$2:$DG$512,91,0)</f>
        <v>0</v>
      </c>
      <c r="D180" t="str">
        <f>VLOOKUP($B180,Raw!$B$2:$DG$512,92,0)</f>
        <v>0</v>
      </c>
      <c r="E180" t="str">
        <f>VLOOKUP($B180,Raw!$B$2:$DG$512,93,0)</f>
        <v>0</v>
      </c>
      <c r="F180" t="str">
        <f>VLOOKUP($B180,Raw!$B$2:$DG$512,94,0)</f>
        <v>0</v>
      </c>
      <c r="G180" t="str">
        <f>VLOOKUP($B180,Raw!$B$2:$DG$512,95,0)</f>
        <v>0</v>
      </c>
      <c r="H180" t="str">
        <f>VLOOKUP($B180,Raw!$B$2:$DG$512,96,0)</f>
        <v>0</v>
      </c>
    </row>
    <row r="181" spans="1:8" x14ac:dyDescent="0.3">
      <c r="A181" t="str">
        <f>INDEX(Raw!$B$2:$C$512,MATCH('DPMS - Breakup of AUM - NA'!$B181,Raw!$B$2:$B$512,0),2)</f>
        <v>INP000008507</v>
      </c>
      <c r="B181" s="1" t="s">
        <v>3264</v>
      </c>
      <c r="C181" t="str">
        <f>VLOOKUP($B181,Raw!$B$2:$DG$512,91,0)</f>
        <v>0</v>
      </c>
      <c r="D181" t="str">
        <f>VLOOKUP($B181,Raw!$B$2:$DG$512,92,0)</f>
        <v>0</v>
      </c>
      <c r="E181" t="str">
        <f>VLOOKUP($B181,Raw!$B$2:$DG$512,93,0)</f>
        <v>0</v>
      </c>
      <c r="F181" t="str">
        <f>VLOOKUP($B181,Raw!$B$2:$DG$512,94,0)</f>
        <v>0</v>
      </c>
      <c r="G181" t="str">
        <f>VLOOKUP($B181,Raw!$B$2:$DG$512,95,0)</f>
        <v>0</v>
      </c>
      <c r="H181" t="str">
        <f>VLOOKUP($B181,Raw!$B$2:$DG$512,96,0)</f>
        <v>0</v>
      </c>
    </row>
    <row r="182" spans="1:8" x14ac:dyDescent="0.3">
      <c r="A182" t="str">
        <f>INDEX(Raw!$B$2:$C$512,MATCH('DPMS - Breakup of AUM - NA'!$B182,Raw!$B$2:$B$512,0),2)</f>
        <v>INP000007632</v>
      </c>
      <c r="B182" s="1" t="s">
        <v>3277</v>
      </c>
      <c r="C182" t="str">
        <f>VLOOKUP($B182,Raw!$B$2:$DG$512,91,0)</f>
        <v>0</v>
      </c>
      <c r="D182" t="str">
        <f>VLOOKUP($B182,Raw!$B$2:$DG$512,92,0)</f>
        <v>0</v>
      </c>
      <c r="E182" t="str">
        <f>VLOOKUP($B182,Raw!$B$2:$DG$512,93,0)</f>
        <v>0</v>
      </c>
      <c r="F182" t="str">
        <f>VLOOKUP($B182,Raw!$B$2:$DG$512,94,0)</f>
        <v>0</v>
      </c>
      <c r="G182" t="str">
        <f>VLOOKUP($B182,Raw!$B$2:$DG$512,95,0)</f>
        <v>0</v>
      </c>
      <c r="H182" t="str">
        <f>VLOOKUP($B182,Raw!$B$2:$DG$512,96,0)</f>
        <v>0</v>
      </c>
    </row>
    <row r="183" spans="1:8" x14ac:dyDescent="0.3">
      <c r="A183" t="str">
        <f>INDEX(Raw!$B$2:$C$512,MATCH('DPMS - Breakup of AUM - NA'!$B183,Raw!$B$2:$B$512,0),2)</f>
        <v>INP000006448</v>
      </c>
      <c r="B183" s="1" t="s">
        <v>3288</v>
      </c>
      <c r="C183" t="str">
        <f>VLOOKUP($B183,Raw!$B$2:$DG$512,91,0)</f>
        <v>0</v>
      </c>
      <c r="D183" t="str">
        <f>VLOOKUP($B183,Raw!$B$2:$DG$512,92,0)</f>
        <v>0</v>
      </c>
      <c r="E183" t="str">
        <f>VLOOKUP($B183,Raw!$B$2:$DG$512,93,0)</f>
        <v>0</v>
      </c>
      <c r="F183" t="str">
        <f>VLOOKUP($B183,Raw!$B$2:$DG$512,94,0)</f>
        <v>0</v>
      </c>
      <c r="G183" t="str">
        <f>VLOOKUP($B183,Raw!$B$2:$DG$512,95,0)</f>
        <v>0</v>
      </c>
      <c r="H183" t="str">
        <f>VLOOKUP($B183,Raw!$B$2:$DG$512,96,0)</f>
        <v>0</v>
      </c>
    </row>
    <row r="184" spans="1:8" x14ac:dyDescent="0.3">
      <c r="A184" t="str">
        <f>INDEX(Raw!$B$2:$C$512,MATCH('DPMS - Breakup of AUM - NA'!$B184,Raw!$B$2:$B$512,0),2)</f>
        <v>INP000006402</v>
      </c>
      <c r="B184" s="1" t="s">
        <v>3306</v>
      </c>
      <c r="C184" t="str">
        <f>VLOOKUP($B184,Raw!$B$2:$DG$512,91,0)</f>
        <v>0</v>
      </c>
      <c r="D184" t="str">
        <f>VLOOKUP($B184,Raw!$B$2:$DG$512,92,0)</f>
        <v>0</v>
      </c>
      <c r="E184" t="str">
        <f>VLOOKUP($B184,Raw!$B$2:$DG$512,93,0)</f>
        <v>0</v>
      </c>
      <c r="F184" t="str">
        <f>VLOOKUP($B184,Raw!$B$2:$DG$512,94,0)</f>
        <v>0</v>
      </c>
      <c r="G184" t="str">
        <f>VLOOKUP($B184,Raw!$B$2:$DG$512,95,0)</f>
        <v>0</v>
      </c>
      <c r="H184" t="str">
        <f>VLOOKUP($B184,Raw!$B$2:$DG$512,96,0)</f>
        <v>0</v>
      </c>
    </row>
    <row r="185" spans="1:8" x14ac:dyDescent="0.3">
      <c r="A185" t="str">
        <f>INDEX(Raw!$B$2:$C$512,MATCH('DPMS - Breakup of AUM - NA'!$B185,Raw!$B$2:$B$512,0),2)</f>
        <v>INP000006341</v>
      </c>
      <c r="B185" s="1" t="s">
        <v>3316</v>
      </c>
      <c r="C185" t="str">
        <f>VLOOKUP($B185,Raw!$B$2:$DG$512,91,0)</f>
        <v>0</v>
      </c>
      <c r="D185" t="str">
        <f>VLOOKUP($B185,Raw!$B$2:$DG$512,92,0)</f>
        <v>0</v>
      </c>
      <c r="E185" t="str">
        <f>VLOOKUP($B185,Raw!$B$2:$DG$512,93,0)</f>
        <v>0</v>
      </c>
      <c r="F185" t="str">
        <f>VLOOKUP($B185,Raw!$B$2:$DG$512,94,0)</f>
        <v>0</v>
      </c>
      <c r="G185" t="str">
        <f>VLOOKUP($B185,Raw!$B$2:$DG$512,95,0)</f>
        <v>0</v>
      </c>
      <c r="H185" t="str">
        <f>VLOOKUP($B185,Raw!$B$2:$DG$512,96,0)</f>
        <v>0</v>
      </c>
    </row>
    <row r="186" spans="1:8" x14ac:dyDescent="0.3">
      <c r="A186" t="str">
        <f>INDEX(Raw!$B$2:$C$512,MATCH('DPMS - Breakup of AUM - NA'!$B186,Raw!$B$2:$B$512,0),2)</f>
        <v>INP000004979</v>
      </c>
      <c r="B186" s="1" t="s">
        <v>3338</v>
      </c>
      <c r="C186" t="str">
        <f>VLOOKUP($B186,Raw!$B$2:$DG$512,91,0)</f>
        <v>0</v>
      </c>
      <c r="D186" t="str">
        <f>VLOOKUP($B186,Raw!$B$2:$DG$512,92,0)</f>
        <v>0</v>
      </c>
      <c r="E186" t="str">
        <f>VLOOKUP($B186,Raw!$B$2:$DG$512,93,0)</f>
        <v>0</v>
      </c>
      <c r="F186" t="str">
        <f>VLOOKUP($B186,Raw!$B$2:$DG$512,94,0)</f>
        <v>0</v>
      </c>
      <c r="G186" t="str">
        <f>VLOOKUP($B186,Raw!$B$2:$DG$512,95,0)</f>
        <v>0</v>
      </c>
      <c r="H186" t="str">
        <f>VLOOKUP($B186,Raw!$B$2:$DG$512,96,0)</f>
        <v>0</v>
      </c>
    </row>
    <row r="187" spans="1:8" x14ac:dyDescent="0.3">
      <c r="A187" t="str">
        <f>INDEX(Raw!$B$2:$C$512,MATCH('DPMS - Breakup of AUM - NA'!$B187,Raw!$B$2:$B$512,0),2)</f>
        <v>INP000006785</v>
      </c>
      <c r="B187" s="1" t="s">
        <v>3357</v>
      </c>
      <c r="C187" t="str">
        <f>VLOOKUP($B187,Raw!$B$2:$DG$512,91,0)</f>
        <v>0</v>
      </c>
      <c r="D187" t="str">
        <f>VLOOKUP($B187,Raw!$B$2:$DG$512,92,0)</f>
        <v>0</v>
      </c>
      <c r="E187" t="str">
        <f>VLOOKUP($B187,Raw!$B$2:$DG$512,93,0)</f>
        <v>0</v>
      </c>
      <c r="F187" t="str">
        <f>VLOOKUP($B187,Raw!$B$2:$DG$512,94,0)</f>
        <v>0</v>
      </c>
      <c r="G187" t="str">
        <f>VLOOKUP($B187,Raw!$B$2:$DG$512,95,0)</f>
        <v>0</v>
      </c>
      <c r="H187" t="str">
        <f>VLOOKUP($B187,Raw!$B$2:$DG$512,96,0)</f>
        <v>0</v>
      </c>
    </row>
    <row r="188" spans="1:8" x14ac:dyDescent="0.3">
      <c r="A188" t="str">
        <f>INDEX(Raw!$B$2:$C$512,MATCH('DPMS - Breakup of AUM - NA'!$B188,Raw!$B$2:$B$512,0),2)</f>
        <v>INP000007881</v>
      </c>
      <c r="B188" s="1" t="s">
        <v>3370</v>
      </c>
      <c r="C188" t="str">
        <f>VLOOKUP($B188,Raw!$B$2:$DG$512,91,0)</f>
        <v>0</v>
      </c>
      <c r="D188" t="str">
        <f>VLOOKUP($B188,Raw!$B$2:$DG$512,92,0)</f>
        <v>0</v>
      </c>
      <c r="E188" t="str">
        <f>VLOOKUP($B188,Raw!$B$2:$DG$512,93,0)</f>
        <v>0</v>
      </c>
      <c r="F188" t="str">
        <f>VLOOKUP($B188,Raw!$B$2:$DG$512,94,0)</f>
        <v>0</v>
      </c>
      <c r="G188" t="str">
        <f>VLOOKUP($B188,Raw!$B$2:$DG$512,95,0)</f>
        <v>0</v>
      </c>
      <c r="H188" t="str">
        <f>VLOOKUP($B188,Raw!$B$2:$DG$512,96,0)</f>
        <v>0</v>
      </c>
    </row>
    <row r="189" spans="1:8" x14ac:dyDescent="0.3">
      <c r="A189" t="str">
        <f>INDEX(Raw!$B$2:$C$512,MATCH('DPMS - Breakup of AUM - NA'!$B189,Raw!$B$2:$B$512,0),2)</f>
        <v>INP000001215</v>
      </c>
      <c r="B189" s="1" t="s">
        <v>3388</v>
      </c>
      <c r="C189" t="str">
        <f>VLOOKUP($B189,Raw!$B$2:$DG$512,91,0)</f>
        <v>0</v>
      </c>
      <c r="D189" t="str">
        <f>VLOOKUP($B189,Raw!$B$2:$DG$512,92,0)</f>
        <v>0</v>
      </c>
      <c r="E189" t="str">
        <f>VLOOKUP($B189,Raw!$B$2:$DG$512,93,0)</f>
        <v>0</v>
      </c>
      <c r="F189" t="str">
        <f>VLOOKUP($B189,Raw!$B$2:$DG$512,94,0)</f>
        <v>0</v>
      </c>
      <c r="G189" t="str">
        <f>VLOOKUP($B189,Raw!$B$2:$DG$512,95,0)</f>
        <v>0</v>
      </c>
      <c r="H189" t="str">
        <f>VLOOKUP($B189,Raw!$B$2:$DG$512,96,0)</f>
        <v>0</v>
      </c>
    </row>
    <row r="190" spans="1:8" x14ac:dyDescent="0.3">
      <c r="A190" t="str">
        <f>INDEX(Raw!$B$2:$C$512,MATCH('DPMS - Breakup of AUM - NA'!$B190,Raw!$B$2:$B$512,0),2)</f>
        <v>INP000008297</v>
      </c>
      <c r="B190" s="1" t="s">
        <v>3403</v>
      </c>
      <c r="C190" t="str">
        <f>VLOOKUP($B190,Raw!$B$2:$DG$512,91,0)</f>
        <v>0</v>
      </c>
      <c r="D190" t="str">
        <f>VLOOKUP($B190,Raw!$B$2:$DG$512,92,0)</f>
        <v>0</v>
      </c>
      <c r="E190" t="str">
        <f>VLOOKUP($B190,Raw!$B$2:$DG$512,93,0)</f>
        <v>0</v>
      </c>
      <c r="F190" t="str">
        <f>VLOOKUP($B190,Raw!$B$2:$DG$512,94,0)</f>
        <v>0</v>
      </c>
      <c r="G190" t="str">
        <f>VLOOKUP($B190,Raw!$B$2:$DG$512,95,0)</f>
        <v>0</v>
      </c>
      <c r="H190" t="str">
        <f>VLOOKUP($B190,Raw!$B$2:$DG$512,96,0)</f>
        <v>0</v>
      </c>
    </row>
    <row r="191" spans="1:8" x14ac:dyDescent="0.3">
      <c r="A191" t="str">
        <f>INDEX(Raw!$B$2:$C$512,MATCH('DPMS - Breakup of AUM - NA'!$B191,Raw!$B$2:$B$512,0),2)</f>
        <v>INP000000993</v>
      </c>
      <c r="B191" s="1" t="s">
        <v>3410</v>
      </c>
      <c r="C191" t="str">
        <f>VLOOKUP($B191,Raw!$B$2:$DG$512,91,0)</f>
        <v>0</v>
      </c>
      <c r="D191" t="str">
        <f>VLOOKUP($B191,Raw!$B$2:$DG$512,92,0)</f>
        <v>0</v>
      </c>
      <c r="E191" t="str">
        <f>VLOOKUP($B191,Raw!$B$2:$DG$512,93,0)</f>
        <v>0</v>
      </c>
      <c r="F191" t="str">
        <f>VLOOKUP($B191,Raw!$B$2:$DG$512,94,0)</f>
        <v>0</v>
      </c>
      <c r="G191" t="str">
        <f>VLOOKUP($B191,Raw!$B$2:$DG$512,95,0)</f>
        <v>0</v>
      </c>
      <c r="H191" t="str">
        <f>VLOOKUP($B191,Raw!$B$2:$DG$512,96,0)</f>
        <v>0</v>
      </c>
    </row>
    <row r="192" spans="1:8" x14ac:dyDescent="0.3">
      <c r="A192" t="str">
        <f>INDEX(Raw!$B$2:$C$512,MATCH('DPMS - Breakup of AUM - NA'!$B192,Raw!$B$2:$B$512,0),2)</f>
        <v>INP000008455</v>
      </c>
      <c r="B192" s="1" t="s">
        <v>3432</v>
      </c>
      <c r="C192" t="str">
        <f>VLOOKUP($B192,Raw!$B$2:$DG$512,91,0)</f>
        <v>60.68</v>
      </c>
      <c r="D192" t="str">
        <f>VLOOKUP($B192,Raw!$B$2:$DG$512,92,0)</f>
        <v>1.41</v>
      </c>
      <c r="E192" t="str">
        <f>VLOOKUP($B192,Raw!$B$2:$DG$512,93,0)</f>
        <v>59.27</v>
      </c>
      <c r="F192" t="str">
        <f>VLOOKUP($B192,Raw!$B$2:$DG$512,94,0)</f>
        <v>140.27</v>
      </c>
      <c r="G192" t="str">
        <f>VLOOKUP($B192,Raw!$B$2:$DG$512,95,0)</f>
        <v>32.53</v>
      </c>
      <c r="H192" t="str">
        <f>VLOOKUP($B192,Raw!$B$2:$DG$512,96,0)</f>
        <v>107.74</v>
      </c>
    </row>
    <row r="193" spans="1:8" x14ac:dyDescent="0.3">
      <c r="A193" t="str">
        <f>INDEX(Raw!$B$2:$C$512,MATCH('DPMS - Breakup of AUM - NA'!$B193,Raw!$B$2:$B$512,0),2)</f>
        <v>INP000000621</v>
      </c>
      <c r="B193" s="1" t="s">
        <v>3468</v>
      </c>
      <c r="C193" t="str">
        <f>VLOOKUP($B193,Raw!$B$2:$DG$512,91,0)</f>
        <v>0</v>
      </c>
      <c r="D193" t="str">
        <f>VLOOKUP($B193,Raw!$B$2:$DG$512,92,0)</f>
        <v>0</v>
      </c>
      <c r="E193" t="str">
        <f>VLOOKUP($B193,Raw!$B$2:$DG$512,93,0)</f>
        <v>0</v>
      </c>
      <c r="F193" t="str">
        <f>VLOOKUP($B193,Raw!$B$2:$DG$512,94,0)</f>
        <v>0</v>
      </c>
      <c r="G193" t="str">
        <f>VLOOKUP($B193,Raw!$B$2:$DG$512,95,0)</f>
        <v>0</v>
      </c>
      <c r="H193" t="str">
        <f>VLOOKUP($B193,Raw!$B$2:$DG$512,96,0)</f>
        <v>0</v>
      </c>
    </row>
    <row r="194" spans="1:8" x14ac:dyDescent="0.3">
      <c r="A194" t="str">
        <f>INDEX(Raw!$B$2:$C$512,MATCH('DPMS - Breakup of AUM - NA'!$B194,Raw!$B$2:$B$512,0),2)</f>
        <v>INP000006138</v>
      </c>
      <c r="B194" s="1" t="s">
        <v>3473</v>
      </c>
      <c r="C194" t="str">
        <f>VLOOKUP($B194,Raw!$B$2:$DG$512,91,0)</f>
        <v>0</v>
      </c>
      <c r="D194" t="str">
        <f>VLOOKUP($B194,Raw!$B$2:$DG$512,92,0)</f>
        <v>0</v>
      </c>
      <c r="E194" t="str">
        <f>VLOOKUP($B194,Raw!$B$2:$DG$512,93,0)</f>
        <v>0</v>
      </c>
      <c r="F194" t="str">
        <f>VLOOKUP($B194,Raw!$B$2:$DG$512,94,0)</f>
        <v>0</v>
      </c>
      <c r="G194" t="str">
        <f>VLOOKUP($B194,Raw!$B$2:$DG$512,95,0)</f>
        <v>0</v>
      </c>
      <c r="H194" t="str">
        <f>VLOOKUP($B194,Raw!$B$2:$DG$512,96,0)</f>
        <v>0</v>
      </c>
    </row>
    <row r="195" spans="1:8" x14ac:dyDescent="0.3">
      <c r="A195" t="str">
        <f>INDEX(Raw!$B$2:$C$512,MATCH('DPMS - Breakup of AUM - NA'!$B195,Raw!$B$2:$B$512,0),2)</f>
        <v>INP000007012</v>
      </c>
      <c r="B195" s="1" t="s">
        <v>3491</v>
      </c>
      <c r="C195" t="str">
        <f>VLOOKUP($B195,Raw!$B$2:$DG$512,91,0)</f>
        <v>377.68</v>
      </c>
      <c r="D195" t="str">
        <f>VLOOKUP($B195,Raw!$B$2:$DG$512,92,0)</f>
        <v>181.38</v>
      </c>
      <c r="E195" t="str">
        <f>VLOOKUP($B195,Raw!$B$2:$DG$512,93,0)</f>
        <v>196.3</v>
      </c>
      <c r="F195" t="str">
        <f>VLOOKUP($B195,Raw!$B$2:$DG$512,94,0)</f>
        <v>1407.23</v>
      </c>
      <c r="G195" t="str">
        <f>VLOOKUP($B195,Raw!$B$2:$DG$512,95,0)</f>
        <v>382.7</v>
      </c>
      <c r="H195" t="str">
        <f>VLOOKUP($B195,Raw!$B$2:$DG$512,96,0)</f>
        <v>1024.53</v>
      </c>
    </row>
    <row r="196" spans="1:8" x14ac:dyDescent="0.3">
      <c r="A196" t="str">
        <f>INDEX(Raw!$B$2:$C$512,MATCH('DPMS - Breakup of AUM - NA'!$B196,Raw!$B$2:$B$512,0),2)</f>
        <v>INP000007863</v>
      </c>
      <c r="B196" s="1" t="s">
        <v>3532</v>
      </c>
      <c r="C196" t="str">
        <f>VLOOKUP($B196,Raw!$B$2:$DG$512,91,0)</f>
        <v>0</v>
      </c>
      <c r="D196" t="str">
        <f>VLOOKUP($B196,Raw!$B$2:$DG$512,92,0)</f>
        <v>0</v>
      </c>
      <c r="E196" t="str">
        <f>VLOOKUP($B196,Raw!$B$2:$DG$512,93,0)</f>
        <v>0</v>
      </c>
      <c r="F196" t="str">
        <f>VLOOKUP($B196,Raw!$B$2:$DG$512,94,0)</f>
        <v>0</v>
      </c>
      <c r="G196" t="str">
        <f>VLOOKUP($B196,Raw!$B$2:$DG$512,95,0)</f>
        <v>0</v>
      </c>
      <c r="H196" t="str">
        <f>VLOOKUP($B196,Raw!$B$2:$DG$512,96,0)</f>
        <v>0</v>
      </c>
    </row>
    <row r="197" spans="1:8" x14ac:dyDescent="0.3">
      <c r="A197" t="str">
        <f>INDEX(Raw!$B$2:$C$512,MATCH('DPMS - Breakup of AUM - NA'!$B197,Raw!$B$2:$B$512,0),2)</f>
        <v>INP000008394</v>
      </c>
      <c r="B197" s="1" t="s">
        <v>3541</v>
      </c>
      <c r="C197" t="str">
        <f>VLOOKUP($B197,Raw!$B$2:$DG$512,91,0)</f>
        <v>0</v>
      </c>
      <c r="D197" t="str">
        <f>VLOOKUP($B197,Raw!$B$2:$DG$512,92,0)</f>
        <v>0</v>
      </c>
      <c r="E197" t="str">
        <f>VLOOKUP($B197,Raw!$B$2:$DG$512,93,0)</f>
        <v>0</v>
      </c>
      <c r="F197" t="str">
        <f>VLOOKUP($B197,Raw!$B$2:$DG$512,94,0)</f>
        <v>0</v>
      </c>
      <c r="G197" t="str">
        <f>VLOOKUP($B197,Raw!$B$2:$DG$512,95,0)</f>
        <v>0</v>
      </c>
      <c r="H197" t="str">
        <f>VLOOKUP($B197,Raw!$B$2:$DG$512,96,0)</f>
        <v>0</v>
      </c>
    </row>
    <row r="198" spans="1:8" x14ac:dyDescent="0.3">
      <c r="A198" t="str">
        <f>INDEX(Raw!$B$2:$C$512,MATCH('DPMS - Breakup of AUM - NA'!$B198,Raw!$B$2:$B$512,0),2)</f>
        <v>INP000001223</v>
      </c>
      <c r="B198" s="1" t="s">
        <v>3553</v>
      </c>
      <c r="C198" t="str">
        <f>VLOOKUP($B198,Raw!$B$2:$DG$512,91,0)</f>
        <v>0</v>
      </c>
      <c r="D198" t="str">
        <f>VLOOKUP($B198,Raw!$B$2:$DG$512,92,0)</f>
        <v>0</v>
      </c>
      <c r="E198" t="str">
        <f>VLOOKUP($B198,Raw!$B$2:$DG$512,93,0)</f>
        <v>0</v>
      </c>
      <c r="F198" t="str">
        <f>VLOOKUP($B198,Raw!$B$2:$DG$512,94,0)</f>
        <v>0</v>
      </c>
      <c r="G198" t="str">
        <f>VLOOKUP($B198,Raw!$B$2:$DG$512,95,0)</f>
        <v>0</v>
      </c>
      <c r="H198" t="str">
        <f>VLOOKUP($B198,Raw!$B$2:$DG$512,96,0)</f>
        <v>0</v>
      </c>
    </row>
    <row r="199" spans="1:8" x14ac:dyDescent="0.3">
      <c r="A199" t="str">
        <f>INDEX(Raw!$B$2:$C$512,MATCH('DPMS - Breakup of AUM - NA'!$B199,Raw!$B$2:$B$512,0),2)</f>
        <v>INP000004524</v>
      </c>
      <c r="B199" s="1" t="s">
        <v>3572</v>
      </c>
      <c r="C199" t="str">
        <f>VLOOKUP($B199,Raw!$B$2:$DG$512,91,0)</f>
        <v>0</v>
      </c>
      <c r="D199" t="str">
        <f>VLOOKUP($B199,Raw!$B$2:$DG$512,92,0)</f>
        <v>0</v>
      </c>
      <c r="E199" t="str">
        <f>VLOOKUP($B199,Raw!$B$2:$DG$512,93,0)</f>
        <v>0</v>
      </c>
      <c r="F199" t="str">
        <f>VLOOKUP($B199,Raw!$B$2:$DG$512,94,0)</f>
        <v>0</v>
      </c>
      <c r="G199" t="str">
        <f>VLOOKUP($B199,Raw!$B$2:$DG$512,95,0)</f>
        <v>0</v>
      </c>
      <c r="H199" t="str">
        <f>VLOOKUP($B199,Raw!$B$2:$DG$512,96,0)</f>
        <v>0</v>
      </c>
    </row>
    <row r="200" spans="1:8" x14ac:dyDescent="0.3">
      <c r="A200" t="str">
        <f>INDEX(Raw!$B$2:$C$512,MATCH('DPMS - Breakup of AUM - NA'!$B200,Raw!$B$2:$B$512,0),2)</f>
        <v>INP000001041</v>
      </c>
      <c r="B200" s="1" t="s">
        <v>3585</v>
      </c>
      <c r="C200" t="str">
        <f>VLOOKUP($B200,Raw!$B$2:$DG$512,91,0)</f>
        <v>0</v>
      </c>
      <c r="D200" t="str">
        <f>VLOOKUP($B200,Raw!$B$2:$DG$512,92,0)</f>
        <v>0</v>
      </c>
      <c r="E200" t="str">
        <f>VLOOKUP($B200,Raw!$B$2:$DG$512,93,0)</f>
        <v>0</v>
      </c>
      <c r="F200" t="str">
        <f>VLOOKUP($B200,Raw!$B$2:$DG$512,94,0)</f>
        <v>0</v>
      </c>
      <c r="G200" t="str">
        <f>VLOOKUP($B200,Raw!$B$2:$DG$512,95,0)</f>
        <v>0</v>
      </c>
      <c r="H200" t="str">
        <f>VLOOKUP($B200,Raw!$B$2:$DG$512,96,0)</f>
        <v>0</v>
      </c>
    </row>
    <row r="201" spans="1:8" x14ac:dyDescent="0.3">
      <c r="A201" t="str">
        <f>INDEX(Raw!$B$2:$C$512,MATCH('DPMS - Breakup of AUM - NA'!$B201,Raw!$B$2:$B$512,0),2)</f>
        <v>INP000006590</v>
      </c>
      <c r="B201" s="1" t="s">
        <v>3602</v>
      </c>
      <c r="C201" t="str">
        <f>VLOOKUP($B201,Raw!$B$2:$DG$512,91,0)</f>
        <v>0</v>
      </c>
      <c r="D201" t="str">
        <f>VLOOKUP($B201,Raw!$B$2:$DG$512,92,0)</f>
        <v>0</v>
      </c>
      <c r="E201" t="str">
        <f>VLOOKUP($B201,Raw!$B$2:$DG$512,93,0)</f>
        <v>0</v>
      </c>
      <c r="F201" t="str">
        <f>VLOOKUP($B201,Raw!$B$2:$DG$512,94,0)</f>
        <v>0</v>
      </c>
      <c r="G201" t="str">
        <f>VLOOKUP($B201,Raw!$B$2:$DG$512,95,0)</f>
        <v>0</v>
      </c>
      <c r="H201" t="str">
        <f>VLOOKUP($B201,Raw!$B$2:$DG$512,96,0)</f>
        <v>0</v>
      </c>
    </row>
    <row r="202" spans="1:8" x14ac:dyDescent="0.3">
      <c r="A202" t="str">
        <f>INDEX(Raw!$B$2:$C$512,MATCH('DPMS - Breakup of AUM - NA'!$B202,Raw!$B$2:$B$512,0),2)</f>
        <v>INP000006280</v>
      </c>
      <c r="B202" s="1" t="s">
        <v>3616</v>
      </c>
      <c r="C202" t="str">
        <f>VLOOKUP($B202,Raw!$B$2:$DG$512,91,0)</f>
        <v>2.64</v>
      </c>
      <c r="D202" t="str">
        <f>VLOOKUP($B202,Raw!$B$2:$DG$512,92,0)</f>
        <v>3.13</v>
      </c>
      <c r="E202" t="str">
        <f>VLOOKUP($B202,Raw!$B$2:$DG$512,93,0)</f>
        <v>-0.49</v>
      </c>
      <c r="F202" t="str">
        <f>VLOOKUP($B202,Raw!$B$2:$DG$512,94,0)</f>
        <v>20.59</v>
      </c>
      <c r="G202" t="str">
        <f>VLOOKUP($B202,Raw!$B$2:$DG$512,95,0)</f>
        <v>13.03</v>
      </c>
      <c r="H202" t="str">
        <f>VLOOKUP($B202,Raw!$B$2:$DG$512,96,0)</f>
        <v>7.56</v>
      </c>
    </row>
    <row r="203" spans="1:8" x14ac:dyDescent="0.3">
      <c r="A203" t="str">
        <f>INDEX(Raw!$B$2:$C$512,MATCH('DPMS - Breakup of AUM - NA'!$B203,Raw!$B$2:$B$512,0),2)</f>
        <v>INP000004987</v>
      </c>
      <c r="B203" s="1" t="s">
        <v>3646</v>
      </c>
      <c r="C203" t="str">
        <f>VLOOKUP($B203,Raw!$B$2:$DG$512,91,0)</f>
        <v>0</v>
      </c>
      <c r="D203" t="str">
        <f>VLOOKUP($B203,Raw!$B$2:$DG$512,92,0)</f>
        <v>0</v>
      </c>
      <c r="E203" t="str">
        <f>VLOOKUP($B203,Raw!$B$2:$DG$512,93,0)</f>
        <v>0</v>
      </c>
      <c r="F203" t="str">
        <f>VLOOKUP($B203,Raw!$B$2:$DG$512,94,0)</f>
        <v>0</v>
      </c>
      <c r="G203" t="str">
        <f>VLOOKUP($B203,Raw!$B$2:$DG$512,95,0)</f>
        <v>0</v>
      </c>
      <c r="H203" t="str">
        <f>VLOOKUP($B203,Raw!$B$2:$DG$512,96,0)</f>
        <v>0</v>
      </c>
    </row>
    <row r="204" spans="1:8" x14ac:dyDescent="0.3">
      <c r="A204" t="str">
        <f>INDEX(Raw!$B$2:$C$512,MATCH('DPMS - Breakup of AUM - NA'!$B204,Raw!$B$2:$B$512,0),2)</f>
        <v>INP000000837</v>
      </c>
      <c r="B204" s="1" t="s">
        <v>3652</v>
      </c>
      <c r="C204" t="str">
        <f>VLOOKUP($B204,Raw!$B$2:$DG$512,91,0)</f>
        <v>55.81</v>
      </c>
      <c r="D204" t="str">
        <f>VLOOKUP($B204,Raw!$B$2:$DG$512,92,0)</f>
        <v>11.6</v>
      </c>
      <c r="E204" t="str">
        <f>VLOOKUP($B204,Raw!$B$2:$DG$512,93,0)</f>
        <v>44.21</v>
      </c>
      <c r="F204" t="str">
        <f>VLOOKUP($B204,Raw!$B$2:$DG$512,94,0)</f>
        <v>135.74</v>
      </c>
      <c r="G204" t="str">
        <f>VLOOKUP($B204,Raw!$B$2:$DG$512,95,0)</f>
        <v>23.26</v>
      </c>
      <c r="H204" t="str">
        <f>VLOOKUP($B204,Raw!$B$2:$DG$512,96,0)</f>
        <v>112.48</v>
      </c>
    </row>
    <row r="205" spans="1:8" x14ac:dyDescent="0.3">
      <c r="A205" t="str">
        <f>INDEX(Raw!$B$2:$C$512,MATCH('DPMS - Breakup of AUM - NA'!$B205,Raw!$B$2:$B$512,0),2)</f>
        <v>INP000000258</v>
      </c>
      <c r="B205" s="1" t="s">
        <v>3689</v>
      </c>
      <c r="C205" t="str">
        <f>VLOOKUP($B205,Raw!$B$2:$DG$512,91,0)</f>
        <v>0</v>
      </c>
      <c r="D205" t="str">
        <f>VLOOKUP($B205,Raw!$B$2:$DG$512,92,0)</f>
        <v>0</v>
      </c>
      <c r="E205" t="str">
        <f>VLOOKUP($B205,Raw!$B$2:$DG$512,93,0)</f>
        <v>0</v>
      </c>
      <c r="F205" t="str">
        <f>VLOOKUP($B205,Raw!$B$2:$DG$512,94,0)</f>
        <v>0</v>
      </c>
      <c r="G205" t="str">
        <f>VLOOKUP($B205,Raw!$B$2:$DG$512,95,0)</f>
        <v>0</v>
      </c>
      <c r="H205" t="str">
        <f>VLOOKUP($B205,Raw!$B$2:$DG$512,96,0)</f>
        <v>0</v>
      </c>
    </row>
    <row r="206" spans="1:8" x14ac:dyDescent="0.3">
      <c r="A206" t="str">
        <f>INDEX(Raw!$B$2:$C$512,MATCH('DPMS - Breakup of AUM - NA'!$B206,Raw!$B$2:$B$512,0),2)</f>
        <v>INP000006545</v>
      </c>
      <c r="B206" s="1" t="s">
        <v>3696</v>
      </c>
      <c r="C206" t="str">
        <f>VLOOKUP($B206,Raw!$B$2:$DG$512,91,0)</f>
        <v>0</v>
      </c>
      <c r="D206" t="str">
        <f>VLOOKUP($B206,Raw!$B$2:$DG$512,92,0)</f>
        <v>0</v>
      </c>
      <c r="E206" t="str">
        <f>VLOOKUP($B206,Raw!$B$2:$DG$512,93,0)</f>
        <v>0</v>
      </c>
      <c r="F206" t="str">
        <f>VLOOKUP($B206,Raw!$B$2:$DG$512,94,0)</f>
        <v>0</v>
      </c>
      <c r="G206" t="str">
        <f>VLOOKUP($B206,Raw!$B$2:$DG$512,95,0)</f>
        <v>0</v>
      </c>
      <c r="H206" t="str">
        <f>VLOOKUP($B206,Raw!$B$2:$DG$512,96,0)</f>
        <v>0</v>
      </c>
    </row>
    <row r="207" spans="1:8" x14ac:dyDescent="0.3">
      <c r="A207" t="str">
        <f>INDEX(Raw!$B$2:$C$512,MATCH('DPMS - Breakup of AUM - NA'!$B207,Raw!$B$2:$B$512,0),2)</f>
        <v>INP000006299</v>
      </c>
      <c r="B207" s="1" t="s">
        <v>3713</v>
      </c>
      <c r="C207" t="str">
        <f>VLOOKUP($B207,Raw!$B$2:$DG$512,91,0)</f>
        <v>0</v>
      </c>
      <c r="D207" t="str">
        <f>VLOOKUP($B207,Raw!$B$2:$DG$512,92,0)</f>
        <v>0</v>
      </c>
      <c r="E207" t="str">
        <f>VLOOKUP($B207,Raw!$B$2:$DG$512,93,0)</f>
        <v>0</v>
      </c>
      <c r="F207" t="str">
        <f>VLOOKUP($B207,Raw!$B$2:$DG$512,94,0)</f>
        <v>0</v>
      </c>
      <c r="G207" t="str">
        <f>VLOOKUP($B207,Raw!$B$2:$DG$512,95,0)</f>
        <v>0</v>
      </c>
      <c r="H207" t="str">
        <f>VLOOKUP($B207,Raw!$B$2:$DG$512,96,0)</f>
        <v>0</v>
      </c>
    </row>
    <row r="208" spans="1:8" x14ac:dyDescent="0.3">
      <c r="A208" t="str">
        <f>INDEX(Raw!$B$2:$C$512,MATCH('DPMS - Breakup of AUM - NA'!$B208,Raw!$B$2:$B$512,0),2)</f>
        <v>INP000004540</v>
      </c>
      <c r="B208" s="1" t="s">
        <v>3727</v>
      </c>
      <c r="C208" t="str">
        <f>VLOOKUP($B208,Raw!$B$2:$DG$512,91,0)</f>
        <v>0</v>
      </c>
      <c r="D208" t="str">
        <f>VLOOKUP($B208,Raw!$B$2:$DG$512,92,0)</f>
        <v>0</v>
      </c>
      <c r="E208" t="str">
        <f>VLOOKUP($B208,Raw!$B$2:$DG$512,93,0)</f>
        <v>0</v>
      </c>
      <c r="F208" t="str">
        <f>VLOOKUP($B208,Raw!$B$2:$DG$512,94,0)</f>
        <v>0</v>
      </c>
      <c r="G208" t="str">
        <f>VLOOKUP($B208,Raw!$B$2:$DG$512,95,0)</f>
        <v>0</v>
      </c>
      <c r="H208" t="str">
        <f>VLOOKUP($B208,Raw!$B$2:$DG$512,96,0)</f>
        <v>0</v>
      </c>
    </row>
    <row r="209" spans="1:8" x14ac:dyDescent="0.3">
      <c r="A209" t="str">
        <f>INDEX(Raw!$B$2:$C$512,MATCH('DPMS - Breakup of AUM - NA'!$B209,Raw!$B$2:$B$512,0),2)</f>
        <v>INP000008312</v>
      </c>
      <c r="B209" s="1" t="s">
        <v>3738</v>
      </c>
      <c r="C209" t="str">
        <f>VLOOKUP($B209,Raw!$B$2:$DG$512,91,0)</f>
        <v>0</v>
      </c>
      <c r="D209" t="str">
        <f>VLOOKUP($B209,Raw!$B$2:$DG$512,92,0)</f>
        <v>0</v>
      </c>
      <c r="E209" t="str">
        <f>VLOOKUP($B209,Raw!$B$2:$DG$512,93,0)</f>
        <v>0</v>
      </c>
      <c r="F209" t="str">
        <f>VLOOKUP($B209,Raw!$B$2:$DG$512,94,0)</f>
        <v>0</v>
      </c>
      <c r="G209" t="str">
        <f>VLOOKUP($B209,Raw!$B$2:$DG$512,95,0)</f>
        <v>0</v>
      </c>
      <c r="H209" t="str">
        <f>VLOOKUP($B209,Raw!$B$2:$DG$512,96,0)</f>
        <v>0</v>
      </c>
    </row>
    <row r="210" spans="1:8" x14ac:dyDescent="0.3">
      <c r="A210" t="str">
        <f>INDEX(Raw!$B$2:$C$512,MATCH('DPMS - Breakup of AUM - NA'!$B210,Raw!$B$2:$B$512,0),2)</f>
        <v>INP000003526</v>
      </c>
      <c r="B210" s="1" t="s">
        <v>3752</v>
      </c>
      <c r="C210" t="str">
        <f>VLOOKUP($B210,Raw!$B$2:$DG$512,91,0)</f>
        <v>0</v>
      </c>
      <c r="D210" t="str">
        <f>VLOOKUP($B210,Raw!$B$2:$DG$512,92,0)</f>
        <v>0</v>
      </c>
      <c r="E210" t="str">
        <f>VLOOKUP($B210,Raw!$B$2:$DG$512,93,0)</f>
        <v>0</v>
      </c>
      <c r="F210" t="str">
        <f>VLOOKUP($B210,Raw!$B$2:$DG$512,94,0)</f>
        <v>0</v>
      </c>
      <c r="G210" t="str">
        <f>VLOOKUP($B210,Raw!$B$2:$DG$512,95,0)</f>
        <v>0</v>
      </c>
      <c r="H210" t="str">
        <f>VLOOKUP($B210,Raw!$B$2:$DG$512,96,0)</f>
        <v>0</v>
      </c>
    </row>
    <row r="211" spans="1:8" x14ac:dyDescent="0.3">
      <c r="A211" t="str">
        <f>INDEX(Raw!$B$2:$C$512,MATCH('DPMS - Breakup of AUM - NA'!$B211,Raw!$B$2:$B$512,0),2)</f>
        <v>INP000007775</v>
      </c>
      <c r="B211" s="1" t="s">
        <v>3768</v>
      </c>
      <c r="C211" t="str">
        <f>VLOOKUP($B211,Raw!$B$2:$DG$512,91,0)</f>
        <v>0</v>
      </c>
      <c r="D211" t="str">
        <f>VLOOKUP($B211,Raw!$B$2:$DG$512,92,0)</f>
        <v>0</v>
      </c>
      <c r="E211" t="str">
        <f>VLOOKUP($B211,Raw!$B$2:$DG$512,93,0)</f>
        <v>0</v>
      </c>
      <c r="F211" t="str">
        <f>VLOOKUP($B211,Raw!$B$2:$DG$512,94,0)</f>
        <v>0</v>
      </c>
      <c r="G211" t="str">
        <f>VLOOKUP($B211,Raw!$B$2:$DG$512,95,0)</f>
        <v>0</v>
      </c>
      <c r="H211" t="str">
        <f>VLOOKUP($B211,Raw!$B$2:$DG$512,96,0)</f>
        <v>0</v>
      </c>
    </row>
    <row r="212" spans="1:8" x14ac:dyDescent="0.3">
      <c r="A212" t="str">
        <f>INDEX(Raw!$B$2:$C$512,MATCH('DPMS - Breakup of AUM - NA'!$B212,Raw!$B$2:$B$512,0),2)</f>
        <v>INP000006767</v>
      </c>
      <c r="B212" s="1" t="s">
        <v>3783</v>
      </c>
      <c r="C212" t="str">
        <f>VLOOKUP($B212,Raw!$B$2:$DG$512,91,0)</f>
        <v>0</v>
      </c>
      <c r="D212" t="str">
        <f>VLOOKUP($B212,Raw!$B$2:$DG$512,92,0)</f>
        <v>0</v>
      </c>
      <c r="E212" t="str">
        <f>VLOOKUP($B212,Raw!$B$2:$DG$512,93,0)</f>
        <v>0</v>
      </c>
      <c r="F212" t="str">
        <f>VLOOKUP($B212,Raw!$B$2:$DG$512,94,0)</f>
        <v>0</v>
      </c>
      <c r="G212" t="str">
        <f>VLOOKUP($B212,Raw!$B$2:$DG$512,95,0)</f>
        <v>0</v>
      </c>
      <c r="H212" t="str">
        <f>VLOOKUP($B212,Raw!$B$2:$DG$512,96,0)</f>
        <v>0</v>
      </c>
    </row>
    <row r="213" spans="1:8" x14ac:dyDescent="0.3">
      <c r="A213" t="str">
        <f>INDEX(Raw!$B$2:$C$512,MATCH('DPMS - Breakup of AUM - NA'!$B213,Raw!$B$2:$B$512,0),2)</f>
        <v>INP000006378</v>
      </c>
      <c r="B213" s="1" t="s">
        <v>3798</v>
      </c>
      <c r="C213" t="str">
        <f>VLOOKUP($B213,Raw!$B$2:$DG$512,91,0)</f>
        <v>0</v>
      </c>
      <c r="D213" t="str">
        <f>VLOOKUP($B213,Raw!$B$2:$DG$512,92,0)</f>
        <v>0</v>
      </c>
      <c r="E213" t="str">
        <f>VLOOKUP($B213,Raw!$B$2:$DG$512,93,0)</f>
        <v>0</v>
      </c>
      <c r="F213" t="str">
        <f>VLOOKUP($B213,Raw!$B$2:$DG$512,94,0)</f>
        <v>0</v>
      </c>
      <c r="G213" t="str">
        <f>VLOOKUP($B213,Raw!$B$2:$DG$512,95,0)</f>
        <v>0</v>
      </c>
      <c r="H213" t="str">
        <f>VLOOKUP($B213,Raw!$B$2:$DG$512,96,0)</f>
        <v>0</v>
      </c>
    </row>
    <row r="214" spans="1:8" x14ac:dyDescent="0.3">
      <c r="A214" t="str">
        <f>INDEX(Raw!$B$2:$C$512,MATCH('DPMS - Breakup of AUM - NA'!$B214,Raw!$B$2:$B$512,0),2)</f>
        <v>INP000008437</v>
      </c>
      <c r="B214" s="1" t="s">
        <v>3806</v>
      </c>
      <c r="C214" t="str">
        <f>VLOOKUP($B214,Raw!$B$2:$DG$512,91,0)</f>
        <v>0</v>
      </c>
      <c r="D214" t="str">
        <f>VLOOKUP($B214,Raw!$B$2:$DG$512,92,0)</f>
        <v>0</v>
      </c>
      <c r="E214" t="str">
        <f>VLOOKUP($B214,Raw!$B$2:$DG$512,93,0)</f>
        <v>0</v>
      </c>
      <c r="F214" t="str">
        <f>VLOOKUP($B214,Raw!$B$2:$DG$512,94,0)</f>
        <v>0</v>
      </c>
      <c r="G214" t="str">
        <f>VLOOKUP($B214,Raw!$B$2:$DG$512,95,0)</f>
        <v>0</v>
      </c>
      <c r="H214" t="str">
        <f>VLOOKUP($B214,Raw!$B$2:$DG$512,96,0)</f>
        <v>0</v>
      </c>
    </row>
    <row r="215" spans="1:8" x14ac:dyDescent="0.3">
      <c r="A215" t="str">
        <f>INDEX(Raw!$B$2:$C$512,MATCH('DPMS - Breakup of AUM - NA'!$B215,Raw!$B$2:$B$512,0),2)</f>
        <v>INP000008163</v>
      </c>
      <c r="B215" s="1" t="s">
        <v>3820</v>
      </c>
      <c r="C215" t="str">
        <f>VLOOKUP($B215,Raw!$B$2:$DG$512,91,0)</f>
        <v>0</v>
      </c>
      <c r="D215" t="str">
        <f>VLOOKUP($B215,Raw!$B$2:$DG$512,92,0)</f>
        <v>0</v>
      </c>
      <c r="E215" t="str">
        <f>VLOOKUP($B215,Raw!$B$2:$DG$512,93,0)</f>
        <v>0</v>
      </c>
      <c r="F215" t="str">
        <f>VLOOKUP($B215,Raw!$B$2:$DG$512,94,0)</f>
        <v>0</v>
      </c>
      <c r="G215" t="str">
        <f>VLOOKUP($B215,Raw!$B$2:$DG$512,95,0)</f>
        <v>0</v>
      </c>
      <c r="H215" t="str">
        <f>VLOOKUP($B215,Raw!$B$2:$DG$512,96,0)</f>
        <v>0</v>
      </c>
    </row>
    <row r="216" spans="1:8" x14ac:dyDescent="0.3">
      <c r="A216" t="str">
        <f>INDEX(Raw!$B$2:$C$512,MATCH('DPMS - Breakup of AUM - NA'!$B216,Raw!$B$2:$B$512,0),2)</f>
        <v>INP200007432</v>
      </c>
      <c r="B216" s="1" t="s">
        <v>3831</v>
      </c>
      <c r="C216" t="str">
        <f>VLOOKUP($B216,Raw!$B$2:$DG$512,91,0)</f>
        <v>0</v>
      </c>
      <c r="D216" t="str">
        <f>VLOOKUP($B216,Raw!$B$2:$DG$512,92,0)</f>
        <v>0</v>
      </c>
      <c r="E216" t="str">
        <f>VLOOKUP($B216,Raw!$B$2:$DG$512,93,0)</f>
        <v>0</v>
      </c>
      <c r="F216" t="str">
        <f>VLOOKUP($B216,Raw!$B$2:$DG$512,94,0)</f>
        <v>0</v>
      </c>
      <c r="G216" t="str">
        <f>VLOOKUP($B216,Raw!$B$2:$DG$512,95,0)</f>
        <v>0</v>
      </c>
      <c r="H216" t="str">
        <f>VLOOKUP($B216,Raw!$B$2:$DG$512,96,0)</f>
        <v>0</v>
      </c>
    </row>
    <row r="217" spans="1:8" x14ac:dyDescent="0.3">
      <c r="A217" t="str">
        <f>INDEX(Raw!$B$2:$C$512,MATCH('DPMS - Breakup of AUM - NA'!$B217,Raw!$B$2:$B$512,0),2)</f>
        <v>INP000008376</v>
      </c>
      <c r="B217" s="1" t="s">
        <v>3837</v>
      </c>
      <c r="C217" t="str">
        <f>VLOOKUP($B217,Raw!$B$2:$DG$512,91,0)</f>
        <v>69.67</v>
      </c>
      <c r="D217" t="str">
        <f>VLOOKUP($B217,Raw!$B$2:$DG$512,92,0)</f>
        <v>8.57</v>
      </c>
      <c r="E217" t="str">
        <f>VLOOKUP($B217,Raw!$B$2:$DG$512,93,0)</f>
        <v>61.1</v>
      </c>
      <c r="F217" t="str">
        <f>VLOOKUP($B217,Raw!$B$2:$DG$512,94,0)</f>
        <v>146.45</v>
      </c>
      <c r="G217" t="str">
        <f>VLOOKUP($B217,Raw!$B$2:$DG$512,95,0)</f>
        <v>25.08</v>
      </c>
      <c r="H217" t="str">
        <f>VLOOKUP($B217,Raw!$B$2:$DG$512,96,0)</f>
        <v>121.37</v>
      </c>
    </row>
    <row r="218" spans="1:8" x14ac:dyDescent="0.3">
      <c r="A218" t="str">
        <f>INDEX(Raw!$B$2:$C$512,MATCH('DPMS - Breakup of AUM - NA'!$B218,Raw!$B$2:$B$512,0),2)</f>
        <v>INP000008419</v>
      </c>
      <c r="B218" s="1" t="s">
        <v>3871</v>
      </c>
      <c r="C218" t="str">
        <f>VLOOKUP($B218,Raw!$B$2:$DG$512,91,0)</f>
        <v>0</v>
      </c>
      <c r="D218" t="str">
        <f>VLOOKUP($B218,Raw!$B$2:$DG$512,92,0)</f>
        <v>0</v>
      </c>
      <c r="E218" t="str">
        <f>VLOOKUP($B218,Raw!$B$2:$DG$512,93,0)</f>
        <v>0</v>
      </c>
      <c r="F218" t="str">
        <f>VLOOKUP($B218,Raw!$B$2:$DG$512,94,0)</f>
        <v>0</v>
      </c>
      <c r="G218" t="str">
        <f>VLOOKUP($B218,Raw!$B$2:$DG$512,95,0)</f>
        <v>0</v>
      </c>
      <c r="H218" t="str">
        <f>VLOOKUP($B218,Raw!$B$2:$DG$512,96,0)</f>
        <v>0</v>
      </c>
    </row>
    <row r="219" spans="1:8" x14ac:dyDescent="0.3">
      <c r="A219" t="str">
        <f>INDEX(Raw!$B$2:$C$512,MATCH('DPMS - Breakup of AUM - NA'!$B219,Raw!$B$2:$B$512,0),2)</f>
        <v>INP000008215</v>
      </c>
      <c r="B219" s="1" t="s">
        <v>3880</v>
      </c>
      <c r="C219" t="str">
        <f>VLOOKUP($B219,Raw!$B$2:$DG$512,91,0)</f>
        <v>0</v>
      </c>
      <c r="D219" t="str">
        <f>VLOOKUP($B219,Raw!$B$2:$DG$512,92,0)</f>
        <v>0</v>
      </c>
      <c r="E219" t="str">
        <f>VLOOKUP($B219,Raw!$B$2:$DG$512,93,0)</f>
        <v>0</v>
      </c>
      <c r="F219" t="str">
        <f>VLOOKUP($B219,Raw!$B$2:$DG$512,94,0)</f>
        <v>0</v>
      </c>
      <c r="G219" t="str">
        <f>VLOOKUP($B219,Raw!$B$2:$DG$512,95,0)</f>
        <v>0</v>
      </c>
      <c r="H219" t="str">
        <f>VLOOKUP($B219,Raw!$B$2:$DG$512,96,0)</f>
        <v>0</v>
      </c>
    </row>
    <row r="220" spans="1:8" x14ac:dyDescent="0.3">
      <c r="A220" t="str">
        <f>INDEX(Raw!$B$2:$C$512,MATCH('DPMS - Breakup of AUM - NA'!$B220,Raw!$B$2:$B$512,0),2)</f>
        <v>INP000005299</v>
      </c>
      <c r="B220" s="1" t="s">
        <v>3890</v>
      </c>
      <c r="C220" t="str">
        <f>VLOOKUP($B220,Raw!$B$2:$DG$512,91,0)</f>
        <v>0</v>
      </c>
      <c r="D220" t="str">
        <f>VLOOKUP($B220,Raw!$B$2:$DG$512,92,0)</f>
        <v>0</v>
      </c>
      <c r="E220" t="str">
        <f>VLOOKUP($B220,Raw!$B$2:$DG$512,93,0)</f>
        <v>0</v>
      </c>
      <c r="F220" t="str">
        <f>VLOOKUP($B220,Raw!$B$2:$DG$512,94,0)</f>
        <v>0</v>
      </c>
      <c r="G220" t="str">
        <f>VLOOKUP($B220,Raw!$B$2:$DG$512,95,0)</f>
        <v>0</v>
      </c>
      <c r="H220" t="str">
        <f>VLOOKUP($B220,Raw!$B$2:$DG$512,96,0)</f>
        <v>0</v>
      </c>
    </row>
    <row r="221" spans="1:8" x14ac:dyDescent="0.3">
      <c r="A221" t="str">
        <f>INDEX(Raw!$B$2:$C$512,MATCH('DPMS - Breakup of AUM - NA'!$B221,Raw!$B$2:$B$512,0),2)</f>
        <v>INP000006536</v>
      </c>
      <c r="B221" s="1" t="s">
        <v>3894</v>
      </c>
      <c r="C221" t="str">
        <f>VLOOKUP($B221,Raw!$B$2:$DG$512,91,0)</f>
        <v>0</v>
      </c>
      <c r="D221" t="str">
        <f>VLOOKUP($B221,Raw!$B$2:$DG$512,92,0)</f>
        <v>0</v>
      </c>
      <c r="E221" t="str">
        <f>VLOOKUP($B221,Raw!$B$2:$DG$512,93,0)</f>
        <v>0</v>
      </c>
      <c r="F221" t="str">
        <f>VLOOKUP($B221,Raw!$B$2:$DG$512,94,0)</f>
        <v>0</v>
      </c>
      <c r="G221" t="str">
        <f>VLOOKUP($B221,Raw!$B$2:$DG$512,95,0)</f>
        <v>0</v>
      </c>
      <c r="H221" t="str">
        <f>VLOOKUP($B221,Raw!$B$2:$DG$512,96,0)</f>
        <v>0</v>
      </c>
    </row>
    <row r="222" spans="1:8" x14ac:dyDescent="0.3">
      <c r="A222" t="str">
        <f>INDEX(Raw!$B$2:$C$512,MATCH('DPMS - Breakup of AUM - NA'!$B222,Raw!$B$2:$B$512,0),2)</f>
        <v>INP000007155</v>
      </c>
      <c r="B222" s="1" t="s">
        <v>3903</v>
      </c>
      <c r="C222" t="str">
        <f>VLOOKUP($B222,Raw!$B$2:$DG$512,91,0)</f>
        <v>0</v>
      </c>
      <c r="D222" t="str">
        <f>VLOOKUP($B222,Raw!$B$2:$DG$512,92,0)</f>
        <v>0</v>
      </c>
      <c r="E222" t="str">
        <f>VLOOKUP($B222,Raw!$B$2:$DG$512,93,0)</f>
        <v>0</v>
      </c>
      <c r="F222" t="str">
        <f>VLOOKUP($B222,Raw!$B$2:$DG$512,94,0)</f>
        <v>0</v>
      </c>
      <c r="G222" t="str">
        <f>VLOOKUP($B222,Raw!$B$2:$DG$512,95,0)</f>
        <v>0</v>
      </c>
      <c r="H222" t="str">
        <f>VLOOKUP($B222,Raw!$B$2:$DG$512,96,0)</f>
        <v>0</v>
      </c>
    </row>
    <row r="223" spans="1:8" x14ac:dyDescent="0.3">
      <c r="A223" t="str">
        <f>INDEX(Raw!$B$2:$C$512,MATCH('DPMS - Breakup of AUM - NA'!$B223,Raw!$B$2:$B$512,0),2)</f>
        <v>INP000007605</v>
      </c>
      <c r="B223" s="1" t="s">
        <v>3919</v>
      </c>
      <c r="C223" t="str">
        <f>VLOOKUP($B223,Raw!$B$2:$DG$512,91,0)</f>
        <v>0</v>
      </c>
      <c r="D223" t="str">
        <f>VLOOKUP($B223,Raw!$B$2:$DG$512,92,0)</f>
        <v>0</v>
      </c>
      <c r="E223" t="str">
        <f>VLOOKUP($B223,Raw!$B$2:$DG$512,93,0)</f>
        <v>0</v>
      </c>
      <c r="F223" t="str">
        <f>VLOOKUP($B223,Raw!$B$2:$DG$512,94,0)</f>
        <v>0</v>
      </c>
      <c r="G223" t="str">
        <f>VLOOKUP($B223,Raw!$B$2:$DG$512,95,0)</f>
        <v>0</v>
      </c>
      <c r="H223" t="str">
        <f>VLOOKUP($B223,Raw!$B$2:$DG$512,96,0)</f>
        <v>0</v>
      </c>
    </row>
    <row r="224" spans="1:8" x14ac:dyDescent="0.3">
      <c r="A224" t="str">
        <f>INDEX(Raw!$B$2:$C$512,MATCH('DPMS - Breakup of AUM - NA'!$B224,Raw!$B$2:$B$512,0),2)</f>
        <v>INP000005722</v>
      </c>
      <c r="B224" s="1" t="s">
        <v>3931</v>
      </c>
      <c r="C224" t="str">
        <f>VLOOKUP($B224,Raw!$B$2:$DG$512,91,0)</f>
        <v>0</v>
      </c>
      <c r="D224" t="str">
        <f>VLOOKUP($B224,Raw!$B$2:$DG$512,92,0)</f>
        <v>0</v>
      </c>
      <c r="E224" t="str">
        <f>VLOOKUP($B224,Raw!$B$2:$DG$512,93,0)</f>
        <v>0</v>
      </c>
      <c r="F224" t="str">
        <f>VLOOKUP($B224,Raw!$B$2:$DG$512,94,0)</f>
        <v>0</v>
      </c>
      <c r="G224" t="str">
        <f>VLOOKUP($B224,Raw!$B$2:$DG$512,95,0)</f>
        <v>0</v>
      </c>
      <c r="H224" t="str">
        <f>VLOOKUP($B224,Raw!$B$2:$DG$512,96,0)</f>
        <v>0</v>
      </c>
    </row>
    <row r="225" spans="1:8" x14ac:dyDescent="0.3">
      <c r="A225" t="str">
        <f>INDEX(Raw!$B$2:$C$512,MATCH('DPMS - Breakup of AUM - NA'!$B225,Raw!$B$2:$B$512,0),2)</f>
        <v>INP000006183</v>
      </c>
      <c r="B225" s="1" t="s">
        <v>3952</v>
      </c>
      <c r="C225" t="str">
        <f>VLOOKUP($B225,Raw!$B$2:$DG$512,91,0)</f>
        <v>0.1</v>
      </c>
      <c r="D225" t="str">
        <f>VLOOKUP($B225,Raw!$B$2:$DG$512,92,0)</f>
        <v>2.03</v>
      </c>
      <c r="E225" t="str">
        <f>VLOOKUP($B225,Raw!$B$2:$DG$512,93,0)</f>
        <v>-1.92</v>
      </c>
      <c r="F225" t="str">
        <f>VLOOKUP($B225,Raw!$B$2:$DG$512,94,0)</f>
        <v>7.74</v>
      </c>
      <c r="G225" t="str">
        <f>VLOOKUP($B225,Raw!$B$2:$DG$512,95,0)</f>
        <v>19.73</v>
      </c>
      <c r="H225" t="str">
        <f>VLOOKUP($B225,Raw!$B$2:$DG$512,96,0)</f>
        <v>-11.99</v>
      </c>
    </row>
    <row r="226" spans="1:8" x14ac:dyDescent="0.3">
      <c r="A226" t="str">
        <f>INDEX(Raw!$B$2:$C$512,MATCH('DPMS - Breakup of AUM - NA'!$B226,Raw!$B$2:$B$512,0),2)</f>
        <v>INP000005117</v>
      </c>
      <c r="B226" s="1" t="s">
        <v>3986</v>
      </c>
      <c r="C226" t="str">
        <f>VLOOKUP($B226,Raw!$B$2:$DG$512,91,0)</f>
        <v>0</v>
      </c>
      <c r="D226" t="str">
        <f>VLOOKUP($B226,Raw!$B$2:$DG$512,92,0)</f>
        <v>0</v>
      </c>
      <c r="E226" t="str">
        <f>VLOOKUP($B226,Raw!$B$2:$DG$512,93,0)</f>
        <v>0</v>
      </c>
      <c r="F226" t="str">
        <f>VLOOKUP($B226,Raw!$B$2:$DG$512,94,0)</f>
        <v>0</v>
      </c>
      <c r="G226" t="str">
        <f>VLOOKUP($B226,Raw!$B$2:$DG$512,95,0)</f>
        <v>0</v>
      </c>
      <c r="H226" t="str">
        <f>VLOOKUP($B226,Raw!$B$2:$DG$512,96,0)</f>
        <v>0</v>
      </c>
    </row>
    <row r="227" spans="1:8" x14ac:dyDescent="0.3">
      <c r="A227" t="str">
        <f>INDEX(Raw!$B$2:$C$512,MATCH('DPMS - Breakup of AUM - NA'!$B227,Raw!$B$2:$B$512,0),2)</f>
        <v>INP000001637</v>
      </c>
      <c r="B227" s="1" t="s">
        <v>3995</v>
      </c>
      <c r="C227" t="str">
        <f>VLOOKUP($B227,Raw!$B$2:$DG$512,91,0)</f>
        <v>0</v>
      </c>
      <c r="D227" t="str">
        <f>VLOOKUP($B227,Raw!$B$2:$DG$512,92,0)</f>
        <v>0</v>
      </c>
      <c r="E227" t="str">
        <f>VLOOKUP($B227,Raw!$B$2:$DG$512,93,0)</f>
        <v>0</v>
      </c>
      <c r="F227" t="str">
        <f>VLOOKUP($B227,Raw!$B$2:$DG$512,94,0)</f>
        <v>0</v>
      </c>
      <c r="G227" t="str">
        <f>VLOOKUP($B227,Raw!$B$2:$DG$512,95,0)</f>
        <v>0</v>
      </c>
      <c r="H227" t="str">
        <f>VLOOKUP($B227,Raw!$B$2:$DG$512,96,0)</f>
        <v>0</v>
      </c>
    </row>
    <row r="228" spans="1:8" x14ac:dyDescent="0.3">
      <c r="A228" t="str">
        <f>INDEX(Raw!$B$2:$C$512,MATCH('DPMS - Breakup of AUM - NA'!$B228,Raw!$B$2:$B$512,0),2)</f>
        <v>INP000007313</v>
      </c>
      <c r="B228" s="1" t="s">
        <v>4011</v>
      </c>
      <c r="C228" t="str">
        <f>VLOOKUP($B228,Raw!$B$2:$DG$512,91,0)</f>
        <v>0</v>
      </c>
      <c r="D228" t="str">
        <f>VLOOKUP($B228,Raw!$B$2:$DG$512,92,0)</f>
        <v>0</v>
      </c>
      <c r="E228" t="str">
        <f>VLOOKUP($B228,Raw!$B$2:$DG$512,93,0)</f>
        <v>0</v>
      </c>
      <c r="F228" t="str">
        <f>VLOOKUP($B228,Raw!$B$2:$DG$512,94,0)</f>
        <v>0</v>
      </c>
      <c r="G228" t="str">
        <f>VLOOKUP($B228,Raw!$B$2:$DG$512,95,0)</f>
        <v>0</v>
      </c>
      <c r="H228" t="str">
        <f>VLOOKUP($B228,Raw!$B$2:$DG$512,96,0)</f>
        <v>0</v>
      </c>
    </row>
    <row r="229" spans="1:8" x14ac:dyDescent="0.3">
      <c r="A229" t="str">
        <f>INDEX(Raw!$B$2:$C$512,MATCH('DPMS - Breakup of AUM - NA'!$B229,Raw!$B$2:$B$512,0),2)</f>
        <v>INP000005971</v>
      </c>
      <c r="B229" s="1" t="s">
        <v>4034</v>
      </c>
      <c r="C229" t="str">
        <f>VLOOKUP($B229,Raw!$B$2:$DG$512,91,0)</f>
        <v>0</v>
      </c>
      <c r="D229" t="str">
        <f>VLOOKUP($B229,Raw!$B$2:$DG$512,92,0)</f>
        <v>0</v>
      </c>
      <c r="E229" t="str">
        <f>VLOOKUP($B229,Raw!$B$2:$DG$512,93,0)</f>
        <v>0</v>
      </c>
      <c r="F229" t="str">
        <f>VLOOKUP($B229,Raw!$B$2:$DG$512,94,0)</f>
        <v>0</v>
      </c>
      <c r="G229" t="str">
        <f>VLOOKUP($B229,Raw!$B$2:$DG$512,95,0)</f>
        <v>0</v>
      </c>
      <c r="H229" t="str">
        <f>VLOOKUP($B229,Raw!$B$2:$DG$512,96,0)</f>
        <v>0</v>
      </c>
    </row>
    <row r="230" spans="1:8" x14ac:dyDescent="0.3">
      <c r="A230" t="str">
        <f>INDEX(Raw!$B$2:$C$512,MATCH('DPMS - Breakup of AUM - NA'!$B230,Raw!$B$2:$B$512,0),2)</f>
        <v>INP000006846</v>
      </c>
      <c r="B230" s="1" t="s">
        <v>4050</v>
      </c>
      <c r="C230" t="str">
        <f>VLOOKUP($B230,Raw!$B$2:$DG$512,91,0)</f>
        <v>0</v>
      </c>
      <c r="D230" t="str">
        <f>VLOOKUP($B230,Raw!$B$2:$DG$512,92,0)</f>
        <v>0</v>
      </c>
      <c r="E230" t="str">
        <f>VLOOKUP($B230,Raw!$B$2:$DG$512,93,0)</f>
        <v>0</v>
      </c>
      <c r="F230" t="str">
        <f>VLOOKUP($B230,Raw!$B$2:$DG$512,94,0)</f>
        <v>0</v>
      </c>
      <c r="G230" t="str">
        <f>VLOOKUP($B230,Raw!$B$2:$DG$512,95,0)</f>
        <v>0</v>
      </c>
      <c r="H230" t="str">
        <f>VLOOKUP($B230,Raw!$B$2:$DG$512,96,0)</f>
        <v>0</v>
      </c>
    </row>
    <row r="231" spans="1:8" x14ac:dyDescent="0.3">
      <c r="A231" t="str">
        <f>INDEX(Raw!$B$2:$C$512,MATCH('DPMS - Breakup of AUM - NA'!$B231,Raw!$B$2:$B$512,0),2)</f>
        <v>INP000006086</v>
      </c>
      <c r="B231" s="1" t="s">
        <v>4062</v>
      </c>
      <c r="C231" t="str">
        <f>VLOOKUP($B231,Raw!$B$2:$DG$512,91,0)</f>
        <v>0</v>
      </c>
      <c r="D231" t="str">
        <f>VLOOKUP($B231,Raw!$B$2:$DG$512,92,0)</f>
        <v>0</v>
      </c>
      <c r="E231" t="str">
        <f>VLOOKUP($B231,Raw!$B$2:$DG$512,93,0)</f>
        <v>0</v>
      </c>
      <c r="F231" t="str">
        <f>VLOOKUP($B231,Raw!$B$2:$DG$512,94,0)</f>
        <v>0</v>
      </c>
      <c r="G231" t="str">
        <f>VLOOKUP($B231,Raw!$B$2:$DG$512,95,0)</f>
        <v>0</v>
      </c>
      <c r="H231" t="str">
        <f>VLOOKUP($B231,Raw!$B$2:$DG$512,96,0)</f>
        <v>0</v>
      </c>
    </row>
    <row r="232" spans="1:8" x14ac:dyDescent="0.3">
      <c r="A232" t="str">
        <f>INDEX(Raw!$B$2:$C$512,MATCH('DPMS - Breakup of AUM - NA'!$B232,Raw!$B$2:$B$512,0),2)</f>
        <v>INP000002643</v>
      </c>
      <c r="B232" s="1" t="s">
        <v>4075</v>
      </c>
      <c r="C232" t="str">
        <f>VLOOKUP($B232,Raw!$B$2:$DG$512,91,0)</f>
        <v>0</v>
      </c>
      <c r="D232" t="str">
        <f>VLOOKUP($B232,Raw!$B$2:$DG$512,92,0)</f>
        <v>0</v>
      </c>
      <c r="E232" t="str">
        <f>VLOOKUP($B232,Raw!$B$2:$DG$512,93,0)</f>
        <v>0</v>
      </c>
      <c r="F232" t="str">
        <f>VLOOKUP($B232,Raw!$B$2:$DG$512,94,0)</f>
        <v>0</v>
      </c>
      <c r="G232" t="str">
        <f>VLOOKUP($B232,Raw!$B$2:$DG$512,95,0)</f>
        <v>0</v>
      </c>
      <c r="H232" t="str">
        <f>VLOOKUP($B232,Raw!$B$2:$DG$512,96,0)</f>
        <v>0</v>
      </c>
    </row>
    <row r="233" spans="1:8" x14ac:dyDescent="0.3">
      <c r="A233" t="str">
        <f>INDEX(Raw!$B$2:$C$512,MATCH('DPMS - Breakup of AUM - NA'!$B233,Raw!$B$2:$B$512,0),2)</f>
        <v>INP000001447</v>
      </c>
      <c r="B233" s="1" t="s">
        <v>4083</v>
      </c>
      <c r="C233" t="str">
        <f>VLOOKUP($B233,Raw!$B$2:$DG$512,91,0)</f>
        <v>0</v>
      </c>
      <c r="D233" t="str">
        <f>VLOOKUP($B233,Raw!$B$2:$DG$512,92,0)</f>
        <v>0</v>
      </c>
      <c r="E233" t="str">
        <f>VLOOKUP($B233,Raw!$B$2:$DG$512,93,0)</f>
        <v>0</v>
      </c>
      <c r="F233" t="str">
        <f>VLOOKUP($B233,Raw!$B$2:$DG$512,94,0)</f>
        <v>0</v>
      </c>
      <c r="G233" t="str">
        <f>VLOOKUP($B233,Raw!$B$2:$DG$512,95,0)</f>
        <v>0</v>
      </c>
      <c r="H233" t="str">
        <f>VLOOKUP($B233,Raw!$B$2:$DG$512,96,0)</f>
        <v>0</v>
      </c>
    </row>
    <row r="234" spans="1:8" x14ac:dyDescent="0.3">
      <c r="A234" t="str">
        <f>INDEX(Raw!$B$2:$C$512,MATCH('DPMS - Breakup of AUM - NA'!$B234,Raw!$B$2:$B$512,0),2)</f>
        <v>INP000006730</v>
      </c>
      <c r="B234" s="1" t="s">
        <v>4088</v>
      </c>
      <c r="C234" t="str">
        <f>VLOOKUP($B234,Raw!$B$2:$DG$512,91,0)</f>
        <v>0</v>
      </c>
      <c r="D234" t="str">
        <f>VLOOKUP($B234,Raw!$B$2:$DG$512,92,0)</f>
        <v>0</v>
      </c>
      <c r="E234" t="str">
        <f>VLOOKUP($B234,Raw!$B$2:$DG$512,93,0)</f>
        <v>0</v>
      </c>
      <c r="F234" t="str">
        <f>VLOOKUP($B234,Raw!$B$2:$DG$512,94,0)</f>
        <v>0</v>
      </c>
      <c r="G234" t="str">
        <f>VLOOKUP($B234,Raw!$B$2:$DG$512,95,0)</f>
        <v>0</v>
      </c>
      <c r="H234" t="str">
        <f>VLOOKUP($B234,Raw!$B$2:$DG$512,96,0)</f>
        <v>0</v>
      </c>
    </row>
    <row r="235" spans="1:8" x14ac:dyDescent="0.3">
      <c r="A235" t="str">
        <f>INDEX(Raw!$B$2:$C$512,MATCH('DPMS - Breakup of AUM - NA'!$B235,Raw!$B$2:$B$512,0),2)</f>
        <v>INP000001413</v>
      </c>
      <c r="B235" s="1" t="s">
        <v>4102</v>
      </c>
      <c r="C235" t="str">
        <f>VLOOKUP($B235,Raw!$B$2:$DG$512,91,0)</f>
        <v>0</v>
      </c>
      <c r="D235" t="str">
        <f>VLOOKUP($B235,Raw!$B$2:$DG$512,92,0)</f>
        <v>0</v>
      </c>
      <c r="E235" t="str">
        <f>VLOOKUP($B235,Raw!$B$2:$DG$512,93,0)</f>
        <v>0</v>
      </c>
      <c r="F235" t="str">
        <f>VLOOKUP($B235,Raw!$B$2:$DG$512,94,0)</f>
        <v>0</v>
      </c>
      <c r="G235" t="str">
        <f>VLOOKUP($B235,Raw!$B$2:$DG$512,95,0)</f>
        <v>0</v>
      </c>
      <c r="H235" t="str">
        <f>VLOOKUP($B235,Raw!$B$2:$DG$512,96,0)</f>
        <v>0</v>
      </c>
    </row>
    <row r="236" spans="1:8" x14ac:dyDescent="0.3">
      <c r="A236" t="str">
        <f>INDEX(Raw!$B$2:$C$512,MATCH('DPMS - Breakup of AUM - NA'!$B236,Raw!$B$2:$B$512,0),2)</f>
        <v>INP000004920</v>
      </c>
      <c r="B236" s="1" t="s">
        <v>4112</v>
      </c>
      <c r="C236" t="str">
        <f>VLOOKUP($B236,Raw!$B$2:$DG$512,91,0)</f>
        <v>0</v>
      </c>
      <c r="D236" t="str">
        <f>VLOOKUP($B236,Raw!$B$2:$DG$512,92,0)</f>
        <v>0</v>
      </c>
      <c r="E236" t="str">
        <f>VLOOKUP($B236,Raw!$B$2:$DG$512,93,0)</f>
        <v>0</v>
      </c>
      <c r="F236" t="str">
        <f>VLOOKUP($B236,Raw!$B$2:$DG$512,94,0)</f>
        <v>0</v>
      </c>
      <c r="G236" t="str">
        <f>VLOOKUP($B236,Raw!$B$2:$DG$512,95,0)</f>
        <v>0</v>
      </c>
      <c r="H236" t="str">
        <f>VLOOKUP($B236,Raw!$B$2:$DG$512,96,0)</f>
        <v>0</v>
      </c>
    </row>
    <row r="237" spans="1:8" x14ac:dyDescent="0.3">
      <c r="A237" t="str">
        <f>INDEX(Raw!$B$2:$C$512,MATCH('DPMS - Breakup of AUM - NA'!$B237,Raw!$B$2:$B$512,0),2)</f>
        <v>INP000004482</v>
      </c>
      <c r="B237" s="1" t="s">
        <v>4126</v>
      </c>
      <c r="C237" t="str">
        <f>VLOOKUP($B237,Raw!$B$2:$DG$512,91,0)</f>
        <v>0</v>
      </c>
      <c r="D237" t="str">
        <f>VLOOKUP($B237,Raw!$B$2:$DG$512,92,0)</f>
        <v>0</v>
      </c>
      <c r="E237" t="str">
        <f>VLOOKUP($B237,Raw!$B$2:$DG$512,93,0)</f>
        <v>0</v>
      </c>
      <c r="F237" t="str">
        <f>VLOOKUP($B237,Raw!$B$2:$DG$512,94,0)</f>
        <v>0.04</v>
      </c>
      <c r="G237" t="str">
        <f>VLOOKUP($B237,Raw!$B$2:$DG$512,95,0)</f>
        <v>0.1</v>
      </c>
      <c r="H237" t="str">
        <f>VLOOKUP($B237,Raw!$B$2:$DG$512,96,0)</f>
        <v>-0.06</v>
      </c>
    </row>
    <row r="238" spans="1:8" x14ac:dyDescent="0.3">
      <c r="A238" t="str">
        <f>INDEX(Raw!$B$2:$C$512,MATCH('DPMS - Breakup of AUM - NA'!$B238,Raw!$B$2:$B$512,0),2)</f>
        <v>INP000007216</v>
      </c>
      <c r="B238" s="1" t="s">
        <v>4145</v>
      </c>
      <c r="C238" t="str">
        <f>VLOOKUP($B238,Raw!$B$2:$DG$512,91,0)</f>
        <v>0</v>
      </c>
      <c r="D238" t="str">
        <f>VLOOKUP($B238,Raw!$B$2:$DG$512,92,0)</f>
        <v>0</v>
      </c>
      <c r="E238" t="str">
        <f>VLOOKUP($B238,Raw!$B$2:$DG$512,93,0)</f>
        <v>0</v>
      </c>
      <c r="F238" t="str">
        <f>VLOOKUP($B238,Raw!$B$2:$DG$512,94,0)</f>
        <v>0</v>
      </c>
      <c r="G238" t="str">
        <f>VLOOKUP($B238,Raw!$B$2:$DG$512,95,0)</f>
        <v>0</v>
      </c>
      <c r="H238" t="str">
        <f>VLOOKUP($B238,Raw!$B$2:$DG$512,96,0)</f>
        <v>0</v>
      </c>
    </row>
    <row r="239" spans="1:8" x14ac:dyDescent="0.3">
      <c r="A239" t="str">
        <f>INDEX(Raw!$B$2:$C$512,MATCH('DPMS - Breakup of AUM - NA'!$B239,Raw!$B$2:$B$512,0),2)</f>
        <v>INP000006059</v>
      </c>
      <c r="B239" s="1" t="s">
        <v>4163</v>
      </c>
      <c r="C239" t="str">
        <f>VLOOKUP($B239,Raw!$B$2:$DG$512,91,0)</f>
        <v>0</v>
      </c>
      <c r="D239" t="str">
        <f>VLOOKUP($B239,Raw!$B$2:$DG$512,92,0)</f>
        <v>0</v>
      </c>
      <c r="E239" t="str">
        <f>VLOOKUP($B239,Raw!$B$2:$DG$512,93,0)</f>
        <v>0</v>
      </c>
      <c r="F239" t="str">
        <f>VLOOKUP($B239,Raw!$B$2:$DG$512,94,0)</f>
        <v>0</v>
      </c>
      <c r="G239" t="str">
        <f>VLOOKUP($B239,Raw!$B$2:$DG$512,95,0)</f>
        <v>0</v>
      </c>
      <c r="H239" t="str">
        <f>VLOOKUP($B239,Raw!$B$2:$DG$512,96,0)</f>
        <v>0</v>
      </c>
    </row>
    <row r="240" spans="1:8" x14ac:dyDescent="0.3">
      <c r="A240" t="str">
        <f>INDEX(Raw!$B$2:$C$512,MATCH('DPMS - Breakup of AUM - NA'!$B240,Raw!$B$2:$B$512,0),2)</f>
        <v>INP000000670</v>
      </c>
      <c r="B240" s="1" t="s">
        <v>4172</v>
      </c>
      <c r="C240" t="str">
        <f>VLOOKUP($B240,Raw!$B$2:$DG$512,91,0)</f>
        <v>0</v>
      </c>
      <c r="D240" t="str">
        <f>VLOOKUP($B240,Raw!$B$2:$DG$512,92,0)</f>
        <v>0</v>
      </c>
      <c r="E240" t="str">
        <f>VLOOKUP($B240,Raw!$B$2:$DG$512,93,0)</f>
        <v>0</v>
      </c>
      <c r="F240" t="str">
        <f>VLOOKUP($B240,Raw!$B$2:$DG$512,94,0)</f>
        <v>0</v>
      </c>
      <c r="G240" t="str">
        <f>VLOOKUP($B240,Raw!$B$2:$DG$512,95,0)</f>
        <v>0</v>
      </c>
      <c r="H240" t="str">
        <f>VLOOKUP($B240,Raw!$B$2:$DG$512,96,0)</f>
        <v>0</v>
      </c>
    </row>
    <row r="241" spans="1:8" x14ac:dyDescent="0.3">
      <c r="A241" t="str">
        <f>INDEX(Raw!$B$2:$C$512,MATCH('DPMS - Breakup of AUM - NA'!$B241,Raw!$B$2:$B$512,0),2)</f>
        <v>INP000006776</v>
      </c>
      <c r="B241" s="1" t="s">
        <v>4187</v>
      </c>
      <c r="C241" t="str">
        <f>VLOOKUP($B241,Raw!$B$2:$DG$512,91,0)</f>
        <v>0</v>
      </c>
      <c r="D241" t="str">
        <f>VLOOKUP($B241,Raw!$B$2:$DG$512,92,0)</f>
        <v>0</v>
      </c>
      <c r="E241" t="str">
        <f>VLOOKUP($B241,Raw!$B$2:$DG$512,93,0)</f>
        <v>0</v>
      </c>
      <c r="F241" t="str">
        <f>VLOOKUP($B241,Raw!$B$2:$DG$512,94,0)</f>
        <v>0</v>
      </c>
      <c r="G241" t="str">
        <f>VLOOKUP($B241,Raw!$B$2:$DG$512,95,0)</f>
        <v>0</v>
      </c>
      <c r="H241" t="str">
        <f>VLOOKUP($B241,Raw!$B$2:$DG$512,96,0)</f>
        <v>0</v>
      </c>
    </row>
    <row r="242" spans="1:8" x14ac:dyDescent="0.3">
      <c r="A242" t="str">
        <f>INDEX(Raw!$B$2:$C$512,MATCH('DPMS - Breakup of AUM - NA'!$B242,Raw!$B$2:$B$512,0),2)</f>
        <v>INP000004409</v>
      </c>
      <c r="B242" s="1" t="s">
        <v>4198</v>
      </c>
      <c r="C242" t="str">
        <f>VLOOKUP($B242,Raw!$B$2:$DG$512,91,0)</f>
        <v>186.7</v>
      </c>
      <c r="D242" t="str">
        <f>VLOOKUP($B242,Raw!$B$2:$DG$512,92,0)</f>
        <v>47.68</v>
      </c>
      <c r="E242" t="str">
        <f>VLOOKUP($B242,Raw!$B$2:$DG$512,93,0)</f>
        <v>139.02</v>
      </c>
      <c r="F242" t="str">
        <f>VLOOKUP($B242,Raw!$B$2:$DG$512,94,0)</f>
        <v>439.07</v>
      </c>
      <c r="G242" t="str">
        <f>VLOOKUP($B242,Raw!$B$2:$DG$512,95,0)</f>
        <v>313</v>
      </c>
      <c r="H242" t="str">
        <f>VLOOKUP($B242,Raw!$B$2:$DG$512,96,0)</f>
        <v>126.07</v>
      </c>
    </row>
    <row r="243" spans="1:8" x14ac:dyDescent="0.3">
      <c r="A243" t="str">
        <f>INDEX(Raw!$B$2:$C$512,MATCH('DPMS - Breakup of AUM - NA'!$B243,Raw!$B$2:$B$512,0),2)</f>
        <v>INP000006253</v>
      </c>
      <c r="B243" s="1" t="s">
        <v>4232</v>
      </c>
      <c r="C243" t="str">
        <f>VLOOKUP($B243,Raw!$B$2:$DG$512,91,0)</f>
        <v>0</v>
      </c>
      <c r="D243" t="str">
        <f>VLOOKUP($B243,Raw!$B$2:$DG$512,92,0)</f>
        <v>0</v>
      </c>
      <c r="E243" t="str">
        <f>VLOOKUP($B243,Raw!$B$2:$DG$512,93,0)</f>
        <v>0</v>
      </c>
      <c r="F243" t="str">
        <f>VLOOKUP($B243,Raw!$B$2:$DG$512,94,0)</f>
        <v>0</v>
      </c>
      <c r="G243" t="str">
        <f>VLOOKUP($B243,Raw!$B$2:$DG$512,95,0)</f>
        <v>0</v>
      </c>
      <c r="H243" t="str">
        <f>VLOOKUP($B243,Raw!$B$2:$DG$512,96,0)</f>
        <v>0</v>
      </c>
    </row>
    <row r="244" spans="1:8" x14ac:dyDescent="0.3">
      <c r="A244" t="str">
        <f>INDEX(Raw!$B$2:$C$512,MATCH('DPMS - Breakup of AUM - NA'!$B244,Raw!$B$2:$B$512,0),2)</f>
        <v>INP000002965</v>
      </c>
      <c r="B244" s="1" t="s">
        <v>4252</v>
      </c>
      <c r="C244" t="str">
        <f>VLOOKUP($B244,Raw!$B$2:$DG$512,91,0)</f>
        <v>0</v>
      </c>
      <c r="D244" t="str">
        <f>VLOOKUP($B244,Raw!$B$2:$DG$512,92,0)</f>
        <v>0.02</v>
      </c>
      <c r="E244" t="str">
        <f>VLOOKUP($B244,Raw!$B$2:$DG$512,93,0)</f>
        <v>-0.02</v>
      </c>
      <c r="F244" t="str">
        <f>VLOOKUP($B244,Raw!$B$2:$DG$512,94,0)</f>
        <v>8.5</v>
      </c>
      <c r="G244" t="str">
        <f>VLOOKUP($B244,Raw!$B$2:$DG$512,95,0)</f>
        <v>0.02</v>
      </c>
      <c r="H244" t="str">
        <f>VLOOKUP($B244,Raw!$B$2:$DG$512,96,0)</f>
        <v>8.48</v>
      </c>
    </row>
    <row r="245" spans="1:8" x14ac:dyDescent="0.3">
      <c r="A245" t="str">
        <f>INDEX(Raw!$B$2:$C$512,MATCH('DPMS - Breakup of AUM - NA'!$B245,Raw!$B$2:$B$512,0),2)</f>
        <v>INP000007429</v>
      </c>
      <c r="B245" s="1" t="s">
        <v>4280</v>
      </c>
      <c r="C245" t="str">
        <f>VLOOKUP($B245,Raw!$B$2:$DG$512,91,0)</f>
        <v>0</v>
      </c>
      <c r="D245" t="str">
        <f>VLOOKUP($B245,Raw!$B$2:$DG$512,92,0)</f>
        <v>0</v>
      </c>
      <c r="E245" t="str">
        <f>VLOOKUP($B245,Raw!$B$2:$DG$512,93,0)</f>
        <v>0</v>
      </c>
      <c r="F245" t="str">
        <f>VLOOKUP($B245,Raw!$B$2:$DG$512,94,0)</f>
        <v>0</v>
      </c>
      <c r="G245" t="str">
        <f>VLOOKUP($B245,Raw!$B$2:$DG$512,95,0)</f>
        <v>0</v>
      </c>
      <c r="H245" t="str">
        <f>VLOOKUP($B245,Raw!$B$2:$DG$512,96,0)</f>
        <v>0</v>
      </c>
    </row>
    <row r="246" spans="1:8" x14ac:dyDescent="0.3">
      <c r="A246" t="str">
        <f>INDEX(Raw!$B$2:$C$512,MATCH('DPMS - Breakup of AUM - NA'!$B246,Raw!$B$2:$B$512,0),2)</f>
        <v>INP000000308</v>
      </c>
      <c r="B246" s="1" t="s">
        <v>4291</v>
      </c>
      <c r="C246" t="str">
        <f>VLOOKUP($B246,Raw!$B$2:$DG$512,91,0)</f>
        <v>0</v>
      </c>
      <c r="D246" t="str">
        <f>VLOOKUP($B246,Raw!$B$2:$DG$512,92,0)</f>
        <v>0</v>
      </c>
      <c r="E246" t="str">
        <f>VLOOKUP($B246,Raw!$B$2:$DG$512,93,0)</f>
        <v>0</v>
      </c>
      <c r="F246" t="str">
        <f>VLOOKUP($B246,Raw!$B$2:$DG$512,94,0)</f>
        <v>0</v>
      </c>
      <c r="G246" t="str">
        <f>VLOOKUP($B246,Raw!$B$2:$DG$512,95,0)</f>
        <v>0</v>
      </c>
      <c r="H246" t="str">
        <f>VLOOKUP($B246,Raw!$B$2:$DG$512,96,0)</f>
        <v>0</v>
      </c>
    </row>
    <row r="247" spans="1:8" x14ac:dyDescent="0.3">
      <c r="A247" t="str">
        <f>INDEX(Raw!$B$2:$C$512,MATCH('DPMS - Breakup of AUM - NA'!$B247,Raw!$B$2:$B$512,0),2)</f>
        <v>INP000006989</v>
      </c>
      <c r="B247" s="1" t="s">
        <v>4296</v>
      </c>
      <c r="C247" t="str">
        <f>VLOOKUP($B247,Raw!$B$2:$DG$512,91,0)</f>
        <v>0</v>
      </c>
      <c r="D247" t="str">
        <f>VLOOKUP($B247,Raw!$B$2:$DG$512,92,0)</f>
        <v>0</v>
      </c>
      <c r="E247" t="str">
        <f>VLOOKUP($B247,Raw!$B$2:$DG$512,93,0)</f>
        <v>0</v>
      </c>
      <c r="F247" t="str">
        <f>VLOOKUP($B247,Raw!$B$2:$DG$512,94,0)</f>
        <v>0</v>
      </c>
      <c r="G247" t="str">
        <f>VLOOKUP($B247,Raw!$B$2:$DG$512,95,0)</f>
        <v>0</v>
      </c>
      <c r="H247" t="str">
        <f>VLOOKUP($B247,Raw!$B$2:$DG$512,96,0)</f>
        <v>0</v>
      </c>
    </row>
    <row r="248" spans="1:8" x14ac:dyDescent="0.3">
      <c r="A248" t="str">
        <f>INDEX(Raw!$B$2:$C$512,MATCH('DPMS - Breakup of AUM - NA'!$B248,Raw!$B$2:$B$512,0),2)</f>
        <v>INP000006420</v>
      </c>
      <c r="B248" s="1" t="s">
        <v>4319</v>
      </c>
      <c r="C248" t="str">
        <f>VLOOKUP($B248,Raw!$B$2:$DG$512,91,0)</f>
        <v>0</v>
      </c>
      <c r="D248" t="str">
        <f>VLOOKUP($B248,Raw!$B$2:$DG$512,92,0)</f>
        <v>0</v>
      </c>
      <c r="E248" t="str">
        <f>VLOOKUP($B248,Raw!$B$2:$DG$512,93,0)</f>
        <v>0</v>
      </c>
      <c r="F248" t="str">
        <f>VLOOKUP($B248,Raw!$B$2:$DG$512,94,0)</f>
        <v>0</v>
      </c>
      <c r="G248" t="str">
        <f>VLOOKUP($B248,Raw!$B$2:$DG$512,95,0)</f>
        <v>0</v>
      </c>
      <c r="H248" t="str">
        <f>VLOOKUP($B248,Raw!$B$2:$DG$512,96,0)</f>
        <v>0</v>
      </c>
    </row>
    <row r="249" spans="1:8" x14ac:dyDescent="0.3">
      <c r="A249" t="str">
        <f>INDEX(Raw!$B$2:$C$512,MATCH('DPMS - Breakup of AUM - NA'!$B249,Raw!$B$2:$B$512,0),2)</f>
        <v>INP000005414</v>
      </c>
      <c r="B249" s="1" t="s">
        <v>4345</v>
      </c>
      <c r="C249" t="str">
        <f>VLOOKUP($B249,Raw!$B$2:$DG$512,91,0)</f>
        <v>0</v>
      </c>
      <c r="D249" t="str">
        <f>VLOOKUP($B249,Raw!$B$2:$DG$512,92,0)</f>
        <v>0</v>
      </c>
      <c r="E249" t="str">
        <f>VLOOKUP($B249,Raw!$B$2:$DG$512,93,0)</f>
        <v>0</v>
      </c>
      <c r="F249" t="str">
        <f>VLOOKUP($B249,Raw!$B$2:$DG$512,94,0)</f>
        <v>0</v>
      </c>
      <c r="G249" t="str">
        <f>VLOOKUP($B249,Raw!$B$2:$DG$512,95,0)</f>
        <v>0</v>
      </c>
      <c r="H249" t="str">
        <f>VLOOKUP($B249,Raw!$B$2:$DG$512,96,0)</f>
        <v>0</v>
      </c>
    </row>
    <row r="250" spans="1:8" x14ac:dyDescent="0.3">
      <c r="A250" t="str">
        <f>INDEX(Raw!$B$2:$C$512,MATCH('DPMS - Breakup of AUM - NA'!$B250,Raw!$B$2:$B$512,0),2)</f>
        <v>INP000007641</v>
      </c>
      <c r="B250" s="1" t="s">
        <v>4359</v>
      </c>
      <c r="C250" t="str">
        <f>VLOOKUP($B250,Raw!$B$2:$DG$512,91,0)</f>
        <v>10.31</v>
      </c>
      <c r="D250" t="str">
        <f>VLOOKUP($B250,Raw!$B$2:$DG$512,92,0)</f>
        <v>2.67</v>
      </c>
      <c r="E250" t="str">
        <f>VLOOKUP($B250,Raw!$B$2:$DG$512,93,0)</f>
        <v>7.64</v>
      </c>
      <c r="F250" t="str">
        <f>VLOOKUP($B250,Raw!$B$2:$DG$512,94,0)</f>
        <v>51.19</v>
      </c>
      <c r="G250" t="str">
        <f>VLOOKUP($B250,Raw!$B$2:$DG$512,95,0)</f>
        <v>13.67</v>
      </c>
      <c r="H250" t="str">
        <f>VLOOKUP($B250,Raw!$B$2:$DG$512,96,0)</f>
        <v>37.52</v>
      </c>
    </row>
    <row r="251" spans="1:8" x14ac:dyDescent="0.3">
      <c r="A251" t="str">
        <f>INDEX(Raw!$B$2:$C$512,MATCH('DPMS - Breakup of AUM - NA'!$B251,Raw!$B$2:$B$512,0),2)</f>
        <v>INP000008738</v>
      </c>
      <c r="B251" s="1" t="s">
        <v>4395</v>
      </c>
      <c r="C251" t="str">
        <f>VLOOKUP($B251,Raw!$B$2:$DG$512,91,0)</f>
        <v>0</v>
      </c>
      <c r="D251" t="str">
        <f>VLOOKUP($B251,Raw!$B$2:$DG$512,92,0)</f>
        <v>0</v>
      </c>
      <c r="E251" t="str">
        <f>VLOOKUP($B251,Raw!$B$2:$DG$512,93,0)</f>
        <v>0</v>
      </c>
      <c r="F251" t="str">
        <f>VLOOKUP($B251,Raw!$B$2:$DG$512,94,0)</f>
        <v>0</v>
      </c>
      <c r="G251" t="str">
        <f>VLOOKUP($B251,Raw!$B$2:$DG$512,95,0)</f>
        <v>0</v>
      </c>
      <c r="H251" t="str">
        <f>VLOOKUP($B251,Raw!$B$2:$DG$512,96,0)</f>
        <v>0</v>
      </c>
    </row>
    <row r="252" spans="1:8" x14ac:dyDescent="0.3">
      <c r="A252" t="str">
        <f>INDEX(Raw!$B$2:$C$512,MATCH('DPMS - Breakup of AUM - NA'!$B252,Raw!$B$2:$B$512,0),2)</f>
        <v>INP000005323</v>
      </c>
      <c r="B252" s="1" t="s">
        <v>4404</v>
      </c>
      <c r="C252" t="str">
        <f>VLOOKUP($B252,Raw!$B$2:$DG$512,91,0)</f>
        <v>0</v>
      </c>
      <c r="D252" t="str">
        <f>VLOOKUP($B252,Raw!$B$2:$DG$512,92,0)</f>
        <v>0</v>
      </c>
      <c r="E252" t="str">
        <f>VLOOKUP($B252,Raw!$B$2:$DG$512,93,0)</f>
        <v>0</v>
      </c>
      <c r="F252" t="str">
        <f>VLOOKUP($B252,Raw!$B$2:$DG$512,94,0)</f>
        <v>0</v>
      </c>
      <c r="G252" t="str">
        <f>VLOOKUP($B252,Raw!$B$2:$DG$512,95,0)</f>
        <v>0</v>
      </c>
      <c r="H252" t="str">
        <f>VLOOKUP($B252,Raw!$B$2:$DG$512,96,0)</f>
        <v>0</v>
      </c>
    </row>
    <row r="253" spans="1:8" x14ac:dyDescent="0.3">
      <c r="A253" t="str">
        <f>INDEX(Raw!$B$2:$C$512,MATCH('DPMS - Breakup of AUM - NA'!$B253,Raw!$B$2:$B$512,0),2)</f>
        <v>INP000002452</v>
      </c>
      <c r="B253" s="1" t="s">
        <v>4411</v>
      </c>
      <c r="C253" t="str">
        <f>VLOOKUP($B253,Raw!$B$2:$DG$512,91,0)</f>
        <v>0</v>
      </c>
      <c r="D253" t="str">
        <f>VLOOKUP($B253,Raw!$B$2:$DG$512,92,0)</f>
        <v>0</v>
      </c>
      <c r="E253" t="str">
        <f>VLOOKUP($B253,Raw!$B$2:$DG$512,93,0)</f>
        <v>0</v>
      </c>
      <c r="F253" t="str">
        <f>VLOOKUP($B253,Raw!$B$2:$DG$512,94,0)</f>
        <v>0</v>
      </c>
      <c r="G253" t="str">
        <f>VLOOKUP($B253,Raw!$B$2:$DG$512,95,0)</f>
        <v>0</v>
      </c>
      <c r="H253" t="str">
        <f>VLOOKUP($B253,Raw!$B$2:$DG$512,96,0)</f>
        <v>0</v>
      </c>
    </row>
    <row r="254" spans="1:8" x14ac:dyDescent="0.3">
      <c r="A254" t="str">
        <f>INDEX(Raw!$B$2:$C$512,MATCH('DPMS - Breakup of AUM - NA'!$B254,Raw!$B$2:$B$512,0),2)</f>
        <v>INP000007067</v>
      </c>
      <c r="B254" s="1" t="s">
        <v>4420</v>
      </c>
      <c r="C254" t="str">
        <f>VLOOKUP($B254,Raw!$B$2:$DG$512,91,0)</f>
        <v>0</v>
      </c>
      <c r="D254" t="str">
        <f>VLOOKUP($B254,Raw!$B$2:$DG$512,92,0)</f>
        <v>0</v>
      </c>
      <c r="E254" t="str">
        <f>VLOOKUP($B254,Raw!$B$2:$DG$512,93,0)</f>
        <v>0</v>
      </c>
      <c r="F254" t="str">
        <f>VLOOKUP($B254,Raw!$B$2:$DG$512,94,0)</f>
        <v>0</v>
      </c>
      <c r="G254" t="str">
        <f>VLOOKUP($B254,Raw!$B$2:$DG$512,95,0)</f>
        <v>0</v>
      </c>
      <c r="H254" t="str">
        <f>VLOOKUP($B254,Raw!$B$2:$DG$512,96,0)</f>
        <v>0</v>
      </c>
    </row>
    <row r="255" spans="1:8" x14ac:dyDescent="0.3">
      <c r="A255" t="str">
        <f>INDEX(Raw!$B$2:$C$512,MATCH('DPMS - Breakup of AUM - NA'!$B255,Raw!$B$2:$B$512,0),2)</f>
        <v>INP000004169</v>
      </c>
      <c r="B255" s="1" t="s">
        <v>4428</v>
      </c>
      <c r="C255" t="str">
        <f>VLOOKUP($B255,Raw!$B$2:$DG$512,91,0)</f>
        <v>0</v>
      </c>
      <c r="D255" t="str">
        <f>VLOOKUP($B255,Raw!$B$2:$DG$512,92,0)</f>
        <v>0</v>
      </c>
      <c r="E255" t="str">
        <f>VLOOKUP($B255,Raw!$B$2:$DG$512,93,0)</f>
        <v>0</v>
      </c>
      <c r="F255" t="str">
        <f>VLOOKUP($B255,Raw!$B$2:$DG$512,94,0)</f>
        <v>0</v>
      </c>
      <c r="G255" t="str">
        <f>VLOOKUP($B255,Raw!$B$2:$DG$512,95,0)</f>
        <v>0</v>
      </c>
      <c r="H255" t="str">
        <f>VLOOKUP($B255,Raw!$B$2:$DG$512,96,0)</f>
        <v>0</v>
      </c>
    </row>
    <row r="256" spans="1:8" x14ac:dyDescent="0.3">
      <c r="A256" t="str">
        <f>INDEX(Raw!$B$2:$C$512,MATCH('DPMS - Breakup of AUM - NA'!$B256,Raw!$B$2:$B$512,0),2)</f>
        <v>INP000008242</v>
      </c>
      <c r="B256" s="1" t="s">
        <v>4444</v>
      </c>
      <c r="C256" t="str">
        <f>VLOOKUP($B256,Raw!$B$2:$DG$512,91,0)</f>
        <v>0</v>
      </c>
      <c r="D256" t="str">
        <f>VLOOKUP($B256,Raw!$B$2:$DG$512,92,0)</f>
        <v>0</v>
      </c>
      <c r="E256" t="str">
        <f>VLOOKUP($B256,Raw!$B$2:$DG$512,93,0)</f>
        <v>0</v>
      </c>
      <c r="F256" t="str">
        <f>VLOOKUP($B256,Raw!$B$2:$DG$512,94,0)</f>
        <v>0</v>
      </c>
      <c r="G256" t="str">
        <f>VLOOKUP($B256,Raw!$B$2:$DG$512,95,0)</f>
        <v>0</v>
      </c>
      <c r="H256" t="str">
        <f>VLOOKUP($B256,Raw!$B$2:$DG$512,96,0)</f>
        <v>0</v>
      </c>
    </row>
    <row r="257" spans="1:8" x14ac:dyDescent="0.3">
      <c r="A257" t="str">
        <f>INDEX(Raw!$B$2:$C$512,MATCH('DPMS - Breakup of AUM - NA'!$B257,Raw!$B$2:$B$512,0),2)</f>
        <v>INP000007085</v>
      </c>
      <c r="B257" s="1" t="s">
        <v>4453</v>
      </c>
      <c r="C257" t="str">
        <f>VLOOKUP($B257,Raw!$B$2:$DG$512,91,0)</f>
        <v>13.14</v>
      </c>
      <c r="D257" t="str">
        <f>VLOOKUP($B257,Raw!$B$2:$DG$512,92,0)</f>
        <v>0</v>
      </c>
      <c r="E257" t="str">
        <f>VLOOKUP($B257,Raw!$B$2:$DG$512,93,0)</f>
        <v>13.14</v>
      </c>
      <c r="F257" t="str">
        <f>VLOOKUP($B257,Raw!$B$2:$DG$512,94,0)</f>
        <v>198.88</v>
      </c>
      <c r="G257" t="str">
        <f>VLOOKUP($B257,Raw!$B$2:$DG$512,95,0)</f>
        <v>0</v>
      </c>
      <c r="H257" t="str">
        <f>VLOOKUP($B257,Raw!$B$2:$DG$512,96,0)</f>
        <v>198.88</v>
      </c>
    </row>
    <row r="258" spans="1:8" x14ac:dyDescent="0.3">
      <c r="A258" t="str">
        <f>INDEX(Raw!$B$2:$C$512,MATCH('DPMS - Breakup of AUM - NA'!$B258,Raw!$B$2:$B$512,0),2)</f>
        <v>INP000002981</v>
      </c>
      <c r="B258" s="1" t="s">
        <v>4480</v>
      </c>
      <c r="C258" t="str">
        <f>VLOOKUP($B258,Raw!$B$2:$DG$512,91,0)</f>
        <v>0</v>
      </c>
      <c r="D258" t="str">
        <f>VLOOKUP($B258,Raw!$B$2:$DG$512,92,0)</f>
        <v>0</v>
      </c>
      <c r="E258" t="str">
        <f>VLOOKUP($B258,Raw!$B$2:$DG$512,93,0)</f>
        <v>0</v>
      </c>
      <c r="F258" t="str">
        <f>VLOOKUP($B258,Raw!$B$2:$DG$512,94,0)</f>
        <v>0</v>
      </c>
      <c r="G258" t="str">
        <f>VLOOKUP($B258,Raw!$B$2:$DG$512,95,0)</f>
        <v>0</v>
      </c>
      <c r="H258" t="str">
        <f>VLOOKUP($B258,Raw!$B$2:$DG$512,96,0)</f>
        <v>0</v>
      </c>
    </row>
    <row r="259" spans="1:8" x14ac:dyDescent="0.3">
      <c r="A259" t="str">
        <f>INDEX(Raw!$B$2:$C$512,MATCH('DPMS - Breakup of AUM - NA'!$B259,Raw!$B$2:$B$512,0),2)</f>
        <v>INP000003518</v>
      </c>
      <c r="B259" s="1" t="s">
        <v>4493</v>
      </c>
      <c r="C259" t="str">
        <f>VLOOKUP($B259,Raw!$B$2:$DG$512,91,0)</f>
        <v>0.006</v>
      </c>
      <c r="D259" t="str">
        <f>VLOOKUP($B259,Raw!$B$2:$DG$512,92,0)</f>
        <v>0</v>
      </c>
      <c r="E259" t="str">
        <f>VLOOKUP($B259,Raw!$B$2:$DG$512,93,0)</f>
        <v>0.006</v>
      </c>
      <c r="F259" t="str">
        <f>VLOOKUP($B259,Raw!$B$2:$DG$512,94,0)</f>
        <v>4.973</v>
      </c>
      <c r="G259" t="str">
        <f>VLOOKUP($B259,Raw!$B$2:$DG$512,95,0)</f>
        <v>0</v>
      </c>
      <c r="H259" t="str">
        <f>VLOOKUP($B259,Raw!$B$2:$DG$512,96,0)</f>
        <v>4.973</v>
      </c>
    </row>
    <row r="260" spans="1:8" x14ac:dyDescent="0.3">
      <c r="A260" t="str">
        <f>INDEX(Raw!$B$2:$C$512,MATCH('DPMS - Breakup of AUM - NA'!$B260,Raw!$B$2:$B$512,0),2)</f>
        <v>INP000007100</v>
      </c>
      <c r="B260" s="1" t="s">
        <v>4518</v>
      </c>
      <c r="C260" t="str">
        <f>VLOOKUP($B260,Raw!$B$2:$DG$512,91,0)</f>
        <v>0</v>
      </c>
      <c r="D260" t="str">
        <f>VLOOKUP($B260,Raw!$B$2:$DG$512,92,0)</f>
        <v>0</v>
      </c>
      <c r="E260" t="str">
        <f>VLOOKUP($B260,Raw!$B$2:$DG$512,93,0)</f>
        <v>0</v>
      </c>
      <c r="F260" t="str">
        <f>VLOOKUP($B260,Raw!$B$2:$DG$512,94,0)</f>
        <v>0</v>
      </c>
      <c r="G260" t="str">
        <f>VLOOKUP($B260,Raw!$B$2:$DG$512,95,0)</f>
        <v>0</v>
      </c>
      <c r="H260" t="str">
        <f>VLOOKUP($B260,Raw!$B$2:$DG$512,96,0)</f>
        <v>0</v>
      </c>
    </row>
    <row r="261" spans="1:8" x14ac:dyDescent="0.3">
      <c r="A261" t="str">
        <f>INDEX(Raw!$B$2:$C$512,MATCH('DPMS - Breakup of AUM - NA'!$B261,Raw!$B$2:$B$512,0),2)</f>
        <v>INP200007265</v>
      </c>
      <c r="B261" s="1" t="s">
        <v>4529</v>
      </c>
      <c r="C261" t="str">
        <f>VLOOKUP($B261,Raw!$B$2:$DG$512,91,0)</f>
        <v>0</v>
      </c>
      <c r="D261" t="str">
        <f>VLOOKUP($B261,Raw!$B$2:$DG$512,92,0)</f>
        <v>0.46481</v>
      </c>
      <c r="E261" t="str">
        <f>VLOOKUP($B261,Raw!$B$2:$DG$512,93,0)</f>
        <v>-0.46481</v>
      </c>
      <c r="F261" t="str">
        <f>VLOOKUP($B261,Raw!$B$2:$DG$512,94,0)</f>
        <v>3.71556</v>
      </c>
      <c r="G261" t="str">
        <f>VLOOKUP($B261,Raw!$B$2:$DG$512,95,0)</f>
        <v>16.90198</v>
      </c>
      <c r="H261" t="str">
        <f>VLOOKUP($B261,Raw!$B$2:$DG$512,96,0)</f>
        <v>-13.18642</v>
      </c>
    </row>
    <row r="262" spans="1:8" x14ac:dyDescent="0.3">
      <c r="A262" t="str">
        <f>INDEX(Raw!$B$2:$C$512,MATCH('DPMS - Breakup of AUM - NA'!$B262,Raw!$B$2:$B$512,0),2)</f>
        <v>INP000007207</v>
      </c>
      <c r="B262" s="1" t="s">
        <v>4555</v>
      </c>
      <c r="C262" t="str">
        <f>VLOOKUP($B262,Raw!$B$2:$DG$512,91,0)</f>
        <v>60.79</v>
      </c>
      <c r="D262" t="str">
        <f>VLOOKUP($B262,Raw!$B$2:$DG$512,92,0)</f>
        <v>93.15</v>
      </c>
      <c r="E262" t="str">
        <f>VLOOKUP($B262,Raw!$B$2:$DG$512,93,0)</f>
        <v>-32.35</v>
      </c>
      <c r="F262" t="str">
        <f>VLOOKUP($B262,Raw!$B$2:$DG$512,94,0)</f>
        <v>2196.32</v>
      </c>
      <c r="G262" t="str">
        <f>VLOOKUP($B262,Raw!$B$2:$DG$512,95,0)</f>
        <v>215.71</v>
      </c>
      <c r="H262" t="str">
        <f>VLOOKUP($B262,Raw!$B$2:$DG$512,96,0)</f>
        <v>1980.61</v>
      </c>
    </row>
    <row r="263" spans="1:8" x14ac:dyDescent="0.3">
      <c r="A263" t="str">
        <f>INDEX(Raw!$B$2:$C$512,MATCH('DPMS - Breakup of AUM - NA'!$B263,Raw!$B$2:$B$512,0),2)</f>
        <v>INP000008400</v>
      </c>
      <c r="B263" s="1" t="s">
        <v>4596</v>
      </c>
      <c r="C263" t="str">
        <f>VLOOKUP($B263,Raw!$B$2:$DG$512,91,0)</f>
        <v>0</v>
      </c>
      <c r="D263" t="str">
        <f>VLOOKUP($B263,Raw!$B$2:$DG$512,92,0)</f>
        <v>0</v>
      </c>
      <c r="E263" t="str">
        <f>VLOOKUP($B263,Raw!$B$2:$DG$512,93,0)</f>
        <v>0</v>
      </c>
      <c r="F263" t="str">
        <f>VLOOKUP($B263,Raw!$B$2:$DG$512,94,0)</f>
        <v>0</v>
      </c>
      <c r="G263" t="str">
        <f>VLOOKUP($B263,Raw!$B$2:$DG$512,95,0)</f>
        <v>0</v>
      </c>
      <c r="H263" t="str">
        <f>VLOOKUP($B263,Raw!$B$2:$DG$512,96,0)</f>
        <v>0</v>
      </c>
    </row>
    <row r="264" spans="1:8" x14ac:dyDescent="0.3">
      <c r="A264" t="str">
        <f>INDEX(Raw!$B$2:$C$512,MATCH('DPMS - Breakup of AUM - NA'!$B264,Raw!$B$2:$B$512,0),2)</f>
        <v>INP000005430</v>
      </c>
      <c r="B264" s="1" t="s">
        <v>4603</v>
      </c>
      <c r="C264" t="str">
        <f>VLOOKUP($B264,Raw!$B$2:$DG$512,91,0)</f>
        <v>4.43</v>
      </c>
      <c r="D264" t="str">
        <f>VLOOKUP($B264,Raw!$B$2:$DG$512,92,0)</f>
        <v>8.1</v>
      </c>
      <c r="E264" t="str">
        <f>VLOOKUP($B264,Raw!$B$2:$DG$512,93,0)</f>
        <v>-3.67</v>
      </c>
      <c r="F264" t="str">
        <f>VLOOKUP($B264,Raw!$B$2:$DG$512,94,0)</f>
        <v>43.55</v>
      </c>
      <c r="G264" t="str">
        <f>VLOOKUP($B264,Raw!$B$2:$DG$512,95,0)</f>
        <v>18.96</v>
      </c>
      <c r="H264" t="str">
        <f>VLOOKUP($B264,Raw!$B$2:$DG$512,96,0)</f>
        <v>24.59</v>
      </c>
    </row>
    <row r="265" spans="1:8" x14ac:dyDescent="0.3">
      <c r="A265" t="str">
        <f>INDEX(Raw!$B$2:$C$512,MATCH('DPMS - Breakup of AUM - NA'!$B265,Raw!$B$2:$B$512,0),2)</f>
        <v>INP000006624</v>
      </c>
      <c r="B265" s="1" t="s">
        <v>4638</v>
      </c>
      <c r="C265" t="str">
        <f>VLOOKUP($B265,Raw!$B$2:$DG$512,91,0)</f>
        <v>0</v>
      </c>
      <c r="D265" t="str">
        <f>VLOOKUP($B265,Raw!$B$2:$DG$512,92,0)</f>
        <v>0</v>
      </c>
      <c r="E265" t="str">
        <f>VLOOKUP($B265,Raw!$B$2:$DG$512,93,0)</f>
        <v>0</v>
      </c>
      <c r="F265" t="str">
        <f>VLOOKUP($B265,Raw!$B$2:$DG$512,94,0)</f>
        <v>0</v>
      </c>
      <c r="G265" t="str">
        <f>VLOOKUP($B265,Raw!$B$2:$DG$512,95,0)</f>
        <v>0</v>
      </c>
      <c r="H265" t="str">
        <f>VLOOKUP($B265,Raw!$B$2:$DG$512,96,0)</f>
        <v>0</v>
      </c>
    </row>
    <row r="266" spans="1:8" x14ac:dyDescent="0.3">
      <c r="A266" t="str">
        <f>INDEX(Raw!$B$2:$C$512,MATCH('DPMS - Breakup of AUM - NA'!$B266,Raw!$B$2:$B$512,0),2)</f>
        <v>INP000004888</v>
      </c>
      <c r="B266" s="1" t="s">
        <v>4663</v>
      </c>
      <c r="C266" t="str">
        <f>VLOOKUP($B266,Raw!$B$2:$DG$512,91,0)</f>
        <v>0</v>
      </c>
      <c r="D266" t="str">
        <f>VLOOKUP($B266,Raw!$B$2:$DG$512,92,0)</f>
        <v>0</v>
      </c>
      <c r="E266" t="str">
        <f>VLOOKUP($B266,Raw!$B$2:$DG$512,93,0)</f>
        <v>0</v>
      </c>
      <c r="F266" t="str">
        <f>VLOOKUP($B266,Raw!$B$2:$DG$512,94,0)</f>
        <v>0</v>
      </c>
      <c r="G266" t="str">
        <f>VLOOKUP($B266,Raw!$B$2:$DG$512,95,0)</f>
        <v>0</v>
      </c>
      <c r="H266" t="str">
        <f>VLOOKUP($B266,Raw!$B$2:$DG$512,96,0)</f>
        <v>0</v>
      </c>
    </row>
    <row r="267" spans="1:8" x14ac:dyDescent="0.3">
      <c r="A267" t="str">
        <f>INDEX(Raw!$B$2:$C$512,MATCH('DPMS - Breakup of AUM - NA'!$B267,Raw!$B$2:$B$512,0),2)</f>
        <v>INP000006174</v>
      </c>
      <c r="B267" s="1" t="s">
        <v>4685</v>
      </c>
      <c r="C267" t="str">
        <f>VLOOKUP($B267,Raw!$B$2:$DG$512,91,0)</f>
        <v>0</v>
      </c>
      <c r="D267" t="str">
        <f>VLOOKUP($B267,Raw!$B$2:$DG$512,92,0)</f>
        <v>0</v>
      </c>
      <c r="E267" t="str">
        <f>VLOOKUP($B267,Raw!$B$2:$DG$512,93,0)</f>
        <v>0</v>
      </c>
      <c r="F267" t="str">
        <f>VLOOKUP($B267,Raw!$B$2:$DG$512,94,0)</f>
        <v>0</v>
      </c>
      <c r="G267" t="str">
        <f>VLOOKUP($B267,Raw!$B$2:$DG$512,95,0)</f>
        <v>0</v>
      </c>
      <c r="H267" t="str">
        <f>VLOOKUP($B267,Raw!$B$2:$DG$512,96,0)</f>
        <v>0</v>
      </c>
    </row>
    <row r="268" spans="1:8" x14ac:dyDescent="0.3">
      <c r="A268" t="str">
        <f>INDEX(Raw!$B$2:$C$512,MATCH('DPMS - Breakup of AUM - NA'!$B268,Raw!$B$2:$B$512,0),2)</f>
        <v>INP000001389</v>
      </c>
      <c r="B268" s="1" t="s">
        <v>4705</v>
      </c>
      <c r="C268" t="str">
        <f>VLOOKUP($B268,Raw!$B$2:$DG$512,91,0)</f>
        <v>0</v>
      </c>
      <c r="D268" t="str">
        <f>VLOOKUP($B268,Raw!$B$2:$DG$512,92,0)</f>
        <v>0</v>
      </c>
      <c r="E268" t="str">
        <f>VLOOKUP($B268,Raw!$B$2:$DG$512,93,0)</f>
        <v>0</v>
      </c>
      <c r="F268" t="str">
        <f>VLOOKUP($B268,Raw!$B$2:$DG$512,94,0)</f>
        <v>0</v>
      </c>
      <c r="G268" t="str">
        <f>VLOOKUP($B268,Raw!$B$2:$DG$512,95,0)</f>
        <v>0</v>
      </c>
      <c r="H268" t="str">
        <f>VLOOKUP($B268,Raw!$B$2:$DG$512,96,0)</f>
        <v>0</v>
      </c>
    </row>
    <row r="269" spans="1:8" x14ac:dyDescent="0.3">
      <c r="A269" t="str">
        <f>INDEX(Raw!$B$2:$C$512,MATCH('DPMS - Breakup of AUM - NA'!$B269,Raw!$B$2:$B$512,0),2)</f>
        <v>INP000005174</v>
      </c>
      <c r="B269" s="1" t="s">
        <v>4714</v>
      </c>
      <c r="C269" t="str">
        <f>VLOOKUP($B269,Raw!$B$2:$DG$512,91,0)</f>
        <v>0</v>
      </c>
      <c r="D269" t="str">
        <f>VLOOKUP($B269,Raw!$B$2:$DG$512,92,0)</f>
        <v>0</v>
      </c>
      <c r="E269" t="str">
        <f>VLOOKUP($B269,Raw!$B$2:$DG$512,93,0)</f>
        <v>0</v>
      </c>
      <c r="F269" t="str">
        <f>VLOOKUP($B269,Raw!$B$2:$DG$512,94,0)</f>
        <v>0</v>
      </c>
      <c r="G269" t="str">
        <f>VLOOKUP($B269,Raw!$B$2:$DG$512,95,0)</f>
        <v>0</v>
      </c>
      <c r="H269" t="str">
        <f>VLOOKUP($B269,Raw!$B$2:$DG$512,96,0)</f>
        <v>0</v>
      </c>
    </row>
    <row r="270" spans="1:8" x14ac:dyDescent="0.3">
      <c r="A270" t="str">
        <f>INDEX(Raw!$B$2:$C$512,MATCH('DPMS - Breakup of AUM - NA'!$B270,Raw!$B$2:$B$512,0),2)</f>
        <v>INP000002338</v>
      </c>
      <c r="B270" s="1" t="s">
        <v>4731</v>
      </c>
      <c r="C270" t="str">
        <f>VLOOKUP($B270,Raw!$B$2:$DG$512,91,0)</f>
        <v>0</v>
      </c>
      <c r="D270" t="str">
        <f>VLOOKUP($B270,Raw!$B$2:$DG$512,92,0)</f>
        <v>0</v>
      </c>
      <c r="E270" t="str">
        <f>VLOOKUP($B270,Raw!$B$2:$DG$512,93,0)</f>
        <v>0</v>
      </c>
      <c r="F270" t="str">
        <f>VLOOKUP($B270,Raw!$B$2:$DG$512,94,0)</f>
        <v>0</v>
      </c>
      <c r="G270" t="str">
        <f>VLOOKUP($B270,Raw!$B$2:$DG$512,95,0)</f>
        <v>0</v>
      </c>
      <c r="H270" t="str">
        <f>VLOOKUP($B270,Raw!$B$2:$DG$512,96,0)</f>
        <v>0</v>
      </c>
    </row>
    <row r="271" spans="1:8" x14ac:dyDescent="0.3">
      <c r="A271" t="str">
        <f>INDEX(Raw!$B$2:$C$512,MATCH('DPMS - Breakup of AUM - NA'!$B271,Raw!$B$2:$B$512,0),2)</f>
        <v>INP000006998</v>
      </c>
      <c r="B271" s="1" t="s">
        <v>4741</v>
      </c>
      <c r="C271" t="str">
        <f>VLOOKUP($B271,Raw!$B$2:$DG$512,91,0)</f>
        <v>0</v>
      </c>
      <c r="D271" t="str">
        <f>VLOOKUP($B271,Raw!$B$2:$DG$512,92,0)</f>
        <v>0</v>
      </c>
      <c r="E271" t="str">
        <f>VLOOKUP($B271,Raw!$B$2:$DG$512,93,0)</f>
        <v>0</v>
      </c>
      <c r="F271" t="str">
        <f>VLOOKUP($B271,Raw!$B$2:$DG$512,94,0)</f>
        <v>0</v>
      </c>
      <c r="G271" t="str">
        <f>VLOOKUP($B271,Raw!$B$2:$DG$512,95,0)</f>
        <v>0</v>
      </c>
      <c r="H271" t="str">
        <f>VLOOKUP($B271,Raw!$B$2:$DG$512,96,0)</f>
        <v>0</v>
      </c>
    </row>
    <row r="272" spans="1:8" x14ac:dyDescent="0.3">
      <c r="A272" t="str">
        <f>INDEX(Raw!$B$2:$C$512,MATCH('DPMS - Breakup of AUM - NA'!$B272,Raw!$B$2:$B$512,0),2)</f>
        <v>INP000000241</v>
      </c>
      <c r="B272" s="1" t="s">
        <v>4758</v>
      </c>
      <c r="C272" t="str">
        <f>VLOOKUP($B272,Raw!$B$2:$DG$512,91,0)</f>
        <v>0.1</v>
      </c>
      <c r="D272" t="str">
        <f>VLOOKUP($B272,Raw!$B$2:$DG$512,92,0)</f>
        <v>0.35</v>
      </c>
      <c r="E272" t="str">
        <f>VLOOKUP($B272,Raw!$B$2:$DG$512,93,0)</f>
        <v>-0.25</v>
      </c>
      <c r="F272" t="str">
        <f>VLOOKUP($B272,Raw!$B$2:$DG$512,94,0)</f>
        <v>0.29</v>
      </c>
      <c r="G272" t="str">
        <f>VLOOKUP($B272,Raw!$B$2:$DG$512,95,0)</f>
        <v>0.35</v>
      </c>
      <c r="H272" t="str">
        <f>VLOOKUP($B272,Raw!$B$2:$DG$512,96,0)</f>
        <v>-0.06</v>
      </c>
    </row>
    <row r="273" spans="1:8" x14ac:dyDescent="0.3">
      <c r="A273" t="str">
        <f>INDEX(Raw!$B$2:$C$512,MATCH('DPMS - Breakup of AUM - NA'!$B273,Raw!$B$2:$B$512,0),2)</f>
        <v>INP000005422</v>
      </c>
      <c r="B273" s="1" t="s">
        <v>4775</v>
      </c>
      <c r="C273" t="str">
        <f>VLOOKUP($B273,Raw!$B$2:$DG$512,91,0)</f>
        <v>0</v>
      </c>
      <c r="D273" t="str">
        <f>VLOOKUP($B273,Raw!$B$2:$DG$512,92,0)</f>
        <v>0</v>
      </c>
      <c r="E273" t="str">
        <f>VLOOKUP($B273,Raw!$B$2:$DG$512,93,0)</f>
        <v>0</v>
      </c>
      <c r="F273" t="str">
        <f>VLOOKUP($B273,Raw!$B$2:$DG$512,94,0)</f>
        <v>0</v>
      </c>
      <c r="G273" t="str">
        <f>VLOOKUP($B273,Raw!$B$2:$DG$512,95,0)</f>
        <v>0</v>
      </c>
      <c r="H273" t="str">
        <f>VLOOKUP($B273,Raw!$B$2:$DG$512,96,0)</f>
        <v>0</v>
      </c>
    </row>
    <row r="274" spans="1:8" x14ac:dyDescent="0.3">
      <c r="A274" t="str">
        <f>INDEX(Raw!$B$2:$C$512,MATCH('DPMS - Breakup of AUM - NA'!$B274,Raw!$B$2:$B$512,0),2)</f>
        <v>INP000008631</v>
      </c>
      <c r="B274" s="1" t="s">
        <v>4783</v>
      </c>
      <c r="C274" t="str">
        <f>VLOOKUP($B274,Raw!$B$2:$DG$512,91,0)</f>
        <v>0</v>
      </c>
      <c r="D274" t="str">
        <f>VLOOKUP($B274,Raw!$B$2:$DG$512,92,0)</f>
        <v>0</v>
      </c>
      <c r="E274" t="str">
        <f>VLOOKUP($B274,Raw!$B$2:$DG$512,93,0)</f>
        <v>0</v>
      </c>
      <c r="F274" t="str">
        <f>VLOOKUP($B274,Raw!$B$2:$DG$512,94,0)</f>
        <v>0</v>
      </c>
      <c r="G274" t="str">
        <f>VLOOKUP($B274,Raw!$B$2:$DG$512,95,0)</f>
        <v>0</v>
      </c>
      <c r="H274" t="str">
        <f>VLOOKUP($B274,Raw!$B$2:$DG$512,96,0)</f>
        <v>0</v>
      </c>
    </row>
    <row r="275" spans="1:8" x14ac:dyDescent="0.3">
      <c r="A275" t="str">
        <f>INDEX(Raw!$B$2:$C$512,MATCH('DPMS - Breakup of AUM - NA'!$B275,Raw!$B$2:$B$512,0),2)</f>
        <v>INP000006891</v>
      </c>
      <c r="B275" s="1" t="s">
        <v>4792</v>
      </c>
      <c r="C275" t="str">
        <f>VLOOKUP($B275,Raw!$B$2:$DG$512,91,0)</f>
        <v>0</v>
      </c>
      <c r="D275" t="str">
        <f>VLOOKUP($B275,Raw!$B$2:$DG$512,92,0)</f>
        <v>0</v>
      </c>
      <c r="E275" t="str">
        <f>VLOOKUP($B275,Raw!$B$2:$DG$512,93,0)</f>
        <v>0</v>
      </c>
      <c r="F275" t="str">
        <f>VLOOKUP($B275,Raw!$B$2:$DG$512,94,0)</f>
        <v>0.5</v>
      </c>
      <c r="G275" t="str">
        <f>VLOOKUP($B275,Raw!$B$2:$DG$512,95,0)</f>
        <v>0.5</v>
      </c>
      <c r="H275" t="str">
        <f>VLOOKUP($B275,Raw!$B$2:$DG$512,96,0)</f>
        <v>0</v>
      </c>
    </row>
    <row r="276" spans="1:8" x14ac:dyDescent="0.3">
      <c r="A276" t="str">
        <f>INDEX(Raw!$B$2:$C$512,MATCH('DPMS - Breakup of AUM - NA'!$B276,Raw!$B$2:$B$512,0),2)</f>
        <v>INP000006952</v>
      </c>
      <c r="B276" s="1" t="s">
        <v>4810</v>
      </c>
      <c r="C276" t="str">
        <f>VLOOKUP($B276,Raw!$B$2:$DG$512,91,0)</f>
        <v>0</v>
      </c>
      <c r="D276" t="str">
        <f>VLOOKUP($B276,Raw!$B$2:$DG$512,92,0)</f>
        <v>0</v>
      </c>
      <c r="E276" t="str">
        <f>VLOOKUP($B276,Raw!$B$2:$DG$512,93,0)</f>
        <v>0</v>
      </c>
      <c r="F276" t="str">
        <f>VLOOKUP($B276,Raw!$B$2:$DG$512,94,0)</f>
        <v>0</v>
      </c>
      <c r="G276" t="str">
        <f>VLOOKUP($B276,Raw!$B$2:$DG$512,95,0)</f>
        <v>0</v>
      </c>
      <c r="H276" t="str">
        <f>VLOOKUP($B276,Raw!$B$2:$DG$512,96,0)</f>
        <v>0</v>
      </c>
    </row>
    <row r="277" spans="1:8" x14ac:dyDescent="0.3">
      <c r="A277" t="str">
        <f>INDEX(Raw!$B$2:$C$512,MATCH('DPMS - Breakup of AUM - NA'!$B277,Raw!$B$2:$B$512,0),2)</f>
        <v>INP000004433</v>
      </c>
      <c r="B277" s="1" t="s">
        <v>4827</v>
      </c>
      <c r="C277" t="str">
        <f>VLOOKUP($B277,Raw!$B$2:$DG$512,91,0)</f>
        <v>0</v>
      </c>
      <c r="D277" t="str">
        <f>VLOOKUP($B277,Raw!$B$2:$DG$512,92,0)</f>
        <v>0</v>
      </c>
      <c r="E277" t="str">
        <f>VLOOKUP($B277,Raw!$B$2:$DG$512,93,0)</f>
        <v>0</v>
      </c>
      <c r="F277" t="str">
        <f>VLOOKUP($B277,Raw!$B$2:$DG$512,94,0)</f>
        <v>0</v>
      </c>
      <c r="G277" t="str">
        <f>VLOOKUP($B277,Raw!$B$2:$DG$512,95,0)</f>
        <v>0</v>
      </c>
      <c r="H277" t="str">
        <f>VLOOKUP($B277,Raw!$B$2:$DG$512,96,0)</f>
        <v>0</v>
      </c>
    </row>
    <row r="278" spans="1:8" x14ac:dyDescent="0.3">
      <c r="A278" t="str">
        <f>INDEX(Raw!$B$2:$C$512,MATCH('DPMS - Breakup of AUM - NA'!$B278,Raw!$B$2:$B$512,0),2)</f>
        <v>INP100007231</v>
      </c>
      <c r="B278" s="1" t="s">
        <v>4843</v>
      </c>
      <c r="C278" t="str">
        <f>VLOOKUP($B278,Raw!$B$2:$DG$512,91,0)</f>
        <v>233.9</v>
      </c>
      <c r="D278" t="str">
        <f>VLOOKUP($B278,Raw!$B$2:$DG$512,92,0)</f>
        <v>15.46</v>
      </c>
      <c r="E278" t="str">
        <f>VLOOKUP($B278,Raw!$B$2:$DG$512,93,0)</f>
        <v>218.44</v>
      </c>
      <c r="F278" t="str">
        <f>VLOOKUP($B278,Raw!$B$2:$DG$512,94,0)</f>
        <v>529.46</v>
      </c>
      <c r="G278" t="str">
        <f>VLOOKUP($B278,Raw!$B$2:$DG$512,95,0)</f>
        <v>23.88</v>
      </c>
      <c r="H278" t="str">
        <f>VLOOKUP($B278,Raw!$B$2:$DG$512,96,0)</f>
        <v>505.58</v>
      </c>
    </row>
    <row r="279" spans="1:8" x14ac:dyDescent="0.3">
      <c r="A279" t="str">
        <f>INDEX(Raw!$B$2:$C$512,MATCH('DPMS - Breakup of AUM - NA'!$B279,Raw!$B$2:$B$512,0),2)</f>
        <v>INP000005883</v>
      </c>
      <c r="B279" s="1" t="s">
        <v>4872</v>
      </c>
      <c r="C279" t="str">
        <f>VLOOKUP($B279,Raw!$B$2:$DG$512,91,0)</f>
        <v>0</v>
      </c>
      <c r="D279" t="str">
        <f>VLOOKUP($B279,Raw!$B$2:$DG$512,92,0)</f>
        <v>0</v>
      </c>
      <c r="E279" t="str">
        <f>VLOOKUP($B279,Raw!$B$2:$DG$512,93,0)</f>
        <v>0</v>
      </c>
      <c r="F279" t="str">
        <f>VLOOKUP($B279,Raw!$B$2:$DG$512,94,0)</f>
        <v>0</v>
      </c>
      <c r="G279" t="str">
        <f>VLOOKUP($B279,Raw!$B$2:$DG$512,95,0)</f>
        <v>0</v>
      </c>
      <c r="H279" t="str">
        <f>VLOOKUP($B279,Raw!$B$2:$DG$512,96,0)</f>
        <v>0</v>
      </c>
    </row>
    <row r="280" spans="1:8" x14ac:dyDescent="0.3">
      <c r="A280" t="str">
        <f>INDEX(Raw!$B$2:$C$512,MATCH('DPMS - Breakup of AUM - NA'!$B280,Raw!$B$2:$B$512,0),2)</f>
        <v>INP000006749</v>
      </c>
      <c r="B280" s="1" t="s">
        <v>4885</v>
      </c>
      <c r="C280" t="str">
        <f>VLOOKUP($B280,Raw!$B$2:$DG$512,91,0)</f>
        <v>0</v>
      </c>
      <c r="D280" t="str">
        <f>VLOOKUP($B280,Raw!$B$2:$DG$512,92,0)</f>
        <v>0</v>
      </c>
      <c r="E280" t="str">
        <f>VLOOKUP($B280,Raw!$B$2:$DG$512,93,0)</f>
        <v>0</v>
      </c>
      <c r="F280" t="str">
        <f>VLOOKUP($B280,Raw!$B$2:$DG$512,94,0)</f>
        <v>0</v>
      </c>
      <c r="G280" t="str">
        <f>VLOOKUP($B280,Raw!$B$2:$DG$512,95,0)</f>
        <v>0</v>
      </c>
      <c r="H280" t="str">
        <f>VLOOKUP($B280,Raw!$B$2:$DG$512,96,0)</f>
        <v>0</v>
      </c>
    </row>
    <row r="281" spans="1:8" x14ac:dyDescent="0.3">
      <c r="A281" t="str">
        <f>INDEX(Raw!$B$2:$C$512,MATCH('DPMS - Breakup of AUM - NA'!$B281,Raw!$B$2:$B$512,0),2)</f>
        <v>INP000004136</v>
      </c>
      <c r="B281" s="1" t="s">
        <v>4911</v>
      </c>
      <c r="C281" t="str">
        <f>VLOOKUP($B281,Raw!$B$2:$DG$512,91,0)</f>
        <v>0</v>
      </c>
      <c r="D281" t="str">
        <f>VLOOKUP($B281,Raw!$B$2:$DG$512,92,0)</f>
        <v>0</v>
      </c>
      <c r="E281" t="str">
        <f>VLOOKUP($B281,Raw!$B$2:$DG$512,93,0)</f>
        <v>0</v>
      </c>
      <c r="F281" t="str">
        <f>VLOOKUP($B281,Raw!$B$2:$DG$512,94,0)</f>
        <v>0</v>
      </c>
      <c r="G281" t="str">
        <f>VLOOKUP($B281,Raw!$B$2:$DG$512,95,0)</f>
        <v>0</v>
      </c>
      <c r="H281" t="str">
        <f>VLOOKUP($B281,Raw!$B$2:$DG$512,96,0)</f>
        <v>0</v>
      </c>
    </row>
    <row r="282" spans="1:8" x14ac:dyDescent="0.3">
      <c r="A282" t="str">
        <f>INDEX(Raw!$B$2:$C$512,MATCH('DPMS - Breakup of AUM - NA'!$B282,Raw!$B$2:$B$512,0),2)</f>
        <v>INP000008279</v>
      </c>
      <c r="B282" s="1" t="s">
        <v>4919</v>
      </c>
      <c r="C282" t="str">
        <f>VLOOKUP($B282,Raw!$B$2:$DG$512,91,0)</f>
        <v>0</v>
      </c>
      <c r="D282" t="str">
        <f>VLOOKUP($B282,Raw!$B$2:$DG$512,92,0)</f>
        <v>0.50371</v>
      </c>
      <c r="E282" t="str">
        <f>VLOOKUP($B282,Raw!$B$2:$DG$512,93,0)</f>
        <v>-0.50371</v>
      </c>
      <c r="F282" t="str">
        <f>VLOOKUP($B282,Raw!$B$2:$DG$512,94,0)</f>
        <v>0</v>
      </c>
      <c r="G282" t="str">
        <f>VLOOKUP($B282,Raw!$B$2:$DG$512,95,0)</f>
        <v>0.50371</v>
      </c>
      <c r="H282" t="str">
        <f>VLOOKUP($B282,Raw!$B$2:$DG$512,96,0)</f>
        <v>-0.50371</v>
      </c>
    </row>
    <row r="283" spans="1:8" x14ac:dyDescent="0.3">
      <c r="A283" t="str">
        <f>INDEX(Raw!$B$2:$C$512,MATCH('DPMS - Breakup of AUM - NA'!$B283,Raw!$B$2:$B$512,0),2)</f>
        <v>INP100007286</v>
      </c>
      <c r="B283" s="1" t="s">
        <v>4944</v>
      </c>
      <c r="C283" t="str">
        <f>VLOOKUP($B283,Raw!$B$2:$DG$512,91,0)</f>
        <v>0</v>
      </c>
      <c r="D283" t="str">
        <f>VLOOKUP($B283,Raw!$B$2:$DG$512,92,0)</f>
        <v>0</v>
      </c>
      <c r="E283" t="str">
        <f>VLOOKUP($B283,Raw!$B$2:$DG$512,93,0)</f>
        <v>0</v>
      </c>
      <c r="F283" t="str">
        <f>VLOOKUP($B283,Raw!$B$2:$DG$512,94,0)</f>
        <v>0</v>
      </c>
      <c r="G283" t="str">
        <f>VLOOKUP($B283,Raw!$B$2:$DG$512,95,0)</f>
        <v>0</v>
      </c>
      <c r="H283" t="str">
        <f>VLOOKUP($B283,Raw!$B$2:$DG$512,96,0)</f>
        <v>0</v>
      </c>
    </row>
    <row r="284" spans="1:8" x14ac:dyDescent="0.3">
      <c r="A284" t="str">
        <f>INDEX(Raw!$B$2:$C$512,MATCH('DPMS - Breakup of AUM - NA'!$B284,Raw!$B$2:$B$512,0),2)</f>
        <v>INP100007286</v>
      </c>
      <c r="B284" s="1" t="s">
        <v>4944</v>
      </c>
      <c r="C284" t="str">
        <f>VLOOKUP($B284,Raw!$B$2:$DG$512,91,0)</f>
        <v>0</v>
      </c>
      <c r="D284" t="str">
        <f>VLOOKUP($B284,Raw!$B$2:$DG$512,92,0)</f>
        <v>0</v>
      </c>
      <c r="E284" t="str">
        <f>VLOOKUP($B284,Raw!$B$2:$DG$512,93,0)</f>
        <v>0</v>
      </c>
      <c r="F284" t="str">
        <f>VLOOKUP($B284,Raw!$B$2:$DG$512,94,0)</f>
        <v>0</v>
      </c>
      <c r="G284" t="str">
        <f>VLOOKUP($B284,Raw!$B$2:$DG$512,95,0)</f>
        <v>0</v>
      </c>
      <c r="H284" t="str">
        <f>VLOOKUP($B284,Raw!$B$2:$DG$512,96,0)</f>
        <v>0</v>
      </c>
    </row>
    <row r="285" spans="1:8" x14ac:dyDescent="0.3">
      <c r="A285" t="str">
        <f>INDEX(Raw!$B$2:$C$512,MATCH('DPMS - Breakup of AUM - NA'!$B285,Raw!$B$2:$B$512,0),2)</f>
        <v>INP100007286</v>
      </c>
      <c r="B285" s="1" t="s">
        <v>4944</v>
      </c>
      <c r="C285" t="str">
        <f>VLOOKUP($B285,Raw!$B$2:$DG$512,91,0)</f>
        <v>0</v>
      </c>
      <c r="D285" t="str">
        <f>VLOOKUP($B285,Raw!$B$2:$DG$512,92,0)</f>
        <v>0</v>
      </c>
      <c r="E285" t="str">
        <f>VLOOKUP($B285,Raw!$B$2:$DG$512,93,0)</f>
        <v>0</v>
      </c>
      <c r="F285" t="str">
        <f>VLOOKUP($B285,Raw!$B$2:$DG$512,94,0)</f>
        <v>0</v>
      </c>
      <c r="G285" t="str">
        <f>VLOOKUP($B285,Raw!$B$2:$DG$512,95,0)</f>
        <v>0</v>
      </c>
      <c r="H285" t="str">
        <f>VLOOKUP($B285,Raw!$B$2:$DG$512,96,0)</f>
        <v>0</v>
      </c>
    </row>
    <row r="286" spans="1:8" x14ac:dyDescent="0.3">
      <c r="A286" t="str">
        <f>INDEX(Raw!$B$2:$C$512,MATCH('DPMS - Breakup of AUM - NA'!$B286,Raw!$B$2:$B$512,0),2)</f>
        <v>INP100007286</v>
      </c>
      <c r="B286" s="1" t="s">
        <v>4944</v>
      </c>
      <c r="C286" t="str">
        <f>VLOOKUP($B286,Raw!$B$2:$DG$512,91,0)</f>
        <v>0</v>
      </c>
      <c r="D286" t="str">
        <f>VLOOKUP($B286,Raw!$B$2:$DG$512,92,0)</f>
        <v>0</v>
      </c>
      <c r="E286" t="str">
        <f>VLOOKUP($B286,Raw!$B$2:$DG$512,93,0)</f>
        <v>0</v>
      </c>
      <c r="F286" t="str">
        <f>VLOOKUP($B286,Raw!$B$2:$DG$512,94,0)</f>
        <v>0</v>
      </c>
      <c r="G286" t="str">
        <f>VLOOKUP($B286,Raw!$B$2:$DG$512,95,0)</f>
        <v>0</v>
      </c>
      <c r="H286" t="str">
        <f>VLOOKUP($B286,Raw!$B$2:$DG$512,96,0)</f>
        <v>0</v>
      </c>
    </row>
    <row r="287" spans="1:8" x14ac:dyDescent="0.3">
      <c r="A287" t="str">
        <f>INDEX(Raw!$B$2:$C$512,MATCH('DPMS - Breakup of AUM - NA'!$B287,Raw!$B$2:$B$512,0),2)</f>
        <v>INP100007286</v>
      </c>
      <c r="B287" s="1" t="s">
        <v>4944</v>
      </c>
      <c r="C287" t="str">
        <f>VLOOKUP($B287,Raw!$B$2:$DG$512,91,0)</f>
        <v>0</v>
      </c>
      <c r="D287" t="str">
        <f>VLOOKUP($B287,Raw!$B$2:$DG$512,92,0)</f>
        <v>0</v>
      </c>
      <c r="E287" t="str">
        <f>VLOOKUP($B287,Raw!$B$2:$DG$512,93,0)</f>
        <v>0</v>
      </c>
      <c r="F287" t="str">
        <f>VLOOKUP($B287,Raw!$B$2:$DG$512,94,0)</f>
        <v>0</v>
      </c>
      <c r="G287" t="str">
        <f>VLOOKUP($B287,Raw!$B$2:$DG$512,95,0)</f>
        <v>0</v>
      </c>
      <c r="H287" t="str">
        <f>VLOOKUP($B287,Raw!$B$2:$DG$512,96,0)</f>
        <v>0</v>
      </c>
    </row>
    <row r="288" spans="1:8" x14ac:dyDescent="0.3">
      <c r="A288" t="str">
        <f>INDEX(Raw!$B$2:$C$512,MATCH('DPMS - Breakup of AUM - NA'!$B288,Raw!$B$2:$B$512,0),2)</f>
        <v>INP000004441</v>
      </c>
      <c r="B288" s="1" t="s">
        <v>4968</v>
      </c>
      <c r="C288" t="str">
        <f>VLOOKUP($B288,Raw!$B$2:$DG$512,91,0)</f>
        <v>0</v>
      </c>
      <c r="D288" t="str">
        <f>VLOOKUP($B288,Raw!$B$2:$DG$512,92,0)</f>
        <v>0</v>
      </c>
      <c r="E288" t="str">
        <f>VLOOKUP($B288,Raw!$B$2:$DG$512,93,0)</f>
        <v>0</v>
      </c>
      <c r="F288" t="str">
        <f>VLOOKUP($B288,Raw!$B$2:$DG$512,94,0)</f>
        <v>0</v>
      </c>
      <c r="G288" t="str">
        <f>VLOOKUP($B288,Raw!$B$2:$DG$512,95,0)</f>
        <v>0</v>
      </c>
      <c r="H288" t="str">
        <f>VLOOKUP($B288,Raw!$B$2:$DG$512,96,0)</f>
        <v>0</v>
      </c>
    </row>
    <row r="289" spans="1:8" x14ac:dyDescent="0.3">
      <c r="A289" t="str">
        <f>INDEX(Raw!$B$2:$C$512,MATCH('DPMS - Breakup of AUM - NA'!$B289,Raw!$B$2:$B$512,0),2)</f>
        <v>INP000007836</v>
      </c>
      <c r="B289" s="1" t="s">
        <v>4976</v>
      </c>
      <c r="C289" t="str">
        <f>VLOOKUP($B289,Raw!$B$2:$DG$512,91,0)</f>
        <v>0</v>
      </c>
      <c r="D289" t="str">
        <f>VLOOKUP($B289,Raw!$B$2:$DG$512,92,0)</f>
        <v>0</v>
      </c>
      <c r="E289" t="str">
        <f>VLOOKUP($B289,Raw!$B$2:$DG$512,93,0)</f>
        <v>0</v>
      </c>
      <c r="F289" t="str">
        <f>VLOOKUP($B289,Raw!$B$2:$DG$512,94,0)</f>
        <v>0</v>
      </c>
      <c r="G289" t="str">
        <f>VLOOKUP($B289,Raw!$B$2:$DG$512,95,0)</f>
        <v>0</v>
      </c>
      <c r="H289" t="str">
        <f>VLOOKUP($B289,Raw!$B$2:$DG$512,96,0)</f>
        <v>0</v>
      </c>
    </row>
    <row r="290" spans="1:8" x14ac:dyDescent="0.3">
      <c r="A290" t="str">
        <f>INDEX(Raw!$B$2:$C$512,MATCH('DPMS - Breakup of AUM - NA'!$B290,Raw!$B$2:$B$512,0),2)</f>
        <v>INP000008233</v>
      </c>
      <c r="B290" s="1" t="s">
        <v>4987</v>
      </c>
      <c r="C290" t="str">
        <f>VLOOKUP($B290,Raw!$B$2:$DG$512,91,0)</f>
        <v>0</v>
      </c>
      <c r="D290" t="str">
        <f>VLOOKUP($B290,Raw!$B$2:$DG$512,92,0)</f>
        <v>0</v>
      </c>
      <c r="E290" t="str">
        <f>VLOOKUP($B290,Raw!$B$2:$DG$512,93,0)</f>
        <v>0</v>
      </c>
      <c r="F290" t="str">
        <f>VLOOKUP($B290,Raw!$B$2:$DG$512,94,0)</f>
        <v>0</v>
      </c>
      <c r="G290" t="str">
        <f>VLOOKUP($B290,Raw!$B$2:$DG$512,95,0)</f>
        <v>0</v>
      </c>
      <c r="H290" t="str">
        <f>VLOOKUP($B290,Raw!$B$2:$DG$512,96,0)</f>
        <v>0</v>
      </c>
    </row>
    <row r="291" spans="1:8" x14ac:dyDescent="0.3">
      <c r="A291" t="str">
        <f>INDEX(Raw!$B$2:$C$512,MATCH('DPMS - Breakup of AUM - NA'!$B291,Raw!$B$2:$B$512,0),2)</f>
        <v>INP000007173</v>
      </c>
      <c r="B291" s="1" t="s">
        <v>5006</v>
      </c>
      <c r="C291" t="str">
        <f>VLOOKUP($B291,Raw!$B$2:$DG$512,91,0)</f>
        <v>0</v>
      </c>
      <c r="D291" t="str">
        <f>VLOOKUP($B291,Raw!$B$2:$DG$512,92,0)</f>
        <v>0</v>
      </c>
      <c r="E291" t="str">
        <f>VLOOKUP($B291,Raw!$B$2:$DG$512,93,0)</f>
        <v>0</v>
      </c>
      <c r="F291" t="str">
        <f>VLOOKUP($B291,Raw!$B$2:$DG$512,94,0)</f>
        <v>0</v>
      </c>
      <c r="G291" t="str">
        <f>VLOOKUP($B291,Raw!$B$2:$DG$512,95,0)</f>
        <v>0</v>
      </c>
      <c r="H291" t="str">
        <f>VLOOKUP($B291,Raw!$B$2:$DG$512,96,0)</f>
        <v>0</v>
      </c>
    </row>
    <row r="292" spans="1:8" x14ac:dyDescent="0.3">
      <c r="A292" t="str">
        <f>INDEX(Raw!$B$2:$C$512,MATCH('DPMS - Breakup of AUM - NA'!$B292,Raw!$B$2:$B$512,0),2)</f>
        <v>INP000006800</v>
      </c>
      <c r="B292" s="1" t="s">
        <v>5022</v>
      </c>
      <c r="C292" t="str">
        <f>VLOOKUP($B292,Raw!$B$2:$DG$512,91,0)</f>
        <v>0</v>
      </c>
      <c r="D292" t="str">
        <f>VLOOKUP($B292,Raw!$B$2:$DG$512,92,0)</f>
        <v>0</v>
      </c>
      <c r="E292" t="str">
        <f>VLOOKUP($B292,Raw!$B$2:$DG$512,93,0)</f>
        <v>0</v>
      </c>
      <c r="F292" t="str">
        <f>VLOOKUP($B292,Raw!$B$2:$DG$512,94,0)</f>
        <v>0</v>
      </c>
      <c r="G292" t="str">
        <f>VLOOKUP($B292,Raw!$B$2:$DG$512,95,0)</f>
        <v>9.6</v>
      </c>
      <c r="H292" t="str">
        <f>VLOOKUP($B292,Raw!$B$2:$DG$512,96,0)</f>
        <v>-9.6</v>
      </c>
    </row>
    <row r="293" spans="1:8" x14ac:dyDescent="0.3">
      <c r="A293" t="str">
        <f>INDEX(Raw!$B$2:$C$512,MATCH('DPMS - Breakup of AUM - NA'!$B293,Raw!$B$2:$B$512,0),2)</f>
        <v>INP000007049</v>
      </c>
      <c r="B293" s="1" t="s">
        <v>5040</v>
      </c>
      <c r="C293" t="str">
        <f>VLOOKUP($B293,Raw!$B$2:$DG$512,91,0)</f>
        <v>0</v>
      </c>
      <c r="D293" t="str">
        <f>VLOOKUP($B293,Raw!$B$2:$DG$512,92,0)</f>
        <v>0</v>
      </c>
      <c r="E293" t="str">
        <f>VLOOKUP($B293,Raw!$B$2:$DG$512,93,0)</f>
        <v>0</v>
      </c>
      <c r="F293" t="str">
        <f>VLOOKUP($B293,Raw!$B$2:$DG$512,94,0)</f>
        <v>0</v>
      </c>
      <c r="G293" t="str">
        <f>VLOOKUP($B293,Raw!$B$2:$DG$512,95,0)</f>
        <v>0</v>
      </c>
      <c r="H293" t="str">
        <f>VLOOKUP($B293,Raw!$B$2:$DG$512,96,0)</f>
        <v>0</v>
      </c>
    </row>
    <row r="294" spans="1:8" x14ac:dyDescent="0.3">
      <c r="A294" t="str">
        <f>INDEX(Raw!$B$2:$C$512,MATCH('DPMS - Breakup of AUM - NA'!$B294,Raw!$B$2:$B$512,0),2)</f>
        <v>INP000008677</v>
      </c>
      <c r="B294" s="1" t="s">
        <v>5055</v>
      </c>
      <c r="C294" t="str">
        <f>VLOOKUP($B294,Raw!$B$2:$DG$512,91,0)</f>
        <v>0</v>
      </c>
      <c r="D294" t="str">
        <f>VLOOKUP($B294,Raw!$B$2:$DG$512,92,0)</f>
        <v>0</v>
      </c>
      <c r="E294" t="str">
        <f>VLOOKUP($B294,Raw!$B$2:$DG$512,93,0)</f>
        <v>0</v>
      </c>
      <c r="F294" t="str">
        <f>VLOOKUP($B294,Raw!$B$2:$DG$512,94,0)</f>
        <v>0</v>
      </c>
      <c r="G294" t="str">
        <f>VLOOKUP($B294,Raw!$B$2:$DG$512,95,0)</f>
        <v>0</v>
      </c>
      <c r="H294" t="str">
        <f>VLOOKUP($B294,Raw!$B$2:$DG$512,96,0)</f>
        <v>0</v>
      </c>
    </row>
    <row r="295" spans="1:8" x14ac:dyDescent="0.3">
      <c r="A295" t="str">
        <f>INDEX(Raw!$B$2:$C$512,MATCH('DPMS - Breakup of AUM - NA'!$B295,Raw!$B$2:$B$512,0),2)</f>
        <v>INP000007960</v>
      </c>
      <c r="B295" s="1" t="s">
        <v>5063</v>
      </c>
      <c r="C295" t="str">
        <f>VLOOKUP($B295,Raw!$B$2:$DG$512,91,0)</f>
        <v>0</v>
      </c>
      <c r="D295" t="str">
        <f>VLOOKUP($B295,Raw!$B$2:$DG$512,92,0)</f>
        <v>0</v>
      </c>
      <c r="E295" t="str">
        <f>VLOOKUP($B295,Raw!$B$2:$DG$512,93,0)</f>
        <v>0</v>
      </c>
      <c r="F295" t="str">
        <f>VLOOKUP($B295,Raw!$B$2:$DG$512,94,0)</f>
        <v>0</v>
      </c>
      <c r="G295" t="str">
        <f>VLOOKUP($B295,Raw!$B$2:$DG$512,95,0)</f>
        <v>0</v>
      </c>
      <c r="H295" t="str">
        <f>VLOOKUP($B295,Raw!$B$2:$DG$512,96,0)</f>
        <v>0</v>
      </c>
    </row>
    <row r="296" spans="1:8" x14ac:dyDescent="0.3">
      <c r="A296" t="str">
        <f>INDEX(Raw!$B$2:$C$512,MATCH('DPMS - Breakup of AUM - NA'!$B296,Raw!$B$2:$B$512,0),2)</f>
        <v>INP000008686</v>
      </c>
      <c r="B296" s="1" t="s">
        <v>5076</v>
      </c>
      <c r="C296" t="str">
        <f>VLOOKUP($B296,Raw!$B$2:$DG$512,91,0)</f>
        <v>0</v>
      </c>
      <c r="D296" t="str">
        <f>VLOOKUP($B296,Raw!$B$2:$DG$512,92,0)</f>
        <v>0</v>
      </c>
      <c r="E296" t="str">
        <f>VLOOKUP($B296,Raw!$B$2:$DG$512,93,0)</f>
        <v>0</v>
      </c>
      <c r="F296" t="str">
        <f>VLOOKUP($B296,Raw!$B$2:$DG$512,94,0)</f>
        <v>0</v>
      </c>
      <c r="G296" t="str">
        <f>VLOOKUP($B296,Raw!$B$2:$DG$512,95,0)</f>
        <v>0</v>
      </c>
      <c r="H296" t="str">
        <f>VLOOKUP($B296,Raw!$B$2:$DG$512,96,0)</f>
        <v>0</v>
      </c>
    </row>
    <row r="297" spans="1:8" x14ac:dyDescent="0.3">
      <c r="A297" t="str">
        <f>INDEX(Raw!$B$2:$C$512,MATCH('DPMS - Breakup of AUM - NA'!$B297,Raw!$B$2:$B$512,0),2)</f>
        <v>INP000007298</v>
      </c>
      <c r="B297" s="1" t="s">
        <v>5085</v>
      </c>
      <c r="C297" t="str">
        <f>VLOOKUP($B297,Raw!$B$2:$DG$512,91,0)</f>
        <v>0.00458</v>
      </c>
      <c r="D297" t="str">
        <f>VLOOKUP($B297,Raw!$B$2:$DG$512,92,0)</f>
        <v>0.07883</v>
      </c>
      <c r="E297" t="str">
        <f>VLOOKUP($B297,Raw!$B$2:$DG$512,93,0)</f>
        <v>-0.07425</v>
      </c>
      <c r="F297" t="str">
        <f>VLOOKUP($B297,Raw!$B$2:$DG$512,94,0)</f>
        <v>1.78079</v>
      </c>
      <c r="G297" t="str">
        <f>VLOOKUP($B297,Raw!$B$2:$DG$512,95,0)</f>
        <v>7.08966</v>
      </c>
      <c r="H297" t="str">
        <f>VLOOKUP($B297,Raw!$B$2:$DG$512,96,0)</f>
        <v>-5.30888</v>
      </c>
    </row>
    <row r="298" spans="1:8" x14ac:dyDescent="0.3">
      <c r="A298" t="str">
        <f>INDEX(Raw!$B$2:$C$512,MATCH('DPMS - Breakup of AUM - NA'!$B298,Raw!$B$2:$B$512,0),2)</f>
        <v>INP000007021</v>
      </c>
      <c r="B298" s="1" t="s">
        <v>5118</v>
      </c>
      <c r="C298" t="str">
        <f>VLOOKUP($B298,Raw!$B$2:$DG$512,91,0)</f>
        <v>0</v>
      </c>
      <c r="D298" t="str">
        <f>VLOOKUP($B298,Raw!$B$2:$DG$512,92,0)</f>
        <v>0</v>
      </c>
      <c r="E298" t="str">
        <f>VLOOKUP($B298,Raw!$B$2:$DG$512,93,0)</f>
        <v>0</v>
      </c>
      <c r="F298" t="str">
        <f>VLOOKUP($B298,Raw!$B$2:$DG$512,94,0)</f>
        <v>0</v>
      </c>
      <c r="G298" t="str">
        <f>VLOOKUP($B298,Raw!$B$2:$DG$512,95,0)</f>
        <v>0</v>
      </c>
      <c r="H298" t="str">
        <f>VLOOKUP($B298,Raw!$B$2:$DG$512,96,0)</f>
        <v>0</v>
      </c>
    </row>
    <row r="299" spans="1:8" x14ac:dyDescent="0.3">
      <c r="A299" t="str">
        <f>INDEX(Raw!$B$2:$C$512,MATCH('DPMS - Breakup of AUM - NA'!$B299,Raw!$B$2:$B$512,0),2)</f>
        <v>INP000005075</v>
      </c>
      <c r="B299" s="1" t="s">
        <v>5137</v>
      </c>
      <c r="C299" t="str">
        <f>VLOOKUP($B299,Raw!$B$2:$DG$512,91,0)</f>
        <v>0</v>
      </c>
      <c r="D299" t="str">
        <f>VLOOKUP($B299,Raw!$B$2:$DG$512,92,0)</f>
        <v>0</v>
      </c>
      <c r="E299" t="str">
        <f>VLOOKUP($B299,Raw!$B$2:$DG$512,93,0)</f>
        <v>0</v>
      </c>
      <c r="F299" t="str">
        <f>VLOOKUP($B299,Raw!$B$2:$DG$512,94,0)</f>
        <v>0</v>
      </c>
      <c r="G299" t="str">
        <f>VLOOKUP($B299,Raw!$B$2:$DG$512,95,0)</f>
        <v>0</v>
      </c>
      <c r="H299" t="str">
        <f>VLOOKUP($B299,Raw!$B$2:$DG$512,96,0)</f>
        <v>0</v>
      </c>
    </row>
    <row r="300" spans="1:8" x14ac:dyDescent="0.3">
      <c r="A300" t="str">
        <f>INDEX(Raw!$B$2:$C$512,MATCH('DPMS - Breakup of AUM - NA'!$B300,Raw!$B$2:$B$512,0),2)</f>
        <v>INP000005892</v>
      </c>
      <c r="B300" s="1" t="s">
        <v>5148</v>
      </c>
      <c r="C300" t="str">
        <f>VLOOKUP($B300,Raw!$B$2:$DG$512,91,0)</f>
        <v>0</v>
      </c>
      <c r="D300" t="str">
        <f>VLOOKUP($B300,Raw!$B$2:$DG$512,92,0)</f>
        <v>0</v>
      </c>
      <c r="E300" t="str">
        <f>VLOOKUP($B300,Raw!$B$2:$DG$512,93,0)</f>
        <v>0</v>
      </c>
      <c r="F300" t="str">
        <f>VLOOKUP($B300,Raw!$B$2:$DG$512,94,0)</f>
        <v>0</v>
      </c>
      <c r="G300" t="str">
        <f>VLOOKUP($B300,Raw!$B$2:$DG$512,95,0)</f>
        <v>0</v>
      </c>
      <c r="H300" t="str">
        <f>VLOOKUP($B300,Raw!$B$2:$DG$512,96,0)</f>
        <v>0</v>
      </c>
    </row>
    <row r="301" spans="1:8" x14ac:dyDescent="0.3">
      <c r="A301" t="str">
        <f>INDEX(Raw!$B$2:$C$512,MATCH('DPMS - Breakup of AUM - NA'!$B301,Raw!$B$2:$B$512,0),2)</f>
        <v>INP000005042</v>
      </c>
      <c r="B301" s="1" t="s">
        <v>5168</v>
      </c>
      <c r="C301" t="str">
        <f>VLOOKUP($B301,Raw!$B$2:$DG$512,91,0)</f>
        <v>0</v>
      </c>
      <c r="D301" t="str">
        <f>VLOOKUP($B301,Raw!$B$2:$DG$512,92,0)</f>
        <v>0</v>
      </c>
      <c r="E301" t="str">
        <f>VLOOKUP($B301,Raw!$B$2:$DG$512,93,0)</f>
        <v>0</v>
      </c>
      <c r="F301" t="str">
        <f>VLOOKUP($B301,Raw!$B$2:$DG$512,94,0)</f>
        <v>0</v>
      </c>
      <c r="G301" t="str">
        <f>VLOOKUP($B301,Raw!$B$2:$DG$512,95,0)</f>
        <v>0</v>
      </c>
      <c r="H301" t="str">
        <f>VLOOKUP($B301,Raw!$B$2:$DG$512,96,0)</f>
        <v>0</v>
      </c>
    </row>
    <row r="302" spans="1:8" x14ac:dyDescent="0.3">
      <c r="A302" t="str">
        <f>INDEX(Raw!$B$2:$C$512,MATCH('DPMS - Breakup of AUM - NA'!$B302,Raw!$B$2:$B$512,0),2)</f>
        <v>INP000000187</v>
      </c>
      <c r="B302" s="1" t="s">
        <v>5175</v>
      </c>
      <c r="C302" t="str">
        <f>VLOOKUP($B302,Raw!$B$2:$DG$512,91,0)</f>
        <v>0</v>
      </c>
      <c r="D302" t="str">
        <f>VLOOKUP($B302,Raw!$B$2:$DG$512,92,0)</f>
        <v>0</v>
      </c>
      <c r="E302" t="str">
        <f>VLOOKUP($B302,Raw!$B$2:$DG$512,93,0)</f>
        <v>0</v>
      </c>
      <c r="F302" t="str">
        <f>VLOOKUP($B302,Raw!$B$2:$DG$512,94,0)</f>
        <v>0</v>
      </c>
      <c r="G302" t="str">
        <f>VLOOKUP($B302,Raw!$B$2:$DG$512,95,0)</f>
        <v>0</v>
      </c>
      <c r="H302" t="str">
        <f>VLOOKUP($B302,Raw!$B$2:$DG$512,96,0)</f>
        <v>0</v>
      </c>
    </row>
    <row r="303" spans="1:8" x14ac:dyDescent="0.3">
      <c r="A303" t="str">
        <f>INDEX(Raw!$B$2:$C$512,MATCH('DPMS - Breakup of AUM - NA'!$B303,Raw!$B$2:$B$512,0),2)</f>
        <v>INP000001421</v>
      </c>
      <c r="B303" s="1" t="s">
        <v>5193</v>
      </c>
      <c r="C303" t="str">
        <f>VLOOKUP($B303,Raw!$B$2:$DG$512,91,0)</f>
        <v>0</v>
      </c>
      <c r="D303" t="str">
        <f>VLOOKUP($B303,Raw!$B$2:$DG$512,92,0)</f>
        <v>0</v>
      </c>
      <c r="E303" t="str">
        <f>VLOOKUP($B303,Raw!$B$2:$DG$512,93,0)</f>
        <v>0</v>
      </c>
      <c r="F303" t="str">
        <f>VLOOKUP($B303,Raw!$B$2:$DG$512,94,0)</f>
        <v>0</v>
      </c>
      <c r="G303" t="str">
        <f>VLOOKUP($B303,Raw!$B$2:$DG$512,95,0)</f>
        <v>0</v>
      </c>
      <c r="H303" t="str">
        <f>VLOOKUP($B303,Raw!$B$2:$DG$512,96,0)</f>
        <v>0</v>
      </c>
    </row>
    <row r="304" spans="1:8" x14ac:dyDescent="0.3">
      <c r="A304" t="str">
        <f>INDEX(Raw!$B$2:$C$512,MATCH('DPMS - Breakup of AUM - NA'!$B304,Raw!$B$2:$B$512,0),2)</f>
        <v>INP000004045</v>
      </c>
      <c r="B304" s="1" t="s">
        <v>5206</v>
      </c>
      <c r="C304" t="str">
        <f>VLOOKUP($B304,Raw!$B$2:$DG$512,91,0)</f>
        <v>0</v>
      </c>
      <c r="D304" t="str">
        <f>VLOOKUP($B304,Raw!$B$2:$DG$512,92,0)</f>
        <v>0</v>
      </c>
      <c r="E304" t="str">
        <f>VLOOKUP($B304,Raw!$B$2:$DG$512,93,0)</f>
        <v>0</v>
      </c>
      <c r="F304" t="str">
        <f>VLOOKUP($B304,Raw!$B$2:$DG$512,94,0)</f>
        <v>0</v>
      </c>
      <c r="G304" t="str">
        <f>VLOOKUP($B304,Raw!$B$2:$DG$512,95,0)</f>
        <v>0</v>
      </c>
      <c r="H304" t="str">
        <f>VLOOKUP($B304,Raw!$B$2:$DG$512,96,0)</f>
        <v>0</v>
      </c>
    </row>
    <row r="305" spans="1:8" x14ac:dyDescent="0.3">
      <c r="A305" t="str">
        <f>INDEX(Raw!$B$2:$C$512,MATCH('DPMS - Breakup of AUM - NA'!$B305,Raw!$B$2:$B$512,0),2)</f>
        <v>INP000008048</v>
      </c>
      <c r="B305" s="1" t="s">
        <v>5216</v>
      </c>
      <c r="C305" t="str">
        <f>VLOOKUP($B305,Raw!$B$2:$DG$512,91,0)</f>
        <v>0</v>
      </c>
      <c r="D305" t="str">
        <f>VLOOKUP($B305,Raw!$B$2:$DG$512,92,0)</f>
        <v>0</v>
      </c>
      <c r="E305" t="str">
        <f>VLOOKUP($B305,Raw!$B$2:$DG$512,93,0)</f>
        <v>0</v>
      </c>
      <c r="F305" t="str">
        <f>VLOOKUP($B305,Raw!$B$2:$DG$512,94,0)</f>
        <v>0</v>
      </c>
      <c r="G305" t="str">
        <f>VLOOKUP($B305,Raw!$B$2:$DG$512,95,0)</f>
        <v>0</v>
      </c>
      <c r="H305" t="str">
        <f>VLOOKUP($B305,Raw!$B$2:$DG$512,96,0)</f>
        <v>0</v>
      </c>
    </row>
    <row r="306" spans="1:8" x14ac:dyDescent="0.3">
      <c r="A306" t="str">
        <f>INDEX(Raw!$B$2:$C$512,MATCH('DPMS - Breakup of AUM - NA'!$B306,Raw!$B$2:$B$512,0),2)</f>
        <v>INP000005455</v>
      </c>
      <c r="B306" s="1" t="s">
        <v>5227</v>
      </c>
      <c r="C306" t="str">
        <f>VLOOKUP($B306,Raw!$B$2:$DG$512,91,0)</f>
        <v>0</v>
      </c>
      <c r="D306" t="str">
        <f>VLOOKUP($B306,Raw!$B$2:$DG$512,92,0)</f>
        <v>0</v>
      </c>
      <c r="E306" t="str">
        <f>VLOOKUP($B306,Raw!$B$2:$DG$512,93,0)</f>
        <v>0</v>
      </c>
      <c r="F306" t="str">
        <f>VLOOKUP($B306,Raw!$B$2:$DG$512,94,0)</f>
        <v>0</v>
      </c>
      <c r="G306" t="str">
        <f>VLOOKUP($B306,Raw!$B$2:$DG$512,95,0)</f>
        <v>0</v>
      </c>
      <c r="H306" t="str">
        <f>VLOOKUP($B306,Raw!$B$2:$DG$512,96,0)</f>
        <v>0</v>
      </c>
    </row>
    <row r="307" spans="1:8" x14ac:dyDescent="0.3">
      <c r="A307" t="str">
        <f>INDEX(Raw!$B$2:$C$512,MATCH('DPMS - Breakup of AUM - NA'!$B307,Raw!$B$2:$B$512,0),2)</f>
        <v>INP000004003</v>
      </c>
      <c r="B307" s="1" t="s">
        <v>5245</v>
      </c>
      <c r="C307" t="str">
        <f>VLOOKUP($B307,Raw!$B$2:$DG$512,91,0)</f>
        <v>0</v>
      </c>
      <c r="D307" t="str">
        <f>VLOOKUP($B307,Raw!$B$2:$DG$512,92,0)</f>
        <v>0</v>
      </c>
      <c r="E307" t="str">
        <f>VLOOKUP($B307,Raw!$B$2:$DG$512,93,0)</f>
        <v>0</v>
      </c>
      <c r="F307" t="str">
        <f>VLOOKUP($B307,Raw!$B$2:$DG$512,94,0)</f>
        <v>0</v>
      </c>
      <c r="G307" t="str">
        <f>VLOOKUP($B307,Raw!$B$2:$DG$512,95,0)</f>
        <v>0</v>
      </c>
      <c r="H307" t="str">
        <f>VLOOKUP($B307,Raw!$B$2:$DG$512,96,0)</f>
        <v>0</v>
      </c>
    </row>
    <row r="308" spans="1:8" x14ac:dyDescent="0.3">
      <c r="A308" t="str">
        <f>INDEX(Raw!$B$2:$C$512,MATCH('DPMS - Breakup of AUM - NA'!$B308,Raw!$B$2:$B$512,0),2)</f>
        <v>INP000004359</v>
      </c>
      <c r="B308" s="1" t="s">
        <v>5257</v>
      </c>
      <c r="C308" t="str">
        <f>VLOOKUP($B308,Raw!$B$2:$DG$512,91,0)</f>
        <v>0</v>
      </c>
      <c r="D308" t="str">
        <f>VLOOKUP($B308,Raw!$B$2:$DG$512,92,0)</f>
        <v>0</v>
      </c>
      <c r="E308" t="str">
        <f>VLOOKUP($B308,Raw!$B$2:$DG$512,93,0)</f>
        <v>0</v>
      </c>
      <c r="F308" t="str">
        <f>VLOOKUP($B308,Raw!$B$2:$DG$512,94,0)</f>
        <v>0</v>
      </c>
      <c r="G308" t="str">
        <f>VLOOKUP($B308,Raw!$B$2:$DG$512,95,0)</f>
        <v>0</v>
      </c>
      <c r="H308" t="str">
        <f>VLOOKUP($B308,Raw!$B$2:$DG$512,96,0)</f>
        <v>0</v>
      </c>
    </row>
    <row r="309" spans="1:8" x14ac:dyDescent="0.3">
      <c r="A309" t="str">
        <f>INDEX(Raw!$B$2:$C$512,MATCH('DPMS - Breakup of AUM - NA'!$B309,Raw!$B$2:$B$512,0),2)</f>
        <v>INP000007924</v>
      </c>
      <c r="B309" s="1" t="s">
        <v>5283</v>
      </c>
      <c r="C309" t="str">
        <f>VLOOKUP($B309,Raw!$B$2:$DG$512,91,0)</f>
        <v>0</v>
      </c>
      <c r="D309" t="str">
        <f>VLOOKUP($B309,Raw!$B$2:$DG$512,92,0)</f>
        <v>0</v>
      </c>
      <c r="E309" t="str">
        <f>VLOOKUP($B309,Raw!$B$2:$DG$512,93,0)</f>
        <v>0</v>
      </c>
      <c r="F309" t="str">
        <f>VLOOKUP($B309,Raw!$B$2:$DG$512,94,0)</f>
        <v>0</v>
      </c>
      <c r="G309" t="str">
        <f>VLOOKUP($B309,Raw!$B$2:$DG$512,95,0)</f>
        <v>0</v>
      </c>
      <c r="H309" t="str">
        <f>VLOOKUP($B309,Raw!$B$2:$DG$512,96,0)</f>
        <v>0</v>
      </c>
    </row>
    <row r="310" spans="1:8" x14ac:dyDescent="0.3">
      <c r="A310" t="str">
        <f>INDEX(Raw!$B$2:$C$512,MATCH('DPMS - Breakup of AUM - NA'!$B310,Raw!$B$2:$B$512,0),2)</f>
        <v>INP000007030</v>
      </c>
      <c r="B310" s="1" t="s">
        <v>5292</v>
      </c>
      <c r="C310" t="str">
        <f>VLOOKUP($B310,Raw!$B$2:$DG$512,91,0)</f>
        <v>0</v>
      </c>
      <c r="D310" t="str">
        <f>VLOOKUP($B310,Raw!$B$2:$DG$512,92,0)</f>
        <v>0</v>
      </c>
      <c r="E310" t="str">
        <f>VLOOKUP($B310,Raw!$B$2:$DG$512,93,0)</f>
        <v>0</v>
      </c>
      <c r="F310" t="str">
        <f>VLOOKUP($B310,Raw!$B$2:$DG$512,94,0)</f>
        <v>0</v>
      </c>
      <c r="G310" t="str">
        <f>VLOOKUP($B310,Raw!$B$2:$DG$512,95,0)</f>
        <v>0</v>
      </c>
      <c r="H310" t="str">
        <f>VLOOKUP($B310,Raw!$B$2:$DG$512,96,0)</f>
        <v>0</v>
      </c>
    </row>
    <row r="311" spans="1:8" x14ac:dyDescent="0.3">
      <c r="A311" t="str">
        <f>INDEX(Raw!$B$2:$C$512,MATCH('DPMS - Breakup of AUM - NA'!$B311,Raw!$B$2:$B$512,0),2)</f>
        <v>INP000007456</v>
      </c>
      <c r="B311" s="1" t="s">
        <v>5307</v>
      </c>
      <c r="C311" t="str">
        <f>VLOOKUP($B311,Raw!$B$2:$DG$512,91,0)</f>
        <v>0</v>
      </c>
      <c r="D311" t="str">
        <f>VLOOKUP($B311,Raw!$B$2:$DG$512,92,0)</f>
        <v>0</v>
      </c>
      <c r="E311" t="str">
        <f>VLOOKUP($B311,Raw!$B$2:$DG$512,93,0)</f>
        <v>0</v>
      </c>
      <c r="F311" t="str">
        <f>VLOOKUP($B311,Raw!$B$2:$DG$512,94,0)</f>
        <v>0</v>
      </c>
      <c r="G311" t="str">
        <f>VLOOKUP($B311,Raw!$B$2:$DG$512,95,0)</f>
        <v>0</v>
      </c>
      <c r="H311" t="str">
        <f>VLOOKUP($B311,Raw!$B$2:$DG$512,96,0)</f>
        <v>0</v>
      </c>
    </row>
    <row r="312" spans="1:8" x14ac:dyDescent="0.3">
      <c r="A312" t="str">
        <f>INDEX(Raw!$B$2:$C$512,MATCH('DPMS - Breakup of AUM - NA'!$B312,Raw!$B$2:$B$512,0),2)</f>
        <v>INP000006943</v>
      </c>
      <c r="B312" s="1" t="s">
        <v>5315</v>
      </c>
      <c r="C312" t="str">
        <f>VLOOKUP($B312,Raw!$B$2:$DG$512,91,0)</f>
        <v>0</v>
      </c>
      <c r="D312" t="str">
        <f>VLOOKUP($B312,Raw!$B$2:$DG$512,92,0)</f>
        <v>0</v>
      </c>
      <c r="E312" t="str">
        <f>VLOOKUP($B312,Raw!$B$2:$DG$512,93,0)</f>
        <v>0</v>
      </c>
      <c r="F312" t="str">
        <f>VLOOKUP($B312,Raw!$B$2:$DG$512,94,0)</f>
        <v>0</v>
      </c>
      <c r="G312" t="str">
        <f>VLOOKUP($B312,Raw!$B$2:$DG$512,95,0)</f>
        <v>0</v>
      </c>
      <c r="H312" t="str">
        <f>VLOOKUP($B312,Raw!$B$2:$DG$512,96,0)</f>
        <v>0</v>
      </c>
    </row>
    <row r="313" spans="1:8" x14ac:dyDescent="0.3">
      <c r="A313" t="str">
        <f>INDEX(Raw!$B$2:$C$512,MATCH('DPMS - Breakup of AUM - NA'!$B313,Raw!$B$2:$B$512,0),2)</f>
        <v>INP000007386</v>
      </c>
      <c r="B313" s="1" t="s">
        <v>5338</v>
      </c>
      <c r="C313" t="str">
        <f>VLOOKUP($B313,Raw!$B$2:$DG$512,91,0)</f>
        <v>0</v>
      </c>
      <c r="D313" t="str">
        <f>VLOOKUP($B313,Raw!$B$2:$DG$512,92,0)</f>
        <v>0</v>
      </c>
      <c r="E313" t="str">
        <f>VLOOKUP($B313,Raw!$B$2:$DG$512,93,0)</f>
        <v>0</v>
      </c>
      <c r="F313" t="str">
        <f>VLOOKUP($B313,Raw!$B$2:$DG$512,94,0)</f>
        <v>0</v>
      </c>
      <c r="G313" t="str">
        <f>VLOOKUP($B313,Raw!$B$2:$DG$512,95,0)</f>
        <v>0</v>
      </c>
      <c r="H313" t="str">
        <f>VLOOKUP($B313,Raw!$B$2:$DG$512,96,0)</f>
        <v>0</v>
      </c>
    </row>
    <row r="314" spans="1:8" x14ac:dyDescent="0.3">
      <c r="A314" t="str">
        <f>INDEX(Raw!$B$2:$C$512,MATCH('DPMS - Breakup of AUM - NA'!$B314,Raw!$B$2:$B$512,0),2)</f>
        <v>INP000004995</v>
      </c>
      <c r="B314" s="1" t="s">
        <v>5352</v>
      </c>
      <c r="C314" t="str">
        <f>VLOOKUP($B314,Raw!$B$2:$DG$512,91,0)</f>
        <v>0</v>
      </c>
      <c r="D314" t="str">
        <f>VLOOKUP($B314,Raw!$B$2:$DG$512,92,0)</f>
        <v>0</v>
      </c>
      <c r="E314" t="str">
        <f>VLOOKUP($B314,Raw!$B$2:$DG$512,93,0)</f>
        <v>0</v>
      </c>
      <c r="F314" t="str">
        <f>VLOOKUP($B314,Raw!$B$2:$DG$512,94,0)</f>
        <v>0</v>
      </c>
      <c r="G314" t="str">
        <f>VLOOKUP($B314,Raw!$B$2:$DG$512,95,0)</f>
        <v>0</v>
      </c>
      <c r="H314" t="str">
        <f>VLOOKUP($B314,Raw!$B$2:$DG$512,96,0)</f>
        <v>0</v>
      </c>
    </row>
    <row r="315" spans="1:8" x14ac:dyDescent="0.3">
      <c r="A315" t="str">
        <f>INDEX(Raw!$B$2:$C$512,MATCH('DPMS - Breakup of AUM - NA'!$B315,Raw!$B$2:$B$512,0),2)</f>
        <v>INP000004847</v>
      </c>
      <c r="B315" s="1" t="s">
        <v>5370</v>
      </c>
      <c r="C315" t="str">
        <f>VLOOKUP($B315,Raw!$B$2:$DG$512,91,0)</f>
        <v>1.12</v>
      </c>
      <c r="D315" t="str">
        <f>VLOOKUP($B315,Raw!$B$2:$DG$512,92,0)</f>
        <v>5.07</v>
      </c>
      <c r="E315" t="str">
        <f>VLOOKUP($B315,Raw!$B$2:$DG$512,93,0)</f>
        <v>-3.95</v>
      </c>
      <c r="F315" t="str">
        <f>VLOOKUP($B315,Raw!$B$2:$DG$512,94,0)</f>
        <v>1.68</v>
      </c>
      <c r="G315" t="str">
        <f>VLOOKUP($B315,Raw!$B$2:$DG$512,95,0)</f>
        <v>5.63</v>
      </c>
      <c r="H315" t="str">
        <f>VLOOKUP($B315,Raw!$B$2:$DG$512,96,0)</f>
        <v>-3.95</v>
      </c>
    </row>
    <row r="316" spans="1:8" x14ac:dyDescent="0.3">
      <c r="A316" t="str">
        <f>INDEX(Raw!$B$2:$C$512,MATCH('DPMS - Breakup of AUM - NA'!$B316,Raw!$B$2:$B$512,0),2)</f>
        <v>INP000005067</v>
      </c>
      <c r="B316" s="1" t="s">
        <v>5396</v>
      </c>
      <c r="C316" t="str">
        <f>VLOOKUP($B316,Raw!$B$2:$DG$512,91,0)</f>
        <v>1.95</v>
      </c>
      <c r="D316" t="str">
        <f>VLOOKUP($B316,Raw!$B$2:$DG$512,92,0)</f>
        <v>0.01</v>
      </c>
      <c r="E316" t="str">
        <f>VLOOKUP($B316,Raw!$B$2:$DG$512,93,0)</f>
        <v>1.94</v>
      </c>
      <c r="F316" t="str">
        <f>VLOOKUP($B316,Raw!$B$2:$DG$512,94,0)</f>
        <v>1.95</v>
      </c>
      <c r="G316" t="str">
        <f>VLOOKUP($B316,Raw!$B$2:$DG$512,95,0)</f>
        <v>3.41</v>
      </c>
      <c r="H316" t="str">
        <f>VLOOKUP($B316,Raw!$B$2:$DG$512,96,0)</f>
        <v>-1.46</v>
      </c>
    </row>
    <row r="317" spans="1:8" x14ac:dyDescent="0.3">
      <c r="A317" t="str">
        <f>INDEX(Raw!$B$2:$C$512,MATCH('DPMS - Breakup of AUM - NA'!$B317,Raw!$B$2:$B$512,0),2)</f>
        <v>INP000005331</v>
      </c>
      <c r="B317" s="1" t="s">
        <v>5423</v>
      </c>
      <c r="C317" t="str">
        <f>VLOOKUP($B317,Raw!$B$2:$DG$512,91,0)</f>
        <v>0</v>
      </c>
      <c r="D317" t="str">
        <f>VLOOKUP($B317,Raw!$B$2:$DG$512,92,0)</f>
        <v>0</v>
      </c>
      <c r="E317" t="str">
        <f>VLOOKUP($B317,Raw!$B$2:$DG$512,93,0)</f>
        <v>0</v>
      </c>
      <c r="F317" t="str">
        <f>VLOOKUP($B317,Raw!$B$2:$DG$512,94,0)</f>
        <v>0</v>
      </c>
      <c r="G317" t="str">
        <f>VLOOKUP($B317,Raw!$B$2:$DG$512,95,0)</f>
        <v>0</v>
      </c>
      <c r="H317" t="str">
        <f>VLOOKUP($B317,Raw!$B$2:$DG$512,96,0)</f>
        <v>0</v>
      </c>
    </row>
    <row r="318" spans="1:8" x14ac:dyDescent="0.3">
      <c r="A318" t="str">
        <f>INDEX(Raw!$B$2:$C$512,MATCH('DPMS - Breakup of AUM - NA'!$B318,Raw!$B$2:$B$512,0),2)</f>
        <v>INP000000852</v>
      </c>
      <c r="B318" s="1" t="s">
        <v>5434</v>
      </c>
      <c r="C318" t="str">
        <f>VLOOKUP($B318,Raw!$B$2:$DG$512,91,0)</f>
        <v>311.2778</v>
      </c>
      <c r="D318" t="str">
        <f>VLOOKUP($B318,Raw!$B$2:$DG$512,92,0)</f>
        <v>667.2662</v>
      </c>
      <c r="E318" t="str">
        <f>VLOOKUP($B318,Raw!$B$2:$DG$512,93,0)</f>
        <v>-355.9884</v>
      </c>
      <c r="F318" t="str">
        <f>VLOOKUP($B318,Raw!$B$2:$DG$512,94,0)</f>
        <v>973.7861</v>
      </c>
      <c r="G318" t="str">
        <f>VLOOKUP($B318,Raw!$B$2:$DG$512,95,0)</f>
        <v>1254.1615</v>
      </c>
      <c r="H318" t="str">
        <f>VLOOKUP($B318,Raw!$B$2:$DG$512,96,0)</f>
        <v>-280.3754</v>
      </c>
    </row>
    <row r="319" spans="1:8" x14ac:dyDescent="0.3">
      <c r="A319" t="str">
        <f>INDEX(Raw!$B$2:$C$512,MATCH('DPMS - Breakup of AUM - NA'!$B319,Raw!$B$2:$B$512,0),2)</f>
        <v>INP000002940</v>
      </c>
      <c r="B319" s="1" t="s">
        <v>5473</v>
      </c>
      <c r="C319" t="str">
        <f>VLOOKUP($B319,Raw!$B$2:$DG$512,91,0)</f>
        <v>0</v>
      </c>
      <c r="D319" t="str">
        <f>VLOOKUP($B319,Raw!$B$2:$DG$512,92,0)</f>
        <v>0</v>
      </c>
      <c r="E319" t="str">
        <f>VLOOKUP($B319,Raw!$B$2:$DG$512,93,0)</f>
        <v>0</v>
      </c>
      <c r="F319" t="str">
        <f>VLOOKUP($B319,Raw!$B$2:$DG$512,94,0)</f>
        <v>0</v>
      </c>
      <c r="G319" t="str">
        <f>VLOOKUP($B319,Raw!$B$2:$DG$512,95,0)</f>
        <v>0</v>
      </c>
      <c r="H319" t="str">
        <f>VLOOKUP($B319,Raw!$B$2:$DG$512,96,0)</f>
        <v>0</v>
      </c>
    </row>
    <row r="320" spans="1:8" x14ac:dyDescent="0.3">
      <c r="A320" t="str">
        <f>INDEX(Raw!$B$2:$C$512,MATCH('DPMS - Breakup of AUM - NA'!$B320,Raw!$B$2:$B$512,0),2)</f>
        <v>INP000008543</v>
      </c>
      <c r="B320" s="1" t="s">
        <v>5488</v>
      </c>
      <c r="C320" t="str">
        <f>VLOOKUP($B320,Raw!$B$2:$DG$512,91,0)</f>
        <v>0</v>
      </c>
      <c r="D320" t="str">
        <f>VLOOKUP($B320,Raw!$B$2:$DG$512,92,0)</f>
        <v>0</v>
      </c>
      <c r="E320" t="str">
        <f>VLOOKUP($B320,Raw!$B$2:$DG$512,93,0)</f>
        <v>0</v>
      </c>
      <c r="F320" t="str">
        <f>VLOOKUP($B320,Raw!$B$2:$DG$512,94,0)</f>
        <v>0</v>
      </c>
      <c r="G320" t="str">
        <f>VLOOKUP($B320,Raw!$B$2:$DG$512,95,0)</f>
        <v>0</v>
      </c>
      <c r="H320" t="str">
        <f>VLOOKUP($B320,Raw!$B$2:$DG$512,96,0)</f>
        <v>0</v>
      </c>
    </row>
    <row r="321" spans="1:8" x14ac:dyDescent="0.3">
      <c r="A321" t="str">
        <f>INDEX(Raw!$B$2:$C$512,MATCH('DPMS - Breakup of AUM - NA'!$B321,Raw!$B$2:$B$512,0),2)</f>
        <v>INP000004185</v>
      </c>
      <c r="B321" s="1" t="s">
        <v>5496</v>
      </c>
      <c r="C321" t="str">
        <f>VLOOKUP($B321,Raw!$B$2:$DG$512,91,0)</f>
        <v>0</v>
      </c>
      <c r="D321" t="str">
        <f>VLOOKUP($B321,Raw!$B$2:$DG$512,92,0)</f>
        <v>0</v>
      </c>
      <c r="E321" t="str">
        <f>VLOOKUP($B321,Raw!$B$2:$DG$512,93,0)</f>
        <v>0</v>
      </c>
      <c r="F321" t="str">
        <f>VLOOKUP($B321,Raw!$B$2:$DG$512,94,0)</f>
        <v>0</v>
      </c>
      <c r="G321" t="str">
        <f>VLOOKUP($B321,Raw!$B$2:$DG$512,95,0)</f>
        <v>0</v>
      </c>
      <c r="H321" t="str">
        <f>VLOOKUP($B321,Raw!$B$2:$DG$512,96,0)</f>
        <v>0</v>
      </c>
    </row>
    <row r="322" spans="1:8" x14ac:dyDescent="0.3">
      <c r="A322" t="str">
        <f>INDEX(Raw!$B$2:$C$512,MATCH('DPMS - Breakup of AUM - NA'!$B322,Raw!$B$2:$B$512,0),2)</f>
        <v>INP000005926</v>
      </c>
      <c r="B322" s="1" t="s">
        <v>5509</v>
      </c>
      <c r="C322" t="str">
        <f>VLOOKUP($B322,Raw!$B$2:$DG$512,91,0)</f>
        <v>0</v>
      </c>
      <c r="D322" t="str">
        <f>VLOOKUP($B322,Raw!$B$2:$DG$512,92,0)</f>
        <v>0</v>
      </c>
      <c r="E322" t="str">
        <f>VLOOKUP($B322,Raw!$B$2:$DG$512,93,0)</f>
        <v>0</v>
      </c>
      <c r="F322" t="str">
        <f>VLOOKUP($B322,Raw!$B$2:$DG$512,94,0)</f>
        <v>0</v>
      </c>
      <c r="G322" t="str">
        <f>VLOOKUP($B322,Raw!$B$2:$DG$512,95,0)</f>
        <v>0</v>
      </c>
      <c r="H322" t="str">
        <f>VLOOKUP($B322,Raw!$B$2:$DG$512,96,0)</f>
        <v>0</v>
      </c>
    </row>
    <row r="323" spans="1:8" x14ac:dyDescent="0.3">
      <c r="A323" t="str">
        <f>INDEX(Raw!$B$2:$C$512,MATCH('DPMS - Breakup of AUM - NA'!$B323,Raw!$B$2:$B$512,0),2)</f>
        <v>INP000005786</v>
      </c>
      <c r="B323" s="1" t="s">
        <v>5517</v>
      </c>
      <c r="C323" t="str">
        <f>VLOOKUP($B323,Raw!$B$2:$DG$512,91,0)</f>
        <v>0</v>
      </c>
      <c r="D323" t="str">
        <f>VLOOKUP($B323,Raw!$B$2:$DG$512,92,0)</f>
        <v>0</v>
      </c>
      <c r="E323" t="str">
        <f>VLOOKUP($B323,Raw!$B$2:$DG$512,93,0)</f>
        <v>0</v>
      </c>
      <c r="F323" t="str">
        <f>VLOOKUP($B323,Raw!$B$2:$DG$512,94,0)</f>
        <v>0</v>
      </c>
      <c r="G323" t="str">
        <f>VLOOKUP($B323,Raw!$B$2:$DG$512,95,0)</f>
        <v>0</v>
      </c>
      <c r="H323" t="str">
        <f>VLOOKUP($B323,Raw!$B$2:$DG$512,96,0)</f>
        <v>0</v>
      </c>
    </row>
    <row r="324" spans="1:8" x14ac:dyDescent="0.3">
      <c r="A324" t="str">
        <f>INDEX(Raw!$B$2:$C$512,MATCH('DPMS - Breakup of AUM - NA'!$B324,Raw!$B$2:$B$512,0),2)</f>
        <v>INP000004748</v>
      </c>
      <c r="B324" s="1" t="s">
        <v>5529</v>
      </c>
      <c r="C324" t="str">
        <f>VLOOKUP($B324,Raw!$B$2:$DG$512,91,0)</f>
        <v>0</v>
      </c>
      <c r="D324" t="str">
        <f>VLOOKUP($B324,Raw!$B$2:$DG$512,92,0)</f>
        <v>0</v>
      </c>
      <c r="E324" t="str">
        <f>VLOOKUP($B324,Raw!$B$2:$DG$512,93,0)</f>
        <v>0</v>
      </c>
      <c r="F324" t="str">
        <f>VLOOKUP($B324,Raw!$B$2:$DG$512,94,0)</f>
        <v>0</v>
      </c>
      <c r="G324" t="str">
        <f>VLOOKUP($B324,Raw!$B$2:$DG$512,95,0)</f>
        <v>0</v>
      </c>
      <c r="H324" t="str">
        <f>VLOOKUP($B324,Raw!$B$2:$DG$512,96,0)</f>
        <v>0</v>
      </c>
    </row>
    <row r="325" spans="1:8" x14ac:dyDescent="0.3">
      <c r="A325" t="str">
        <f>INDEX(Raw!$B$2:$C$512,MATCH('DPMS - Breakup of AUM - NA'!$B325,Raw!$B$2:$B$512,0),2)</f>
        <v>INP300007341</v>
      </c>
      <c r="B325" s="1" t="s">
        <v>5539</v>
      </c>
      <c r="C325" t="str">
        <f>VLOOKUP($B325,Raw!$B$2:$DG$512,91,0)</f>
        <v>0</v>
      </c>
      <c r="D325" t="str">
        <f>VLOOKUP($B325,Raw!$B$2:$DG$512,92,0)</f>
        <v>0.58</v>
      </c>
      <c r="E325" t="str">
        <f>VLOOKUP($B325,Raw!$B$2:$DG$512,93,0)</f>
        <v>-0.58</v>
      </c>
      <c r="F325" t="str">
        <f>VLOOKUP($B325,Raw!$B$2:$DG$512,94,0)</f>
        <v>1.25</v>
      </c>
      <c r="G325" t="str">
        <f>VLOOKUP($B325,Raw!$B$2:$DG$512,95,0)</f>
        <v>0.58</v>
      </c>
      <c r="H325" t="str">
        <f>VLOOKUP($B325,Raw!$B$2:$DG$512,96,0)</f>
        <v>0.67</v>
      </c>
    </row>
    <row r="326" spans="1:8" x14ac:dyDescent="0.3">
      <c r="A326" t="str">
        <f>INDEX(Raw!$B$2:$C$512,MATCH('DPMS - Breakup of AUM - NA'!$B326,Raw!$B$2:$B$512,0),2)</f>
        <v>INP000008118</v>
      </c>
      <c r="B326" s="1" t="s">
        <v>5558</v>
      </c>
      <c r="C326" t="str">
        <f>VLOOKUP($B326,Raw!$B$2:$DG$512,91,0)</f>
        <v>0</v>
      </c>
      <c r="D326" t="str">
        <f>VLOOKUP($B326,Raw!$B$2:$DG$512,92,0)</f>
        <v>0</v>
      </c>
      <c r="E326" t="str">
        <f>VLOOKUP($B326,Raw!$B$2:$DG$512,93,0)</f>
        <v>0</v>
      </c>
      <c r="F326" t="str">
        <f>VLOOKUP($B326,Raw!$B$2:$DG$512,94,0)</f>
        <v>0</v>
      </c>
      <c r="G326" t="str">
        <f>VLOOKUP($B326,Raw!$B$2:$DG$512,95,0)</f>
        <v>0</v>
      </c>
      <c r="H326" t="str">
        <f>VLOOKUP($B326,Raw!$B$2:$DG$512,96,0)</f>
        <v>0</v>
      </c>
    </row>
    <row r="327" spans="1:8" x14ac:dyDescent="0.3">
      <c r="A327" t="str">
        <f>INDEX(Raw!$B$2:$C$512,MATCH('DPMS - Breakup of AUM - NA'!$B327,Raw!$B$2:$B$512,0),2)</f>
        <v>INP000005759</v>
      </c>
      <c r="B327" s="1" t="s">
        <v>5565</v>
      </c>
      <c r="C327" t="str">
        <f>VLOOKUP($B327,Raw!$B$2:$DG$512,91,0)</f>
        <v>0</v>
      </c>
      <c r="D327" t="str">
        <f>VLOOKUP($B327,Raw!$B$2:$DG$512,92,0)</f>
        <v>0</v>
      </c>
      <c r="E327" t="str">
        <f>VLOOKUP($B327,Raw!$B$2:$DG$512,93,0)</f>
        <v>0</v>
      </c>
      <c r="F327" t="str">
        <f>VLOOKUP($B327,Raw!$B$2:$DG$512,94,0)</f>
        <v>0</v>
      </c>
      <c r="G327" t="str">
        <f>VLOOKUP($B327,Raw!$B$2:$DG$512,95,0)</f>
        <v>0</v>
      </c>
      <c r="H327" t="str">
        <f>VLOOKUP($B327,Raw!$B$2:$DG$512,96,0)</f>
        <v>0</v>
      </c>
    </row>
    <row r="328" spans="1:8" x14ac:dyDescent="0.3">
      <c r="A328" t="str">
        <f>INDEX(Raw!$B$2:$C$512,MATCH('DPMS - Breakup of AUM - NA'!$B328,Raw!$B$2:$B$512,0),2)</f>
        <v>INP200007663</v>
      </c>
      <c r="B328" s="1" t="s">
        <v>5577</v>
      </c>
      <c r="C328" t="str">
        <f>VLOOKUP($B328,Raw!$B$2:$DG$512,91,0)</f>
        <v>0</v>
      </c>
      <c r="D328" t="str">
        <f>VLOOKUP($B328,Raw!$B$2:$DG$512,92,0)</f>
        <v>0</v>
      </c>
      <c r="E328" t="str">
        <f>VLOOKUP($B328,Raw!$B$2:$DG$512,93,0)</f>
        <v>0</v>
      </c>
      <c r="F328" t="str">
        <f>VLOOKUP($B328,Raw!$B$2:$DG$512,94,0)</f>
        <v>0</v>
      </c>
      <c r="G328" t="str">
        <f>VLOOKUP($B328,Raw!$B$2:$DG$512,95,0)</f>
        <v>0</v>
      </c>
      <c r="H328" t="str">
        <f>VLOOKUP($B328,Raw!$B$2:$DG$512,96,0)</f>
        <v>0</v>
      </c>
    </row>
    <row r="329" spans="1:8" x14ac:dyDescent="0.3">
      <c r="A329" t="str">
        <f>INDEX(Raw!$B$2:$C$512,MATCH('DPMS - Breakup of AUM - NA'!$B329,Raw!$B$2:$B$512,0),2)</f>
        <v>INP200007663</v>
      </c>
      <c r="B329" s="1" t="s">
        <v>5577</v>
      </c>
      <c r="C329" t="str">
        <f>VLOOKUP($B329,Raw!$B$2:$DG$512,91,0)</f>
        <v>0</v>
      </c>
      <c r="D329" t="str">
        <f>VLOOKUP($B329,Raw!$B$2:$DG$512,92,0)</f>
        <v>0</v>
      </c>
      <c r="E329" t="str">
        <f>VLOOKUP($B329,Raw!$B$2:$DG$512,93,0)</f>
        <v>0</v>
      </c>
      <c r="F329" t="str">
        <f>VLOOKUP($B329,Raw!$B$2:$DG$512,94,0)</f>
        <v>0</v>
      </c>
      <c r="G329" t="str">
        <f>VLOOKUP($B329,Raw!$B$2:$DG$512,95,0)</f>
        <v>0</v>
      </c>
      <c r="H329" t="str">
        <f>VLOOKUP($B329,Raw!$B$2:$DG$512,96,0)</f>
        <v>0</v>
      </c>
    </row>
    <row r="330" spans="1:8" x14ac:dyDescent="0.3">
      <c r="A330" t="str">
        <f>INDEX(Raw!$B$2:$C$512,MATCH('DPMS - Breakup of AUM - NA'!$B330,Raw!$B$2:$B$512,0),2)</f>
        <v>INP200007663</v>
      </c>
      <c r="B330" s="1" t="s">
        <v>5577</v>
      </c>
      <c r="C330" t="str">
        <f>VLOOKUP($B330,Raw!$B$2:$DG$512,91,0)</f>
        <v>0</v>
      </c>
      <c r="D330" t="str">
        <f>VLOOKUP($B330,Raw!$B$2:$DG$512,92,0)</f>
        <v>0</v>
      </c>
      <c r="E330" t="str">
        <f>VLOOKUP($B330,Raw!$B$2:$DG$512,93,0)</f>
        <v>0</v>
      </c>
      <c r="F330" t="str">
        <f>VLOOKUP($B330,Raw!$B$2:$DG$512,94,0)</f>
        <v>0</v>
      </c>
      <c r="G330" t="str">
        <f>VLOOKUP($B330,Raw!$B$2:$DG$512,95,0)</f>
        <v>0</v>
      </c>
      <c r="H330" t="str">
        <f>VLOOKUP($B330,Raw!$B$2:$DG$512,96,0)</f>
        <v>0</v>
      </c>
    </row>
    <row r="331" spans="1:8" x14ac:dyDescent="0.3">
      <c r="A331" t="str">
        <f>INDEX(Raw!$B$2:$C$512,MATCH('DPMS - Breakup of AUM - NA'!$B331,Raw!$B$2:$B$512,0),2)</f>
        <v>INP200007663</v>
      </c>
      <c r="B331" s="1" t="s">
        <v>5577</v>
      </c>
      <c r="C331" t="str">
        <f>VLOOKUP($B331,Raw!$B$2:$DG$512,91,0)</f>
        <v>0</v>
      </c>
      <c r="D331" t="str">
        <f>VLOOKUP($B331,Raw!$B$2:$DG$512,92,0)</f>
        <v>0</v>
      </c>
      <c r="E331" t="str">
        <f>VLOOKUP($B331,Raw!$B$2:$DG$512,93,0)</f>
        <v>0</v>
      </c>
      <c r="F331" t="str">
        <f>VLOOKUP($B331,Raw!$B$2:$DG$512,94,0)</f>
        <v>0</v>
      </c>
      <c r="G331" t="str">
        <f>VLOOKUP($B331,Raw!$B$2:$DG$512,95,0)</f>
        <v>0</v>
      </c>
      <c r="H331" t="str">
        <f>VLOOKUP($B331,Raw!$B$2:$DG$512,96,0)</f>
        <v>0</v>
      </c>
    </row>
    <row r="332" spans="1:8" x14ac:dyDescent="0.3">
      <c r="A332" t="str">
        <f>INDEX(Raw!$B$2:$C$512,MATCH('DPMS - Breakup of AUM - NA'!$B332,Raw!$B$2:$B$512,0),2)</f>
        <v>INP200007663</v>
      </c>
      <c r="B332" s="1" t="s">
        <v>5577</v>
      </c>
      <c r="C332" t="str">
        <f>VLOOKUP($B332,Raw!$B$2:$DG$512,91,0)</f>
        <v>0</v>
      </c>
      <c r="D332" t="str">
        <f>VLOOKUP($B332,Raw!$B$2:$DG$512,92,0)</f>
        <v>0</v>
      </c>
      <c r="E332" t="str">
        <f>VLOOKUP($B332,Raw!$B$2:$DG$512,93,0)</f>
        <v>0</v>
      </c>
      <c r="F332" t="str">
        <f>VLOOKUP($B332,Raw!$B$2:$DG$512,94,0)</f>
        <v>0</v>
      </c>
      <c r="G332" t="str">
        <f>VLOOKUP($B332,Raw!$B$2:$DG$512,95,0)</f>
        <v>0</v>
      </c>
      <c r="H332" t="str">
        <f>VLOOKUP($B332,Raw!$B$2:$DG$512,96,0)</f>
        <v>0</v>
      </c>
    </row>
    <row r="333" spans="1:8" x14ac:dyDescent="0.3">
      <c r="A333" t="str">
        <f>INDEX(Raw!$B$2:$C$512,MATCH('DPMS - Breakup of AUM - NA'!$B333,Raw!$B$2:$B$512,0),2)</f>
        <v>INP000007474</v>
      </c>
      <c r="B333" s="1" t="s">
        <v>5587</v>
      </c>
      <c r="C333" t="str">
        <f>VLOOKUP($B333,Raw!$B$2:$DG$512,91,0)</f>
        <v>0</v>
      </c>
      <c r="D333" t="str">
        <f>VLOOKUP($B333,Raw!$B$2:$DG$512,92,0)</f>
        <v>0</v>
      </c>
      <c r="E333" t="str">
        <f>VLOOKUP($B333,Raw!$B$2:$DG$512,93,0)</f>
        <v>0</v>
      </c>
      <c r="F333" t="str">
        <f>VLOOKUP($B333,Raw!$B$2:$DG$512,94,0)</f>
        <v>0</v>
      </c>
      <c r="G333" t="str">
        <f>VLOOKUP($B333,Raw!$B$2:$DG$512,95,0)</f>
        <v>0</v>
      </c>
      <c r="H333" t="str">
        <f>VLOOKUP($B333,Raw!$B$2:$DG$512,96,0)</f>
        <v>0</v>
      </c>
    </row>
    <row r="334" spans="1:8" x14ac:dyDescent="0.3">
      <c r="A334" t="str">
        <f>INDEX(Raw!$B$2:$C$512,MATCH('DPMS - Breakup of AUM - NA'!$B334,Raw!$B$2:$B$512,0),2)</f>
        <v>INP000004615</v>
      </c>
      <c r="B334" s="1" t="s">
        <v>5594</v>
      </c>
      <c r="C334" t="str">
        <f>VLOOKUP($B334,Raw!$B$2:$DG$512,91,0)</f>
        <v>0</v>
      </c>
      <c r="D334" t="str">
        <f>VLOOKUP($B334,Raw!$B$2:$DG$512,92,0)</f>
        <v>0</v>
      </c>
      <c r="E334" t="str">
        <f>VLOOKUP($B334,Raw!$B$2:$DG$512,93,0)</f>
        <v>0</v>
      </c>
      <c r="F334" t="str">
        <f>VLOOKUP($B334,Raw!$B$2:$DG$512,94,0)</f>
        <v>0.03</v>
      </c>
      <c r="G334" t="str">
        <f>VLOOKUP($B334,Raw!$B$2:$DG$512,95,0)</f>
        <v>0.01</v>
      </c>
      <c r="H334" t="str">
        <f>VLOOKUP($B334,Raw!$B$2:$DG$512,96,0)</f>
        <v>0.02</v>
      </c>
    </row>
    <row r="335" spans="1:8" x14ac:dyDescent="0.3">
      <c r="A335" t="str">
        <f>INDEX(Raw!$B$2:$C$512,MATCH('DPMS - Breakup of AUM - NA'!$B335,Raw!$B$2:$B$512,0),2)</f>
        <v>INP000006509</v>
      </c>
      <c r="B335" s="1" t="s">
        <v>5607</v>
      </c>
      <c r="C335" t="str">
        <f>VLOOKUP($B335,Raw!$B$2:$DG$512,91,0)</f>
        <v>0</v>
      </c>
      <c r="D335" t="str">
        <f>VLOOKUP($B335,Raw!$B$2:$DG$512,92,0)</f>
        <v>0</v>
      </c>
      <c r="E335" t="str">
        <f>VLOOKUP($B335,Raw!$B$2:$DG$512,93,0)</f>
        <v>0</v>
      </c>
      <c r="F335" t="str">
        <f>VLOOKUP($B335,Raw!$B$2:$DG$512,94,0)</f>
        <v>0</v>
      </c>
      <c r="G335" t="str">
        <f>VLOOKUP($B335,Raw!$B$2:$DG$512,95,0)</f>
        <v>0</v>
      </c>
      <c r="H335" t="str">
        <f>VLOOKUP($B335,Raw!$B$2:$DG$512,96,0)</f>
        <v>0</v>
      </c>
    </row>
    <row r="336" spans="1:8" x14ac:dyDescent="0.3">
      <c r="A336" t="str">
        <f>INDEX(Raw!$B$2:$C$512,MATCH('DPMS - Breakup of AUM - NA'!$B336,Raw!$B$2:$B$512,0),2)</f>
        <v>INP000006165</v>
      </c>
      <c r="B336" s="1" t="s">
        <v>5615</v>
      </c>
      <c r="C336" t="str">
        <f>VLOOKUP($B336,Raw!$B$2:$DG$512,91,0)</f>
        <v>0</v>
      </c>
      <c r="D336" t="str">
        <f>VLOOKUP($B336,Raw!$B$2:$DG$512,92,0)</f>
        <v>0</v>
      </c>
      <c r="E336" t="str">
        <f>VLOOKUP($B336,Raw!$B$2:$DG$512,93,0)</f>
        <v>0</v>
      </c>
      <c r="F336" t="str">
        <f>VLOOKUP($B336,Raw!$B$2:$DG$512,94,0)</f>
        <v>0</v>
      </c>
      <c r="G336" t="str">
        <f>VLOOKUP($B336,Raw!$B$2:$DG$512,95,0)</f>
        <v>0</v>
      </c>
      <c r="H336" t="str">
        <f>VLOOKUP($B336,Raw!$B$2:$DG$512,96,0)</f>
        <v>0</v>
      </c>
    </row>
    <row r="337" spans="1:8" x14ac:dyDescent="0.3">
      <c r="A337" t="str">
        <f>INDEX(Raw!$B$2:$C$512,MATCH('DPMS - Breakup of AUM - NA'!$B337,Raw!$B$2:$B$512,0),2)</f>
        <v>INP000006819</v>
      </c>
      <c r="B337" s="1" t="s">
        <v>5623</v>
      </c>
      <c r="C337" t="str">
        <f>VLOOKUP($B337,Raw!$B$2:$DG$512,91,0)</f>
        <v>0</v>
      </c>
      <c r="D337" t="str">
        <f>VLOOKUP($B337,Raw!$B$2:$DG$512,92,0)</f>
        <v>0</v>
      </c>
      <c r="E337" t="str">
        <f>VLOOKUP($B337,Raw!$B$2:$DG$512,93,0)</f>
        <v>0</v>
      </c>
      <c r="F337" t="str">
        <f>VLOOKUP($B337,Raw!$B$2:$DG$512,94,0)</f>
        <v>0</v>
      </c>
      <c r="G337" t="str">
        <f>VLOOKUP($B337,Raw!$B$2:$DG$512,95,0)</f>
        <v>0</v>
      </c>
      <c r="H337" t="str">
        <f>VLOOKUP($B337,Raw!$B$2:$DG$512,96,0)</f>
        <v>0</v>
      </c>
    </row>
    <row r="338" spans="1:8" x14ac:dyDescent="0.3">
      <c r="A338" t="str">
        <f>INDEX(Raw!$B$2:$C$512,MATCH('DPMS - Breakup of AUM - NA'!$B338,Raw!$B$2:$B$512,0),2)</f>
        <v>INP000006703</v>
      </c>
      <c r="B338" s="1" t="s">
        <v>5636</v>
      </c>
      <c r="C338" t="str">
        <f>VLOOKUP($B338,Raw!$B$2:$DG$512,91,0)</f>
        <v>0</v>
      </c>
      <c r="D338" t="str">
        <f>VLOOKUP($B338,Raw!$B$2:$DG$512,92,0)</f>
        <v>0</v>
      </c>
      <c r="E338" t="str">
        <f>VLOOKUP($B338,Raw!$B$2:$DG$512,93,0)</f>
        <v>0</v>
      </c>
      <c r="F338" t="str">
        <f>VLOOKUP($B338,Raw!$B$2:$DG$512,94,0)</f>
        <v>0</v>
      </c>
      <c r="G338" t="str">
        <f>VLOOKUP($B338,Raw!$B$2:$DG$512,95,0)</f>
        <v>0</v>
      </c>
      <c r="H338" t="str">
        <f>VLOOKUP($B338,Raw!$B$2:$DG$512,96,0)</f>
        <v>0</v>
      </c>
    </row>
    <row r="339" spans="1:8" x14ac:dyDescent="0.3">
      <c r="A339" t="str">
        <f>INDEX(Raw!$B$2:$C$512,MATCH('DPMS - Breakup of AUM - NA'!$B339,Raw!$B$2:$B$512,0),2)</f>
        <v>INP000008136</v>
      </c>
      <c r="B339" s="1" t="s">
        <v>5652</v>
      </c>
      <c r="C339" t="str">
        <f>VLOOKUP($B339,Raw!$B$2:$DG$512,91,0)</f>
        <v>0</v>
      </c>
      <c r="D339" t="str">
        <f>VLOOKUP($B339,Raw!$B$2:$DG$512,92,0)</f>
        <v>0</v>
      </c>
      <c r="E339" t="str">
        <f>VLOOKUP($B339,Raw!$B$2:$DG$512,93,0)</f>
        <v>0</v>
      </c>
      <c r="F339" t="str">
        <f>VLOOKUP($B339,Raw!$B$2:$DG$512,94,0)</f>
        <v>0</v>
      </c>
      <c r="G339" t="str">
        <f>VLOOKUP($B339,Raw!$B$2:$DG$512,95,0)</f>
        <v>0</v>
      </c>
      <c r="H339" t="str">
        <f>VLOOKUP($B339,Raw!$B$2:$DG$512,96,0)</f>
        <v>0</v>
      </c>
    </row>
    <row r="340" spans="1:8" x14ac:dyDescent="0.3">
      <c r="A340" t="str">
        <f>INDEX(Raw!$B$2:$C$512,MATCH('DPMS - Breakup of AUM - NA'!$B340,Raw!$B$2:$B$512,0),2)</f>
        <v>INP000004318</v>
      </c>
      <c r="B340" s="1" t="s">
        <v>5664</v>
      </c>
      <c r="C340" t="str">
        <f>VLOOKUP($B340,Raw!$B$2:$DG$512,91,0)</f>
        <v>0</v>
      </c>
      <c r="D340" t="str">
        <f>VLOOKUP($B340,Raw!$B$2:$DG$512,92,0)</f>
        <v>0</v>
      </c>
      <c r="E340" t="str">
        <f>VLOOKUP($B340,Raw!$B$2:$DG$512,93,0)</f>
        <v>0</v>
      </c>
      <c r="F340" t="str">
        <f>VLOOKUP($B340,Raw!$B$2:$DG$512,94,0)</f>
        <v>0</v>
      </c>
      <c r="G340" t="str">
        <f>VLOOKUP($B340,Raw!$B$2:$DG$512,95,0)</f>
        <v>0</v>
      </c>
      <c r="H340" t="str">
        <f>VLOOKUP($B340,Raw!$B$2:$DG$512,96,0)</f>
        <v>0</v>
      </c>
    </row>
    <row r="341" spans="1:8" x14ac:dyDescent="0.3">
      <c r="A341" t="str">
        <f>INDEX(Raw!$B$2:$C$512,MATCH('DPMS - Breakup of AUM - NA'!$B341,Raw!$B$2:$B$512,0),2)</f>
        <v>INP000004961</v>
      </c>
      <c r="B341" s="1" t="s">
        <v>5672</v>
      </c>
      <c r="C341" t="str">
        <f>VLOOKUP($B341,Raw!$B$2:$DG$512,91,0)</f>
        <v>0</v>
      </c>
      <c r="D341" t="str">
        <f>VLOOKUP($B341,Raw!$B$2:$DG$512,92,0)</f>
        <v>0</v>
      </c>
      <c r="E341" t="str">
        <f>VLOOKUP($B341,Raw!$B$2:$DG$512,93,0)</f>
        <v>0</v>
      </c>
      <c r="F341" t="str">
        <f>VLOOKUP($B341,Raw!$B$2:$DG$512,94,0)</f>
        <v>0</v>
      </c>
      <c r="G341" t="str">
        <f>VLOOKUP($B341,Raw!$B$2:$DG$512,95,0)</f>
        <v>0</v>
      </c>
      <c r="H341" t="str">
        <f>VLOOKUP($B341,Raw!$B$2:$DG$512,96,0)</f>
        <v>0</v>
      </c>
    </row>
    <row r="342" spans="1:8" x14ac:dyDescent="0.3">
      <c r="A342" t="str">
        <f>INDEX(Raw!$B$2:$C$512,MATCH('DPMS - Breakup of AUM - NA'!$B342,Raw!$B$2:$B$512,0),2)</f>
        <v>INP000008127</v>
      </c>
      <c r="B342" s="1" t="s">
        <v>5687</v>
      </c>
      <c r="C342" t="str">
        <f>VLOOKUP($B342,Raw!$B$2:$DG$512,91,0)</f>
        <v>0</v>
      </c>
      <c r="D342" t="str">
        <f>VLOOKUP($B342,Raw!$B$2:$DG$512,92,0)</f>
        <v>0</v>
      </c>
      <c r="E342" t="str">
        <f>VLOOKUP($B342,Raw!$B$2:$DG$512,93,0)</f>
        <v>0</v>
      </c>
      <c r="F342" t="str">
        <f>VLOOKUP($B342,Raw!$B$2:$DG$512,94,0)</f>
        <v>0</v>
      </c>
      <c r="G342" t="str">
        <f>VLOOKUP($B342,Raw!$B$2:$DG$512,95,0)</f>
        <v>0</v>
      </c>
      <c r="H342" t="str">
        <f>VLOOKUP($B342,Raw!$B$2:$DG$512,96,0)</f>
        <v>0</v>
      </c>
    </row>
    <row r="343" spans="1:8" x14ac:dyDescent="0.3">
      <c r="A343" t="str">
        <f>INDEX(Raw!$B$2:$C$512,MATCH('DPMS - Breakup of AUM - NA'!$B343,Raw!$B$2:$B$512,0),2)</f>
        <v>INP000006235</v>
      </c>
      <c r="B343" s="1" t="s">
        <v>5701</v>
      </c>
      <c r="C343" t="str">
        <f>VLOOKUP($B343,Raw!$B$2:$DG$512,91,0)</f>
        <v>0</v>
      </c>
      <c r="D343" t="str">
        <f>VLOOKUP($B343,Raw!$B$2:$DG$512,92,0)</f>
        <v>0</v>
      </c>
      <c r="E343" t="str">
        <f>VLOOKUP($B343,Raw!$B$2:$DG$512,93,0)</f>
        <v>0</v>
      </c>
      <c r="F343" t="str">
        <f>VLOOKUP($B343,Raw!$B$2:$DG$512,94,0)</f>
        <v>0</v>
      </c>
      <c r="G343" t="str">
        <f>VLOOKUP($B343,Raw!$B$2:$DG$512,95,0)</f>
        <v>0</v>
      </c>
      <c r="H343" t="str">
        <f>VLOOKUP($B343,Raw!$B$2:$DG$512,96,0)</f>
        <v>0</v>
      </c>
    </row>
    <row r="344" spans="1:8" x14ac:dyDescent="0.3">
      <c r="A344" t="str">
        <f>INDEX(Raw!$B$2:$C$512,MATCH('DPMS - Breakup of AUM - NA'!$B344,Raw!$B$2:$B$512,0),2)</f>
        <v>INP200007274</v>
      </c>
      <c r="B344" s="1" t="s">
        <v>5718</v>
      </c>
      <c r="C344" t="str">
        <f>VLOOKUP($B344,Raw!$B$2:$DG$512,91,0)</f>
        <v>70.86</v>
      </c>
      <c r="D344" t="str">
        <f>VLOOKUP($B344,Raw!$B$2:$DG$512,92,0)</f>
        <v>4.99</v>
      </c>
      <c r="E344" t="str">
        <f>VLOOKUP($B344,Raw!$B$2:$DG$512,93,0)</f>
        <v>65.87</v>
      </c>
      <c r="F344" t="str">
        <f>VLOOKUP($B344,Raw!$B$2:$DG$512,94,0)</f>
        <v>232.24</v>
      </c>
      <c r="G344" t="str">
        <f>VLOOKUP($B344,Raw!$B$2:$DG$512,95,0)</f>
        <v>19.1</v>
      </c>
      <c r="H344" t="str">
        <f>VLOOKUP($B344,Raw!$B$2:$DG$512,96,0)</f>
        <v>213.14</v>
      </c>
    </row>
    <row r="345" spans="1:8" x14ac:dyDescent="0.3">
      <c r="A345" t="str">
        <f>INDEX(Raw!$B$2:$C$512,MATCH('DPMS - Breakup of AUM - NA'!$B345,Raw!$B$2:$B$512,0),2)</f>
        <v>INP200007566</v>
      </c>
      <c r="B345" s="1" t="s">
        <v>5757</v>
      </c>
      <c r="C345" t="str">
        <f>VLOOKUP($B345,Raw!$B$2:$DG$512,91,0)</f>
        <v>0</v>
      </c>
      <c r="D345" t="str">
        <f>VLOOKUP($B345,Raw!$B$2:$DG$512,92,0)</f>
        <v>0</v>
      </c>
      <c r="E345" t="str">
        <f>VLOOKUP($B345,Raw!$B$2:$DG$512,93,0)</f>
        <v>0</v>
      </c>
      <c r="F345" t="str">
        <f>VLOOKUP($B345,Raw!$B$2:$DG$512,94,0)</f>
        <v>0</v>
      </c>
      <c r="G345" t="str">
        <f>VLOOKUP($B345,Raw!$B$2:$DG$512,95,0)</f>
        <v>0</v>
      </c>
      <c r="H345" t="str">
        <f>VLOOKUP($B345,Raw!$B$2:$DG$512,96,0)</f>
        <v>0</v>
      </c>
    </row>
    <row r="346" spans="1:8" x14ac:dyDescent="0.3">
      <c r="A346" t="str">
        <f>INDEX(Raw!$B$2:$C$512,MATCH('DPMS - Breakup of AUM - NA'!$B346,Raw!$B$2:$B$512,0),2)</f>
        <v>INP000006129</v>
      </c>
      <c r="B346" s="1" t="s">
        <v>5764</v>
      </c>
      <c r="C346" t="str">
        <f>VLOOKUP($B346,Raw!$B$2:$DG$512,91,0)</f>
        <v>0</v>
      </c>
      <c r="D346" t="str">
        <f>VLOOKUP($B346,Raw!$B$2:$DG$512,92,0)</f>
        <v>0</v>
      </c>
      <c r="E346" t="str">
        <f>VLOOKUP($B346,Raw!$B$2:$DG$512,93,0)</f>
        <v>0</v>
      </c>
      <c r="F346" t="str">
        <f>VLOOKUP($B346,Raw!$B$2:$DG$512,94,0)</f>
        <v>0</v>
      </c>
      <c r="G346" t="str">
        <f>VLOOKUP($B346,Raw!$B$2:$DG$512,95,0)</f>
        <v>0</v>
      </c>
      <c r="H346" t="str">
        <f>VLOOKUP($B346,Raw!$B$2:$DG$512,96,0)</f>
        <v>0</v>
      </c>
    </row>
    <row r="347" spans="1:8" x14ac:dyDescent="0.3">
      <c r="A347" t="str">
        <f>INDEX(Raw!$B$2:$C$512,MATCH('DPMS - Breakup of AUM - NA'!$B347,Raw!$B$2:$B$512,0),2)</f>
        <v>INP000007757</v>
      </c>
      <c r="B347" s="1" t="s">
        <v>5784</v>
      </c>
      <c r="C347" t="str">
        <f>VLOOKUP($B347,Raw!$B$2:$DG$512,91,0)</f>
        <v>0</v>
      </c>
      <c r="D347" t="str">
        <f>VLOOKUP($B347,Raw!$B$2:$DG$512,92,0)</f>
        <v>0</v>
      </c>
      <c r="E347" t="str">
        <f>VLOOKUP($B347,Raw!$B$2:$DG$512,93,0)</f>
        <v>0</v>
      </c>
      <c r="F347" t="str">
        <f>VLOOKUP($B347,Raw!$B$2:$DG$512,94,0)</f>
        <v>0</v>
      </c>
      <c r="G347" t="str">
        <f>VLOOKUP($B347,Raw!$B$2:$DG$512,95,0)</f>
        <v>0</v>
      </c>
      <c r="H347" t="str">
        <f>VLOOKUP($B347,Raw!$B$2:$DG$512,96,0)</f>
        <v>0</v>
      </c>
    </row>
    <row r="348" spans="1:8" x14ac:dyDescent="0.3">
      <c r="A348" t="str">
        <f>INDEX(Raw!$B$2:$C$512,MATCH('DPMS - Breakup of AUM - NA'!$B348,Raw!$B$2:$B$512,0),2)</f>
        <v>INP000003542</v>
      </c>
      <c r="B348" s="1" t="s">
        <v>5797</v>
      </c>
      <c r="C348" t="str">
        <f>VLOOKUP($B348,Raw!$B$2:$DG$512,91,0)</f>
        <v>1.04466</v>
      </c>
      <c r="D348" t="str">
        <f>VLOOKUP($B348,Raw!$B$2:$DG$512,92,0)</f>
        <v>9.28553</v>
      </c>
      <c r="E348" t="str">
        <f>VLOOKUP($B348,Raw!$B$2:$DG$512,93,0)</f>
        <v>-8.24087</v>
      </c>
      <c r="F348" t="str">
        <f>VLOOKUP($B348,Raw!$B$2:$DG$512,94,0)</f>
        <v>27.28963</v>
      </c>
      <c r="G348" t="str">
        <f>VLOOKUP($B348,Raw!$B$2:$DG$512,95,0)</f>
        <v>13.36721</v>
      </c>
      <c r="H348" t="str">
        <f>VLOOKUP($B348,Raw!$B$2:$DG$512,96,0)</f>
        <v>13.92242</v>
      </c>
    </row>
    <row r="349" spans="1:8" x14ac:dyDescent="0.3">
      <c r="A349" t="str">
        <f>INDEX(Raw!$B$2:$C$512,MATCH('DPMS - Breakup of AUM - NA'!$B349,Raw!$B$2:$B$512,0),2)</f>
        <v>INP000008598</v>
      </c>
      <c r="B349" s="1" t="s">
        <v>5814</v>
      </c>
      <c r="C349" t="str">
        <f>VLOOKUP($B349,Raw!$B$2:$DG$512,91,0)</f>
        <v>0</v>
      </c>
      <c r="D349" t="str">
        <f>VLOOKUP($B349,Raw!$B$2:$DG$512,92,0)</f>
        <v>0</v>
      </c>
      <c r="E349" t="str">
        <f>VLOOKUP($B349,Raw!$B$2:$DG$512,93,0)</f>
        <v>0</v>
      </c>
      <c r="F349" t="str">
        <f>VLOOKUP($B349,Raw!$B$2:$DG$512,94,0)</f>
        <v>0</v>
      </c>
      <c r="G349" t="str">
        <f>VLOOKUP($B349,Raw!$B$2:$DG$512,95,0)</f>
        <v>0</v>
      </c>
      <c r="H349" t="str">
        <f>VLOOKUP($B349,Raw!$B$2:$DG$512,96,0)</f>
        <v>0</v>
      </c>
    </row>
    <row r="350" spans="1:8" x14ac:dyDescent="0.3">
      <c r="A350" t="str">
        <f>INDEX(Raw!$B$2:$C$512,MATCH('DPMS - Breakup of AUM - NA'!$B350,Raw!$B$2:$B$512,0),2)</f>
        <v>INP000004623</v>
      </c>
      <c r="B350" s="1" t="s">
        <v>5823</v>
      </c>
      <c r="C350" t="str">
        <f>VLOOKUP($B350,Raw!$B$2:$DG$512,91,0)</f>
        <v>0</v>
      </c>
      <c r="D350" t="str">
        <f>VLOOKUP($B350,Raw!$B$2:$DG$512,92,0)</f>
        <v>0</v>
      </c>
      <c r="E350" t="str">
        <f>VLOOKUP($B350,Raw!$B$2:$DG$512,93,0)</f>
        <v>0</v>
      </c>
      <c r="F350" t="str">
        <f>VLOOKUP($B350,Raw!$B$2:$DG$512,94,0)</f>
        <v>0.8854</v>
      </c>
      <c r="G350" t="str">
        <f>VLOOKUP($B350,Raw!$B$2:$DG$512,95,0)</f>
        <v>0</v>
      </c>
      <c r="H350" t="str">
        <f>VLOOKUP($B350,Raw!$B$2:$DG$512,96,0)</f>
        <v>0.8854</v>
      </c>
    </row>
    <row r="351" spans="1:8" x14ac:dyDescent="0.3">
      <c r="A351" t="str">
        <f>INDEX(Raw!$B$2:$C$512,MATCH('DPMS - Breakup of AUM - NA'!$B351,Raw!$B$2:$B$512,0),2)</f>
        <v>INP000007304</v>
      </c>
      <c r="B351" s="1" t="s">
        <v>5843</v>
      </c>
      <c r="C351" t="str">
        <f>VLOOKUP($B351,Raw!$B$2:$DG$512,91,0)</f>
        <v>0</v>
      </c>
      <c r="D351" t="str">
        <f>VLOOKUP($B351,Raw!$B$2:$DG$512,92,0)</f>
        <v>0</v>
      </c>
      <c r="E351" t="str">
        <f>VLOOKUP($B351,Raw!$B$2:$DG$512,93,0)</f>
        <v>0</v>
      </c>
      <c r="F351" t="str">
        <f>VLOOKUP($B351,Raw!$B$2:$DG$512,94,0)</f>
        <v>0</v>
      </c>
      <c r="G351" t="str">
        <f>VLOOKUP($B351,Raw!$B$2:$DG$512,95,0)</f>
        <v>0</v>
      </c>
      <c r="H351" t="str">
        <f>VLOOKUP($B351,Raw!$B$2:$DG$512,96,0)</f>
        <v>0</v>
      </c>
    </row>
    <row r="352" spans="1:8" x14ac:dyDescent="0.3">
      <c r="A352" t="str">
        <f>INDEX(Raw!$B$2:$C$512,MATCH('DPMS - Breakup of AUM - NA'!$B352,Raw!$B$2:$B$512,0),2)</f>
        <v>INP000006271</v>
      </c>
      <c r="B352" s="1" t="s">
        <v>5851</v>
      </c>
      <c r="C352" t="str">
        <f>VLOOKUP($B352,Raw!$B$2:$DG$512,91,0)</f>
        <v>0</v>
      </c>
      <c r="D352" t="str">
        <f>VLOOKUP($B352,Raw!$B$2:$DG$512,92,0)</f>
        <v>0</v>
      </c>
      <c r="E352" t="str">
        <f>VLOOKUP($B352,Raw!$B$2:$DG$512,93,0)</f>
        <v>0</v>
      </c>
      <c r="F352" t="str">
        <f>VLOOKUP($B352,Raw!$B$2:$DG$512,94,0)</f>
        <v>0</v>
      </c>
      <c r="G352" t="str">
        <f>VLOOKUP($B352,Raw!$B$2:$DG$512,95,0)</f>
        <v>0</v>
      </c>
      <c r="H352" t="str">
        <f>VLOOKUP($B352,Raw!$B$2:$DG$512,96,0)</f>
        <v>0</v>
      </c>
    </row>
    <row r="353" spans="1:8" x14ac:dyDescent="0.3">
      <c r="A353" t="str">
        <f>INDEX(Raw!$B$2:$C$512,MATCH('DPMS - Breakup of AUM - NA'!$B353,Raw!$B$2:$B$512,0),2)</f>
        <v>INP000001082</v>
      </c>
      <c r="B353" s="1" t="s">
        <v>5874</v>
      </c>
      <c r="C353" t="str">
        <f>VLOOKUP($B353,Raw!$B$2:$DG$512,91,0)</f>
        <v>0</v>
      </c>
      <c r="D353" t="str">
        <f>VLOOKUP($B353,Raw!$B$2:$DG$512,92,0)</f>
        <v>0</v>
      </c>
      <c r="E353" t="str">
        <f>VLOOKUP($B353,Raw!$B$2:$DG$512,93,0)</f>
        <v>0</v>
      </c>
      <c r="F353" t="str">
        <f>VLOOKUP($B353,Raw!$B$2:$DG$512,94,0)</f>
        <v>0</v>
      </c>
      <c r="G353" t="str">
        <f>VLOOKUP($B353,Raw!$B$2:$DG$512,95,0)</f>
        <v>0</v>
      </c>
      <c r="H353" t="str">
        <f>VLOOKUP($B353,Raw!$B$2:$DG$512,96,0)</f>
        <v>0</v>
      </c>
    </row>
    <row r="354" spans="1:8" x14ac:dyDescent="0.3">
      <c r="A354" t="str">
        <f>INDEX(Raw!$B$2:$C$512,MATCH('DPMS - Breakup of AUM - NA'!$B354,Raw!$B$2:$B$512,0),2)</f>
        <v>INP000007988</v>
      </c>
      <c r="B354" s="1" t="s">
        <v>5897</v>
      </c>
      <c r="C354" t="str">
        <f>VLOOKUP($B354,Raw!$B$2:$DG$512,91,0)</f>
        <v>0</v>
      </c>
      <c r="D354" t="str">
        <f>VLOOKUP($B354,Raw!$B$2:$DG$512,92,0)</f>
        <v>0</v>
      </c>
      <c r="E354" t="str">
        <f>VLOOKUP($B354,Raw!$B$2:$DG$512,93,0)</f>
        <v>0</v>
      </c>
      <c r="F354" t="str">
        <f>VLOOKUP($B354,Raw!$B$2:$DG$512,94,0)</f>
        <v>0</v>
      </c>
      <c r="G354" t="str">
        <f>VLOOKUP($B354,Raw!$B$2:$DG$512,95,0)</f>
        <v>0</v>
      </c>
      <c r="H354" t="str">
        <f>VLOOKUP($B354,Raw!$B$2:$DG$512,96,0)</f>
        <v>0</v>
      </c>
    </row>
    <row r="355" spans="1:8" x14ac:dyDescent="0.3">
      <c r="A355" t="str">
        <f>INDEX(Raw!$B$2:$C$512,MATCH('DPMS - Breakup of AUM - NA'!$B355,Raw!$B$2:$B$512,0),2)</f>
        <v>INP000008011</v>
      </c>
      <c r="B355" s="1" t="s">
        <v>5917</v>
      </c>
      <c r="C355" t="str">
        <f>VLOOKUP($B355,Raw!$B$2:$DG$512,91,0)</f>
        <v>0</v>
      </c>
      <c r="D355" t="str">
        <f>VLOOKUP($B355,Raw!$B$2:$DG$512,92,0)</f>
        <v>0</v>
      </c>
      <c r="E355" t="str">
        <f>VLOOKUP($B355,Raw!$B$2:$DG$512,93,0)</f>
        <v>0</v>
      </c>
      <c r="F355" t="str">
        <f>VLOOKUP($B355,Raw!$B$2:$DG$512,94,0)</f>
        <v>0</v>
      </c>
      <c r="G355" t="str">
        <f>VLOOKUP($B355,Raw!$B$2:$DG$512,95,0)</f>
        <v>0</v>
      </c>
      <c r="H355" t="str">
        <f>VLOOKUP($B355,Raw!$B$2:$DG$512,96,0)</f>
        <v>0</v>
      </c>
    </row>
    <row r="356" spans="1:8" x14ac:dyDescent="0.3">
      <c r="A356" t="str">
        <f>INDEX(Raw!$B$2:$C$512,MATCH('DPMS - Breakup of AUM - NA'!$B356,Raw!$B$2:$B$512,0),2)</f>
        <v>INP000008181</v>
      </c>
      <c r="B356" s="1" t="s">
        <v>5930</v>
      </c>
      <c r="C356" t="str">
        <f>VLOOKUP($B356,Raw!$B$2:$DG$512,91,0)</f>
        <v>0</v>
      </c>
      <c r="D356" t="str">
        <f>VLOOKUP($B356,Raw!$B$2:$DG$512,92,0)</f>
        <v>0</v>
      </c>
      <c r="E356" t="str">
        <f>VLOOKUP($B356,Raw!$B$2:$DG$512,93,0)</f>
        <v>0</v>
      </c>
      <c r="F356" t="str">
        <f>VLOOKUP($B356,Raw!$B$2:$DG$512,94,0)</f>
        <v>0</v>
      </c>
      <c r="G356" t="str">
        <f>VLOOKUP($B356,Raw!$B$2:$DG$512,95,0)</f>
        <v>0</v>
      </c>
      <c r="H356" t="str">
        <f>VLOOKUP($B356,Raw!$B$2:$DG$512,96,0)</f>
        <v>0</v>
      </c>
    </row>
    <row r="357" spans="1:8" x14ac:dyDescent="0.3">
      <c r="A357" t="str">
        <f>INDEX(Raw!$B$2:$C$512,MATCH('DPMS - Breakup of AUM - NA'!$B357,Raw!$B$2:$B$512,0),2)</f>
        <v>INP300007712</v>
      </c>
      <c r="B357" s="1" t="s">
        <v>5939</v>
      </c>
      <c r="C357" t="str">
        <f>VLOOKUP($B357,Raw!$B$2:$DG$512,91,0)</f>
        <v>0</v>
      </c>
      <c r="D357" t="str">
        <f>VLOOKUP($B357,Raw!$B$2:$DG$512,92,0)</f>
        <v>0</v>
      </c>
      <c r="E357" t="str">
        <f>VLOOKUP($B357,Raw!$B$2:$DG$512,93,0)</f>
        <v>0</v>
      </c>
      <c r="F357" t="str">
        <f>VLOOKUP($B357,Raw!$B$2:$DG$512,94,0)</f>
        <v>0</v>
      </c>
      <c r="G357" t="str">
        <f>VLOOKUP($B357,Raw!$B$2:$DG$512,95,0)</f>
        <v>0</v>
      </c>
      <c r="H357" t="str">
        <f>VLOOKUP($B357,Raw!$B$2:$DG$512,96,0)</f>
        <v>0</v>
      </c>
    </row>
    <row r="358" spans="1:8" x14ac:dyDescent="0.3">
      <c r="A358" t="str">
        <f>INDEX(Raw!$B$2:$C$512,MATCH('DPMS - Breakup of AUM - NA'!$B358,Raw!$B$2:$B$512,0),2)</f>
        <v>INP000005795</v>
      </c>
      <c r="B358" s="1" t="s">
        <v>5947</v>
      </c>
      <c r="C358" t="str">
        <f>VLOOKUP($B358,Raw!$B$2:$DG$512,91,0)</f>
        <v>0</v>
      </c>
      <c r="D358" t="str">
        <f>VLOOKUP($B358,Raw!$B$2:$DG$512,92,0)</f>
        <v>0</v>
      </c>
      <c r="E358" t="str">
        <f>VLOOKUP($B358,Raw!$B$2:$DG$512,93,0)</f>
        <v>0</v>
      </c>
      <c r="F358" t="str">
        <f>VLOOKUP($B358,Raw!$B$2:$DG$512,94,0)</f>
        <v>0</v>
      </c>
      <c r="G358" t="str">
        <f>VLOOKUP($B358,Raw!$B$2:$DG$512,95,0)</f>
        <v>0</v>
      </c>
      <c r="H358" t="str">
        <f>VLOOKUP($B358,Raw!$B$2:$DG$512,96,0)</f>
        <v>0</v>
      </c>
    </row>
    <row r="359" spans="1:8" x14ac:dyDescent="0.3">
      <c r="A359" t="str">
        <f>INDEX(Raw!$B$2:$C$512,MATCH('DPMS - Breakup of AUM - NA'!$B359,Raw!$B$2:$B$512,0),2)</f>
        <v>INP000002692</v>
      </c>
      <c r="B359" s="1" t="s">
        <v>5964</v>
      </c>
      <c r="C359" t="str">
        <f>VLOOKUP($B359,Raw!$B$2:$DG$512,91,0)</f>
        <v>3</v>
      </c>
      <c r="D359" t="str">
        <f>VLOOKUP($B359,Raw!$B$2:$DG$512,92,0)</f>
        <v>0.001</v>
      </c>
      <c r="E359" t="str">
        <f>VLOOKUP($B359,Raw!$B$2:$DG$512,93,0)</f>
        <v>2.999</v>
      </c>
      <c r="F359" t="str">
        <f>VLOOKUP($B359,Raw!$B$2:$DG$512,94,0)</f>
        <v>3</v>
      </c>
      <c r="G359" t="str">
        <f>VLOOKUP($B359,Raw!$B$2:$DG$512,95,0)</f>
        <v>0.001</v>
      </c>
      <c r="H359" t="str">
        <f>VLOOKUP($B359,Raw!$B$2:$DG$512,96,0)</f>
        <v>2.999</v>
      </c>
    </row>
    <row r="360" spans="1:8" x14ac:dyDescent="0.3">
      <c r="A360" t="str">
        <f>INDEX(Raw!$B$2:$C$512,MATCH('DPMS - Breakup of AUM - NA'!$B360,Raw!$B$2:$B$512,0),2)</f>
        <v>INP000006068</v>
      </c>
      <c r="B360" s="1" t="s">
        <v>5986</v>
      </c>
      <c r="C360" t="str">
        <f>VLOOKUP($B360,Raw!$B$2:$DG$512,91,0)</f>
        <v>0</v>
      </c>
      <c r="D360" t="str">
        <f>VLOOKUP($B360,Raw!$B$2:$DG$512,92,0)</f>
        <v>0</v>
      </c>
      <c r="E360" t="str">
        <f>VLOOKUP($B360,Raw!$B$2:$DG$512,93,0)</f>
        <v>0</v>
      </c>
      <c r="F360" t="str">
        <f>VLOOKUP($B360,Raw!$B$2:$DG$512,94,0)</f>
        <v>0</v>
      </c>
      <c r="G360" t="str">
        <f>VLOOKUP($B360,Raw!$B$2:$DG$512,95,0)</f>
        <v>0</v>
      </c>
      <c r="H360" t="str">
        <f>VLOOKUP($B360,Raw!$B$2:$DG$512,96,0)</f>
        <v>0</v>
      </c>
    </row>
    <row r="361" spans="1:8" x14ac:dyDescent="0.3">
      <c r="A361" t="str">
        <f>INDEX(Raw!$B$2:$C$512,MATCH('DPMS - Breakup of AUM - NA'!$B361,Raw!$B$2:$B$512,0),2)</f>
        <v>INP000008020</v>
      </c>
      <c r="B361" s="1" t="s">
        <v>6005</v>
      </c>
      <c r="C361" t="str">
        <f>VLOOKUP($B361,Raw!$B$2:$DG$512,91,0)</f>
        <v>0</v>
      </c>
      <c r="D361" t="str">
        <f>VLOOKUP($B361,Raw!$B$2:$DG$512,92,0)</f>
        <v>0</v>
      </c>
      <c r="E361" t="str">
        <f>VLOOKUP($B361,Raw!$B$2:$DG$512,93,0)</f>
        <v>0</v>
      </c>
      <c r="F361" t="str">
        <f>VLOOKUP($B361,Raw!$B$2:$DG$512,94,0)</f>
        <v>0</v>
      </c>
      <c r="G361" t="str">
        <f>VLOOKUP($B361,Raw!$B$2:$DG$512,95,0)</f>
        <v>0</v>
      </c>
      <c r="H361" t="str">
        <f>VLOOKUP($B361,Raw!$B$2:$DG$512,96,0)</f>
        <v>0</v>
      </c>
    </row>
    <row r="362" spans="1:8" x14ac:dyDescent="0.3">
      <c r="A362" t="str">
        <f>INDEX(Raw!$B$2:$C$512,MATCH('DPMS - Breakup of AUM - NA'!$B362,Raw!$B$2:$B$512,0),2)</f>
        <v>INP000004490</v>
      </c>
      <c r="B362" s="1" t="s">
        <v>6030</v>
      </c>
      <c r="C362" t="str">
        <f>VLOOKUP($B362,Raw!$B$2:$DG$512,91,0)</f>
        <v>0</v>
      </c>
      <c r="D362" t="str">
        <f>VLOOKUP($B362,Raw!$B$2:$DG$512,92,0)</f>
        <v>0</v>
      </c>
      <c r="E362" t="str">
        <f>VLOOKUP($B362,Raw!$B$2:$DG$512,93,0)</f>
        <v>0</v>
      </c>
      <c r="F362" t="str">
        <f>VLOOKUP($B362,Raw!$B$2:$DG$512,94,0)</f>
        <v>0</v>
      </c>
      <c r="G362" t="str">
        <f>VLOOKUP($B362,Raw!$B$2:$DG$512,95,0)</f>
        <v>0</v>
      </c>
      <c r="H362" t="str">
        <f>VLOOKUP($B362,Raw!$B$2:$DG$512,96,0)</f>
        <v>0</v>
      </c>
    </row>
    <row r="363" spans="1:8" x14ac:dyDescent="0.3">
      <c r="A363" t="str">
        <f>INDEX(Raw!$B$2:$C$512,MATCH('DPMS - Breakup of AUM - NA'!$B363,Raw!$B$2:$B$512,0),2)</f>
        <v>INP000005133</v>
      </c>
      <c r="B363" s="1" t="s">
        <v>6036</v>
      </c>
      <c r="C363" t="str">
        <f>VLOOKUP($B363,Raw!$B$2:$DG$512,91,0)</f>
        <v>0</v>
      </c>
      <c r="D363" t="str">
        <f>VLOOKUP($B363,Raw!$B$2:$DG$512,92,0)</f>
        <v>0</v>
      </c>
      <c r="E363" t="str">
        <f>VLOOKUP($B363,Raw!$B$2:$DG$512,93,0)</f>
        <v>0</v>
      </c>
      <c r="F363" t="str">
        <f>VLOOKUP($B363,Raw!$B$2:$DG$512,94,0)</f>
        <v>0</v>
      </c>
      <c r="G363" t="str">
        <f>VLOOKUP($B363,Raw!$B$2:$DG$512,95,0)</f>
        <v>0</v>
      </c>
      <c r="H363" t="str">
        <f>VLOOKUP($B363,Raw!$B$2:$DG$512,96,0)</f>
        <v>0</v>
      </c>
    </row>
    <row r="364" spans="1:8" x14ac:dyDescent="0.3">
      <c r="A364" t="str">
        <f>INDEX(Raw!$B$2:$C$512,MATCH('DPMS - Breakup of AUM - NA'!$B364,Raw!$B$2:$B$512,0),2)</f>
        <v>INP000000795</v>
      </c>
      <c r="B364" s="1" t="s">
        <v>6043</v>
      </c>
      <c r="C364" t="str">
        <f>VLOOKUP($B364,Raw!$B$2:$DG$512,91,0)</f>
        <v>0</v>
      </c>
      <c r="D364" t="str">
        <f>VLOOKUP($B364,Raw!$B$2:$DG$512,92,0)</f>
        <v>0</v>
      </c>
      <c r="E364" t="str">
        <f>VLOOKUP($B364,Raw!$B$2:$DG$512,93,0)</f>
        <v>0</v>
      </c>
      <c r="F364" t="str">
        <f>VLOOKUP($B364,Raw!$B$2:$DG$512,94,0)</f>
        <v>50.48</v>
      </c>
      <c r="G364" t="str">
        <f>VLOOKUP($B364,Raw!$B$2:$DG$512,95,0)</f>
        <v>18.75</v>
      </c>
      <c r="H364" t="str">
        <f>VLOOKUP($B364,Raw!$B$2:$DG$512,96,0)</f>
        <v>31.73</v>
      </c>
    </row>
    <row r="365" spans="1:8" x14ac:dyDescent="0.3">
      <c r="A365" t="str">
        <f>INDEX(Raw!$B$2:$C$512,MATCH('DPMS - Breakup of AUM - NA'!$B365,Raw!$B$2:$B$512,0),2)</f>
        <v>INP000008109</v>
      </c>
      <c r="B365" s="1" t="s">
        <v>6055</v>
      </c>
      <c r="C365" t="str">
        <f>VLOOKUP($B365,Raw!$B$2:$DG$512,91,0)</f>
        <v>0</v>
      </c>
      <c r="D365" t="str">
        <f>VLOOKUP($B365,Raw!$B$2:$DG$512,92,0)</f>
        <v>0</v>
      </c>
      <c r="E365" t="str">
        <f>VLOOKUP($B365,Raw!$B$2:$DG$512,93,0)</f>
        <v>0</v>
      </c>
      <c r="F365" t="str">
        <f>VLOOKUP($B365,Raw!$B$2:$DG$512,94,0)</f>
        <v>0</v>
      </c>
      <c r="G365" t="str">
        <f>VLOOKUP($B365,Raw!$B$2:$DG$512,95,0)</f>
        <v>0</v>
      </c>
      <c r="H365" t="str">
        <f>VLOOKUP($B365,Raw!$B$2:$DG$512,96,0)</f>
        <v>0</v>
      </c>
    </row>
    <row r="366" spans="1:8" x14ac:dyDescent="0.3">
      <c r="A366" t="str">
        <f>INDEX(Raw!$B$2:$C$512,MATCH('DPMS - Breakup of AUM - NA'!$B366,Raw!$B$2:$B$512,0),2)</f>
        <v>INP000005141</v>
      </c>
      <c r="B366" s="1" t="s">
        <v>6068</v>
      </c>
      <c r="C366" t="str">
        <f>VLOOKUP($B366,Raw!$B$2:$DG$512,91,0)</f>
        <v>0</v>
      </c>
      <c r="D366" t="str">
        <f>VLOOKUP($B366,Raw!$B$2:$DG$512,92,0)</f>
        <v>0</v>
      </c>
      <c r="E366" t="str">
        <f>VLOOKUP($B366,Raw!$B$2:$DG$512,93,0)</f>
        <v>0</v>
      </c>
      <c r="F366" t="str">
        <f>VLOOKUP($B366,Raw!$B$2:$DG$512,94,0)</f>
        <v>0</v>
      </c>
      <c r="G366" t="str">
        <f>VLOOKUP($B366,Raw!$B$2:$DG$512,95,0)</f>
        <v>0</v>
      </c>
      <c r="H366" t="str">
        <f>VLOOKUP($B366,Raw!$B$2:$DG$512,96,0)</f>
        <v>0</v>
      </c>
    </row>
    <row r="367" spans="1:8" x14ac:dyDescent="0.3">
      <c r="A367" t="str">
        <f>INDEX(Raw!$B$2:$C$512,MATCH('DPMS - Breakup of AUM - NA'!$B367,Raw!$B$2:$B$512,0),2)</f>
        <v>INP000008251</v>
      </c>
      <c r="B367" s="1" t="s">
        <v>6074</v>
      </c>
      <c r="C367" t="str">
        <f>VLOOKUP($B367,Raw!$B$2:$DG$512,91,0)</f>
        <v>0</v>
      </c>
      <c r="D367" t="str">
        <f>VLOOKUP($B367,Raw!$B$2:$DG$512,92,0)</f>
        <v>0</v>
      </c>
      <c r="E367" t="str">
        <f>VLOOKUP($B367,Raw!$B$2:$DG$512,93,0)</f>
        <v>0</v>
      </c>
      <c r="F367" t="str">
        <f>VLOOKUP($B367,Raw!$B$2:$DG$512,94,0)</f>
        <v>0</v>
      </c>
      <c r="G367" t="str">
        <f>VLOOKUP($B367,Raw!$B$2:$DG$512,95,0)</f>
        <v>0</v>
      </c>
      <c r="H367" t="str">
        <f>VLOOKUP($B367,Raw!$B$2:$DG$512,96,0)</f>
        <v>0</v>
      </c>
    </row>
    <row r="368" spans="1:8" x14ac:dyDescent="0.3">
      <c r="A368" t="str">
        <f>INDEX(Raw!$B$2:$C$512,MATCH('DPMS - Breakup of AUM - NA'!$B368,Raw!$B$2:$B$512,0),2)</f>
        <v>INP000008446</v>
      </c>
      <c r="B368" s="1" t="s">
        <v>6092</v>
      </c>
      <c r="C368" t="str">
        <f>VLOOKUP($B368,Raw!$B$2:$DG$512,91,0)</f>
        <v>0</v>
      </c>
      <c r="D368" t="str">
        <f>VLOOKUP($B368,Raw!$B$2:$DG$512,92,0)</f>
        <v>0</v>
      </c>
      <c r="E368" t="str">
        <f>VLOOKUP($B368,Raw!$B$2:$DG$512,93,0)</f>
        <v>0</v>
      </c>
      <c r="F368" t="str">
        <f>VLOOKUP($B368,Raw!$B$2:$DG$512,94,0)</f>
        <v>0</v>
      </c>
      <c r="G368" t="str">
        <f>VLOOKUP($B368,Raw!$B$2:$DG$512,95,0)</f>
        <v>0</v>
      </c>
      <c r="H368" t="str">
        <f>VLOOKUP($B368,Raw!$B$2:$DG$512,96,0)</f>
        <v>0</v>
      </c>
    </row>
    <row r="369" spans="1:8" x14ac:dyDescent="0.3">
      <c r="A369" t="str">
        <f>INDEX(Raw!$B$2:$C$512,MATCH('DPMS - Breakup of AUM - NA'!$B369,Raw!$B$2:$B$512,0),2)</f>
        <v>INP000004656</v>
      </c>
      <c r="B369" s="1" t="s">
        <v>6097</v>
      </c>
      <c r="C369" t="str">
        <f>VLOOKUP($B369,Raw!$B$2:$DG$512,91,0)</f>
        <v>0</v>
      </c>
      <c r="D369" t="str">
        <f>VLOOKUP($B369,Raw!$B$2:$DG$512,92,0)</f>
        <v>0</v>
      </c>
      <c r="E369" t="str">
        <f>VLOOKUP($B369,Raw!$B$2:$DG$512,93,0)</f>
        <v>0</v>
      </c>
      <c r="F369" t="str">
        <f>VLOOKUP($B369,Raw!$B$2:$DG$512,94,0)</f>
        <v>0</v>
      </c>
      <c r="G369" t="str">
        <f>VLOOKUP($B369,Raw!$B$2:$DG$512,95,0)</f>
        <v>0</v>
      </c>
      <c r="H369" t="str">
        <f>VLOOKUP($B369,Raw!$B$2:$DG$512,96,0)</f>
        <v>0</v>
      </c>
    </row>
    <row r="370" spans="1:8" x14ac:dyDescent="0.3">
      <c r="A370" t="str">
        <f>INDEX(Raw!$B$2:$C$512,MATCH('DPMS - Breakup of AUM - NA'!$B370,Raw!$B$2:$B$512,0),2)</f>
        <v>INP200007353</v>
      </c>
      <c r="B370" s="1" t="s">
        <v>6116</v>
      </c>
      <c r="C370" t="str">
        <f>VLOOKUP($B370,Raw!$B$2:$DG$512,91,0)</f>
        <v>0</v>
      </c>
      <c r="D370" t="str">
        <f>VLOOKUP($B370,Raw!$B$2:$DG$512,92,0)</f>
        <v>0</v>
      </c>
      <c r="E370" t="str">
        <f>VLOOKUP($B370,Raw!$B$2:$DG$512,93,0)</f>
        <v>0</v>
      </c>
      <c r="F370" t="str">
        <f>VLOOKUP($B370,Raw!$B$2:$DG$512,94,0)</f>
        <v>0</v>
      </c>
      <c r="G370" t="str">
        <f>VLOOKUP($B370,Raw!$B$2:$DG$512,95,0)</f>
        <v>0</v>
      </c>
      <c r="H370" t="str">
        <f>VLOOKUP($B370,Raw!$B$2:$DG$512,96,0)</f>
        <v>0</v>
      </c>
    </row>
    <row r="371" spans="1:8" x14ac:dyDescent="0.3">
      <c r="A371" t="str">
        <f>INDEX(Raw!$B$2:$C$512,MATCH('DPMS - Breakup of AUM - NA'!$B371,Raw!$B$2:$B$512,0),2)</f>
        <v>INP000007748</v>
      </c>
      <c r="B371" s="1" t="s">
        <v>6133</v>
      </c>
      <c r="C371" t="str">
        <f>VLOOKUP($B371,Raw!$B$2:$DG$512,91,0)</f>
        <v>0</v>
      </c>
      <c r="D371" t="str">
        <f>VLOOKUP($B371,Raw!$B$2:$DG$512,92,0)</f>
        <v>0</v>
      </c>
      <c r="E371" t="str">
        <f>VLOOKUP($B371,Raw!$B$2:$DG$512,93,0)</f>
        <v>0</v>
      </c>
      <c r="F371" t="str">
        <f>VLOOKUP($B371,Raw!$B$2:$DG$512,94,0)</f>
        <v>0</v>
      </c>
      <c r="G371" t="str">
        <f>VLOOKUP($B371,Raw!$B$2:$DG$512,95,0)</f>
        <v>0</v>
      </c>
      <c r="H371" t="str">
        <f>VLOOKUP($B371,Raw!$B$2:$DG$512,96,0)</f>
        <v>0</v>
      </c>
    </row>
    <row r="372" spans="1:8" x14ac:dyDescent="0.3">
      <c r="A372" t="str">
        <f>INDEX(Raw!$B$2:$C$512,MATCH('DPMS - Breakup of AUM - NA'!$B372,Raw!$B$2:$B$512,0),2)</f>
        <v>INP000008002</v>
      </c>
      <c r="B372" s="1" t="s">
        <v>6142</v>
      </c>
      <c r="C372" t="str">
        <f>VLOOKUP($B372,Raw!$B$2:$DG$512,91,0)</f>
        <v>0</v>
      </c>
      <c r="D372" t="str">
        <f>VLOOKUP($B372,Raw!$B$2:$DG$512,92,0)</f>
        <v>0</v>
      </c>
      <c r="E372" t="str">
        <f>VLOOKUP($B372,Raw!$B$2:$DG$512,93,0)</f>
        <v>0</v>
      </c>
      <c r="F372" t="str">
        <f>VLOOKUP($B372,Raw!$B$2:$DG$512,94,0)</f>
        <v>0</v>
      </c>
      <c r="G372" t="str">
        <f>VLOOKUP($B372,Raw!$B$2:$DG$512,95,0)</f>
        <v>0</v>
      </c>
      <c r="H372" t="str">
        <f>VLOOKUP($B372,Raw!$B$2:$DG$512,96,0)</f>
        <v>0</v>
      </c>
    </row>
    <row r="373" spans="1:8" x14ac:dyDescent="0.3">
      <c r="A373" t="str">
        <f>INDEX(Raw!$B$2:$C$512,MATCH('DPMS - Breakup of AUM - NA'!$B373,Raw!$B$2:$B$512,0),2)</f>
        <v>INP000001843</v>
      </c>
      <c r="B373" s="1" t="s">
        <v>6147</v>
      </c>
      <c r="C373" t="str">
        <f>VLOOKUP($B373,Raw!$B$2:$DG$512,91,0)</f>
        <v>56.81</v>
      </c>
      <c r="D373" t="str">
        <f>VLOOKUP($B373,Raw!$B$2:$DG$512,92,0)</f>
        <v>86.76</v>
      </c>
      <c r="E373" t="str">
        <f>VLOOKUP($B373,Raw!$B$2:$DG$512,93,0)</f>
        <v>-29.95</v>
      </c>
      <c r="F373" t="str">
        <f>VLOOKUP($B373,Raw!$B$2:$DG$512,94,0)</f>
        <v>337.05</v>
      </c>
      <c r="G373" t="str">
        <f>VLOOKUP($B373,Raw!$B$2:$DG$512,95,0)</f>
        <v>258.51</v>
      </c>
      <c r="H373" t="str">
        <f>VLOOKUP($B373,Raw!$B$2:$DG$512,96,0)</f>
        <v>78.54</v>
      </c>
    </row>
    <row r="374" spans="1:8" x14ac:dyDescent="0.3">
      <c r="A374" t="str">
        <f>INDEX(Raw!$B$2:$C$512,MATCH('DPMS - Breakup of AUM - NA'!$B374,Raw!$B$2:$B$512,0),2)</f>
        <v>INP000002254</v>
      </c>
      <c r="B374" s="1" t="s">
        <v>6184</v>
      </c>
      <c r="C374" t="str">
        <f>VLOOKUP($B374,Raw!$B$2:$DG$512,91,0)</f>
        <v>0</v>
      </c>
      <c r="D374" t="str">
        <f>VLOOKUP($B374,Raw!$B$2:$DG$512,92,0)</f>
        <v>0</v>
      </c>
      <c r="E374" t="str">
        <f>VLOOKUP($B374,Raw!$B$2:$DG$512,93,0)</f>
        <v>0</v>
      </c>
      <c r="F374" t="str">
        <f>VLOOKUP($B374,Raw!$B$2:$DG$512,94,0)</f>
        <v>0</v>
      </c>
      <c r="G374" t="str">
        <f>VLOOKUP($B374,Raw!$B$2:$DG$512,95,0)</f>
        <v>0</v>
      </c>
      <c r="H374" t="str">
        <f>VLOOKUP($B374,Raw!$B$2:$DG$512,96,0)</f>
        <v>0</v>
      </c>
    </row>
    <row r="375" spans="1:8" x14ac:dyDescent="0.3">
      <c r="A375" t="str">
        <f>INDEX(Raw!$B$2:$C$512,MATCH('DPMS - Breakup of AUM - NA'!$B375,Raw!$B$2:$B$512,0),2)</f>
        <v>INP000004268</v>
      </c>
      <c r="B375" s="1" t="s">
        <v>6197</v>
      </c>
      <c r="C375" t="str">
        <f>VLOOKUP($B375,Raw!$B$2:$DG$512,91,0)</f>
        <v>0</v>
      </c>
      <c r="D375" t="str">
        <f>VLOOKUP($B375,Raw!$B$2:$DG$512,92,0)</f>
        <v>0</v>
      </c>
      <c r="E375" t="str">
        <f>VLOOKUP($B375,Raw!$B$2:$DG$512,93,0)</f>
        <v>0</v>
      </c>
      <c r="F375" t="str">
        <f>VLOOKUP($B375,Raw!$B$2:$DG$512,94,0)</f>
        <v>0</v>
      </c>
      <c r="G375" t="str">
        <f>VLOOKUP($B375,Raw!$B$2:$DG$512,95,0)</f>
        <v>0</v>
      </c>
      <c r="H375" t="str">
        <f>VLOOKUP($B375,Raw!$B$2:$DG$512,96,0)</f>
        <v>0</v>
      </c>
    </row>
    <row r="376" spans="1:8" x14ac:dyDescent="0.3">
      <c r="A376" t="str">
        <f>INDEX(Raw!$B$2:$C$512,MATCH('DPMS - Breakup of AUM - NA'!$B376,Raw!$B$2:$B$512,0),2)</f>
        <v>INP000005838</v>
      </c>
      <c r="B376" s="1" t="s">
        <v>6204</v>
      </c>
      <c r="C376" t="str">
        <f>VLOOKUP($B376,Raw!$B$2:$DG$512,91,0)</f>
        <v>0</v>
      </c>
      <c r="D376" t="str">
        <f>VLOOKUP($B376,Raw!$B$2:$DG$512,92,0)</f>
        <v>0</v>
      </c>
      <c r="E376" t="str">
        <f>VLOOKUP($B376,Raw!$B$2:$DG$512,93,0)</f>
        <v>0</v>
      </c>
      <c r="F376" t="str">
        <f>VLOOKUP($B376,Raw!$B$2:$DG$512,94,0)</f>
        <v>0</v>
      </c>
      <c r="G376" t="str">
        <f>VLOOKUP($B376,Raw!$B$2:$DG$512,95,0)</f>
        <v>0</v>
      </c>
      <c r="H376" t="str">
        <f>VLOOKUP($B376,Raw!$B$2:$DG$512,96,0)</f>
        <v>0</v>
      </c>
    </row>
    <row r="377" spans="1:8" x14ac:dyDescent="0.3">
      <c r="A377" t="str">
        <f>INDEX(Raw!$B$2:$C$512,MATCH('DPMS - Breakup of AUM - NA'!$B377,Raw!$B$2:$B$512,0),2)</f>
        <v>INP000006758</v>
      </c>
      <c r="B377" s="1" t="s">
        <v>6219</v>
      </c>
      <c r="C377" t="str">
        <f>VLOOKUP($B377,Raw!$B$2:$DG$512,91,0)</f>
        <v>0</v>
      </c>
      <c r="D377" t="str">
        <f>VLOOKUP($B377,Raw!$B$2:$DG$512,92,0)</f>
        <v>0</v>
      </c>
      <c r="E377" t="str">
        <f>VLOOKUP($B377,Raw!$B$2:$DG$512,93,0)</f>
        <v>0</v>
      </c>
      <c r="F377" t="str">
        <f>VLOOKUP($B377,Raw!$B$2:$DG$512,94,0)</f>
        <v>0</v>
      </c>
      <c r="G377" t="str">
        <f>VLOOKUP($B377,Raw!$B$2:$DG$512,95,0)</f>
        <v>0</v>
      </c>
      <c r="H377" t="str">
        <f>VLOOKUP($B377,Raw!$B$2:$DG$512,96,0)</f>
        <v>0</v>
      </c>
    </row>
    <row r="378" spans="1:8" x14ac:dyDescent="0.3">
      <c r="A378" t="str">
        <f>INDEX(Raw!$B$2:$C$512,MATCH('DPMS - Breakup of AUM - NA'!$B378,Raw!$B$2:$B$512,0),2)</f>
        <v>INP000004466</v>
      </c>
      <c r="B378" s="1" t="s">
        <v>6242</v>
      </c>
      <c r="C378" t="str">
        <f>VLOOKUP($B378,Raw!$B$2:$DG$512,91,0)</f>
        <v>0</v>
      </c>
      <c r="D378" t="str">
        <f>VLOOKUP($B378,Raw!$B$2:$DG$512,92,0)</f>
        <v>0</v>
      </c>
      <c r="E378" t="str">
        <f>VLOOKUP($B378,Raw!$B$2:$DG$512,93,0)</f>
        <v>0</v>
      </c>
      <c r="F378" t="str">
        <f>VLOOKUP($B378,Raw!$B$2:$DG$512,94,0)</f>
        <v>0</v>
      </c>
      <c r="G378" t="str">
        <f>VLOOKUP($B378,Raw!$B$2:$DG$512,95,0)</f>
        <v>0</v>
      </c>
      <c r="H378" t="str">
        <f>VLOOKUP($B378,Raw!$B$2:$DG$512,96,0)</f>
        <v>0</v>
      </c>
    </row>
    <row r="379" spans="1:8" x14ac:dyDescent="0.3">
      <c r="A379" t="str">
        <f>INDEX(Raw!$B$2:$C$512,MATCH('DPMS - Breakup of AUM - NA'!$B379,Raw!$B$2:$B$512,0),2)</f>
        <v>INP000000613</v>
      </c>
      <c r="B379" s="1" t="s">
        <v>6247</v>
      </c>
      <c r="C379" t="str">
        <f>VLOOKUP($B379,Raw!$B$2:$DG$512,91,0)</f>
        <v>10.09</v>
      </c>
      <c r="D379" t="str">
        <f>VLOOKUP($B379,Raw!$B$2:$DG$512,92,0)</f>
        <v>9.94</v>
      </c>
      <c r="E379" t="str">
        <f>VLOOKUP($B379,Raw!$B$2:$DG$512,93,0)</f>
        <v>0.15</v>
      </c>
      <c r="F379" t="str">
        <f>VLOOKUP($B379,Raw!$B$2:$DG$512,94,0)</f>
        <v>11.54</v>
      </c>
      <c r="G379" t="str">
        <f>VLOOKUP($B379,Raw!$B$2:$DG$512,95,0)</f>
        <v>13.03</v>
      </c>
      <c r="H379" t="str">
        <f>VLOOKUP($B379,Raw!$B$2:$DG$512,96,0)</f>
        <v>-1.49</v>
      </c>
    </row>
    <row r="380" spans="1:8" x14ac:dyDescent="0.3">
      <c r="A380" t="str">
        <f>INDEX(Raw!$B$2:$C$512,MATCH('DPMS - Breakup of AUM - NA'!$B380,Raw!$B$2:$B$512,0),2)</f>
        <v>INP000006855</v>
      </c>
      <c r="B380" s="1" t="s">
        <v>6278</v>
      </c>
      <c r="C380" t="str">
        <f>VLOOKUP($B380,Raw!$B$2:$DG$512,91,0)</f>
        <v>0</v>
      </c>
      <c r="D380" t="str">
        <f>VLOOKUP($B380,Raw!$B$2:$DG$512,92,0)</f>
        <v>0</v>
      </c>
      <c r="E380" t="str">
        <f>VLOOKUP($B380,Raw!$B$2:$DG$512,93,0)</f>
        <v>0</v>
      </c>
      <c r="F380" t="str">
        <f>VLOOKUP($B380,Raw!$B$2:$DG$512,94,0)</f>
        <v>0</v>
      </c>
      <c r="G380" t="str">
        <f>VLOOKUP($B380,Raw!$B$2:$DG$512,95,0)</f>
        <v>0</v>
      </c>
      <c r="H380" t="str">
        <f>VLOOKUP($B380,Raw!$B$2:$DG$512,96,0)</f>
        <v>0</v>
      </c>
    </row>
    <row r="381" spans="1:8" x14ac:dyDescent="0.3">
      <c r="A381" t="str">
        <f>INDEX(Raw!$B$2:$C$512,MATCH('DPMS - Breakup of AUM - NA'!$B381,Raw!$B$2:$B$512,0),2)</f>
        <v>INP000007526</v>
      </c>
      <c r="B381" s="1" t="s">
        <v>6301</v>
      </c>
      <c r="C381" t="str">
        <f>VLOOKUP($B381,Raw!$B$2:$DG$512,91,0)</f>
        <v>0</v>
      </c>
      <c r="D381" t="str">
        <f>VLOOKUP($B381,Raw!$B$2:$DG$512,92,0)</f>
        <v>0</v>
      </c>
      <c r="E381" t="str">
        <f>VLOOKUP($B381,Raw!$B$2:$DG$512,93,0)</f>
        <v>0</v>
      </c>
      <c r="F381" t="str">
        <f>VLOOKUP($B381,Raw!$B$2:$DG$512,94,0)</f>
        <v>0</v>
      </c>
      <c r="G381" t="str">
        <f>VLOOKUP($B381,Raw!$B$2:$DG$512,95,0)</f>
        <v>0</v>
      </c>
      <c r="H381" t="str">
        <f>VLOOKUP($B381,Raw!$B$2:$DG$512,96,0)</f>
        <v>0</v>
      </c>
    </row>
    <row r="382" spans="1:8" x14ac:dyDescent="0.3">
      <c r="A382" t="str">
        <f>INDEX(Raw!$B$2:$C$512,MATCH('DPMS - Breakup of AUM - NA'!$B382,Raw!$B$2:$B$512,0),2)</f>
        <v>INP000000860</v>
      </c>
      <c r="B382" s="1" t="s">
        <v>6313</v>
      </c>
      <c r="C382" t="str">
        <f>VLOOKUP($B382,Raw!$B$2:$DG$512,91,0)</f>
        <v>13.13</v>
      </c>
      <c r="D382" t="str">
        <f>VLOOKUP($B382,Raw!$B$2:$DG$512,92,0)</f>
        <v>0</v>
      </c>
      <c r="E382" t="str">
        <f>VLOOKUP($B382,Raw!$B$2:$DG$512,93,0)</f>
        <v>13.13</v>
      </c>
      <c r="F382" t="str">
        <f>VLOOKUP($B382,Raw!$B$2:$DG$512,94,0)</f>
        <v>198.86</v>
      </c>
      <c r="G382" t="str">
        <f>VLOOKUP($B382,Raw!$B$2:$DG$512,95,0)</f>
        <v>0</v>
      </c>
      <c r="H382" t="str">
        <f>VLOOKUP($B382,Raw!$B$2:$DG$512,96,0)</f>
        <v>198.86</v>
      </c>
    </row>
    <row r="383" spans="1:8" x14ac:dyDescent="0.3">
      <c r="A383" t="str">
        <f>INDEX(Raw!$B$2:$C$512,MATCH('DPMS - Breakup of AUM - NA'!$B383,Raw!$B$2:$B$512,0),2)</f>
        <v>INP000006244</v>
      </c>
      <c r="B383" s="1" t="s">
        <v>6336</v>
      </c>
      <c r="C383" t="str">
        <f>VLOOKUP($B383,Raw!$B$2:$DG$512,91,0)</f>
        <v>0</v>
      </c>
      <c r="D383" t="str">
        <f>VLOOKUP($B383,Raw!$B$2:$DG$512,92,0)</f>
        <v>0</v>
      </c>
      <c r="E383" t="str">
        <f>VLOOKUP($B383,Raw!$B$2:$DG$512,93,0)</f>
        <v>0</v>
      </c>
      <c r="F383" t="str">
        <f>VLOOKUP($B383,Raw!$B$2:$DG$512,94,0)</f>
        <v>0</v>
      </c>
      <c r="G383" t="str">
        <f>VLOOKUP($B383,Raw!$B$2:$DG$512,95,0)</f>
        <v>0</v>
      </c>
      <c r="H383" t="str">
        <f>VLOOKUP($B383,Raw!$B$2:$DG$512,96,0)</f>
        <v>0</v>
      </c>
    </row>
    <row r="384" spans="1:8" x14ac:dyDescent="0.3">
      <c r="A384" t="str">
        <f>INDEX(Raw!$B$2:$C$512,MATCH('DPMS - Breakup of AUM - NA'!$B384,Raw!$B$2:$B$512,0),2)</f>
        <v>INP000008701</v>
      </c>
      <c r="B384" s="1" t="s">
        <v>6347</v>
      </c>
      <c r="C384" t="str">
        <f>VLOOKUP($B384,Raw!$B$2:$DG$512,91,0)</f>
        <v>0</v>
      </c>
      <c r="D384" t="str">
        <f>VLOOKUP($B384,Raw!$B$2:$DG$512,92,0)</f>
        <v>0</v>
      </c>
      <c r="E384" t="str">
        <f>VLOOKUP($B384,Raw!$B$2:$DG$512,93,0)</f>
        <v>0</v>
      </c>
      <c r="F384" t="str">
        <f>VLOOKUP($B384,Raw!$B$2:$DG$512,94,0)</f>
        <v>0</v>
      </c>
      <c r="G384" t="str">
        <f>VLOOKUP($B384,Raw!$B$2:$DG$512,95,0)</f>
        <v>0</v>
      </c>
      <c r="H384" t="str">
        <f>VLOOKUP($B384,Raw!$B$2:$DG$512,96,0)</f>
        <v>0</v>
      </c>
    </row>
    <row r="385" spans="1:8" x14ac:dyDescent="0.3">
      <c r="A385" t="str">
        <f>INDEX(Raw!$B$2:$C$512,MATCH('DPMS - Breakup of AUM - NA'!$B385,Raw!$B$2:$B$512,0),2)</f>
        <v>INP000004581</v>
      </c>
      <c r="B385" s="1" t="s">
        <v>6355</v>
      </c>
      <c r="C385" t="str">
        <f>VLOOKUP($B385,Raw!$B$2:$DG$512,91,0)</f>
        <v>0</v>
      </c>
      <c r="D385" t="str">
        <f>VLOOKUP($B385,Raw!$B$2:$DG$512,92,0)</f>
        <v>0</v>
      </c>
      <c r="E385" t="str">
        <f>VLOOKUP($B385,Raw!$B$2:$DG$512,93,0)</f>
        <v>0</v>
      </c>
      <c r="F385" t="str">
        <f>VLOOKUP($B385,Raw!$B$2:$DG$512,94,0)</f>
        <v>0</v>
      </c>
      <c r="G385" t="str">
        <f>VLOOKUP($B385,Raw!$B$2:$DG$512,95,0)</f>
        <v>0</v>
      </c>
      <c r="H385" t="str">
        <f>VLOOKUP($B385,Raw!$B$2:$DG$512,96,0)</f>
        <v>0</v>
      </c>
    </row>
    <row r="386" spans="1:8" x14ac:dyDescent="0.3">
      <c r="A386" t="str">
        <f>INDEX(Raw!$B$2:$C$512,MATCH('DPMS - Breakup of AUM - NA'!$B386,Raw!$B$2:$B$512,0),2)</f>
        <v>INP000007599</v>
      </c>
      <c r="B386" s="1" t="s">
        <v>6367</v>
      </c>
      <c r="C386" t="str">
        <f>VLOOKUP($B386,Raw!$B$2:$DG$512,91,0)</f>
        <v>0</v>
      </c>
      <c r="D386" t="str">
        <f>VLOOKUP($B386,Raw!$B$2:$DG$512,92,0)</f>
        <v>0</v>
      </c>
      <c r="E386" t="str">
        <f>VLOOKUP($B386,Raw!$B$2:$DG$512,93,0)</f>
        <v>0</v>
      </c>
      <c r="F386" t="str">
        <f>VLOOKUP($B386,Raw!$B$2:$DG$512,94,0)</f>
        <v>0</v>
      </c>
      <c r="G386" t="str">
        <f>VLOOKUP($B386,Raw!$B$2:$DG$512,95,0)</f>
        <v>0</v>
      </c>
      <c r="H386" t="str">
        <f>VLOOKUP($B386,Raw!$B$2:$DG$512,96,0)</f>
        <v>0</v>
      </c>
    </row>
    <row r="387" spans="1:8" x14ac:dyDescent="0.3">
      <c r="A387" t="str">
        <f>INDEX(Raw!$B$2:$C$512,MATCH('DPMS - Breakup of AUM - NA'!$B387,Raw!$B$2:$B$512,0),2)</f>
        <v>INP000005125</v>
      </c>
      <c r="B387" s="1" t="s">
        <v>6387</v>
      </c>
      <c r="C387" t="str">
        <f>VLOOKUP($B387,Raw!$B$2:$DG$512,91,0)</f>
        <v>0</v>
      </c>
      <c r="D387" t="str">
        <f>VLOOKUP($B387,Raw!$B$2:$DG$512,92,0)</f>
        <v>0</v>
      </c>
      <c r="E387" t="str">
        <f>VLOOKUP($B387,Raw!$B$2:$DG$512,93,0)</f>
        <v>0</v>
      </c>
      <c r="F387" t="str">
        <f>VLOOKUP($B387,Raw!$B$2:$DG$512,94,0)</f>
        <v>0</v>
      </c>
      <c r="G387" t="str">
        <f>VLOOKUP($B387,Raw!$B$2:$DG$512,95,0)</f>
        <v>0</v>
      </c>
      <c r="H387" t="str">
        <f>VLOOKUP($B387,Raw!$B$2:$DG$512,96,0)</f>
        <v>0</v>
      </c>
    </row>
    <row r="388" spans="1:8" x14ac:dyDescent="0.3">
      <c r="A388" t="str">
        <f>INDEX(Raw!$B$2:$C$512,MATCH('DPMS - Breakup of AUM - NA'!$B388,Raw!$B$2:$B$512,0),2)</f>
        <v>INP000007650</v>
      </c>
      <c r="B388" s="1" t="s">
        <v>6408</v>
      </c>
      <c r="C388" t="str">
        <f>VLOOKUP($B388,Raw!$B$2:$DG$512,91,0)</f>
        <v>0</v>
      </c>
      <c r="D388" t="str">
        <f>VLOOKUP($B388,Raw!$B$2:$DG$512,92,0)</f>
        <v>0</v>
      </c>
      <c r="E388" t="str">
        <f>VLOOKUP($B388,Raw!$B$2:$DG$512,93,0)</f>
        <v>0</v>
      </c>
      <c r="F388" t="str">
        <f>VLOOKUP($B388,Raw!$B$2:$DG$512,94,0)</f>
        <v>0</v>
      </c>
      <c r="G388" t="str">
        <f>VLOOKUP($B388,Raw!$B$2:$DG$512,95,0)</f>
        <v>0</v>
      </c>
      <c r="H388" t="str">
        <f>VLOOKUP($B388,Raw!$B$2:$DG$512,96,0)</f>
        <v>0</v>
      </c>
    </row>
    <row r="389" spans="1:8" x14ac:dyDescent="0.3">
      <c r="A389" t="str">
        <f>INDEX(Raw!$B$2:$C$512,MATCH('DPMS - Breakup of AUM - NA'!$B389,Raw!$B$2:$B$512,0),2)</f>
        <v>INP100007578</v>
      </c>
      <c r="B389" s="1" t="s">
        <v>6426</v>
      </c>
      <c r="C389" t="str">
        <f>VLOOKUP($B389,Raw!$B$2:$DG$512,91,0)</f>
        <v>0</v>
      </c>
      <c r="D389" t="str">
        <f>VLOOKUP($B389,Raw!$B$2:$DG$512,92,0)</f>
        <v>0</v>
      </c>
      <c r="E389" t="str">
        <f>VLOOKUP($B389,Raw!$B$2:$DG$512,93,0)</f>
        <v>0</v>
      </c>
      <c r="F389" t="str">
        <f>VLOOKUP($B389,Raw!$B$2:$DG$512,94,0)</f>
        <v>4.53</v>
      </c>
      <c r="G389" t="str">
        <f>VLOOKUP($B389,Raw!$B$2:$DG$512,95,0)</f>
        <v>0</v>
      </c>
      <c r="H389" t="str">
        <f>VLOOKUP($B389,Raw!$B$2:$DG$512,96,0)</f>
        <v>4.53</v>
      </c>
    </row>
    <row r="390" spans="1:8" x14ac:dyDescent="0.3">
      <c r="A390" t="str">
        <f>INDEX(Raw!$B$2:$C$512,MATCH('DPMS - Breakup of AUM - NA'!$B390,Raw!$B$2:$B$512,0),2)</f>
        <v>INP100007189</v>
      </c>
      <c r="B390" s="1" t="s">
        <v>6450</v>
      </c>
      <c r="C390" t="str">
        <f>VLOOKUP($B390,Raw!$B$2:$DG$512,91,0)</f>
        <v>0</v>
      </c>
      <c r="D390" t="str">
        <f>VLOOKUP($B390,Raw!$B$2:$DG$512,92,0)</f>
        <v>0</v>
      </c>
      <c r="E390" t="str">
        <f>VLOOKUP($B390,Raw!$B$2:$DG$512,93,0)</f>
        <v>0</v>
      </c>
      <c r="F390" t="str">
        <f>VLOOKUP($B390,Raw!$B$2:$DG$512,94,0)</f>
        <v>0</v>
      </c>
      <c r="G390" t="str">
        <f>VLOOKUP($B390,Raw!$B$2:$DG$512,95,0)</f>
        <v>0</v>
      </c>
      <c r="H390" t="str">
        <f>VLOOKUP($B390,Raw!$B$2:$DG$512,96,0)</f>
        <v>0</v>
      </c>
    </row>
    <row r="391" spans="1:8" x14ac:dyDescent="0.3">
      <c r="A391" t="str">
        <f>INDEX(Raw!$B$2:$C$512,MATCH('DPMS - Breakup of AUM - NA'!$B391,Raw!$B$2:$B$512,0),2)</f>
        <v>INP000003724</v>
      </c>
      <c r="B391" s="1" t="s">
        <v>6464</v>
      </c>
      <c r="C391" t="str">
        <f>VLOOKUP($B391,Raw!$B$2:$DG$512,91,0)</f>
        <v>0</v>
      </c>
      <c r="D391" t="str">
        <f>VLOOKUP($B391,Raw!$B$2:$DG$512,92,0)</f>
        <v>0</v>
      </c>
      <c r="E391" t="str">
        <f>VLOOKUP($B391,Raw!$B$2:$DG$512,93,0)</f>
        <v>0</v>
      </c>
      <c r="F391" t="str">
        <f>VLOOKUP($B391,Raw!$B$2:$DG$512,94,0)</f>
        <v>0</v>
      </c>
      <c r="G391" t="str">
        <f>VLOOKUP($B391,Raw!$B$2:$DG$512,95,0)</f>
        <v>0</v>
      </c>
      <c r="H391" t="str">
        <f>VLOOKUP($B391,Raw!$B$2:$DG$512,96,0)</f>
        <v>0</v>
      </c>
    </row>
    <row r="392" spans="1:8" x14ac:dyDescent="0.3">
      <c r="A392" t="str">
        <f>INDEX(Raw!$B$2:$C$512,MATCH('DPMS - Breakup of AUM - NA'!$B392,Raw!$B$2:$B$512,0),2)</f>
        <v>INP000005281</v>
      </c>
      <c r="B392" s="1" t="s">
        <v>6489</v>
      </c>
      <c r="C392" t="str">
        <f>VLOOKUP($B392,Raw!$B$2:$DG$512,91,0)</f>
        <v>0</v>
      </c>
      <c r="D392" t="str">
        <f>VLOOKUP($B392,Raw!$B$2:$DG$512,92,0)</f>
        <v>0</v>
      </c>
      <c r="E392" t="str">
        <f>VLOOKUP($B392,Raw!$B$2:$DG$512,93,0)</f>
        <v>0</v>
      </c>
      <c r="F392" t="str">
        <f>VLOOKUP($B392,Raw!$B$2:$DG$512,94,0)</f>
        <v>0</v>
      </c>
      <c r="G392" t="str">
        <f>VLOOKUP($B392,Raw!$B$2:$DG$512,95,0)</f>
        <v>0</v>
      </c>
      <c r="H392" t="str">
        <f>VLOOKUP($B392,Raw!$B$2:$DG$512,96,0)</f>
        <v>0</v>
      </c>
    </row>
    <row r="393" spans="1:8" x14ac:dyDescent="0.3">
      <c r="A393" t="str">
        <f>INDEX(Raw!$B$2:$C$512,MATCH('DPMS - Breakup of AUM - NA'!$B393,Raw!$B$2:$B$512,0),2)</f>
        <v>INP000004094</v>
      </c>
      <c r="B393" s="1" t="s">
        <v>6500</v>
      </c>
      <c r="C393" t="str">
        <f>VLOOKUP($B393,Raw!$B$2:$DG$512,91,0)</f>
        <v>0</v>
      </c>
      <c r="D393" t="str">
        <f>VLOOKUP($B393,Raw!$B$2:$DG$512,92,0)</f>
        <v>0</v>
      </c>
      <c r="E393" t="str">
        <f>VLOOKUP($B393,Raw!$B$2:$DG$512,93,0)</f>
        <v>0</v>
      </c>
      <c r="F393" t="str">
        <f>VLOOKUP($B393,Raw!$B$2:$DG$512,94,0)</f>
        <v>0</v>
      </c>
      <c r="G393" t="str">
        <f>VLOOKUP($B393,Raw!$B$2:$DG$512,95,0)</f>
        <v>0</v>
      </c>
      <c r="H393" t="str">
        <f>VLOOKUP($B393,Raw!$B$2:$DG$512,96,0)</f>
        <v>0</v>
      </c>
    </row>
    <row r="394" spans="1:8" x14ac:dyDescent="0.3">
      <c r="A394" t="str">
        <f>INDEX(Raw!$B$2:$C$512,MATCH('DPMS - Breakup of AUM - NA'!$B394,Raw!$B$2:$B$512,0),2)</f>
        <v>INP000008330</v>
      </c>
      <c r="B394" s="1" t="s">
        <v>6519</v>
      </c>
      <c r="C394" t="str">
        <f>VLOOKUP($B394,Raw!$B$2:$DG$512,91,0)</f>
        <v>0</v>
      </c>
      <c r="D394" t="str">
        <f>VLOOKUP($B394,Raw!$B$2:$DG$512,92,0)</f>
        <v>0</v>
      </c>
      <c r="E394" t="str">
        <f>VLOOKUP($B394,Raw!$B$2:$DG$512,93,0)</f>
        <v>0</v>
      </c>
      <c r="F394" t="str">
        <f>VLOOKUP($B394,Raw!$B$2:$DG$512,94,0)</f>
        <v>0</v>
      </c>
      <c r="G394" t="str">
        <f>VLOOKUP($B394,Raw!$B$2:$DG$512,95,0)</f>
        <v>0</v>
      </c>
      <c r="H394" t="str">
        <f>VLOOKUP($B394,Raw!$B$2:$DG$512,96,0)</f>
        <v>0</v>
      </c>
    </row>
    <row r="395" spans="1:8" x14ac:dyDescent="0.3">
      <c r="A395" t="str">
        <f>INDEX(Raw!$B$2:$C$512,MATCH('DPMS - Breakup of AUM - NA'!$B395,Raw!$B$2:$B$512,0),2)</f>
        <v>INP000006192</v>
      </c>
      <c r="B395" s="1" t="s">
        <v>6527</v>
      </c>
      <c r="C395" t="str">
        <f>VLOOKUP($B395,Raw!$B$2:$DG$512,91,0)</f>
        <v>0</v>
      </c>
      <c r="D395" t="str">
        <f>VLOOKUP($B395,Raw!$B$2:$DG$512,92,0)</f>
        <v>0</v>
      </c>
      <c r="E395" t="str">
        <f>VLOOKUP($B395,Raw!$B$2:$DG$512,93,0)</f>
        <v>0</v>
      </c>
      <c r="F395" t="str">
        <f>VLOOKUP($B395,Raw!$B$2:$DG$512,94,0)</f>
        <v>0</v>
      </c>
      <c r="G395" t="str">
        <f>VLOOKUP($B395,Raw!$B$2:$DG$512,95,0)</f>
        <v>0</v>
      </c>
      <c r="H395" t="str">
        <f>VLOOKUP($B395,Raw!$B$2:$DG$512,96,0)</f>
        <v>0</v>
      </c>
    </row>
    <row r="396" spans="1:8" x14ac:dyDescent="0.3">
      <c r="A396" t="str">
        <f>INDEX(Raw!$B$2:$C$512,MATCH('DPMS - Breakup of AUM - NA'!$B396,Raw!$B$2:$B$512,0),2)</f>
        <v>INP000007818</v>
      </c>
      <c r="B396" s="1" t="s">
        <v>6548</v>
      </c>
      <c r="C396" t="str">
        <f>VLOOKUP($B396,Raw!$B$2:$DG$512,91,0)</f>
        <v>0</v>
      </c>
      <c r="D396" t="str">
        <f>VLOOKUP($B396,Raw!$B$2:$DG$512,92,0)</f>
        <v>0</v>
      </c>
      <c r="E396" t="str">
        <f>VLOOKUP($B396,Raw!$B$2:$DG$512,93,0)</f>
        <v>0</v>
      </c>
      <c r="F396" t="str">
        <f>VLOOKUP($B396,Raw!$B$2:$DG$512,94,0)</f>
        <v>0</v>
      </c>
      <c r="G396" t="str">
        <f>VLOOKUP($B396,Raw!$B$2:$DG$512,95,0)</f>
        <v>0</v>
      </c>
      <c r="H396" t="str">
        <f>VLOOKUP($B396,Raw!$B$2:$DG$512,96,0)</f>
        <v>0</v>
      </c>
    </row>
    <row r="397" spans="1:8" x14ac:dyDescent="0.3">
      <c r="A397" t="str">
        <f>INDEX(Raw!$B$2:$C$512,MATCH('DPMS - Breakup of AUM - NA'!$B397,Raw!$B$2:$B$512,0),2)</f>
        <v>INP000008288</v>
      </c>
      <c r="B397" s="1" t="s">
        <v>6565</v>
      </c>
      <c r="C397" t="str">
        <f>VLOOKUP($B397,Raw!$B$2:$DG$512,91,0)</f>
        <v>0</v>
      </c>
      <c r="D397" t="str">
        <f>VLOOKUP($B397,Raw!$B$2:$DG$512,92,0)</f>
        <v>0</v>
      </c>
      <c r="E397" t="str">
        <f>VLOOKUP($B397,Raw!$B$2:$DG$512,93,0)</f>
        <v>0</v>
      </c>
      <c r="F397" t="str">
        <f>VLOOKUP($B397,Raw!$B$2:$DG$512,94,0)</f>
        <v>0</v>
      </c>
      <c r="G397" t="str">
        <f>VLOOKUP($B397,Raw!$B$2:$DG$512,95,0)</f>
        <v>0</v>
      </c>
      <c r="H397" t="str">
        <f>VLOOKUP($B397,Raw!$B$2:$DG$512,96,0)</f>
        <v>0</v>
      </c>
    </row>
    <row r="398" spans="1:8" x14ac:dyDescent="0.3">
      <c r="A398" t="str">
        <f>INDEX(Raw!$B$2:$C$512,MATCH('DPMS - Breakup of AUM - NA'!$B398,Raw!$B$2:$B$512,0),2)</f>
        <v>INP000008428</v>
      </c>
      <c r="B398" s="1" t="s">
        <v>6574</v>
      </c>
      <c r="C398" t="str">
        <f>VLOOKUP($B398,Raw!$B$2:$DG$512,91,0)</f>
        <v>0</v>
      </c>
      <c r="D398" t="str">
        <f>VLOOKUP($B398,Raw!$B$2:$DG$512,92,0)</f>
        <v>0</v>
      </c>
      <c r="E398" t="str">
        <f>VLOOKUP($B398,Raw!$B$2:$DG$512,93,0)</f>
        <v>0</v>
      </c>
      <c r="F398" t="str">
        <f>VLOOKUP($B398,Raw!$B$2:$DG$512,94,0)</f>
        <v>0</v>
      </c>
      <c r="G398" t="str">
        <f>VLOOKUP($B398,Raw!$B$2:$DG$512,95,0)</f>
        <v>0</v>
      </c>
      <c r="H398" t="str">
        <f>VLOOKUP($B398,Raw!$B$2:$DG$512,96,0)</f>
        <v>0</v>
      </c>
    </row>
    <row r="399" spans="1:8" x14ac:dyDescent="0.3">
      <c r="A399" t="str">
        <f>INDEX(Raw!$B$2:$C$512,MATCH('DPMS - Breakup of AUM - NA'!$B399,Raw!$B$2:$B$512,0),2)</f>
        <v>INP000000829</v>
      </c>
      <c r="B399" s="1" t="s">
        <v>6582</v>
      </c>
      <c r="C399" t="str">
        <f>VLOOKUP($B399,Raw!$B$2:$DG$512,91,0)</f>
        <v>0</v>
      </c>
      <c r="D399" t="str">
        <f>VLOOKUP($B399,Raw!$B$2:$DG$512,92,0)</f>
        <v>0</v>
      </c>
      <c r="E399" t="str">
        <f>VLOOKUP($B399,Raw!$B$2:$DG$512,93,0)</f>
        <v>0</v>
      </c>
      <c r="F399" t="str">
        <f>VLOOKUP($B399,Raw!$B$2:$DG$512,94,0)</f>
        <v>0</v>
      </c>
      <c r="G399" t="str">
        <f>VLOOKUP($B399,Raw!$B$2:$DG$512,95,0)</f>
        <v>0</v>
      </c>
      <c r="H399" t="str">
        <f>VLOOKUP($B399,Raw!$B$2:$DG$512,96,0)</f>
        <v>0</v>
      </c>
    </row>
    <row r="400" spans="1:8" x14ac:dyDescent="0.3">
      <c r="A400" t="str">
        <f>INDEX(Raw!$B$2:$C$512,MATCH('DPMS - Breakup of AUM - NA'!$B400,Raw!$B$2:$B$512,0),2)</f>
        <v>INP000006332</v>
      </c>
      <c r="B400" s="1" t="s">
        <v>6603</v>
      </c>
      <c r="C400" t="str">
        <f>VLOOKUP($B400,Raw!$B$2:$DG$512,91,0)</f>
        <v>0</v>
      </c>
      <c r="D400" t="str">
        <f>VLOOKUP($B400,Raw!$B$2:$DG$512,92,0)</f>
        <v>0</v>
      </c>
      <c r="E400" t="str">
        <f>VLOOKUP($B400,Raw!$B$2:$DG$512,93,0)</f>
        <v>0</v>
      </c>
      <c r="F400" t="str">
        <f>VLOOKUP($B400,Raw!$B$2:$DG$512,94,0)</f>
        <v>0</v>
      </c>
      <c r="G400" t="str">
        <f>VLOOKUP($B400,Raw!$B$2:$DG$512,95,0)</f>
        <v>0</v>
      </c>
      <c r="H400" t="str">
        <f>VLOOKUP($B400,Raw!$B$2:$DG$512,96,0)</f>
        <v>0</v>
      </c>
    </row>
    <row r="401" spans="1:8" x14ac:dyDescent="0.3">
      <c r="A401" t="str">
        <f>INDEX(Raw!$B$2:$C$512,MATCH('DPMS - Breakup of AUM - NA'!$B401,Raw!$B$2:$B$512,0),2)</f>
        <v>INP000001660</v>
      </c>
      <c r="B401" s="1" t="s">
        <v>6611</v>
      </c>
      <c r="C401" t="str">
        <f>VLOOKUP($B401,Raw!$B$2:$DG$512,91,0)</f>
        <v>0.16</v>
      </c>
      <c r="D401" t="str">
        <f>VLOOKUP($B401,Raw!$B$2:$DG$512,92,0)</f>
        <v>0.25</v>
      </c>
      <c r="E401" t="str">
        <f>VLOOKUP($B401,Raw!$B$2:$DG$512,93,0)</f>
        <v>-0.09</v>
      </c>
      <c r="F401" t="str">
        <f>VLOOKUP($B401,Raw!$B$2:$DG$512,94,0)</f>
        <v>4.16721</v>
      </c>
      <c r="G401" t="str">
        <f>VLOOKUP($B401,Raw!$B$2:$DG$512,95,0)</f>
        <v>3.80228</v>
      </c>
      <c r="H401" t="str">
        <f>VLOOKUP($B401,Raw!$B$2:$DG$512,96,0)</f>
        <v>0.36493</v>
      </c>
    </row>
    <row r="402" spans="1:8" x14ac:dyDescent="0.3">
      <c r="A402" t="str">
        <f>INDEX(Raw!$B$2:$C$512,MATCH('DPMS - Breakup of AUM - NA'!$B402,Raw!$B$2:$B$512,0),2)</f>
        <v>INP000005240</v>
      </c>
      <c r="B402" s="1" t="s">
        <v>6644</v>
      </c>
      <c r="C402" t="str">
        <f>VLOOKUP($B402,Raw!$B$2:$DG$512,91,0)</f>
        <v>0</v>
      </c>
      <c r="D402" t="str">
        <f>VLOOKUP($B402,Raw!$B$2:$DG$512,92,0)</f>
        <v>0</v>
      </c>
      <c r="E402" t="str">
        <f>VLOOKUP($B402,Raw!$B$2:$DG$512,93,0)</f>
        <v>0</v>
      </c>
      <c r="F402" t="str">
        <f>VLOOKUP($B402,Raw!$B$2:$DG$512,94,0)</f>
        <v>0</v>
      </c>
      <c r="G402" t="str">
        <f>VLOOKUP($B402,Raw!$B$2:$DG$512,95,0)</f>
        <v>0</v>
      </c>
      <c r="H402" t="str">
        <f>VLOOKUP($B402,Raw!$B$2:$DG$512,96,0)</f>
        <v>0</v>
      </c>
    </row>
    <row r="403" spans="1:8" x14ac:dyDescent="0.3">
      <c r="A403" t="str">
        <f>INDEX(Raw!$B$2:$C$512,MATCH('DPMS - Breakup of AUM - NA'!$B403,Raw!$B$2:$B$512,0),2)</f>
        <v>INP000007997</v>
      </c>
      <c r="B403" s="1" t="s">
        <v>6652</v>
      </c>
      <c r="C403" t="str">
        <f>VLOOKUP($B403,Raw!$B$2:$DG$512,91,0)</f>
        <v>0</v>
      </c>
      <c r="D403" t="str">
        <f>VLOOKUP($B403,Raw!$B$2:$DG$512,92,0)</f>
        <v>0</v>
      </c>
      <c r="E403" t="str">
        <f>VLOOKUP($B403,Raw!$B$2:$DG$512,93,0)</f>
        <v>0</v>
      </c>
      <c r="F403" t="str">
        <f>VLOOKUP($B403,Raw!$B$2:$DG$512,94,0)</f>
        <v>0</v>
      </c>
      <c r="G403" t="str">
        <f>VLOOKUP($B403,Raw!$B$2:$DG$512,95,0)</f>
        <v>0</v>
      </c>
      <c r="H403" t="str">
        <f>VLOOKUP($B403,Raw!$B$2:$DG$512,96,0)</f>
        <v>0</v>
      </c>
    </row>
    <row r="404" spans="1:8" x14ac:dyDescent="0.3">
      <c r="A404" t="str">
        <f>INDEX(Raw!$B$2:$C$512,MATCH('DPMS - Breakup of AUM - NA'!$B404,Raw!$B$2:$B$512,0),2)</f>
        <v>INP000005865</v>
      </c>
      <c r="B404" s="1" t="s">
        <v>6659</v>
      </c>
      <c r="C404" t="str">
        <f>VLOOKUP($B404,Raw!$B$2:$DG$512,91,0)</f>
        <v>0</v>
      </c>
      <c r="D404" t="str">
        <f>VLOOKUP($B404,Raw!$B$2:$DG$512,92,0)</f>
        <v>0</v>
      </c>
      <c r="E404" t="str">
        <f>VLOOKUP($B404,Raw!$B$2:$DG$512,93,0)</f>
        <v>0</v>
      </c>
      <c r="F404" t="str">
        <f>VLOOKUP($B404,Raw!$B$2:$DG$512,94,0)</f>
        <v>0</v>
      </c>
      <c r="G404" t="str">
        <f>VLOOKUP($B404,Raw!$B$2:$DG$512,95,0)</f>
        <v>0</v>
      </c>
      <c r="H404" t="str">
        <f>VLOOKUP($B404,Raw!$B$2:$DG$512,96,0)</f>
        <v>0</v>
      </c>
    </row>
    <row r="405" spans="1:8" x14ac:dyDescent="0.3">
      <c r="A405" t="str">
        <f>INDEX(Raw!$B$2:$C$512,MATCH('DPMS - Breakup of AUM - NA'!$B405,Raw!$B$2:$B$512,0),2)</f>
        <v>INP000007331</v>
      </c>
      <c r="B405" s="1" t="s">
        <v>6674</v>
      </c>
      <c r="C405" t="str">
        <f>VLOOKUP($B405,Raw!$B$2:$DG$512,91,0)</f>
        <v>0</v>
      </c>
      <c r="D405" t="str">
        <f>VLOOKUP($B405,Raw!$B$2:$DG$512,92,0)</f>
        <v>0</v>
      </c>
      <c r="E405" t="str">
        <f>VLOOKUP($B405,Raw!$B$2:$DG$512,93,0)</f>
        <v>0</v>
      </c>
      <c r="F405" t="str">
        <f>VLOOKUP($B405,Raw!$B$2:$DG$512,94,0)</f>
        <v>0</v>
      </c>
      <c r="G405" t="str">
        <f>VLOOKUP($B405,Raw!$B$2:$DG$512,95,0)</f>
        <v>0</v>
      </c>
      <c r="H405" t="str">
        <f>VLOOKUP($B405,Raw!$B$2:$DG$512,96,0)</f>
        <v>0</v>
      </c>
    </row>
    <row r="406" spans="1:8" x14ac:dyDescent="0.3">
      <c r="A406" t="str">
        <f>INDEX(Raw!$B$2:$C$512,MATCH('DPMS - Breakup of AUM - NA'!$B406,Raw!$B$2:$B$512,0),2)</f>
        <v>INP000006970</v>
      </c>
      <c r="B406" s="1" t="s">
        <v>6689</v>
      </c>
      <c r="C406" t="str">
        <f>VLOOKUP($B406,Raw!$B$2:$DG$512,91,0)</f>
        <v>0</v>
      </c>
      <c r="D406" t="str">
        <f>VLOOKUP($B406,Raw!$B$2:$DG$512,92,0)</f>
        <v>0</v>
      </c>
      <c r="E406" t="str">
        <f>VLOOKUP($B406,Raw!$B$2:$DG$512,93,0)</f>
        <v>0</v>
      </c>
      <c r="F406" t="str">
        <f>VLOOKUP($B406,Raw!$B$2:$DG$512,94,0)</f>
        <v>0</v>
      </c>
      <c r="G406" t="str">
        <f>VLOOKUP($B406,Raw!$B$2:$DG$512,95,0)</f>
        <v>0</v>
      </c>
      <c r="H406" t="str">
        <f>VLOOKUP($B406,Raw!$B$2:$DG$512,96,0)</f>
        <v>0</v>
      </c>
    </row>
    <row r="407" spans="1:8" x14ac:dyDescent="0.3">
      <c r="A407" t="str">
        <f>INDEX(Raw!$B$2:$C$512,MATCH('DPMS - Breakup of AUM - NA'!$B407,Raw!$B$2:$B$512,0),2)</f>
        <v>INP000007766</v>
      </c>
      <c r="B407" s="1" t="s">
        <v>6708</v>
      </c>
      <c r="C407" t="str">
        <f>VLOOKUP($B407,Raw!$B$2:$DG$512,91,0)</f>
        <v>0</v>
      </c>
      <c r="D407" t="str">
        <f>VLOOKUP($B407,Raw!$B$2:$DG$512,92,0)</f>
        <v>0</v>
      </c>
      <c r="E407" t="str">
        <f>VLOOKUP($B407,Raw!$B$2:$DG$512,93,0)</f>
        <v>0</v>
      </c>
      <c r="F407" t="str">
        <f>VLOOKUP($B407,Raw!$B$2:$DG$512,94,0)</f>
        <v>0</v>
      </c>
      <c r="G407" t="str">
        <f>VLOOKUP($B407,Raw!$B$2:$DG$512,95,0)</f>
        <v>0</v>
      </c>
      <c r="H407" t="str">
        <f>VLOOKUP($B407,Raw!$B$2:$DG$512,96,0)</f>
        <v>0</v>
      </c>
    </row>
    <row r="408" spans="1:8" x14ac:dyDescent="0.3">
      <c r="A408" t="str">
        <f>INDEX(Raw!$B$2:$C$512,MATCH('DPMS - Breakup of AUM - NA'!$B408,Raw!$B$2:$B$512,0),2)</f>
        <v>INP000006925</v>
      </c>
      <c r="B408" s="1" t="s">
        <v>6728</v>
      </c>
      <c r="C408" t="str">
        <f>VLOOKUP($B408,Raw!$B$2:$DG$512,91,0)</f>
        <v>0</v>
      </c>
      <c r="D408" t="str">
        <f>VLOOKUP($B408,Raw!$B$2:$DG$512,92,0)</f>
        <v>0</v>
      </c>
      <c r="E408" t="str">
        <f>VLOOKUP($B408,Raw!$B$2:$DG$512,93,0)</f>
        <v>0</v>
      </c>
      <c r="F408" t="str">
        <f>VLOOKUP($B408,Raw!$B$2:$DG$512,94,0)</f>
        <v>0</v>
      </c>
      <c r="G408" t="str">
        <f>VLOOKUP($B408,Raw!$B$2:$DG$512,95,0)</f>
        <v>0</v>
      </c>
      <c r="H408" t="str">
        <f>VLOOKUP($B408,Raw!$B$2:$DG$512,96,0)</f>
        <v>0</v>
      </c>
    </row>
    <row r="409" spans="1:8" x14ac:dyDescent="0.3">
      <c r="A409" t="str">
        <f>INDEX(Raw!$B$2:$C$512,MATCH('DPMS - Breakup of AUM - NA'!$B409,Raw!$B$2:$B$512,0),2)</f>
        <v>INP000007979</v>
      </c>
      <c r="B409" s="1" t="s">
        <v>6745</v>
      </c>
      <c r="C409" t="str">
        <f>VLOOKUP($B409,Raw!$B$2:$DG$512,91,0)</f>
        <v>0</v>
      </c>
      <c r="D409" t="str">
        <f>VLOOKUP($B409,Raw!$B$2:$DG$512,92,0)</f>
        <v>0</v>
      </c>
      <c r="E409" t="str">
        <f>VLOOKUP($B409,Raw!$B$2:$DG$512,93,0)</f>
        <v>0</v>
      </c>
      <c r="F409" t="str">
        <f>VLOOKUP($B409,Raw!$B$2:$DG$512,94,0)</f>
        <v>0</v>
      </c>
      <c r="G409" t="str">
        <f>VLOOKUP($B409,Raw!$B$2:$DG$512,95,0)</f>
        <v>0</v>
      </c>
      <c r="H409" t="str">
        <f>VLOOKUP($B409,Raw!$B$2:$DG$512,96,0)</f>
        <v>0</v>
      </c>
    </row>
    <row r="410" spans="1:8" x14ac:dyDescent="0.3">
      <c r="A410" t="str">
        <f>INDEX(Raw!$B$2:$C$512,MATCH('DPMS - Breakup of AUM - NA'!$B410,Raw!$B$2:$B$512,0),2)</f>
        <v>INP000008516</v>
      </c>
      <c r="B410" s="1" t="s">
        <v>6760</v>
      </c>
      <c r="C410" t="str">
        <f>VLOOKUP($B410,Raw!$B$2:$DG$512,91,0)</f>
        <v>0</v>
      </c>
      <c r="D410" t="str">
        <f>VLOOKUP($B410,Raw!$B$2:$DG$512,92,0)</f>
        <v>0</v>
      </c>
      <c r="E410" t="str">
        <f>VLOOKUP($B410,Raw!$B$2:$DG$512,93,0)</f>
        <v>0</v>
      </c>
      <c r="F410" t="str">
        <f>VLOOKUP($B410,Raw!$B$2:$DG$512,94,0)</f>
        <v>0</v>
      </c>
      <c r="G410" t="str">
        <f>VLOOKUP($B410,Raw!$B$2:$DG$512,95,0)</f>
        <v>0</v>
      </c>
      <c r="H410" t="str">
        <f>VLOOKUP($B410,Raw!$B$2:$DG$512,96,0)</f>
        <v>0</v>
      </c>
    </row>
    <row r="411" spans="1:8" x14ac:dyDescent="0.3">
      <c r="A411" t="str">
        <f>INDEX(Raw!$B$2:$C$512,MATCH('DPMS - Breakup of AUM - NA'!$B411,Raw!$B$2:$B$512,0),2)</f>
        <v>INP000007483</v>
      </c>
      <c r="B411" s="1" t="s">
        <v>6770</v>
      </c>
      <c r="C411" t="str">
        <f>VLOOKUP($B411,Raw!$B$2:$DG$512,91,0)</f>
        <v>0</v>
      </c>
      <c r="D411" t="str">
        <f>VLOOKUP($B411,Raw!$B$2:$DG$512,92,0)</f>
        <v>0</v>
      </c>
      <c r="E411" t="str">
        <f>VLOOKUP($B411,Raw!$B$2:$DG$512,93,0)</f>
        <v>0</v>
      </c>
      <c r="F411" t="str">
        <f>VLOOKUP($B411,Raw!$B$2:$DG$512,94,0)</f>
        <v>0</v>
      </c>
      <c r="G411" t="str">
        <f>VLOOKUP($B411,Raw!$B$2:$DG$512,95,0)</f>
        <v>0</v>
      </c>
      <c r="H411" t="str">
        <f>VLOOKUP($B411,Raw!$B$2:$DG$512,96,0)</f>
        <v>0</v>
      </c>
    </row>
    <row r="412" spans="1:8" x14ac:dyDescent="0.3">
      <c r="A412" t="str">
        <f>INDEX(Raw!$B$2:$C$512,MATCH('DPMS - Breakup of AUM - NA'!$B412,Raw!$B$2:$B$512,0),2)</f>
        <v>INP000000936</v>
      </c>
      <c r="B412" s="1" t="s">
        <v>6783</v>
      </c>
      <c r="C412" t="str">
        <f>VLOOKUP($B412,Raw!$B$2:$DG$512,91,0)</f>
        <v>0</v>
      </c>
      <c r="D412" t="str">
        <f>VLOOKUP($B412,Raw!$B$2:$DG$512,92,0)</f>
        <v>0</v>
      </c>
      <c r="E412" t="str">
        <f>VLOOKUP($B412,Raw!$B$2:$DG$512,93,0)</f>
        <v>0</v>
      </c>
      <c r="F412" t="str">
        <f>VLOOKUP($B412,Raw!$B$2:$DG$512,94,0)</f>
        <v>0</v>
      </c>
      <c r="G412" t="str">
        <f>VLOOKUP($B412,Raw!$B$2:$DG$512,95,0)</f>
        <v>0</v>
      </c>
      <c r="H412" t="str">
        <f>VLOOKUP($B412,Raw!$B$2:$DG$512,96,0)</f>
        <v>0</v>
      </c>
    </row>
    <row r="413" spans="1:8" x14ac:dyDescent="0.3">
      <c r="A413" t="str">
        <f>INDEX(Raw!$B$2:$C$512,MATCH('DPMS - Breakup of AUM - NA'!$B413,Raw!$B$2:$B$512,0),2)</f>
        <v>INP000007872</v>
      </c>
      <c r="B413" s="1" t="s">
        <v>6796</v>
      </c>
      <c r="C413" t="str">
        <f>VLOOKUP($B413,Raw!$B$2:$DG$512,91,0)</f>
        <v>0</v>
      </c>
      <c r="D413" t="str">
        <f>VLOOKUP($B413,Raw!$B$2:$DG$512,92,0)</f>
        <v>0</v>
      </c>
      <c r="E413" t="str">
        <f>VLOOKUP($B413,Raw!$B$2:$DG$512,93,0)</f>
        <v>0</v>
      </c>
      <c r="F413" t="str">
        <f>VLOOKUP($B413,Raw!$B$2:$DG$512,94,0)</f>
        <v>0</v>
      </c>
      <c r="G413" t="str">
        <f>VLOOKUP($B413,Raw!$B$2:$DG$512,95,0)</f>
        <v>0</v>
      </c>
      <c r="H413" t="str">
        <f>VLOOKUP($B413,Raw!$B$2:$DG$512,96,0)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2011-FCD9-4224-BC19-A183A64D3191}">
  <dimension ref="A1:AJ413"/>
  <sheetViews>
    <sheetView zoomScaleNormal="100" workbookViewId="0">
      <selection activeCell="B6" sqref="B6"/>
    </sheetView>
  </sheetViews>
  <sheetFormatPr defaultRowHeight="14.4" x14ac:dyDescent="0.3"/>
  <cols>
    <col min="1" max="1" width="49.21875" customWidth="1"/>
    <col min="2" max="2" width="24" bestFit="1" customWidth="1"/>
    <col min="3" max="3" width="19.44140625" bestFit="1" customWidth="1"/>
    <col min="4" max="4" width="26.21875" bestFit="1" customWidth="1"/>
    <col min="5" max="5" width="19.44140625" bestFit="1" customWidth="1"/>
    <col min="6" max="6" width="30.6640625" bestFit="1" customWidth="1"/>
    <col min="7" max="7" width="19.44140625" bestFit="1" customWidth="1"/>
    <col min="8" max="8" width="29.6640625" bestFit="1" customWidth="1"/>
    <col min="9" max="9" width="19.44140625" bestFit="1" customWidth="1"/>
    <col min="10" max="10" width="19.109375" bestFit="1" customWidth="1"/>
    <col min="11" max="11" width="19.44140625" bestFit="1" customWidth="1"/>
    <col min="12" max="12" width="22.44140625" bestFit="1" customWidth="1"/>
    <col min="13" max="13" width="19.44140625" bestFit="1" customWidth="1"/>
    <col min="14" max="14" width="20.5546875" bestFit="1" customWidth="1"/>
    <col min="16" max="16" width="15.77734375" bestFit="1" customWidth="1"/>
    <col min="17" max="17" width="19.44140625" bestFit="1" customWidth="1"/>
    <col min="18" max="18" width="18" bestFit="1" customWidth="1"/>
    <col min="19" max="19" width="19.44140625" bestFit="1" customWidth="1"/>
    <col min="20" max="20" width="22.44140625" bestFit="1" customWidth="1"/>
    <col min="21" max="21" width="19.44140625" bestFit="1" customWidth="1"/>
    <col min="22" max="22" width="21.5546875" bestFit="1" customWidth="1"/>
    <col min="23" max="23" width="19.44140625" bestFit="1" customWidth="1"/>
    <col min="24" max="24" width="11" bestFit="1" customWidth="1"/>
    <col min="25" max="25" width="19.44140625" bestFit="1" customWidth="1"/>
    <col min="26" max="26" width="14.33203125" bestFit="1" customWidth="1"/>
    <col min="27" max="27" width="19.44140625" bestFit="1" customWidth="1"/>
    <col min="28" max="28" width="12.33203125" bestFit="1" customWidth="1"/>
    <col min="30" max="30" width="19.88671875" bestFit="1" customWidth="1"/>
    <col min="31" max="31" width="24.109375" bestFit="1" customWidth="1"/>
    <col min="32" max="32" width="28.5546875" bestFit="1" customWidth="1"/>
    <col min="33" max="33" width="18.44140625" bestFit="1" customWidth="1"/>
    <col min="34" max="34" width="18" bestFit="1" customWidth="1"/>
    <col min="35" max="35" width="21.33203125" bestFit="1" customWidth="1"/>
    <col min="36" max="36" width="19.6640625" bestFit="1" customWidth="1"/>
  </cols>
  <sheetData>
    <row r="1" spans="1:36" ht="24" customHeight="1" x14ac:dyDescent="0.3">
      <c r="A1" s="29" t="s">
        <v>0</v>
      </c>
      <c r="B1" s="21" t="s">
        <v>64</v>
      </c>
      <c r="C1" s="22" t="s">
        <v>6803</v>
      </c>
      <c r="D1" s="21" t="s">
        <v>65</v>
      </c>
      <c r="E1" s="22" t="s">
        <v>6803</v>
      </c>
      <c r="F1" s="21" t="s">
        <v>66</v>
      </c>
      <c r="G1" s="22" t="s">
        <v>6803</v>
      </c>
      <c r="H1" s="21" t="s">
        <v>67</v>
      </c>
      <c r="I1" s="22" t="s">
        <v>6803</v>
      </c>
      <c r="J1" s="21" t="s">
        <v>68</v>
      </c>
      <c r="K1" s="22" t="s">
        <v>6803</v>
      </c>
      <c r="L1" s="21" t="s">
        <v>69</v>
      </c>
      <c r="M1" s="22" t="s">
        <v>6803</v>
      </c>
      <c r="N1" s="21" t="s">
        <v>70</v>
      </c>
      <c r="O1" s="44"/>
      <c r="P1" s="45" t="s">
        <v>71</v>
      </c>
      <c r="Q1" s="22" t="s">
        <v>6803</v>
      </c>
      <c r="R1" s="45" t="s">
        <v>72</v>
      </c>
      <c r="S1" s="22" t="s">
        <v>6803</v>
      </c>
      <c r="T1" s="45" t="s">
        <v>73</v>
      </c>
      <c r="U1" s="22" t="s">
        <v>6803</v>
      </c>
      <c r="V1" s="45" t="s">
        <v>74</v>
      </c>
      <c r="W1" s="22" t="s">
        <v>6803</v>
      </c>
      <c r="X1" s="45" t="s">
        <v>75</v>
      </c>
      <c r="Y1" s="22" t="s">
        <v>6803</v>
      </c>
      <c r="Z1" s="45" t="s">
        <v>76</v>
      </c>
      <c r="AA1" s="22" t="s">
        <v>6803</v>
      </c>
      <c r="AB1" s="45" t="s">
        <v>77</v>
      </c>
      <c r="AC1" s="13"/>
      <c r="AD1" s="46" t="s">
        <v>6804</v>
      </c>
      <c r="AE1" s="46" t="s">
        <v>6805</v>
      </c>
      <c r="AF1" s="46" t="s">
        <v>6806</v>
      </c>
      <c r="AG1" s="46" t="s">
        <v>6807</v>
      </c>
      <c r="AH1" s="46" t="s">
        <v>6808</v>
      </c>
      <c r="AI1" s="46" t="s">
        <v>6809</v>
      </c>
      <c r="AJ1" s="46" t="s">
        <v>6822</v>
      </c>
    </row>
    <row r="2" spans="1:36" x14ac:dyDescent="0.3">
      <c r="A2" s="13" t="s">
        <v>110</v>
      </c>
      <c r="B2" s="51" t="str">
        <f>VLOOKUP($A2,Raw!$B$2:$DG$512,MATCH(NDPMS!B$1,Raw!$B$1:$DG$1,0),0)</f>
        <v>0</v>
      </c>
      <c r="C2" s="52" t="e">
        <f>B2/$N2</f>
        <v>#DIV/0!</v>
      </c>
      <c r="D2" s="51" t="str">
        <f>VLOOKUP($A2,Raw!$B$2:$DG$512,MATCH(NDPMS!D$1,Raw!$B$1:$DG$1,0),0)</f>
        <v>0</v>
      </c>
      <c r="E2" s="52" t="e">
        <f>D2/$N2</f>
        <v>#DIV/0!</v>
      </c>
      <c r="F2" s="51" t="str">
        <f>VLOOKUP($A2,Raw!$B$2:$DG$512,MATCH(NDPMS!F$1,Raw!$B$1:$DG$1,0),0)</f>
        <v>0</v>
      </c>
      <c r="G2" s="52" t="e">
        <f>F2/$N2</f>
        <v>#DIV/0!</v>
      </c>
      <c r="H2" s="51" t="str">
        <f>VLOOKUP($A2,Raw!$B$2:$DG$512,MATCH(NDPMS!H$1,Raw!$B$1:$DG$1,0),0)</f>
        <v>0</v>
      </c>
      <c r="I2" s="52" t="e">
        <f>H2/$N2</f>
        <v>#DIV/0!</v>
      </c>
      <c r="J2" s="51" t="str">
        <f>VLOOKUP($A2,Raw!$B$2:$DG$512,MATCH(NDPMS!J$1,Raw!$B$1:$DG$1,0),0)</f>
        <v>0</v>
      </c>
      <c r="K2" s="52" t="e">
        <f>J2/$N2</f>
        <v>#DIV/0!</v>
      </c>
      <c r="L2" s="51" t="str">
        <f>VLOOKUP($A2,Raw!$B$2:$DG$512,MATCH(NDPMS!L$1,Raw!$B$1:$DG$1,0),0)</f>
        <v>0</v>
      </c>
      <c r="M2" s="52" t="e">
        <f>L2/$N2</f>
        <v>#DIV/0!</v>
      </c>
      <c r="N2" s="51" t="str">
        <f>VLOOKUP($A2,Raw!$B$2:$DG$512,MATCH(NDPMS!N$1,Raw!$B$1:$DG$1,0),0)</f>
        <v>0</v>
      </c>
      <c r="O2" s="13"/>
      <c r="P2" s="48" t="str">
        <f>VLOOKUP($A2,Raw!$B$2:$DG$512,MATCH(NDPMS!P$1,Raw!$B$1:$DG$1,0),0)</f>
        <v>0</v>
      </c>
      <c r="Q2" s="49" t="e">
        <f>P2/AB2</f>
        <v>#DIV/0!</v>
      </c>
      <c r="R2" s="48" t="str">
        <f>VLOOKUP($A2,Raw!$B$2:$DG$512,MATCH(NDPMS!R$1,Raw!$B$1:$DG$1,0),0)</f>
        <v>0</v>
      </c>
      <c r="S2" s="49" t="e">
        <f>R2/AB2</f>
        <v>#DIV/0!</v>
      </c>
      <c r="T2" s="48" t="str">
        <f>VLOOKUP($A2,Raw!$B$2:$DG$512,MATCH(NDPMS!T$1,Raw!$B$1:$DG$1,0),0)</f>
        <v>0</v>
      </c>
      <c r="U2" s="49" t="e">
        <f>T2/AB2</f>
        <v>#DIV/0!</v>
      </c>
      <c r="V2" s="48" t="str">
        <f>VLOOKUP($A2,Raw!$B$2:$DG$512,MATCH(NDPMS!V$1,Raw!$B$1:$DG$1,0),0)</f>
        <v>0</v>
      </c>
      <c r="W2" s="50" t="e">
        <f>V2/AB2</f>
        <v>#DIV/0!</v>
      </c>
      <c r="X2" s="48" t="str">
        <f>VLOOKUP($A2,Raw!$B$2:$DG$512,MATCH(NDPMS!X$1,Raw!$B$1:$DG$1,0),0)</f>
        <v>0</v>
      </c>
      <c r="Y2" s="49" t="e">
        <f>X2/AB2</f>
        <v>#DIV/0!</v>
      </c>
      <c r="Z2" s="48" t="str">
        <f>VLOOKUP($A2,Raw!$B$2:$DG$512,MATCH(NDPMS!Z$1,Raw!$B$1:$DG$1,0),0)</f>
        <v>0</v>
      </c>
      <c r="AA2" s="49" t="e">
        <f>Z2/AB2</f>
        <v>#DIV/0!</v>
      </c>
      <c r="AB2" s="48" t="str">
        <f>VLOOKUP($A2,Raw!$B$2:$DG$512,MATCH(NDPMS!AB$1,Raw!$B$1:$DG$1,0),0)</f>
        <v>0</v>
      </c>
      <c r="AC2" s="13"/>
      <c r="AD2" s="47" t="e">
        <f>P2/B2</f>
        <v>#DIV/0!</v>
      </c>
      <c r="AE2" s="47" t="e">
        <f>R2/D2</f>
        <v>#DIV/0!</v>
      </c>
      <c r="AF2" s="47" t="e">
        <f>T2/F2</f>
        <v>#DIV/0!</v>
      </c>
      <c r="AG2" s="47" t="e">
        <f>V2/H2</f>
        <v>#DIV/0!</v>
      </c>
      <c r="AH2" s="47" t="e">
        <f>X2/J2</f>
        <v>#DIV/0!</v>
      </c>
      <c r="AI2" s="47" t="e">
        <f>Z2/L2</f>
        <v>#DIV/0!</v>
      </c>
      <c r="AJ2" s="47" t="e">
        <f>AB2/N2</f>
        <v>#DIV/0!</v>
      </c>
    </row>
    <row r="3" spans="1:36" x14ac:dyDescent="0.3">
      <c r="A3" s="13" t="s">
        <v>131</v>
      </c>
      <c r="B3" s="51" t="str">
        <f>VLOOKUP($A3,Raw!$B$2:$DG$512,MATCH(NDPMS!B$1,Raw!$B$1:$DG$1,0),0)</f>
        <v>0</v>
      </c>
      <c r="C3" s="52" t="e">
        <f t="shared" ref="C3:C66" si="0">B3/$N3</f>
        <v>#DIV/0!</v>
      </c>
      <c r="D3" s="51" t="str">
        <f>VLOOKUP($A3,Raw!$B$2:$DG$512,MATCH(NDPMS!D$1,Raw!$B$1:$DG$1,0),0)</f>
        <v>0</v>
      </c>
      <c r="E3" s="52" t="e">
        <f t="shared" ref="E3:E66" si="1">D3/$N3</f>
        <v>#DIV/0!</v>
      </c>
      <c r="F3" s="51" t="str">
        <f>VLOOKUP($A3,Raw!$B$2:$DG$512,MATCH(NDPMS!F$1,Raw!$B$1:$DG$1,0),0)</f>
        <v>0</v>
      </c>
      <c r="G3" s="52" t="e">
        <f t="shared" ref="G3:G66" si="2">F3/$N3</f>
        <v>#DIV/0!</v>
      </c>
      <c r="H3" s="51" t="str">
        <f>VLOOKUP($A3,Raw!$B$2:$DG$512,MATCH(NDPMS!H$1,Raw!$B$1:$DG$1,0),0)</f>
        <v>0</v>
      </c>
      <c r="I3" s="52" t="e">
        <f t="shared" ref="I3:I66" si="3">H3/$N3</f>
        <v>#DIV/0!</v>
      </c>
      <c r="J3" s="51" t="str">
        <f>VLOOKUP($A3,Raw!$B$2:$DG$512,MATCH(NDPMS!J$1,Raw!$B$1:$DG$1,0),0)</f>
        <v>0</v>
      </c>
      <c r="K3" s="52" t="e">
        <f t="shared" ref="K3:K66" si="4">J3/$N3</f>
        <v>#DIV/0!</v>
      </c>
      <c r="L3" s="51" t="str">
        <f>VLOOKUP($A3,Raw!$B$2:$DG$512,MATCH(NDPMS!L$1,Raw!$B$1:$DG$1,0),0)</f>
        <v>0</v>
      </c>
      <c r="M3" s="52" t="e">
        <f t="shared" ref="M3:M66" si="5">L3/$N3</f>
        <v>#DIV/0!</v>
      </c>
      <c r="N3" s="51" t="str">
        <f>VLOOKUP($A3,Raw!$B$2:$DG$512,MATCH(NDPMS!N$1,Raw!$B$1:$DG$1,0),0)</f>
        <v>0</v>
      </c>
      <c r="O3" s="13"/>
      <c r="P3" s="48" t="str">
        <f>VLOOKUP($A3,Raw!$B$2:$DG$512,MATCH(NDPMS!P$1,Raw!$B$1:$DG$1,0),0)</f>
        <v>0</v>
      </c>
      <c r="Q3" s="49" t="e">
        <f t="shared" ref="Q3:Q66" si="6">P3/AB3</f>
        <v>#DIV/0!</v>
      </c>
      <c r="R3" s="48" t="str">
        <f>VLOOKUP($A3,Raw!$B$2:$DG$512,MATCH(NDPMS!R$1,Raw!$B$1:$DG$1,0),0)</f>
        <v>0</v>
      </c>
      <c r="S3" s="49" t="e">
        <f t="shared" ref="S3:S66" si="7">R3/AB3</f>
        <v>#DIV/0!</v>
      </c>
      <c r="T3" s="48" t="str">
        <f>VLOOKUP($A3,Raw!$B$2:$DG$512,MATCH(NDPMS!T$1,Raw!$B$1:$DG$1,0),0)</f>
        <v>0</v>
      </c>
      <c r="U3" s="49" t="e">
        <f t="shared" ref="U3:U66" si="8">T3/AB3</f>
        <v>#DIV/0!</v>
      </c>
      <c r="V3" s="48" t="str">
        <f>VLOOKUP($A3,Raw!$B$2:$DG$512,MATCH(NDPMS!V$1,Raw!$B$1:$DG$1,0),0)</f>
        <v>0</v>
      </c>
      <c r="W3" s="50" t="e">
        <f t="shared" ref="W3:W66" si="9">V3/AB3</f>
        <v>#DIV/0!</v>
      </c>
      <c r="X3" s="48" t="str">
        <f>VLOOKUP($A3,Raw!$B$2:$DG$512,MATCH(NDPMS!X$1,Raw!$B$1:$DG$1,0),0)</f>
        <v>0</v>
      </c>
      <c r="Y3" s="49" t="e">
        <f t="shared" ref="Y3:Y66" si="10">X3/AB3</f>
        <v>#DIV/0!</v>
      </c>
      <c r="Z3" s="48" t="str">
        <f>VLOOKUP($A3,Raw!$B$2:$DG$512,MATCH(NDPMS!Z$1,Raw!$B$1:$DG$1,0),0)</f>
        <v>0</v>
      </c>
      <c r="AA3" s="49" t="e">
        <f t="shared" ref="AA3:AA66" si="11">Z3/AB3</f>
        <v>#DIV/0!</v>
      </c>
      <c r="AB3" s="48" t="str">
        <f>VLOOKUP($A3,Raw!$B$2:$DG$512,MATCH(NDPMS!AB$1,Raw!$B$1:$DG$1,0),0)</f>
        <v>0</v>
      </c>
      <c r="AC3" s="13"/>
      <c r="AD3" s="47" t="e">
        <f t="shared" ref="AD3:AD66" si="12">P3/B3</f>
        <v>#DIV/0!</v>
      </c>
      <c r="AE3" s="47" t="e">
        <f t="shared" ref="AE3:AE66" si="13">R3/D3</f>
        <v>#DIV/0!</v>
      </c>
      <c r="AF3" s="47" t="e">
        <f t="shared" ref="AF3:AF66" si="14">T3/F3</f>
        <v>#DIV/0!</v>
      </c>
      <c r="AG3" s="47" t="e">
        <f t="shared" ref="AG3:AG66" si="15">V3/H3</f>
        <v>#DIV/0!</v>
      </c>
      <c r="AH3" s="47" t="e">
        <f t="shared" ref="AH3:AH66" si="16">X3/J3</f>
        <v>#DIV/0!</v>
      </c>
      <c r="AI3" s="47" t="e">
        <f t="shared" ref="AI3:AI66" si="17">Z3/L3</f>
        <v>#DIV/0!</v>
      </c>
      <c r="AJ3" s="47" t="e">
        <f t="shared" ref="AJ3:AJ66" si="18">AB3/N3</f>
        <v>#DIV/0!</v>
      </c>
    </row>
    <row r="4" spans="1:36" x14ac:dyDescent="0.3">
      <c r="A4" s="13" t="s">
        <v>150</v>
      </c>
      <c r="B4" s="51" t="str">
        <f>VLOOKUP($A4,Raw!$B$2:$DG$512,MATCH(NDPMS!B$1,Raw!$B$1:$DG$1,0),0)</f>
        <v>0</v>
      </c>
      <c r="C4" s="52" t="e">
        <f t="shared" si="0"/>
        <v>#DIV/0!</v>
      </c>
      <c r="D4" s="51" t="str">
        <f>VLOOKUP($A4,Raw!$B$2:$DG$512,MATCH(NDPMS!D$1,Raw!$B$1:$DG$1,0),0)</f>
        <v>0</v>
      </c>
      <c r="E4" s="52" t="e">
        <f t="shared" si="1"/>
        <v>#DIV/0!</v>
      </c>
      <c r="F4" s="51" t="str">
        <f>VLOOKUP($A4,Raw!$B$2:$DG$512,MATCH(NDPMS!F$1,Raw!$B$1:$DG$1,0),0)</f>
        <v>0</v>
      </c>
      <c r="G4" s="52" t="e">
        <f t="shared" si="2"/>
        <v>#DIV/0!</v>
      </c>
      <c r="H4" s="51" t="str">
        <f>VLOOKUP($A4,Raw!$B$2:$DG$512,MATCH(NDPMS!H$1,Raw!$B$1:$DG$1,0),0)</f>
        <v>0</v>
      </c>
      <c r="I4" s="52" t="e">
        <f t="shared" si="3"/>
        <v>#DIV/0!</v>
      </c>
      <c r="J4" s="51" t="str">
        <f>VLOOKUP($A4,Raw!$B$2:$DG$512,MATCH(NDPMS!J$1,Raw!$B$1:$DG$1,0),0)</f>
        <v>0</v>
      </c>
      <c r="K4" s="52" t="e">
        <f t="shared" si="4"/>
        <v>#DIV/0!</v>
      </c>
      <c r="L4" s="51" t="str">
        <f>VLOOKUP($A4,Raw!$B$2:$DG$512,MATCH(NDPMS!L$1,Raw!$B$1:$DG$1,0),0)</f>
        <v>0</v>
      </c>
      <c r="M4" s="52" t="e">
        <f t="shared" si="5"/>
        <v>#DIV/0!</v>
      </c>
      <c r="N4" s="51" t="str">
        <f>VLOOKUP($A4,Raw!$B$2:$DG$512,MATCH(NDPMS!N$1,Raw!$B$1:$DG$1,0),0)</f>
        <v>0</v>
      </c>
      <c r="O4" s="13"/>
      <c r="P4" s="48" t="str">
        <f>VLOOKUP($A4,Raw!$B$2:$DG$512,MATCH(NDPMS!P$1,Raw!$B$1:$DG$1,0),0)</f>
        <v>0</v>
      </c>
      <c r="Q4" s="49" t="e">
        <f t="shared" si="6"/>
        <v>#DIV/0!</v>
      </c>
      <c r="R4" s="48" t="str">
        <f>VLOOKUP($A4,Raw!$B$2:$DG$512,MATCH(NDPMS!R$1,Raw!$B$1:$DG$1,0),0)</f>
        <v>0</v>
      </c>
      <c r="S4" s="49" t="e">
        <f t="shared" si="7"/>
        <v>#DIV/0!</v>
      </c>
      <c r="T4" s="48" t="str">
        <f>VLOOKUP($A4,Raw!$B$2:$DG$512,MATCH(NDPMS!T$1,Raw!$B$1:$DG$1,0),0)</f>
        <v>0</v>
      </c>
      <c r="U4" s="49" t="e">
        <f t="shared" si="8"/>
        <v>#DIV/0!</v>
      </c>
      <c r="V4" s="48" t="str">
        <f>VLOOKUP($A4,Raw!$B$2:$DG$512,MATCH(NDPMS!V$1,Raw!$B$1:$DG$1,0),0)</f>
        <v>0</v>
      </c>
      <c r="W4" s="50" t="e">
        <f t="shared" si="9"/>
        <v>#DIV/0!</v>
      </c>
      <c r="X4" s="48" t="str">
        <f>VLOOKUP($A4,Raw!$B$2:$DG$512,MATCH(NDPMS!X$1,Raw!$B$1:$DG$1,0),0)</f>
        <v>0</v>
      </c>
      <c r="Y4" s="49" t="e">
        <f t="shared" si="10"/>
        <v>#DIV/0!</v>
      </c>
      <c r="Z4" s="48" t="str">
        <f>VLOOKUP($A4,Raw!$B$2:$DG$512,MATCH(NDPMS!Z$1,Raw!$B$1:$DG$1,0),0)</f>
        <v>0</v>
      </c>
      <c r="AA4" s="49" t="e">
        <f t="shared" si="11"/>
        <v>#DIV/0!</v>
      </c>
      <c r="AB4" s="48" t="str">
        <f>VLOOKUP($A4,Raw!$B$2:$DG$512,MATCH(NDPMS!AB$1,Raw!$B$1:$DG$1,0),0)</f>
        <v>0</v>
      </c>
      <c r="AC4" s="13"/>
      <c r="AD4" s="47" t="e">
        <f t="shared" si="12"/>
        <v>#DIV/0!</v>
      </c>
      <c r="AE4" s="47" t="e">
        <f t="shared" si="13"/>
        <v>#DIV/0!</v>
      </c>
      <c r="AF4" s="47" t="e">
        <f t="shared" si="14"/>
        <v>#DIV/0!</v>
      </c>
      <c r="AG4" s="47" t="e">
        <f t="shared" si="15"/>
        <v>#DIV/0!</v>
      </c>
      <c r="AH4" s="47" t="e">
        <f t="shared" si="16"/>
        <v>#DIV/0!</v>
      </c>
      <c r="AI4" s="47" t="e">
        <f t="shared" si="17"/>
        <v>#DIV/0!</v>
      </c>
      <c r="AJ4" s="47" t="e">
        <f t="shared" si="18"/>
        <v>#DIV/0!</v>
      </c>
    </row>
    <row r="5" spans="1:36" x14ac:dyDescent="0.3">
      <c r="A5" s="13" t="s">
        <v>166</v>
      </c>
      <c r="B5" s="51" t="str">
        <f>VLOOKUP($A5,Raw!$B$2:$DG$512,MATCH(NDPMS!B$1,Raw!$B$1:$DG$1,0),0)</f>
        <v>0</v>
      </c>
      <c r="C5" s="52" t="e">
        <f t="shared" si="0"/>
        <v>#DIV/0!</v>
      </c>
      <c r="D5" s="51" t="str">
        <f>VLOOKUP($A5,Raw!$B$2:$DG$512,MATCH(NDPMS!D$1,Raw!$B$1:$DG$1,0),0)</f>
        <v>0</v>
      </c>
      <c r="E5" s="52" t="e">
        <f t="shared" si="1"/>
        <v>#DIV/0!</v>
      </c>
      <c r="F5" s="51" t="str">
        <f>VLOOKUP($A5,Raw!$B$2:$DG$512,MATCH(NDPMS!F$1,Raw!$B$1:$DG$1,0),0)</f>
        <v>0</v>
      </c>
      <c r="G5" s="52" t="e">
        <f t="shared" si="2"/>
        <v>#DIV/0!</v>
      </c>
      <c r="H5" s="51" t="str">
        <f>VLOOKUP($A5,Raw!$B$2:$DG$512,MATCH(NDPMS!H$1,Raw!$B$1:$DG$1,0),0)</f>
        <v>0</v>
      </c>
      <c r="I5" s="52" t="e">
        <f t="shared" si="3"/>
        <v>#DIV/0!</v>
      </c>
      <c r="J5" s="51" t="str">
        <f>VLOOKUP($A5,Raw!$B$2:$DG$512,MATCH(NDPMS!J$1,Raw!$B$1:$DG$1,0),0)</f>
        <v>0</v>
      </c>
      <c r="K5" s="52" t="e">
        <f t="shared" si="4"/>
        <v>#DIV/0!</v>
      </c>
      <c r="L5" s="51" t="str">
        <f>VLOOKUP($A5,Raw!$B$2:$DG$512,MATCH(NDPMS!L$1,Raw!$B$1:$DG$1,0),0)</f>
        <v>0</v>
      </c>
      <c r="M5" s="52" t="e">
        <f t="shared" si="5"/>
        <v>#DIV/0!</v>
      </c>
      <c r="N5" s="51" t="str">
        <f>VLOOKUP($A5,Raw!$B$2:$DG$512,MATCH(NDPMS!N$1,Raw!$B$1:$DG$1,0),0)</f>
        <v>0</v>
      </c>
      <c r="O5" s="13"/>
      <c r="P5" s="48" t="str">
        <f>VLOOKUP($A5,Raw!$B$2:$DG$512,MATCH(NDPMS!P$1,Raw!$B$1:$DG$1,0),0)</f>
        <v>0</v>
      </c>
      <c r="Q5" s="49" t="e">
        <f t="shared" si="6"/>
        <v>#DIV/0!</v>
      </c>
      <c r="R5" s="48" t="str">
        <f>VLOOKUP($A5,Raw!$B$2:$DG$512,MATCH(NDPMS!R$1,Raw!$B$1:$DG$1,0),0)</f>
        <v>0</v>
      </c>
      <c r="S5" s="49" t="e">
        <f t="shared" si="7"/>
        <v>#DIV/0!</v>
      </c>
      <c r="T5" s="48" t="str">
        <f>VLOOKUP($A5,Raw!$B$2:$DG$512,MATCH(NDPMS!T$1,Raw!$B$1:$DG$1,0),0)</f>
        <v>0</v>
      </c>
      <c r="U5" s="49" t="e">
        <f t="shared" si="8"/>
        <v>#DIV/0!</v>
      </c>
      <c r="V5" s="48" t="str">
        <f>VLOOKUP($A5,Raw!$B$2:$DG$512,MATCH(NDPMS!V$1,Raw!$B$1:$DG$1,0),0)</f>
        <v>0</v>
      </c>
      <c r="W5" s="50" t="e">
        <f t="shared" si="9"/>
        <v>#DIV/0!</v>
      </c>
      <c r="X5" s="48" t="str">
        <f>VLOOKUP($A5,Raw!$B$2:$DG$512,MATCH(NDPMS!X$1,Raw!$B$1:$DG$1,0),0)</f>
        <v>0</v>
      </c>
      <c r="Y5" s="49" t="e">
        <f t="shared" si="10"/>
        <v>#DIV/0!</v>
      </c>
      <c r="Z5" s="48" t="str">
        <f>VLOOKUP($A5,Raw!$B$2:$DG$512,MATCH(NDPMS!Z$1,Raw!$B$1:$DG$1,0),0)</f>
        <v>0</v>
      </c>
      <c r="AA5" s="49" t="e">
        <f t="shared" si="11"/>
        <v>#DIV/0!</v>
      </c>
      <c r="AB5" s="48" t="str">
        <f>VLOOKUP($A5,Raw!$B$2:$DG$512,MATCH(NDPMS!AB$1,Raw!$B$1:$DG$1,0),0)</f>
        <v>0</v>
      </c>
      <c r="AC5" s="13"/>
      <c r="AD5" s="47" t="e">
        <f t="shared" si="12"/>
        <v>#DIV/0!</v>
      </c>
      <c r="AE5" s="47" t="e">
        <f t="shared" si="13"/>
        <v>#DIV/0!</v>
      </c>
      <c r="AF5" s="47" t="e">
        <f t="shared" si="14"/>
        <v>#DIV/0!</v>
      </c>
      <c r="AG5" s="47" t="e">
        <f t="shared" si="15"/>
        <v>#DIV/0!</v>
      </c>
      <c r="AH5" s="47" t="e">
        <f t="shared" si="16"/>
        <v>#DIV/0!</v>
      </c>
      <c r="AI5" s="47" t="e">
        <f t="shared" si="17"/>
        <v>#DIV/0!</v>
      </c>
      <c r="AJ5" s="47" t="e">
        <f t="shared" si="18"/>
        <v>#DIV/0!</v>
      </c>
    </row>
    <row r="6" spans="1:36" x14ac:dyDescent="0.3">
      <c r="A6" s="13" t="s">
        <v>193</v>
      </c>
      <c r="B6" s="51" t="str">
        <f>VLOOKUP($A6,Raw!$B$2:$DG$512,MATCH(NDPMS!B$1,Raw!$B$1:$DG$1,0),0)</f>
        <v>0</v>
      </c>
      <c r="C6" s="52">
        <f t="shared" si="0"/>
        <v>0</v>
      </c>
      <c r="D6" s="51" t="str">
        <f>VLOOKUP($A6,Raw!$B$2:$DG$512,MATCH(NDPMS!D$1,Raw!$B$1:$DG$1,0),0)</f>
        <v>287</v>
      </c>
      <c r="E6" s="52">
        <f t="shared" si="1"/>
        <v>0.21354166666666666</v>
      </c>
      <c r="F6" s="51" t="str">
        <f>VLOOKUP($A6,Raw!$B$2:$DG$512,MATCH(NDPMS!F$1,Raw!$B$1:$DG$1,0),0)</f>
        <v>971</v>
      </c>
      <c r="G6" s="52">
        <f t="shared" si="2"/>
        <v>0.72247023809523814</v>
      </c>
      <c r="H6" s="51" t="str">
        <f>VLOOKUP($A6,Raw!$B$2:$DG$512,MATCH(NDPMS!H$1,Raw!$B$1:$DG$1,0),0)</f>
        <v>86</v>
      </c>
      <c r="I6" s="52">
        <f t="shared" si="3"/>
        <v>6.3988095238095233E-2</v>
      </c>
      <c r="J6" s="51" t="str">
        <f>VLOOKUP($A6,Raw!$B$2:$DG$512,MATCH(NDPMS!J$1,Raw!$B$1:$DG$1,0),0)</f>
        <v>0</v>
      </c>
      <c r="K6" s="52">
        <f t="shared" si="4"/>
        <v>0</v>
      </c>
      <c r="L6" s="51" t="str">
        <f>VLOOKUP($A6,Raw!$B$2:$DG$512,MATCH(NDPMS!L$1,Raw!$B$1:$DG$1,0),0)</f>
        <v>0</v>
      </c>
      <c r="M6" s="52">
        <f t="shared" si="5"/>
        <v>0</v>
      </c>
      <c r="N6" s="51" t="str">
        <f>VLOOKUP($A6,Raw!$B$2:$DG$512,MATCH(NDPMS!N$1,Raw!$B$1:$DG$1,0),0)</f>
        <v>1344</v>
      </c>
      <c r="O6" s="13"/>
      <c r="P6" s="48" t="str">
        <f>VLOOKUP($A6,Raw!$B$2:$DG$512,MATCH(NDPMS!P$1,Raw!$B$1:$DG$1,0),0)</f>
        <v>0</v>
      </c>
      <c r="Q6" s="49">
        <f t="shared" si="6"/>
        <v>0</v>
      </c>
      <c r="R6" s="48" t="str">
        <f>VLOOKUP($A6,Raw!$B$2:$DG$512,MATCH(NDPMS!R$1,Raw!$B$1:$DG$1,0),0)</f>
        <v>6325.74</v>
      </c>
      <c r="S6" s="49">
        <f t="shared" si="7"/>
        <v>0.27837962842757452</v>
      </c>
      <c r="T6" s="48" t="str">
        <f>VLOOKUP($A6,Raw!$B$2:$DG$512,MATCH(NDPMS!T$1,Raw!$B$1:$DG$1,0),0)</f>
        <v>15270.51</v>
      </c>
      <c r="U6" s="49">
        <f t="shared" si="8"/>
        <v>0.67201606447618167</v>
      </c>
      <c r="V6" s="48" t="str">
        <f>VLOOKUP($A6,Raw!$B$2:$DG$512,MATCH(NDPMS!V$1,Raw!$B$1:$DG$1,0),0)</f>
        <v>1127.18</v>
      </c>
      <c r="W6" s="50">
        <f t="shared" si="9"/>
        <v>4.9604307096243833E-2</v>
      </c>
      <c r="X6" s="48" t="str">
        <f>VLOOKUP($A6,Raw!$B$2:$DG$512,MATCH(NDPMS!X$1,Raw!$B$1:$DG$1,0),0)</f>
        <v>0</v>
      </c>
      <c r="Y6" s="49">
        <f t="shared" si="10"/>
        <v>0</v>
      </c>
      <c r="Z6" s="48" t="str">
        <f>VLOOKUP($A6,Raw!$B$2:$DG$512,MATCH(NDPMS!Z$1,Raw!$B$1:$DG$1,0),0)</f>
        <v>0</v>
      </c>
      <c r="AA6" s="49">
        <f t="shared" si="11"/>
        <v>0</v>
      </c>
      <c r="AB6" s="48" t="str">
        <f>VLOOKUP($A6,Raw!$B$2:$DG$512,MATCH(NDPMS!AB$1,Raw!$B$1:$DG$1,0),0)</f>
        <v>22723.43</v>
      </c>
      <c r="AC6" s="13"/>
      <c r="AD6" s="47" t="e">
        <f t="shared" si="12"/>
        <v>#DIV/0!</v>
      </c>
      <c r="AE6" s="47">
        <f t="shared" si="13"/>
        <v>22.040905923344948</v>
      </c>
      <c r="AF6" s="47">
        <f t="shared" si="14"/>
        <v>15.726580844490217</v>
      </c>
      <c r="AG6" s="47">
        <f t="shared" si="15"/>
        <v>13.106744186046512</v>
      </c>
      <c r="AH6" s="47" t="e">
        <f t="shared" si="16"/>
        <v>#DIV/0!</v>
      </c>
      <c r="AI6" s="47" t="e">
        <f t="shared" si="17"/>
        <v>#DIV/0!</v>
      </c>
      <c r="AJ6" s="47">
        <f t="shared" si="18"/>
        <v>16.90731398809524</v>
      </c>
    </row>
    <row r="7" spans="1:36" x14ac:dyDescent="0.3">
      <c r="A7" s="13" t="s">
        <v>242</v>
      </c>
      <c r="B7" s="51" t="str">
        <f>VLOOKUP($A7,Raw!$B$2:$DG$512,MATCH(NDPMS!B$1,Raw!$B$1:$DG$1,0),0)</f>
        <v>0</v>
      </c>
      <c r="C7" s="52" t="e">
        <f t="shared" si="0"/>
        <v>#DIV/0!</v>
      </c>
      <c r="D7" s="51" t="str">
        <f>VLOOKUP($A7,Raw!$B$2:$DG$512,MATCH(NDPMS!D$1,Raw!$B$1:$DG$1,0),0)</f>
        <v>0</v>
      </c>
      <c r="E7" s="52" t="e">
        <f t="shared" si="1"/>
        <v>#DIV/0!</v>
      </c>
      <c r="F7" s="51" t="str">
        <f>VLOOKUP($A7,Raw!$B$2:$DG$512,MATCH(NDPMS!F$1,Raw!$B$1:$DG$1,0),0)</f>
        <v>0</v>
      </c>
      <c r="G7" s="52" t="e">
        <f t="shared" si="2"/>
        <v>#DIV/0!</v>
      </c>
      <c r="H7" s="51" t="str">
        <f>VLOOKUP($A7,Raw!$B$2:$DG$512,MATCH(NDPMS!H$1,Raw!$B$1:$DG$1,0),0)</f>
        <v>0</v>
      </c>
      <c r="I7" s="52" t="e">
        <f t="shared" si="3"/>
        <v>#DIV/0!</v>
      </c>
      <c r="J7" s="51" t="str">
        <f>VLOOKUP($A7,Raw!$B$2:$DG$512,MATCH(NDPMS!J$1,Raw!$B$1:$DG$1,0),0)</f>
        <v>0</v>
      </c>
      <c r="K7" s="52" t="e">
        <f t="shared" si="4"/>
        <v>#DIV/0!</v>
      </c>
      <c r="L7" s="51" t="str">
        <f>VLOOKUP($A7,Raw!$B$2:$DG$512,MATCH(NDPMS!L$1,Raw!$B$1:$DG$1,0),0)</f>
        <v>0</v>
      </c>
      <c r="M7" s="52" t="e">
        <f t="shared" si="5"/>
        <v>#DIV/0!</v>
      </c>
      <c r="N7" s="51" t="str">
        <f>VLOOKUP($A7,Raw!$B$2:$DG$512,MATCH(NDPMS!N$1,Raw!$B$1:$DG$1,0),0)</f>
        <v>0</v>
      </c>
      <c r="O7" s="13"/>
      <c r="P7" s="48" t="str">
        <f>VLOOKUP($A7,Raw!$B$2:$DG$512,MATCH(NDPMS!P$1,Raw!$B$1:$DG$1,0),0)</f>
        <v>0</v>
      </c>
      <c r="Q7" s="49" t="e">
        <f t="shared" si="6"/>
        <v>#DIV/0!</v>
      </c>
      <c r="R7" s="48" t="str">
        <f>VLOOKUP($A7,Raw!$B$2:$DG$512,MATCH(NDPMS!R$1,Raw!$B$1:$DG$1,0),0)</f>
        <v>0</v>
      </c>
      <c r="S7" s="49" t="e">
        <f t="shared" si="7"/>
        <v>#DIV/0!</v>
      </c>
      <c r="T7" s="48" t="str">
        <f>VLOOKUP($A7,Raw!$B$2:$DG$512,MATCH(NDPMS!T$1,Raw!$B$1:$DG$1,0),0)</f>
        <v>0</v>
      </c>
      <c r="U7" s="49" t="e">
        <f t="shared" si="8"/>
        <v>#DIV/0!</v>
      </c>
      <c r="V7" s="48" t="str">
        <f>VLOOKUP($A7,Raw!$B$2:$DG$512,MATCH(NDPMS!V$1,Raw!$B$1:$DG$1,0),0)</f>
        <v>0</v>
      </c>
      <c r="W7" s="50" t="e">
        <f t="shared" si="9"/>
        <v>#DIV/0!</v>
      </c>
      <c r="X7" s="48" t="str">
        <f>VLOOKUP($A7,Raw!$B$2:$DG$512,MATCH(NDPMS!X$1,Raw!$B$1:$DG$1,0),0)</f>
        <v>0</v>
      </c>
      <c r="Y7" s="49" t="e">
        <f t="shared" si="10"/>
        <v>#DIV/0!</v>
      </c>
      <c r="Z7" s="48" t="str">
        <f>VLOOKUP($A7,Raw!$B$2:$DG$512,MATCH(NDPMS!Z$1,Raw!$B$1:$DG$1,0),0)</f>
        <v>0</v>
      </c>
      <c r="AA7" s="49" t="e">
        <f t="shared" si="11"/>
        <v>#DIV/0!</v>
      </c>
      <c r="AB7" s="48" t="str">
        <f>VLOOKUP($A7,Raw!$B$2:$DG$512,MATCH(NDPMS!AB$1,Raw!$B$1:$DG$1,0),0)</f>
        <v>0</v>
      </c>
      <c r="AC7" s="13"/>
      <c r="AD7" s="47" t="e">
        <f t="shared" si="12"/>
        <v>#DIV/0!</v>
      </c>
      <c r="AE7" s="47" t="e">
        <f t="shared" si="13"/>
        <v>#DIV/0!</v>
      </c>
      <c r="AF7" s="47" t="e">
        <f t="shared" si="14"/>
        <v>#DIV/0!</v>
      </c>
      <c r="AG7" s="47" t="e">
        <f t="shared" si="15"/>
        <v>#DIV/0!</v>
      </c>
      <c r="AH7" s="47" t="e">
        <f t="shared" si="16"/>
        <v>#DIV/0!</v>
      </c>
      <c r="AI7" s="47" t="e">
        <f t="shared" si="17"/>
        <v>#DIV/0!</v>
      </c>
      <c r="AJ7" s="47" t="e">
        <f t="shared" si="18"/>
        <v>#DIV/0!</v>
      </c>
    </row>
    <row r="8" spans="1:36" x14ac:dyDescent="0.3">
      <c r="A8" s="13" t="s">
        <v>255</v>
      </c>
      <c r="B8" s="51" t="str">
        <f>VLOOKUP($A8,Raw!$B$2:$DG$512,MATCH(NDPMS!B$1,Raw!$B$1:$DG$1,0),0)</f>
        <v>0</v>
      </c>
      <c r="C8" s="52" t="e">
        <f t="shared" si="0"/>
        <v>#DIV/0!</v>
      </c>
      <c r="D8" s="51" t="str">
        <f>VLOOKUP($A8,Raw!$B$2:$DG$512,MATCH(NDPMS!D$1,Raw!$B$1:$DG$1,0),0)</f>
        <v>0</v>
      </c>
      <c r="E8" s="52" t="e">
        <f t="shared" si="1"/>
        <v>#DIV/0!</v>
      </c>
      <c r="F8" s="51" t="str">
        <f>VLOOKUP($A8,Raw!$B$2:$DG$512,MATCH(NDPMS!F$1,Raw!$B$1:$DG$1,0),0)</f>
        <v>0</v>
      </c>
      <c r="G8" s="52" t="e">
        <f t="shared" si="2"/>
        <v>#DIV/0!</v>
      </c>
      <c r="H8" s="51" t="str">
        <f>VLOOKUP($A8,Raw!$B$2:$DG$512,MATCH(NDPMS!H$1,Raw!$B$1:$DG$1,0),0)</f>
        <v>0</v>
      </c>
      <c r="I8" s="52" t="e">
        <f t="shared" si="3"/>
        <v>#DIV/0!</v>
      </c>
      <c r="J8" s="51" t="str">
        <f>VLOOKUP($A8,Raw!$B$2:$DG$512,MATCH(NDPMS!J$1,Raw!$B$1:$DG$1,0),0)</f>
        <v>0</v>
      </c>
      <c r="K8" s="52" t="e">
        <f t="shared" si="4"/>
        <v>#DIV/0!</v>
      </c>
      <c r="L8" s="51" t="str">
        <f>VLOOKUP($A8,Raw!$B$2:$DG$512,MATCH(NDPMS!L$1,Raw!$B$1:$DG$1,0),0)</f>
        <v>0</v>
      </c>
      <c r="M8" s="52" t="e">
        <f t="shared" si="5"/>
        <v>#DIV/0!</v>
      </c>
      <c r="N8" s="51" t="str">
        <f>VLOOKUP($A8,Raw!$B$2:$DG$512,MATCH(NDPMS!N$1,Raw!$B$1:$DG$1,0),0)</f>
        <v>0</v>
      </c>
      <c r="O8" s="13"/>
      <c r="P8" s="48" t="str">
        <f>VLOOKUP($A8,Raw!$B$2:$DG$512,MATCH(NDPMS!P$1,Raw!$B$1:$DG$1,0),0)</f>
        <v>0</v>
      </c>
      <c r="Q8" s="49" t="e">
        <f t="shared" si="6"/>
        <v>#DIV/0!</v>
      </c>
      <c r="R8" s="48" t="str">
        <f>VLOOKUP($A8,Raw!$B$2:$DG$512,MATCH(NDPMS!R$1,Raw!$B$1:$DG$1,0),0)</f>
        <v>0</v>
      </c>
      <c r="S8" s="49" t="e">
        <f t="shared" si="7"/>
        <v>#DIV/0!</v>
      </c>
      <c r="T8" s="48" t="str">
        <f>VLOOKUP($A8,Raw!$B$2:$DG$512,MATCH(NDPMS!T$1,Raw!$B$1:$DG$1,0),0)</f>
        <v>0</v>
      </c>
      <c r="U8" s="49" t="e">
        <f t="shared" si="8"/>
        <v>#DIV/0!</v>
      </c>
      <c r="V8" s="48" t="str">
        <f>VLOOKUP($A8,Raw!$B$2:$DG$512,MATCH(NDPMS!V$1,Raw!$B$1:$DG$1,0),0)</f>
        <v>0</v>
      </c>
      <c r="W8" s="50" t="e">
        <f t="shared" si="9"/>
        <v>#DIV/0!</v>
      </c>
      <c r="X8" s="48" t="str">
        <f>VLOOKUP($A8,Raw!$B$2:$DG$512,MATCH(NDPMS!X$1,Raw!$B$1:$DG$1,0),0)</f>
        <v>0</v>
      </c>
      <c r="Y8" s="49" t="e">
        <f t="shared" si="10"/>
        <v>#DIV/0!</v>
      </c>
      <c r="Z8" s="48" t="str">
        <f>VLOOKUP($A8,Raw!$B$2:$DG$512,MATCH(NDPMS!Z$1,Raw!$B$1:$DG$1,0),0)</f>
        <v>0</v>
      </c>
      <c r="AA8" s="49" t="e">
        <f t="shared" si="11"/>
        <v>#DIV/0!</v>
      </c>
      <c r="AB8" s="48" t="str">
        <f>VLOOKUP($A8,Raw!$B$2:$DG$512,MATCH(NDPMS!AB$1,Raw!$B$1:$DG$1,0),0)</f>
        <v>0</v>
      </c>
      <c r="AC8" s="13"/>
      <c r="AD8" s="47" t="e">
        <f t="shared" si="12"/>
        <v>#DIV/0!</v>
      </c>
      <c r="AE8" s="47" t="e">
        <f t="shared" si="13"/>
        <v>#DIV/0!</v>
      </c>
      <c r="AF8" s="47" t="e">
        <f t="shared" si="14"/>
        <v>#DIV/0!</v>
      </c>
      <c r="AG8" s="47" t="e">
        <f t="shared" si="15"/>
        <v>#DIV/0!</v>
      </c>
      <c r="AH8" s="47" t="e">
        <f t="shared" si="16"/>
        <v>#DIV/0!</v>
      </c>
      <c r="AI8" s="47" t="e">
        <f t="shared" si="17"/>
        <v>#DIV/0!</v>
      </c>
      <c r="AJ8" s="47" t="e">
        <f t="shared" si="18"/>
        <v>#DIV/0!</v>
      </c>
    </row>
    <row r="9" spans="1:36" x14ac:dyDescent="0.3">
      <c r="A9" s="13" t="s">
        <v>271</v>
      </c>
      <c r="B9" s="51" t="str">
        <f>VLOOKUP($A9,Raw!$B$2:$DG$512,MATCH(NDPMS!B$1,Raw!$B$1:$DG$1,0),0)</f>
        <v>0</v>
      </c>
      <c r="C9" s="52">
        <f t="shared" si="0"/>
        <v>0</v>
      </c>
      <c r="D9" s="51" t="str">
        <f>VLOOKUP($A9,Raw!$B$2:$DG$512,MATCH(NDPMS!D$1,Raw!$B$1:$DG$1,0),0)</f>
        <v>0</v>
      </c>
      <c r="E9" s="52">
        <f t="shared" si="1"/>
        <v>0</v>
      </c>
      <c r="F9" s="51" t="str">
        <f>VLOOKUP($A9,Raw!$B$2:$DG$512,MATCH(NDPMS!F$1,Raw!$B$1:$DG$1,0),0)</f>
        <v>0</v>
      </c>
      <c r="G9" s="52">
        <f t="shared" si="2"/>
        <v>0</v>
      </c>
      <c r="H9" s="51" t="str">
        <f>VLOOKUP($A9,Raw!$B$2:$DG$512,MATCH(NDPMS!H$1,Raw!$B$1:$DG$1,0),0)</f>
        <v>1</v>
      </c>
      <c r="I9" s="52">
        <f t="shared" si="3"/>
        <v>1</v>
      </c>
      <c r="J9" s="51" t="str">
        <f>VLOOKUP($A9,Raw!$B$2:$DG$512,MATCH(NDPMS!J$1,Raw!$B$1:$DG$1,0),0)</f>
        <v>0</v>
      </c>
      <c r="K9" s="52">
        <f t="shared" si="4"/>
        <v>0</v>
      </c>
      <c r="L9" s="51" t="str">
        <f>VLOOKUP($A9,Raw!$B$2:$DG$512,MATCH(NDPMS!L$1,Raw!$B$1:$DG$1,0),0)</f>
        <v>0</v>
      </c>
      <c r="M9" s="52">
        <f t="shared" si="5"/>
        <v>0</v>
      </c>
      <c r="N9" s="51" t="str">
        <f>VLOOKUP($A9,Raw!$B$2:$DG$512,MATCH(NDPMS!N$1,Raw!$B$1:$DG$1,0),0)</f>
        <v>1</v>
      </c>
      <c r="O9" s="13"/>
      <c r="P9" s="48" t="str">
        <f>VLOOKUP($A9,Raw!$B$2:$DG$512,MATCH(NDPMS!P$1,Raw!$B$1:$DG$1,0),0)</f>
        <v>0</v>
      </c>
      <c r="Q9" s="49">
        <f t="shared" si="6"/>
        <v>0</v>
      </c>
      <c r="R9" s="48" t="str">
        <f>VLOOKUP($A9,Raw!$B$2:$DG$512,MATCH(NDPMS!R$1,Raw!$B$1:$DG$1,0),0)</f>
        <v>0</v>
      </c>
      <c r="S9" s="49">
        <f t="shared" si="7"/>
        <v>0</v>
      </c>
      <c r="T9" s="48" t="str">
        <f>VLOOKUP($A9,Raw!$B$2:$DG$512,MATCH(NDPMS!T$1,Raw!$B$1:$DG$1,0),0)</f>
        <v>0</v>
      </c>
      <c r="U9" s="49">
        <f t="shared" si="8"/>
        <v>0</v>
      </c>
      <c r="V9" s="48" t="str">
        <f>VLOOKUP($A9,Raw!$B$2:$DG$512,MATCH(NDPMS!V$1,Raw!$B$1:$DG$1,0),0)</f>
        <v>1.54</v>
      </c>
      <c r="W9" s="50">
        <f t="shared" si="9"/>
        <v>1</v>
      </c>
      <c r="X9" s="48" t="str">
        <f>VLOOKUP($A9,Raw!$B$2:$DG$512,MATCH(NDPMS!X$1,Raw!$B$1:$DG$1,0),0)</f>
        <v>0</v>
      </c>
      <c r="Y9" s="49">
        <f t="shared" si="10"/>
        <v>0</v>
      </c>
      <c r="Z9" s="48" t="str">
        <f>VLOOKUP($A9,Raw!$B$2:$DG$512,MATCH(NDPMS!Z$1,Raw!$B$1:$DG$1,0),0)</f>
        <v>0</v>
      </c>
      <c r="AA9" s="49">
        <f t="shared" si="11"/>
        <v>0</v>
      </c>
      <c r="AB9" s="48" t="str">
        <f>VLOOKUP($A9,Raw!$B$2:$DG$512,MATCH(NDPMS!AB$1,Raw!$B$1:$DG$1,0),0)</f>
        <v>1.54</v>
      </c>
      <c r="AC9" s="13"/>
      <c r="AD9" s="47" t="e">
        <f t="shared" si="12"/>
        <v>#DIV/0!</v>
      </c>
      <c r="AE9" s="47" t="e">
        <f t="shared" si="13"/>
        <v>#DIV/0!</v>
      </c>
      <c r="AF9" s="47" t="e">
        <f t="shared" si="14"/>
        <v>#DIV/0!</v>
      </c>
      <c r="AG9" s="47">
        <f t="shared" si="15"/>
        <v>1.54</v>
      </c>
      <c r="AH9" s="47" t="e">
        <f t="shared" si="16"/>
        <v>#DIV/0!</v>
      </c>
      <c r="AI9" s="47" t="e">
        <f t="shared" si="17"/>
        <v>#DIV/0!</v>
      </c>
      <c r="AJ9" s="47">
        <f t="shared" si="18"/>
        <v>1.54</v>
      </c>
    </row>
    <row r="10" spans="1:36" x14ac:dyDescent="0.3">
      <c r="A10" s="13" t="s">
        <v>302</v>
      </c>
      <c r="B10" s="51" t="str">
        <f>VLOOKUP($A10,Raw!$B$2:$DG$512,MATCH(NDPMS!B$1,Raw!$B$1:$DG$1,0),0)</f>
        <v>0</v>
      </c>
      <c r="C10" s="52" t="e">
        <f t="shared" si="0"/>
        <v>#DIV/0!</v>
      </c>
      <c r="D10" s="51" t="str">
        <f>VLOOKUP($A10,Raw!$B$2:$DG$512,MATCH(NDPMS!D$1,Raw!$B$1:$DG$1,0),0)</f>
        <v>0</v>
      </c>
      <c r="E10" s="52" t="e">
        <f t="shared" si="1"/>
        <v>#DIV/0!</v>
      </c>
      <c r="F10" s="51" t="str">
        <f>VLOOKUP($A10,Raw!$B$2:$DG$512,MATCH(NDPMS!F$1,Raw!$B$1:$DG$1,0),0)</f>
        <v>0</v>
      </c>
      <c r="G10" s="52" t="e">
        <f t="shared" si="2"/>
        <v>#DIV/0!</v>
      </c>
      <c r="H10" s="51" t="str">
        <f>VLOOKUP($A10,Raw!$B$2:$DG$512,MATCH(NDPMS!H$1,Raw!$B$1:$DG$1,0),0)</f>
        <v>0</v>
      </c>
      <c r="I10" s="52" t="e">
        <f t="shared" si="3"/>
        <v>#DIV/0!</v>
      </c>
      <c r="J10" s="51" t="str">
        <f>VLOOKUP($A10,Raw!$B$2:$DG$512,MATCH(NDPMS!J$1,Raw!$B$1:$DG$1,0),0)</f>
        <v>0</v>
      </c>
      <c r="K10" s="52" t="e">
        <f t="shared" si="4"/>
        <v>#DIV/0!</v>
      </c>
      <c r="L10" s="51" t="str">
        <f>VLOOKUP($A10,Raw!$B$2:$DG$512,MATCH(NDPMS!L$1,Raw!$B$1:$DG$1,0),0)</f>
        <v>0</v>
      </c>
      <c r="M10" s="52" t="e">
        <f t="shared" si="5"/>
        <v>#DIV/0!</v>
      </c>
      <c r="N10" s="51" t="str">
        <f>VLOOKUP($A10,Raw!$B$2:$DG$512,MATCH(NDPMS!N$1,Raw!$B$1:$DG$1,0),0)</f>
        <v>0</v>
      </c>
      <c r="O10" s="13"/>
      <c r="P10" s="48" t="str">
        <f>VLOOKUP($A10,Raw!$B$2:$DG$512,MATCH(NDPMS!P$1,Raw!$B$1:$DG$1,0),0)</f>
        <v>0</v>
      </c>
      <c r="Q10" s="49" t="e">
        <f t="shared" si="6"/>
        <v>#DIV/0!</v>
      </c>
      <c r="R10" s="48" t="str">
        <f>VLOOKUP($A10,Raw!$B$2:$DG$512,MATCH(NDPMS!R$1,Raw!$B$1:$DG$1,0),0)</f>
        <v>0</v>
      </c>
      <c r="S10" s="49" t="e">
        <f t="shared" si="7"/>
        <v>#DIV/0!</v>
      </c>
      <c r="T10" s="48" t="str">
        <f>VLOOKUP($A10,Raw!$B$2:$DG$512,MATCH(NDPMS!T$1,Raw!$B$1:$DG$1,0),0)</f>
        <v>0</v>
      </c>
      <c r="U10" s="49" t="e">
        <f t="shared" si="8"/>
        <v>#DIV/0!</v>
      </c>
      <c r="V10" s="48" t="str">
        <f>VLOOKUP($A10,Raw!$B$2:$DG$512,MATCH(NDPMS!V$1,Raw!$B$1:$DG$1,0),0)</f>
        <v>0</v>
      </c>
      <c r="W10" s="50" t="e">
        <f t="shared" si="9"/>
        <v>#DIV/0!</v>
      </c>
      <c r="X10" s="48" t="str">
        <f>VLOOKUP($A10,Raw!$B$2:$DG$512,MATCH(NDPMS!X$1,Raw!$B$1:$DG$1,0),0)</f>
        <v>0</v>
      </c>
      <c r="Y10" s="49" t="e">
        <f t="shared" si="10"/>
        <v>#DIV/0!</v>
      </c>
      <c r="Z10" s="48" t="str">
        <f>VLOOKUP($A10,Raw!$B$2:$DG$512,MATCH(NDPMS!Z$1,Raw!$B$1:$DG$1,0),0)</f>
        <v>0</v>
      </c>
      <c r="AA10" s="49" t="e">
        <f t="shared" si="11"/>
        <v>#DIV/0!</v>
      </c>
      <c r="AB10" s="48" t="str">
        <f>VLOOKUP($A10,Raw!$B$2:$DG$512,MATCH(NDPMS!AB$1,Raw!$B$1:$DG$1,0),0)</f>
        <v>0</v>
      </c>
      <c r="AC10" s="13"/>
      <c r="AD10" s="47" t="e">
        <f t="shared" si="12"/>
        <v>#DIV/0!</v>
      </c>
      <c r="AE10" s="47" t="e">
        <f t="shared" si="13"/>
        <v>#DIV/0!</v>
      </c>
      <c r="AF10" s="47" t="e">
        <f t="shared" si="14"/>
        <v>#DIV/0!</v>
      </c>
      <c r="AG10" s="47" t="e">
        <f t="shared" si="15"/>
        <v>#DIV/0!</v>
      </c>
      <c r="AH10" s="47" t="e">
        <f t="shared" si="16"/>
        <v>#DIV/0!</v>
      </c>
      <c r="AI10" s="47" t="e">
        <f t="shared" si="17"/>
        <v>#DIV/0!</v>
      </c>
      <c r="AJ10" s="47" t="e">
        <f t="shared" si="18"/>
        <v>#DIV/0!</v>
      </c>
    </row>
    <row r="11" spans="1:36" x14ac:dyDescent="0.3">
      <c r="A11" s="13" t="s">
        <v>312</v>
      </c>
      <c r="B11" s="51" t="str">
        <f>VLOOKUP($A11,Raw!$B$2:$DG$512,MATCH(NDPMS!B$1,Raw!$B$1:$DG$1,0),0)</f>
        <v>0</v>
      </c>
      <c r="C11" s="52" t="e">
        <f t="shared" si="0"/>
        <v>#DIV/0!</v>
      </c>
      <c r="D11" s="51" t="str">
        <f>VLOOKUP($A11,Raw!$B$2:$DG$512,MATCH(NDPMS!D$1,Raw!$B$1:$DG$1,0),0)</f>
        <v>0</v>
      </c>
      <c r="E11" s="52" t="e">
        <f t="shared" si="1"/>
        <v>#DIV/0!</v>
      </c>
      <c r="F11" s="51" t="str">
        <f>VLOOKUP($A11,Raw!$B$2:$DG$512,MATCH(NDPMS!F$1,Raw!$B$1:$DG$1,0),0)</f>
        <v>0</v>
      </c>
      <c r="G11" s="52" t="e">
        <f t="shared" si="2"/>
        <v>#DIV/0!</v>
      </c>
      <c r="H11" s="51" t="str">
        <f>VLOOKUP($A11,Raw!$B$2:$DG$512,MATCH(NDPMS!H$1,Raw!$B$1:$DG$1,0),0)</f>
        <v>0</v>
      </c>
      <c r="I11" s="52" t="e">
        <f t="shared" si="3"/>
        <v>#DIV/0!</v>
      </c>
      <c r="J11" s="51" t="str">
        <f>VLOOKUP($A11,Raw!$B$2:$DG$512,MATCH(NDPMS!J$1,Raw!$B$1:$DG$1,0),0)</f>
        <v>0</v>
      </c>
      <c r="K11" s="52" t="e">
        <f t="shared" si="4"/>
        <v>#DIV/0!</v>
      </c>
      <c r="L11" s="51" t="str">
        <f>VLOOKUP($A11,Raw!$B$2:$DG$512,MATCH(NDPMS!L$1,Raw!$B$1:$DG$1,0),0)</f>
        <v>0</v>
      </c>
      <c r="M11" s="52" t="e">
        <f t="shared" si="5"/>
        <v>#DIV/0!</v>
      </c>
      <c r="N11" s="51" t="str">
        <f>VLOOKUP($A11,Raw!$B$2:$DG$512,MATCH(NDPMS!N$1,Raw!$B$1:$DG$1,0),0)</f>
        <v>0</v>
      </c>
      <c r="O11" s="13"/>
      <c r="P11" s="48" t="str">
        <f>VLOOKUP($A11,Raw!$B$2:$DG$512,MATCH(NDPMS!P$1,Raw!$B$1:$DG$1,0),0)</f>
        <v>0</v>
      </c>
      <c r="Q11" s="49" t="e">
        <f t="shared" si="6"/>
        <v>#DIV/0!</v>
      </c>
      <c r="R11" s="48" t="str">
        <f>VLOOKUP($A11,Raw!$B$2:$DG$512,MATCH(NDPMS!R$1,Raw!$B$1:$DG$1,0),0)</f>
        <v>0</v>
      </c>
      <c r="S11" s="49" t="e">
        <f t="shared" si="7"/>
        <v>#DIV/0!</v>
      </c>
      <c r="T11" s="48" t="str">
        <f>VLOOKUP($A11,Raw!$B$2:$DG$512,MATCH(NDPMS!T$1,Raw!$B$1:$DG$1,0),0)</f>
        <v>0</v>
      </c>
      <c r="U11" s="49" t="e">
        <f t="shared" si="8"/>
        <v>#DIV/0!</v>
      </c>
      <c r="V11" s="48" t="str">
        <f>VLOOKUP($A11,Raw!$B$2:$DG$512,MATCH(NDPMS!V$1,Raw!$B$1:$DG$1,0),0)</f>
        <v>0</v>
      </c>
      <c r="W11" s="50" t="e">
        <f t="shared" si="9"/>
        <v>#DIV/0!</v>
      </c>
      <c r="X11" s="48" t="str">
        <f>VLOOKUP($A11,Raw!$B$2:$DG$512,MATCH(NDPMS!X$1,Raw!$B$1:$DG$1,0),0)</f>
        <v>0</v>
      </c>
      <c r="Y11" s="49" t="e">
        <f t="shared" si="10"/>
        <v>#DIV/0!</v>
      </c>
      <c r="Z11" s="48" t="str">
        <f>VLOOKUP($A11,Raw!$B$2:$DG$512,MATCH(NDPMS!Z$1,Raw!$B$1:$DG$1,0),0)</f>
        <v>0</v>
      </c>
      <c r="AA11" s="49" t="e">
        <f t="shared" si="11"/>
        <v>#DIV/0!</v>
      </c>
      <c r="AB11" s="48" t="str">
        <f>VLOOKUP($A11,Raw!$B$2:$DG$512,MATCH(NDPMS!AB$1,Raw!$B$1:$DG$1,0),0)</f>
        <v>0</v>
      </c>
      <c r="AC11" s="13"/>
      <c r="AD11" s="47" t="e">
        <f t="shared" si="12"/>
        <v>#DIV/0!</v>
      </c>
      <c r="AE11" s="47" t="e">
        <f t="shared" si="13"/>
        <v>#DIV/0!</v>
      </c>
      <c r="AF11" s="47" t="e">
        <f t="shared" si="14"/>
        <v>#DIV/0!</v>
      </c>
      <c r="AG11" s="47" t="e">
        <f t="shared" si="15"/>
        <v>#DIV/0!</v>
      </c>
      <c r="AH11" s="47" t="e">
        <f t="shared" si="16"/>
        <v>#DIV/0!</v>
      </c>
      <c r="AI11" s="47" t="e">
        <f t="shared" si="17"/>
        <v>#DIV/0!</v>
      </c>
      <c r="AJ11" s="47" t="e">
        <f t="shared" si="18"/>
        <v>#DIV/0!</v>
      </c>
    </row>
    <row r="12" spans="1:36" x14ac:dyDescent="0.3">
      <c r="A12" s="13" t="s">
        <v>343</v>
      </c>
      <c r="B12" s="51" t="str">
        <f>VLOOKUP($A12,Raw!$B$2:$DG$512,MATCH(NDPMS!B$1,Raw!$B$1:$DG$1,0),0)</f>
        <v>0</v>
      </c>
      <c r="C12" s="52" t="e">
        <f t="shared" si="0"/>
        <v>#DIV/0!</v>
      </c>
      <c r="D12" s="51" t="str">
        <f>VLOOKUP($A12,Raw!$B$2:$DG$512,MATCH(NDPMS!D$1,Raw!$B$1:$DG$1,0),0)</f>
        <v>0</v>
      </c>
      <c r="E12" s="52" t="e">
        <f t="shared" si="1"/>
        <v>#DIV/0!</v>
      </c>
      <c r="F12" s="51" t="str">
        <f>VLOOKUP($A12,Raw!$B$2:$DG$512,MATCH(NDPMS!F$1,Raw!$B$1:$DG$1,0),0)</f>
        <v>0</v>
      </c>
      <c r="G12" s="52" t="e">
        <f t="shared" si="2"/>
        <v>#DIV/0!</v>
      </c>
      <c r="H12" s="51" t="str">
        <f>VLOOKUP($A12,Raw!$B$2:$DG$512,MATCH(NDPMS!H$1,Raw!$B$1:$DG$1,0),0)</f>
        <v>0</v>
      </c>
      <c r="I12" s="52" t="e">
        <f t="shared" si="3"/>
        <v>#DIV/0!</v>
      </c>
      <c r="J12" s="51" t="str">
        <f>VLOOKUP($A12,Raw!$B$2:$DG$512,MATCH(NDPMS!J$1,Raw!$B$1:$DG$1,0),0)</f>
        <v>0</v>
      </c>
      <c r="K12" s="52" t="e">
        <f t="shared" si="4"/>
        <v>#DIV/0!</v>
      </c>
      <c r="L12" s="51" t="str">
        <f>VLOOKUP($A12,Raw!$B$2:$DG$512,MATCH(NDPMS!L$1,Raw!$B$1:$DG$1,0),0)</f>
        <v>0</v>
      </c>
      <c r="M12" s="52" t="e">
        <f t="shared" si="5"/>
        <v>#DIV/0!</v>
      </c>
      <c r="N12" s="51" t="str">
        <f>VLOOKUP($A12,Raw!$B$2:$DG$512,MATCH(NDPMS!N$1,Raw!$B$1:$DG$1,0),0)</f>
        <v>0</v>
      </c>
      <c r="O12" s="13"/>
      <c r="P12" s="48" t="str">
        <f>VLOOKUP($A12,Raw!$B$2:$DG$512,MATCH(NDPMS!P$1,Raw!$B$1:$DG$1,0),0)</f>
        <v>0</v>
      </c>
      <c r="Q12" s="49" t="e">
        <f t="shared" si="6"/>
        <v>#DIV/0!</v>
      </c>
      <c r="R12" s="48" t="str">
        <f>VLOOKUP($A12,Raw!$B$2:$DG$512,MATCH(NDPMS!R$1,Raw!$B$1:$DG$1,0),0)</f>
        <v>0</v>
      </c>
      <c r="S12" s="49" t="e">
        <f t="shared" si="7"/>
        <v>#DIV/0!</v>
      </c>
      <c r="T12" s="48" t="str">
        <f>VLOOKUP($A12,Raw!$B$2:$DG$512,MATCH(NDPMS!T$1,Raw!$B$1:$DG$1,0),0)</f>
        <v>0</v>
      </c>
      <c r="U12" s="49" t="e">
        <f t="shared" si="8"/>
        <v>#DIV/0!</v>
      </c>
      <c r="V12" s="48" t="str">
        <f>VLOOKUP($A12,Raw!$B$2:$DG$512,MATCH(NDPMS!V$1,Raw!$B$1:$DG$1,0),0)</f>
        <v>0</v>
      </c>
      <c r="W12" s="50" t="e">
        <f t="shared" si="9"/>
        <v>#DIV/0!</v>
      </c>
      <c r="X12" s="48" t="str">
        <f>VLOOKUP($A12,Raw!$B$2:$DG$512,MATCH(NDPMS!X$1,Raw!$B$1:$DG$1,0),0)</f>
        <v>0</v>
      </c>
      <c r="Y12" s="49" t="e">
        <f t="shared" si="10"/>
        <v>#DIV/0!</v>
      </c>
      <c r="Z12" s="48" t="str">
        <f>VLOOKUP($A12,Raw!$B$2:$DG$512,MATCH(NDPMS!Z$1,Raw!$B$1:$DG$1,0),0)</f>
        <v>0</v>
      </c>
      <c r="AA12" s="49" t="e">
        <f t="shared" si="11"/>
        <v>#DIV/0!</v>
      </c>
      <c r="AB12" s="48" t="str">
        <f>VLOOKUP($A12,Raw!$B$2:$DG$512,MATCH(NDPMS!AB$1,Raw!$B$1:$DG$1,0),0)</f>
        <v>0</v>
      </c>
      <c r="AC12" s="13"/>
      <c r="AD12" s="47" t="e">
        <f t="shared" si="12"/>
        <v>#DIV/0!</v>
      </c>
      <c r="AE12" s="47" t="e">
        <f t="shared" si="13"/>
        <v>#DIV/0!</v>
      </c>
      <c r="AF12" s="47" t="e">
        <f t="shared" si="14"/>
        <v>#DIV/0!</v>
      </c>
      <c r="AG12" s="47" t="e">
        <f t="shared" si="15"/>
        <v>#DIV/0!</v>
      </c>
      <c r="AH12" s="47" t="e">
        <f t="shared" si="16"/>
        <v>#DIV/0!</v>
      </c>
      <c r="AI12" s="47" t="e">
        <f t="shared" si="17"/>
        <v>#DIV/0!</v>
      </c>
      <c r="AJ12" s="47" t="e">
        <f t="shared" si="18"/>
        <v>#DIV/0!</v>
      </c>
    </row>
    <row r="13" spans="1:36" x14ac:dyDescent="0.3">
      <c r="A13" s="13" t="s">
        <v>364</v>
      </c>
      <c r="B13" s="51" t="str">
        <f>VLOOKUP($A13,Raw!$B$2:$DG$512,MATCH(NDPMS!B$1,Raw!$B$1:$DG$1,0),0)</f>
        <v>0</v>
      </c>
      <c r="C13" s="52" t="e">
        <f t="shared" si="0"/>
        <v>#DIV/0!</v>
      </c>
      <c r="D13" s="51" t="str">
        <f>VLOOKUP($A13,Raw!$B$2:$DG$512,MATCH(NDPMS!D$1,Raw!$B$1:$DG$1,0),0)</f>
        <v>0</v>
      </c>
      <c r="E13" s="52" t="e">
        <f t="shared" si="1"/>
        <v>#DIV/0!</v>
      </c>
      <c r="F13" s="51" t="str">
        <f>VLOOKUP($A13,Raw!$B$2:$DG$512,MATCH(NDPMS!F$1,Raw!$B$1:$DG$1,0),0)</f>
        <v>0</v>
      </c>
      <c r="G13" s="52" t="e">
        <f t="shared" si="2"/>
        <v>#DIV/0!</v>
      </c>
      <c r="H13" s="51" t="str">
        <f>VLOOKUP($A13,Raw!$B$2:$DG$512,MATCH(NDPMS!H$1,Raw!$B$1:$DG$1,0),0)</f>
        <v>0</v>
      </c>
      <c r="I13" s="52" t="e">
        <f t="shared" si="3"/>
        <v>#DIV/0!</v>
      </c>
      <c r="J13" s="51" t="str">
        <f>VLOOKUP($A13,Raw!$B$2:$DG$512,MATCH(NDPMS!J$1,Raw!$B$1:$DG$1,0),0)</f>
        <v>0</v>
      </c>
      <c r="K13" s="52" t="e">
        <f t="shared" si="4"/>
        <v>#DIV/0!</v>
      </c>
      <c r="L13" s="51" t="str">
        <f>VLOOKUP($A13,Raw!$B$2:$DG$512,MATCH(NDPMS!L$1,Raw!$B$1:$DG$1,0),0)</f>
        <v>0</v>
      </c>
      <c r="M13" s="52" t="e">
        <f t="shared" si="5"/>
        <v>#DIV/0!</v>
      </c>
      <c r="N13" s="51" t="str">
        <f>VLOOKUP($A13,Raw!$B$2:$DG$512,MATCH(NDPMS!N$1,Raw!$B$1:$DG$1,0),0)</f>
        <v>0</v>
      </c>
      <c r="O13" s="13"/>
      <c r="P13" s="48" t="str">
        <f>VLOOKUP($A13,Raw!$B$2:$DG$512,MATCH(NDPMS!P$1,Raw!$B$1:$DG$1,0),0)</f>
        <v>0</v>
      </c>
      <c r="Q13" s="49" t="e">
        <f t="shared" si="6"/>
        <v>#DIV/0!</v>
      </c>
      <c r="R13" s="48" t="str">
        <f>VLOOKUP($A13,Raw!$B$2:$DG$512,MATCH(NDPMS!R$1,Raw!$B$1:$DG$1,0),0)</f>
        <v>0</v>
      </c>
      <c r="S13" s="49" t="e">
        <f t="shared" si="7"/>
        <v>#DIV/0!</v>
      </c>
      <c r="T13" s="48" t="str">
        <f>VLOOKUP($A13,Raw!$B$2:$DG$512,MATCH(NDPMS!T$1,Raw!$B$1:$DG$1,0),0)</f>
        <v>0</v>
      </c>
      <c r="U13" s="49" t="e">
        <f t="shared" si="8"/>
        <v>#DIV/0!</v>
      </c>
      <c r="V13" s="48" t="str">
        <f>VLOOKUP($A13,Raw!$B$2:$DG$512,MATCH(NDPMS!V$1,Raw!$B$1:$DG$1,0),0)</f>
        <v>0</v>
      </c>
      <c r="W13" s="50" t="e">
        <f t="shared" si="9"/>
        <v>#DIV/0!</v>
      </c>
      <c r="X13" s="48" t="str">
        <f>VLOOKUP($A13,Raw!$B$2:$DG$512,MATCH(NDPMS!X$1,Raw!$B$1:$DG$1,0),0)</f>
        <v>0</v>
      </c>
      <c r="Y13" s="49" t="e">
        <f t="shared" si="10"/>
        <v>#DIV/0!</v>
      </c>
      <c r="Z13" s="48" t="str">
        <f>VLOOKUP($A13,Raw!$B$2:$DG$512,MATCH(NDPMS!Z$1,Raw!$B$1:$DG$1,0),0)</f>
        <v>0</v>
      </c>
      <c r="AA13" s="49" t="e">
        <f t="shared" si="11"/>
        <v>#DIV/0!</v>
      </c>
      <c r="AB13" s="48" t="str">
        <f>VLOOKUP($A13,Raw!$B$2:$DG$512,MATCH(NDPMS!AB$1,Raw!$B$1:$DG$1,0),0)</f>
        <v>0</v>
      </c>
      <c r="AC13" s="13"/>
      <c r="AD13" s="47" t="e">
        <f t="shared" si="12"/>
        <v>#DIV/0!</v>
      </c>
      <c r="AE13" s="47" t="e">
        <f t="shared" si="13"/>
        <v>#DIV/0!</v>
      </c>
      <c r="AF13" s="47" t="e">
        <f t="shared" si="14"/>
        <v>#DIV/0!</v>
      </c>
      <c r="AG13" s="47" t="e">
        <f t="shared" si="15"/>
        <v>#DIV/0!</v>
      </c>
      <c r="AH13" s="47" t="e">
        <f t="shared" si="16"/>
        <v>#DIV/0!</v>
      </c>
      <c r="AI13" s="47" t="e">
        <f t="shared" si="17"/>
        <v>#DIV/0!</v>
      </c>
      <c r="AJ13" s="47" t="e">
        <f t="shared" si="18"/>
        <v>#DIV/0!</v>
      </c>
    </row>
    <row r="14" spans="1:36" x14ac:dyDescent="0.3">
      <c r="A14" s="13" t="s">
        <v>380</v>
      </c>
      <c r="B14" s="51" t="str">
        <f>VLOOKUP($A14,Raw!$B$2:$DG$512,MATCH(NDPMS!B$1,Raw!$B$1:$DG$1,0),0)</f>
        <v>0</v>
      </c>
      <c r="C14" s="52" t="e">
        <f t="shared" si="0"/>
        <v>#DIV/0!</v>
      </c>
      <c r="D14" s="51" t="str">
        <f>VLOOKUP($A14,Raw!$B$2:$DG$512,MATCH(NDPMS!D$1,Raw!$B$1:$DG$1,0),0)</f>
        <v>0</v>
      </c>
      <c r="E14" s="52" t="e">
        <f t="shared" si="1"/>
        <v>#DIV/0!</v>
      </c>
      <c r="F14" s="51" t="str">
        <f>VLOOKUP($A14,Raw!$B$2:$DG$512,MATCH(NDPMS!F$1,Raw!$B$1:$DG$1,0),0)</f>
        <v>0</v>
      </c>
      <c r="G14" s="52" t="e">
        <f t="shared" si="2"/>
        <v>#DIV/0!</v>
      </c>
      <c r="H14" s="51" t="str">
        <f>VLOOKUP($A14,Raw!$B$2:$DG$512,MATCH(NDPMS!H$1,Raw!$B$1:$DG$1,0),0)</f>
        <v>0</v>
      </c>
      <c r="I14" s="52" t="e">
        <f t="shared" si="3"/>
        <v>#DIV/0!</v>
      </c>
      <c r="J14" s="51" t="str">
        <f>VLOOKUP($A14,Raw!$B$2:$DG$512,MATCH(NDPMS!J$1,Raw!$B$1:$DG$1,0),0)</f>
        <v>0</v>
      </c>
      <c r="K14" s="52" t="e">
        <f t="shared" si="4"/>
        <v>#DIV/0!</v>
      </c>
      <c r="L14" s="51" t="str">
        <f>VLOOKUP($A14,Raw!$B$2:$DG$512,MATCH(NDPMS!L$1,Raw!$B$1:$DG$1,0),0)</f>
        <v>0</v>
      </c>
      <c r="M14" s="52" t="e">
        <f t="shared" si="5"/>
        <v>#DIV/0!</v>
      </c>
      <c r="N14" s="51" t="str">
        <f>VLOOKUP($A14,Raw!$B$2:$DG$512,MATCH(NDPMS!N$1,Raw!$B$1:$DG$1,0),0)</f>
        <v>0</v>
      </c>
      <c r="O14" s="13"/>
      <c r="P14" s="48" t="str">
        <f>VLOOKUP($A14,Raw!$B$2:$DG$512,MATCH(NDPMS!P$1,Raw!$B$1:$DG$1,0),0)</f>
        <v>0</v>
      </c>
      <c r="Q14" s="49" t="e">
        <f t="shared" si="6"/>
        <v>#DIV/0!</v>
      </c>
      <c r="R14" s="48" t="str">
        <f>VLOOKUP($A14,Raw!$B$2:$DG$512,MATCH(NDPMS!R$1,Raw!$B$1:$DG$1,0),0)</f>
        <v>0</v>
      </c>
      <c r="S14" s="49" t="e">
        <f t="shared" si="7"/>
        <v>#DIV/0!</v>
      </c>
      <c r="T14" s="48" t="str">
        <f>VLOOKUP($A14,Raw!$B$2:$DG$512,MATCH(NDPMS!T$1,Raw!$B$1:$DG$1,0),0)</f>
        <v>0</v>
      </c>
      <c r="U14" s="49" t="e">
        <f t="shared" si="8"/>
        <v>#DIV/0!</v>
      </c>
      <c r="V14" s="48" t="str">
        <f>VLOOKUP($A14,Raw!$B$2:$DG$512,MATCH(NDPMS!V$1,Raw!$B$1:$DG$1,0),0)</f>
        <v>0</v>
      </c>
      <c r="W14" s="50" t="e">
        <f t="shared" si="9"/>
        <v>#DIV/0!</v>
      </c>
      <c r="X14" s="48" t="str">
        <f>VLOOKUP($A14,Raw!$B$2:$DG$512,MATCH(NDPMS!X$1,Raw!$B$1:$DG$1,0),0)</f>
        <v>0</v>
      </c>
      <c r="Y14" s="49" t="e">
        <f t="shared" si="10"/>
        <v>#DIV/0!</v>
      </c>
      <c r="Z14" s="48" t="str">
        <f>VLOOKUP($A14,Raw!$B$2:$DG$512,MATCH(NDPMS!Z$1,Raw!$B$1:$DG$1,0),0)</f>
        <v>0</v>
      </c>
      <c r="AA14" s="49" t="e">
        <f t="shared" si="11"/>
        <v>#DIV/0!</v>
      </c>
      <c r="AB14" s="48" t="str">
        <f>VLOOKUP($A14,Raw!$B$2:$DG$512,MATCH(NDPMS!AB$1,Raw!$B$1:$DG$1,0),0)</f>
        <v>0</v>
      </c>
      <c r="AC14" s="13"/>
      <c r="AD14" s="47" t="e">
        <f t="shared" si="12"/>
        <v>#DIV/0!</v>
      </c>
      <c r="AE14" s="47" t="e">
        <f t="shared" si="13"/>
        <v>#DIV/0!</v>
      </c>
      <c r="AF14" s="47" t="e">
        <f t="shared" si="14"/>
        <v>#DIV/0!</v>
      </c>
      <c r="AG14" s="47" t="e">
        <f t="shared" si="15"/>
        <v>#DIV/0!</v>
      </c>
      <c r="AH14" s="47" t="e">
        <f t="shared" si="16"/>
        <v>#DIV/0!</v>
      </c>
      <c r="AI14" s="47" t="e">
        <f t="shared" si="17"/>
        <v>#DIV/0!</v>
      </c>
      <c r="AJ14" s="47" t="e">
        <f t="shared" si="18"/>
        <v>#DIV/0!</v>
      </c>
    </row>
    <row r="15" spans="1:36" x14ac:dyDescent="0.3">
      <c r="A15" s="13" t="s">
        <v>403</v>
      </c>
      <c r="B15" s="51" t="str">
        <f>VLOOKUP($A15,Raw!$B$2:$DG$512,MATCH(NDPMS!B$1,Raw!$B$1:$DG$1,0),0)</f>
        <v>0</v>
      </c>
      <c r="C15" s="52" t="e">
        <f t="shared" si="0"/>
        <v>#DIV/0!</v>
      </c>
      <c r="D15" s="51" t="str">
        <f>VLOOKUP($A15,Raw!$B$2:$DG$512,MATCH(NDPMS!D$1,Raw!$B$1:$DG$1,0),0)</f>
        <v>0</v>
      </c>
      <c r="E15" s="52" t="e">
        <f t="shared" si="1"/>
        <v>#DIV/0!</v>
      </c>
      <c r="F15" s="51" t="str">
        <f>VLOOKUP($A15,Raw!$B$2:$DG$512,MATCH(NDPMS!F$1,Raw!$B$1:$DG$1,0),0)</f>
        <v>0</v>
      </c>
      <c r="G15" s="52" t="e">
        <f t="shared" si="2"/>
        <v>#DIV/0!</v>
      </c>
      <c r="H15" s="51" t="str">
        <f>VLOOKUP($A15,Raw!$B$2:$DG$512,MATCH(NDPMS!H$1,Raw!$B$1:$DG$1,0),0)</f>
        <v>0</v>
      </c>
      <c r="I15" s="52" t="e">
        <f t="shared" si="3"/>
        <v>#DIV/0!</v>
      </c>
      <c r="J15" s="51" t="str">
        <f>VLOOKUP($A15,Raw!$B$2:$DG$512,MATCH(NDPMS!J$1,Raw!$B$1:$DG$1,0),0)</f>
        <v>0</v>
      </c>
      <c r="K15" s="52" t="e">
        <f t="shared" si="4"/>
        <v>#DIV/0!</v>
      </c>
      <c r="L15" s="51" t="str">
        <f>VLOOKUP($A15,Raw!$B$2:$DG$512,MATCH(NDPMS!L$1,Raw!$B$1:$DG$1,0),0)</f>
        <v>0</v>
      </c>
      <c r="M15" s="52" t="e">
        <f t="shared" si="5"/>
        <v>#DIV/0!</v>
      </c>
      <c r="N15" s="51" t="str">
        <f>VLOOKUP($A15,Raw!$B$2:$DG$512,MATCH(NDPMS!N$1,Raw!$B$1:$DG$1,0),0)</f>
        <v>0</v>
      </c>
      <c r="O15" s="13"/>
      <c r="P15" s="48" t="str">
        <f>VLOOKUP($A15,Raw!$B$2:$DG$512,MATCH(NDPMS!P$1,Raw!$B$1:$DG$1,0),0)</f>
        <v>0</v>
      </c>
      <c r="Q15" s="49" t="e">
        <f t="shared" si="6"/>
        <v>#DIV/0!</v>
      </c>
      <c r="R15" s="48" t="str">
        <f>VLOOKUP($A15,Raw!$B$2:$DG$512,MATCH(NDPMS!R$1,Raw!$B$1:$DG$1,0),0)</f>
        <v>0</v>
      </c>
      <c r="S15" s="49" t="e">
        <f t="shared" si="7"/>
        <v>#DIV/0!</v>
      </c>
      <c r="T15" s="48" t="str">
        <f>VLOOKUP($A15,Raw!$B$2:$DG$512,MATCH(NDPMS!T$1,Raw!$B$1:$DG$1,0),0)</f>
        <v>0</v>
      </c>
      <c r="U15" s="49" t="e">
        <f t="shared" si="8"/>
        <v>#DIV/0!</v>
      </c>
      <c r="V15" s="48" t="str">
        <f>VLOOKUP($A15,Raw!$B$2:$DG$512,MATCH(NDPMS!V$1,Raw!$B$1:$DG$1,0),0)</f>
        <v>0</v>
      </c>
      <c r="W15" s="50" t="e">
        <f t="shared" si="9"/>
        <v>#DIV/0!</v>
      </c>
      <c r="X15" s="48" t="str">
        <f>VLOOKUP($A15,Raw!$B$2:$DG$512,MATCH(NDPMS!X$1,Raw!$B$1:$DG$1,0),0)</f>
        <v>0</v>
      </c>
      <c r="Y15" s="49" t="e">
        <f t="shared" si="10"/>
        <v>#DIV/0!</v>
      </c>
      <c r="Z15" s="48" t="str">
        <f>VLOOKUP($A15,Raw!$B$2:$DG$512,MATCH(NDPMS!Z$1,Raw!$B$1:$DG$1,0),0)</f>
        <v>0</v>
      </c>
      <c r="AA15" s="49" t="e">
        <f t="shared" si="11"/>
        <v>#DIV/0!</v>
      </c>
      <c r="AB15" s="48" t="str">
        <f>VLOOKUP($A15,Raw!$B$2:$DG$512,MATCH(NDPMS!AB$1,Raw!$B$1:$DG$1,0),0)</f>
        <v>0</v>
      </c>
      <c r="AC15" s="13"/>
      <c r="AD15" s="47" t="e">
        <f t="shared" si="12"/>
        <v>#DIV/0!</v>
      </c>
      <c r="AE15" s="47" t="e">
        <f t="shared" si="13"/>
        <v>#DIV/0!</v>
      </c>
      <c r="AF15" s="47" t="e">
        <f t="shared" si="14"/>
        <v>#DIV/0!</v>
      </c>
      <c r="AG15" s="47" t="e">
        <f t="shared" si="15"/>
        <v>#DIV/0!</v>
      </c>
      <c r="AH15" s="47" t="e">
        <f t="shared" si="16"/>
        <v>#DIV/0!</v>
      </c>
      <c r="AI15" s="47" t="e">
        <f t="shared" si="17"/>
        <v>#DIV/0!</v>
      </c>
      <c r="AJ15" s="47" t="e">
        <f t="shared" si="18"/>
        <v>#DIV/0!</v>
      </c>
    </row>
    <row r="16" spans="1:36" x14ac:dyDescent="0.3">
      <c r="A16" s="13" t="s">
        <v>423</v>
      </c>
      <c r="B16" s="51" t="str">
        <f>VLOOKUP($A16,Raw!$B$2:$DG$512,MATCH(NDPMS!B$1,Raw!$B$1:$DG$1,0),0)</f>
        <v>0</v>
      </c>
      <c r="C16" s="52" t="e">
        <f t="shared" si="0"/>
        <v>#DIV/0!</v>
      </c>
      <c r="D16" s="51" t="str">
        <f>VLOOKUP($A16,Raw!$B$2:$DG$512,MATCH(NDPMS!D$1,Raw!$B$1:$DG$1,0),0)</f>
        <v>0</v>
      </c>
      <c r="E16" s="52" t="e">
        <f t="shared" si="1"/>
        <v>#DIV/0!</v>
      </c>
      <c r="F16" s="51" t="str">
        <f>VLOOKUP($A16,Raw!$B$2:$DG$512,MATCH(NDPMS!F$1,Raw!$B$1:$DG$1,0),0)</f>
        <v>0</v>
      </c>
      <c r="G16" s="52" t="e">
        <f t="shared" si="2"/>
        <v>#DIV/0!</v>
      </c>
      <c r="H16" s="51" t="str">
        <f>VLOOKUP($A16,Raw!$B$2:$DG$512,MATCH(NDPMS!H$1,Raw!$B$1:$DG$1,0),0)</f>
        <v>0</v>
      </c>
      <c r="I16" s="52" t="e">
        <f t="shared" si="3"/>
        <v>#DIV/0!</v>
      </c>
      <c r="J16" s="51" t="str">
        <f>VLOOKUP($A16,Raw!$B$2:$DG$512,MATCH(NDPMS!J$1,Raw!$B$1:$DG$1,0),0)</f>
        <v>0</v>
      </c>
      <c r="K16" s="52" t="e">
        <f t="shared" si="4"/>
        <v>#DIV/0!</v>
      </c>
      <c r="L16" s="51" t="str">
        <f>VLOOKUP($A16,Raw!$B$2:$DG$512,MATCH(NDPMS!L$1,Raw!$B$1:$DG$1,0),0)</f>
        <v>0</v>
      </c>
      <c r="M16" s="52" t="e">
        <f t="shared" si="5"/>
        <v>#DIV/0!</v>
      </c>
      <c r="N16" s="51" t="str">
        <f>VLOOKUP($A16,Raw!$B$2:$DG$512,MATCH(NDPMS!N$1,Raw!$B$1:$DG$1,0),0)</f>
        <v>0</v>
      </c>
      <c r="O16" s="13"/>
      <c r="P16" s="48" t="str">
        <f>VLOOKUP($A16,Raw!$B$2:$DG$512,MATCH(NDPMS!P$1,Raw!$B$1:$DG$1,0),0)</f>
        <v>0</v>
      </c>
      <c r="Q16" s="49" t="e">
        <f t="shared" si="6"/>
        <v>#DIV/0!</v>
      </c>
      <c r="R16" s="48" t="str">
        <f>VLOOKUP($A16,Raw!$B$2:$DG$512,MATCH(NDPMS!R$1,Raw!$B$1:$DG$1,0),0)</f>
        <v>0</v>
      </c>
      <c r="S16" s="49" t="e">
        <f t="shared" si="7"/>
        <v>#DIV/0!</v>
      </c>
      <c r="T16" s="48" t="str">
        <f>VLOOKUP($A16,Raw!$B$2:$DG$512,MATCH(NDPMS!T$1,Raw!$B$1:$DG$1,0),0)</f>
        <v>0</v>
      </c>
      <c r="U16" s="49" t="e">
        <f t="shared" si="8"/>
        <v>#DIV/0!</v>
      </c>
      <c r="V16" s="48" t="str">
        <f>VLOOKUP($A16,Raw!$B$2:$DG$512,MATCH(NDPMS!V$1,Raw!$B$1:$DG$1,0),0)</f>
        <v>0</v>
      </c>
      <c r="W16" s="50" t="e">
        <f t="shared" si="9"/>
        <v>#DIV/0!</v>
      </c>
      <c r="X16" s="48" t="str">
        <f>VLOOKUP($A16,Raw!$B$2:$DG$512,MATCH(NDPMS!X$1,Raw!$B$1:$DG$1,0),0)</f>
        <v>0</v>
      </c>
      <c r="Y16" s="49" t="e">
        <f t="shared" si="10"/>
        <v>#DIV/0!</v>
      </c>
      <c r="Z16" s="48" t="str">
        <f>VLOOKUP($A16,Raw!$B$2:$DG$512,MATCH(NDPMS!Z$1,Raw!$B$1:$DG$1,0),0)</f>
        <v>0</v>
      </c>
      <c r="AA16" s="49" t="e">
        <f t="shared" si="11"/>
        <v>#DIV/0!</v>
      </c>
      <c r="AB16" s="48" t="str">
        <f>VLOOKUP($A16,Raw!$B$2:$DG$512,MATCH(NDPMS!AB$1,Raw!$B$1:$DG$1,0),0)</f>
        <v>0</v>
      </c>
      <c r="AC16" s="13"/>
      <c r="AD16" s="47" t="e">
        <f t="shared" si="12"/>
        <v>#DIV/0!</v>
      </c>
      <c r="AE16" s="47" t="e">
        <f t="shared" si="13"/>
        <v>#DIV/0!</v>
      </c>
      <c r="AF16" s="47" t="e">
        <f t="shared" si="14"/>
        <v>#DIV/0!</v>
      </c>
      <c r="AG16" s="47" t="e">
        <f t="shared" si="15"/>
        <v>#DIV/0!</v>
      </c>
      <c r="AH16" s="47" t="e">
        <f t="shared" si="16"/>
        <v>#DIV/0!</v>
      </c>
      <c r="AI16" s="47" t="e">
        <f t="shared" si="17"/>
        <v>#DIV/0!</v>
      </c>
      <c r="AJ16" s="47" t="e">
        <f t="shared" si="18"/>
        <v>#DIV/0!</v>
      </c>
    </row>
    <row r="17" spans="1:36" x14ac:dyDescent="0.3">
      <c r="A17" s="13" t="s">
        <v>439</v>
      </c>
      <c r="B17" s="51" t="str">
        <f>VLOOKUP($A17,Raw!$B$2:$DG$512,MATCH(NDPMS!B$1,Raw!$B$1:$DG$1,0),0)</f>
        <v>0</v>
      </c>
      <c r="C17" s="52" t="e">
        <f t="shared" si="0"/>
        <v>#DIV/0!</v>
      </c>
      <c r="D17" s="51" t="str">
        <f>VLOOKUP($A17,Raw!$B$2:$DG$512,MATCH(NDPMS!D$1,Raw!$B$1:$DG$1,0),0)</f>
        <v>0</v>
      </c>
      <c r="E17" s="52" t="e">
        <f t="shared" si="1"/>
        <v>#DIV/0!</v>
      </c>
      <c r="F17" s="51" t="str">
        <f>VLOOKUP($A17,Raw!$B$2:$DG$512,MATCH(NDPMS!F$1,Raw!$B$1:$DG$1,0),0)</f>
        <v>0</v>
      </c>
      <c r="G17" s="52" t="e">
        <f t="shared" si="2"/>
        <v>#DIV/0!</v>
      </c>
      <c r="H17" s="51" t="str">
        <f>VLOOKUP($A17,Raw!$B$2:$DG$512,MATCH(NDPMS!H$1,Raw!$B$1:$DG$1,0),0)</f>
        <v>0</v>
      </c>
      <c r="I17" s="52" t="e">
        <f t="shared" si="3"/>
        <v>#DIV/0!</v>
      </c>
      <c r="J17" s="51" t="str">
        <f>VLOOKUP($A17,Raw!$B$2:$DG$512,MATCH(NDPMS!J$1,Raw!$B$1:$DG$1,0),0)</f>
        <v>0</v>
      </c>
      <c r="K17" s="52" t="e">
        <f t="shared" si="4"/>
        <v>#DIV/0!</v>
      </c>
      <c r="L17" s="51" t="str">
        <f>VLOOKUP($A17,Raw!$B$2:$DG$512,MATCH(NDPMS!L$1,Raw!$B$1:$DG$1,0),0)</f>
        <v>0</v>
      </c>
      <c r="M17" s="52" t="e">
        <f t="shared" si="5"/>
        <v>#DIV/0!</v>
      </c>
      <c r="N17" s="51" t="str">
        <f>VLOOKUP($A17,Raw!$B$2:$DG$512,MATCH(NDPMS!N$1,Raw!$B$1:$DG$1,0),0)</f>
        <v>0</v>
      </c>
      <c r="O17" s="13"/>
      <c r="P17" s="48" t="str">
        <f>VLOOKUP($A17,Raw!$B$2:$DG$512,MATCH(NDPMS!P$1,Raw!$B$1:$DG$1,0),0)</f>
        <v>0</v>
      </c>
      <c r="Q17" s="49" t="e">
        <f t="shared" si="6"/>
        <v>#DIV/0!</v>
      </c>
      <c r="R17" s="48" t="str">
        <f>VLOOKUP($A17,Raw!$B$2:$DG$512,MATCH(NDPMS!R$1,Raw!$B$1:$DG$1,0),0)</f>
        <v>0</v>
      </c>
      <c r="S17" s="49" t="e">
        <f t="shared" si="7"/>
        <v>#DIV/0!</v>
      </c>
      <c r="T17" s="48" t="str">
        <f>VLOOKUP($A17,Raw!$B$2:$DG$512,MATCH(NDPMS!T$1,Raw!$B$1:$DG$1,0),0)</f>
        <v>0</v>
      </c>
      <c r="U17" s="49" t="e">
        <f t="shared" si="8"/>
        <v>#DIV/0!</v>
      </c>
      <c r="V17" s="48" t="str">
        <f>VLOOKUP($A17,Raw!$B$2:$DG$512,MATCH(NDPMS!V$1,Raw!$B$1:$DG$1,0),0)</f>
        <v>0</v>
      </c>
      <c r="W17" s="50" t="e">
        <f t="shared" si="9"/>
        <v>#DIV/0!</v>
      </c>
      <c r="X17" s="48" t="str">
        <f>VLOOKUP($A17,Raw!$B$2:$DG$512,MATCH(NDPMS!X$1,Raw!$B$1:$DG$1,0),0)</f>
        <v>0</v>
      </c>
      <c r="Y17" s="49" t="e">
        <f t="shared" si="10"/>
        <v>#DIV/0!</v>
      </c>
      <c r="Z17" s="48" t="str">
        <f>VLOOKUP($A17,Raw!$B$2:$DG$512,MATCH(NDPMS!Z$1,Raw!$B$1:$DG$1,0),0)</f>
        <v>0</v>
      </c>
      <c r="AA17" s="49" t="e">
        <f t="shared" si="11"/>
        <v>#DIV/0!</v>
      </c>
      <c r="AB17" s="48" t="str">
        <f>VLOOKUP($A17,Raw!$B$2:$DG$512,MATCH(NDPMS!AB$1,Raw!$B$1:$DG$1,0),0)</f>
        <v>0</v>
      </c>
      <c r="AC17" s="13"/>
      <c r="AD17" s="47" t="e">
        <f t="shared" si="12"/>
        <v>#DIV/0!</v>
      </c>
      <c r="AE17" s="47" t="e">
        <f t="shared" si="13"/>
        <v>#DIV/0!</v>
      </c>
      <c r="AF17" s="47" t="e">
        <f t="shared" si="14"/>
        <v>#DIV/0!</v>
      </c>
      <c r="AG17" s="47" t="e">
        <f t="shared" si="15"/>
        <v>#DIV/0!</v>
      </c>
      <c r="AH17" s="47" t="e">
        <f t="shared" si="16"/>
        <v>#DIV/0!</v>
      </c>
      <c r="AI17" s="47" t="e">
        <f t="shared" si="17"/>
        <v>#DIV/0!</v>
      </c>
      <c r="AJ17" s="47" t="e">
        <f t="shared" si="18"/>
        <v>#DIV/0!</v>
      </c>
    </row>
    <row r="18" spans="1:36" x14ac:dyDescent="0.3">
      <c r="A18" s="13" t="s">
        <v>447</v>
      </c>
      <c r="B18" s="51" t="str">
        <f>VLOOKUP($A18,Raw!$B$2:$DG$512,MATCH(NDPMS!B$1,Raw!$B$1:$DG$1,0),0)</f>
        <v>0</v>
      </c>
      <c r="C18" s="52">
        <f t="shared" si="0"/>
        <v>0</v>
      </c>
      <c r="D18" s="51" t="str">
        <f>VLOOKUP($A18,Raw!$B$2:$DG$512,MATCH(NDPMS!D$1,Raw!$B$1:$DG$1,0),0)</f>
        <v>0</v>
      </c>
      <c r="E18" s="52">
        <f t="shared" si="1"/>
        <v>0</v>
      </c>
      <c r="F18" s="51" t="str">
        <f>VLOOKUP($A18,Raw!$B$2:$DG$512,MATCH(NDPMS!F$1,Raw!$B$1:$DG$1,0),0)</f>
        <v>1</v>
      </c>
      <c r="G18" s="52">
        <f t="shared" si="2"/>
        <v>1</v>
      </c>
      <c r="H18" s="51" t="str">
        <f>VLOOKUP($A18,Raw!$B$2:$DG$512,MATCH(NDPMS!H$1,Raw!$B$1:$DG$1,0),0)</f>
        <v>0</v>
      </c>
      <c r="I18" s="52">
        <f t="shared" si="3"/>
        <v>0</v>
      </c>
      <c r="J18" s="51" t="str">
        <f>VLOOKUP($A18,Raw!$B$2:$DG$512,MATCH(NDPMS!J$1,Raw!$B$1:$DG$1,0),0)</f>
        <v>0</v>
      </c>
      <c r="K18" s="52">
        <f t="shared" si="4"/>
        <v>0</v>
      </c>
      <c r="L18" s="51" t="str">
        <f>VLOOKUP($A18,Raw!$B$2:$DG$512,MATCH(NDPMS!L$1,Raw!$B$1:$DG$1,0),0)</f>
        <v>0</v>
      </c>
      <c r="M18" s="52">
        <f t="shared" si="5"/>
        <v>0</v>
      </c>
      <c r="N18" s="51" t="str">
        <f>VLOOKUP($A18,Raw!$B$2:$DG$512,MATCH(NDPMS!N$1,Raw!$B$1:$DG$1,0),0)</f>
        <v>1</v>
      </c>
      <c r="O18" s="13"/>
      <c r="P18" s="48" t="str">
        <f>VLOOKUP($A18,Raw!$B$2:$DG$512,MATCH(NDPMS!P$1,Raw!$B$1:$DG$1,0),0)</f>
        <v>0</v>
      </c>
      <c r="Q18" s="49">
        <f t="shared" si="6"/>
        <v>0</v>
      </c>
      <c r="R18" s="48" t="str">
        <f>VLOOKUP($A18,Raw!$B$2:$DG$512,MATCH(NDPMS!R$1,Raw!$B$1:$DG$1,0),0)</f>
        <v>0</v>
      </c>
      <c r="S18" s="49">
        <f t="shared" si="7"/>
        <v>0</v>
      </c>
      <c r="T18" s="48" t="str">
        <f>VLOOKUP($A18,Raw!$B$2:$DG$512,MATCH(NDPMS!T$1,Raw!$B$1:$DG$1,0),0)</f>
        <v>1.61</v>
      </c>
      <c r="U18" s="49">
        <f t="shared" si="8"/>
        <v>1</v>
      </c>
      <c r="V18" s="48" t="str">
        <f>VLOOKUP($A18,Raw!$B$2:$DG$512,MATCH(NDPMS!V$1,Raw!$B$1:$DG$1,0),0)</f>
        <v>0</v>
      </c>
      <c r="W18" s="50">
        <f t="shared" si="9"/>
        <v>0</v>
      </c>
      <c r="X18" s="48" t="str">
        <f>VLOOKUP($A18,Raw!$B$2:$DG$512,MATCH(NDPMS!X$1,Raw!$B$1:$DG$1,0),0)</f>
        <v>0</v>
      </c>
      <c r="Y18" s="49">
        <f t="shared" si="10"/>
        <v>0</v>
      </c>
      <c r="Z18" s="48" t="str">
        <f>VLOOKUP($A18,Raw!$B$2:$DG$512,MATCH(NDPMS!Z$1,Raw!$B$1:$DG$1,0),0)</f>
        <v>0</v>
      </c>
      <c r="AA18" s="49">
        <f t="shared" si="11"/>
        <v>0</v>
      </c>
      <c r="AB18" s="48" t="str">
        <f>VLOOKUP($A18,Raw!$B$2:$DG$512,MATCH(NDPMS!AB$1,Raw!$B$1:$DG$1,0),0)</f>
        <v>1.61</v>
      </c>
      <c r="AC18" s="13"/>
      <c r="AD18" s="47" t="e">
        <f t="shared" si="12"/>
        <v>#DIV/0!</v>
      </c>
      <c r="AE18" s="47" t="e">
        <f t="shared" si="13"/>
        <v>#DIV/0!</v>
      </c>
      <c r="AF18" s="47">
        <f t="shared" si="14"/>
        <v>1.61</v>
      </c>
      <c r="AG18" s="47" t="e">
        <f t="shared" si="15"/>
        <v>#DIV/0!</v>
      </c>
      <c r="AH18" s="47" t="e">
        <f t="shared" si="16"/>
        <v>#DIV/0!</v>
      </c>
      <c r="AI18" s="47" t="e">
        <f t="shared" si="17"/>
        <v>#DIV/0!</v>
      </c>
      <c r="AJ18" s="47">
        <f t="shared" si="18"/>
        <v>1.61</v>
      </c>
    </row>
    <row r="19" spans="1:36" x14ac:dyDescent="0.3">
      <c r="A19" s="13" t="s">
        <v>468</v>
      </c>
      <c r="B19" s="51" t="str">
        <f>VLOOKUP($A19,Raw!$B$2:$DG$512,MATCH(NDPMS!B$1,Raw!$B$1:$DG$1,0),0)</f>
        <v>0</v>
      </c>
      <c r="C19" s="52" t="e">
        <f t="shared" si="0"/>
        <v>#DIV/0!</v>
      </c>
      <c r="D19" s="51" t="str">
        <f>VLOOKUP($A19,Raw!$B$2:$DG$512,MATCH(NDPMS!D$1,Raw!$B$1:$DG$1,0),0)</f>
        <v>0</v>
      </c>
      <c r="E19" s="52" t="e">
        <f t="shared" si="1"/>
        <v>#DIV/0!</v>
      </c>
      <c r="F19" s="51" t="str">
        <f>VLOOKUP($A19,Raw!$B$2:$DG$512,MATCH(NDPMS!F$1,Raw!$B$1:$DG$1,0),0)</f>
        <v>0</v>
      </c>
      <c r="G19" s="52" t="e">
        <f t="shared" si="2"/>
        <v>#DIV/0!</v>
      </c>
      <c r="H19" s="51" t="str">
        <f>VLOOKUP($A19,Raw!$B$2:$DG$512,MATCH(NDPMS!H$1,Raw!$B$1:$DG$1,0),0)</f>
        <v>0</v>
      </c>
      <c r="I19" s="52" t="e">
        <f t="shared" si="3"/>
        <v>#DIV/0!</v>
      </c>
      <c r="J19" s="51" t="str">
        <f>VLOOKUP($A19,Raw!$B$2:$DG$512,MATCH(NDPMS!J$1,Raw!$B$1:$DG$1,0),0)</f>
        <v>0</v>
      </c>
      <c r="K19" s="52" t="e">
        <f t="shared" si="4"/>
        <v>#DIV/0!</v>
      </c>
      <c r="L19" s="51" t="str">
        <f>VLOOKUP($A19,Raw!$B$2:$DG$512,MATCH(NDPMS!L$1,Raw!$B$1:$DG$1,0),0)</f>
        <v>0</v>
      </c>
      <c r="M19" s="52" t="e">
        <f t="shared" si="5"/>
        <v>#DIV/0!</v>
      </c>
      <c r="N19" s="51" t="str">
        <f>VLOOKUP($A19,Raw!$B$2:$DG$512,MATCH(NDPMS!N$1,Raw!$B$1:$DG$1,0),0)</f>
        <v>0</v>
      </c>
      <c r="O19" s="13"/>
      <c r="P19" s="48" t="str">
        <f>VLOOKUP($A19,Raw!$B$2:$DG$512,MATCH(NDPMS!P$1,Raw!$B$1:$DG$1,0),0)</f>
        <v>0</v>
      </c>
      <c r="Q19" s="49" t="e">
        <f t="shared" si="6"/>
        <v>#DIV/0!</v>
      </c>
      <c r="R19" s="48" t="str">
        <f>VLOOKUP($A19,Raw!$B$2:$DG$512,MATCH(NDPMS!R$1,Raw!$B$1:$DG$1,0),0)</f>
        <v>0</v>
      </c>
      <c r="S19" s="49" t="e">
        <f t="shared" si="7"/>
        <v>#DIV/0!</v>
      </c>
      <c r="T19" s="48" t="str">
        <f>VLOOKUP($A19,Raw!$B$2:$DG$512,MATCH(NDPMS!T$1,Raw!$B$1:$DG$1,0),0)</f>
        <v>0</v>
      </c>
      <c r="U19" s="49" t="e">
        <f t="shared" si="8"/>
        <v>#DIV/0!</v>
      </c>
      <c r="V19" s="48" t="str">
        <f>VLOOKUP($A19,Raw!$B$2:$DG$512,MATCH(NDPMS!V$1,Raw!$B$1:$DG$1,0),0)</f>
        <v>0</v>
      </c>
      <c r="W19" s="50" t="e">
        <f t="shared" si="9"/>
        <v>#DIV/0!</v>
      </c>
      <c r="X19" s="48" t="str">
        <f>VLOOKUP($A19,Raw!$B$2:$DG$512,MATCH(NDPMS!X$1,Raw!$B$1:$DG$1,0),0)</f>
        <v>0</v>
      </c>
      <c r="Y19" s="49" t="e">
        <f t="shared" si="10"/>
        <v>#DIV/0!</v>
      </c>
      <c r="Z19" s="48" t="str">
        <f>VLOOKUP($A19,Raw!$B$2:$DG$512,MATCH(NDPMS!Z$1,Raw!$B$1:$DG$1,0),0)</f>
        <v>0</v>
      </c>
      <c r="AA19" s="49" t="e">
        <f t="shared" si="11"/>
        <v>#DIV/0!</v>
      </c>
      <c r="AB19" s="48" t="str">
        <f>VLOOKUP($A19,Raw!$B$2:$DG$512,MATCH(NDPMS!AB$1,Raw!$B$1:$DG$1,0),0)</f>
        <v>0</v>
      </c>
      <c r="AC19" s="13"/>
      <c r="AD19" s="47" t="e">
        <f t="shared" si="12"/>
        <v>#DIV/0!</v>
      </c>
      <c r="AE19" s="47" t="e">
        <f t="shared" si="13"/>
        <v>#DIV/0!</v>
      </c>
      <c r="AF19" s="47" t="e">
        <f t="shared" si="14"/>
        <v>#DIV/0!</v>
      </c>
      <c r="AG19" s="47" t="e">
        <f t="shared" si="15"/>
        <v>#DIV/0!</v>
      </c>
      <c r="AH19" s="47" t="e">
        <f t="shared" si="16"/>
        <v>#DIV/0!</v>
      </c>
      <c r="AI19" s="47" t="e">
        <f t="shared" si="17"/>
        <v>#DIV/0!</v>
      </c>
      <c r="AJ19" s="47" t="e">
        <f t="shared" si="18"/>
        <v>#DIV/0!</v>
      </c>
    </row>
    <row r="20" spans="1:36" x14ac:dyDescent="0.3">
      <c r="A20" s="13" t="s">
        <v>472</v>
      </c>
      <c r="B20" s="51" t="str">
        <f>VLOOKUP($A20,Raw!$B$2:$DG$512,MATCH(NDPMS!B$1,Raw!$B$1:$DG$1,0),0)</f>
        <v>0</v>
      </c>
      <c r="C20" s="52" t="e">
        <f t="shared" si="0"/>
        <v>#DIV/0!</v>
      </c>
      <c r="D20" s="51" t="str">
        <f>VLOOKUP($A20,Raw!$B$2:$DG$512,MATCH(NDPMS!D$1,Raw!$B$1:$DG$1,0),0)</f>
        <v>0</v>
      </c>
      <c r="E20" s="52" t="e">
        <f t="shared" si="1"/>
        <v>#DIV/0!</v>
      </c>
      <c r="F20" s="51" t="str">
        <f>VLOOKUP($A20,Raw!$B$2:$DG$512,MATCH(NDPMS!F$1,Raw!$B$1:$DG$1,0),0)</f>
        <v>0</v>
      </c>
      <c r="G20" s="52" t="e">
        <f t="shared" si="2"/>
        <v>#DIV/0!</v>
      </c>
      <c r="H20" s="51" t="str">
        <f>VLOOKUP($A20,Raw!$B$2:$DG$512,MATCH(NDPMS!H$1,Raw!$B$1:$DG$1,0),0)</f>
        <v>0</v>
      </c>
      <c r="I20" s="52" t="e">
        <f t="shared" si="3"/>
        <v>#DIV/0!</v>
      </c>
      <c r="J20" s="51" t="str">
        <f>VLOOKUP($A20,Raw!$B$2:$DG$512,MATCH(NDPMS!J$1,Raw!$B$1:$DG$1,0),0)</f>
        <v>0</v>
      </c>
      <c r="K20" s="52" t="e">
        <f t="shared" si="4"/>
        <v>#DIV/0!</v>
      </c>
      <c r="L20" s="51" t="str">
        <f>VLOOKUP($A20,Raw!$B$2:$DG$512,MATCH(NDPMS!L$1,Raw!$B$1:$DG$1,0),0)</f>
        <v>0</v>
      </c>
      <c r="M20" s="52" t="e">
        <f t="shared" si="5"/>
        <v>#DIV/0!</v>
      </c>
      <c r="N20" s="51" t="str">
        <f>VLOOKUP($A20,Raw!$B$2:$DG$512,MATCH(NDPMS!N$1,Raw!$B$1:$DG$1,0),0)</f>
        <v>0</v>
      </c>
      <c r="O20" s="13"/>
      <c r="P20" s="48" t="str">
        <f>VLOOKUP($A20,Raw!$B$2:$DG$512,MATCH(NDPMS!P$1,Raw!$B$1:$DG$1,0),0)</f>
        <v>0</v>
      </c>
      <c r="Q20" s="49" t="e">
        <f t="shared" si="6"/>
        <v>#DIV/0!</v>
      </c>
      <c r="R20" s="48" t="str">
        <f>VLOOKUP($A20,Raw!$B$2:$DG$512,MATCH(NDPMS!R$1,Raw!$B$1:$DG$1,0),0)</f>
        <v>0</v>
      </c>
      <c r="S20" s="49" t="e">
        <f t="shared" si="7"/>
        <v>#DIV/0!</v>
      </c>
      <c r="T20" s="48" t="str">
        <f>VLOOKUP($A20,Raw!$B$2:$DG$512,MATCH(NDPMS!T$1,Raw!$B$1:$DG$1,0),0)</f>
        <v>0</v>
      </c>
      <c r="U20" s="49" t="e">
        <f t="shared" si="8"/>
        <v>#DIV/0!</v>
      </c>
      <c r="V20" s="48" t="str">
        <f>VLOOKUP($A20,Raw!$B$2:$DG$512,MATCH(NDPMS!V$1,Raw!$B$1:$DG$1,0),0)</f>
        <v>0</v>
      </c>
      <c r="W20" s="50" t="e">
        <f t="shared" si="9"/>
        <v>#DIV/0!</v>
      </c>
      <c r="X20" s="48" t="str">
        <f>VLOOKUP($A20,Raw!$B$2:$DG$512,MATCH(NDPMS!X$1,Raw!$B$1:$DG$1,0),0)</f>
        <v>0</v>
      </c>
      <c r="Y20" s="49" t="e">
        <f t="shared" si="10"/>
        <v>#DIV/0!</v>
      </c>
      <c r="Z20" s="48" t="str">
        <f>VLOOKUP($A20,Raw!$B$2:$DG$512,MATCH(NDPMS!Z$1,Raw!$B$1:$DG$1,0),0)</f>
        <v>0</v>
      </c>
      <c r="AA20" s="49" t="e">
        <f t="shared" si="11"/>
        <v>#DIV/0!</v>
      </c>
      <c r="AB20" s="48" t="str">
        <f>VLOOKUP($A20,Raw!$B$2:$DG$512,MATCH(NDPMS!AB$1,Raw!$B$1:$DG$1,0),0)</f>
        <v>0</v>
      </c>
      <c r="AC20" s="13"/>
      <c r="AD20" s="47" t="e">
        <f t="shared" si="12"/>
        <v>#DIV/0!</v>
      </c>
      <c r="AE20" s="47" t="e">
        <f t="shared" si="13"/>
        <v>#DIV/0!</v>
      </c>
      <c r="AF20" s="47" t="e">
        <f t="shared" si="14"/>
        <v>#DIV/0!</v>
      </c>
      <c r="AG20" s="47" t="e">
        <f t="shared" si="15"/>
        <v>#DIV/0!</v>
      </c>
      <c r="AH20" s="47" t="e">
        <f t="shared" si="16"/>
        <v>#DIV/0!</v>
      </c>
      <c r="AI20" s="47" t="e">
        <f t="shared" si="17"/>
        <v>#DIV/0!</v>
      </c>
      <c r="AJ20" s="47" t="e">
        <f t="shared" si="18"/>
        <v>#DIV/0!</v>
      </c>
    </row>
    <row r="21" spans="1:36" x14ac:dyDescent="0.3">
      <c r="A21" s="13" t="s">
        <v>491</v>
      </c>
      <c r="B21" s="51" t="str">
        <f>VLOOKUP($A21,Raw!$B$2:$DG$512,MATCH(NDPMS!B$1,Raw!$B$1:$DG$1,0),0)</f>
        <v>0</v>
      </c>
      <c r="C21" s="52">
        <f t="shared" si="0"/>
        <v>0</v>
      </c>
      <c r="D21" s="51" t="str">
        <f>VLOOKUP($A21,Raw!$B$2:$DG$512,MATCH(NDPMS!D$1,Raw!$B$1:$DG$1,0),0)</f>
        <v>1</v>
      </c>
      <c r="E21" s="52">
        <f t="shared" si="1"/>
        <v>0.5</v>
      </c>
      <c r="F21" s="51" t="str">
        <f>VLOOKUP($A21,Raw!$B$2:$DG$512,MATCH(NDPMS!F$1,Raw!$B$1:$DG$1,0),0)</f>
        <v>1</v>
      </c>
      <c r="G21" s="52">
        <f t="shared" si="2"/>
        <v>0.5</v>
      </c>
      <c r="H21" s="51" t="str">
        <f>VLOOKUP($A21,Raw!$B$2:$DG$512,MATCH(NDPMS!H$1,Raw!$B$1:$DG$1,0),0)</f>
        <v>0</v>
      </c>
      <c r="I21" s="52">
        <f t="shared" si="3"/>
        <v>0</v>
      </c>
      <c r="J21" s="51" t="str">
        <f>VLOOKUP($A21,Raw!$B$2:$DG$512,MATCH(NDPMS!J$1,Raw!$B$1:$DG$1,0),0)</f>
        <v>0</v>
      </c>
      <c r="K21" s="52">
        <f t="shared" si="4"/>
        <v>0</v>
      </c>
      <c r="L21" s="51" t="str">
        <f>VLOOKUP($A21,Raw!$B$2:$DG$512,MATCH(NDPMS!L$1,Raw!$B$1:$DG$1,0),0)</f>
        <v>0</v>
      </c>
      <c r="M21" s="52">
        <f t="shared" si="5"/>
        <v>0</v>
      </c>
      <c r="N21" s="51" t="str">
        <f>VLOOKUP($A21,Raw!$B$2:$DG$512,MATCH(NDPMS!N$1,Raw!$B$1:$DG$1,0),0)</f>
        <v>2</v>
      </c>
      <c r="O21" s="13"/>
      <c r="P21" s="48" t="str">
        <f>VLOOKUP($A21,Raw!$B$2:$DG$512,MATCH(NDPMS!P$1,Raw!$B$1:$DG$1,0),0)</f>
        <v>0</v>
      </c>
      <c r="Q21" s="49">
        <f t="shared" si="6"/>
        <v>0</v>
      </c>
      <c r="R21" s="48" t="str">
        <f>VLOOKUP($A21,Raw!$B$2:$DG$512,MATCH(NDPMS!R$1,Raw!$B$1:$DG$1,0),0)</f>
        <v>25</v>
      </c>
      <c r="S21" s="49">
        <f t="shared" si="7"/>
        <v>0.5</v>
      </c>
      <c r="T21" s="48" t="str">
        <f>VLOOKUP($A21,Raw!$B$2:$DG$512,MATCH(NDPMS!T$1,Raw!$B$1:$DG$1,0),0)</f>
        <v>25</v>
      </c>
      <c r="U21" s="49">
        <f t="shared" si="8"/>
        <v>0.5</v>
      </c>
      <c r="V21" s="48" t="str">
        <f>VLOOKUP($A21,Raw!$B$2:$DG$512,MATCH(NDPMS!V$1,Raw!$B$1:$DG$1,0),0)</f>
        <v>0</v>
      </c>
      <c r="W21" s="50">
        <f t="shared" si="9"/>
        <v>0</v>
      </c>
      <c r="X21" s="48" t="str">
        <f>VLOOKUP($A21,Raw!$B$2:$DG$512,MATCH(NDPMS!X$1,Raw!$B$1:$DG$1,0),0)</f>
        <v>0</v>
      </c>
      <c r="Y21" s="49">
        <f t="shared" si="10"/>
        <v>0</v>
      </c>
      <c r="Z21" s="48" t="str">
        <f>VLOOKUP($A21,Raw!$B$2:$DG$512,MATCH(NDPMS!Z$1,Raw!$B$1:$DG$1,0),0)</f>
        <v>0</v>
      </c>
      <c r="AA21" s="49">
        <f t="shared" si="11"/>
        <v>0</v>
      </c>
      <c r="AB21" s="48" t="str">
        <f>VLOOKUP($A21,Raw!$B$2:$DG$512,MATCH(NDPMS!AB$1,Raw!$B$1:$DG$1,0),0)</f>
        <v>50</v>
      </c>
      <c r="AC21" s="13"/>
      <c r="AD21" s="47" t="e">
        <f t="shared" si="12"/>
        <v>#DIV/0!</v>
      </c>
      <c r="AE21" s="47">
        <f t="shared" si="13"/>
        <v>25</v>
      </c>
      <c r="AF21" s="47">
        <f t="shared" si="14"/>
        <v>25</v>
      </c>
      <c r="AG21" s="47" t="e">
        <f t="shared" si="15"/>
        <v>#DIV/0!</v>
      </c>
      <c r="AH21" s="47" t="e">
        <f t="shared" si="16"/>
        <v>#DIV/0!</v>
      </c>
      <c r="AI21" s="47" t="e">
        <f t="shared" si="17"/>
        <v>#DIV/0!</v>
      </c>
      <c r="AJ21" s="47">
        <f t="shared" si="18"/>
        <v>25</v>
      </c>
    </row>
    <row r="22" spans="1:36" x14ac:dyDescent="0.3">
      <c r="A22" s="13" t="s">
        <v>501</v>
      </c>
      <c r="B22" s="51" t="str">
        <f>VLOOKUP($A22,Raw!$B$2:$DG$512,MATCH(NDPMS!B$1,Raw!$B$1:$DG$1,0),0)</f>
        <v>0</v>
      </c>
      <c r="C22" s="52">
        <f t="shared" si="0"/>
        <v>0</v>
      </c>
      <c r="D22" s="51" t="str">
        <f>VLOOKUP($A22,Raw!$B$2:$DG$512,MATCH(NDPMS!D$1,Raw!$B$1:$DG$1,0),0)</f>
        <v>0</v>
      </c>
      <c r="E22" s="52">
        <f t="shared" si="1"/>
        <v>0</v>
      </c>
      <c r="F22" s="51" t="str">
        <f>VLOOKUP($A22,Raw!$B$2:$DG$512,MATCH(NDPMS!F$1,Raw!$B$1:$DG$1,0),0)</f>
        <v>1</v>
      </c>
      <c r="G22" s="52">
        <f t="shared" si="2"/>
        <v>1</v>
      </c>
      <c r="H22" s="51" t="str">
        <f>VLOOKUP($A22,Raw!$B$2:$DG$512,MATCH(NDPMS!H$1,Raw!$B$1:$DG$1,0),0)</f>
        <v>0</v>
      </c>
      <c r="I22" s="52">
        <f t="shared" si="3"/>
        <v>0</v>
      </c>
      <c r="J22" s="51" t="str">
        <f>VLOOKUP($A22,Raw!$B$2:$DG$512,MATCH(NDPMS!J$1,Raw!$B$1:$DG$1,0),0)</f>
        <v>0</v>
      </c>
      <c r="K22" s="52">
        <f t="shared" si="4"/>
        <v>0</v>
      </c>
      <c r="L22" s="51" t="str">
        <f>VLOOKUP($A22,Raw!$B$2:$DG$512,MATCH(NDPMS!L$1,Raw!$B$1:$DG$1,0),0)</f>
        <v>0</v>
      </c>
      <c r="M22" s="52">
        <f t="shared" si="5"/>
        <v>0</v>
      </c>
      <c r="N22" s="51" t="str">
        <f>VLOOKUP($A22,Raw!$B$2:$DG$512,MATCH(NDPMS!N$1,Raw!$B$1:$DG$1,0),0)</f>
        <v>1</v>
      </c>
      <c r="O22" s="13"/>
      <c r="P22" s="48" t="str">
        <f>VLOOKUP($A22,Raw!$B$2:$DG$512,MATCH(NDPMS!P$1,Raw!$B$1:$DG$1,0),0)</f>
        <v>0</v>
      </c>
      <c r="Q22" s="49">
        <f t="shared" si="6"/>
        <v>0</v>
      </c>
      <c r="R22" s="48" t="str">
        <f>VLOOKUP($A22,Raw!$B$2:$DG$512,MATCH(NDPMS!R$1,Raw!$B$1:$DG$1,0),0)</f>
        <v>0</v>
      </c>
      <c r="S22" s="49">
        <f t="shared" si="7"/>
        <v>0</v>
      </c>
      <c r="T22" s="48" t="str">
        <f>VLOOKUP($A22,Raw!$B$2:$DG$512,MATCH(NDPMS!T$1,Raw!$B$1:$DG$1,0),0)</f>
        <v>0.56</v>
      </c>
      <c r="U22" s="49">
        <f t="shared" si="8"/>
        <v>1</v>
      </c>
      <c r="V22" s="48" t="str">
        <f>VLOOKUP($A22,Raw!$B$2:$DG$512,MATCH(NDPMS!V$1,Raw!$B$1:$DG$1,0),0)</f>
        <v>0</v>
      </c>
      <c r="W22" s="50">
        <f t="shared" si="9"/>
        <v>0</v>
      </c>
      <c r="X22" s="48" t="str">
        <f>VLOOKUP($A22,Raw!$B$2:$DG$512,MATCH(NDPMS!X$1,Raw!$B$1:$DG$1,0),0)</f>
        <v>0</v>
      </c>
      <c r="Y22" s="49">
        <f t="shared" si="10"/>
        <v>0</v>
      </c>
      <c r="Z22" s="48" t="str">
        <f>VLOOKUP($A22,Raw!$B$2:$DG$512,MATCH(NDPMS!Z$1,Raw!$B$1:$DG$1,0),0)</f>
        <v>0</v>
      </c>
      <c r="AA22" s="49">
        <f t="shared" si="11"/>
        <v>0</v>
      </c>
      <c r="AB22" s="48" t="str">
        <f>VLOOKUP($A22,Raw!$B$2:$DG$512,MATCH(NDPMS!AB$1,Raw!$B$1:$DG$1,0),0)</f>
        <v>0.56</v>
      </c>
      <c r="AC22" s="13"/>
      <c r="AD22" s="47" t="e">
        <f t="shared" si="12"/>
        <v>#DIV/0!</v>
      </c>
      <c r="AE22" s="47" t="e">
        <f t="shared" si="13"/>
        <v>#DIV/0!</v>
      </c>
      <c r="AF22" s="47">
        <f t="shared" si="14"/>
        <v>0.56000000000000005</v>
      </c>
      <c r="AG22" s="47" t="e">
        <f t="shared" si="15"/>
        <v>#DIV/0!</v>
      </c>
      <c r="AH22" s="47" t="e">
        <f t="shared" si="16"/>
        <v>#DIV/0!</v>
      </c>
      <c r="AI22" s="47" t="e">
        <f t="shared" si="17"/>
        <v>#DIV/0!</v>
      </c>
      <c r="AJ22" s="47">
        <f t="shared" si="18"/>
        <v>0.56000000000000005</v>
      </c>
    </row>
    <row r="23" spans="1:36" x14ac:dyDescent="0.3">
      <c r="A23" s="13" t="s">
        <v>533</v>
      </c>
      <c r="B23" s="51" t="str">
        <f>VLOOKUP($A23,Raw!$B$2:$DG$512,MATCH(NDPMS!B$1,Raw!$B$1:$DG$1,0),0)</f>
        <v>0</v>
      </c>
      <c r="C23" s="52" t="e">
        <f t="shared" si="0"/>
        <v>#DIV/0!</v>
      </c>
      <c r="D23" s="51" t="str">
        <f>VLOOKUP($A23,Raw!$B$2:$DG$512,MATCH(NDPMS!D$1,Raw!$B$1:$DG$1,0),0)</f>
        <v>0</v>
      </c>
      <c r="E23" s="52" t="e">
        <f t="shared" si="1"/>
        <v>#DIV/0!</v>
      </c>
      <c r="F23" s="51" t="str">
        <f>VLOOKUP($A23,Raw!$B$2:$DG$512,MATCH(NDPMS!F$1,Raw!$B$1:$DG$1,0),0)</f>
        <v>0</v>
      </c>
      <c r="G23" s="52" t="e">
        <f t="shared" si="2"/>
        <v>#DIV/0!</v>
      </c>
      <c r="H23" s="51" t="str">
        <f>VLOOKUP($A23,Raw!$B$2:$DG$512,MATCH(NDPMS!H$1,Raw!$B$1:$DG$1,0),0)</f>
        <v>0</v>
      </c>
      <c r="I23" s="52" t="e">
        <f t="shared" si="3"/>
        <v>#DIV/0!</v>
      </c>
      <c r="J23" s="51" t="str">
        <f>VLOOKUP($A23,Raw!$B$2:$DG$512,MATCH(NDPMS!J$1,Raw!$B$1:$DG$1,0),0)</f>
        <v>0</v>
      </c>
      <c r="K23" s="52" t="e">
        <f t="shared" si="4"/>
        <v>#DIV/0!</v>
      </c>
      <c r="L23" s="51" t="str">
        <f>VLOOKUP($A23,Raw!$B$2:$DG$512,MATCH(NDPMS!L$1,Raw!$B$1:$DG$1,0),0)</f>
        <v>0</v>
      </c>
      <c r="M23" s="52" t="e">
        <f t="shared" si="5"/>
        <v>#DIV/0!</v>
      </c>
      <c r="N23" s="51" t="str">
        <f>VLOOKUP($A23,Raw!$B$2:$DG$512,MATCH(NDPMS!N$1,Raw!$B$1:$DG$1,0),0)</f>
        <v>0</v>
      </c>
      <c r="O23" s="13"/>
      <c r="P23" s="48" t="str">
        <f>VLOOKUP($A23,Raw!$B$2:$DG$512,MATCH(NDPMS!P$1,Raw!$B$1:$DG$1,0),0)</f>
        <v>0</v>
      </c>
      <c r="Q23" s="49" t="e">
        <f t="shared" si="6"/>
        <v>#DIV/0!</v>
      </c>
      <c r="R23" s="48" t="str">
        <f>VLOOKUP($A23,Raw!$B$2:$DG$512,MATCH(NDPMS!R$1,Raw!$B$1:$DG$1,0),0)</f>
        <v>0</v>
      </c>
      <c r="S23" s="49" t="e">
        <f t="shared" si="7"/>
        <v>#DIV/0!</v>
      </c>
      <c r="T23" s="48" t="str">
        <f>VLOOKUP($A23,Raw!$B$2:$DG$512,MATCH(NDPMS!T$1,Raw!$B$1:$DG$1,0),0)</f>
        <v>0</v>
      </c>
      <c r="U23" s="49" t="e">
        <f t="shared" si="8"/>
        <v>#DIV/0!</v>
      </c>
      <c r="V23" s="48" t="str">
        <f>VLOOKUP($A23,Raw!$B$2:$DG$512,MATCH(NDPMS!V$1,Raw!$B$1:$DG$1,0),0)</f>
        <v>0</v>
      </c>
      <c r="W23" s="50" t="e">
        <f t="shared" si="9"/>
        <v>#DIV/0!</v>
      </c>
      <c r="X23" s="48" t="str">
        <f>VLOOKUP($A23,Raw!$B$2:$DG$512,MATCH(NDPMS!X$1,Raw!$B$1:$DG$1,0),0)</f>
        <v>0</v>
      </c>
      <c r="Y23" s="49" t="e">
        <f t="shared" si="10"/>
        <v>#DIV/0!</v>
      </c>
      <c r="Z23" s="48" t="str">
        <f>VLOOKUP($A23,Raw!$B$2:$DG$512,MATCH(NDPMS!Z$1,Raw!$B$1:$DG$1,0),0)</f>
        <v>0</v>
      </c>
      <c r="AA23" s="49" t="e">
        <f t="shared" si="11"/>
        <v>#DIV/0!</v>
      </c>
      <c r="AB23" s="48" t="str">
        <f>VLOOKUP($A23,Raw!$B$2:$DG$512,MATCH(NDPMS!AB$1,Raw!$B$1:$DG$1,0),0)</f>
        <v>0</v>
      </c>
      <c r="AC23" s="13"/>
      <c r="AD23" s="47" t="e">
        <f t="shared" si="12"/>
        <v>#DIV/0!</v>
      </c>
      <c r="AE23" s="47" t="e">
        <f t="shared" si="13"/>
        <v>#DIV/0!</v>
      </c>
      <c r="AF23" s="47" t="e">
        <f t="shared" si="14"/>
        <v>#DIV/0!</v>
      </c>
      <c r="AG23" s="47" t="e">
        <f t="shared" si="15"/>
        <v>#DIV/0!</v>
      </c>
      <c r="AH23" s="47" t="e">
        <f t="shared" si="16"/>
        <v>#DIV/0!</v>
      </c>
      <c r="AI23" s="47" t="e">
        <f t="shared" si="17"/>
        <v>#DIV/0!</v>
      </c>
      <c r="AJ23" s="47" t="e">
        <f t="shared" si="18"/>
        <v>#DIV/0!</v>
      </c>
    </row>
    <row r="24" spans="1:36" x14ac:dyDescent="0.3">
      <c r="A24" s="13" t="s">
        <v>538</v>
      </c>
      <c r="B24" s="51" t="str">
        <f>VLOOKUP($A24,Raw!$B$2:$DG$512,MATCH(NDPMS!B$1,Raw!$B$1:$DG$1,0),0)</f>
        <v>0</v>
      </c>
      <c r="C24" s="52" t="e">
        <f t="shared" si="0"/>
        <v>#DIV/0!</v>
      </c>
      <c r="D24" s="51" t="str">
        <f>VLOOKUP($A24,Raw!$B$2:$DG$512,MATCH(NDPMS!D$1,Raw!$B$1:$DG$1,0),0)</f>
        <v>0</v>
      </c>
      <c r="E24" s="52" t="e">
        <f t="shared" si="1"/>
        <v>#DIV/0!</v>
      </c>
      <c r="F24" s="51" t="str">
        <f>VLOOKUP($A24,Raw!$B$2:$DG$512,MATCH(NDPMS!F$1,Raw!$B$1:$DG$1,0),0)</f>
        <v>0</v>
      </c>
      <c r="G24" s="52" t="e">
        <f t="shared" si="2"/>
        <v>#DIV/0!</v>
      </c>
      <c r="H24" s="51" t="str">
        <f>VLOOKUP($A24,Raw!$B$2:$DG$512,MATCH(NDPMS!H$1,Raw!$B$1:$DG$1,0),0)</f>
        <v>0</v>
      </c>
      <c r="I24" s="52" t="e">
        <f t="shared" si="3"/>
        <v>#DIV/0!</v>
      </c>
      <c r="J24" s="51" t="str">
        <f>VLOOKUP($A24,Raw!$B$2:$DG$512,MATCH(NDPMS!J$1,Raw!$B$1:$DG$1,0),0)</f>
        <v>0</v>
      </c>
      <c r="K24" s="52" t="e">
        <f t="shared" si="4"/>
        <v>#DIV/0!</v>
      </c>
      <c r="L24" s="51" t="str">
        <f>VLOOKUP($A24,Raw!$B$2:$DG$512,MATCH(NDPMS!L$1,Raw!$B$1:$DG$1,0),0)</f>
        <v>0</v>
      </c>
      <c r="M24" s="52" t="e">
        <f t="shared" si="5"/>
        <v>#DIV/0!</v>
      </c>
      <c r="N24" s="51" t="str">
        <f>VLOOKUP($A24,Raw!$B$2:$DG$512,MATCH(NDPMS!N$1,Raw!$B$1:$DG$1,0),0)</f>
        <v>0</v>
      </c>
      <c r="O24" s="13"/>
      <c r="P24" s="48" t="str">
        <f>VLOOKUP($A24,Raw!$B$2:$DG$512,MATCH(NDPMS!P$1,Raw!$B$1:$DG$1,0),0)</f>
        <v>0</v>
      </c>
      <c r="Q24" s="49" t="e">
        <f t="shared" si="6"/>
        <v>#DIV/0!</v>
      </c>
      <c r="R24" s="48" t="str">
        <f>VLOOKUP($A24,Raw!$B$2:$DG$512,MATCH(NDPMS!R$1,Raw!$B$1:$DG$1,0),0)</f>
        <v>0</v>
      </c>
      <c r="S24" s="49" t="e">
        <f t="shared" si="7"/>
        <v>#DIV/0!</v>
      </c>
      <c r="T24" s="48" t="str">
        <f>VLOOKUP($A24,Raw!$B$2:$DG$512,MATCH(NDPMS!T$1,Raw!$B$1:$DG$1,0),0)</f>
        <v>0</v>
      </c>
      <c r="U24" s="49" t="e">
        <f t="shared" si="8"/>
        <v>#DIV/0!</v>
      </c>
      <c r="V24" s="48" t="str">
        <f>VLOOKUP($A24,Raw!$B$2:$DG$512,MATCH(NDPMS!V$1,Raw!$B$1:$DG$1,0),0)</f>
        <v>0</v>
      </c>
      <c r="W24" s="50" t="e">
        <f t="shared" si="9"/>
        <v>#DIV/0!</v>
      </c>
      <c r="X24" s="48" t="str">
        <f>VLOOKUP($A24,Raw!$B$2:$DG$512,MATCH(NDPMS!X$1,Raw!$B$1:$DG$1,0),0)</f>
        <v>0</v>
      </c>
      <c r="Y24" s="49" t="e">
        <f t="shared" si="10"/>
        <v>#DIV/0!</v>
      </c>
      <c r="Z24" s="48" t="str">
        <f>VLOOKUP($A24,Raw!$B$2:$DG$512,MATCH(NDPMS!Z$1,Raw!$B$1:$DG$1,0),0)</f>
        <v>0</v>
      </c>
      <c r="AA24" s="49" t="e">
        <f t="shared" si="11"/>
        <v>#DIV/0!</v>
      </c>
      <c r="AB24" s="48" t="str">
        <f>VLOOKUP($A24,Raw!$B$2:$DG$512,MATCH(NDPMS!AB$1,Raw!$B$1:$DG$1,0),0)</f>
        <v>0</v>
      </c>
      <c r="AC24" s="13"/>
      <c r="AD24" s="47" t="e">
        <f t="shared" si="12"/>
        <v>#DIV/0!</v>
      </c>
      <c r="AE24" s="47" t="e">
        <f t="shared" si="13"/>
        <v>#DIV/0!</v>
      </c>
      <c r="AF24" s="47" t="e">
        <f t="shared" si="14"/>
        <v>#DIV/0!</v>
      </c>
      <c r="AG24" s="47" t="e">
        <f t="shared" si="15"/>
        <v>#DIV/0!</v>
      </c>
      <c r="AH24" s="47" t="e">
        <f t="shared" si="16"/>
        <v>#DIV/0!</v>
      </c>
      <c r="AI24" s="47" t="e">
        <f t="shared" si="17"/>
        <v>#DIV/0!</v>
      </c>
      <c r="AJ24" s="47" t="e">
        <f t="shared" si="18"/>
        <v>#DIV/0!</v>
      </c>
    </row>
    <row r="25" spans="1:36" x14ac:dyDescent="0.3">
      <c r="A25" s="13" t="s">
        <v>559</v>
      </c>
      <c r="B25" s="51" t="str">
        <f>VLOOKUP($A25,Raw!$B$2:$DG$512,MATCH(NDPMS!B$1,Raw!$B$1:$DG$1,0),0)</f>
        <v>0</v>
      </c>
      <c r="C25" s="52" t="e">
        <f t="shared" si="0"/>
        <v>#DIV/0!</v>
      </c>
      <c r="D25" s="51" t="str">
        <f>VLOOKUP($A25,Raw!$B$2:$DG$512,MATCH(NDPMS!D$1,Raw!$B$1:$DG$1,0),0)</f>
        <v>0</v>
      </c>
      <c r="E25" s="52" t="e">
        <f t="shared" si="1"/>
        <v>#DIV/0!</v>
      </c>
      <c r="F25" s="51" t="str">
        <f>VLOOKUP($A25,Raw!$B$2:$DG$512,MATCH(NDPMS!F$1,Raw!$B$1:$DG$1,0),0)</f>
        <v>0</v>
      </c>
      <c r="G25" s="52" t="e">
        <f t="shared" si="2"/>
        <v>#DIV/0!</v>
      </c>
      <c r="H25" s="51" t="str">
        <f>VLOOKUP($A25,Raw!$B$2:$DG$512,MATCH(NDPMS!H$1,Raw!$B$1:$DG$1,0),0)</f>
        <v>0</v>
      </c>
      <c r="I25" s="52" t="e">
        <f t="shared" si="3"/>
        <v>#DIV/0!</v>
      </c>
      <c r="J25" s="51" t="str">
        <f>VLOOKUP($A25,Raw!$B$2:$DG$512,MATCH(NDPMS!J$1,Raw!$B$1:$DG$1,0),0)</f>
        <v>0</v>
      </c>
      <c r="K25" s="52" t="e">
        <f t="shared" si="4"/>
        <v>#DIV/0!</v>
      </c>
      <c r="L25" s="51" t="str">
        <f>VLOOKUP($A25,Raw!$B$2:$DG$512,MATCH(NDPMS!L$1,Raw!$B$1:$DG$1,0),0)</f>
        <v>0</v>
      </c>
      <c r="M25" s="52" t="e">
        <f t="shared" si="5"/>
        <v>#DIV/0!</v>
      </c>
      <c r="N25" s="51" t="str">
        <f>VLOOKUP($A25,Raw!$B$2:$DG$512,MATCH(NDPMS!N$1,Raw!$B$1:$DG$1,0),0)</f>
        <v>0</v>
      </c>
      <c r="O25" s="13"/>
      <c r="P25" s="48" t="str">
        <f>VLOOKUP($A25,Raw!$B$2:$DG$512,MATCH(NDPMS!P$1,Raw!$B$1:$DG$1,0),0)</f>
        <v>0</v>
      </c>
      <c r="Q25" s="49" t="e">
        <f t="shared" si="6"/>
        <v>#DIV/0!</v>
      </c>
      <c r="R25" s="48" t="str">
        <f>VLOOKUP($A25,Raw!$B$2:$DG$512,MATCH(NDPMS!R$1,Raw!$B$1:$DG$1,0),0)</f>
        <v>0</v>
      </c>
      <c r="S25" s="49" t="e">
        <f t="shared" si="7"/>
        <v>#DIV/0!</v>
      </c>
      <c r="T25" s="48" t="str">
        <f>VLOOKUP($A25,Raw!$B$2:$DG$512,MATCH(NDPMS!T$1,Raw!$B$1:$DG$1,0),0)</f>
        <v>0</v>
      </c>
      <c r="U25" s="49" t="e">
        <f t="shared" si="8"/>
        <v>#DIV/0!</v>
      </c>
      <c r="V25" s="48" t="str">
        <f>VLOOKUP($A25,Raw!$B$2:$DG$512,MATCH(NDPMS!V$1,Raw!$B$1:$DG$1,0),0)</f>
        <v>0</v>
      </c>
      <c r="W25" s="50" t="e">
        <f t="shared" si="9"/>
        <v>#DIV/0!</v>
      </c>
      <c r="X25" s="48" t="str">
        <f>VLOOKUP($A25,Raw!$B$2:$DG$512,MATCH(NDPMS!X$1,Raw!$B$1:$DG$1,0),0)</f>
        <v>0</v>
      </c>
      <c r="Y25" s="49" t="e">
        <f t="shared" si="10"/>
        <v>#DIV/0!</v>
      </c>
      <c r="Z25" s="48" t="str">
        <f>VLOOKUP($A25,Raw!$B$2:$DG$512,MATCH(NDPMS!Z$1,Raw!$B$1:$DG$1,0),0)</f>
        <v>0</v>
      </c>
      <c r="AA25" s="49" t="e">
        <f t="shared" si="11"/>
        <v>#DIV/0!</v>
      </c>
      <c r="AB25" s="48" t="str">
        <f>VLOOKUP($A25,Raw!$B$2:$DG$512,MATCH(NDPMS!AB$1,Raw!$B$1:$DG$1,0),0)</f>
        <v>0</v>
      </c>
      <c r="AC25" s="13"/>
      <c r="AD25" s="47" t="e">
        <f t="shared" si="12"/>
        <v>#DIV/0!</v>
      </c>
      <c r="AE25" s="47" t="e">
        <f t="shared" si="13"/>
        <v>#DIV/0!</v>
      </c>
      <c r="AF25" s="47" t="e">
        <f t="shared" si="14"/>
        <v>#DIV/0!</v>
      </c>
      <c r="AG25" s="47" t="e">
        <f t="shared" si="15"/>
        <v>#DIV/0!</v>
      </c>
      <c r="AH25" s="47" t="e">
        <f t="shared" si="16"/>
        <v>#DIV/0!</v>
      </c>
      <c r="AI25" s="47" t="e">
        <f t="shared" si="17"/>
        <v>#DIV/0!</v>
      </c>
      <c r="AJ25" s="47" t="e">
        <f t="shared" si="18"/>
        <v>#DIV/0!</v>
      </c>
    </row>
    <row r="26" spans="1:36" x14ac:dyDescent="0.3">
      <c r="A26" s="13" t="s">
        <v>584</v>
      </c>
      <c r="B26" s="51" t="str">
        <f>VLOOKUP($A26,Raw!$B$2:$DG$512,MATCH(NDPMS!B$1,Raw!$B$1:$DG$1,0),0)</f>
        <v>0</v>
      </c>
      <c r="C26" s="52" t="e">
        <f t="shared" si="0"/>
        <v>#DIV/0!</v>
      </c>
      <c r="D26" s="51" t="str">
        <f>VLOOKUP($A26,Raw!$B$2:$DG$512,MATCH(NDPMS!D$1,Raw!$B$1:$DG$1,0),0)</f>
        <v>0</v>
      </c>
      <c r="E26" s="52" t="e">
        <f t="shared" si="1"/>
        <v>#DIV/0!</v>
      </c>
      <c r="F26" s="51" t="str">
        <f>VLOOKUP($A26,Raw!$B$2:$DG$512,MATCH(NDPMS!F$1,Raw!$B$1:$DG$1,0),0)</f>
        <v>0</v>
      </c>
      <c r="G26" s="52" t="e">
        <f t="shared" si="2"/>
        <v>#DIV/0!</v>
      </c>
      <c r="H26" s="51" t="str">
        <f>VLOOKUP($A26,Raw!$B$2:$DG$512,MATCH(NDPMS!H$1,Raw!$B$1:$DG$1,0),0)</f>
        <v>0</v>
      </c>
      <c r="I26" s="52" t="e">
        <f t="shared" si="3"/>
        <v>#DIV/0!</v>
      </c>
      <c r="J26" s="51" t="str">
        <f>VLOOKUP($A26,Raw!$B$2:$DG$512,MATCH(NDPMS!J$1,Raw!$B$1:$DG$1,0),0)</f>
        <v>0</v>
      </c>
      <c r="K26" s="52" t="e">
        <f t="shared" si="4"/>
        <v>#DIV/0!</v>
      </c>
      <c r="L26" s="51" t="str">
        <f>VLOOKUP($A26,Raw!$B$2:$DG$512,MATCH(NDPMS!L$1,Raw!$B$1:$DG$1,0),0)</f>
        <v>0</v>
      </c>
      <c r="M26" s="52" t="e">
        <f t="shared" si="5"/>
        <v>#DIV/0!</v>
      </c>
      <c r="N26" s="51" t="str">
        <f>VLOOKUP($A26,Raw!$B$2:$DG$512,MATCH(NDPMS!N$1,Raw!$B$1:$DG$1,0),0)</f>
        <v>0</v>
      </c>
      <c r="O26" s="13"/>
      <c r="P26" s="48" t="str">
        <f>VLOOKUP($A26,Raw!$B$2:$DG$512,MATCH(NDPMS!P$1,Raw!$B$1:$DG$1,0),0)</f>
        <v>0</v>
      </c>
      <c r="Q26" s="49" t="e">
        <f t="shared" si="6"/>
        <v>#DIV/0!</v>
      </c>
      <c r="R26" s="48" t="str">
        <f>VLOOKUP($A26,Raw!$B$2:$DG$512,MATCH(NDPMS!R$1,Raw!$B$1:$DG$1,0),0)</f>
        <v>0</v>
      </c>
      <c r="S26" s="49" t="e">
        <f t="shared" si="7"/>
        <v>#DIV/0!</v>
      </c>
      <c r="T26" s="48" t="str">
        <f>VLOOKUP($A26,Raw!$B$2:$DG$512,MATCH(NDPMS!T$1,Raw!$B$1:$DG$1,0),0)</f>
        <v>0</v>
      </c>
      <c r="U26" s="49" t="e">
        <f t="shared" si="8"/>
        <v>#DIV/0!</v>
      </c>
      <c r="V26" s="48" t="str">
        <f>VLOOKUP($A26,Raw!$B$2:$DG$512,MATCH(NDPMS!V$1,Raw!$B$1:$DG$1,0),0)</f>
        <v>0</v>
      </c>
      <c r="W26" s="50" t="e">
        <f t="shared" si="9"/>
        <v>#DIV/0!</v>
      </c>
      <c r="X26" s="48" t="str">
        <f>VLOOKUP($A26,Raw!$B$2:$DG$512,MATCH(NDPMS!X$1,Raw!$B$1:$DG$1,0),0)</f>
        <v>0</v>
      </c>
      <c r="Y26" s="49" t="e">
        <f t="shared" si="10"/>
        <v>#DIV/0!</v>
      </c>
      <c r="Z26" s="48" t="str">
        <f>VLOOKUP($A26,Raw!$B$2:$DG$512,MATCH(NDPMS!Z$1,Raw!$B$1:$DG$1,0),0)</f>
        <v>0</v>
      </c>
      <c r="AA26" s="49" t="e">
        <f t="shared" si="11"/>
        <v>#DIV/0!</v>
      </c>
      <c r="AB26" s="48" t="str">
        <f>VLOOKUP($A26,Raw!$B$2:$DG$512,MATCH(NDPMS!AB$1,Raw!$B$1:$DG$1,0),0)</f>
        <v>0</v>
      </c>
      <c r="AC26" s="13"/>
      <c r="AD26" s="47" t="e">
        <f t="shared" si="12"/>
        <v>#DIV/0!</v>
      </c>
      <c r="AE26" s="47" t="e">
        <f t="shared" si="13"/>
        <v>#DIV/0!</v>
      </c>
      <c r="AF26" s="47" t="e">
        <f t="shared" si="14"/>
        <v>#DIV/0!</v>
      </c>
      <c r="AG26" s="47" t="e">
        <f t="shared" si="15"/>
        <v>#DIV/0!</v>
      </c>
      <c r="AH26" s="47" t="e">
        <f t="shared" si="16"/>
        <v>#DIV/0!</v>
      </c>
      <c r="AI26" s="47" t="e">
        <f t="shared" si="17"/>
        <v>#DIV/0!</v>
      </c>
      <c r="AJ26" s="47" t="e">
        <f t="shared" si="18"/>
        <v>#DIV/0!</v>
      </c>
    </row>
    <row r="27" spans="1:36" x14ac:dyDescent="0.3">
      <c r="A27" s="13" t="s">
        <v>596</v>
      </c>
      <c r="B27" s="51" t="str">
        <f>VLOOKUP($A27,Raw!$B$2:$DG$512,MATCH(NDPMS!B$1,Raw!$B$1:$DG$1,0),0)</f>
        <v>0</v>
      </c>
      <c r="C27" s="52" t="e">
        <f t="shared" si="0"/>
        <v>#DIV/0!</v>
      </c>
      <c r="D27" s="51" t="str">
        <f>VLOOKUP($A27,Raw!$B$2:$DG$512,MATCH(NDPMS!D$1,Raw!$B$1:$DG$1,0),0)</f>
        <v>0</v>
      </c>
      <c r="E27" s="52" t="e">
        <f t="shared" si="1"/>
        <v>#DIV/0!</v>
      </c>
      <c r="F27" s="51" t="str">
        <f>VLOOKUP($A27,Raw!$B$2:$DG$512,MATCH(NDPMS!F$1,Raw!$B$1:$DG$1,0),0)</f>
        <v>0</v>
      </c>
      <c r="G27" s="52" t="e">
        <f t="shared" si="2"/>
        <v>#DIV/0!</v>
      </c>
      <c r="H27" s="51" t="str">
        <f>VLOOKUP($A27,Raw!$B$2:$DG$512,MATCH(NDPMS!H$1,Raw!$B$1:$DG$1,0),0)</f>
        <v>0</v>
      </c>
      <c r="I27" s="52" t="e">
        <f t="shared" si="3"/>
        <v>#DIV/0!</v>
      </c>
      <c r="J27" s="51" t="str">
        <f>VLOOKUP($A27,Raw!$B$2:$DG$512,MATCH(NDPMS!J$1,Raw!$B$1:$DG$1,0),0)</f>
        <v>0</v>
      </c>
      <c r="K27" s="52" t="e">
        <f t="shared" si="4"/>
        <v>#DIV/0!</v>
      </c>
      <c r="L27" s="51" t="str">
        <f>VLOOKUP($A27,Raw!$B$2:$DG$512,MATCH(NDPMS!L$1,Raw!$B$1:$DG$1,0),0)</f>
        <v>0</v>
      </c>
      <c r="M27" s="52" t="e">
        <f t="shared" si="5"/>
        <v>#DIV/0!</v>
      </c>
      <c r="N27" s="51" t="str">
        <f>VLOOKUP($A27,Raw!$B$2:$DG$512,MATCH(NDPMS!N$1,Raw!$B$1:$DG$1,0),0)</f>
        <v>0</v>
      </c>
      <c r="O27" s="13"/>
      <c r="P27" s="48" t="str">
        <f>VLOOKUP($A27,Raw!$B$2:$DG$512,MATCH(NDPMS!P$1,Raw!$B$1:$DG$1,0),0)</f>
        <v>0</v>
      </c>
      <c r="Q27" s="49" t="e">
        <f t="shared" si="6"/>
        <v>#DIV/0!</v>
      </c>
      <c r="R27" s="48" t="str">
        <f>VLOOKUP($A27,Raw!$B$2:$DG$512,MATCH(NDPMS!R$1,Raw!$B$1:$DG$1,0),0)</f>
        <v>0</v>
      </c>
      <c r="S27" s="49" t="e">
        <f t="shared" si="7"/>
        <v>#DIV/0!</v>
      </c>
      <c r="T27" s="48" t="str">
        <f>VLOOKUP($A27,Raw!$B$2:$DG$512,MATCH(NDPMS!T$1,Raw!$B$1:$DG$1,0),0)</f>
        <v>0</v>
      </c>
      <c r="U27" s="49" t="e">
        <f t="shared" si="8"/>
        <v>#DIV/0!</v>
      </c>
      <c r="V27" s="48" t="str">
        <f>VLOOKUP($A27,Raw!$B$2:$DG$512,MATCH(NDPMS!V$1,Raw!$B$1:$DG$1,0),0)</f>
        <v>0</v>
      </c>
      <c r="W27" s="50" t="e">
        <f t="shared" si="9"/>
        <v>#DIV/0!</v>
      </c>
      <c r="X27" s="48" t="str">
        <f>VLOOKUP($A27,Raw!$B$2:$DG$512,MATCH(NDPMS!X$1,Raw!$B$1:$DG$1,0),0)</f>
        <v>0</v>
      </c>
      <c r="Y27" s="49" t="e">
        <f t="shared" si="10"/>
        <v>#DIV/0!</v>
      </c>
      <c r="Z27" s="48" t="str">
        <f>VLOOKUP($A27,Raw!$B$2:$DG$512,MATCH(NDPMS!Z$1,Raw!$B$1:$DG$1,0),0)</f>
        <v>0</v>
      </c>
      <c r="AA27" s="49" t="e">
        <f t="shared" si="11"/>
        <v>#DIV/0!</v>
      </c>
      <c r="AB27" s="48" t="str">
        <f>VLOOKUP($A27,Raw!$B$2:$DG$512,MATCH(NDPMS!AB$1,Raw!$B$1:$DG$1,0),0)</f>
        <v>0</v>
      </c>
      <c r="AC27" s="13"/>
      <c r="AD27" s="47" t="e">
        <f t="shared" si="12"/>
        <v>#DIV/0!</v>
      </c>
      <c r="AE27" s="47" t="e">
        <f t="shared" si="13"/>
        <v>#DIV/0!</v>
      </c>
      <c r="AF27" s="47" t="e">
        <f t="shared" si="14"/>
        <v>#DIV/0!</v>
      </c>
      <c r="AG27" s="47" t="e">
        <f t="shared" si="15"/>
        <v>#DIV/0!</v>
      </c>
      <c r="AH27" s="47" t="e">
        <f t="shared" si="16"/>
        <v>#DIV/0!</v>
      </c>
      <c r="AI27" s="47" t="e">
        <f t="shared" si="17"/>
        <v>#DIV/0!</v>
      </c>
      <c r="AJ27" s="47" t="e">
        <f t="shared" si="18"/>
        <v>#DIV/0!</v>
      </c>
    </row>
    <row r="28" spans="1:36" x14ac:dyDescent="0.3">
      <c r="A28" s="13" t="s">
        <v>605</v>
      </c>
      <c r="B28" s="51" t="str">
        <f>VLOOKUP($A28,Raw!$B$2:$DG$512,MATCH(NDPMS!B$1,Raw!$B$1:$DG$1,0),0)</f>
        <v>0</v>
      </c>
      <c r="C28" s="52" t="e">
        <f t="shared" si="0"/>
        <v>#DIV/0!</v>
      </c>
      <c r="D28" s="51" t="str">
        <f>VLOOKUP($A28,Raw!$B$2:$DG$512,MATCH(NDPMS!D$1,Raw!$B$1:$DG$1,0),0)</f>
        <v>0</v>
      </c>
      <c r="E28" s="52" t="e">
        <f t="shared" si="1"/>
        <v>#DIV/0!</v>
      </c>
      <c r="F28" s="51" t="str">
        <f>VLOOKUP($A28,Raw!$B$2:$DG$512,MATCH(NDPMS!F$1,Raw!$B$1:$DG$1,0),0)</f>
        <v>0</v>
      </c>
      <c r="G28" s="52" t="e">
        <f t="shared" si="2"/>
        <v>#DIV/0!</v>
      </c>
      <c r="H28" s="51" t="str">
        <f>VLOOKUP($A28,Raw!$B$2:$DG$512,MATCH(NDPMS!H$1,Raw!$B$1:$DG$1,0),0)</f>
        <v>0</v>
      </c>
      <c r="I28" s="52" t="e">
        <f t="shared" si="3"/>
        <v>#DIV/0!</v>
      </c>
      <c r="J28" s="51" t="str">
        <f>VLOOKUP($A28,Raw!$B$2:$DG$512,MATCH(NDPMS!J$1,Raw!$B$1:$DG$1,0),0)</f>
        <v>0</v>
      </c>
      <c r="K28" s="52" t="e">
        <f t="shared" si="4"/>
        <v>#DIV/0!</v>
      </c>
      <c r="L28" s="51" t="str">
        <f>VLOOKUP($A28,Raw!$B$2:$DG$512,MATCH(NDPMS!L$1,Raw!$B$1:$DG$1,0),0)</f>
        <v>0</v>
      </c>
      <c r="M28" s="52" t="e">
        <f t="shared" si="5"/>
        <v>#DIV/0!</v>
      </c>
      <c r="N28" s="51" t="str">
        <f>VLOOKUP($A28,Raw!$B$2:$DG$512,MATCH(NDPMS!N$1,Raw!$B$1:$DG$1,0),0)</f>
        <v>0</v>
      </c>
      <c r="O28" s="13"/>
      <c r="P28" s="48" t="str">
        <f>VLOOKUP($A28,Raw!$B$2:$DG$512,MATCH(NDPMS!P$1,Raw!$B$1:$DG$1,0),0)</f>
        <v>0</v>
      </c>
      <c r="Q28" s="49" t="e">
        <f t="shared" si="6"/>
        <v>#DIV/0!</v>
      </c>
      <c r="R28" s="48" t="str">
        <f>VLOOKUP($A28,Raw!$B$2:$DG$512,MATCH(NDPMS!R$1,Raw!$B$1:$DG$1,0),0)</f>
        <v>0</v>
      </c>
      <c r="S28" s="49" t="e">
        <f t="shared" si="7"/>
        <v>#DIV/0!</v>
      </c>
      <c r="T28" s="48" t="str">
        <f>VLOOKUP($A28,Raw!$B$2:$DG$512,MATCH(NDPMS!T$1,Raw!$B$1:$DG$1,0),0)</f>
        <v>0</v>
      </c>
      <c r="U28" s="49" t="e">
        <f t="shared" si="8"/>
        <v>#DIV/0!</v>
      </c>
      <c r="V28" s="48" t="str">
        <f>VLOOKUP($A28,Raw!$B$2:$DG$512,MATCH(NDPMS!V$1,Raw!$B$1:$DG$1,0),0)</f>
        <v>0</v>
      </c>
      <c r="W28" s="50" t="e">
        <f t="shared" si="9"/>
        <v>#DIV/0!</v>
      </c>
      <c r="X28" s="48" t="str">
        <f>VLOOKUP($A28,Raw!$B$2:$DG$512,MATCH(NDPMS!X$1,Raw!$B$1:$DG$1,0),0)</f>
        <v>0</v>
      </c>
      <c r="Y28" s="49" t="e">
        <f t="shared" si="10"/>
        <v>#DIV/0!</v>
      </c>
      <c r="Z28" s="48" t="str">
        <f>VLOOKUP($A28,Raw!$B$2:$DG$512,MATCH(NDPMS!Z$1,Raw!$B$1:$DG$1,0),0)</f>
        <v>0</v>
      </c>
      <c r="AA28" s="49" t="e">
        <f t="shared" si="11"/>
        <v>#DIV/0!</v>
      </c>
      <c r="AB28" s="48" t="str">
        <f>VLOOKUP($A28,Raw!$B$2:$DG$512,MATCH(NDPMS!AB$1,Raw!$B$1:$DG$1,0),0)</f>
        <v>0</v>
      </c>
      <c r="AC28" s="13"/>
      <c r="AD28" s="47" t="e">
        <f t="shared" si="12"/>
        <v>#DIV/0!</v>
      </c>
      <c r="AE28" s="47" t="e">
        <f t="shared" si="13"/>
        <v>#DIV/0!</v>
      </c>
      <c r="AF28" s="47" t="e">
        <f t="shared" si="14"/>
        <v>#DIV/0!</v>
      </c>
      <c r="AG28" s="47" t="e">
        <f t="shared" si="15"/>
        <v>#DIV/0!</v>
      </c>
      <c r="AH28" s="47" t="e">
        <f t="shared" si="16"/>
        <v>#DIV/0!</v>
      </c>
      <c r="AI28" s="47" t="e">
        <f t="shared" si="17"/>
        <v>#DIV/0!</v>
      </c>
      <c r="AJ28" s="47" t="e">
        <f t="shared" si="18"/>
        <v>#DIV/0!</v>
      </c>
    </row>
    <row r="29" spans="1:36" x14ac:dyDescent="0.3">
      <c r="A29" s="13" t="s">
        <v>629</v>
      </c>
      <c r="B29" s="51" t="str">
        <f>VLOOKUP($A29,Raw!$B$2:$DG$512,MATCH(NDPMS!B$1,Raw!$B$1:$DG$1,0),0)</f>
        <v>0</v>
      </c>
      <c r="C29" s="52" t="e">
        <f t="shared" si="0"/>
        <v>#DIV/0!</v>
      </c>
      <c r="D29" s="51" t="str">
        <f>VLOOKUP($A29,Raw!$B$2:$DG$512,MATCH(NDPMS!D$1,Raw!$B$1:$DG$1,0),0)</f>
        <v>0</v>
      </c>
      <c r="E29" s="52" t="e">
        <f t="shared" si="1"/>
        <v>#DIV/0!</v>
      </c>
      <c r="F29" s="51" t="str">
        <f>VLOOKUP($A29,Raw!$B$2:$DG$512,MATCH(NDPMS!F$1,Raw!$B$1:$DG$1,0),0)</f>
        <v>0</v>
      </c>
      <c r="G29" s="52" t="e">
        <f t="shared" si="2"/>
        <v>#DIV/0!</v>
      </c>
      <c r="H29" s="51" t="str">
        <f>VLOOKUP($A29,Raw!$B$2:$DG$512,MATCH(NDPMS!H$1,Raw!$B$1:$DG$1,0),0)</f>
        <v>0</v>
      </c>
      <c r="I29" s="52" t="e">
        <f t="shared" si="3"/>
        <v>#DIV/0!</v>
      </c>
      <c r="J29" s="51" t="str">
        <f>VLOOKUP($A29,Raw!$B$2:$DG$512,MATCH(NDPMS!J$1,Raw!$B$1:$DG$1,0),0)</f>
        <v>0</v>
      </c>
      <c r="K29" s="52" t="e">
        <f t="shared" si="4"/>
        <v>#DIV/0!</v>
      </c>
      <c r="L29" s="51" t="str">
        <f>VLOOKUP($A29,Raw!$B$2:$DG$512,MATCH(NDPMS!L$1,Raw!$B$1:$DG$1,0),0)</f>
        <v>0</v>
      </c>
      <c r="M29" s="52" t="e">
        <f t="shared" si="5"/>
        <v>#DIV/0!</v>
      </c>
      <c r="N29" s="51" t="str">
        <f>VLOOKUP($A29,Raw!$B$2:$DG$512,MATCH(NDPMS!N$1,Raw!$B$1:$DG$1,0),0)</f>
        <v>0</v>
      </c>
      <c r="O29" s="13"/>
      <c r="P29" s="48" t="str">
        <f>VLOOKUP($A29,Raw!$B$2:$DG$512,MATCH(NDPMS!P$1,Raw!$B$1:$DG$1,0),0)</f>
        <v>0</v>
      </c>
      <c r="Q29" s="49" t="e">
        <f t="shared" si="6"/>
        <v>#DIV/0!</v>
      </c>
      <c r="R29" s="48" t="str">
        <f>VLOOKUP($A29,Raw!$B$2:$DG$512,MATCH(NDPMS!R$1,Raw!$B$1:$DG$1,0),0)</f>
        <v>0</v>
      </c>
      <c r="S29" s="49" t="e">
        <f t="shared" si="7"/>
        <v>#DIV/0!</v>
      </c>
      <c r="T29" s="48" t="str">
        <f>VLOOKUP($A29,Raw!$B$2:$DG$512,MATCH(NDPMS!T$1,Raw!$B$1:$DG$1,0),0)</f>
        <v>0</v>
      </c>
      <c r="U29" s="49" t="e">
        <f t="shared" si="8"/>
        <v>#DIV/0!</v>
      </c>
      <c r="V29" s="48" t="str">
        <f>VLOOKUP($A29,Raw!$B$2:$DG$512,MATCH(NDPMS!V$1,Raw!$B$1:$DG$1,0),0)</f>
        <v>0</v>
      </c>
      <c r="W29" s="50" t="e">
        <f t="shared" si="9"/>
        <v>#DIV/0!</v>
      </c>
      <c r="X29" s="48" t="str">
        <f>VLOOKUP($A29,Raw!$B$2:$DG$512,MATCH(NDPMS!X$1,Raw!$B$1:$DG$1,0),0)</f>
        <v>0</v>
      </c>
      <c r="Y29" s="49" t="e">
        <f t="shared" si="10"/>
        <v>#DIV/0!</v>
      </c>
      <c r="Z29" s="48" t="str">
        <f>VLOOKUP($A29,Raw!$B$2:$DG$512,MATCH(NDPMS!Z$1,Raw!$B$1:$DG$1,0),0)</f>
        <v>0</v>
      </c>
      <c r="AA29" s="49" t="e">
        <f t="shared" si="11"/>
        <v>#DIV/0!</v>
      </c>
      <c r="AB29" s="48" t="str">
        <f>VLOOKUP($A29,Raw!$B$2:$DG$512,MATCH(NDPMS!AB$1,Raw!$B$1:$DG$1,0),0)</f>
        <v>0</v>
      </c>
      <c r="AC29" s="13"/>
      <c r="AD29" s="47" t="e">
        <f t="shared" si="12"/>
        <v>#DIV/0!</v>
      </c>
      <c r="AE29" s="47" t="e">
        <f t="shared" si="13"/>
        <v>#DIV/0!</v>
      </c>
      <c r="AF29" s="47" t="e">
        <f t="shared" si="14"/>
        <v>#DIV/0!</v>
      </c>
      <c r="AG29" s="47" t="e">
        <f t="shared" si="15"/>
        <v>#DIV/0!</v>
      </c>
      <c r="AH29" s="47" t="e">
        <f t="shared" si="16"/>
        <v>#DIV/0!</v>
      </c>
      <c r="AI29" s="47" t="e">
        <f t="shared" si="17"/>
        <v>#DIV/0!</v>
      </c>
      <c r="AJ29" s="47" t="e">
        <f t="shared" si="18"/>
        <v>#DIV/0!</v>
      </c>
    </row>
    <row r="30" spans="1:36" x14ac:dyDescent="0.3">
      <c r="A30" s="13" t="s">
        <v>645</v>
      </c>
      <c r="B30" s="51" t="str">
        <f>VLOOKUP($A30,Raw!$B$2:$DG$512,MATCH(NDPMS!B$1,Raw!$B$1:$DG$1,0),0)</f>
        <v>0</v>
      </c>
      <c r="C30" s="52">
        <f t="shared" si="0"/>
        <v>0</v>
      </c>
      <c r="D30" s="51" t="str">
        <f>VLOOKUP($A30,Raw!$B$2:$DG$512,MATCH(NDPMS!D$1,Raw!$B$1:$DG$1,0),0)</f>
        <v>0</v>
      </c>
      <c r="E30" s="52">
        <f t="shared" si="1"/>
        <v>0</v>
      </c>
      <c r="F30" s="51" t="str">
        <f>VLOOKUP($A30,Raw!$B$2:$DG$512,MATCH(NDPMS!F$1,Raw!$B$1:$DG$1,0),0)</f>
        <v>2</v>
      </c>
      <c r="G30" s="52">
        <f t="shared" si="2"/>
        <v>0.4</v>
      </c>
      <c r="H30" s="51" t="str">
        <f>VLOOKUP($A30,Raw!$B$2:$DG$512,MATCH(NDPMS!H$1,Raw!$B$1:$DG$1,0),0)</f>
        <v>3</v>
      </c>
      <c r="I30" s="52">
        <f t="shared" si="3"/>
        <v>0.6</v>
      </c>
      <c r="J30" s="51" t="str">
        <f>VLOOKUP($A30,Raw!$B$2:$DG$512,MATCH(NDPMS!J$1,Raw!$B$1:$DG$1,0),0)</f>
        <v>0</v>
      </c>
      <c r="K30" s="52">
        <f t="shared" si="4"/>
        <v>0</v>
      </c>
      <c r="L30" s="51" t="str">
        <f>VLOOKUP($A30,Raw!$B$2:$DG$512,MATCH(NDPMS!L$1,Raw!$B$1:$DG$1,0),0)</f>
        <v>0</v>
      </c>
      <c r="M30" s="52">
        <f t="shared" si="5"/>
        <v>0</v>
      </c>
      <c r="N30" s="51" t="str">
        <f>VLOOKUP($A30,Raw!$B$2:$DG$512,MATCH(NDPMS!N$1,Raw!$B$1:$DG$1,0),0)</f>
        <v>5</v>
      </c>
      <c r="O30" s="13"/>
      <c r="P30" s="48" t="str">
        <f>VLOOKUP($A30,Raw!$B$2:$DG$512,MATCH(NDPMS!P$1,Raw!$B$1:$DG$1,0),0)</f>
        <v>0</v>
      </c>
      <c r="Q30" s="49">
        <f t="shared" si="6"/>
        <v>0</v>
      </c>
      <c r="R30" s="48" t="str">
        <f>VLOOKUP($A30,Raw!$B$2:$DG$512,MATCH(NDPMS!R$1,Raw!$B$1:$DG$1,0),0)</f>
        <v>0</v>
      </c>
      <c r="S30" s="49">
        <f t="shared" si="7"/>
        <v>0</v>
      </c>
      <c r="T30" s="48" t="str">
        <f>VLOOKUP($A30,Raw!$B$2:$DG$512,MATCH(NDPMS!T$1,Raw!$B$1:$DG$1,0),0)</f>
        <v>3.33</v>
      </c>
      <c r="U30" s="49">
        <f t="shared" si="8"/>
        <v>0.12594553706505296</v>
      </c>
      <c r="V30" s="48" t="str">
        <f>VLOOKUP($A30,Raw!$B$2:$DG$512,MATCH(NDPMS!V$1,Raw!$B$1:$DG$1,0),0)</f>
        <v>23.1</v>
      </c>
      <c r="W30" s="50">
        <f t="shared" si="9"/>
        <v>0.87367624810892586</v>
      </c>
      <c r="X30" s="48" t="str">
        <f>VLOOKUP($A30,Raw!$B$2:$DG$512,MATCH(NDPMS!X$1,Raw!$B$1:$DG$1,0),0)</f>
        <v>0</v>
      </c>
      <c r="Y30" s="49">
        <f t="shared" si="10"/>
        <v>0</v>
      </c>
      <c r="Z30" s="48" t="str">
        <f>VLOOKUP($A30,Raw!$B$2:$DG$512,MATCH(NDPMS!Z$1,Raw!$B$1:$DG$1,0),0)</f>
        <v>0</v>
      </c>
      <c r="AA30" s="49">
        <f t="shared" si="11"/>
        <v>0</v>
      </c>
      <c r="AB30" s="48" t="str">
        <f>VLOOKUP($A30,Raw!$B$2:$DG$512,MATCH(NDPMS!AB$1,Raw!$B$1:$DG$1,0),0)</f>
        <v>26.44</v>
      </c>
      <c r="AC30" s="13"/>
      <c r="AD30" s="47" t="e">
        <f t="shared" si="12"/>
        <v>#DIV/0!</v>
      </c>
      <c r="AE30" s="47" t="e">
        <f t="shared" si="13"/>
        <v>#DIV/0!</v>
      </c>
      <c r="AF30" s="47">
        <f t="shared" si="14"/>
        <v>1.665</v>
      </c>
      <c r="AG30" s="47">
        <f t="shared" si="15"/>
        <v>7.7</v>
      </c>
      <c r="AH30" s="47" t="e">
        <f t="shared" si="16"/>
        <v>#DIV/0!</v>
      </c>
      <c r="AI30" s="47" t="e">
        <f t="shared" si="17"/>
        <v>#DIV/0!</v>
      </c>
      <c r="AJ30" s="47">
        <f t="shared" si="18"/>
        <v>5.2880000000000003</v>
      </c>
    </row>
    <row r="31" spans="1:36" x14ac:dyDescent="0.3">
      <c r="A31" s="13" t="s">
        <v>686</v>
      </c>
      <c r="B31" s="51" t="str">
        <f>VLOOKUP($A31,Raw!$B$2:$DG$512,MATCH(NDPMS!B$1,Raw!$B$1:$DG$1,0),0)</f>
        <v>0</v>
      </c>
      <c r="C31" s="52">
        <f t="shared" si="0"/>
        <v>0</v>
      </c>
      <c r="D31" s="51" t="str">
        <f>VLOOKUP($A31,Raw!$B$2:$DG$512,MATCH(NDPMS!D$1,Raw!$B$1:$DG$1,0),0)</f>
        <v>5</v>
      </c>
      <c r="E31" s="52">
        <f t="shared" si="1"/>
        <v>0.19230769230769232</v>
      </c>
      <c r="F31" s="51" t="str">
        <f>VLOOKUP($A31,Raw!$B$2:$DG$512,MATCH(NDPMS!F$1,Raw!$B$1:$DG$1,0),0)</f>
        <v>20</v>
      </c>
      <c r="G31" s="52">
        <f t="shared" si="2"/>
        <v>0.76923076923076927</v>
      </c>
      <c r="H31" s="51" t="str">
        <f>VLOOKUP($A31,Raw!$B$2:$DG$512,MATCH(NDPMS!H$1,Raw!$B$1:$DG$1,0),0)</f>
        <v>1</v>
      </c>
      <c r="I31" s="52">
        <f t="shared" si="3"/>
        <v>3.8461538461538464E-2</v>
      </c>
      <c r="J31" s="51" t="str">
        <f>VLOOKUP($A31,Raw!$B$2:$DG$512,MATCH(NDPMS!J$1,Raw!$B$1:$DG$1,0),0)</f>
        <v>0</v>
      </c>
      <c r="K31" s="52">
        <f t="shared" si="4"/>
        <v>0</v>
      </c>
      <c r="L31" s="51" t="str">
        <f>VLOOKUP($A31,Raw!$B$2:$DG$512,MATCH(NDPMS!L$1,Raw!$B$1:$DG$1,0),0)</f>
        <v>0</v>
      </c>
      <c r="M31" s="52">
        <f t="shared" si="5"/>
        <v>0</v>
      </c>
      <c r="N31" s="51" t="str">
        <f>VLOOKUP($A31,Raw!$B$2:$DG$512,MATCH(NDPMS!N$1,Raw!$B$1:$DG$1,0),0)</f>
        <v>26</v>
      </c>
      <c r="O31" s="13"/>
      <c r="P31" s="48" t="str">
        <f>VLOOKUP($A31,Raw!$B$2:$DG$512,MATCH(NDPMS!P$1,Raw!$B$1:$DG$1,0),0)</f>
        <v>0</v>
      </c>
      <c r="Q31" s="49">
        <f t="shared" si="6"/>
        <v>0</v>
      </c>
      <c r="R31" s="48" t="str">
        <f>VLOOKUP($A31,Raw!$B$2:$DG$512,MATCH(NDPMS!R$1,Raw!$B$1:$DG$1,0),0)</f>
        <v>20.58</v>
      </c>
      <c r="S31" s="49">
        <f t="shared" si="7"/>
        <v>0.18316126735493057</v>
      </c>
      <c r="T31" s="48" t="str">
        <f>VLOOKUP($A31,Raw!$B$2:$DG$512,MATCH(NDPMS!T$1,Raw!$B$1:$DG$1,0),0)</f>
        <v>89.12</v>
      </c>
      <c r="U31" s="49">
        <f t="shared" si="8"/>
        <v>0.79316482734069071</v>
      </c>
      <c r="V31" s="48" t="str">
        <f>VLOOKUP($A31,Raw!$B$2:$DG$512,MATCH(NDPMS!V$1,Raw!$B$1:$DG$1,0),0)</f>
        <v>2.67</v>
      </c>
      <c r="W31" s="50">
        <f t="shared" si="9"/>
        <v>2.3762904948380206E-2</v>
      </c>
      <c r="X31" s="48" t="str">
        <f>VLOOKUP($A31,Raw!$B$2:$DG$512,MATCH(NDPMS!X$1,Raw!$B$1:$DG$1,0),0)</f>
        <v>0</v>
      </c>
      <c r="Y31" s="49">
        <f t="shared" si="10"/>
        <v>0</v>
      </c>
      <c r="Z31" s="48" t="str">
        <f>VLOOKUP($A31,Raw!$B$2:$DG$512,MATCH(NDPMS!Z$1,Raw!$B$1:$DG$1,0),0)</f>
        <v>0</v>
      </c>
      <c r="AA31" s="49">
        <f t="shared" si="11"/>
        <v>0</v>
      </c>
      <c r="AB31" s="48" t="str">
        <f>VLOOKUP($A31,Raw!$B$2:$DG$512,MATCH(NDPMS!AB$1,Raw!$B$1:$DG$1,0),0)</f>
        <v>112.36</v>
      </c>
      <c r="AC31" s="13"/>
      <c r="AD31" s="47" t="e">
        <f t="shared" si="12"/>
        <v>#DIV/0!</v>
      </c>
      <c r="AE31" s="47">
        <f t="shared" si="13"/>
        <v>4.1159999999999997</v>
      </c>
      <c r="AF31" s="47">
        <f t="shared" si="14"/>
        <v>4.4560000000000004</v>
      </c>
      <c r="AG31" s="47">
        <f t="shared" si="15"/>
        <v>2.67</v>
      </c>
      <c r="AH31" s="47" t="e">
        <f t="shared" si="16"/>
        <v>#DIV/0!</v>
      </c>
      <c r="AI31" s="47" t="e">
        <f t="shared" si="17"/>
        <v>#DIV/0!</v>
      </c>
      <c r="AJ31" s="47">
        <f t="shared" si="18"/>
        <v>4.3215384615384611</v>
      </c>
    </row>
    <row r="32" spans="1:36" x14ac:dyDescent="0.3">
      <c r="A32" s="13" t="s">
        <v>721</v>
      </c>
      <c r="B32" s="51" t="str">
        <f>VLOOKUP($A32,Raw!$B$2:$DG$512,MATCH(NDPMS!B$1,Raw!$B$1:$DG$1,0),0)</f>
        <v>0</v>
      </c>
      <c r="C32" s="52">
        <f t="shared" si="0"/>
        <v>0</v>
      </c>
      <c r="D32" s="51" t="str">
        <f>VLOOKUP($A32,Raw!$B$2:$DG$512,MATCH(NDPMS!D$1,Raw!$B$1:$DG$1,0),0)</f>
        <v>0</v>
      </c>
      <c r="E32" s="52">
        <f t="shared" si="1"/>
        <v>0</v>
      </c>
      <c r="F32" s="51" t="str">
        <f>VLOOKUP($A32,Raw!$B$2:$DG$512,MATCH(NDPMS!F$1,Raw!$B$1:$DG$1,0),0)</f>
        <v>1</v>
      </c>
      <c r="G32" s="52">
        <f t="shared" si="2"/>
        <v>1</v>
      </c>
      <c r="H32" s="51" t="str">
        <f>VLOOKUP($A32,Raw!$B$2:$DG$512,MATCH(NDPMS!H$1,Raw!$B$1:$DG$1,0),0)</f>
        <v>0</v>
      </c>
      <c r="I32" s="52">
        <f t="shared" si="3"/>
        <v>0</v>
      </c>
      <c r="J32" s="51" t="str">
        <f>VLOOKUP($A32,Raw!$B$2:$DG$512,MATCH(NDPMS!J$1,Raw!$B$1:$DG$1,0),0)</f>
        <v>0</v>
      </c>
      <c r="K32" s="52">
        <f t="shared" si="4"/>
        <v>0</v>
      </c>
      <c r="L32" s="51" t="str">
        <f>VLOOKUP($A32,Raw!$B$2:$DG$512,MATCH(NDPMS!L$1,Raw!$B$1:$DG$1,0),0)</f>
        <v>0</v>
      </c>
      <c r="M32" s="52">
        <f t="shared" si="5"/>
        <v>0</v>
      </c>
      <c r="N32" s="51" t="str">
        <f>VLOOKUP($A32,Raw!$B$2:$DG$512,MATCH(NDPMS!N$1,Raw!$B$1:$DG$1,0),0)</f>
        <v>1</v>
      </c>
      <c r="O32" s="13"/>
      <c r="P32" s="48" t="str">
        <f>VLOOKUP($A32,Raw!$B$2:$DG$512,MATCH(NDPMS!P$1,Raw!$B$1:$DG$1,0),0)</f>
        <v>0</v>
      </c>
      <c r="Q32" s="49">
        <f t="shared" si="6"/>
        <v>0</v>
      </c>
      <c r="R32" s="48" t="str">
        <f>VLOOKUP($A32,Raw!$B$2:$DG$512,MATCH(NDPMS!R$1,Raw!$B$1:$DG$1,0),0)</f>
        <v>0</v>
      </c>
      <c r="S32" s="49">
        <f t="shared" si="7"/>
        <v>0</v>
      </c>
      <c r="T32" s="48" t="str">
        <f>VLOOKUP($A32,Raw!$B$2:$DG$512,MATCH(NDPMS!T$1,Raw!$B$1:$DG$1,0),0)</f>
        <v>251</v>
      </c>
      <c r="U32" s="49">
        <f t="shared" si="8"/>
        <v>1</v>
      </c>
      <c r="V32" s="48" t="str">
        <f>VLOOKUP($A32,Raw!$B$2:$DG$512,MATCH(NDPMS!V$1,Raw!$B$1:$DG$1,0),0)</f>
        <v>0</v>
      </c>
      <c r="W32" s="50">
        <f t="shared" si="9"/>
        <v>0</v>
      </c>
      <c r="X32" s="48" t="str">
        <f>VLOOKUP($A32,Raw!$B$2:$DG$512,MATCH(NDPMS!X$1,Raw!$B$1:$DG$1,0),0)</f>
        <v>0</v>
      </c>
      <c r="Y32" s="49">
        <f t="shared" si="10"/>
        <v>0</v>
      </c>
      <c r="Z32" s="48" t="str">
        <f>VLOOKUP($A32,Raw!$B$2:$DG$512,MATCH(NDPMS!Z$1,Raw!$B$1:$DG$1,0),0)</f>
        <v>0</v>
      </c>
      <c r="AA32" s="49">
        <f t="shared" si="11"/>
        <v>0</v>
      </c>
      <c r="AB32" s="48" t="str">
        <f>VLOOKUP($A32,Raw!$B$2:$DG$512,MATCH(NDPMS!AB$1,Raw!$B$1:$DG$1,0),0)</f>
        <v>251</v>
      </c>
      <c r="AC32" s="13"/>
      <c r="AD32" s="47" t="e">
        <f t="shared" si="12"/>
        <v>#DIV/0!</v>
      </c>
      <c r="AE32" s="47" t="e">
        <f t="shared" si="13"/>
        <v>#DIV/0!</v>
      </c>
      <c r="AF32" s="47">
        <f t="shared" si="14"/>
        <v>251</v>
      </c>
      <c r="AG32" s="47" t="e">
        <f t="shared" si="15"/>
        <v>#DIV/0!</v>
      </c>
      <c r="AH32" s="47" t="e">
        <f t="shared" si="16"/>
        <v>#DIV/0!</v>
      </c>
      <c r="AI32" s="47" t="e">
        <f t="shared" si="17"/>
        <v>#DIV/0!</v>
      </c>
      <c r="AJ32" s="47">
        <f t="shared" si="18"/>
        <v>251</v>
      </c>
    </row>
    <row r="33" spans="1:36" x14ac:dyDescent="0.3">
      <c r="A33" s="13" t="s">
        <v>744</v>
      </c>
      <c r="B33" s="51" t="str">
        <f>VLOOKUP($A33,Raw!$B$2:$DG$512,MATCH(NDPMS!B$1,Raw!$B$1:$DG$1,0),0)</f>
        <v>0</v>
      </c>
      <c r="C33" s="52" t="e">
        <f t="shared" si="0"/>
        <v>#DIV/0!</v>
      </c>
      <c r="D33" s="51" t="str">
        <f>VLOOKUP($A33,Raw!$B$2:$DG$512,MATCH(NDPMS!D$1,Raw!$B$1:$DG$1,0),0)</f>
        <v>0</v>
      </c>
      <c r="E33" s="52" t="e">
        <f t="shared" si="1"/>
        <v>#DIV/0!</v>
      </c>
      <c r="F33" s="51" t="str">
        <f>VLOOKUP($A33,Raw!$B$2:$DG$512,MATCH(NDPMS!F$1,Raw!$B$1:$DG$1,0),0)</f>
        <v>0</v>
      </c>
      <c r="G33" s="52" t="e">
        <f t="shared" si="2"/>
        <v>#DIV/0!</v>
      </c>
      <c r="H33" s="51" t="str">
        <f>VLOOKUP($A33,Raw!$B$2:$DG$512,MATCH(NDPMS!H$1,Raw!$B$1:$DG$1,0),0)</f>
        <v>0</v>
      </c>
      <c r="I33" s="52" t="e">
        <f t="shared" si="3"/>
        <v>#DIV/0!</v>
      </c>
      <c r="J33" s="51" t="str">
        <f>VLOOKUP($A33,Raw!$B$2:$DG$512,MATCH(NDPMS!J$1,Raw!$B$1:$DG$1,0),0)</f>
        <v>0</v>
      </c>
      <c r="K33" s="52" t="e">
        <f t="shared" si="4"/>
        <v>#DIV/0!</v>
      </c>
      <c r="L33" s="51" t="str">
        <f>VLOOKUP($A33,Raw!$B$2:$DG$512,MATCH(NDPMS!L$1,Raw!$B$1:$DG$1,0),0)</f>
        <v>0</v>
      </c>
      <c r="M33" s="52" t="e">
        <f t="shared" si="5"/>
        <v>#DIV/0!</v>
      </c>
      <c r="N33" s="51" t="str">
        <f>VLOOKUP($A33,Raw!$B$2:$DG$512,MATCH(NDPMS!N$1,Raw!$B$1:$DG$1,0),0)</f>
        <v>0</v>
      </c>
      <c r="O33" s="13"/>
      <c r="P33" s="48" t="str">
        <f>VLOOKUP($A33,Raw!$B$2:$DG$512,MATCH(NDPMS!P$1,Raw!$B$1:$DG$1,0),0)</f>
        <v>0</v>
      </c>
      <c r="Q33" s="49" t="e">
        <f t="shared" si="6"/>
        <v>#DIV/0!</v>
      </c>
      <c r="R33" s="48" t="str">
        <f>VLOOKUP($A33,Raw!$B$2:$DG$512,MATCH(NDPMS!R$1,Raw!$B$1:$DG$1,0),0)</f>
        <v>0</v>
      </c>
      <c r="S33" s="49" t="e">
        <f t="shared" si="7"/>
        <v>#DIV/0!</v>
      </c>
      <c r="T33" s="48" t="str">
        <f>VLOOKUP($A33,Raw!$B$2:$DG$512,MATCH(NDPMS!T$1,Raw!$B$1:$DG$1,0),0)</f>
        <v>0</v>
      </c>
      <c r="U33" s="49" t="e">
        <f t="shared" si="8"/>
        <v>#DIV/0!</v>
      </c>
      <c r="V33" s="48" t="str">
        <f>VLOOKUP($A33,Raw!$B$2:$DG$512,MATCH(NDPMS!V$1,Raw!$B$1:$DG$1,0),0)</f>
        <v>0</v>
      </c>
      <c r="W33" s="50" t="e">
        <f t="shared" si="9"/>
        <v>#DIV/0!</v>
      </c>
      <c r="X33" s="48" t="str">
        <f>VLOOKUP($A33,Raw!$B$2:$DG$512,MATCH(NDPMS!X$1,Raw!$B$1:$DG$1,0),0)</f>
        <v>0</v>
      </c>
      <c r="Y33" s="49" t="e">
        <f t="shared" si="10"/>
        <v>#DIV/0!</v>
      </c>
      <c r="Z33" s="48" t="str">
        <f>VLOOKUP($A33,Raw!$B$2:$DG$512,MATCH(NDPMS!Z$1,Raw!$B$1:$DG$1,0),0)</f>
        <v>0</v>
      </c>
      <c r="AA33" s="49" t="e">
        <f t="shared" si="11"/>
        <v>#DIV/0!</v>
      </c>
      <c r="AB33" s="48" t="str">
        <f>VLOOKUP($A33,Raw!$B$2:$DG$512,MATCH(NDPMS!AB$1,Raw!$B$1:$DG$1,0),0)</f>
        <v>0</v>
      </c>
      <c r="AC33" s="13"/>
      <c r="AD33" s="47" t="e">
        <f t="shared" si="12"/>
        <v>#DIV/0!</v>
      </c>
      <c r="AE33" s="47" t="e">
        <f t="shared" si="13"/>
        <v>#DIV/0!</v>
      </c>
      <c r="AF33" s="47" t="e">
        <f t="shared" si="14"/>
        <v>#DIV/0!</v>
      </c>
      <c r="AG33" s="47" t="e">
        <f t="shared" si="15"/>
        <v>#DIV/0!</v>
      </c>
      <c r="AH33" s="47" t="e">
        <f t="shared" si="16"/>
        <v>#DIV/0!</v>
      </c>
      <c r="AI33" s="47" t="e">
        <f t="shared" si="17"/>
        <v>#DIV/0!</v>
      </c>
      <c r="AJ33" s="47" t="e">
        <f t="shared" si="18"/>
        <v>#DIV/0!</v>
      </c>
    </row>
    <row r="34" spans="1:36" x14ac:dyDescent="0.3">
      <c r="A34" s="13" t="s">
        <v>751</v>
      </c>
      <c r="B34" s="51" t="str">
        <f>VLOOKUP($A34,Raw!$B$2:$DG$512,MATCH(NDPMS!B$1,Raw!$B$1:$DG$1,0),0)</f>
        <v>0</v>
      </c>
      <c r="C34" s="52" t="e">
        <f t="shared" si="0"/>
        <v>#DIV/0!</v>
      </c>
      <c r="D34" s="51" t="str">
        <f>VLOOKUP($A34,Raw!$B$2:$DG$512,MATCH(NDPMS!D$1,Raw!$B$1:$DG$1,0),0)</f>
        <v>0</v>
      </c>
      <c r="E34" s="52" t="e">
        <f t="shared" si="1"/>
        <v>#DIV/0!</v>
      </c>
      <c r="F34" s="51" t="str">
        <f>VLOOKUP($A34,Raw!$B$2:$DG$512,MATCH(NDPMS!F$1,Raw!$B$1:$DG$1,0),0)</f>
        <v>0</v>
      </c>
      <c r="G34" s="52" t="e">
        <f t="shared" si="2"/>
        <v>#DIV/0!</v>
      </c>
      <c r="H34" s="51" t="str">
        <f>VLOOKUP($A34,Raw!$B$2:$DG$512,MATCH(NDPMS!H$1,Raw!$B$1:$DG$1,0),0)</f>
        <v>0</v>
      </c>
      <c r="I34" s="52" t="e">
        <f t="shared" si="3"/>
        <v>#DIV/0!</v>
      </c>
      <c r="J34" s="51" t="str">
        <f>VLOOKUP($A34,Raw!$B$2:$DG$512,MATCH(NDPMS!J$1,Raw!$B$1:$DG$1,0),0)</f>
        <v>0</v>
      </c>
      <c r="K34" s="52" t="e">
        <f t="shared" si="4"/>
        <v>#DIV/0!</v>
      </c>
      <c r="L34" s="51" t="str">
        <f>VLOOKUP($A34,Raw!$B$2:$DG$512,MATCH(NDPMS!L$1,Raw!$B$1:$DG$1,0),0)</f>
        <v>0</v>
      </c>
      <c r="M34" s="52" t="e">
        <f t="shared" si="5"/>
        <v>#DIV/0!</v>
      </c>
      <c r="N34" s="51" t="str">
        <f>VLOOKUP($A34,Raw!$B$2:$DG$512,MATCH(NDPMS!N$1,Raw!$B$1:$DG$1,0),0)</f>
        <v>0</v>
      </c>
      <c r="O34" s="13"/>
      <c r="P34" s="48" t="str">
        <f>VLOOKUP($A34,Raw!$B$2:$DG$512,MATCH(NDPMS!P$1,Raw!$B$1:$DG$1,0),0)</f>
        <v>0</v>
      </c>
      <c r="Q34" s="49" t="e">
        <f t="shared" si="6"/>
        <v>#DIV/0!</v>
      </c>
      <c r="R34" s="48" t="str">
        <f>VLOOKUP($A34,Raw!$B$2:$DG$512,MATCH(NDPMS!R$1,Raw!$B$1:$DG$1,0),0)</f>
        <v>0</v>
      </c>
      <c r="S34" s="49" t="e">
        <f t="shared" si="7"/>
        <v>#DIV/0!</v>
      </c>
      <c r="T34" s="48" t="str">
        <f>VLOOKUP($A34,Raw!$B$2:$DG$512,MATCH(NDPMS!T$1,Raw!$B$1:$DG$1,0),0)</f>
        <v>0</v>
      </c>
      <c r="U34" s="49" t="e">
        <f t="shared" si="8"/>
        <v>#DIV/0!</v>
      </c>
      <c r="V34" s="48" t="str">
        <f>VLOOKUP($A34,Raw!$B$2:$DG$512,MATCH(NDPMS!V$1,Raw!$B$1:$DG$1,0),0)</f>
        <v>0</v>
      </c>
      <c r="W34" s="50" t="e">
        <f t="shared" si="9"/>
        <v>#DIV/0!</v>
      </c>
      <c r="X34" s="48" t="str">
        <f>VLOOKUP($A34,Raw!$B$2:$DG$512,MATCH(NDPMS!X$1,Raw!$B$1:$DG$1,0),0)</f>
        <v>0</v>
      </c>
      <c r="Y34" s="49" t="e">
        <f t="shared" si="10"/>
        <v>#DIV/0!</v>
      </c>
      <c r="Z34" s="48" t="str">
        <f>VLOOKUP($A34,Raw!$B$2:$DG$512,MATCH(NDPMS!Z$1,Raw!$B$1:$DG$1,0),0)</f>
        <v>0</v>
      </c>
      <c r="AA34" s="49" t="e">
        <f t="shared" si="11"/>
        <v>#DIV/0!</v>
      </c>
      <c r="AB34" s="48" t="str">
        <f>VLOOKUP($A34,Raw!$B$2:$DG$512,MATCH(NDPMS!AB$1,Raw!$B$1:$DG$1,0),0)</f>
        <v>0</v>
      </c>
      <c r="AC34" s="13"/>
      <c r="AD34" s="47" t="e">
        <f t="shared" si="12"/>
        <v>#DIV/0!</v>
      </c>
      <c r="AE34" s="47" t="e">
        <f t="shared" si="13"/>
        <v>#DIV/0!</v>
      </c>
      <c r="AF34" s="47" t="e">
        <f t="shared" si="14"/>
        <v>#DIV/0!</v>
      </c>
      <c r="AG34" s="47" t="e">
        <f t="shared" si="15"/>
        <v>#DIV/0!</v>
      </c>
      <c r="AH34" s="47" t="e">
        <f t="shared" si="16"/>
        <v>#DIV/0!</v>
      </c>
      <c r="AI34" s="47" t="e">
        <f t="shared" si="17"/>
        <v>#DIV/0!</v>
      </c>
      <c r="AJ34" s="47" t="e">
        <f t="shared" si="18"/>
        <v>#DIV/0!</v>
      </c>
    </row>
    <row r="35" spans="1:36" x14ac:dyDescent="0.3">
      <c r="A35" s="13" t="s">
        <v>754</v>
      </c>
      <c r="B35" s="51" t="str">
        <f>VLOOKUP($A35,Raw!$B$2:$DG$512,MATCH(NDPMS!B$1,Raw!$B$1:$DG$1,0),0)</f>
        <v>0</v>
      </c>
      <c r="C35" s="52" t="e">
        <f t="shared" si="0"/>
        <v>#DIV/0!</v>
      </c>
      <c r="D35" s="51" t="str">
        <f>VLOOKUP($A35,Raw!$B$2:$DG$512,MATCH(NDPMS!D$1,Raw!$B$1:$DG$1,0),0)</f>
        <v>0</v>
      </c>
      <c r="E35" s="52" t="e">
        <f t="shared" si="1"/>
        <v>#DIV/0!</v>
      </c>
      <c r="F35" s="51" t="str">
        <f>VLOOKUP($A35,Raw!$B$2:$DG$512,MATCH(NDPMS!F$1,Raw!$B$1:$DG$1,0),0)</f>
        <v>0</v>
      </c>
      <c r="G35" s="52" t="e">
        <f t="shared" si="2"/>
        <v>#DIV/0!</v>
      </c>
      <c r="H35" s="51" t="str">
        <f>VLOOKUP($A35,Raw!$B$2:$DG$512,MATCH(NDPMS!H$1,Raw!$B$1:$DG$1,0),0)</f>
        <v>0</v>
      </c>
      <c r="I35" s="52" t="e">
        <f t="shared" si="3"/>
        <v>#DIV/0!</v>
      </c>
      <c r="J35" s="51" t="str">
        <f>VLOOKUP($A35,Raw!$B$2:$DG$512,MATCH(NDPMS!J$1,Raw!$B$1:$DG$1,0),0)</f>
        <v>0</v>
      </c>
      <c r="K35" s="52" t="e">
        <f t="shared" si="4"/>
        <v>#DIV/0!</v>
      </c>
      <c r="L35" s="51" t="str">
        <f>VLOOKUP($A35,Raw!$B$2:$DG$512,MATCH(NDPMS!L$1,Raw!$B$1:$DG$1,0),0)</f>
        <v>0</v>
      </c>
      <c r="M35" s="52" t="e">
        <f t="shared" si="5"/>
        <v>#DIV/0!</v>
      </c>
      <c r="N35" s="51" t="str">
        <f>VLOOKUP($A35,Raw!$B$2:$DG$512,MATCH(NDPMS!N$1,Raw!$B$1:$DG$1,0),0)</f>
        <v>0</v>
      </c>
      <c r="O35" s="13"/>
      <c r="P35" s="48" t="str">
        <f>VLOOKUP($A35,Raw!$B$2:$DG$512,MATCH(NDPMS!P$1,Raw!$B$1:$DG$1,0),0)</f>
        <v>0</v>
      </c>
      <c r="Q35" s="49" t="e">
        <f t="shared" si="6"/>
        <v>#DIV/0!</v>
      </c>
      <c r="R35" s="48" t="str">
        <f>VLOOKUP($A35,Raw!$B$2:$DG$512,MATCH(NDPMS!R$1,Raw!$B$1:$DG$1,0),0)</f>
        <v>0</v>
      </c>
      <c r="S35" s="49" t="e">
        <f t="shared" si="7"/>
        <v>#DIV/0!</v>
      </c>
      <c r="T35" s="48" t="str">
        <f>VLOOKUP($A35,Raw!$B$2:$DG$512,MATCH(NDPMS!T$1,Raw!$B$1:$DG$1,0),0)</f>
        <v>0</v>
      </c>
      <c r="U35" s="49" t="e">
        <f t="shared" si="8"/>
        <v>#DIV/0!</v>
      </c>
      <c r="V35" s="48" t="str">
        <f>VLOOKUP($A35,Raw!$B$2:$DG$512,MATCH(NDPMS!V$1,Raw!$B$1:$DG$1,0),0)</f>
        <v>0</v>
      </c>
      <c r="W35" s="50" t="e">
        <f t="shared" si="9"/>
        <v>#DIV/0!</v>
      </c>
      <c r="X35" s="48" t="str">
        <f>VLOOKUP($A35,Raw!$B$2:$DG$512,MATCH(NDPMS!X$1,Raw!$B$1:$DG$1,0),0)</f>
        <v>0</v>
      </c>
      <c r="Y35" s="49" t="e">
        <f t="shared" si="10"/>
        <v>#DIV/0!</v>
      </c>
      <c r="Z35" s="48" t="str">
        <f>VLOOKUP($A35,Raw!$B$2:$DG$512,MATCH(NDPMS!Z$1,Raw!$B$1:$DG$1,0),0)</f>
        <v>0</v>
      </c>
      <c r="AA35" s="49" t="e">
        <f t="shared" si="11"/>
        <v>#DIV/0!</v>
      </c>
      <c r="AB35" s="48" t="str">
        <f>VLOOKUP($A35,Raw!$B$2:$DG$512,MATCH(NDPMS!AB$1,Raw!$B$1:$DG$1,0),0)</f>
        <v>0</v>
      </c>
      <c r="AC35" s="13"/>
      <c r="AD35" s="47" t="e">
        <f t="shared" si="12"/>
        <v>#DIV/0!</v>
      </c>
      <c r="AE35" s="47" t="e">
        <f t="shared" si="13"/>
        <v>#DIV/0!</v>
      </c>
      <c r="AF35" s="47" t="e">
        <f t="shared" si="14"/>
        <v>#DIV/0!</v>
      </c>
      <c r="AG35" s="47" t="e">
        <f t="shared" si="15"/>
        <v>#DIV/0!</v>
      </c>
      <c r="AH35" s="47" t="e">
        <f t="shared" si="16"/>
        <v>#DIV/0!</v>
      </c>
      <c r="AI35" s="47" t="e">
        <f t="shared" si="17"/>
        <v>#DIV/0!</v>
      </c>
      <c r="AJ35" s="47" t="e">
        <f t="shared" si="18"/>
        <v>#DIV/0!</v>
      </c>
    </row>
    <row r="36" spans="1:36" x14ac:dyDescent="0.3">
      <c r="A36" s="13" t="s">
        <v>763</v>
      </c>
      <c r="B36" s="51" t="str">
        <f>VLOOKUP($A36,Raw!$B$2:$DG$512,MATCH(NDPMS!B$1,Raw!$B$1:$DG$1,0),0)</f>
        <v>0</v>
      </c>
      <c r="C36" s="52" t="e">
        <f t="shared" si="0"/>
        <v>#DIV/0!</v>
      </c>
      <c r="D36" s="51" t="str">
        <f>VLOOKUP($A36,Raw!$B$2:$DG$512,MATCH(NDPMS!D$1,Raw!$B$1:$DG$1,0),0)</f>
        <v>0</v>
      </c>
      <c r="E36" s="52" t="e">
        <f t="shared" si="1"/>
        <v>#DIV/0!</v>
      </c>
      <c r="F36" s="51" t="str">
        <f>VLOOKUP($A36,Raw!$B$2:$DG$512,MATCH(NDPMS!F$1,Raw!$B$1:$DG$1,0),0)</f>
        <v>0</v>
      </c>
      <c r="G36" s="52" t="e">
        <f t="shared" si="2"/>
        <v>#DIV/0!</v>
      </c>
      <c r="H36" s="51" t="str">
        <f>VLOOKUP($A36,Raw!$B$2:$DG$512,MATCH(NDPMS!H$1,Raw!$B$1:$DG$1,0),0)</f>
        <v>0</v>
      </c>
      <c r="I36" s="52" t="e">
        <f t="shared" si="3"/>
        <v>#DIV/0!</v>
      </c>
      <c r="J36" s="51" t="str">
        <f>VLOOKUP($A36,Raw!$B$2:$DG$512,MATCH(NDPMS!J$1,Raw!$B$1:$DG$1,0),0)</f>
        <v>0</v>
      </c>
      <c r="K36" s="52" t="e">
        <f t="shared" si="4"/>
        <v>#DIV/0!</v>
      </c>
      <c r="L36" s="51" t="str">
        <f>VLOOKUP($A36,Raw!$B$2:$DG$512,MATCH(NDPMS!L$1,Raw!$B$1:$DG$1,0),0)</f>
        <v>0</v>
      </c>
      <c r="M36" s="52" t="e">
        <f t="shared" si="5"/>
        <v>#DIV/0!</v>
      </c>
      <c r="N36" s="51" t="str">
        <f>VLOOKUP($A36,Raw!$B$2:$DG$512,MATCH(NDPMS!N$1,Raw!$B$1:$DG$1,0),0)</f>
        <v>0</v>
      </c>
      <c r="O36" s="13"/>
      <c r="P36" s="48" t="str">
        <f>VLOOKUP($A36,Raw!$B$2:$DG$512,MATCH(NDPMS!P$1,Raw!$B$1:$DG$1,0),0)</f>
        <v>0</v>
      </c>
      <c r="Q36" s="49" t="e">
        <f t="shared" si="6"/>
        <v>#DIV/0!</v>
      </c>
      <c r="R36" s="48" t="str">
        <f>VLOOKUP($A36,Raw!$B$2:$DG$512,MATCH(NDPMS!R$1,Raw!$B$1:$DG$1,0),0)</f>
        <v>0</v>
      </c>
      <c r="S36" s="49" t="e">
        <f t="shared" si="7"/>
        <v>#DIV/0!</v>
      </c>
      <c r="T36" s="48" t="str">
        <f>VLOOKUP($A36,Raw!$B$2:$DG$512,MATCH(NDPMS!T$1,Raw!$B$1:$DG$1,0),0)</f>
        <v>0</v>
      </c>
      <c r="U36" s="49" t="e">
        <f t="shared" si="8"/>
        <v>#DIV/0!</v>
      </c>
      <c r="V36" s="48" t="str">
        <f>VLOOKUP($A36,Raw!$B$2:$DG$512,MATCH(NDPMS!V$1,Raw!$B$1:$DG$1,0),0)</f>
        <v>0</v>
      </c>
      <c r="W36" s="50" t="e">
        <f t="shared" si="9"/>
        <v>#DIV/0!</v>
      </c>
      <c r="X36" s="48" t="str">
        <f>VLOOKUP($A36,Raw!$B$2:$DG$512,MATCH(NDPMS!X$1,Raw!$B$1:$DG$1,0),0)</f>
        <v>0</v>
      </c>
      <c r="Y36" s="49" t="e">
        <f t="shared" si="10"/>
        <v>#DIV/0!</v>
      </c>
      <c r="Z36" s="48" t="str">
        <f>VLOOKUP($A36,Raw!$B$2:$DG$512,MATCH(NDPMS!Z$1,Raw!$B$1:$DG$1,0),0)</f>
        <v>0</v>
      </c>
      <c r="AA36" s="49" t="e">
        <f t="shared" si="11"/>
        <v>#DIV/0!</v>
      </c>
      <c r="AB36" s="48" t="str">
        <f>VLOOKUP($A36,Raw!$B$2:$DG$512,MATCH(NDPMS!AB$1,Raw!$B$1:$DG$1,0),0)</f>
        <v>0</v>
      </c>
      <c r="AC36" s="13"/>
      <c r="AD36" s="47" t="e">
        <f t="shared" si="12"/>
        <v>#DIV/0!</v>
      </c>
      <c r="AE36" s="47" t="e">
        <f t="shared" si="13"/>
        <v>#DIV/0!</v>
      </c>
      <c r="AF36" s="47" t="e">
        <f t="shared" si="14"/>
        <v>#DIV/0!</v>
      </c>
      <c r="AG36" s="47" t="e">
        <f t="shared" si="15"/>
        <v>#DIV/0!</v>
      </c>
      <c r="AH36" s="47" t="e">
        <f t="shared" si="16"/>
        <v>#DIV/0!</v>
      </c>
      <c r="AI36" s="47" t="e">
        <f t="shared" si="17"/>
        <v>#DIV/0!</v>
      </c>
      <c r="AJ36" s="47" t="e">
        <f t="shared" si="18"/>
        <v>#DIV/0!</v>
      </c>
    </row>
    <row r="37" spans="1:36" x14ac:dyDescent="0.3">
      <c r="A37" s="13" t="s">
        <v>780</v>
      </c>
      <c r="B37" s="51" t="str">
        <f>VLOOKUP($A37,Raw!$B$2:$DG$512,MATCH(NDPMS!B$1,Raw!$B$1:$DG$1,0),0)</f>
        <v>0</v>
      </c>
      <c r="C37" s="52" t="e">
        <f t="shared" si="0"/>
        <v>#DIV/0!</v>
      </c>
      <c r="D37" s="51" t="str">
        <f>VLOOKUP($A37,Raw!$B$2:$DG$512,MATCH(NDPMS!D$1,Raw!$B$1:$DG$1,0),0)</f>
        <v>0</v>
      </c>
      <c r="E37" s="52" t="e">
        <f t="shared" si="1"/>
        <v>#DIV/0!</v>
      </c>
      <c r="F37" s="51" t="str">
        <f>VLOOKUP($A37,Raw!$B$2:$DG$512,MATCH(NDPMS!F$1,Raw!$B$1:$DG$1,0),0)</f>
        <v>0</v>
      </c>
      <c r="G37" s="52" t="e">
        <f t="shared" si="2"/>
        <v>#DIV/0!</v>
      </c>
      <c r="H37" s="51" t="str">
        <f>VLOOKUP($A37,Raw!$B$2:$DG$512,MATCH(NDPMS!H$1,Raw!$B$1:$DG$1,0),0)</f>
        <v>0</v>
      </c>
      <c r="I37" s="52" t="e">
        <f t="shared" si="3"/>
        <v>#DIV/0!</v>
      </c>
      <c r="J37" s="51" t="str">
        <f>VLOOKUP($A37,Raw!$B$2:$DG$512,MATCH(NDPMS!J$1,Raw!$B$1:$DG$1,0),0)</f>
        <v>0</v>
      </c>
      <c r="K37" s="52" t="e">
        <f t="shared" si="4"/>
        <v>#DIV/0!</v>
      </c>
      <c r="L37" s="51" t="str">
        <f>VLOOKUP($A37,Raw!$B$2:$DG$512,MATCH(NDPMS!L$1,Raw!$B$1:$DG$1,0),0)</f>
        <v>0</v>
      </c>
      <c r="M37" s="52" t="e">
        <f t="shared" si="5"/>
        <v>#DIV/0!</v>
      </c>
      <c r="N37" s="51" t="str">
        <f>VLOOKUP($A37,Raw!$B$2:$DG$512,MATCH(NDPMS!N$1,Raw!$B$1:$DG$1,0),0)</f>
        <v>0</v>
      </c>
      <c r="O37" s="13"/>
      <c r="P37" s="48" t="str">
        <f>VLOOKUP($A37,Raw!$B$2:$DG$512,MATCH(NDPMS!P$1,Raw!$B$1:$DG$1,0),0)</f>
        <v>0</v>
      </c>
      <c r="Q37" s="49" t="e">
        <f t="shared" si="6"/>
        <v>#DIV/0!</v>
      </c>
      <c r="R37" s="48" t="str">
        <f>VLOOKUP($A37,Raw!$B$2:$DG$512,MATCH(NDPMS!R$1,Raw!$B$1:$DG$1,0),0)</f>
        <v>0</v>
      </c>
      <c r="S37" s="49" t="e">
        <f t="shared" si="7"/>
        <v>#DIV/0!</v>
      </c>
      <c r="T37" s="48" t="str">
        <f>VLOOKUP($A37,Raw!$B$2:$DG$512,MATCH(NDPMS!T$1,Raw!$B$1:$DG$1,0),0)</f>
        <v>0</v>
      </c>
      <c r="U37" s="49" t="e">
        <f t="shared" si="8"/>
        <v>#DIV/0!</v>
      </c>
      <c r="V37" s="48" t="str">
        <f>VLOOKUP($A37,Raw!$B$2:$DG$512,MATCH(NDPMS!V$1,Raw!$B$1:$DG$1,0),0)</f>
        <v>0</v>
      </c>
      <c r="W37" s="50" t="e">
        <f t="shared" si="9"/>
        <v>#DIV/0!</v>
      </c>
      <c r="X37" s="48" t="str">
        <f>VLOOKUP($A37,Raw!$B$2:$DG$512,MATCH(NDPMS!X$1,Raw!$B$1:$DG$1,0),0)</f>
        <v>0</v>
      </c>
      <c r="Y37" s="49" t="e">
        <f t="shared" si="10"/>
        <v>#DIV/0!</v>
      </c>
      <c r="Z37" s="48" t="str">
        <f>VLOOKUP($A37,Raw!$B$2:$DG$512,MATCH(NDPMS!Z$1,Raw!$B$1:$DG$1,0),0)</f>
        <v>0</v>
      </c>
      <c r="AA37" s="49" t="e">
        <f t="shared" si="11"/>
        <v>#DIV/0!</v>
      </c>
      <c r="AB37" s="48" t="str">
        <f>VLOOKUP($A37,Raw!$B$2:$DG$512,MATCH(NDPMS!AB$1,Raw!$B$1:$DG$1,0),0)</f>
        <v>0</v>
      </c>
      <c r="AC37" s="13"/>
      <c r="AD37" s="47" t="e">
        <f t="shared" si="12"/>
        <v>#DIV/0!</v>
      </c>
      <c r="AE37" s="47" t="e">
        <f t="shared" si="13"/>
        <v>#DIV/0!</v>
      </c>
      <c r="AF37" s="47" t="e">
        <f t="shared" si="14"/>
        <v>#DIV/0!</v>
      </c>
      <c r="AG37" s="47" t="e">
        <f t="shared" si="15"/>
        <v>#DIV/0!</v>
      </c>
      <c r="AH37" s="47" t="e">
        <f t="shared" si="16"/>
        <v>#DIV/0!</v>
      </c>
      <c r="AI37" s="47" t="e">
        <f t="shared" si="17"/>
        <v>#DIV/0!</v>
      </c>
      <c r="AJ37" s="47" t="e">
        <f t="shared" si="18"/>
        <v>#DIV/0!</v>
      </c>
    </row>
    <row r="38" spans="1:36" x14ac:dyDescent="0.3">
      <c r="A38" s="13" t="s">
        <v>804</v>
      </c>
      <c r="B38" s="51" t="str">
        <f>VLOOKUP($A38,Raw!$B$2:$DG$512,MATCH(NDPMS!B$1,Raw!$B$1:$DG$1,0),0)</f>
        <v>0</v>
      </c>
      <c r="C38" s="52" t="e">
        <f t="shared" si="0"/>
        <v>#DIV/0!</v>
      </c>
      <c r="D38" s="51" t="str">
        <f>VLOOKUP($A38,Raw!$B$2:$DG$512,MATCH(NDPMS!D$1,Raw!$B$1:$DG$1,0),0)</f>
        <v>0</v>
      </c>
      <c r="E38" s="52" t="e">
        <f t="shared" si="1"/>
        <v>#DIV/0!</v>
      </c>
      <c r="F38" s="51" t="str">
        <f>VLOOKUP($A38,Raw!$B$2:$DG$512,MATCH(NDPMS!F$1,Raw!$B$1:$DG$1,0),0)</f>
        <v>0</v>
      </c>
      <c r="G38" s="52" t="e">
        <f t="shared" si="2"/>
        <v>#DIV/0!</v>
      </c>
      <c r="H38" s="51" t="str">
        <f>VLOOKUP($A38,Raw!$B$2:$DG$512,MATCH(NDPMS!H$1,Raw!$B$1:$DG$1,0),0)</f>
        <v>0</v>
      </c>
      <c r="I38" s="52" t="e">
        <f t="shared" si="3"/>
        <v>#DIV/0!</v>
      </c>
      <c r="J38" s="51" t="str">
        <f>VLOOKUP($A38,Raw!$B$2:$DG$512,MATCH(NDPMS!J$1,Raw!$B$1:$DG$1,0),0)</f>
        <v>0</v>
      </c>
      <c r="K38" s="52" t="e">
        <f t="shared" si="4"/>
        <v>#DIV/0!</v>
      </c>
      <c r="L38" s="51" t="str">
        <f>VLOOKUP($A38,Raw!$B$2:$DG$512,MATCH(NDPMS!L$1,Raw!$B$1:$DG$1,0),0)</f>
        <v>0</v>
      </c>
      <c r="M38" s="52" t="e">
        <f t="shared" si="5"/>
        <v>#DIV/0!</v>
      </c>
      <c r="N38" s="51" t="str">
        <f>VLOOKUP($A38,Raw!$B$2:$DG$512,MATCH(NDPMS!N$1,Raw!$B$1:$DG$1,0),0)</f>
        <v>0</v>
      </c>
      <c r="O38" s="13"/>
      <c r="P38" s="48" t="str">
        <f>VLOOKUP($A38,Raw!$B$2:$DG$512,MATCH(NDPMS!P$1,Raw!$B$1:$DG$1,0),0)</f>
        <v>0</v>
      </c>
      <c r="Q38" s="49" t="e">
        <f t="shared" si="6"/>
        <v>#DIV/0!</v>
      </c>
      <c r="R38" s="48" t="str">
        <f>VLOOKUP($A38,Raw!$B$2:$DG$512,MATCH(NDPMS!R$1,Raw!$B$1:$DG$1,0),0)</f>
        <v>0</v>
      </c>
      <c r="S38" s="49" t="e">
        <f t="shared" si="7"/>
        <v>#DIV/0!</v>
      </c>
      <c r="T38" s="48" t="str">
        <f>VLOOKUP($A38,Raw!$B$2:$DG$512,MATCH(NDPMS!T$1,Raw!$B$1:$DG$1,0),0)</f>
        <v>0</v>
      </c>
      <c r="U38" s="49" t="e">
        <f t="shared" si="8"/>
        <v>#DIV/0!</v>
      </c>
      <c r="V38" s="48" t="str">
        <f>VLOOKUP($A38,Raw!$B$2:$DG$512,MATCH(NDPMS!V$1,Raw!$B$1:$DG$1,0),0)</f>
        <v>0</v>
      </c>
      <c r="W38" s="50" t="e">
        <f t="shared" si="9"/>
        <v>#DIV/0!</v>
      </c>
      <c r="X38" s="48" t="str">
        <f>VLOOKUP($A38,Raw!$B$2:$DG$512,MATCH(NDPMS!X$1,Raw!$B$1:$DG$1,0),0)</f>
        <v>0</v>
      </c>
      <c r="Y38" s="49" t="e">
        <f t="shared" si="10"/>
        <v>#DIV/0!</v>
      </c>
      <c r="Z38" s="48" t="str">
        <f>VLOOKUP($A38,Raw!$B$2:$DG$512,MATCH(NDPMS!Z$1,Raw!$B$1:$DG$1,0),0)</f>
        <v>0</v>
      </c>
      <c r="AA38" s="49" t="e">
        <f t="shared" si="11"/>
        <v>#DIV/0!</v>
      </c>
      <c r="AB38" s="48" t="str">
        <f>VLOOKUP($A38,Raw!$B$2:$DG$512,MATCH(NDPMS!AB$1,Raw!$B$1:$DG$1,0),0)</f>
        <v>0</v>
      </c>
      <c r="AC38" s="13"/>
      <c r="AD38" s="47" t="e">
        <f t="shared" si="12"/>
        <v>#DIV/0!</v>
      </c>
      <c r="AE38" s="47" t="e">
        <f t="shared" si="13"/>
        <v>#DIV/0!</v>
      </c>
      <c r="AF38" s="47" t="e">
        <f t="shared" si="14"/>
        <v>#DIV/0!</v>
      </c>
      <c r="AG38" s="47" t="e">
        <f t="shared" si="15"/>
        <v>#DIV/0!</v>
      </c>
      <c r="AH38" s="47" t="e">
        <f t="shared" si="16"/>
        <v>#DIV/0!</v>
      </c>
      <c r="AI38" s="47" t="e">
        <f t="shared" si="17"/>
        <v>#DIV/0!</v>
      </c>
      <c r="AJ38" s="47" t="e">
        <f t="shared" si="18"/>
        <v>#DIV/0!</v>
      </c>
    </row>
    <row r="39" spans="1:36" x14ac:dyDescent="0.3">
      <c r="A39" s="13" t="s">
        <v>818</v>
      </c>
      <c r="B39" s="51" t="str">
        <f>VLOOKUP($A39,Raw!$B$2:$DG$512,MATCH(NDPMS!B$1,Raw!$B$1:$DG$1,0),0)</f>
        <v>0</v>
      </c>
      <c r="C39" s="52">
        <f t="shared" si="0"/>
        <v>0</v>
      </c>
      <c r="D39" s="51" t="str">
        <f>VLOOKUP($A39,Raw!$B$2:$DG$512,MATCH(NDPMS!D$1,Raw!$B$1:$DG$1,0),0)</f>
        <v>0</v>
      </c>
      <c r="E39" s="52">
        <f t="shared" si="1"/>
        <v>0</v>
      </c>
      <c r="F39" s="51" t="str">
        <f>VLOOKUP($A39,Raw!$B$2:$DG$512,MATCH(NDPMS!F$1,Raw!$B$1:$DG$1,0),0)</f>
        <v>14</v>
      </c>
      <c r="G39" s="52">
        <f t="shared" si="2"/>
        <v>0.875</v>
      </c>
      <c r="H39" s="51" t="str">
        <f>VLOOKUP($A39,Raw!$B$2:$DG$512,MATCH(NDPMS!H$1,Raw!$B$1:$DG$1,0),0)</f>
        <v>2</v>
      </c>
      <c r="I39" s="52">
        <f t="shared" si="3"/>
        <v>0.125</v>
      </c>
      <c r="J39" s="51" t="str">
        <f>VLOOKUP($A39,Raw!$B$2:$DG$512,MATCH(NDPMS!J$1,Raw!$B$1:$DG$1,0),0)</f>
        <v>0</v>
      </c>
      <c r="K39" s="52">
        <f t="shared" si="4"/>
        <v>0</v>
      </c>
      <c r="L39" s="51" t="str">
        <f>VLOOKUP($A39,Raw!$B$2:$DG$512,MATCH(NDPMS!L$1,Raw!$B$1:$DG$1,0),0)</f>
        <v>0</v>
      </c>
      <c r="M39" s="52">
        <f t="shared" si="5"/>
        <v>0</v>
      </c>
      <c r="N39" s="51" t="str">
        <f>VLOOKUP($A39,Raw!$B$2:$DG$512,MATCH(NDPMS!N$1,Raw!$B$1:$DG$1,0),0)</f>
        <v>16</v>
      </c>
      <c r="O39" s="13"/>
      <c r="P39" s="48" t="str">
        <f>VLOOKUP($A39,Raw!$B$2:$DG$512,MATCH(NDPMS!P$1,Raw!$B$1:$DG$1,0),0)</f>
        <v>0</v>
      </c>
      <c r="Q39" s="49">
        <f t="shared" si="6"/>
        <v>0</v>
      </c>
      <c r="R39" s="48" t="str">
        <f>VLOOKUP($A39,Raw!$B$2:$DG$512,MATCH(NDPMS!R$1,Raw!$B$1:$DG$1,0),0)</f>
        <v>0</v>
      </c>
      <c r="S39" s="49">
        <f t="shared" si="7"/>
        <v>0</v>
      </c>
      <c r="T39" s="48" t="str">
        <f>VLOOKUP($A39,Raw!$B$2:$DG$512,MATCH(NDPMS!T$1,Raw!$B$1:$DG$1,0),0)</f>
        <v>9</v>
      </c>
      <c r="U39" s="49">
        <f t="shared" si="8"/>
        <v>0.85470085470085477</v>
      </c>
      <c r="V39" s="48" t="str">
        <f>VLOOKUP($A39,Raw!$B$2:$DG$512,MATCH(NDPMS!V$1,Raw!$B$1:$DG$1,0),0)</f>
        <v>1.53</v>
      </c>
      <c r="W39" s="50">
        <f t="shared" si="9"/>
        <v>0.14529914529914531</v>
      </c>
      <c r="X39" s="48" t="str">
        <f>VLOOKUP($A39,Raw!$B$2:$DG$512,MATCH(NDPMS!X$1,Raw!$B$1:$DG$1,0),0)</f>
        <v>0</v>
      </c>
      <c r="Y39" s="49">
        <f t="shared" si="10"/>
        <v>0</v>
      </c>
      <c r="Z39" s="48" t="str">
        <f>VLOOKUP($A39,Raw!$B$2:$DG$512,MATCH(NDPMS!Z$1,Raw!$B$1:$DG$1,0),0)</f>
        <v>0</v>
      </c>
      <c r="AA39" s="49">
        <f t="shared" si="11"/>
        <v>0</v>
      </c>
      <c r="AB39" s="48" t="str">
        <f>VLOOKUP($A39,Raw!$B$2:$DG$512,MATCH(NDPMS!AB$1,Raw!$B$1:$DG$1,0),0)</f>
        <v>10.53</v>
      </c>
      <c r="AC39" s="13"/>
      <c r="AD39" s="47" t="e">
        <f t="shared" si="12"/>
        <v>#DIV/0!</v>
      </c>
      <c r="AE39" s="47" t="e">
        <f t="shared" si="13"/>
        <v>#DIV/0!</v>
      </c>
      <c r="AF39" s="47">
        <f t="shared" si="14"/>
        <v>0.6428571428571429</v>
      </c>
      <c r="AG39" s="47">
        <f t="shared" si="15"/>
        <v>0.76500000000000001</v>
      </c>
      <c r="AH39" s="47" t="e">
        <f t="shared" si="16"/>
        <v>#DIV/0!</v>
      </c>
      <c r="AI39" s="47" t="e">
        <f t="shared" si="17"/>
        <v>#DIV/0!</v>
      </c>
      <c r="AJ39" s="47">
        <f t="shared" si="18"/>
        <v>0.65812499999999996</v>
      </c>
    </row>
    <row r="40" spans="1:36" x14ac:dyDescent="0.3">
      <c r="A40" s="13" t="s">
        <v>855</v>
      </c>
      <c r="B40" s="51" t="str">
        <f>VLOOKUP($A40,Raw!$B$2:$DG$512,MATCH(NDPMS!B$1,Raw!$B$1:$DG$1,0),0)</f>
        <v>0</v>
      </c>
      <c r="C40" s="52" t="e">
        <f t="shared" si="0"/>
        <v>#DIV/0!</v>
      </c>
      <c r="D40" s="51" t="str">
        <f>VLOOKUP($A40,Raw!$B$2:$DG$512,MATCH(NDPMS!D$1,Raw!$B$1:$DG$1,0),0)</f>
        <v>0</v>
      </c>
      <c r="E40" s="52" t="e">
        <f t="shared" si="1"/>
        <v>#DIV/0!</v>
      </c>
      <c r="F40" s="51" t="str">
        <f>VLOOKUP($A40,Raw!$B$2:$DG$512,MATCH(NDPMS!F$1,Raw!$B$1:$DG$1,0),0)</f>
        <v>0</v>
      </c>
      <c r="G40" s="52" t="e">
        <f t="shared" si="2"/>
        <v>#DIV/0!</v>
      </c>
      <c r="H40" s="51" t="str">
        <f>VLOOKUP($A40,Raw!$B$2:$DG$512,MATCH(NDPMS!H$1,Raw!$B$1:$DG$1,0),0)</f>
        <v>0</v>
      </c>
      <c r="I40" s="52" t="e">
        <f t="shared" si="3"/>
        <v>#DIV/0!</v>
      </c>
      <c r="J40" s="51" t="str">
        <f>VLOOKUP($A40,Raw!$B$2:$DG$512,MATCH(NDPMS!J$1,Raw!$B$1:$DG$1,0),0)</f>
        <v>0</v>
      </c>
      <c r="K40" s="52" t="e">
        <f t="shared" si="4"/>
        <v>#DIV/0!</v>
      </c>
      <c r="L40" s="51" t="str">
        <f>VLOOKUP($A40,Raw!$B$2:$DG$512,MATCH(NDPMS!L$1,Raw!$B$1:$DG$1,0),0)</f>
        <v>0</v>
      </c>
      <c r="M40" s="52" t="e">
        <f t="shared" si="5"/>
        <v>#DIV/0!</v>
      </c>
      <c r="N40" s="51" t="str">
        <f>VLOOKUP($A40,Raw!$B$2:$DG$512,MATCH(NDPMS!N$1,Raw!$B$1:$DG$1,0),0)</f>
        <v>0</v>
      </c>
      <c r="O40" s="13"/>
      <c r="P40" s="48" t="str">
        <f>VLOOKUP($A40,Raw!$B$2:$DG$512,MATCH(NDPMS!P$1,Raw!$B$1:$DG$1,0),0)</f>
        <v>0</v>
      </c>
      <c r="Q40" s="49" t="e">
        <f t="shared" si="6"/>
        <v>#DIV/0!</v>
      </c>
      <c r="R40" s="48" t="str">
        <f>VLOOKUP($A40,Raw!$B$2:$DG$512,MATCH(NDPMS!R$1,Raw!$B$1:$DG$1,0),0)</f>
        <v>0</v>
      </c>
      <c r="S40" s="49" t="e">
        <f t="shared" si="7"/>
        <v>#DIV/0!</v>
      </c>
      <c r="T40" s="48" t="str">
        <f>VLOOKUP($A40,Raw!$B$2:$DG$512,MATCH(NDPMS!T$1,Raw!$B$1:$DG$1,0),0)</f>
        <v>0</v>
      </c>
      <c r="U40" s="49" t="e">
        <f t="shared" si="8"/>
        <v>#DIV/0!</v>
      </c>
      <c r="V40" s="48" t="str">
        <f>VLOOKUP($A40,Raw!$B$2:$DG$512,MATCH(NDPMS!V$1,Raw!$B$1:$DG$1,0),0)</f>
        <v>0</v>
      </c>
      <c r="W40" s="50" t="e">
        <f t="shared" si="9"/>
        <v>#DIV/0!</v>
      </c>
      <c r="X40" s="48" t="str">
        <f>VLOOKUP($A40,Raw!$B$2:$DG$512,MATCH(NDPMS!X$1,Raw!$B$1:$DG$1,0),0)</f>
        <v>0</v>
      </c>
      <c r="Y40" s="49" t="e">
        <f t="shared" si="10"/>
        <v>#DIV/0!</v>
      </c>
      <c r="Z40" s="48" t="str">
        <f>VLOOKUP($A40,Raw!$B$2:$DG$512,MATCH(NDPMS!Z$1,Raw!$B$1:$DG$1,0),0)</f>
        <v>0</v>
      </c>
      <c r="AA40" s="49" t="e">
        <f t="shared" si="11"/>
        <v>#DIV/0!</v>
      </c>
      <c r="AB40" s="48" t="str">
        <f>VLOOKUP($A40,Raw!$B$2:$DG$512,MATCH(NDPMS!AB$1,Raw!$B$1:$DG$1,0),0)</f>
        <v>0</v>
      </c>
      <c r="AC40" s="13"/>
      <c r="AD40" s="47" t="e">
        <f t="shared" si="12"/>
        <v>#DIV/0!</v>
      </c>
      <c r="AE40" s="47" t="e">
        <f t="shared" si="13"/>
        <v>#DIV/0!</v>
      </c>
      <c r="AF40" s="47" t="e">
        <f t="shared" si="14"/>
        <v>#DIV/0!</v>
      </c>
      <c r="AG40" s="47" t="e">
        <f t="shared" si="15"/>
        <v>#DIV/0!</v>
      </c>
      <c r="AH40" s="47" t="e">
        <f t="shared" si="16"/>
        <v>#DIV/0!</v>
      </c>
      <c r="AI40" s="47" t="e">
        <f t="shared" si="17"/>
        <v>#DIV/0!</v>
      </c>
      <c r="AJ40" s="47" t="e">
        <f t="shared" si="18"/>
        <v>#DIV/0!</v>
      </c>
    </row>
    <row r="41" spans="1:36" x14ac:dyDescent="0.3">
      <c r="A41" s="13" t="s">
        <v>882</v>
      </c>
      <c r="B41" s="51" t="str">
        <f>VLOOKUP($A41,Raw!$B$2:$DG$512,MATCH(NDPMS!B$1,Raw!$B$1:$DG$1,0),0)</f>
        <v>0</v>
      </c>
      <c r="C41" s="52" t="e">
        <f t="shared" si="0"/>
        <v>#DIV/0!</v>
      </c>
      <c r="D41" s="51" t="str">
        <f>VLOOKUP($A41,Raw!$B$2:$DG$512,MATCH(NDPMS!D$1,Raw!$B$1:$DG$1,0),0)</f>
        <v>0</v>
      </c>
      <c r="E41" s="52" t="e">
        <f t="shared" si="1"/>
        <v>#DIV/0!</v>
      </c>
      <c r="F41" s="51" t="str">
        <f>VLOOKUP($A41,Raw!$B$2:$DG$512,MATCH(NDPMS!F$1,Raw!$B$1:$DG$1,0),0)</f>
        <v>0</v>
      </c>
      <c r="G41" s="52" t="e">
        <f t="shared" si="2"/>
        <v>#DIV/0!</v>
      </c>
      <c r="H41" s="51" t="str">
        <f>VLOOKUP($A41,Raw!$B$2:$DG$512,MATCH(NDPMS!H$1,Raw!$B$1:$DG$1,0),0)</f>
        <v>0</v>
      </c>
      <c r="I41" s="52" t="e">
        <f t="shared" si="3"/>
        <v>#DIV/0!</v>
      </c>
      <c r="J41" s="51" t="str">
        <f>VLOOKUP($A41,Raw!$B$2:$DG$512,MATCH(NDPMS!J$1,Raw!$B$1:$DG$1,0),0)</f>
        <v>0</v>
      </c>
      <c r="K41" s="52" t="e">
        <f t="shared" si="4"/>
        <v>#DIV/0!</v>
      </c>
      <c r="L41" s="51" t="str">
        <f>VLOOKUP($A41,Raw!$B$2:$DG$512,MATCH(NDPMS!L$1,Raw!$B$1:$DG$1,0),0)</f>
        <v>0</v>
      </c>
      <c r="M41" s="52" t="e">
        <f t="shared" si="5"/>
        <v>#DIV/0!</v>
      </c>
      <c r="N41" s="51" t="str">
        <f>VLOOKUP($A41,Raw!$B$2:$DG$512,MATCH(NDPMS!N$1,Raw!$B$1:$DG$1,0),0)</f>
        <v>0</v>
      </c>
      <c r="O41" s="13"/>
      <c r="P41" s="48" t="str">
        <f>VLOOKUP($A41,Raw!$B$2:$DG$512,MATCH(NDPMS!P$1,Raw!$B$1:$DG$1,0),0)</f>
        <v>0</v>
      </c>
      <c r="Q41" s="49" t="e">
        <f t="shared" si="6"/>
        <v>#DIV/0!</v>
      </c>
      <c r="R41" s="48" t="str">
        <f>VLOOKUP($A41,Raw!$B$2:$DG$512,MATCH(NDPMS!R$1,Raw!$B$1:$DG$1,0),0)</f>
        <v>0</v>
      </c>
      <c r="S41" s="49" t="e">
        <f t="shared" si="7"/>
        <v>#DIV/0!</v>
      </c>
      <c r="T41" s="48" t="str">
        <f>VLOOKUP($A41,Raw!$B$2:$DG$512,MATCH(NDPMS!T$1,Raw!$B$1:$DG$1,0),0)</f>
        <v>0</v>
      </c>
      <c r="U41" s="49" t="e">
        <f t="shared" si="8"/>
        <v>#DIV/0!</v>
      </c>
      <c r="V41" s="48" t="str">
        <f>VLOOKUP($A41,Raw!$B$2:$DG$512,MATCH(NDPMS!V$1,Raw!$B$1:$DG$1,0),0)</f>
        <v>0</v>
      </c>
      <c r="W41" s="50" t="e">
        <f t="shared" si="9"/>
        <v>#DIV/0!</v>
      </c>
      <c r="X41" s="48" t="str">
        <f>VLOOKUP($A41,Raw!$B$2:$DG$512,MATCH(NDPMS!X$1,Raw!$B$1:$DG$1,0),0)</f>
        <v>0</v>
      </c>
      <c r="Y41" s="49" t="e">
        <f t="shared" si="10"/>
        <v>#DIV/0!</v>
      </c>
      <c r="Z41" s="48" t="str">
        <f>VLOOKUP($A41,Raw!$B$2:$DG$512,MATCH(NDPMS!Z$1,Raw!$B$1:$DG$1,0),0)</f>
        <v>0</v>
      </c>
      <c r="AA41" s="49" t="e">
        <f t="shared" si="11"/>
        <v>#DIV/0!</v>
      </c>
      <c r="AB41" s="48" t="str">
        <f>VLOOKUP($A41,Raw!$B$2:$DG$512,MATCH(NDPMS!AB$1,Raw!$B$1:$DG$1,0),0)</f>
        <v>0</v>
      </c>
      <c r="AC41" s="13"/>
      <c r="AD41" s="47" t="e">
        <f t="shared" si="12"/>
        <v>#DIV/0!</v>
      </c>
      <c r="AE41" s="47" t="e">
        <f t="shared" si="13"/>
        <v>#DIV/0!</v>
      </c>
      <c r="AF41" s="47" t="e">
        <f t="shared" si="14"/>
        <v>#DIV/0!</v>
      </c>
      <c r="AG41" s="47" t="e">
        <f t="shared" si="15"/>
        <v>#DIV/0!</v>
      </c>
      <c r="AH41" s="47" t="e">
        <f t="shared" si="16"/>
        <v>#DIV/0!</v>
      </c>
      <c r="AI41" s="47" t="e">
        <f t="shared" si="17"/>
        <v>#DIV/0!</v>
      </c>
      <c r="AJ41" s="47" t="e">
        <f t="shared" si="18"/>
        <v>#DIV/0!</v>
      </c>
    </row>
    <row r="42" spans="1:36" x14ac:dyDescent="0.3">
      <c r="A42" s="13" t="s">
        <v>893</v>
      </c>
      <c r="B42" s="51" t="str">
        <f>VLOOKUP($A42,Raw!$B$2:$DG$512,MATCH(NDPMS!B$1,Raw!$B$1:$DG$1,0),0)</f>
        <v>0</v>
      </c>
      <c r="C42" s="52">
        <f t="shared" si="0"/>
        <v>0</v>
      </c>
      <c r="D42" s="51" t="str">
        <f>VLOOKUP($A42,Raw!$B$2:$DG$512,MATCH(NDPMS!D$1,Raw!$B$1:$DG$1,0),0)</f>
        <v>75</v>
      </c>
      <c r="E42" s="52">
        <f t="shared" si="1"/>
        <v>0.23148148148148148</v>
      </c>
      <c r="F42" s="51" t="str">
        <f>VLOOKUP($A42,Raw!$B$2:$DG$512,MATCH(NDPMS!F$1,Raw!$B$1:$DG$1,0),0)</f>
        <v>240</v>
      </c>
      <c r="G42" s="52">
        <f t="shared" si="2"/>
        <v>0.7407407407407407</v>
      </c>
      <c r="H42" s="51" t="str">
        <f>VLOOKUP($A42,Raw!$B$2:$DG$512,MATCH(NDPMS!H$1,Raw!$B$1:$DG$1,0),0)</f>
        <v>9</v>
      </c>
      <c r="I42" s="52">
        <f t="shared" si="3"/>
        <v>2.7777777777777776E-2</v>
      </c>
      <c r="J42" s="51" t="str">
        <f>VLOOKUP($A42,Raw!$B$2:$DG$512,MATCH(NDPMS!J$1,Raw!$B$1:$DG$1,0),0)</f>
        <v>0</v>
      </c>
      <c r="K42" s="52">
        <f t="shared" si="4"/>
        <v>0</v>
      </c>
      <c r="L42" s="51" t="str">
        <f>VLOOKUP($A42,Raw!$B$2:$DG$512,MATCH(NDPMS!L$1,Raw!$B$1:$DG$1,0),0)</f>
        <v>0</v>
      </c>
      <c r="M42" s="52">
        <f t="shared" si="5"/>
        <v>0</v>
      </c>
      <c r="N42" s="51" t="str">
        <f>VLOOKUP($A42,Raw!$B$2:$DG$512,MATCH(NDPMS!N$1,Raw!$B$1:$DG$1,0),0)</f>
        <v>324</v>
      </c>
      <c r="O42" s="13"/>
      <c r="P42" s="48" t="str">
        <f>VLOOKUP($A42,Raw!$B$2:$DG$512,MATCH(NDPMS!P$1,Raw!$B$1:$DG$1,0),0)</f>
        <v>0</v>
      </c>
      <c r="Q42" s="49">
        <f t="shared" si="6"/>
        <v>0</v>
      </c>
      <c r="R42" s="48" t="str">
        <f>VLOOKUP($A42,Raw!$B$2:$DG$512,MATCH(NDPMS!R$1,Raw!$B$1:$DG$1,0),0)</f>
        <v>1891.67</v>
      </c>
      <c r="S42" s="49">
        <f t="shared" si="7"/>
        <v>0.52546242927102982</v>
      </c>
      <c r="T42" s="48" t="str">
        <f>VLOOKUP($A42,Raw!$B$2:$DG$512,MATCH(NDPMS!T$1,Raw!$B$1:$DG$1,0),0)</f>
        <v>1579.94</v>
      </c>
      <c r="U42" s="49">
        <f t="shared" si="8"/>
        <v>0.43887100313610239</v>
      </c>
      <c r="V42" s="48" t="str">
        <f>VLOOKUP($A42,Raw!$B$2:$DG$512,MATCH(NDPMS!V$1,Raw!$B$1:$DG$1,0),0)</f>
        <v>128.4</v>
      </c>
      <c r="W42" s="50">
        <f t="shared" si="9"/>
        <v>3.56665675928678E-2</v>
      </c>
      <c r="X42" s="48" t="str">
        <f>VLOOKUP($A42,Raw!$B$2:$DG$512,MATCH(NDPMS!X$1,Raw!$B$1:$DG$1,0),0)</f>
        <v>0</v>
      </c>
      <c r="Y42" s="49">
        <f t="shared" si="10"/>
        <v>0</v>
      </c>
      <c r="Z42" s="48" t="str">
        <f>VLOOKUP($A42,Raw!$B$2:$DG$512,MATCH(NDPMS!Z$1,Raw!$B$1:$DG$1,0),0)</f>
        <v>0</v>
      </c>
      <c r="AA42" s="49">
        <f t="shared" si="11"/>
        <v>0</v>
      </c>
      <c r="AB42" s="48" t="str">
        <f>VLOOKUP($A42,Raw!$B$2:$DG$512,MATCH(NDPMS!AB$1,Raw!$B$1:$DG$1,0),0)</f>
        <v>3600.01</v>
      </c>
      <c r="AC42" s="13"/>
      <c r="AD42" s="47" t="e">
        <f t="shared" si="12"/>
        <v>#DIV/0!</v>
      </c>
      <c r="AE42" s="47">
        <f t="shared" si="13"/>
        <v>25.222266666666666</v>
      </c>
      <c r="AF42" s="47">
        <f t="shared" si="14"/>
        <v>6.5830833333333336</v>
      </c>
      <c r="AG42" s="47">
        <f t="shared" si="15"/>
        <v>14.266666666666667</v>
      </c>
      <c r="AH42" s="47" t="e">
        <f t="shared" si="16"/>
        <v>#DIV/0!</v>
      </c>
      <c r="AI42" s="47" t="e">
        <f t="shared" si="17"/>
        <v>#DIV/0!</v>
      </c>
      <c r="AJ42" s="47">
        <f t="shared" si="18"/>
        <v>11.111141975308643</v>
      </c>
    </row>
    <row r="43" spans="1:36" x14ac:dyDescent="0.3">
      <c r="A43" s="13" t="s">
        <v>940</v>
      </c>
      <c r="B43" s="51" t="str">
        <f>VLOOKUP($A43,Raw!$B$2:$DG$512,MATCH(NDPMS!B$1,Raw!$B$1:$DG$1,0),0)</f>
        <v>0</v>
      </c>
      <c r="C43" s="52" t="e">
        <f t="shared" si="0"/>
        <v>#DIV/0!</v>
      </c>
      <c r="D43" s="51" t="str">
        <f>VLOOKUP($A43,Raw!$B$2:$DG$512,MATCH(NDPMS!D$1,Raw!$B$1:$DG$1,0),0)</f>
        <v>0</v>
      </c>
      <c r="E43" s="52" t="e">
        <f t="shared" si="1"/>
        <v>#DIV/0!</v>
      </c>
      <c r="F43" s="51" t="str">
        <f>VLOOKUP($A43,Raw!$B$2:$DG$512,MATCH(NDPMS!F$1,Raw!$B$1:$DG$1,0),0)</f>
        <v>0</v>
      </c>
      <c r="G43" s="52" t="e">
        <f t="shared" si="2"/>
        <v>#DIV/0!</v>
      </c>
      <c r="H43" s="51" t="str">
        <f>VLOOKUP($A43,Raw!$B$2:$DG$512,MATCH(NDPMS!H$1,Raw!$B$1:$DG$1,0),0)</f>
        <v>0</v>
      </c>
      <c r="I43" s="52" t="e">
        <f t="shared" si="3"/>
        <v>#DIV/0!</v>
      </c>
      <c r="J43" s="51" t="str">
        <f>VLOOKUP($A43,Raw!$B$2:$DG$512,MATCH(NDPMS!J$1,Raw!$B$1:$DG$1,0),0)</f>
        <v>0</v>
      </c>
      <c r="K43" s="52" t="e">
        <f t="shared" si="4"/>
        <v>#DIV/0!</v>
      </c>
      <c r="L43" s="51" t="str">
        <f>VLOOKUP($A43,Raw!$B$2:$DG$512,MATCH(NDPMS!L$1,Raw!$B$1:$DG$1,0),0)</f>
        <v>0</v>
      </c>
      <c r="M43" s="52" t="e">
        <f t="shared" si="5"/>
        <v>#DIV/0!</v>
      </c>
      <c r="N43" s="51" t="str">
        <f>VLOOKUP($A43,Raw!$B$2:$DG$512,MATCH(NDPMS!N$1,Raw!$B$1:$DG$1,0),0)</f>
        <v>0</v>
      </c>
      <c r="O43" s="13"/>
      <c r="P43" s="48" t="str">
        <f>VLOOKUP($A43,Raw!$B$2:$DG$512,MATCH(NDPMS!P$1,Raw!$B$1:$DG$1,0),0)</f>
        <v>0</v>
      </c>
      <c r="Q43" s="49" t="e">
        <f t="shared" si="6"/>
        <v>#DIV/0!</v>
      </c>
      <c r="R43" s="48" t="str">
        <f>VLOOKUP($A43,Raw!$B$2:$DG$512,MATCH(NDPMS!R$1,Raw!$B$1:$DG$1,0),0)</f>
        <v>0</v>
      </c>
      <c r="S43" s="49" t="e">
        <f t="shared" si="7"/>
        <v>#DIV/0!</v>
      </c>
      <c r="T43" s="48" t="str">
        <f>VLOOKUP($A43,Raw!$B$2:$DG$512,MATCH(NDPMS!T$1,Raw!$B$1:$DG$1,0),0)</f>
        <v>0</v>
      </c>
      <c r="U43" s="49" t="e">
        <f t="shared" si="8"/>
        <v>#DIV/0!</v>
      </c>
      <c r="V43" s="48" t="str">
        <f>VLOOKUP($A43,Raw!$B$2:$DG$512,MATCH(NDPMS!V$1,Raw!$B$1:$DG$1,0),0)</f>
        <v>0</v>
      </c>
      <c r="W43" s="50" t="e">
        <f t="shared" si="9"/>
        <v>#DIV/0!</v>
      </c>
      <c r="X43" s="48" t="str">
        <f>VLOOKUP($A43,Raw!$B$2:$DG$512,MATCH(NDPMS!X$1,Raw!$B$1:$DG$1,0),0)</f>
        <v>0</v>
      </c>
      <c r="Y43" s="49" t="e">
        <f t="shared" si="10"/>
        <v>#DIV/0!</v>
      </c>
      <c r="Z43" s="48" t="str">
        <f>VLOOKUP($A43,Raw!$B$2:$DG$512,MATCH(NDPMS!Z$1,Raw!$B$1:$DG$1,0),0)</f>
        <v>0</v>
      </c>
      <c r="AA43" s="49" t="e">
        <f t="shared" si="11"/>
        <v>#DIV/0!</v>
      </c>
      <c r="AB43" s="48" t="str">
        <f>VLOOKUP($A43,Raw!$B$2:$DG$512,MATCH(NDPMS!AB$1,Raw!$B$1:$DG$1,0),0)</f>
        <v>0</v>
      </c>
      <c r="AC43" s="13"/>
      <c r="AD43" s="47" t="e">
        <f t="shared" si="12"/>
        <v>#DIV/0!</v>
      </c>
      <c r="AE43" s="47" t="e">
        <f t="shared" si="13"/>
        <v>#DIV/0!</v>
      </c>
      <c r="AF43" s="47" t="e">
        <f t="shared" si="14"/>
        <v>#DIV/0!</v>
      </c>
      <c r="AG43" s="47" t="e">
        <f t="shared" si="15"/>
        <v>#DIV/0!</v>
      </c>
      <c r="AH43" s="47" t="e">
        <f t="shared" si="16"/>
        <v>#DIV/0!</v>
      </c>
      <c r="AI43" s="47" t="e">
        <f t="shared" si="17"/>
        <v>#DIV/0!</v>
      </c>
      <c r="AJ43" s="47" t="e">
        <f t="shared" si="18"/>
        <v>#DIV/0!</v>
      </c>
    </row>
    <row r="44" spans="1:36" x14ac:dyDescent="0.3">
      <c r="A44" s="13" t="s">
        <v>953</v>
      </c>
      <c r="B44" s="51" t="str">
        <f>VLOOKUP($A44,Raw!$B$2:$DG$512,MATCH(NDPMS!B$1,Raw!$B$1:$DG$1,0),0)</f>
        <v>0</v>
      </c>
      <c r="C44" s="52">
        <f t="shared" si="0"/>
        <v>0</v>
      </c>
      <c r="D44" s="51" t="str">
        <f>VLOOKUP($A44,Raw!$B$2:$DG$512,MATCH(NDPMS!D$1,Raw!$B$1:$DG$1,0),0)</f>
        <v>0</v>
      </c>
      <c r="E44" s="52">
        <f t="shared" si="1"/>
        <v>0</v>
      </c>
      <c r="F44" s="51" t="str">
        <f>VLOOKUP($A44,Raw!$B$2:$DG$512,MATCH(NDPMS!F$1,Raw!$B$1:$DG$1,0),0)</f>
        <v>4</v>
      </c>
      <c r="G44" s="52">
        <f t="shared" si="2"/>
        <v>1</v>
      </c>
      <c r="H44" s="51" t="str">
        <f>VLOOKUP($A44,Raw!$B$2:$DG$512,MATCH(NDPMS!H$1,Raw!$B$1:$DG$1,0),0)</f>
        <v>0</v>
      </c>
      <c r="I44" s="52">
        <f t="shared" si="3"/>
        <v>0</v>
      </c>
      <c r="J44" s="51" t="str">
        <f>VLOOKUP($A44,Raw!$B$2:$DG$512,MATCH(NDPMS!J$1,Raw!$B$1:$DG$1,0),0)</f>
        <v>0</v>
      </c>
      <c r="K44" s="52">
        <f t="shared" si="4"/>
        <v>0</v>
      </c>
      <c r="L44" s="51" t="str">
        <f>VLOOKUP($A44,Raw!$B$2:$DG$512,MATCH(NDPMS!L$1,Raw!$B$1:$DG$1,0),0)</f>
        <v>0</v>
      </c>
      <c r="M44" s="52">
        <f t="shared" si="5"/>
        <v>0</v>
      </c>
      <c r="N44" s="51" t="str">
        <f>VLOOKUP($A44,Raw!$B$2:$DG$512,MATCH(NDPMS!N$1,Raw!$B$1:$DG$1,0),0)</f>
        <v>4</v>
      </c>
      <c r="O44" s="13"/>
      <c r="P44" s="48" t="str">
        <f>VLOOKUP($A44,Raw!$B$2:$DG$512,MATCH(NDPMS!P$1,Raw!$B$1:$DG$1,0),0)</f>
        <v>0</v>
      </c>
      <c r="Q44" s="49">
        <f t="shared" si="6"/>
        <v>0</v>
      </c>
      <c r="R44" s="48" t="str">
        <f>VLOOKUP($A44,Raw!$B$2:$DG$512,MATCH(NDPMS!R$1,Raw!$B$1:$DG$1,0),0)</f>
        <v>0</v>
      </c>
      <c r="S44" s="49">
        <f t="shared" si="7"/>
        <v>0</v>
      </c>
      <c r="T44" s="48" t="str">
        <f>VLOOKUP($A44,Raw!$B$2:$DG$512,MATCH(NDPMS!T$1,Raw!$B$1:$DG$1,0),0)</f>
        <v>7.19</v>
      </c>
      <c r="U44" s="49">
        <f t="shared" si="8"/>
        <v>1</v>
      </c>
      <c r="V44" s="48" t="str">
        <f>VLOOKUP($A44,Raw!$B$2:$DG$512,MATCH(NDPMS!V$1,Raw!$B$1:$DG$1,0),0)</f>
        <v>0</v>
      </c>
      <c r="W44" s="50">
        <f t="shared" si="9"/>
        <v>0</v>
      </c>
      <c r="X44" s="48" t="str">
        <f>VLOOKUP($A44,Raw!$B$2:$DG$512,MATCH(NDPMS!X$1,Raw!$B$1:$DG$1,0),0)</f>
        <v>0</v>
      </c>
      <c r="Y44" s="49">
        <f t="shared" si="10"/>
        <v>0</v>
      </c>
      <c r="Z44" s="48" t="str">
        <f>VLOOKUP($A44,Raw!$B$2:$DG$512,MATCH(NDPMS!Z$1,Raw!$B$1:$DG$1,0),0)</f>
        <v>0</v>
      </c>
      <c r="AA44" s="49">
        <f t="shared" si="11"/>
        <v>0</v>
      </c>
      <c r="AB44" s="48" t="str">
        <f>VLOOKUP($A44,Raw!$B$2:$DG$512,MATCH(NDPMS!AB$1,Raw!$B$1:$DG$1,0),0)</f>
        <v>7.19</v>
      </c>
      <c r="AC44" s="13"/>
      <c r="AD44" s="47" t="e">
        <f t="shared" si="12"/>
        <v>#DIV/0!</v>
      </c>
      <c r="AE44" s="47" t="e">
        <f t="shared" si="13"/>
        <v>#DIV/0!</v>
      </c>
      <c r="AF44" s="47">
        <f t="shared" si="14"/>
        <v>1.7975000000000001</v>
      </c>
      <c r="AG44" s="47" t="e">
        <f t="shared" si="15"/>
        <v>#DIV/0!</v>
      </c>
      <c r="AH44" s="47" t="e">
        <f t="shared" si="16"/>
        <v>#DIV/0!</v>
      </c>
      <c r="AI44" s="47" t="e">
        <f t="shared" si="17"/>
        <v>#DIV/0!</v>
      </c>
      <c r="AJ44" s="47">
        <f t="shared" si="18"/>
        <v>1.7975000000000001</v>
      </c>
    </row>
    <row r="45" spans="1:36" x14ac:dyDescent="0.3">
      <c r="A45" s="13" t="s">
        <v>967</v>
      </c>
      <c r="B45" s="51" t="str">
        <f>VLOOKUP($A45,Raw!$B$2:$DG$512,MATCH(NDPMS!B$1,Raw!$B$1:$DG$1,0),0)</f>
        <v>0</v>
      </c>
      <c r="C45" s="52" t="e">
        <f t="shared" si="0"/>
        <v>#DIV/0!</v>
      </c>
      <c r="D45" s="51" t="str">
        <f>VLOOKUP($A45,Raw!$B$2:$DG$512,MATCH(NDPMS!D$1,Raw!$B$1:$DG$1,0),0)</f>
        <v>0</v>
      </c>
      <c r="E45" s="52" t="e">
        <f t="shared" si="1"/>
        <v>#DIV/0!</v>
      </c>
      <c r="F45" s="51" t="str">
        <f>VLOOKUP($A45,Raw!$B$2:$DG$512,MATCH(NDPMS!F$1,Raw!$B$1:$DG$1,0),0)</f>
        <v>0</v>
      </c>
      <c r="G45" s="52" t="e">
        <f t="shared" si="2"/>
        <v>#DIV/0!</v>
      </c>
      <c r="H45" s="51" t="str">
        <f>VLOOKUP($A45,Raw!$B$2:$DG$512,MATCH(NDPMS!H$1,Raw!$B$1:$DG$1,0),0)</f>
        <v>0</v>
      </c>
      <c r="I45" s="52" t="e">
        <f t="shared" si="3"/>
        <v>#DIV/0!</v>
      </c>
      <c r="J45" s="51" t="str">
        <f>VLOOKUP($A45,Raw!$B$2:$DG$512,MATCH(NDPMS!J$1,Raw!$B$1:$DG$1,0),0)</f>
        <v>0</v>
      </c>
      <c r="K45" s="52" t="e">
        <f t="shared" si="4"/>
        <v>#DIV/0!</v>
      </c>
      <c r="L45" s="51" t="str">
        <f>VLOOKUP($A45,Raw!$B$2:$DG$512,MATCH(NDPMS!L$1,Raw!$B$1:$DG$1,0),0)</f>
        <v>0</v>
      </c>
      <c r="M45" s="52" t="e">
        <f t="shared" si="5"/>
        <v>#DIV/0!</v>
      </c>
      <c r="N45" s="51" t="str">
        <f>VLOOKUP($A45,Raw!$B$2:$DG$512,MATCH(NDPMS!N$1,Raw!$B$1:$DG$1,0),0)</f>
        <v>0</v>
      </c>
      <c r="O45" s="13"/>
      <c r="P45" s="48" t="str">
        <f>VLOOKUP($A45,Raw!$B$2:$DG$512,MATCH(NDPMS!P$1,Raw!$B$1:$DG$1,0),0)</f>
        <v>0</v>
      </c>
      <c r="Q45" s="49" t="e">
        <f t="shared" si="6"/>
        <v>#DIV/0!</v>
      </c>
      <c r="R45" s="48" t="str">
        <f>VLOOKUP($A45,Raw!$B$2:$DG$512,MATCH(NDPMS!R$1,Raw!$B$1:$DG$1,0),0)</f>
        <v>0</v>
      </c>
      <c r="S45" s="49" t="e">
        <f t="shared" si="7"/>
        <v>#DIV/0!</v>
      </c>
      <c r="T45" s="48" t="str">
        <f>VLOOKUP($A45,Raw!$B$2:$DG$512,MATCH(NDPMS!T$1,Raw!$B$1:$DG$1,0),0)</f>
        <v>0</v>
      </c>
      <c r="U45" s="49" t="e">
        <f t="shared" si="8"/>
        <v>#DIV/0!</v>
      </c>
      <c r="V45" s="48" t="str">
        <f>VLOOKUP($A45,Raw!$B$2:$DG$512,MATCH(NDPMS!V$1,Raw!$B$1:$DG$1,0),0)</f>
        <v>0</v>
      </c>
      <c r="W45" s="50" t="e">
        <f t="shared" si="9"/>
        <v>#DIV/0!</v>
      </c>
      <c r="X45" s="48" t="str">
        <f>VLOOKUP($A45,Raw!$B$2:$DG$512,MATCH(NDPMS!X$1,Raw!$B$1:$DG$1,0),0)</f>
        <v>0</v>
      </c>
      <c r="Y45" s="49" t="e">
        <f t="shared" si="10"/>
        <v>#DIV/0!</v>
      </c>
      <c r="Z45" s="48" t="str">
        <f>VLOOKUP($A45,Raw!$B$2:$DG$512,MATCH(NDPMS!Z$1,Raw!$B$1:$DG$1,0),0)</f>
        <v>0</v>
      </c>
      <c r="AA45" s="49" t="e">
        <f t="shared" si="11"/>
        <v>#DIV/0!</v>
      </c>
      <c r="AB45" s="48" t="str">
        <f>VLOOKUP($A45,Raw!$B$2:$DG$512,MATCH(NDPMS!AB$1,Raw!$B$1:$DG$1,0),0)</f>
        <v>0</v>
      </c>
      <c r="AC45" s="13"/>
      <c r="AD45" s="47" t="e">
        <f t="shared" si="12"/>
        <v>#DIV/0!</v>
      </c>
      <c r="AE45" s="47" t="e">
        <f t="shared" si="13"/>
        <v>#DIV/0!</v>
      </c>
      <c r="AF45" s="47" t="e">
        <f t="shared" si="14"/>
        <v>#DIV/0!</v>
      </c>
      <c r="AG45" s="47" t="e">
        <f t="shared" si="15"/>
        <v>#DIV/0!</v>
      </c>
      <c r="AH45" s="47" t="e">
        <f t="shared" si="16"/>
        <v>#DIV/0!</v>
      </c>
      <c r="AI45" s="47" t="e">
        <f t="shared" si="17"/>
        <v>#DIV/0!</v>
      </c>
      <c r="AJ45" s="47" t="e">
        <f t="shared" si="18"/>
        <v>#DIV/0!</v>
      </c>
    </row>
    <row r="46" spans="1:36" x14ac:dyDescent="0.3">
      <c r="A46" s="13" t="s">
        <v>976</v>
      </c>
      <c r="B46" s="51" t="str">
        <f>VLOOKUP($A46,Raw!$B$2:$DG$512,MATCH(NDPMS!B$1,Raw!$B$1:$DG$1,0),0)</f>
        <v>0</v>
      </c>
      <c r="C46" s="52" t="e">
        <f t="shared" si="0"/>
        <v>#DIV/0!</v>
      </c>
      <c r="D46" s="51" t="str">
        <f>VLOOKUP($A46,Raw!$B$2:$DG$512,MATCH(NDPMS!D$1,Raw!$B$1:$DG$1,0),0)</f>
        <v>0</v>
      </c>
      <c r="E46" s="52" t="e">
        <f t="shared" si="1"/>
        <v>#DIV/0!</v>
      </c>
      <c r="F46" s="51" t="str">
        <f>VLOOKUP($A46,Raw!$B$2:$DG$512,MATCH(NDPMS!F$1,Raw!$B$1:$DG$1,0),0)</f>
        <v>0</v>
      </c>
      <c r="G46" s="52" t="e">
        <f t="shared" si="2"/>
        <v>#DIV/0!</v>
      </c>
      <c r="H46" s="51" t="str">
        <f>VLOOKUP($A46,Raw!$B$2:$DG$512,MATCH(NDPMS!H$1,Raw!$B$1:$DG$1,0),0)</f>
        <v>0</v>
      </c>
      <c r="I46" s="52" t="e">
        <f t="shared" si="3"/>
        <v>#DIV/0!</v>
      </c>
      <c r="J46" s="51" t="str">
        <f>VLOOKUP($A46,Raw!$B$2:$DG$512,MATCH(NDPMS!J$1,Raw!$B$1:$DG$1,0),0)</f>
        <v>0</v>
      </c>
      <c r="K46" s="52" t="e">
        <f t="shared" si="4"/>
        <v>#DIV/0!</v>
      </c>
      <c r="L46" s="51" t="str">
        <f>VLOOKUP($A46,Raw!$B$2:$DG$512,MATCH(NDPMS!L$1,Raw!$B$1:$DG$1,0),0)</f>
        <v>0</v>
      </c>
      <c r="M46" s="52" t="e">
        <f t="shared" si="5"/>
        <v>#DIV/0!</v>
      </c>
      <c r="N46" s="51" t="str">
        <f>VLOOKUP($A46,Raw!$B$2:$DG$512,MATCH(NDPMS!N$1,Raw!$B$1:$DG$1,0),0)</f>
        <v>0</v>
      </c>
      <c r="O46" s="13"/>
      <c r="P46" s="48" t="str">
        <f>VLOOKUP($A46,Raw!$B$2:$DG$512,MATCH(NDPMS!P$1,Raw!$B$1:$DG$1,0),0)</f>
        <v>0</v>
      </c>
      <c r="Q46" s="49" t="e">
        <f t="shared" si="6"/>
        <v>#DIV/0!</v>
      </c>
      <c r="R46" s="48" t="str">
        <f>VLOOKUP($A46,Raw!$B$2:$DG$512,MATCH(NDPMS!R$1,Raw!$B$1:$DG$1,0),0)</f>
        <v>0</v>
      </c>
      <c r="S46" s="49" t="e">
        <f t="shared" si="7"/>
        <v>#DIV/0!</v>
      </c>
      <c r="T46" s="48" t="str">
        <f>VLOOKUP($A46,Raw!$B$2:$DG$512,MATCH(NDPMS!T$1,Raw!$B$1:$DG$1,0),0)</f>
        <v>0</v>
      </c>
      <c r="U46" s="49" t="e">
        <f t="shared" si="8"/>
        <v>#DIV/0!</v>
      </c>
      <c r="V46" s="48" t="str">
        <f>VLOOKUP($A46,Raw!$B$2:$DG$512,MATCH(NDPMS!V$1,Raw!$B$1:$DG$1,0),0)</f>
        <v>0</v>
      </c>
      <c r="W46" s="50" t="e">
        <f t="shared" si="9"/>
        <v>#DIV/0!</v>
      </c>
      <c r="X46" s="48" t="str">
        <f>VLOOKUP($A46,Raw!$B$2:$DG$512,MATCH(NDPMS!X$1,Raw!$B$1:$DG$1,0),0)</f>
        <v>0</v>
      </c>
      <c r="Y46" s="49" t="e">
        <f t="shared" si="10"/>
        <v>#DIV/0!</v>
      </c>
      <c r="Z46" s="48" t="str">
        <f>VLOOKUP($A46,Raw!$B$2:$DG$512,MATCH(NDPMS!Z$1,Raw!$B$1:$DG$1,0),0)</f>
        <v>0</v>
      </c>
      <c r="AA46" s="49" t="e">
        <f t="shared" si="11"/>
        <v>#DIV/0!</v>
      </c>
      <c r="AB46" s="48" t="str">
        <f>VLOOKUP($A46,Raw!$B$2:$DG$512,MATCH(NDPMS!AB$1,Raw!$B$1:$DG$1,0),0)</f>
        <v>0</v>
      </c>
      <c r="AC46" s="13"/>
      <c r="AD46" s="47" t="e">
        <f t="shared" si="12"/>
        <v>#DIV/0!</v>
      </c>
      <c r="AE46" s="47" t="e">
        <f t="shared" si="13"/>
        <v>#DIV/0!</v>
      </c>
      <c r="AF46" s="47" t="e">
        <f t="shared" si="14"/>
        <v>#DIV/0!</v>
      </c>
      <c r="AG46" s="47" t="e">
        <f t="shared" si="15"/>
        <v>#DIV/0!</v>
      </c>
      <c r="AH46" s="47" t="e">
        <f t="shared" si="16"/>
        <v>#DIV/0!</v>
      </c>
      <c r="AI46" s="47" t="e">
        <f t="shared" si="17"/>
        <v>#DIV/0!</v>
      </c>
      <c r="AJ46" s="47" t="e">
        <f t="shared" si="18"/>
        <v>#DIV/0!</v>
      </c>
    </row>
    <row r="47" spans="1:36" x14ac:dyDescent="0.3">
      <c r="A47" s="13" t="s">
        <v>997</v>
      </c>
      <c r="B47" s="51" t="str">
        <f>VLOOKUP($A47,Raw!$B$2:$DG$512,MATCH(NDPMS!B$1,Raw!$B$1:$DG$1,0),0)</f>
        <v>0</v>
      </c>
      <c r="C47" s="52" t="e">
        <f t="shared" si="0"/>
        <v>#DIV/0!</v>
      </c>
      <c r="D47" s="51" t="str">
        <f>VLOOKUP($A47,Raw!$B$2:$DG$512,MATCH(NDPMS!D$1,Raw!$B$1:$DG$1,0),0)</f>
        <v>0</v>
      </c>
      <c r="E47" s="52" t="e">
        <f t="shared" si="1"/>
        <v>#DIV/0!</v>
      </c>
      <c r="F47" s="51" t="str">
        <f>VLOOKUP($A47,Raw!$B$2:$DG$512,MATCH(NDPMS!F$1,Raw!$B$1:$DG$1,0),0)</f>
        <v>0</v>
      </c>
      <c r="G47" s="52" t="e">
        <f t="shared" si="2"/>
        <v>#DIV/0!</v>
      </c>
      <c r="H47" s="51" t="str">
        <f>VLOOKUP($A47,Raw!$B$2:$DG$512,MATCH(NDPMS!H$1,Raw!$B$1:$DG$1,0),0)</f>
        <v>0</v>
      </c>
      <c r="I47" s="52" t="e">
        <f t="shared" si="3"/>
        <v>#DIV/0!</v>
      </c>
      <c r="J47" s="51" t="str">
        <f>VLOOKUP($A47,Raw!$B$2:$DG$512,MATCH(NDPMS!J$1,Raw!$B$1:$DG$1,0),0)</f>
        <v>0</v>
      </c>
      <c r="K47" s="52" t="e">
        <f t="shared" si="4"/>
        <v>#DIV/0!</v>
      </c>
      <c r="L47" s="51" t="str">
        <f>VLOOKUP($A47,Raw!$B$2:$DG$512,MATCH(NDPMS!L$1,Raw!$B$1:$DG$1,0),0)</f>
        <v>0</v>
      </c>
      <c r="M47" s="52" t="e">
        <f t="shared" si="5"/>
        <v>#DIV/0!</v>
      </c>
      <c r="N47" s="51" t="str">
        <f>VLOOKUP($A47,Raw!$B$2:$DG$512,MATCH(NDPMS!N$1,Raw!$B$1:$DG$1,0),0)</f>
        <v>0</v>
      </c>
      <c r="O47" s="13"/>
      <c r="P47" s="48" t="str">
        <f>VLOOKUP($A47,Raw!$B$2:$DG$512,MATCH(NDPMS!P$1,Raw!$B$1:$DG$1,0),0)</f>
        <v>0</v>
      </c>
      <c r="Q47" s="49" t="e">
        <f t="shared" si="6"/>
        <v>#DIV/0!</v>
      </c>
      <c r="R47" s="48" t="str">
        <f>VLOOKUP($A47,Raw!$B$2:$DG$512,MATCH(NDPMS!R$1,Raw!$B$1:$DG$1,0),0)</f>
        <v>0</v>
      </c>
      <c r="S47" s="49" t="e">
        <f t="shared" si="7"/>
        <v>#DIV/0!</v>
      </c>
      <c r="T47" s="48" t="str">
        <f>VLOOKUP($A47,Raw!$B$2:$DG$512,MATCH(NDPMS!T$1,Raw!$B$1:$DG$1,0),0)</f>
        <v>0</v>
      </c>
      <c r="U47" s="49" t="e">
        <f t="shared" si="8"/>
        <v>#DIV/0!</v>
      </c>
      <c r="V47" s="48" t="str">
        <f>VLOOKUP($A47,Raw!$B$2:$DG$512,MATCH(NDPMS!V$1,Raw!$B$1:$DG$1,0),0)</f>
        <v>0</v>
      </c>
      <c r="W47" s="50" t="e">
        <f t="shared" si="9"/>
        <v>#DIV/0!</v>
      </c>
      <c r="X47" s="48" t="str">
        <f>VLOOKUP($A47,Raw!$B$2:$DG$512,MATCH(NDPMS!X$1,Raw!$B$1:$DG$1,0),0)</f>
        <v>0</v>
      </c>
      <c r="Y47" s="49" t="e">
        <f t="shared" si="10"/>
        <v>#DIV/0!</v>
      </c>
      <c r="Z47" s="48" t="str">
        <f>VLOOKUP($A47,Raw!$B$2:$DG$512,MATCH(NDPMS!Z$1,Raw!$B$1:$DG$1,0),0)</f>
        <v>0</v>
      </c>
      <c r="AA47" s="49" t="e">
        <f t="shared" si="11"/>
        <v>#DIV/0!</v>
      </c>
      <c r="AB47" s="48" t="str">
        <f>VLOOKUP($A47,Raw!$B$2:$DG$512,MATCH(NDPMS!AB$1,Raw!$B$1:$DG$1,0),0)</f>
        <v>0</v>
      </c>
      <c r="AC47" s="13"/>
      <c r="AD47" s="47" t="e">
        <f t="shared" si="12"/>
        <v>#DIV/0!</v>
      </c>
      <c r="AE47" s="47" t="e">
        <f t="shared" si="13"/>
        <v>#DIV/0!</v>
      </c>
      <c r="AF47" s="47" t="e">
        <f t="shared" si="14"/>
        <v>#DIV/0!</v>
      </c>
      <c r="AG47" s="47" t="e">
        <f t="shared" si="15"/>
        <v>#DIV/0!</v>
      </c>
      <c r="AH47" s="47" t="e">
        <f t="shared" si="16"/>
        <v>#DIV/0!</v>
      </c>
      <c r="AI47" s="47" t="e">
        <f t="shared" si="17"/>
        <v>#DIV/0!</v>
      </c>
      <c r="AJ47" s="47" t="e">
        <f t="shared" si="18"/>
        <v>#DIV/0!</v>
      </c>
    </row>
    <row r="48" spans="1:36" x14ac:dyDescent="0.3">
      <c r="A48" s="13" t="s">
        <v>1016</v>
      </c>
      <c r="B48" s="51" t="str">
        <f>VLOOKUP($A48,Raw!$B$2:$DG$512,MATCH(NDPMS!B$1,Raw!$B$1:$DG$1,0),0)</f>
        <v>0</v>
      </c>
      <c r="C48" s="52" t="e">
        <f t="shared" si="0"/>
        <v>#DIV/0!</v>
      </c>
      <c r="D48" s="51" t="str">
        <f>VLOOKUP($A48,Raw!$B$2:$DG$512,MATCH(NDPMS!D$1,Raw!$B$1:$DG$1,0),0)</f>
        <v>0</v>
      </c>
      <c r="E48" s="52" t="e">
        <f t="shared" si="1"/>
        <v>#DIV/0!</v>
      </c>
      <c r="F48" s="51" t="str">
        <f>VLOOKUP($A48,Raw!$B$2:$DG$512,MATCH(NDPMS!F$1,Raw!$B$1:$DG$1,0),0)</f>
        <v>0</v>
      </c>
      <c r="G48" s="52" t="e">
        <f t="shared" si="2"/>
        <v>#DIV/0!</v>
      </c>
      <c r="H48" s="51" t="str">
        <f>VLOOKUP($A48,Raw!$B$2:$DG$512,MATCH(NDPMS!H$1,Raw!$B$1:$DG$1,0),0)</f>
        <v>0</v>
      </c>
      <c r="I48" s="52" t="e">
        <f t="shared" si="3"/>
        <v>#DIV/0!</v>
      </c>
      <c r="J48" s="51" t="str">
        <f>VLOOKUP($A48,Raw!$B$2:$DG$512,MATCH(NDPMS!J$1,Raw!$B$1:$DG$1,0),0)</f>
        <v>0</v>
      </c>
      <c r="K48" s="52" t="e">
        <f t="shared" si="4"/>
        <v>#DIV/0!</v>
      </c>
      <c r="L48" s="51" t="str">
        <f>VLOOKUP($A48,Raw!$B$2:$DG$512,MATCH(NDPMS!L$1,Raw!$B$1:$DG$1,0),0)</f>
        <v>0</v>
      </c>
      <c r="M48" s="52" t="e">
        <f t="shared" si="5"/>
        <v>#DIV/0!</v>
      </c>
      <c r="N48" s="51" t="str">
        <f>VLOOKUP($A48,Raw!$B$2:$DG$512,MATCH(NDPMS!N$1,Raw!$B$1:$DG$1,0),0)</f>
        <v>0</v>
      </c>
      <c r="O48" s="13"/>
      <c r="P48" s="48" t="str">
        <f>VLOOKUP($A48,Raw!$B$2:$DG$512,MATCH(NDPMS!P$1,Raw!$B$1:$DG$1,0),0)</f>
        <v>0</v>
      </c>
      <c r="Q48" s="49" t="e">
        <f t="shared" si="6"/>
        <v>#DIV/0!</v>
      </c>
      <c r="R48" s="48" t="str">
        <f>VLOOKUP($A48,Raw!$B$2:$DG$512,MATCH(NDPMS!R$1,Raw!$B$1:$DG$1,0),0)</f>
        <v>0</v>
      </c>
      <c r="S48" s="49" t="e">
        <f t="shared" si="7"/>
        <v>#DIV/0!</v>
      </c>
      <c r="T48" s="48" t="str">
        <f>VLOOKUP($A48,Raw!$B$2:$DG$512,MATCH(NDPMS!T$1,Raw!$B$1:$DG$1,0),0)</f>
        <v>0</v>
      </c>
      <c r="U48" s="49" t="e">
        <f t="shared" si="8"/>
        <v>#DIV/0!</v>
      </c>
      <c r="V48" s="48" t="str">
        <f>VLOOKUP($A48,Raw!$B$2:$DG$512,MATCH(NDPMS!V$1,Raw!$B$1:$DG$1,0),0)</f>
        <v>0</v>
      </c>
      <c r="W48" s="50" t="e">
        <f t="shared" si="9"/>
        <v>#DIV/0!</v>
      </c>
      <c r="X48" s="48" t="str">
        <f>VLOOKUP($A48,Raw!$B$2:$DG$512,MATCH(NDPMS!X$1,Raw!$B$1:$DG$1,0),0)</f>
        <v>0</v>
      </c>
      <c r="Y48" s="49" t="e">
        <f t="shared" si="10"/>
        <v>#DIV/0!</v>
      </c>
      <c r="Z48" s="48" t="str">
        <f>VLOOKUP($A48,Raw!$B$2:$DG$512,MATCH(NDPMS!Z$1,Raw!$B$1:$DG$1,0),0)</f>
        <v>0</v>
      </c>
      <c r="AA48" s="49" t="e">
        <f t="shared" si="11"/>
        <v>#DIV/0!</v>
      </c>
      <c r="AB48" s="48" t="str">
        <f>VLOOKUP($A48,Raw!$B$2:$DG$512,MATCH(NDPMS!AB$1,Raw!$B$1:$DG$1,0),0)</f>
        <v>0</v>
      </c>
      <c r="AC48" s="13"/>
      <c r="AD48" s="47" t="e">
        <f t="shared" si="12"/>
        <v>#DIV/0!</v>
      </c>
      <c r="AE48" s="47" t="e">
        <f t="shared" si="13"/>
        <v>#DIV/0!</v>
      </c>
      <c r="AF48" s="47" t="e">
        <f t="shared" si="14"/>
        <v>#DIV/0!</v>
      </c>
      <c r="AG48" s="47" t="e">
        <f t="shared" si="15"/>
        <v>#DIV/0!</v>
      </c>
      <c r="AH48" s="47" t="e">
        <f t="shared" si="16"/>
        <v>#DIV/0!</v>
      </c>
      <c r="AI48" s="47" t="e">
        <f t="shared" si="17"/>
        <v>#DIV/0!</v>
      </c>
      <c r="AJ48" s="47" t="e">
        <f t="shared" si="18"/>
        <v>#DIV/0!</v>
      </c>
    </row>
    <row r="49" spans="1:36" x14ac:dyDescent="0.3">
      <c r="A49" s="13" t="s">
        <v>1034</v>
      </c>
      <c r="B49" s="51" t="str">
        <f>VLOOKUP($A49,Raw!$B$2:$DG$512,MATCH(NDPMS!B$1,Raw!$B$1:$DG$1,0),0)</f>
        <v>0</v>
      </c>
      <c r="C49" s="52">
        <f t="shared" si="0"/>
        <v>0</v>
      </c>
      <c r="D49" s="51" t="str">
        <f>VLOOKUP($A49,Raw!$B$2:$DG$512,MATCH(NDPMS!D$1,Raw!$B$1:$DG$1,0),0)</f>
        <v>3</v>
      </c>
      <c r="E49" s="52">
        <f t="shared" si="1"/>
        <v>2.5000000000000001E-2</v>
      </c>
      <c r="F49" s="51" t="str">
        <f>VLOOKUP($A49,Raw!$B$2:$DG$512,MATCH(NDPMS!F$1,Raw!$B$1:$DG$1,0),0)</f>
        <v>96</v>
      </c>
      <c r="G49" s="52">
        <f t="shared" si="2"/>
        <v>0.8</v>
      </c>
      <c r="H49" s="51" t="str">
        <f>VLOOKUP($A49,Raw!$B$2:$DG$512,MATCH(NDPMS!H$1,Raw!$B$1:$DG$1,0),0)</f>
        <v>21</v>
      </c>
      <c r="I49" s="52">
        <f t="shared" si="3"/>
        <v>0.17499999999999999</v>
      </c>
      <c r="J49" s="51" t="str">
        <f>VLOOKUP($A49,Raw!$B$2:$DG$512,MATCH(NDPMS!J$1,Raw!$B$1:$DG$1,0),0)</f>
        <v>0</v>
      </c>
      <c r="K49" s="52">
        <f t="shared" si="4"/>
        <v>0</v>
      </c>
      <c r="L49" s="51" t="str">
        <f>VLOOKUP($A49,Raw!$B$2:$DG$512,MATCH(NDPMS!L$1,Raw!$B$1:$DG$1,0),0)</f>
        <v>0</v>
      </c>
      <c r="M49" s="52">
        <f t="shared" si="5"/>
        <v>0</v>
      </c>
      <c r="N49" s="51" t="str">
        <f>VLOOKUP($A49,Raw!$B$2:$DG$512,MATCH(NDPMS!N$1,Raw!$B$1:$DG$1,0),0)</f>
        <v>120</v>
      </c>
      <c r="O49" s="13"/>
      <c r="P49" s="48" t="str">
        <f>VLOOKUP($A49,Raw!$B$2:$DG$512,MATCH(NDPMS!P$1,Raw!$B$1:$DG$1,0),0)</f>
        <v>0</v>
      </c>
      <c r="Q49" s="49">
        <f t="shared" si="6"/>
        <v>0</v>
      </c>
      <c r="R49" s="48" t="str">
        <f>VLOOKUP($A49,Raw!$B$2:$DG$512,MATCH(NDPMS!R$1,Raw!$B$1:$DG$1,0),0)</f>
        <v>7.17</v>
      </c>
      <c r="S49" s="49">
        <f t="shared" si="7"/>
        <v>4.2995922283521233E-2</v>
      </c>
      <c r="T49" s="48" t="str">
        <f>VLOOKUP($A49,Raw!$B$2:$DG$512,MATCH(NDPMS!T$1,Raw!$B$1:$DG$1,0),0)</f>
        <v>134.87</v>
      </c>
      <c r="U49" s="49">
        <f t="shared" si="8"/>
        <v>0.80876709042935968</v>
      </c>
      <c r="V49" s="48" t="str">
        <f>VLOOKUP($A49,Raw!$B$2:$DG$512,MATCH(NDPMS!V$1,Raw!$B$1:$DG$1,0),0)</f>
        <v>24.72</v>
      </c>
      <c r="W49" s="50">
        <f t="shared" si="9"/>
        <v>0.1482369872871192</v>
      </c>
      <c r="X49" s="48" t="str">
        <f>VLOOKUP($A49,Raw!$B$2:$DG$512,MATCH(NDPMS!X$1,Raw!$B$1:$DG$1,0),0)</f>
        <v>0</v>
      </c>
      <c r="Y49" s="49">
        <f t="shared" si="10"/>
        <v>0</v>
      </c>
      <c r="Z49" s="48" t="str">
        <f>VLOOKUP($A49,Raw!$B$2:$DG$512,MATCH(NDPMS!Z$1,Raw!$B$1:$DG$1,0),0)</f>
        <v>0</v>
      </c>
      <c r="AA49" s="49">
        <f t="shared" si="11"/>
        <v>0</v>
      </c>
      <c r="AB49" s="48" t="str">
        <f>VLOOKUP($A49,Raw!$B$2:$DG$512,MATCH(NDPMS!AB$1,Raw!$B$1:$DG$1,0),0)</f>
        <v>166.76</v>
      </c>
      <c r="AC49" s="13"/>
      <c r="AD49" s="47" t="e">
        <f t="shared" si="12"/>
        <v>#DIV/0!</v>
      </c>
      <c r="AE49" s="47">
        <f t="shared" si="13"/>
        <v>2.39</v>
      </c>
      <c r="AF49" s="47">
        <f t="shared" si="14"/>
        <v>1.4048958333333335</v>
      </c>
      <c r="AG49" s="47">
        <f t="shared" si="15"/>
        <v>1.177142857142857</v>
      </c>
      <c r="AH49" s="47" t="e">
        <f t="shared" si="16"/>
        <v>#DIV/0!</v>
      </c>
      <c r="AI49" s="47" t="e">
        <f t="shared" si="17"/>
        <v>#DIV/0!</v>
      </c>
      <c r="AJ49" s="47">
        <f t="shared" si="18"/>
        <v>1.3896666666666666</v>
      </c>
    </row>
    <row r="50" spans="1:36" x14ac:dyDescent="0.3">
      <c r="A50" s="13" t="s">
        <v>1075</v>
      </c>
      <c r="B50" s="51" t="str">
        <f>VLOOKUP($A50,Raw!$B$2:$DG$512,MATCH(NDPMS!B$1,Raw!$B$1:$DG$1,0),0)</f>
        <v>0</v>
      </c>
      <c r="C50" s="52" t="e">
        <f t="shared" si="0"/>
        <v>#DIV/0!</v>
      </c>
      <c r="D50" s="51" t="str">
        <f>VLOOKUP($A50,Raw!$B$2:$DG$512,MATCH(NDPMS!D$1,Raw!$B$1:$DG$1,0),0)</f>
        <v>0</v>
      </c>
      <c r="E50" s="52" t="e">
        <f t="shared" si="1"/>
        <v>#DIV/0!</v>
      </c>
      <c r="F50" s="51" t="str">
        <f>VLOOKUP($A50,Raw!$B$2:$DG$512,MATCH(NDPMS!F$1,Raw!$B$1:$DG$1,0),0)</f>
        <v>0</v>
      </c>
      <c r="G50" s="52" t="e">
        <f t="shared" si="2"/>
        <v>#DIV/0!</v>
      </c>
      <c r="H50" s="51" t="str">
        <f>VLOOKUP($A50,Raw!$B$2:$DG$512,MATCH(NDPMS!H$1,Raw!$B$1:$DG$1,0),0)</f>
        <v>0</v>
      </c>
      <c r="I50" s="52" t="e">
        <f t="shared" si="3"/>
        <v>#DIV/0!</v>
      </c>
      <c r="J50" s="51" t="str">
        <f>VLOOKUP($A50,Raw!$B$2:$DG$512,MATCH(NDPMS!J$1,Raw!$B$1:$DG$1,0),0)</f>
        <v>0</v>
      </c>
      <c r="K50" s="52" t="e">
        <f t="shared" si="4"/>
        <v>#DIV/0!</v>
      </c>
      <c r="L50" s="51" t="str">
        <f>VLOOKUP($A50,Raw!$B$2:$DG$512,MATCH(NDPMS!L$1,Raw!$B$1:$DG$1,0),0)</f>
        <v>0</v>
      </c>
      <c r="M50" s="52" t="e">
        <f t="shared" si="5"/>
        <v>#DIV/0!</v>
      </c>
      <c r="N50" s="51" t="str">
        <f>VLOOKUP($A50,Raw!$B$2:$DG$512,MATCH(NDPMS!N$1,Raw!$B$1:$DG$1,0),0)</f>
        <v>0</v>
      </c>
      <c r="O50" s="13"/>
      <c r="P50" s="48" t="str">
        <f>VLOOKUP($A50,Raw!$B$2:$DG$512,MATCH(NDPMS!P$1,Raw!$B$1:$DG$1,0),0)</f>
        <v>0</v>
      </c>
      <c r="Q50" s="49" t="e">
        <f t="shared" si="6"/>
        <v>#DIV/0!</v>
      </c>
      <c r="R50" s="48" t="str">
        <f>VLOOKUP($A50,Raw!$B$2:$DG$512,MATCH(NDPMS!R$1,Raw!$B$1:$DG$1,0),0)</f>
        <v>0</v>
      </c>
      <c r="S50" s="49" t="e">
        <f t="shared" si="7"/>
        <v>#DIV/0!</v>
      </c>
      <c r="T50" s="48" t="str">
        <f>VLOOKUP($A50,Raw!$B$2:$DG$512,MATCH(NDPMS!T$1,Raw!$B$1:$DG$1,0),0)</f>
        <v>0</v>
      </c>
      <c r="U50" s="49" t="e">
        <f t="shared" si="8"/>
        <v>#DIV/0!</v>
      </c>
      <c r="V50" s="48" t="str">
        <f>VLOOKUP($A50,Raw!$B$2:$DG$512,MATCH(NDPMS!V$1,Raw!$B$1:$DG$1,0),0)</f>
        <v>0</v>
      </c>
      <c r="W50" s="50" t="e">
        <f t="shared" si="9"/>
        <v>#DIV/0!</v>
      </c>
      <c r="X50" s="48" t="str">
        <f>VLOOKUP($A50,Raw!$B$2:$DG$512,MATCH(NDPMS!X$1,Raw!$B$1:$DG$1,0),0)</f>
        <v>0</v>
      </c>
      <c r="Y50" s="49" t="e">
        <f t="shared" si="10"/>
        <v>#DIV/0!</v>
      </c>
      <c r="Z50" s="48" t="str">
        <f>VLOOKUP($A50,Raw!$B$2:$DG$512,MATCH(NDPMS!Z$1,Raw!$B$1:$DG$1,0),0)</f>
        <v>0</v>
      </c>
      <c r="AA50" s="49" t="e">
        <f t="shared" si="11"/>
        <v>#DIV/0!</v>
      </c>
      <c r="AB50" s="48" t="str">
        <f>VLOOKUP($A50,Raw!$B$2:$DG$512,MATCH(NDPMS!AB$1,Raw!$B$1:$DG$1,0),0)</f>
        <v>0</v>
      </c>
      <c r="AC50" s="13"/>
      <c r="AD50" s="47" t="e">
        <f t="shared" si="12"/>
        <v>#DIV/0!</v>
      </c>
      <c r="AE50" s="47" t="e">
        <f t="shared" si="13"/>
        <v>#DIV/0!</v>
      </c>
      <c r="AF50" s="47" t="e">
        <f t="shared" si="14"/>
        <v>#DIV/0!</v>
      </c>
      <c r="AG50" s="47" t="e">
        <f t="shared" si="15"/>
        <v>#DIV/0!</v>
      </c>
      <c r="AH50" s="47" t="e">
        <f t="shared" si="16"/>
        <v>#DIV/0!</v>
      </c>
      <c r="AI50" s="47" t="e">
        <f t="shared" si="17"/>
        <v>#DIV/0!</v>
      </c>
      <c r="AJ50" s="47" t="e">
        <f t="shared" si="18"/>
        <v>#DIV/0!</v>
      </c>
    </row>
    <row r="51" spans="1:36" x14ac:dyDescent="0.3">
      <c r="A51" s="13" t="s">
        <v>1095</v>
      </c>
      <c r="B51" s="51" t="str">
        <f>VLOOKUP($A51,Raw!$B$2:$DG$512,MATCH(NDPMS!B$1,Raw!$B$1:$DG$1,0),0)</f>
        <v>0</v>
      </c>
      <c r="C51" s="52" t="e">
        <f t="shared" si="0"/>
        <v>#DIV/0!</v>
      </c>
      <c r="D51" s="51" t="str">
        <f>VLOOKUP($A51,Raw!$B$2:$DG$512,MATCH(NDPMS!D$1,Raw!$B$1:$DG$1,0),0)</f>
        <v>0</v>
      </c>
      <c r="E51" s="52" t="e">
        <f t="shared" si="1"/>
        <v>#DIV/0!</v>
      </c>
      <c r="F51" s="51" t="str">
        <f>VLOOKUP($A51,Raw!$B$2:$DG$512,MATCH(NDPMS!F$1,Raw!$B$1:$DG$1,0),0)</f>
        <v>0</v>
      </c>
      <c r="G51" s="52" t="e">
        <f t="shared" si="2"/>
        <v>#DIV/0!</v>
      </c>
      <c r="H51" s="51" t="str">
        <f>VLOOKUP($A51,Raw!$B$2:$DG$512,MATCH(NDPMS!H$1,Raw!$B$1:$DG$1,0),0)</f>
        <v>0</v>
      </c>
      <c r="I51" s="52" t="e">
        <f t="shared" si="3"/>
        <v>#DIV/0!</v>
      </c>
      <c r="J51" s="51" t="str">
        <f>VLOOKUP($A51,Raw!$B$2:$DG$512,MATCH(NDPMS!J$1,Raw!$B$1:$DG$1,0),0)</f>
        <v>0</v>
      </c>
      <c r="K51" s="52" t="e">
        <f t="shared" si="4"/>
        <v>#DIV/0!</v>
      </c>
      <c r="L51" s="51" t="str">
        <f>VLOOKUP($A51,Raw!$B$2:$DG$512,MATCH(NDPMS!L$1,Raw!$B$1:$DG$1,0),0)</f>
        <v>0</v>
      </c>
      <c r="M51" s="52" t="e">
        <f t="shared" si="5"/>
        <v>#DIV/0!</v>
      </c>
      <c r="N51" s="51" t="str">
        <f>VLOOKUP($A51,Raw!$B$2:$DG$512,MATCH(NDPMS!N$1,Raw!$B$1:$DG$1,0),0)</f>
        <v>0</v>
      </c>
      <c r="O51" s="13"/>
      <c r="P51" s="48" t="str">
        <f>VLOOKUP($A51,Raw!$B$2:$DG$512,MATCH(NDPMS!P$1,Raw!$B$1:$DG$1,0),0)</f>
        <v>0</v>
      </c>
      <c r="Q51" s="49" t="e">
        <f t="shared" si="6"/>
        <v>#DIV/0!</v>
      </c>
      <c r="R51" s="48" t="str">
        <f>VLOOKUP($A51,Raw!$B$2:$DG$512,MATCH(NDPMS!R$1,Raw!$B$1:$DG$1,0),0)</f>
        <v>0</v>
      </c>
      <c r="S51" s="49" t="e">
        <f t="shared" si="7"/>
        <v>#DIV/0!</v>
      </c>
      <c r="T51" s="48" t="str">
        <f>VLOOKUP($A51,Raw!$B$2:$DG$512,MATCH(NDPMS!T$1,Raw!$B$1:$DG$1,0),0)</f>
        <v>0</v>
      </c>
      <c r="U51" s="49" t="e">
        <f t="shared" si="8"/>
        <v>#DIV/0!</v>
      </c>
      <c r="V51" s="48" t="str">
        <f>VLOOKUP($A51,Raw!$B$2:$DG$512,MATCH(NDPMS!V$1,Raw!$B$1:$DG$1,0),0)</f>
        <v>0</v>
      </c>
      <c r="W51" s="50" t="e">
        <f t="shared" si="9"/>
        <v>#DIV/0!</v>
      </c>
      <c r="X51" s="48" t="str">
        <f>VLOOKUP($A51,Raw!$B$2:$DG$512,MATCH(NDPMS!X$1,Raw!$B$1:$DG$1,0),0)</f>
        <v>0</v>
      </c>
      <c r="Y51" s="49" t="e">
        <f t="shared" si="10"/>
        <v>#DIV/0!</v>
      </c>
      <c r="Z51" s="48" t="str">
        <f>VLOOKUP($A51,Raw!$B$2:$DG$512,MATCH(NDPMS!Z$1,Raw!$B$1:$DG$1,0),0)</f>
        <v>0</v>
      </c>
      <c r="AA51" s="49" t="e">
        <f t="shared" si="11"/>
        <v>#DIV/0!</v>
      </c>
      <c r="AB51" s="48" t="str">
        <f>VLOOKUP($A51,Raw!$B$2:$DG$512,MATCH(NDPMS!AB$1,Raw!$B$1:$DG$1,0),0)</f>
        <v>0</v>
      </c>
      <c r="AC51" s="13"/>
      <c r="AD51" s="47" t="e">
        <f t="shared" si="12"/>
        <v>#DIV/0!</v>
      </c>
      <c r="AE51" s="47" t="e">
        <f t="shared" si="13"/>
        <v>#DIV/0!</v>
      </c>
      <c r="AF51" s="47" t="e">
        <f t="shared" si="14"/>
        <v>#DIV/0!</v>
      </c>
      <c r="AG51" s="47" t="e">
        <f t="shared" si="15"/>
        <v>#DIV/0!</v>
      </c>
      <c r="AH51" s="47" t="e">
        <f t="shared" si="16"/>
        <v>#DIV/0!</v>
      </c>
      <c r="AI51" s="47" t="e">
        <f t="shared" si="17"/>
        <v>#DIV/0!</v>
      </c>
      <c r="AJ51" s="47" t="e">
        <f t="shared" si="18"/>
        <v>#DIV/0!</v>
      </c>
    </row>
    <row r="52" spans="1:36" x14ac:dyDescent="0.3">
      <c r="A52" s="13" t="s">
        <v>1109</v>
      </c>
      <c r="B52" s="51" t="str">
        <f>VLOOKUP($A52,Raw!$B$2:$DG$512,MATCH(NDPMS!B$1,Raw!$B$1:$DG$1,0),0)</f>
        <v>0</v>
      </c>
      <c r="C52" s="52" t="e">
        <f t="shared" si="0"/>
        <v>#DIV/0!</v>
      </c>
      <c r="D52" s="51" t="str">
        <f>VLOOKUP($A52,Raw!$B$2:$DG$512,MATCH(NDPMS!D$1,Raw!$B$1:$DG$1,0),0)</f>
        <v>0</v>
      </c>
      <c r="E52" s="52" t="e">
        <f t="shared" si="1"/>
        <v>#DIV/0!</v>
      </c>
      <c r="F52" s="51" t="str">
        <f>VLOOKUP($A52,Raw!$B$2:$DG$512,MATCH(NDPMS!F$1,Raw!$B$1:$DG$1,0),0)</f>
        <v>0</v>
      </c>
      <c r="G52" s="52" t="e">
        <f t="shared" si="2"/>
        <v>#DIV/0!</v>
      </c>
      <c r="H52" s="51" t="str">
        <f>VLOOKUP($A52,Raw!$B$2:$DG$512,MATCH(NDPMS!H$1,Raw!$B$1:$DG$1,0),0)</f>
        <v>0</v>
      </c>
      <c r="I52" s="52" t="e">
        <f t="shared" si="3"/>
        <v>#DIV/0!</v>
      </c>
      <c r="J52" s="51" t="str">
        <f>VLOOKUP($A52,Raw!$B$2:$DG$512,MATCH(NDPMS!J$1,Raw!$B$1:$DG$1,0),0)</f>
        <v>0</v>
      </c>
      <c r="K52" s="52" t="e">
        <f t="shared" si="4"/>
        <v>#DIV/0!</v>
      </c>
      <c r="L52" s="51" t="str">
        <f>VLOOKUP($A52,Raw!$B$2:$DG$512,MATCH(NDPMS!L$1,Raw!$B$1:$DG$1,0),0)</f>
        <v>0</v>
      </c>
      <c r="M52" s="52" t="e">
        <f t="shared" si="5"/>
        <v>#DIV/0!</v>
      </c>
      <c r="N52" s="51" t="str">
        <f>VLOOKUP($A52,Raw!$B$2:$DG$512,MATCH(NDPMS!N$1,Raw!$B$1:$DG$1,0),0)</f>
        <v>0</v>
      </c>
      <c r="O52" s="13"/>
      <c r="P52" s="48" t="str">
        <f>VLOOKUP($A52,Raw!$B$2:$DG$512,MATCH(NDPMS!P$1,Raw!$B$1:$DG$1,0),0)</f>
        <v>0</v>
      </c>
      <c r="Q52" s="49" t="e">
        <f t="shared" si="6"/>
        <v>#DIV/0!</v>
      </c>
      <c r="R52" s="48" t="str">
        <f>VLOOKUP($A52,Raw!$B$2:$DG$512,MATCH(NDPMS!R$1,Raw!$B$1:$DG$1,0),0)</f>
        <v>0</v>
      </c>
      <c r="S52" s="49" t="e">
        <f t="shared" si="7"/>
        <v>#DIV/0!</v>
      </c>
      <c r="T52" s="48" t="str">
        <f>VLOOKUP($A52,Raw!$B$2:$DG$512,MATCH(NDPMS!T$1,Raw!$B$1:$DG$1,0),0)</f>
        <v>0</v>
      </c>
      <c r="U52" s="49" t="e">
        <f t="shared" si="8"/>
        <v>#DIV/0!</v>
      </c>
      <c r="V52" s="48" t="str">
        <f>VLOOKUP($A52,Raw!$B$2:$DG$512,MATCH(NDPMS!V$1,Raw!$B$1:$DG$1,0),0)</f>
        <v>0</v>
      </c>
      <c r="W52" s="50" t="e">
        <f t="shared" si="9"/>
        <v>#DIV/0!</v>
      </c>
      <c r="X52" s="48" t="str">
        <f>VLOOKUP($A52,Raw!$B$2:$DG$512,MATCH(NDPMS!X$1,Raw!$B$1:$DG$1,0),0)</f>
        <v>0</v>
      </c>
      <c r="Y52" s="49" t="e">
        <f t="shared" si="10"/>
        <v>#DIV/0!</v>
      </c>
      <c r="Z52" s="48" t="str">
        <f>VLOOKUP($A52,Raw!$B$2:$DG$512,MATCH(NDPMS!Z$1,Raw!$B$1:$DG$1,0),0)</f>
        <v>0</v>
      </c>
      <c r="AA52" s="49" t="e">
        <f t="shared" si="11"/>
        <v>#DIV/0!</v>
      </c>
      <c r="AB52" s="48" t="str">
        <f>VLOOKUP($A52,Raw!$B$2:$DG$512,MATCH(NDPMS!AB$1,Raw!$B$1:$DG$1,0),0)</f>
        <v>0</v>
      </c>
      <c r="AC52" s="13"/>
      <c r="AD52" s="47" t="e">
        <f t="shared" si="12"/>
        <v>#DIV/0!</v>
      </c>
      <c r="AE52" s="47" t="e">
        <f t="shared" si="13"/>
        <v>#DIV/0!</v>
      </c>
      <c r="AF52" s="47" t="e">
        <f t="shared" si="14"/>
        <v>#DIV/0!</v>
      </c>
      <c r="AG52" s="47" t="e">
        <f t="shared" si="15"/>
        <v>#DIV/0!</v>
      </c>
      <c r="AH52" s="47" t="e">
        <f t="shared" si="16"/>
        <v>#DIV/0!</v>
      </c>
      <c r="AI52" s="47" t="e">
        <f t="shared" si="17"/>
        <v>#DIV/0!</v>
      </c>
      <c r="AJ52" s="47" t="e">
        <f t="shared" si="18"/>
        <v>#DIV/0!</v>
      </c>
    </row>
    <row r="53" spans="1:36" x14ac:dyDescent="0.3">
      <c r="A53" s="13" t="s">
        <v>1125</v>
      </c>
      <c r="B53" s="51" t="str">
        <f>VLOOKUP($A53,Raw!$B$2:$DG$512,MATCH(NDPMS!B$1,Raw!$B$1:$DG$1,0),0)</f>
        <v>0</v>
      </c>
      <c r="C53" s="52">
        <f t="shared" si="0"/>
        <v>0</v>
      </c>
      <c r="D53" s="51" t="str">
        <f>VLOOKUP($A53,Raw!$B$2:$DG$512,MATCH(NDPMS!D$1,Raw!$B$1:$DG$1,0),0)</f>
        <v>0</v>
      </c>
      <c r="E53" s="52">
        <f t="shared" si="1"/>
        <v>0</v>
      </c>
      <c r="F53" s="51" t="str">
        <f>VLOOKUP($A53,Raw!$B$2:$DG$512,MATCH(NDPMS!F$1,Raw!$B$1:$DG$1,0),0)</f>
        <v>1</v>
      </c>
      <c r="G53" s="52">
        <f t="shared" si="2"/>
        <v>1</v>
      </c>
      <c r="H53" s="51" t="str">
        <f>VLOOKUP($A53,Raw!$B$2:$DG$512,MATCH(NDPMS!H$1,Raw!$B$1:$DG$1,0),0)</f>
        <v>0</v>
      </c>
      <c r="I53" s="52">
        <f t="shared" si="3"/>
        <v>0</v>
      </c>
      <c r="J53" s="51" t="str">
        <f>VLOOKUP($A53,Raw!$B$2:$DG$512,MATCH(NDPMS!J$1,Raw!$B$1:$DG$1,0),0)</f>
        <v>0</v>
      </c>
      <c r="K53" s="52">
        <f t="shared" si="4"/>
        <v>0</v>
      </c>
      <c r="L53" s="51" t="str">
        <f>VLOOKUP($A53,Raw!$B$2:$DG$512,MATCH(NDPMS!L$1,Raw!$B$1:$DG$1,0),0)</f>
        <v>0</v>
      </c>
      <c r="M53" s="52">
        <f t="shared" si="5"/>
        <v>0</v>
      </c>
      <c r="N53" s="51" t="str">
        <f>VLOOKUP($A53,Raw!$B$2:$DG$512,MATCH(NDPMS!N$1,Raw!$B$1:$DG$1,0),0)</f>
        <v>1</v>
      </c>
      <c r="O53" s="13"/>
      <c r="P53" s="48" t="str">
        <f>VLOOKUP($A53,Raw!$B$2:$DG$512,MATCH(NDPMS!P$1,Raw!$B$1:$DG$1,0),0)</f>
        <v>0</v>
      </c>
      <c r="Q53" s="49">
        <f t="shared" si="6"/>
        <v>0</v>
      </c>
      <c r="R53" s="48" t="str">
        <f>VLOOKUP($A53,Raw!$B$2:$DG$512,MATCH(NDPMS!R$1,Raw!$B$1:$DG$1,0),0)</f>
        <v>0</v>
      </c>
      <c r="S53" s="49">
        <f t="shared" si="7"/>
        <v>0</v>
      </c>
      <c r="T53" s="48" t="str">
        <f>VLOOKUP($A53,Raw!$B$2:$DG$512,MATCH(NDPMS!T$1,Raw!$B$1:$DG$1,0),0)</f>
        <v>1.42</v>
      </c>
      <c r="U53" s="49">
        <f t="shared" si="8"/>
        <v>1</v>
      </c>
      <c r="V53" s="48" t="str">
        <f>VLOOKUP($A53,Raw!$B$2:$DG$512,MATCH(NDPMS!V$1,Raw!$B$1:$DG$1,0),0)</f>
        <v>0</v>
      </c>
      <c r="W53" s="50">
        <f t="shared" si="9"/>
        <v>0</v>
      </c>
      <c r="X53" s="48" t="str">
        <f>VLOOKUP($A53,Raw!$B$2:$DG$512,MATCH(NDPMS!X$1,Raw!$B$1:$DG$1,0),0)</f>
        <v>0</v>
      </c>
      <c r="Y53" s="49">
        <f t="shared" si="10"/>
        <v>0</v>
      </c>
      <c r="Z53" s="48" t="str">
        <f>VLOOKUP($A53,Raw!$B$2:$DG$512,MATCH(NDPMS!Z$1,Raw!$B$1:$DG$1,0),0)</f>
        <v>0</v>
      </c>
      <c r="AA53" s="49">
        <f t="shared" si="11"/>
        <v>0</v>
      </c>
      <c r="AB53" s="48" t="str">
        <f>VLOOKUP($A53,Raw!$B$2:$DG$512,MATCH(NDPMS!AB$1,Raw!$B$1:$DG$1,0),0)</f>
        <v>1.42</v>
      </c>
      <c r="AC53" s="13"/>
      <c r="AD53" s="47" t="e">
        <f t="shared" si="12"/>
        <v>#DIV/0!</v>
      </c>
      <c r="AE53" s="47" t="e">
        <f t="shared" si="13"/>
        <v>#DIV/0!</v>
      </c>
      <c r="AF53" s="47">
        <f t="shared" si="14"/>
        <v>1.42</v>
      </c>
      <c r="AG53" s="47" t="e">
        <f t="shared" si="15"/>
        <v>#DIV/0!</v>
      </c>
      <c r="AH53" s="47" t="e">
        <f t="shared" si="16"/>
        <v>#DIV/0!</v>
      </c>
      <c r="AI53" s="47" t="e">
        <f t="shared" si="17"/>
        <v>#DIV/0!</v>
      </c>
      <c r="AJ53" s="47">
        <f t="shared" si="18"/>
        <v>1.42</v>
      </c>
    </row>
    <row r="54" spans="1:36" x14ac:dyDescent="0.3">
      <c r="A54" s="13" t="s">
        <v>1151</v>
      </c>
      <c r="B54" s="51" t="str">
        <f>VLOOKUP($A54,Raw!$B$2:$DG$512,MATCH(NDPMS!B$1,Raw!$B$1:$DG$1,0),0)</f>
        <v>0</v>
      </c>
      <c r="C54" s="52" t="e">
        <f t="shared" si="0"/>
        <v>#DIV/0!</v>
      </c>
      <c r="D54" s="51" t="str">
        <f>VLOOKUP($A54,Raw!$B$2:$DG$512,MATCH(NDPMS!D$1,Raw!$B$1:$DG$1,0),0)</f>
        <v>0</v>
      </c>
      <c r="E54" s="52" t="e">
        <f t="shared" si="1"/>
        <v>#DIV/0!</v>
      </c>
      <c r="F54" s="51" t="str">
        <f>VLOOKUP($A54,Raw!$B$2:$DG$512,MATCH(NDPMS!F$1,Raw!$B$1:$DG$1,0),0)</f>
        <v>0</v>
      </c>
      <c r="G54" s="52" t="e">
        <f t="shared" si="2"/>
        <v>#DIV/0!</v>
      </c>
      <c r="H54" s="51" t="str">
        <f>VLOOKUP($A54,Raw!$B$2:$DG$512,MATCH(NDPMS!H$1,Raw!$B$1:$DG$1,0),0)</f>
        <v>0</v>
      </c>
      <c r="I54" s="52" t="e">
        <f t="shared" si="3"/>
        <v>#DIV/0!</v>
      </c>
      <c r="J54" s="51" t="str">
        <f>VLOOKUP($A54,Raw!$B$2:$DG$512,MATCH(NDPMS!J$1,Raw!$B$1:$DG$1,0),0)</f>
        <v>0</v>
      </c>
      <c r="K54" s="52" t="e">
        <f t="shared" si="4"/>
        <v>#DIV/0!</v>
      </c>
      <c r="L54" s="51" t="str">
        <f>VLOOKUP($A54,Raw!$B$2:$DG$512,MATCH(NDPMS!L$1,Raw!$B$1:$DG$1,0),0)</f>
        <v>0</v>
      </c>
      <c r="M54" s="52" t="e">
        <f t="shared" si="5"/>
        <v>#DIV/0!</v>
      </c>
      <c r="N54" s="51" t="str">
        <f>VLOOKUP($A54,Raw!$B$2:$DG$512,MATCH(NDPMS!N$1,Raw!$B$1:$DG$1,0),0)</f>
        <v>0</v>
      </c>
      <c r="O54" s="13"/>
      <c r="P54" s="48" t="str">
        <f>VLOOKUP($A54,Raw!$B$2:$DG$512,MATCH(NDPMS!P$1,Raw!$B$1:$DG$1,0),0)</f>
        <v>0</v>
      </c>
      <c r="Q54" s="49" t="e">
        <f t="shared" si="6"/>
        <v>#DIV/0!</v>
      </c>
      <c r="R54" s="48" t="str">
        <f>VLOOKUP($A54,Raw!$B$2:$DG$512,MATCH(NDPMS!R$1,Raw!$B$1:$DG$1,0),0)</f>
        <v>0</v>
      </c>
      <c r="S54" s="49" t="e">
        <f t="shared" si="7"/>
        <v>#DIV/0!</v>
      </c>
      <c r="T54" s="48" t="str">
        <f>VLOOKUP($A54,Raw!$B$2:$DG$512,MATCH(NDPMS!T$1,Raw!$B$1:$DG$1,0),0)</f>
        <v>0</v>
      </c>
      <c r="U54" s="49" t="e">
        <f t="shared" si="8"/>
        <v>#DIV/0!</v>
      </c>
      <c r="V54" s="48" t="str">
        <f>VLOOKUP($A54,Raw!$B$2:$DG$512,MATCH(NDPMS!V$1,Raw!$B$1:$DG$1,0),0)</f>
        <v>0</v>
      </c>
      <c r="W54" s="50" t="e">
        <f t="shared" si="9"/>
        <v>#DIV/0!</v>
      </c>
      <c r="X54" s="48" t="str">
        <f>VLOOKUP($A54,Raw!$B$2:$DG$512,MATCH(NDPMS!X$1,Raw!$B$1:$DG$1,0),0)</f>
        <v>0</v>
      </c>
      <c r="Y54" s="49" t="e">
        <f t="shared" si="10"/>
        <v>#DIV/0!</v>
      </c>
      <c r="Z54" s="48" t="str">
        <f>VLOOKUP($A54,Raw!$B$2:$DG$512,MATCH(NDPMS!Z$1,Raw!$B$1:$DG$1,0),0)</f>
        <v>0</v>
      </c>
      <c r="AA54" s="49" t="e">
        <f t="shared" si="11"/>
        <v>#DIV/0!</v>
      </c>
      <c r="AB54" s="48" t="str">
        <f>VLOOKUP($A54,Raw!$B$2:$DG$512,MATCH(NDPMS!AB$1,Raw!$B$1:$DG$1,0),0)</f>
        <v>0</v>
      </c>
      <c r="AC54" s="13"/>
      <c r="AD54" s="47" t="e">
        <f t="shared" si="12"/>
        <v>#DIV/0!</v>
      </c>
      <c r="AE54" s="47" t="e">
        <f t="shared" si="13"/>
        <v>#DIV/0!</v>
      </c>
      <c r="AF54" s="47" t="e">
        <f t="shared" si="14"/>
        <v>#DIV/0!</v>
      </c>
      <c r="AG54" s="47" t="e">
        <f t="shared" si="15"/>
        <v>#DIV/0!</v>
      </c>
      <c r="AH54" s="47" t="e">
        <f t="shared" si="16"/>
        <v>#DIV/0!</v>
      </c>
      <c r="AI54" s="47" t="e">
        <f t="shared" si="17"/>
        <v>#DIV/0!</v>
      </c>
      <c r="AJ54" s="47" t="e">
        <f t="shared" si="18"/>
        <v>#DIV/0!</v>
      </c>
    </row>
    <row r="55" spans="1:36" x14ac:dyDescent="0.3">
      <c r="A55" s="13" t="s">
        <v>1171</v>
      </c>
      <c r="B55" s="51" t="str">
        <f>VLOOKUP($A55,Raw!$B$2:$DG$512,MATCH(NDPMS!B$1,Raw!$B$1:$DG$1,0),0)</f>
        <v>0</v>
      </c>
      <c r="C55" s="52">
        <f t="shared" si="0"/>
        <v>0</v>
      </c>
      <c r="D55" s="51" t="str">
        <f>VLOOKUP($A55,Raw!$B$2:$DG$512,MATCH(NDPMS!D$1,Raw!$B$1:$DG$1,0),0)</f>
        <v>34</v>
      </c>
      <c r="E55" s="52">
        <f t="shared" si="1"/>
        <v>0.40476190476190477</v>
      </c>
      <c r="F55" s="51" t="str">
        <f>VLOOKUP($A55,Raw!$B$2:$DG$512,MATCH(NDPMS!F$1,Raw!$B$1:$DG$1,0),0)</f>
        <v>43</v>
      </c>
      <c r="G55" s="52">
        <f t="shared" si="2"/>
        <v>0.51190476190476186</v>
      </c>
      <c r="H55" s="51" t="str">
        <f>VLOOKUP($A55,Raw!$B$2:$DG$512,MATCH(NDPMS!H$1,Raw!$B$1:$DG$1,0),0)</f>
        <v>7</v>
      </c>
      <c r="I55" s="52">
        <f t="shared" si="3"/>
        <v>8.3333333333333329E-2</v>
      </c>
      <c r="J55" s="51" t="str">
        <f>VLOOKUP($A55,Raw!$B$2:$DG$512,MATCH(NDPMS!J$1,Raw!$B$1:$DG$1,0),0)</f>
        <v>0</v>
      </c>
      <c r="K55" s="52">
        <f t="shared" si="4"/>
        <v>0</v>
      </c>
      <c r="L55" s="51" t="str">
        <f>VLOOKUP($A55,Raw!$B$2:$DG$512,MATCH(NDPMS!L$1,Raw!$B$1:$DG$1,0),0)</f>
        <v>0</v>
      </c>
      <c r="M55" s="52">
        <f t="shared" si="5"/>
        <v>0</v>
      </c>
      <c r="N55" s="51" t="str">
        <f>VLOOKUP($A55,Raw!$B$2:$DG$512,MATCH(NDPMS!N$1,Raw!$B$1:$DG$1,0),0)</f>
        <v>84</v>
      </c>
      <c r="O55" s="13"/>
      <c r="P55" s="48" t="str">
        <f>VLOOKUP($A55,Raw!$B$2:$DG$512,MATCH(NDPMS!P$1,Raw!$B$1:$DG$1,0),0)</f>
        <v>0</v>
      </c>
      <c r="Q55" s="49">
        <f t="shared" si="6"/>
        <v>0</v>
      </c>
      <c r="R55" s="48" t="str">
        <f>VLOOKUP($A55,Raw!$B$2:$DG$512,MATCH(NDPMS!R$1,Raw!$B$1:$DG$1,0),0)</f>
        <v>1614.88515</v>
      </c>
      <c r="S55" s="49">
        <f t="shared" si="7"/>
        <v>0.50692475025109707</v>
      </c>
      <c r="T55" s="48" t="str">
        <f>VLOOKUP($A55,Raw!$B$2:$DG$512,MATCH(NDPMS!T$1,Raw!$B$1:$DG$1,0),0)</f>
        <v>1183.50928</v>
      </c>
      <c r="U55" s="49">
        <f t="shared" si="8"/>
        <v>0.37151257857802189</v>
      </c>
      <c r="V55" s="48" t="str">
        <f>VLOOKUP($A55,Raw!$B$2:$DG$512,MATCH(NDPMS!V$1,Raw!$B$1:$DG$1,0),0)</f>
        <v>387.2562</v>
      </c>
      <c r="W55" s="50">
        <f t="shared" si="9"/>
        <v>0.12156267117088103</v>
      </c>
      <c r="X55" s="48" t="str">
        <f>VLOOKUP($A55,Raw!$B$2:$DG$512,MATCH(NDPMS!X$1,Raw!$B$1:$DG$1,0),0)</f>
        <v>0</v>
      </c>
      <c r="Y55" s="49">
        <f t="shared" si="10"/>
        <v>0</v>
      </c>
      <c r="Z55" s="48" t="str">
        <f>VLOOKUP($A55,Raw!$B$2:$DG$512,MATCH(NDPMS!Z$1,Raw!$B$1:$DG$1,0),0)</f>
        <v>0</v>
      </c>
      <c r="AA55" s="49">
        <f t="shared" si="11"/>
        <v>0</v>
      </c>
      <c r="AB55" s="48" t="str">
        <f>VLOOKUP($A55,Raw!$B$2:$DG$512,MATCH(NDPMS!AB$1,Raw!$B$1:$DG$1,0),0)</f>
        <v>3185.65063</v>
      </c>
      <c r="AC55" s="13"/>
      <c r="AD55" s="47" t="e">
        <f t="shared" si="12"/>
        <v>#DIV/0!</v>
      </c>
      <c r="AE55" s="47">
        <f t="shared" si="13"/>
        <v>47.496622058823533</v>
      </c>
      <c r="AF55" s="47">
        <f t="shared" si="14"/>
        <v>27.523471627906975</v>
      </c>
      <c r="AG55" s="47">
        <f t="shared" si="15"/>
        <v>55.322314285714285</v>
      </c>
      <c r="AH55" s="47" t="e">
        <f t="shared" si="16"/>
        <v>#DIV/0!</v>
      </c>
      <c r="AI55" s="47" t="e">
        <f t="shared" si="17"/>
        <v>#DIV/0!</v>
      </c>
      <c r="AJ55" s="47">
        <f t="shared" si="18"/>
        <v>37.924412261904763</v>
      </c>
    </row>
    <row r="56" spans="1:36" x14ac:dyDescent="0.3">
      <c r="A56" s="13" t="s">
        <v>1205</v>
      </c>
      <c r="B56" s="51" t="str">
        <f>VLOOKUP($A56,Raw!$B$2:$DG$512,MATCH(NDPMS!B$1,Raw!$B$1:$DG$1,0),0)</f>
        <v>0</v>
      </c>
      <c r="C56" s="52" t="e">
        <f t="shared" si="0"/>
        <v>#DIV/0!</v>
      </c>
      <c r="D56" s="51" t="str">
        <f>VLOOKUP($A56,Raw!$B$2:$DG$512,MATCH(NDPMS!D$1,Raw!$B$1:$DG$1,0),0)</f>
        <v>0</v>
      </c>
      <c r="E56" s="52" t="e">
        <f t="shared" si="1"/>
        <v>#DIV/0!</v>
      </c>
      <c r="F56" s="51" t="str">
        <f>VLOOKUP($A56,Raw!$B$2:$DG$512,MATCH(NDPMS!F$1,Raw!$B$1:$DG$1,0),0)</f>
        <v>0</v>
      </c>
      <c r="G56" s="52" t="e">
        <f t="shared" si="2"/>
        <v>#DIV/0!</v>
      </c>
      <c r="H56" s="51" t="str">
        <f>VLOOKUP($A56,Raw!$B$2:$DG$512,MATCH(NDPMS!H$1,Raw!$B$1:$DG$1,0),0)</f>
        <v>0</v>
      </c>
      <c r="I56" s="52" t="e">
        <f t="shared" si="3"/>
        <v>#DIV/0!</v>
      </c>
      <c r="J56" s="51" t="str">
        <f>VLOOKUP($A56,Raw!$B$2:$DG$512,MATCH(NDPMS!J$1,Raw!$B$1:$DG$1,0),0)</f>
        <v>0</v>
      </c>
      <c r="K56" s="52" t="e">
        <f t="shared" si="4"/>
        <v>#DIV/0!</v>
      </c>
      <c r="L56" s="51" t="str">
        <f>VLOOKUP($A56,Raw!$B$2:$DG$512,MATCH(NDPMS!L$1,Raw!$B$1:$DG$1,0),0)</f>
        <v>0</v>
      </c>
      <c r="M56" s="52" t="e">
        <f t="shared" si="5"/>
        <v>#DIV/0!</v>
      </c>
      <c r="N56" s="51" t="str">
        <f>VLOOKUP($A56,Raw!$B$2:$DG$512,MATCH(NDPMS!N$1,Raw!$B$1:$DG$1,0),0)</f>
        <v>0</v>
      </c>
      <c r="O56" s="13"/>
      <c r="P56" s="48" t="str">
        <f>VLOOKUP($A56,Raw!$B$2:$DG$512,MATCH(NDPMS!P$1,Raw!$B$1:$DG$1,0),0)</f>
        <v>0</v>
      </c>
      <c r="Q56" s="49" t="e">
        <f t="shared" si="6"/>
        <v>#DIV/0!</v>
      </c>
      <c r="R56" s="48" t="str">
        <f>VLOOKUP($A56,Raw!$B$2:$DG$512,MATCH(NDPMS!R$1,Raw!$B$1:$DG$1,0),0)</f>
        <v>0</v>
      </c>
      <c r="S56" s="49" t="e">
        <f t="shared" si="7"/>
        <v>#DIV/0!</v>
      </c>
      <c r="T56" s="48" t="str">
        <f>VLOOKUP($A56,Raw!$B$2:$DG$512,MATCH(NDPMS!T$1,Raw!$B$1:$DG$1,0),0)</f>
        <v>0</v>
      </c>
      <c r="U56" s="49" t="e">
        <f t="shared" si="8"/>
        <v>#DIV/0!</v>
      </c>
      <c r="V56" s="48" t="str">
        <f>VLOOKUP($A56,Raw!$B$2:$DG$512,MATCH(NDPMS!V$1,Raw!$B$1:$DG$1,0),0)</f>
        <v>0</v>
      </c>
      <c r="W56" s="50" t="e">
        <f t="shared" si="9"/>
        <v>#DIV/0!</v>
      </c>
      <c r="X56" s="48" t="str">
        <f>VLOOKUP($A56,Raw!$B$2:$DG$512,MATCH(NDPMS!X$1,Raw!$B$1:$DG$1,0),0)</f>
        <v>0</v>
      </c>
      <c r="Y56" s="49" t="e">
        <f t="shared" si="10"/>
        <v>#DIV/0!</v>
      </c>
      <c r="Z56" s="48" t="str">
        <f>VLOOKUP($A56,Raw!$B$2:$DG$512,MATCH(NDPMS!Z$1,Raw!$B$1:$DG$1,0),0)</f>
        <v>0</v>
      </c>
      <c r="AA56" s="49" t="e">
        <f t="shared" si="11"/>
        <v>#DIV/0!</v>
      </c>
      <c r="AB56" s="48" t="str">
        <f>VLOOKUP($A56,Raw!$B$2:$DG$512,MATCH(NDPMS!AB$1,Raw!$B$1:$DG$1,0),0)</f>
        <v>0</v>
      </c>
      <c r="AC56" s="13"/>
      <c r="AD56" s="47" t="e">
        <f t="shared" si="12"/>
        <v>#DIV/0!</v>
      </c>
      <c r="AE56" s="47" t="e">
        <f t="shared" si="13"/>
        <v>#DIV/0!</v>
      </c>
      <c r="AF56" s="47" t="e">
        <f t="shared" si="14"/>
        <v>#DIV/0!</v>
      </c>
      <c r="AG56" s="47" t="e">
        <f t="shared" si="15"/>
        <v>#DIV/0!</v>
      </c>
      <c r="AH56" s="47" t="e">
        <f t="shared" si="16"/>
        <v>#DIV/0!</v>
      </c>
      <c r="AI56" s="47" t="e">
        <f t="shared" si="17"/>
        <v>#DIV/0!</v>
      </c>
      <c r="AJ56" s="47" t="e">
        <f t="shared" si="18"/>
        <v>#DIV/0!</v>
      </c>
    </row>
    <row r="57" spans="1:36" x14ac:dyDescent="0.3">
      <c r="A57" s="13" t="s">
        <v>1212</v>
      </c>
      <c r="B57" s="51" t="str">
        <f>VLOOKUP($A57,Raw!$B$2:$DG$512,MATCH(NDPMS!B$1,Raw!$B$1:$DG$1,0),0)</f>
        <v>0</v>
      </c>
      <c r="C57" s="52" t="e">
        <f t="shared" si="0"/>
        <v>#DIV/0!</v>
      </c>
      <c r="D57" s="51" t="str">
        <f>VLOOKUP($A57,Raw!$B$2:$DG$512,MATCH(NDPMS!D$1,Raw!$B$1:$DG$1,0),0)</f>
        <v>0</v>
      </c>
      <c r="E57" s="52" t="e">
        <f t="shared" si="1"/>
        <v>#DIV/0!</v>
      </c>
      <c r="F57" s="51" t="str">
        <f>VLOOKUP($A57,Raw!$B$2:$DG$512,MATCH(NDPMS!F$1,Raw!$B$1:$DG$1,0),0)</f>
        <v>0</v>
      </c>
      <c r="G57" s="52" t="e">
        <f t="shared" si="2"/>
        <v>#DIV/0!</v>
      </c>
      <c r="H57" s="51" t="str">
        <f>VLOOKUP($A57,Raw!$B$2:$DG$512,MATCH(NDPMS!H$1,Raw!$B$1:$DG$1,0),0)</f>
        <v>0</v>
      </c>
      <c r="I57" s="52" t="e">
        <f t="shared" si="3"/>
        <v>#DIV/0!</v>
      </c>
      <c r="J57" s="51" t="str">
        <f>VLOOKUP($A57,Raw!$B$2:$DG$512,MATCH(NDPMS!J$1,Raw!$B$1:$DG$1,0),0)</f>
        <v>0</v>
      </c>
      <c r="K57" s="52" t="e">
        <f t="shared" si="4"/>
        <v>#DIV/0!</v>
      </c>
      <c r="L57" s="51" t="str">
        <f>VLOOKUP($A57,Raw!$B$2:$DG$512,MATCH(NDPMS!L$1,Raw!$B$1:$DG$1,0),0)</f>
        <v>0</v>
      </c>
      <c r="M57" s="52" t="e">
        <f t="shared" si="5"/>
        <v>#DIV/0!</v>
      </c>
      <c r="N57" s="51" t="str">
        <f>VLOOKUP($A57,Raw!$B$2:$DG$512,MATCH(NDPMS!N$1,Raw!$B$1:$DG$1,0),0)</f>
        <v>0</v>
      </c>
      <c r="O57" s="13"/>
      <c r="P57" s="48" t="str">
        <f>VLOOKUP($A57,Raw!$B$2:$DG$512,MATCH(NDPMS!P$1,Raw!$B$1:$DG$1,0),0)</f>
        <v>0</v>
      </c>
      <c r="Q57" s="49" t="e">
        <f t="shared" si="6"/>
        <v>#DIV/0!</v>
      </c>
      <c r="R57" s="48" t="str">
        <f>VLOOKUP($A57,Raw!$B$2:$DG$512,MATCH(NDPMS!R$1,Raw!$B$1:$DG$1,0),0)</f>
        <v>0</v>
      </c>
      <c r="S57" s="49" t="e">
        <f t="shared" si="7"/>
        <v>#DIV/0!</v>
      </c>
      <c r="T57" s="48" t="str">
        <f>VLOOKUP($A57,Raw!$B$2:$DG$512,MATCH(NDPMS!T$1,Raw!$B$1:$DG$1,0),0)</f>
        <v>0</v>
      </c>
      <c r="U57" s="49" t="e">
        <f t="shared" si="8"/>
        <v>#DIV/0!</v>
      </c>
      <c r="V57" s="48" t="str">
        <f>VLOOKUP($A57,Raw!$B$2:$DG$512,MATCH(NDPMS!V$1,Raw!$B$1:$DG$1,0),0)</f>
        <v>0</v>
      </c>
      <c r="W57" s="50" t="e">
        <f t="shared" si="9"/>
        <v>#DIV/0!</v>
      </c>
      <c r="X57" s="48" t="str">
        <f>VLOOKUP($A57,Raw!$B$2:$DG$512,MATCH(NDPMS!X$1,Raw!$B$1:$DG$1,0),0)</f>
        <v>0</v>
      </c>
      <c r="Y57" s="49" t="e">
        <f t="shared" si="10"/>
        <v>#DIV/0!</v>
      </c>
      <c r="Z57" s="48" t="str">
        <f>VLOOKUP($A57,Raw!$B$2:$DG$512,MATCH(NDPMS!Z$1,Raw!$B$1:$DG$1,0),0)</f>
        <v>0</v>
      </c>
      <c r="AA57" s="49" t="e">
        <f t="shared" si="11"/>
        <v>#DIV/0!</v>
      </c>
      <c r="AB57" s="48" t="str">
        <f>VLOOKUP($A57,Raw!$B$2:$DG$512,MATCH(NDPMS!AB$1,Raw!$B$1:$DG$1,0),0)</f>
        <v>0</v>
      </c>
      <c r="AC57" s="13"/>
      <c r="AD57" s="47" t="e">
        <f t="shared" si="12"/>
        <v>#DIV/0!</v>
      </c>
      <c r="AE57" s="47" t="e">
        <f t="shared" si="13"/>
        <v>#DIV/0!</v>
      </c>
      <c r="AF57" s="47" t="e">
        <f t="shared" si="14"/>
        <v>#DIV/0!</v>
      </c>
      <c r="AG57" s="47" t="e">
        <f t="shared" si="15"/>
        <v>#DIV/0!</v>
      </c>
      <c r="AH57" s="47" t="e">
        <f t="shared" si="16"/>
        <v>#DIV/0!</v>
      </c>
      <c r="AI57" s="47" t="e">
        <f t="shared" si="17"/>
        <v>#DIV/0!</v>
      </c>
      <c r="AJ57" s="47" t="e">
        <f t="shared" si="18"/>
        <v>#DIV/0!</v>
      </c>
    </row>
    <row r="58" spans="1:36" x14ac:dyDescent="0.3">
      <c r="A58" s="13" t="s">
        <v>1233</v>
      </c>
      <c r="B58" s="51" t="str">
        <f>VLOOKUP($A58,Raw!$B$2:$DG$512,MATCH(NDPMS!B$1,Raw!$B$1:$DG$1,0),0)</f>
        <v>0</v>
      </c>
      <c r="C58" s="52" t="e">
        <f t="shared" si="0"/>
        <v>#DIV/0!</v>
      </c>
      <c r="D58" s="51" t="str">
        <f>VLOOKUP($A58,Raw!$B$2:$DG$512,MATCH(NDPMS!D$1,Raw!$B$1:$DG$1,0),0)</f>
        <v>0</v>
      </c>
      <c r="E58" s="52" t="e">
        <f t="shared" si="1"/>
        <v>#DIV/0!</v>
      </c>
      <c r="F58" s="51" t="str">
        <f>VLOOKUP($A58,Raw!$B$2:$DG$512,MATCH(NDPMS!F$1,Raw!$B$1:$DG$1,0),0)</f>
        <v>0</v>
      </c>
      <c r="G58" s="52" t="e">
        <f t="shared" si="2"/>
        <v>#DIV/0!</v>
      </c>
      <c r="H58" s="51" t="str">
        <f>VLOOKUP($A58,Raw!$B$2:$DG$512,MATCH(NDPMS!H$1,Raw!$B$1:$DG$1,0),0)</f>
        <v>0</v>
      </c>
      <c r="I58" s="52" t="e">
        <f t="shared" si="3"/>
        <v>#DIV/0!</v>
      </c>
      <c r="J58" s="51" t="str">
        <f>VLOOKUP($A58,Raw!$B$2:$DG$512,MATCH(NDPMS!J$1,Raw!$B$1:$DG$1,0),0)</f>
        <v>0</v>
      </c>
      <c r="K58" s="52" t="e">
        <f t="shared" si="4"/>
        <v>#DIV/0!</v>
      </c>
      <c r="L58" s="51" t="str">
        <f>VLOOKUP($A58,Raw!$B$2:$DG$512,MATCH(NDPMS!L$1,Raw!$B$1:$DG$1,0),0)</f>
        <v>0</v>
      </c>
      <c r="M58" s="52" t="e">
        <f t="shared" si="5"/>
        <v>#DIV/0!</v>
      </c>
      <c r="N58" s="51" t="str">
        <f>VLOOKUP($A58,Raw!$B$2:$DG$512,MATCH(NDPMS!N$1,Raw!$B$1:$DG$1,0),0)</f>
        <v>0</v>
      </c>
      <c r="O58" s="13"/>
      <c r="P58" s="48" t="str">
        <f>VLOOKUP($A58,Raw!$B$2:$DG$512,MATCH(NDPMS!P$1,Raw!$B$1:$DG$1,0),0)</f>
        <v>0</v>
      </c>
      <c r="Q58" s="49" t="e">
        <f t="shared" si="6"/>
        <v>#DIV/0!</v>
      </c>
      <c r="R58" s="48" t="str">
        <f>VLOOKUP($A58,Raw!$B$2:$DG$512,MATCH(NDPMS!R$1,Raw!$B$1:$DG$1,0),0)</f>
        <v>0</v>
      </c>
      <c r="S58" s="49" t="e">
        <f t="shared" si="7"/>
        <v>#DIV/0!</v>
      </c>
      <c r="T58" s="48" t="str">
        <f>VLOOKUP($A58,Raw!$B$2:$DG$512,MATCH(NDPMS!T$1,Raw!$B$1:$DG$1,0),0)</f>
        <v>0</v>
      </c>
      <c r="U58" s="49" t="e">
        <f t="shared" si="8"/>
        <v>#DIV/0!</v>
      </c>
      <c r="V58" s="48" t="str">
        <f>VLOOKUP($A58,Raw!$B$2:$DG$512,MATCH(NDPMS!V$1,Raw!$B$1:$DG$1,0),0)</f>
        <v>0</v>
      </c>
      <c r="W58" s="50" t="e">
        <f t="shared" si="9"/>
        <v>#DIV/0!</v>
      </c>
      <c r="X58" s="48" t="str">
        <f>VLOOKUP($A58,Raw!$B$2:$DG$512,MATCH(NDPMS!X$1,Raw!$B$1:$DG$1,0),0)</f>
        <v>0</v>
      </c>
      <c r="Y58" s="49" t="e">
        <f t="shared" si="10"/>
        <v>#DIV/0!</v>
      </c>
      <c r="Z58" s="48" t="str">
        <f>VLOOKUP($A58,Raw!$B$2:$DG$512,MATCH(NDPMS!Z$1,Raw!$B$1:$DG$1,0),0)</f>
        <v>0</v>
      </c>
      <c r="AA58" s="49" t="e">
        <f t="shared" si="11"/>
        <v>#DIV/0!</v>
      </c>
      <c r="AB58" s="48" t="str">
        <f>VLOOKUP($A58,Raw!$B$2:$DG$512,MATCH(NDPMS!AB$1,Raw!$B$1:$DG$1,0),0)</f>
        <v>0</v>
      </c>
      <c r="AC58" s="13"/>
      <c r="AD58" s="47" t="e">
        <f t="shared" si="12"/>
        <v>#DIV/0!</v>
      </c>
      <c r="AE58" s="47" t="e">
        <f t="shared" si="13"/>
        <v>#DIV/0!</v>
      </c>
      <c r="AF58" s="47" t="e">
        <f t="shared" si="14"/>
        <v>#DIV/0!</v>
      </c>
      <c r="AG58" s="47" t="e">
        <f t="shared" si="15"/>
        <v>#DIV/0!</v>
      </c>
      <c r="AH58" s="47" t="e">
        <f t="shared" si="16"/>
        <v>#DIV/0!</v>
      </c>
      <c r="AI58" s="47" t="e">
        <f t="shared" si="17"/>
        <v>#DIV/0!</v>
      </c>
      <c r="AJ58" s="47" t="e">
        <f t="shared" si="18"/>
        <v>#DIV/0!</v>
      </c>
    </row>
    <row r="59" spans="1:36" x14ac:dyDescent="0.3">
      <c r="A59" s="13" t="s">
        <v>1244</v>
      </c>
      <c r="B59" s="51" t="str">
        <f>VLOOKUP($A59,Raw!$B$2:$DG$512,MATCH(NDPMS!B$1,Raw!$B$1:$DG$1,0),0)</f>
        <v>0</v>
      </c>
      <c r="C59" s="52" t="e">
        <f t="shared" si="0"/>
        <v>#DIV/0!</v>
      </c>
      <c r="D59" s="51" t="str">
        <f>VLOOKUP($A59,Raw!$B$2:$DG$512,MATCH(NDPMS!D$1,Raw!$B$1:$DG$1,0),0)</f>
        <v>0</v>
      </c>
      <c r="E59" s="52" t="e">
        <f t="shared" si="1"/>
        <v>#DIV/0!</v>
      </c>
      <c r="F59" s="51" t="str">
        <f>VLOOKUP($A59,Raw!$B$2:$DG$512,MATCH(NDPMS!F$1,Raw!$B$1:$DG$1,0),0)</f>
        <v>0</v>
      </c>
      <c r="G59" s="52" t="e">
        <f t="shared" si="2"/>
        <v>#DIV/0!</v>
      </c>
      <c r="H59" s="51" t="str">
        <f>VLOOKUP($A59,Raw!$B$2:$DG$512,MATCH(NDPMS!H$1,Raw!$B$1:$DG$1,0),0)</f>
        <v>0</v>
      </c>
      <c r="I59" s="52" t="e">
        <f t="shared" si="3"/>
        <v>#DIV/0!</v>
      </c>
      <c r="J59" s="51" t="str">
        <f>VLOOKUP($A59,Raw!$B$2:$DG$512,MATCH(NDPMS!J$1,Raw!$B$1:$DG$1,0),0)</f>
        <v>0</v>
      </c>
      <c r="K59" s="52" t="e">
        <f t="shared" si="4"/>
        <v>#DIV/0!</v>
      </c>
      <c r="L59" s="51" t="str">
        <f>VLOOKUP($A59,Raw!$B$2:$DG$512,MATCH(NDPMS!L$1,Raw!$B$1:$DG$1,0),0)</f>
        <v>0</v>
      </c>
      <c r="M59" s="52" t="e">
        <f t="shared" si="5"/>
        <v>#DIV/0!</v>
      </c>
      <c r="N59" s="51" t="str">
        <f>VLOOKUP($A59,Raw!$B$2:$DG$512,MATCH(NDPMS!N$1,Raw!$B$1:$DG$1,0),0)</f>
        <v>0</v>
      </c>
      <c r="O59" s="13"/>
      <c r="P59" s="48" t="str">
        <f>VLOOKUP($A59,Raw!$B$2:$DG$512,MATCH(NDPMS!P$1,Raw!$B$1:$DG$1,0),0)</f>
        <v>0</v>
      </c>
      <c r="Q59" s="49" t="e">
        <f t="shared" si="6"/>
        <v>#DIV/0!</v>
      </c>
      <c r="R59" s="48" t="str">
        <f>VLOOKUP($A59,Raw!$B$2:$DG$512,MATCH(NDPMS!R$1,Raw!$B$1:$DG$1,0),0)</f>
        <v>0</v>
      </c>
      <c r="S59" s="49" t="e">
        <f t="shared" si="7"/>
        <v>#DIV/0!</v>
      </c>
      <c r="T59" s="48" t="str">
        <f>VLOOKUP($A59,Raw!$B$2:$DG$512,MATCH(NDPMS!T$1,Raw!$B$1:$DG$1,0),0)</f>
        <v>0</v>
      </c>
      <c r="U59" s="49" t="e">
        <f t="shared" si="8"/>
        <v>#DIV/0!</v>
      </c>
      <c r="V59" s="48" t="str">
        <f>VLOOKUP($A59,Raw!$B$2:$DG$512,MATCH(NDPMS!V$1,Raw!$B$1:$DG$1,0),0)</f>
        <v>0</v>
      </c>
      <c r="W59" s="50" t="e">
        <f t="shared" si="9"/>
        <v>#DIV/0!</v>
      </c>
      <c r="X59" s="48" t="str">
        <f>VLOOKUP($A59,Raw!$B$2:$DG$512,MATCH(NDPMS!X$1,Raw!$B$1:$DG$1,0),0)</f>
        <v>0</v>
      </c>
      <c r="Y59" s="49" t="e">
        <f t="shared" si="10"/>
        <v>#DIV/0!</v>
      </c>
      <c r="Z59" s="48" t="str">
        <f>VLOOKUP($A59,Raw!$B$2:$DG$512,MATCH(NDPMS!Z$1,Raw!$B$1:$DG$1,0),0)</f>
        <v>0</v>
      </c>
      <c r="AA59" s="49" t="e">
        <f t="shared" si="11"/>
        <v>#DIV/0!</v>
      </c>
      <c r="AB59" s="48" t="str">
        <f>VLOOKUP($A59,Raw!$B$2:$DG$512,MATCH(NDPMS!AB$1,Raw!$B$1:$DG$1,0),0)</f>
        <v>0</v>
      </c>
      <c r="AC59" s="13"/>
      <c r="AD59" s="47" t="e">
        <f t="shared" si="12"/>
        <v>#DIV/0!</v>
      </c>
      <c r="AE59" s="47" t="e">
        <f t="shared" si="13"/>
        <v>#DIV/0!</v>
      </c>
      <c r="AF59" s="47" t="e">
        <f t="shared" si="14"/>
        <v>#DIV/0!</v>
      </c>
      <c r="AG59" s="47" t="e">
        <f t="shared" si="15"/>
        <v>#DIV/0!</v>
      </c>
      <c r="AH59" s="47" t="e">
        <f t="shared" si="16"/>
        <v>#DIV/0!</v>
      </c>
      <c r="AI59" s="47" t="e">
        <f t="shared" si="17"/>
        <v>#DIV/0!</v>
      </c>
      <c r="AJ59" s="47" t="e">
        <f t="shared" si="18"/>
        <v>#DIV/0!</v>
      </c>
    </row>
    <row r="60" spans="1:36" x14ac:dyDescent="0.3">
      <c r="A60" s="13" t="s">
        <v>1258</v>
      </c>
      <c r="B60" s="51" t="str">
        <f>VLOOKUP($A60,Raw!$B$2:$DG$512,MATCH(NDPMS!B$1,Raw!$B$1:$DG$1,0),0)</f>
        <v>0</v>
      </c>
      <c r="C60" s="52" t="e">
        <f t="shared" si="0"/>
        <v>#DIV/0!</v>
      </c>
      <c r="D60" s="51" t="str">
        <f>VLOOKUP($A60,Raw!$B$2:$DG$512,MATCH(NDPMS!D$1,Raw!$B$1:$DG$1,0),0)</f>
        <v>0</v>
      </c>
      <c r="E60" s="52" t="e">
        <f t="shared" si="1"/>
        <v>#DIV/0!</v>
      </c>
      <c r="F60" s="51" t="str">
        <f>VLOOKUP($A60,Raw!$B$2:$DG$512,MATCH(NDPMS!F$1,Raw!$B$1:$DG$1,0),0)</f>
        <v>0</v>
      </c>
      <c r="G60" s="52" t="e">
        <f t="shared" si="2"/>
        <v>#DIV/0!</v>
      </c>
      <c r="H60" s="51" t="str">
        <f>VLOOKUP($A60,Raw!$B$2:$DG$512,MATCH(NDPMS!H$1,Raw!$B$1:$DG$1,0),0)</f>
        <v>0</v>
      </c>
      <c r="I60" s="52" t="e">
        <f t="shared" si="3"/>
        <v>#DIV/0!</v>
      </c>
      <c r="J60" s="51" t="str">
        <f>VLOOKUP($A60,Raw!$B$2:$DG$512,MATCH(NDPMS!J$1,Raw!$B$1:$DG$1,0),0)</f>
        <v>0</v>
      </c>
      <c r="K60" s="52" t="e">
        <f t="shared" si="4"/>
        <v>#DIV/0!</v>
      </c>
      <c r="L60" s="51" t="str">
        <f>VLOOKUP($A60,Raw!$B$2:$DG$512,MATCH(NDPMS!L$1,Raw!$B$1:$DG$1,0),0)</f>
        <v>0</v>
      </c>
      <c r="M60" s="52" t="e">
        <f t="shared" si="5"/>
        <v>#DIV/0!</v>
      </c>
      <c r="N60" s="51" t="str">
        <f>VLOOKUP($A60,Raw!$B$2:$DG$512,MATCH(NDPMS!N$1,Raw!$B$1:$DG$1,0),0)</f>
        <v>0</v>
      </c>
      <c r="O60" s="13"/>
      <c r="P60" s="48" t="str">
        <f>VLOOKUP($A60,Raw!$B$2:$DG$512,MATCH(NDPMS!P$1,Raw!$B$1:$DG$1,0),0)</f>
        <v>0</v>
      </c>
      <c r="Q60" s="49" t="e">
        <f t="shared" si="6"/>
        <v>#DIV/0!</v>
      </c>
      <c r="R60" s="48" t="str">
        <f>VLOOKUP($A60,Raw!$B$2:$DG$512,MATCH(NDPMS!R$1,Raw!$B$1:$DG$1,0),0)</f>
        <v>0</v>
      </c>
      <c r="S60" s="49" t="e">
        <f t="shared" si="7"/>
        <v>#DIV/0!</v>
      </c>
      <c r="T60" s="48" t="str">
        <f>VLOOKUP($A60,Raw!$B$2:$DG$512,MATCH(NDPMS!T$1,Raw!$B$1:$DG$1,0),0)</f>
        <v>0</v>
      </c>
      <c r="U60" s="49" t="e">
        <f t="shared" si="8"/>
        <v>#DIV/0!</v>
      </c>
      <c r="V60" s="48" t="str">
        <f>VLOOKUP($A60,Raw!$B$2:$DG$512,MATCH(NDPMS!V$1,Raw!$B$1:$DG$1,0),0)</f>
        <v>0</v>
      </c>
      <c r="W60" s="50" t="e">
        <f t="shared" si="9"/>
        <v>#DIV/0!</v>
      </c>
      <c r="X60" s="48" t="str">
        <f>VLOOKUP($A60,Raw!$B$2:$DG$512,MATCH(NDPMS!X$1,Raw!$B$1:$DG$1,0),0)</f>
        <v>0</v>
      </c>
      <c r="Y60" s="49" t="e">
        <f t="shared" si="10"/>
        <v>#DIV/0!</v>
      </c>
      <c r="Z60" s="48" t="str">
        <f>VLOOKUP($A60,Raw!$B$2:$DG$512,MATCH(NDPMS!Z$1,Raw!$B$1:$DG$1,0),0)</f>
        <v>0</v>
      </c>
      <c r="AA60" s="49" t="e">
        <f t="shared" si="11"/>
        <v>#DIV/0!</v>
      </c>
      <c r="AB60" s="48" t="str">
        <f>VLOOKUP($A60,Raw!$B$2:$DG$512,MATCH(NDPMS!AB$1,Raw!$B$1:$DG$1,0),0)</f>
        <v>0</v>
      </c>
      <c r="AC60" s="13"/>
      <c r="AD60" s="47" t="e">
        <f t="shared" si="12"/>
        <v>#DIV/0!</v>
      </c>
      <c r="AE60" s="47" t="e">
        <f t="shared" si="13"/>
        <v>#DIV/0!</v>
      </c>
      <c r="AF60" s="47" t="e">
        <f t="shared" si="14"/>
        <v>#DIV/0!</v>
      </c>
      <c r="AG60" s="47" t="e">
        <f t="shared" si="15"/>
        <v>#DIV/0!</v>
      </c>
      <c r="AH60" s="47" t="e">
        <f t="shared" si="16"/>
        <v>#DIV/0!</v>
      </c>
      <c r="AI60" s="47" t="e">
        <f t="shared" si="17"/>
        <v>#DIV/0!</v>
      </c>
      <c r="AJ60" s="47" t="e">
        <f t="shared" si="18"/>
        <v>#DIV/0!</v>
      </c>
    </row>
    <row r="61" spans="1:36" x14ac:dyDescent="0.3">
      <c r="A61" s="13" t="s">
        <v>1276</v>
      </c>
      <c r="B61" s="51" t="str">
        <f>VLOOKUP($A61,Raw!$B$2:$DG$512,MATCH(NDPMS!B$1,Raw!$B$1:$DG$1,0),0)</f>
        <v>0</v>
      </c>
      <c r="C61" s="52" t="e">
        <f t="shared" si="0"/>
        <v>#DIV/0!</v>
      </c>
      <c r="D61" s="51" t="str">
        <f>VLOOKUP($A61,Raw!$B$2:$DG$512,MATCH(NDPMS!D$1,Raw!$B$1:$DG$1,0),0)</f>
        <v>0</v>
      </c>
      <c r="E61" s="52" t="e">
        <f t="shared" si="1"/>
        <v>#DIV/0!</v>
      </c>
      <c r="F61" s="51" t="str">
        <f>VLOOKUP($A61,Raw!$B$2:$DG$512,MATCH(NDPMS!F$1,Raw!$B$1:$DG$1,0),0)</f>
        <v>0</v>
      </c>
      <c r="G61" s="52" t="e">
        <f t="shared" si="2"/>
        <v>#DIV/0!</v>
      </c>
      <c r="H61" s="51" t="str">
        <f>VLOOKUP($A61,Raw!$B$2:$DG$512,MATCH(NDPMS!H$1,Raw!$B$1:$DG$1,0),0)</f>
        <v>0</v>
      </c>
      <c r="I61" s="52" t="e">
        <f t="shared" si="3"/>
        <v>#DIV/0!</v>
      </c>
      <c r="J61" s="51" t="str">
        <f>VLOOKUP($A61,Raw!$B$2:$DG$512,MATCH(NDPMS!J$1,Raw!$B$1:$DG$1,0),0)</f>
        <v>0</v>
      </c>
      <c r="K61" s="52" t="e">
        <f t="shared" si="4"/>
        <v>#DIV/0!</v>
      </c>
      <c r="L61" s="51" t="str">
        <f>VLOOKUP($A61,Raw!$B$2:$DG$512,MATCH(NDPMS!L$1,Raw!$B$1:$DG$1,0),0)</f>
        <v>0</v>
      </c>
      <c r="M61" s="52" t="e">
        <f t="shared" si="5"/>
        <v>#DIV/0!</v>
      </c>
      <c r="N61" s="51" t="str">
        <f>VLOOKUP($A61,Raw!$B$2:$DG$512,MATCH(NDPMS!N$1,Raw!$B$1:$DG$1,0),0)</f>
        <v>0</v>
      </c>
      <c r="O61" s="13"/>
      <c r="P61" s="48" t="str">
        <f>VLOOKUP($A61,Raw!$B$2:$DG$512,MATCH(NDPMS!P$1,Raw!$B$1:$DG$1,0),0)</f>
        <v>0</v>
      </c>
      <c r="Q61" s="49" t="e">
        <f t="shared" si="6"/>
        <v>#DIV/0!</v>
      </c>
      <c r="R61" s="48" t="str">
        <f>VLOOKUP($A61,Raw!$B$2:$DG$512,MATCH(NDPMS!R$1,Raw!$B$1:$DG$1,0),0)</f>
        <v>0</v>
      </c>
      <c r="S61" s="49" t="e">
        <f t="shared" si="7"/>
        <v>#DIV/0!</v>
      </c>
      <c r="T61" s="48" t="str">
        <f>VLOOKUP($A61,Raw!$B$2:$DG$512,MATCH(NDPMS!T$1,Raw!$B$1:$DG$1,0),0)</f>
        <v>0</v>
      </c>
      <c r="U61" s="49" t="e">
        <f t="shared" si="8"/>
        <v>#DIV/0!</v>
      </c>
      <c r="V61" s="48" t="str">
        <f>VLOOKUP($A61,Raw!$B$2:$DG$512,MATCH(NDPMS!V$1,Raw!$B$1:$DG$1,0),0)</f>
        <v>0</v>
      </c>
      <c r="W61" s="50" t="e">
        <f t="shared" si="9"/>
        <v>#DIV/0!</v>
      </c>
      <c r="X61" s="48" t="str">
        <f>VLOOKUP($A61,Raw!$B$2:$DG$512,MATCH(NDPMS!X$1,Raw!$B$1:$DG$1,0),0)</f>
        <v>0</v>
      </c>
      <c r="Y61" s="49" t="e">
        <f t="shared" si="10"/>
        <v>#DIV/0!</v>
      </c>
      <c r="Z61" s="48" t="str">
        <f>VLOOKUP($A61,Raw!$B$2:$DG$512,MATCH(NDPMS!Z$1,Raw!$B$1:$DG$1,0),0)</f>
        <v>0</v>
      </c>
      <c r="AA61" s="49" t="e">
        <f t="shared" si="11"/>
        <v>#DIV/0!</v>
      </c>
      <c r="AB61" s="48" t="str">
        <f>VLOOKUP($A61,Raw!$B$2:$DG$512,MATCH(NDPMS!AB$1,Raw!$B$1:$DG$1,0),0)</f>
        <v>0</v>
      </c>
      <c r="AC61" s="13"/>
      <c r="AD61" s="47" t="e">
        <f t="shared" si="12"/>
        <v>#DIV/0!</v>
      </c>
      <c r="AE61" s="47" t="e">
        <f t="shared" si="13"/>
        <v>#DIV/0!</v>
      </c>
      <c r="AF61" s="47" t="e">
        <f t="shared" si="14"/>
        <v>#DIV/0!</v>
      </c>
      <c r="AG61" s="47" t="e">
        <f t="shared" si="15"/>
        <v>#DIV/0!</v>
      </c>
      <c r="AH61" s="47" t="e">
        <f t="shared" si="16"/>
        <v>#DIV/0!</v>
      </c>
      <c r="AI61" s="47" t="e">
        <f t="shared" si="17"/>
        <v>#DIV/0!</v>
      </c>
      <c r="AJ61" s="47" t="e">
        <f t="shared" si="18"/>
        <v>#DIV/0!</v>
      </c>
    </row>
    <row r="62" spans="1:36" x14ac:dyDescent="0.3">
      <c r="A62" s="13" t="s">
        <v>1293</v>
      </c>
      <c r="B62" s="51" t="str">
        <f>VLOOKUP($A62,Raw!$B$2:$DG$512,MATCH(NDPMS!B$1,Raw!$B$1:$DG$1,0),0)</f>
        <v>0</v>
      </c>
      <c r="C62" s="52" t="e">
        <f t="shared" si="0"/>
        <v>#DIV/0!</v>
      </c>
      <c r="D62" s="51" t="str">
        <f>VLOOKUP($A62,Raw!$B$2:$DG$512,MATCH(NDPMS!D$1,Raw!$B$1:$DG$1,0),0)</f>
        <v>0</v>
      </c>
      <c r="E62" s="52" t="e">
        <f t="shared" si="1"/>
        <v>#DIV/0!</v>
      </c>
      <c r="F62" s="51" t="str">
        <f>VLOOKUP($A62,Raw!$B$2:$DG$512,MATCH(NDPMS!F$1,Raw!$B$1:$DG$1,0),0)</f>
        <v>0</v>
      </c>
      <c r="G62" s="52" t="e">
        <f t="shared" si="2"/>
        <v>#DIV/0!</v>
      </c>
      <c r="H62" s="51" t="str">
        <f>VLOOKUP($A62,Raw!$B$2:$DG$512,MATCH(NDPMS!H$1,Raw!$B$1:$DG$1,0),0)</f>
        <v>0</v>
      </c>
      <c r="I62" s="52" t="e">
        <f t="shared" si="3"/>
        <v>#DIV/0!</v>
      </c>
      <c r="J62" s="51" t="str">
        <f>VLOOKUP($A62,Raw!$B$2:$DG$512,MATCH(NDPMS!J$1,Raw!$B$1:$DG$1,0),0)</f>
        <v>0</v>
      </c>
      <c r="K62" s="52" t="e">
        <f t="shared" si="4"/>
        <v>#DIV/0!</v>
      </c>
      <c r="L62" s="51" t="str">
        <f>VLOOKUP($A62,Raw!$B$2:$DG$512,MATCH(NDPMS!L$1,Raw!$B$1:$DG$1,0),0)</f>
        <v>0</v>
      </c>
      <c r="M62" s="52" t="e">
        <f t="shared" si="5"/>
        <v>#DIV/0!</v>
      </c>
      <c r="N62" s="51" t="str">
        <f>VLOOKUP($A62,Raw!$B$2:$DG$512,MATCH(NDPMS!N$1,Raw!$B$1:$DG$1,0),0)</f>
        <v>0</v>
      </c>
      <c r="O62" s="13"/>
      <c r="P62" s="48" t="str">
        <f>VLOOKUP($A62,Raw!$B$2:$DG$512,MATCH(NDPMS!P$1,Raw!$B$1:$DG$1,0),0)</f>
        <v>0</v>
      </c>
      <c r="Q62" s="49" t="e">
        <f t="shared" si="6"/>
        <v>#DIV/0!</v>
      </c>
      <c r="R62" s="48" t="str">
        <f>VLOOKUP($A62,Raw!$B$2:$DG$512,MATCH(NDPMS!R$1,Raw!$B$1:$DG$1,0),0)</f>
        <v>0</v>
      </c>
      <c r="S62" s="49" t="e">
        <f t="shared" si="7"/>
        <v>#DIV/0!</v>
      </c>
      <c r="T62" s="48" t="str">
        <f>VLOOKUP($A62,Raw!$B$2:$DG$512,MATCH(NDPMS!T$1,Raw!$B$1:$DG$1,0),0)</f>
        <v>0</v>
      </c>
      <c r="U62" s="49" t="e">
        <f t="shared" si="8"/>
        <v>#DIV/0!</v>
      </c>
      <c r="V62" s="48" t="str">
        <f>VLOOKUP($A62,Raw!$B$2:$DG$512,MATCH(NDPMS!V$1,Raw!$B$1:$DG$1,0),0)</f>
        <v>0</v>
      </c>
      <c r="W62" s="50" t="e">
        <f t="shared" si="9"/>
        <v>#DIV/0!</v>
      </c>
      <c r="X62" s="48" t="str">
        <f>VLOOKUP($A62,Raw!$B$2:$DG$512,MATCH(NDPMS!X$1,Raw!$B$1:$DG$1,0),0)</f>
        <v>0</v>
      </c>
      <c r="Y62" s="49" t="e">
        <f t="shared" si="10"/>
        <v>#DIV/0!</v>
      </c>
      <c r="Z62" s="48" t="str">
        <f>VLOOKUP($A62,Raw!$B$2:$DG$512,MATCH(NDPMS!Z$1,Raw!$B$1:$DG$1,0),0)</f>
        <v>0</v>
      </c>
      <c r="AA62" s="49" t="e">
        <f t="shared" si="11"/>
        <v>#DIV/0!</v>
      </c>
      <c r="AB62" s="48" t="str">
        <f>VLOOKUP($A62,Raw!$B$2:$DG$512,MATCH(NDPMS!AB$1,Raw!$B$1:$DG$1,0),0)</f>
        <v>0</v>
      </c>
      <c r="AC62" s="13"/>
      <c r="AD62" s="47" t="e">
        <f t="shared" si="12"/>
        <v>#DIV/0!</v>
      </c>
      <c r="AE62" s="47" t="e">
        <f t="shared" si="13"/>
        <v>#DIV/0!</v>
      </c>
      <c r="AF62" s="47" t="e">
        <f t="shared" si="14"/>
        <v>#DIV/0!</v>
      </c>
      <c r="AG62" s="47" t="e">
        <f t="shared" si="15"/>
        <v>#DIV/0!</v>
      </c>
      <c r="AH62" s="47" t="e">
        <f t="shared" si="16"/>
        <v>#DIV/0!</v>
      </c>
      <c r="AI62" s="47" t="e">
        <f t="shared" si="17"/>
        <v>#DIV/0!</v>
      </c>
      <c r="AJ62" s="47" t="e">
        <f t="shared" si="18"/>
        <v>#DIV/0!</v>
      </c>
    </row>
    <row r="63" spans="1:36" x14ac:dyDescent="0.3">
      <c r="A63" s="13" t="s">
        <v>1305</v>
      </c>
      <c r="B63" s="51" t="str">
        <f>VLOOKUP($A63,Raw!$B$2:$DG$512,MATCH(NDPMS!B$1,Raw!$B$1:$DG$1,0),0)</f>
        <v>0</v>
      </c>
      <c r="C63" s="52" t="e">
        <f t="shared" si="0"/>
        <v>#DIV/0!</v>
      </c>
      <c r="D63" s="51" t="str">
        <f>VLOOKUP($A63,Raw!$B$2:$DG$512,MATCH(NDPMS!D$1,Raw!$B$1:$DG$1,0),0)</f>
        <v>0</v>
      </c>
      <c r="E63" s="52" t="e">
        <f t="shared" si="1"/>
        <v>#DIV/0!</v>
      </c>
      <c r="F63" s="51" t="str">
        <f>VLOOKUP($A63,Raw!$B$2:$DG$512,MATCH(NDPMS!F$1,Raw!$B$1:$DG$1,0),0)</f>
        <v>0</v>
      </c>
      <c r="G63" s="52" t="e">
        <f t="shared" si="2"/>
        <v>#DIV/0!</v>
      </c>
      <c r="H63" s="51" t="str">
        <f>VLOOKUP($A63,Raw!$B$2:$DG$512,MATCH(NDPMS!H$1,Raw!$B$1:$DG$1,0),0)</f>
        <v>0</v>
      </c>
      <c r="I63" s="52" t="e">
        <f t="shared" si="3"/>
        <v>#DIV/0!</v>
      </c>
      <c r="J63" s="51" t="str">
        <f>VLOOKUP($A63,Raw!$B$2:$DG$512,MATCH(NDPMS!J$1,Raw!$B$1:$DG$1,0),0)</f>
        <v>0</v>
      </c>
      <c r="K63" s="52" t="e">
        <f t="shared" si="4"/>
        <v>#DIV/0!</v>
      </c>
      <c r="L63" s="51" t="str">
        <f>VLOOKUP($A63,Raw!$B$2:$DG$512,MATCH(NDPMS!L$1,Raw!$B$1:$DG$1,0),0)</f>
        <v>0</v>
      </c>
      <c r="M63" s="52" t="e">
        <f t="shared" si="5"/>
        <v>#DIV/0!</v>
      </c>
      <c r="N63" s="51" t="str">
        <f>VLOOKUP($A63,Raw!$B$2:$DG$512,MATCH(NDPMS!N$1,Raw!$B$1:$DG$1,0),0)</f>
        <v>0</v>
      </c>
      <c r="O63" s="13"/>
      <c r="P63" s="48" t="str">
        <f>VLOOKUP($A63,Raw!$B$2:$DG$512,MATCH(NDPMS!P$1,Raw!$B$1:$DG$1,0),0)</f>
        <v>0</v>
      </c>
      <c r="Q63" s="49" t="e">
        <f t="shared" si="6"/>
        <v>#DIV/0!</v>
      </c>
      <c r="R63" s="48" t="str">
        <f>VLOOKUP($A63,Raw!$B$2:$DG$512,MATCH(NDPMS!R$1,Raw!$B$1:$DG$1,0),0)</f>
        <v>0</v>
      </c>
      <c r="S63" s="49" t="e">
        <f t="shared" si="7"/>
        <v>#DIV/0!</v>
      </c>
      <c r="T63" s="48" t="str">
        <f>VLOOKUP($A63,Raw!$B$2:$DG$512,MATCH(NDPMS!T$1,Raw!$B$1:$DG$1,0),0)</f>
        <v>0</v>
      </c>
      <c r="U63" s="49" t="e">
        <f t="shared" si="8"/>
        <v>#DIV/0!</v>
      </c>
      <c r="V63" s="48" t="str">
        <f>VLOOKUP($A63,Raw!$B$2:$DG$512,MATCH(NDPMS!V$1,Raw!$B$1:$DG$1,0),0)</f>
        <v>0</v>
      </c>
      <c r="W63" s="50" t="e">
        <f t="shared" si="9"/>
        <v>#DIV/0!</v>
      </c>
      <c r="X63" s="48" t="str">
        <f>VLOOKUP($A63,Raw!$B$2:$DG$512,MATCH(NDPMS!X$1,Raw!$B$1:$DG$1,0),0)</f>
        <v>0</v>
      </c>
      <c r="Y63" s="49" t="e">
        <f t="shared" si="10"/>
        <v>#DIV/0!</v>
      </c>
      <c r="Z63" s="48" t="str">
        <f>VLOOKUP($A63,Raw!$B$2:$DG$512,MATCH(NDPMS!Z$1,Raw!$B$1:$DG$1,0),0)</f>
        <v>0</v>
      </c>
      <c r="AA63" s="49" t="e">
        <f t="shared" si="11"/>
        <v>#DIV/0!</v>
      </c>
      <c r="AB63" s="48" t="str">
        <f>VLOOKUP($A63,Raw!$B$2:$DG$512,MATCH(NDPMS!AB$1,Raw!$B$1:$DG$1,0),0)</f>
        <v>0</v>
      </c>
      <c r="AC63" s="13"/>
      <c r="AD63" s="47" t="e">
        <f t="shared" si="12"/>
        <v>#DIV/0!</v>
      </c>
      <c r="AE63" s="47" t="e">
        <f t="shared" si="13"/>
        <v>#DIV/0!</v>
      </c>
      <c r="AF63" s="47" t="e">
        <f t="shared" si="14"/>
        <v>#DIV/0!</v>
      </c>
      <c r="AG63" s="47" t="e">
        <f t="shared" si="15"/>
        <v>#DIV/0!</v>
      </c>
      <c r="AH63" s="47" t="e">
        <f t="shared" si="16"/>
        <v>#DIV/0!</v>
      </c>
      <c r="AI63" s="47" t="e">
        <f t="shared" si="17"/>
        <v>#DIV/0!</v>
      </c>
      <c r="AJ63" s="47" t="e">
        <f t="shared" si="18"/>
        <v>#DIV/0!</v>
      </c>
    </row>
    <row r="64" spans="1:36" x14ac:dyDescent="0.3">
      <c r="A64" s="13" t="s">
        <v>1313</v>
      </c>
      <c r="B64" s="51" t="str">
        <f>VLOOKUP($A64,Raw!$B$2:$DG$512,MATCH(NDPMS!B$1,Raw!$B$1:$DG$1,0),0)</f>
        <v>0</v>
      </c>
      <c r="C64" s="52" t="e">
        <f t="shared" si="0"/>
        <v>#DIV/0!</v>
      </c>
      <c r="D64" s="51" t="str">
        <f>VLOOKUP($A64,Raw!$B$2:$DG$512,MATCH(NDPMS!D$1,Raw!$B$1:$DG$1,0),0)</f>
        <v>0</v>
      </c>
      <c r="E64" s="52" t="e">
        <f t="shared" si="1"/>
        <v>#DIV/0!</v>
      </c>
      <c r="F64" s="51" t="str">
        <f>VLOOKUP($A64,Raw!$B$2:$DG$512,MATCH(NDPMS!F$1,Raw!$B$1:$DG$1,0),0)</f>
        <v>0</v>
      </c>
      <c r="G64" s="52" t="e">
        <f t="shared" si="2"/>
        <v>#DIV/0!</v>
      </c>
      <c r="H64" s="51" t="str">
        <f>VLOOKUP($A64,Raw!$B$2:$DG$512,MATCH(NDPMS!H$1,Raw!$B$1:$DG$1,0),0)</f>
        <v>0</v>
      </c>
      <c r="I64" s="52" t="e">
        <f t="shared" si="3"/>
        <v>#DIV/0!</v>
      </c>
      <c r="J64" s="51" t="str">
        <f>VLOOKUP($A64,Raw!$B$2:$DG$512,MATCH(NDPMS!J$1,Raw!$B$1:$DG$1,0),0)</f>
        <v>0</v>
      </c>
      <c r="K64" s="52" t="e">
        <f t="shared" si="4"/>
        <v>#DIV/0!</v>
      </c>
      <c r="L64" s="51" t="str">
        <f>VLOOKUP($A64,Raw!$B$2:$DG$512,MATCH(NDPMS!L$1,Raw!$B$1:$DG$1,0),0)</f>
        <v>0</v>
      </c>
      <c r="M64" s="52" t="e">
        <f t="shared" si="5"/>
        <v>#DIV/0!</v>
      </c>
      <c r="N64" s="51" t="str">
        <f>VLOOKUP($A64,Raw!$B$2:$DG$512,MATCH(NDPMS!N$1,Raw!$B$1:$DG$1,0),0)</f>
        <v>0</v>
      </c>
      <c r="O64" s="13"/>
      <c r="P64" s="48" t="str">
        <f>VLOOKUP($A64,Raw!$B$2:$DG$512,MATCH(NDPMS!P$1,Raw!$B$1:$DG$1,0),0)</f>
        <v>0</v>
      </c>
      <c r="Q64" s="49" t="e">
        <f t="shared" si="6"/>
        <v>#DIV/0!</v>
      </c>
      <c r="R64" s="48" t="str">
        <f>VLOOKUP($A64,Raw!$B$2:$DG$512,MATCH(NDPMS!R$1,Raw!$B$1:$DG$1,0),0)</f>
        <v>0</v>
      </c>
      <c r="S64" s="49" t="e">
        <f t="shared" si="7"/>
        <v>#DIV/0!</v>
      </c>
      <c r="T64" s="48" t="str">
        <f>VLOOKUP($A64,Raw!$B$2:$DG$512,MATCH(NDPMS!T$1,Raw!$B$1:$DG$1,0),0)</f>
        <v>0</v>
      </c>
      <c r="U64" s="49" t="e">
        <f t="shared" si="8"/>
        <v>#DIV/0!</v>
      </c>
      <c r="V64" s="48" t="str">
        <f>VLOOKUP($A64,Raw!$B$2:$DG$512,MATCH(NDPMS!V$1,Raw!$B$1:$DG$1,0),0)</f>
        <v>0</v>
      </c>
      <c r="W64" s="50" t="e">
        <f t="shared" si="9"/>
        <v>#DIV/0!</v>
      </c>
      <c r="X64" s="48" t="str">
        <f>VLOOKUP($A64,Raw!$B$2:$DG$512,MATCH(NDPMS!X$1,Raw!$B$1:$DG$1,0),0)</f>
        <v>0</v>
      </c>
      <c r="Y64" s="49" t="e">
        <f t="shared" si="10"/>
        <v>#DIV/0!</v>
      </c>
      <c r="Z64" s="48" t="str">
        <f>VLOOKUP($A64,Raw!$B$2:$DG$512,MATCH(NDPMS!Z$1,Raw!$B$1:$DG$1,0),0)</f>
        <v>0</v>
      </c>
      <c r="AA64" s="49" t="e">
        <f t="shared" si="11"/>
        <v>#DIV/0!</v>
      </c>
      <c r="AB64" s="48" t="str">
        <f>VLOOKUP($A64,Raw!$B$2:$DG$512,MATCH(NDPMS!AB$1,Raw!$B$1:$DG$1,0),0)</f>
        <v>0</v>
      </c>
      <c r="AC64" s="13"/>
      <c r="AD64" s="47" t="e">
        <f t="shared" si="12"/>
        <v>#DIV/0!</v>
      </c>
      <c r="AE64" s="47" t="e">
        <f t="shared" si="13"/>
        <v>#DIV/0!</v>
      </c>
      <c r="AF64" s="47" t="e">
        <f t="shared" si="14"/>
        <v>#DIV/0!</v>
      </c>
      <c r="AG64" s="47" t="e">
        <f t="shared" si="15"/>
        <v>#DIV/0!</v>
      </c>
      <c r="AH64" s="47" t="e">
        <f t="shared" si="16"/>
        <v>#DIV/0!</v>
      </c>
      <c r="AI64" s="47" t="e">
        <f t="shared" si="17"/>
        <v>#DIV/0!</v>
      </c>
      <c r="AJ64" s="47" t="e">
        <f t="shared" si="18"/>
        <v>#DIV/0!</v>
      </c>
    </row>
    <row r="65" spans="1:36" x14ac:dyDescent="0.3">
      <c r="A65" s="13" t="s">
        <v>1320</v>
      </c>
      <c r="B65" s="51" t="str">
        <f>VLOOKUP($A65,Raw!$B$2:$DG$512,MATCH(NDPMS!B$1,Raw!$B$1:$DG$1,0),0)</f>
        <v>0</v>
      </c>
      <c r="C65" s="52">
        <f t="shared" si="0"/>
        <v>0</v>
      </c>
      <c r="D65" s="51" t="str">
        <f>VLOOKUP($A65,Raw!$B$2:$DG$512,MATCH(NDPMS!D$1,Raw!$B$1:$DG$1,0),0)</f>
        <v>1</v>
      </c>
      <c r="E65" s="52">
        <f t="shared" si="1"/>
        <v>2.2222222222222223E-2</v>
      </c>
      <c r="F65" s="51" t="str">
        <f>VLOOKUP($A65,Raw!$B$2:$DG$512,MATCH(NDPMS!F$1,Raw!$B$1:$DG$1,0),0)</f>
        <v>44</v>
      </c>
      <c r="G65" s="52">
        <f t="shared" si="2"/>
        <v>0.97777777777777775</v>
      </c>
      <c r="H65" s="51" t="str">
        <f>VLOOKUP($A65,Raw!$B$2:$DG$512,MATCH(NDPMS!H$1,Raw!$B$1:$DG$1,0),0)</f>
        <v>0</v>
      </c>
      <c r="I65" s="52">
        <f t="shared" si="3"/>
        <v>0</v>
      </c>
      <c r="J65" s="51" t="str">
        <f>VLOOKUP($A65,Raw!$B$2:$DG$512,MATCH(NDPMS!J$1,Raw!$B$1:$DG$1,0),0)</f>
        <v>0</v>
      </c>
      <c r="K65" s="52">
        <f t="shared" si="4"/>
        <v>0</v>
      </c>
      <c r="L65" s="51" t="str">
        <f>VLOOKUP($A65,Raw!$B$2:$DG$512,MATCH(NDPMS!L$1,Raw!$B$1:$DG$1,0),0)</f>
        <v>0</v>
      </c>
      <c r="M65" s="52">
        <f t="shared" si="5"/>
        <v>0</v>
      </c>
      <c r="N65" s="51" t="str">
        <f>VLOOKUP($A65,Raw!$B$2:$DG$512,MATCH(NDPMS!N$1,Raw!$B$1:$DG$1,0),0)</f>
        <v>45</v>
      </c>
      <c r="O65" s="13"/>
      <c r="P65" s="48" t="str">
        <f>VLOOKUP($A65,Raw!$B$2:$DG$512,MATCH(NDPMS!P$1,Raw!$B$1:$DG$1,0),0)</f>
        <v>0</v>
      </c>
      <c r="Q65" s="49">
        <f t="shared" si="6"/>
        <v>0</v>
      </c>
      <c r="R65" s="48" t="str">
        <f>VLOOKUP($A65,Raw!$B$2:$DG$512,MATCH(NDPMS!R$1,Raw!$B$1:$DG$1,0),0)</f>
        <v>0.6</v>
      </c>
      <c r="S65" s="49">
        <f t="shared" si="7"/>
        <v>1.0382419103651151E-2</v>
      </c>
      <c r="T65" s="48" t="str">
        <f>VLOOKUP($A65,Raw!$B$2:$DG$512,MATCH(NDPMS!T$1,Raw!$B$1:$DG$1,0),0)</f>
        <v>57.19</v>
      </c>
      <c r="U65" s="49">
        <f t="shared" si="8"/>
        <v>0.98961758089634877</v>
      </c>
      <c r="V65" s="48" t="str">
        <f>VLOOKUP($A65,Raw!$B$2:$DG$512,MATCH(NDPMS!V$1,Raw!$B$1:$DG$1,0),0)</f>
        <v>0</v>
      </c>
      <c r="W65" s="50">
        <f t="shared" si="9"/>
        <v>0</v>
      </c>
      <c r="X65" s="48" t="str">
        <f>VLOOKUP($A65,Raw!$B$2:$DG$512,MATCH(NDPMS!X$1,Raw!$B$1:$DG$1,0),0)</f>
        <v>0</v>
      </c>
      <c r="Y65" s="49">
        <f t="shared" si="10"/>
        <v>0</v>
      </c>
      <c r="Z65" s="48" t="str">
        <f>VLOOKUP($A65,Raw!$B$2:$DG$512,MATCH(NDPMS!Z$1,Raw!$B$1:$DG$1,0),0)</f>
        <v>0</v>
      </c>
      <c r="AA65" s="49">
        <f t="shared" si="11"/>
        <v>0</v>
      </c>
      <c r="AB65" s="48" t="str">
        <f>VLOOKUP($A65,Raw!$B$2:$DG$512,MATCH(NDPMS!AB$1,Raw!$B$1:$DG$1,0),0)</f>
        <v>57.79</v>
      </c>
      <c r="AC65" s="13"/>
      <c r="AD65" s="47" t="e">
        <f t="shared" si="12"/>
        <v>#DIV/0!</v>
      </c>
      <c r="AE65" s="47">
        <f t="shared" si="13"/>
        <v>0.6</v>
      </c>
      <c r="AF65" s="47">
        <f t="shared" si="14"/>
        <v>1.2997727272727273</v>
      </c>
      <c r="AG65" s="47" t="e">
        <f t="shared" si="15"/>
        <v>#DIV/0!</v>
      </c>
      <c r="AH65" s="47" t="e">
        <f t="shared" si="16"/>
        <v>#DIV/0!</v>
      </c>
      <c r="AI65" s="47" t="e">
        <f t="shared" si="17"/>
        <v>#DIV/0!</v>
      </c>
      <c r="AJ65" s="47">
        <f t="shared" si="18"/>
        <v>1.2842222222222222</v>
      </c>
    </row>
    <row r="66" spans="1:36" x14ac:dyDescent="0.3">
      <c r="A66" s="13" t="s">
        <v>1351</v>
      </c>
      <c r="B66" s="51" t="str">
        <f>VLOOKUP($A66,Raw!$B$2:$DG$512,MATCH(NDPMS!B$1,Raw!$B$1:$DG$1,0),0)</f>
        <v>0</v>
      </c>
      <c r="C66" s="52" t="e">
        <f t="shared" si="0"/>
        <v>#DIV/0!</v>
      </c>
      <c r="D66" s="51" t="str">
        <f>VLOOKUP($A66,Raw!$B$2:$DG$512,MATCH(NDPMS!D$1,Raw!$B$1:$DG$1,0),0)</f>
        <v>0</v>
      </c>
      <c r="E66" s="52" t="e">
        <f t="shared" si="1"/>
        <v>#DIV/0!</v>
      </c>
      <c r="F66" s="51" t="str">
        <f>VLOOKUP($A66,Raw!$B$2:$DG$512,MATCH(NDPMS!F$1,Raw!$B$1:$DG$1,0),0)</f>
        <v>0</v>
      </c>
      <c r="G66" s="52" t="e">
        <f t="shared" si="2"/>
        <v>#DIV/0!</v>
      </c>
      <c r="H66" s="51" t="str">
        <f>VLOOKUP($A66,Raw!$B$2:$DG$512,MATCH(NDPMS!H$1,Raw!$B$1:$DG$1,0),0)</f>
        <v>0</v>
      </c>
      <c r="I66" s="52" t="e">
        <f t="shared" si="3"/>
        <v>#DIV/0!</v>
      </c>
      <c r="J66" s="51" t="str">
        <f>VLOOKUP($A66,Raw!$B$2:$DG$512,MATCH(NDPMS!J$1,Raw!$B$1:$DG$1,0),0)</f>
        <v>0</v>
      </c>
      <c r="K66" s="52" t="e">
        <f t="shared" si="4"/>
        <v>#DIV/0!</v>
      </c>
      <c r="L66" s="51" t="str">
        <f>VLOOKUP($A66,Raw!$B$2:$DG$512,MATCH(NDPMS!L$1,Raw!$B$1:$DG$1,0),0)</f>
        <v>0</v>
      </c>
      <c r="M66" s="52" t="e">
        <f t="shared" si="5"/>
        <v>#DIV/0!</v>
      </c>
      <c r="N66" s="51" t="str">
        <f>VLOOKUP($A66,Raw!$B$2:$DG$512,MATCH(NDPMS!N$1,Raw!$B$1:$DG$1,0),0)</f>
        <v>0</v>
      </c>
      <c r="O66" s="13"/>
      <c r="P66" s="48" t="str">
        <f>VLOOKUP($A66,Raw!$B$2:$DG$512,MATCH(NDPMS!P$1,Raw!$B$1:$DG$1,0),0)</f>
        <v>0</v>
      </c>
      <c r="Q66" s="49" t="e">
        <f t="shared" si="6"/>
        <v>#DIV/0!</v>
      </c>
      <c r="R66" s="48" t="str">
        <f>VLOOKUP($A66,Raw!$B$2:$DG$512,MATCH(NDPMS!R$1,Raw!$B$1:$DG$1,0),0)</f>
        <v>0</v>
      </c>
      <c r="S66" s="49" t="e">
        <f t="shared" si="7"/>
        <v>#DIV/0!</v>
      </c>
      <c r="T66" s="48" t="str">
        <f>VLOOKUP($A66,Raw!$B$2:$DG$512,MATCH(NDPMS!T$1,Raw!$B$1:$DG$1,0),0)</f>
        <v>0</v>
      </c>
      <c r="U66" s="49" t="e">
        <f t="shared" si="8"/>
        <v>#DIV/0!</v>
      </c>
      <c r="V66" s="48" t="str">
        <f>VLOOKUP($A66,Raw!$B$2:$DG$512,MATCH(NDPMS!V$1,Raw!$B$1:$DG$1,0),0)</f>
        <v>0</v>
      </c>
      <c r="W66" s="50" t="e">
        <f t="shared" si="9"/>
        <v>#DIV/0!</v>
      </c>
      <c r="X66" s="48" t="str">
        <f>VLOOKUP($A66,Raw!$B$2:$DG$512,MATCH(NDPMS!X$1,Raw!$B$1:$DG$1,0),0)</f>
        <v>0</v>
      </c>
      <c r="Y66" s="49" t="e">
        <f t="shared" si="10"/>
        <v>#DIV/0!</v>
      </c>
      <c r="Z66" s="48" t="str">
        <f>VLOOKUP($A66,Raw!$B$2:$DG$512,MATCH(NDPMS!Z$1,Raw!$B$1:$DG$1,0),0)</f>
        <v>0</v>
      </c>
      <c r="AA66" s="49" t="e">
        <f t="shared" si="11"/>
        <v>#DIV/0!</v>
      </c>
      <c r="AB66" s="48" t="str">
        <f>VLOOKUP($A66,Raw!$B$2:$DG$512,MATCH(NDPMS!AB$1,Raw!$B$1:$DG$1,0),0)</f>
        <v>0</v>
      </c>
      <c r="AC66" s="13"/>
      <c r="AD66" s="47" t="e">
        <f t="shared" si="12"/>
        <v>#DIV/0!</v>
      </c>
      <c r="AE66" s="47" t="e">
        <f t="shared" si="13"/>
        <v>#DIV/0!</v>
      </c>
      <c r="AF66" s="47" t="e">
        <f t="shared" si="14"/>
        <v>#DIV/0!</v>
      </c>
      <c r="AG66" s="47" t="e">
        <f t="shared" si="15"/>
        <v>#DIV/0!</v>
      </c>
      <c r="AH66" s="47" t="e">
        <f t="shared" si="16"/>
        <v>#DIV/0!</v>
      </c>
      <c r="AI66" s="47" t="e">
        <f t="shared" si="17"/>
        <v>#DIV/0!</v>
      </c>
      <c r="AJ66" s="47" t="e">
        <f t="shared" si="18"/>
        <v>#DIV/0!</v>
      </c>
    </row>
    <row r="67" spans="1:36" x14ac:dyDescent="0.3">
      <c r="A67" s="13" t="s">
        <v>1369</v>
      </c>
      <c r="B67" s="51" t="str">
        <f>VLOOKUP($A67,Raw!$B$2:$DG$512,MATCH(NDPMS!B$1,Raw!$B$1:$DG$1,0),0)</f>
        <v>0</v>
      </c>
      <c r="C67" s="52">
        <f t="shared" ref="C67:C130" si="19">B67/$N67</f>
        <v>0</v>
      </c>
      <c r="D67" s="51" t="str">
        <f>VLOOKUP($A67,Raw!$B$2:$DG$512,MATCH(NDPMS!D$1,Raw!$B$1:$DG$1,0),0)</f>
        <v>3</v>
      </c>
      <c r="E67" s="52">
        <f t="shared" ref="E67:E130" si="20">D67/$N67</f>
        <v>0.27272727272727271</v>
      </c>
      <c r="F67" s="51" t="str">
        <f>VLOOKUP($A67,Raw!$B$2:$DG$512,MATCH(NDPMS!F$1,Raw!$B$1:$DG$1,0),0)</f>
        <v>8</v>
      </c>
      <c r="G67" s="52">
        <f t="shared" ref="G67:G130" si="21">F67/$N67</f>
        <v>0.72727272727272729</v>
      </c>
      <c r="H67" s="51" t="str">
        <f>VLOOKUP($A67,Raw!$B$2:$DG$512,MATCH(NDPMS!H$1,Raw!$B$1:$DG$1,0),0)</f>
        <v>0</v>
      </c>
      <c r="I67" s="52">
        <f t="shared" ref="I67:I130" si="22">H67/$N67</f>
        <v>0</v>
      </c>
      <c r="J67" s="51" t="str">
        <f>VLOOKUP($A67,Raw!$B$2:$DG$512,MATCH(NDPMS!J$1,Raw!$B$1:$DG$1,0),0)</f>
        <v>0</v>
      </c>
      <c r="K67" s="52">
        <f t="shared" ref="K67:K130" si="23">J67/$N67</f>
        <v>0</v>
      </c>
      <c r="L67" s="51" t="str">
        <f>VLOOKUP($A67,Raw!$B$2:$DG$512,MATCH(NDPMS!L$1,Raw!$B$1:$DG$1,0),0)</f>
        <v>0</v>
      </c>
      <c r="M67" s="52">
        <f t="shared" ref="M67:M130" si="24">L67/$N67</f>
        <v>0</v>
      </c>
      <c r="N67" s="51" t="str">
        <f>VLOOKUP($A67,Raw!$B$2:$DG$512,MATCH(NDPMS!N$1,Raw!$B$1:$DG$1,0),0)</f>
        <v>11</v>
      </c>
      <c r="O67" s="13"/>
      <c r="P67" s="48" t="str">
        <f>VLOOKUP($A67,Raw!$B$2:$DG$512,MATCH(NDPMS!P$1,Raw!$B$1:$DG$1,0),0)</f>
        <v>0</v>
      </c>
      <c r="Q67" s="49">
        <f t="shared" ref="Q67:Q130" si="25">P67/AB67</f>
        <v>0</v>
      </c>
      <c r="R67" s="48" t="str">
        <f>VLOOKUP($A67,Raw!$B$2:$DG$512,MATCH(NDPMS!R$1,Raw!$B$1:$DG$1,0),0)</f>
        <v>11.04</v>
      </c>
      <c r="S67" s="49">
        <f t="shared" ref="S67:S130" si="26">R67/AB67</f>
        <v>0.2584269662921348</v>
      </c>
      <c r="T67" s="48" t="str">
        <f>VLOOKUP($A67,Raw!$B$2:$DG$512,MATCH(NDPMS!T$1,Raw!$B$1:$DG$1,0),0)</f>
        <v>31.68</v>
      </c>
      <c r="U67" s="49">
        <f t="shared" ref="U67:U130" si="27">T67/AB67</f>
        <v>0.7415730337078652</v>
      </c>
      <c r="V67" s="48" t="str">
        <f>VLOOKUP($A67,Raw!$B$2:$DG$512,MATCH(NDPMS!V$1,Raw!$B$1:$DG$1,0),0)</f>
        <v>0</v>
      </c>
      <c r="W67" s="50">
        <f t="shared" ref="W67:W130" si="28">V67/AB67</f>
        <v>0</v>
      </c>
      <c r="X67" s="48" t="str">
        <f>VLOOKUP($A67,Raw!$B$2:$DG$512,MATCH(NDPMS!X$1,Raw!$B$1:$DG$1,0),0)</f>
        <v>0</v>
      </c>
      <c r="Y67" s="49">
        <f t="shared" ref="Y67:Y130" si="29">X67/AB67</f>
        <v>0</v>
      </c>
      <c r="Z67" s="48" t="str">
        <f>VLOOKUP($A67,Raw!$B$2:$DG$512,MATCH(NDPMS!Z$1,Raw!$B$1:$DG$1,0),0)</f>
        <v>0</v>
      </c>
      <c r="AA67" s="49">
        <f t="shared" ref="AA67:AA130" si="30">Z67/AB67</f>
        <v>0</v>
      </c>
      <c r="AB67" s="48" t="str">
        <f>VLOOKUP($A67,Raw!$B$2:$DG$512,MATCH(NDPMS!AB$1,Raw!$B$1:$DG$1,0),0)</f>
        <v>42.72</v>
      </c>
      <c r="AC67" s="13"/>
      <c r="AD67" s="47" t="e">
        <f t="shared" ref="AD67:AD130" si="31">P67/B67</f>
        <v>#DIV/0!</v>
      </c>
      <c r="AE67" s="47">
        <f t="shared" ref="AE67:AE130" si="32">R67/D67</f>
        <v>3.6799999999999997</v>
      </c>
      <c r="AF67" s="47">
        <f t="shared" ref="AF67:AF130" si="33">T67/F67</f>
        <v>3.96</v>
      </c>
      <c r="AG67" s="47" t="e">
        <f t="shared" ref="AG67:AG130" si="34">V67/H67</f>
        <v>#DIV/0!</v>
      </c>
      <c r="AH67" s="47" t="e">
        <f t="shared" ref="AH67:AH130" si="35">X67/J67</f>
        <v>#DIV/0!</v>
      </c>
      <c r="AI67" s="47" t="e">
        <f t="shared" ref="AI67:AI130" si="36">Z67/L67</f>
        <v>#DIV/0!</v>
      </c>
      <c r="AJ67" s="47">
        <f t="shared" ref="AJ67:AJ130" si="37">AB67/N67</f>
        <v>3.8836363636363633</v>
      </c>
    </row>
    <row r="68" spans="1:36" x14ac:dyDescent="0.3">
      <c r="A68" s="13" t="s">
        <v>1407</v>
      </c>
      <c r="B68" s="51" t="str">
        <f>VLOOKUP($A68,Raw!$B$2:$DG$512,MATCH(NDPMS!B$1,Raw!$B$1:$DG$1,0),0)</f>
        <v>0</v>
      </c>
      <c r="C68" s="52" t="e">
        <f t="shared" si="19"/>
        <v>#DIV/0!</v>
      </c>
      <c r="D68" s="51" t="str">
        <f>VLOOKUP($A68,Raw!$B$2:$DG$512,MATCH(NDPMS!D$1,Raw!$B$1:$DG$1,0),0)</f>
        <v>0</v>
      </c>
      <c r="E68" s="52" t="e">
        <f t="shared" si="20"/>
        <v>#DIV/0!</v>
      </c>
      <c r="F68" s="51" t="str">
        <f>VLOOKUP($A68,Raw!$B$2:$DG$512,MATCH(NDPMS!F$1,Raw!$B$1:$DG$1,0),0)</f>
        <v>0</v>
      </c>
      <c r="G68" s="52" t="e">
        <f t="shared" si="21"/>
        <v>#DIV/0!</v>
      </c>
      <c r="H68" s="51" t="str">
        <f>VLOOKUP($A68,Raw!$B$2:$DG$512,MATCH(NDPMS!H$1,Raw!$B$1:$DG$1,0),0)</f>
        <v>0</v>
      </c>
      <c r="I68" s="52" t="e">
        <f t="shared" si="22"/>
        <v>#DIV/0!</v>
      </c>
      <c r="J68" s="51" t="str">
        <f>VLOOKUP($A68,Raw!$B$2:$DG$512,MATCH(NDPMS!J$1,Raw!$B$1:$DG$1,0),0)</f>
        <v>0</v>
      </c>
      <c r="K68" s="52" t="e">
        <f t="shared" si="23"/>
        <v>#DIV/0!</v>
      </c>
      <c r="L68" s="51" t="str">
        <f>VLOOKUP($A68,Raw!$B$2:$DG$512,MATCH(NDPMS!L$1,Raw!$B$1:$DG$1,0),0)</f>
        <v>0</v>
      </c>
      <c r="M68" s="52" t="e">
        <f t="shared" si="24"/>
        <v>#DIV/0!</v>
      </c>
      <c r="N68" s="51" t="str">
        <f>VLOOKUP($A68,Raw!$B$2:$DG$512,MATCH(NDPMS!N$1,Raw!$B$1:$DG$1,0),0)</f>
        <v>0</v>
      </c>
      <c r="O68" s="13"/>
      <c r="P68" s="48" t="str">
        <f>VLOOKUP($A68,Raw!$B$2:$DG$512,MATCH(NDPMS!P$1,Raw!$B$1:$DG$1,0),0)</f>
        <v>0</v>
      </c>
      <c r="Q68" s="49" t="e">
        <f t="shared" si="25"/>
        <v>#DIV/0!</v>
      </c>
      <c r="R68" s="48" t="str">
        <f>VLOOKUP($A68,Raw!$B$2:$DG$512,MATCH(NDPMS!R$1,Raw!$B$1:$DG$1,0),0)</f>
        <v>0</v>
      </c>
      <c r="S68" s="49" t="e">
        <f t="shared" si="26"/>
        <v>#DIV/0!</v>
      </c>
      <c r="T68" s="48" t="str">
        <f>VLOOKUP($A68,Raw!$B$2:$DG$512,MATCH(NDPMS!T$1,Raw!$B$1:$DG$1,0),0)</f>
        <v>0</v>
      </c>
      <c r="U68" s="49" t="e">
        <f t="shared" si="27"/>
        <v>#DIV/0!</v>
      </c>
      <c r="V68" s="48" t="str">
        <f>VLOOKUP($A68,Raw!$B$2:$DG$512,MATCH(NDPMS!V$1,Raw!$B$1:$DG$1,0),0)</f>
        <v>0</v>
      </c>
      <c r="W68" s="50" t="e">
        <f t="shared" si="28"/>
        <v>#DIV/0!</v>
      </c>
      <c r="X68" s="48" t="str">
        <f>VLOOKUP($A68,Raw!$B$2:$DG$512,MATCH(NDPMS!X$1,Raw!$B$1:$DG$1,0),0)</f>
        <v>0</v>
      </c>
      <c r="Y68" s="49" t="e">
        <f t="shared" si="29"/>
        <v>#DIV/0!</v>
      </c>
      <c r="Z68" s="48" t="str">
        <f>VLOOKUP($A68,Raw!$B$2:$DG$512,MATCH(NDPMS!Z$1,Raw!$B$1:$DG$1,0),0)</f>
        <v>0</v>
      </c>
      <c r="AA68" s="49" t="e">
        <f t="shared" si="30"/>
        <v>#DIV/0!</v>
      </c>
      <c r="AB68" s="48" t="str">
        <f>VLOOKUP($A68,Raw!$B$2:$DG$512,MATCH(NDPMS!AB$1,Raw!$B$1:$DG$1,0),0)</f>
        <v>0</v>
      </c>
      <c r="AC68" s="13"/>
      <c r="AD68" s="47" t="e">
        <f t="shared" si="31"/>
        <v>#DIV/0!</v>
      </c>
      <c r="AE68" s="47" t="e">
        <f t="shared" si="32"/>
        <v>#DIV/0!</v>
      </c>
      <c r="AF68" s="47" t="e">
        <f t="shared" si="33"/>
        <v>#DIV/0!</v>
      </c>
      <c r="AG68" s="47" t="e">
        <f t="shared" si="34"/>
        <v>#DIV/0!</v>
      </c>
      <c r="AH68" s="47" t="e">
        <f t="shared" si="35"/>
        <v>#DIV/0!</v>
      </c>
      <c r="AI68" s="47" t="e">
        <f t="shared" si="36"/>
        <v>#DIV/0!</v>
      </c>
      <c r="AJ68" s="47" t="e">
        <f t="shared" si="37"/>
        <v>#DIV/0!</v>
      </c>
    </row>
    <row r="69" spans="1:36" x14ac:dyDescent="0.3">
      <c r="A69" s="13" t="s">
        <v>1423</v>
      </c>
      <c r="B69" s="51" t="str">
        <f>VLOOKUP($A69,Raw!$B$2:$DG$512,MATCH(NDPMS!B$1,Raw!$B$1:$DG$1,0),0)</f>
        <v>0</v>
      </c>
      <c r="C69" s="52" t="e">
        <f t="shared" si="19"/>
        <v>#DIV/0!</v>
      </c>
      <c r="D69" s="51" t="str">
        <f>VLOOKUP($A69,Raw!$B$2:$DG$512,MATCH(NDPMS!D$1,Raw!$B$1:$DG$1,0),0)</f>
        <v>0</v>
      </c>
      <c r="E69" s="52" t="e">
        <f t="shared" si="20"/>
        <v>#DIV/0!</v>
      </c>
      <c r="F69" s="51" t="str">
        <f>VLOOKUP($A69,Raw!$B$2:$DG$512,MATCH(NDPMS!F$1,Raw!$B$1:$DG$1,0),0)</f>
        <v>0</v>
      </c>
      <c r="G69" s="52" t="e">
        <f t="shared" si="21"/>
        <v>#DIV/0!</v>
      </c>
      <c r="H69" s="51" t="str">
        <f>VLOOKUP($A69,Raw!$B$2:$DG$512,MATCH(NDPMS!H$1,Raw!$B$1:$DG$1,0),0)</f>
        <v>0</v>
      </c>
      <c r="I69" s="52" t="e">
        <f t="shared" si="22"/>
        <v>#DIV/0!</v>
      </c>
      <c r="J69" s="51" t="str">
        <f>VLOOKUP($A69,Raw!$B$2:$DG$512,MATCH(NDPMS!J$1,Raw!$B$1:$DG$1,0),0)</f>
        <v>0</v>
      </c>
      <c r="K69" s="52" t="e">
        <f t="shared" si="23"/>
        <v>#DIV/0!</v>
      </c>
      <c r="L69" s="51" t="str">
        <f>VLOOKUP($A69,Raw!$B$2:$DG$512,MATCH(NDPMS!L$1,Raw!$B$1:$DG$1,0),0)</f>
        <v>0</v>
      </c>
      <c r="M69" s="52" t="e">
        <f t="shared" si="24"/>
        <v>#DIV/0!</v>
      </c>
      <c r="N69" s="51" t="str">
        <f>VLOOKUP($A69,Raw!$B$2:$DG$512,MATCH(NDPMS!N$1,Raw!$B$1:$DG$1,0),0)</f>
        <v>0</v>
      </c>
      <c r="O69" s="13"/>
      <c r="P69" s="48" t="str">
        <f>VLOOKUP($A69,Raw!$B$2:$DG$512,MATCH(NDPMS!P$1,Raw!$B$1:$DG$1,0),0)</f>
        <v>0</v>
      </c>
      <c r="Q69" s="49" t="e">
        <f t="shared" si="25"/>
        <v>#DIV/0!</v>
      </c>
      <c r="R69" s="48" t="str">
        <f>VLOOKUP($A69,Raw!$B$2:$DG$512,MATCH(NDPMS!R$1,Raw!$B$1:$DG$1,0),0)</f>
        <v>0</v>
      </c>
      <c r="S69" s="49" t="e">
        <f t="shared" si="26"/>
        <v>#DIV/0!</v>
      </c>
      <c r="T69" s="48" t="str">
        <f>VLOOKUP($A69,Raw!$B$2:$DG$512,MATCH(NDPMS!T$1,Raw!$B$1:$DG$1,0),0)</f>
        <v>0</v>
      </c>
      <c r="U69" s="49" t="e">
        <f t="shared" si="27"/>
        <v>#DIV/0!</v>
      </c>
      <c r="V69" s="48" t="str">
        <f>VLOOKUP($A69,Raw!$B$2:$DG$512,MATCH(NDPMS!V$1,Raw!$B$1:$DG$1,0),0)</f>
        <v>0</v>
      </c>
      <c r="W69" s="50" t="e">
        <f t="shared" si="28"/>
        <v>#DIV/0!</v>
      </c>
      <c r="X69" s="48" t="str">
        <f>VLOOKUP($A69,Raw!$B$2:$DG$512,MATCH(NDPMS!X$1,Raw!$B$1:$DG$1,0),0)</f>
        <v>0</v>
      </c>
      <c r="Y69" s="49" t="e">
        <f t="shared" si="29"/>
        <v>#DIV/0!</v>
      </c>
      <c r="Z69" s="48" t="str">
        <f>VLOOKUP($A69,Raw!$B$2:$DG$512,MATCH(NDPMS!Z$1,Raw!$B$1:$DG$1,0),0)</f>
        <v>0</v>
      </c>
      <c r="AA69" s="49" t="e">
        <f t="shared" si="30"/>
        <v>#DIV/0!</v>
      </c>
      <c r="AB69" s="48" t="str">
        <f>VLOOKUP($A69,Raw!$B$2:$DG$512,MATCH(NDPMS!AB$1,Raw!$B$1:$DG$1,0),0)</f>
        <v>0</v>
      </c>
      <c r="AC69" s="13"/>
      <c r="AD69" s="47" t="e">
        <f t="shared" si="31"/>
        <v>#DIV/0!</v>
      </c>
      <c r="AE69" s="47" t="e">
        <f t="shared" si="32"/>
        <v>#DIV/0!</v>
      </c>
      <c r="AF69" s="47" t="e">
        <f t="shared" si="33"/>
        <v>#DIV/0!</v>
      </c>
      <c r="AG69" s="47" t="e">
        <f t="shared" si="34"/>
        <v>#DIV/0!</v>
      </c>
      <c r="AH69" s="47" t="e">
        <f t="shared" si="35"/>
        <v>#DIV/0!</v>
      </c>
      <c r="AI69" s="47" t="e">
        <f t="shared" si="36"/>
        <v>#DIV/0!</v>
      </c>
      <c r="AJ69" s="47" t="e">
        <f t="shared" si="37"/>
        <v>#DIV/0!</v>
      </c>
    </row>
    <row r="70" spans="1:36" x14ac:dyDescent="0.3">
      <c r="A70" s="13" t="s">
        <v>1430</v>
      </c>
      <c r="B70" s="51" t="str">
        <f>VLOOKUP($A70,Raw!$B$2:$DG$512,MATCH(NDPMS!B$1,Raw!$B$1:$DG$1,0),0)</f>
        <v>0</v>
      </c>
      <c r="C70" s="52">
        <f t="shared" si="19"/>
        <v>0</v>
      </c>
      <c r="D70" s="51" t="str">
        <f>VLOOKUP($A70,Raw!$B$2:$DG$512,MATCH(NDPMS!D$1,Raw!$B$1:$DG$1,0),0)</f>
        <v>1</v>
      </c>
      <c r="E70" s="52">
        <f t="shared" si="20"/>
        <v>1</v>
      </c>
      <c r="F70" s="51" t="str">
        <f>VLOOKUP($A70,Raw!$B$2:$DG$512,MATCH(NDPMS!F$1,Raw!$B$1:$DG$1,0),0)</f>
        <v>0</v>
      </c>
      <c r="G70" s="52">
        <f t="shared" si="21"/>
        <v>0</v>
      </c>
      <c r="H70" s="51" t="str">
        <f>VLOOKUP($A70,Raw!$B$2:$DG$512,MATCH(NDPMS!H$1,Raw!$B$1:$DG$1,0),0)</f>
        <v>0</v>
      </c>
      <c r="I70" s="52">
        <f t="shared" si="22"/>
        <v>0</v>
      </c>
      <c r="J70" s="51" t="str">
        <f>VLOOKUP($A70,Raw!$B$2:$DG$512,MATCH(NDPMS!J$1,Raw!$B$1:$DG$1,0),0)</f>
        <v>0</v>
      </c>
      <c r="K70" s="52">
        <f t="shared" si="23"/>
        <v>0</v>
      </c>
      <c r="L70" s="51" t="str">
        <f>VLOOKUP($A70,Raw!$B$2:$DG$512,MATCH(NDPMS!L$1,Raw!$B$1:$DG$1,0),0)</f>
        <v>0</v>
      </c>
      <c r="M70" s="52">
        <f t="shared" si="24"/>
        <v>0</v>
      </c>
      <c r="N70" s="51" t="str">
        <f>VLOOKUP($A70,Raw!$B$2:$DG$512,MATCH(NDPMS!N$1,Raw!$B$1:$DG$1,0),0)</f>
        <v>1</v>
      </c>
      <c r="O70" s="13"/>
      <c r="P70" s="48" t="str">
        <f>VLOOKUP($A70,Raw!$B$2:$DG$512,MATCH(NDPMS!P$1,Raw!$B$1:$DG$1,0),0)</f>
        <v>0</v>
      </c>
      <c r="Q70" s="49">
        <f t="shared" si="25"/>
        <v>0</v>
      </c>
      <c r="R70" s="48" t="str">
        <f>VLOOKUP($A70,Raw!$B$2:$DG$512,MATCH(NDPMS!R$1,Raw!$B$1:$DG$1,0),0)</f>
        <v>4.72</v>
      </c>
      <c r="S70" s="49">
        <f t="shared" si="26"/>
        <v>1</v>
      </c>
      <c r="T70" s="48" t="str">
        <f>VLOOKUP($A70,Raw!$B$2:$DG$512,MATCH(NDPMS!T$1,Raw!$B$1:$DG$1,0),0)</f>
        <v>0</v>
      </c>
      <c r="U70" s="49">
        <f t="shared" si="27"/>
        <v>0</v>
      </c>
      <c r="V70" s="48" t="str">
        <f>VLOOKUP($A70,Raw!$B$2:$DG$512,MATCH(NDPMS!V$1,Raw!$B$1:$DG$1,0),0)</f>
        <v>0</v>
      </c>
      <c r="W70" s="50">
        <f t="shared" si="28"/>
        <v>0</v>
      </c>
      <c r="X70" s="48" t="str">
        <f>VLOOKUP($A70,Raw!$B$2:$DG$512,MATCH(NDPMS!X$1,Raw!$B$1:$DG$1,0),0)</f>
        <v>0</v>
      </c>
      <c r="Y70" s="49">
        <f t="shared" si="29"/>
        <v>0</v>
      </c>
      <c r="Z70" s="48" t="str">
        <f>VLOOKUP($A70,Raw!$B$2:$DG$512,MATCH(NDPMS!Z$1,Raw!$B$1:$DG$1,0),0)</f>
        <v>0</v>
      </c>
      <c r="AA70" s="49">
        <f t="shared" si="30"/>
        <v>0</v>
      </c>
      <c r="AB70" s="48" t="str">
        <f>VLOOKUP($A70,Raw!$B$2:$DG$512,MATCH(NDPMS!AB$1,Raw!$B$1:$DG$1,0),0)</f>
        <v>4.72</v>
      </c>
      <c r="AC70" s="13"/>
      <c r="AD70" s="47" t="e">
        <f t="shared" si="31"/>
        <v>#DIV/0!</v>
      </c>
      <c r="AE70" s="47">
        <f t="shared" si="32"/>
        <v>4.72</v>
      </c>
      <c r="AF70" s="47" t="e">
        <f t="shared" si="33"/>
        <v>#DIV/0!</v>
      </c>
      <c r="AG70" s="47" t="e">
        <f t="shared" si="34"/>
        <v>#DIV/0!</v>
      </c>
      <c r="AH70" s="47" t="e">
        <f t="shared" si="35"/>
        <v>#DIV/0!</v>
      </c>
      <c r="AI70" s="47" t="e">
        <f t="shared" si="36"/>
        <v>#DIV/0!</v>
      </c>
      <c r="AJ70" s="47">
        <f t="shared" si="37"/>
        <v>4.72</v>
      </c>
    </row>
    <row r="71" spans="1:36" x14ac:dyDescent="0.3">
      <c r="A71" s="13" t="s">
        <v>1454</v>
      </c>
      <c r="B71" s="51" t="str">
        <f>VLOOKUP($A71,Raw!$B$2:$DG$512,MATCH(NDPMS!B$1,Raw!$B$1:$DG$1,0),0)</f>
        <v>0</v>
      </c>
      <c r="C71" s="52" t="e">
        <f t="shared" si="19"/>
        <v>#DIV/0!</v>
      </c>
      <c r="D71" s="51" t="str">
        <f>VLOOKUP($A71,Raw!$B$2:$DG$512,MATCH(NDPMS!D$1,Raw!$B$1:$DG$1,0),0)</f>
        <v>0</v>
      </c>
      <c r="E71" s="52" t="e">
        <f t="shared" si="20"/>
        <v>#DIV/0!</v>
      </c>
      <c r="F71" s="51" t="str">
        <f>VLOOKUP($A71,Raw!$B$2:$DG$512,MATCH(NDPMS!F$1,Raw!$B$1:$DG$1,0),0)</f>
        <v>0</v>
      </c>
      <c r="G71" s="52" t="e">
        <f t="shared" si="21"/>
        <v>#DIV/0!</v>
      </c>
      <c r="H71" s="51" t="str">
        <f>VLOOKUP($A71,Raw!$B$2:$DG$512,MATCH(NDPMS!H$1,Raw!$B$1:$DG$1,0),0)</f>
        <v>0</v>
      </c>
      <c r="I71" s="52" t="e">
        <f t="shared" si="22"/>
        <v>#DIV/0!</v>
      </c>
      <c r="J71" s="51" t="str">
        <f>VLOOKUP($A71,Raw!$B$2:$DG$512,MATCH(NDPMS!J$1,Raw!$B$1:$DG$1,0),0)</f>
        <v>0</v>
      </c>
      <c r="K71" s="52" t="e">
        <f t="shared" si="23"/>
        <v>#DIV/0!</v>
      </c>
      <c r="L71" s="51" t="str">
        <f>VLOOKUP($A71,Raw!$B$2:$DG$512,MATCH(NDPMS!L$1,Raw!$B$1:$DG$1,0),0)</f>
        <v>0</v>
      </c>
      <c r="M71" s="52" t="e">
        <f t="shared" si="24"/>
        <v>#DIV/0!</v>
      </c>
      <c r="N71" s="51" t="str">
        <f>VLOOKUP($A71,Raw!$B$2:$DG$512,MATCH(NDPMS!N$1,Raw!$B$1:$DG$1,0),0)</f>
        <v>0</v>
      </c>
      <c r="O71" s="13"/>
      <c r="P71" s="48" t="str">
        <f>VLOOKUP($A71,Raw!$B$2:$DG$512,MATCH(NDPMS!P$1,Raw!$B$1:$DG$1,0),0)</f>
        <v>0</v>
      </c>
      <c r="Q71" s="49" t="e">
        <f t="shared" si="25"/>
        <v>#DIV/0!</v>
      </c>
      <c r="R71" s="48" t="str">
        <f>VLOOKUP($A71,Raw!$B$2:$DG$512,MATCH(NDPMS!R$1,Raw!$B$1:$DG$1,0),0)</f>
        <v>0</v>
      </c>
      <c r="S71" s="49" t="e">
        <f t="shared" si="26"/>
        <v>#DIV/0!</v>
      </c>
      <c r="T71" s="48" t="str">
        <f>VLOOKUP($A71,Raw!$B$2:$DG$512,MATCH(NDPMS!T$1,Raw!$B$1:$DG$1,0),0)</f>
        <v>0</v>
      </c>
      <c r="U71" s="49" t="e">
        <f t="shared" si="27"/>
        <v>#DIV/0!</v>
      </c>
      <c r="V71" s="48" t="str">
        <f>VLOOKUP($A71,Raw!$B$2:$DG$512,MATCH(NDPMS!V$1,Raw!$B$1:$DG$1,0),0)</f>
        <v>0</v>
      </c>
      <c r="W71" s="50" t="e">
        <f t="shared" si="28"/>
        <v>#DIV/0!</v>
      </c>
      <c r="X71" s="48" t="str">
        <f>VLOOKUP($A71,Raw!$B$2:$DG$512,MATCH(NDPMS!X$1,Raw!$B$1:$DG$1,0),0)</f>
        <v>0</v>
      </c>
      <c r="Y71" s="49" t="e">
        <f t="shared" si="29"/>
        <v>#DIV/0!</v>
      </c>
      <c r="Z71" s="48" t="str">
        <f>VLOOKUP($A71,Raw!$B$2:$DG$512,MATCH(NDPMS!Z$1,Raw!$B$1:$DG$1,0),0)</f>
        <v>0</v>
      </c>
      <c r="AA71" s="49" t="e">
        <f t="shared" si="30"/>
        <v>#DIV/0!</v>
      </c>
      <c r="AB71" s="48" t="str">
        <f>VLOOKUP($A71,Raw!$B$2:$DG$512,MATCH(NDPMS!AB$1,Raw!$B$1:$DG$1,0),0)</f>
        <v>0</v>
      </c>
      <c r="AC71" s="13"/>
      <c r="AD71" s="47" t="e">
        <f t="shared" si="31"/>
        <v>#DIV/0!</v>
      </c>
      <c r="AE71" s="47" t="e">
        <f t="shared" si="32"/>
        <v>#DIV/0!</v>
      </c>
      <c r="AF71" s="47" t="e">
        <f t="shared" si="33"/>
        <v>#DIV/0!</v>
      </c>
      <c r="AG71" s="47" t="e">
        <f t="shared" si="34"/>
        <v>#DIV/0!</v>
      </c>
      <c r="AH71" s="47" t="e">
        <f t="shared" si="35"/>
        <v>#DIV/0!</v>
      </c>
      <c r="AI71" s="47" t="e">
        <f t="shared" si="36"/>
        <v>#DIV/0!</v>
      </c>
      <c r="AJ71" s="47" t="e">
        <f t="shared" si="37"/>
        <v>#DIV/0!</v>
      </c>
    </row>
    <row r="72" spans="1:36" x14ac:dyDescent="0.3">
      <c r="A72" s="13" t="s">
        <v>1471</v>
      </c>
      <c r="B72" s="51" t="str">
        <f>VLOOKUP($A72,Raw!$B$2:$DG$512,MATCH(NDPMS!B$1,Raw!$B$1:$DG$1,0),0)</f>
        <v>0</v>
      </c>
      <c r="C72" s="52" t="e">
        <f t="shared" si="19"/>
        <v>#DIV/0!</v>
      </c>
      <c r="D72" s="51" t="str">
        <f>VLOOKUP($A72,Raw!$B$2:$DG$512,MATCH(NDPMS!D$1,Raw!$B$1:$DG$1,0),0)</f>
        <v>0</v>
      </c>
      <c r="E72" s="52" t="e">
        <f t="shared" si="20"/>
        <v>#DIV/0!</v>
      </c>
      <c r="F72" s="51" t="str">
        <f>VLOOKUP($A72,Raw!$B$2:$DG$512,MATCH(NDPMS!F$1,Raw!$B$1:$DG$1,0),0)</f>
        <v>0</v>
      </c>
      <c r="G72" s="52" t="e">
        <f t="shared" si="21"/>
        <v>#DIV/0!</v>
      </c>
      <c r="H72" s="51" t="str">
        <f>VLOOKUP($A72,Raw!$B$2:$DG$512,MATCH(NDPMS!H$1,Raw!$B$1:$DG$1,0),0)</f>
        <v>0</v>
      </c>
      <c r="I72" s="52" t="e">
        <f t="shared" si="22"/>
        <v>#DIV/0!</v>
      </c>
      <c r="J72" s="51" t="str">
        <f>VLOOKUP($A72,Raw!$B$2:$DG$512,MATCH(NDPMS!J$1,Raw!$B$1:$DG$1,0),0)</f>
        <v>0</v>
      </c>
      <c r="K72" s="52" t="e">
        <f t="shared" si="23"/>
        <v>#DIV/0!</v>
      </c>
      <c r="L72" s="51" t="str">
        <f>VLOOKUP($A72,Raw!$B$2:$DG$512,MATCH(NDPMS!L$1,Raw!$B$1:$DG$1,0),0)</f>
        <v>0</v>
      </c>
      <c r="M72" s="52" t="e">
        <f t="shared" si="24"/>
        <v>#DIV/0!</v>
      </c>
      <c r="N72" s="51" t="str">
        <f>VLOOKUP($A72,Raw!$B$2:$DG$512,MATCH(NDPMS!N$1,Raw!$B$1:$DG$1,0),0)</f>
        <v>0</v>
      </c>
      <c r="O72" s="13"/>
      <c r="P72" s="48" t="str">
        <f>VLOOKUP($A72,Raw!$B$2:$DG$512,MATCH(NDPMS!P$1,Raw!$B$1:$DG$1,0),0)</f>
        <v>0</v>
      </c>
      <c r="Q72" s="49" t="e">
        <f t="shared" si="25"/>
        <v>#DIV/0!</v>
      </c>
      <c r="R72" s="48" t="str">
        <f>VLOOKUP($A72,Raw!$B$2:$DG$512,MATCH(NDPMS!R$1,Raw!$B$1:$DG$1,0),0)</f>
        <v>0</v>
      </c>
      <c r="S72" s="49" t="e">
        <f t="shared" si="26"/>
        <v>#DIV/0!</v>
      </c>
      <c r="T72" s="48" t="str">
        <f>VLOOKUP($A72,Raw!$B$2:$DG$512,MATCH(NDPMS!T$1,Raw!$B$1:$DG$1,0),0)</f>
        <v>0</v>
      </c>
      <c r="U72" s="49" t="e">
        <f t="shared" si="27"/>
        <v>#DIV/0!</v>
      </c>
      <c r="V72" s="48" t="str">
        <f>VLOOKUP($A72,Raw!$B$2:$DG$512,MATCH(NDPMS!V$1,Raw!$B$1:$DG$1,0),0)</f>
        <v>0</v>
      </c>
      <c r="W72" s="50" t="e">
        <f t="shared" si="28"/>
        <v>#DIV/0!</v>
      </c>
      <c r="X72" s="48" t="str">
        <f>VLOOKUP($A72,Raw!$B$2:$DG$512,MATCH(NDPMS!X$1,Raw!$B$1:$DG$1,0),0)</f>
        <v>0</v>
      </c>
      <c r="Y72" s="49" t="e">
        <f t="shared" si="29"/>
        <v>#DIV/0!</v>
      </c>
      <c r="Z72" s="48" t="str">
        <f>VLOOKUP($A72,Raw!$B$2:$DG$512,MATCH(NDPMS!Z$1,Raw!$B$1:$DG$1,0),0)</f>
        <v>0</v>
      </c>
      <c r="AA72" s="49" t="e">
        <f t="shared" si="30"/>
        <v>#DIV/0!</v>
      </c>
      <c r="AB72" s="48" t="str">
        <f>VLOOKUP($A72,Raw!$B$2:$DG$512,MATCH(NDPMS!AB$1,Raw!$B$1:$DG$1,0),0)</f>
        <v>0</v>
      </c>
      <c r="AC72" s="13"/>
      <c r="AD72" s="47" t="e">
        <f t="shared" si="31"/>
        <v>#DIV/0!</v>
      </c>
      <c r="AE72" s="47" t="e">
        <f t="shared" si="32"/>
        <v>#DIV/0!</v>
      </c>
      <c r="AF72" s="47" t="e">
        <f t="shared" si="33"/>
        <v>#DIV/0!</v>
      </c>
      <c r="AG72" s="47" t="e">
        <f t="shared" si="34"/>
        <v>#DIV/0!</v>
      </c>
      <c r="AH72" s="47" t="e">
        <f t="shared" si="35"/>
        <v>#DIV/0!</v>
      </c>
      <c r="AI72" s="47" t="e">
        <f t="shared" si="36"/>
        <v>#DIV/0!</v>
      </c>
      <c r="AJ72" s="47" t="e">
        <f t="shared" si="37"/>
        <v>#DIV/0!</v>
      </c>
    </row>
    <row r="73" spans="1:36" x14ac:dyDescent="0.3">
      <c r="A73" s="13" t="s">
        <v>1496</v>
      </c>
      <c r="B73" s="51" t="str">
        <f>VLOOKUP($A73,Raw!$B$2:$DG$512,MATCH(NDPMS!B$1,Raw!$B$1:$DG$1,0),0)</f>
        <v>0</v>
      </c>
      <c r="C73" s="52" t="e">
        <f t="shared" si="19"/>
        <v>#DIV/0!</v>
      </c>
      <c r="D73" s="51" t="str">
        <f>VLOOKUP($A73,Raw!$B$2:$DG$512,MATCH(NDPMS!D$1,Raw!$B$1:$DG$1,0),0)</f>
        <v>0</v>
      </c>
      <c r="E73" s="52" t="e">
        <f t="shared" si="20"/>
        <v>#DIV/0!</v>
      </c>
      <c r="F73" s="51" t="str">
        <f>VLOOKUP($A73,Raw!$B$2:$DG$512,MATCH(NDPMS!F$1,Raw!$B$1:$DG$1,0),0)</f>
        <v>0</v>
      </c>
      <c r="G73" s="52" t="e">
        <f t="shared" si="21"/>
        <v>#DIV/0!</v>
      </c>
      <c r="H73" s="51" t="str">
        <f>VLOOKUP($A73,Raw!$B$2:$DG$512,MATCH(NDPMS!H$1,Raw!$B$1:$DG$1,0),0)</f>
        <v>0</v>
      </c>
      <c r="I73" s="52" t="e">
        <f t="shared" si="22"/>
        <v>#DIV/0!</v>
      </c>
      <c r="J73" s="51" t="str">
        <f>VLOOKUP($A73,Raw!$B$2:$DG$512,MATCH(NDPMS!J$1,Raw!$B$1:$DG$1,0),0)</f>
        <v>0</v>
      </c>
      <c r="K73" s="52" t="e">
        <f t="shared" si="23"/>
        <v>#DIV/0!</v>
      </c>
      <c r="L73" s="51" t="str">
        <f>VLOOKUP($A73,Raw!$B$2:$DG$512,MATCH(NDPMS!L$1,Raw!$B$1:$DG$1,0),0)</f>
        <v>0</v>
      </c>
      <c r="M73" s="52" t="e">
        <f t="shared" si="24"/>
        <v>#DIV/0!</v>
      </c>
      <c r="N73" s="51" t="str">
        <f>VLOOKUP($A73,Raw!$B$2:$DG$512,MATCH(NDPMS!N$1,Raw!$B$1:$DG$1,0),0)</f>
        <v>0</v>
      </c>
      <c r="O73" s="13"/>
      <c r="P73" s="48" t="str">
        <f>VLOOKUP($A73,Raw!$B$2:$DG$512,MATCH(NDPMS!P$1,Raw!$B$1:$DG$1,0),0)</f>
        <v>0</v>
      </c>
      <c r="Q73" s="49" t="e">
        <f t="shared" si="25"/>
        <v>#DIV/0!</v>
      </c>
      <c r="R73" s="48" t="str">
        <f>VLOOKUP($A73,Raw!$B$2:$DG$512,MATCH(NDPMS!R$1,Raw!$B$1:$DG$1,0),0)</f>
        <v>0</v>
      </c>
      <c r="S73" s="49" t="e">
        <f t="shared" si="26"/>
        <v>#DIV/0!</v>
      </c>
      <c r="T73" s="48" t="str">
        <f>VLOOKUP($A73,Raw!$B$2:$DG$512,MATCH(NDPMS!T$1,Raw!$B$1:$DG$1,0),0)</f>
        <v>0</v>
      </c>
      <c r="U73" s="49" t="e">
        <f t="shared" si="27"/>
        <v>#DIV/0!</v>
      </c>
      <c r="V73" s="48" t="str">
        <f>VLOOKUP($A73,Raw!$B$2:$DG$512,MATCH(NDPMS!V$1,Raw!$B$1:$DG$1,0),0)</f>
        <v>0</v>
      </c>
      <c r="W73" s="50" t="e">
        <f t="shared" si="28"/>
        <v>#DIV/0!</v>
      </c>
      <c r="X73" s="48" t="str">
        <f>VLOOKUP($A73,Raw!$B$2:$DG$512,MATCH(NDPMS!X$1,Raw!$B$1:$DG$1,0),0)</f>
        <v>0</v>
      </c>
      <c r="Y73" s="49" t="e">
        <f t="shared" si="29"/>
        <v>#DIV/0!</v>
      </c>
      <c r="Z73" s="48" t="str">
        <f>VLOOKUP($A73,Raw!$B$2:$DG$512,MATCH(NDPMS!Z$1,Raw!$B$1:$DG$1,0),0)</f>
        <v>0</v>
      </c>
      <c r="AA73" s="49" t="e">
        <f t="shared" si="30"/>
        <v>#DIV/0!</v>
      </c>
      <c r="AB73" s="48" t="str">
        <f>VLOOKUP($A73,Raw!$B$2:$DG$512,MATCH(NDPMS!AB$1,Raw!$B$1:$DG$1,0),0)</f>
        <v>0</v>
      </c>
      <c r="AC73" s="13"/>
      <c r="AD73" s="47" t="e">
        <f t="shared" si="31"/>
        <v>#DIV/0!</v>
      </c>
      <c r="AE73" s="47" t="e">
        <f t="shared" si="32"/>
        <v>#DIV/0!</v>
      </c>
      <c r="AF73" s="47" t="e">
        <f t="shared" si="33"/>
        <v>#DIV/0!</v>
      </c>
      <c r="AG73" s="47" t="e">
        <f t="shared" si="34"/>
        <v>#DIV/0!</v>
      </c>
      <c r="AH73" s="47" t="e">
        <f t="shared" si="35"/>
        <v>#DIV/0!</v>
      </c>
      <c r="AI73" s="47" t="e">
        <f t="shared" si="36"/>
        <v>#DIV/0!</v>
      </c>
      <c r="AJ73" s="47" t="e">
        <f t="shared" si="37"/>
        <v>#DIV/0!</v>
      </c>
    </row>
    <row r="74" spans="1:36" x14ac:dyDescent="0.3">
      <c r="A74" s="13" t="s">
        <v>1509</v>
      </c>
      <c r="B74" s="51" t="str">
        <f>VLOOKUP($A74,Raw!$B$2:$DG$512,MATCH(NDPMS!B$1,Raw!$B$1:$DG$1,0),0)</f>
        <v>0</v>
      </c>
      <c r="C74" s="52">
        <f t="shared" si="19"/>
        <v>0</v>
      </c>
      <c r="D74" s="51" t="str">
        <f>VLOOKUP($A74,Raw!$B$2:$DG$512,MATCH(NDPMS!D$1,Raw!$B$1:$DG$1,0),0)</f>
        <v>0</v>
      </c>
      <c r="E74" s="52">
        <f t="shared" si="20"/>
        <v>0</v>
      </c>
      <c r="F74" s="51" t="str">
        <f>VLOOKUP($A74,Raw!$B$2:$DG$512,MATCH(NDPMS!F$1,Raw!$B$1:$DG$1,0),0)</f>
        <v>20</v>
      </c>
      <c r="G74" s="52">
        <f t="shared" si="21"/>
        <v>0.83333333333333337</v>
      </c>
      <c r="H74" s="51" t="str">
        <f>VLOOKUP($A74,Raw!$B$2:$DG$512,MATCH(NDPMS!H$1,Raw!$B$1:$DG$1,0),0)</f>
        <v>4</v>
      </c>
      <c r="I74" s="52">
        <f t="shared" si="22"/>
        <v>0.16666666666666666</v>
      </c>
      <c r="J74" s="51" t="str">
        <f>VLOOKUP($A74,Raw!$B$2:$DG$512,MATCH(NDPMS!J$1,Raw!$B$1:$DG$1,0),0)</f>
        <v>0</v>
      </c>
      <c r="K74" s="52">
        <f t="shared" si="23"/>
        <v>0</v>
      </c>
      <c r="L74" s="51" t="str">
        <f>VLOOKUP($A74,Raw!$B$2:$DG$512,MATCH(NDPMS!L$1,Raw!$B$1:$DG$1,0),0)</f>
        <v>0</v>
      </c>
      <c r="M74" s="52">
        <f t="shared" si="24"/>
        <v>0</v>
      </c>
      <c r="N74" s="51" t="str">
        <f>VLOOKUP($A74,Raw!$B$2:$DG$512,MATCH(NDPMS!N$1,Raw!$B$1:$DG$1,0),0)</f>
        <v>24</v>
      </c>
      <c r="O74" s="13"/>
      <c r="P74" s="48" t="str">
        <f>VLOOKUP($A74,Raw!$B$2:$DG$512,MATCH(NDPMS!P$1,Raw!$B$1:$DG$1,0),0)</f>
        <v>0</v>
      </c>
      <c r="Q74" s="49">
        <f t="shared" si="25"/>
        <v>0</v>
      </c>
      <c r="R74" s="48" t="str">
        <f>VLOOKUP($A74,Raw!$B$2:$DG$512,MATCH(NDPMS!R$1,Raw!$B$1:$DG$1,0),0)</f>
        <v>0</v>
      </c>
      <c r="S74" s="49">
        <f t="shared" si="26"/>
        <v>0</v>
      </c>
      <c r="T74" s="48" t="str">
        <f>VLOOKUP($A74,Raw!$B$2:$DG$512,MATCH(NDPMS!T$1,Raw!$B$1:$DG$1,0),0)</f>
        <v>23.95</v>
      </c>
      <c r="U74" s="49">
        <f t="shared" si="27"/>
        <v>0.82359009628610735</v>
      </c>
      <c r="V74" s="48" t="str">
        <f>VLOOKUP($A74,Raw!$B$2:$DG$512,MATCH(NDPMS!V$1,Raw!$B$1:$DG$1,0),0)</f>
        <v>5.13</v>
      </c>
      <c r="W74" s="50">
        <f t="shared" si="28"/>
        <v>0.17640990371389273</v>
      </c>
      <c r="X74" s="48" t="str">
        <f>VLOOKUP($A74,Raw!$B$2:$DG$512,MATCH(NDPMS!X$1,Raw!$B$1:$DG$1,0),0)</f>
        <v>0</v>
      </c>
      <c r="Y74" s="49">
        <f t="shared" si="29"/>
        <v>0</v>
      </c>
      <c r="Z74" s="48" t="str">
        <f>VLOOKUP($A74,Raw!$B$2:$DG$512,MATCH(NDPMS!Z$1,Raw!$B$1:$DG$1,0),0)</f>
        <v>0</v>
      </c>
      <c r="AA74" s="49">
        <f t="shared" si="30"/>
        <v>0</v>
      </c>
      <c r="AB74" s="48" t="str">
        <f>VLOOKUP($A74,Raw!$B$2:$DG$512,MATCH(NDPMS!AB$1,Raw!$B$1:$DG$1,0),0)</f>
        <v>29.08</v>
      </c>
      <c r="AC74" s="13"/>
      <c r="AD74" s="47" t="e">
        <f t="shared" si="31"/>
        <v>#DIV/0!</v>
      </c>
      <c r="AE74" s="47" t="e">
        <f t="shared" si="32"/>
        <v>#DIV/0!</v>
      </c>
      <c r="AF74" s="47">
        <f t="shared" si="33"/>
        <v>1.1975</v>
      </c>
      <c r="AG74" s="47">
        <f t="shared" si="34"/>
        <v>1.2825</v>
      </c>
      <c r="AH74" s="47" t="e">
        <f t="shared" si="35"/>
        <v>#DIV/0!</v>
      </c>
      <c r="AI74" s="47" t="e">
        <f t="shared" si="36"/>
        <v>#DIV/0!</v>
      </c>
      <c r="AJ74" s="47">
        <f t="shared" si="37"/>
        <v>1.2116666666666667</v>
      </c>
    </row>
    <row r="75" spans="1:36" x14ac:dyDescent="0.3">
      <c r="A75" s="13" t="s">
        <v>1542</v>
      </c>
      <c r="B75" s="51" t="str">
        <f>VLOOKUP($A75,Raw!$B$2:$DG$512,MATCH(NDPMS!B$1,Raw!$B$1:$DG$1,0),0)</f>
        <v>0</v>
      </c>
      <c r="C75" s="52" t="e">
        <f t="shared" si="19"/>
        <v>#DIV/0!</v>
      </c>
      <c r="D75" s="51" t="str">
        <f>VLOOKUP($A75,Raw!$B$2:$DG$512,MATCH(NDPMS!D$1,Raw!$B$1:$DG$1,0),0)</f>
        <v>0</v>
      </c>
      <c r="E75" s="52" t="e">
        <f t="shared" si="20"/>
        <v>#DIV/0!</v>
      </c>
      <c r="F75" s="51" t="str">
        <f>VLOOKUP($A75,Raw!$B$2:$DG$512,MATCH(NDPMS!F$1,Raw!$B$1:$DG$1,0),0)</f>
        <v>0</v>
      </c>
      <c r="G75" s="52" t="e">
        <f t="shared" si="21"/>
        <v>#DIV/0!</v>
      </c>
      <c r="H75" s="51" t="str">
        <f>VLOOKUP($A75,Raw!$B$2:$DG$512,MATCH(NDPMS!H$1,Raw!$B$1:$DG$1,0),0)</f>
        <v>0</v>
      </c>
      <c r="I75" s="52" t="e">
        <f t="shared" si="22"/>
        <v>#DIV/0!</v>
      </c>
      <c r="J75" s="51" t="str">
        <f>VLOOKUP($A75,Raw!$B$2:$DG$512,MATCH(NDPMS!J$1,Raw!$B$1:$DG$1,0),0)</f>
        <v>0</v>
      </c>
      <c r="K75" s="52" t="e">
        <f t="shared" si="23"/>
        <v>#DIV/0!</v>
      </c>
      <c r="L75" s="51" t="str">
        <f>VLOOKUP($A75,Raw!$B$2:$DG$512,MATCH(NDPMS!L$1,Raw!$B$1:$DG$1,0),0)</f>
        <v>0</v>
      </c>
      <c r="M75" s="52" t="e">
        <f t="shared" si="24"/>
        <v>#DIV/0!</v>
      </c>
      <c r="N75" s="51" t="str">
        <f>VLOOKUP($A75,Raw!$B$2:$DG$512,MATCH(NDPMS!N$1,Raw!$B$1:$DG$1,0),0)</f>
        <v>0</v>
      </c>
      <c r="O75" s="13"/>
      <c r="P75" s="48" t="str">
        <f>VLOOKUP($A75,Raw!$B$2:$DG$512,MATCH(NDPMS!P$1,Raw!$B$1:$DG$1,0),0)</f>
        <v>0</v>
      </c>
      <c r="Q75" s="49" t="e">
        <f t="shared" si="25"/>
        <v>#DIV/0!</v>
      </c>
      <c r="R75" s="48" t="str">
        <f>VLOOKUP($A75,Raw!$B$2:$DG$512,MATCH(NDPMS!R$1,Raw!$B$1:$DG$1,0),0)</f>
        <v>0</v>
      </c>
      <c r="S75" s="49" t="e">
        <f t="shared" si="26"/>
        <v>#DIV/0!</v>
      </c>
      <c r="T75" s="48" t="str">
        <f>VLOOKUP($A75,Raw!$B$2:$DG$512,MATCH(NDPMS!T$1,Raw!$B$1:$DG$1,0),0)</f>
        <v>0</v>
      </c>
      <c r="U75" s="49" t="e">
        <f t="shared" si="27"/>
        <v>#DIV/0!</v>
      </c>
      <c r="V75" s="48" t="str">
        <f>VLOOKUP($A75,Raw!$B$2:$DG$512,MATCH(NDPMS!V$1,Raw!$B$1:$DG$1,0),0)</f>
        <v>0</v>
      </c>
      <c r="W75" s="50" t="e">
        <f t="shared" si="28"/>
        <v>#DIV/0!</v>
      </c>
      <c r="X75" s="48" t="str">
        <f>VLOOKUP($A75,Raw!$B$2:$DG$512,MATCH(NDPMS!X$1,Raw!$B$1:$DG$1,0),0)</f>
        <v>0</v>
      </c>
      <c r="Y75" s="49" t="e">
        <f t="shared" si="29"/>
        <v>#DIV/0!</v>
      </c>
      <c r="Z75" s="48" t="str">
        <f>VLOOKUP($A75,Raw!$B$2:$DG$512,MATCH(NDPMS!Z$1,Raw!$B$1:$DG$1,0),0)</f>
        <v>0</v>
      </c>
      <c r="AA75" s="49" t="e">
        <f t="shared" si="30"/>
        <v>#DIV/0!</v>
      </c>
      <c r="AB75" s="48" t="str">
        <f>VLOOKUP($A75,Raw!$B$2:$DG$512,MATCH(NDPMS!AB$1,Raw!$B$1:$DG$1,0),0)</f>
        <v>0</v>
      </c>
      <c r="AC75" s="13"/>
      <c r="AD75" s="47" t="e">
        <f t="shared" si="31"/>
        <v>#DIV/0!</v>
      </c>
      <c r="AE75" s="47" t="e">
        <f t="shared" si="32"/>
        <v>#DIV/0!</v>
      </c>
      <c r="AF75" s="47" t="e">
        <f t="shared" si="33"/>
        <v>#DIV/0!</v>
      </c>
      <c r="AG75" s="47" t="e">
        <f t="shared" si="34"/>
        <v>#DIV/0!</v>
      </c>
      <c r="AH75" s="47" t="e">
        <f t="shared" si="35"/>
        <v>#DIV/0!</v>
      </c>
      <c r="AI75" s="47" t="e">
        <f t="shared" si="36"/>
        <v>#DIV/0!</v>
      </c>
      <c r="AJ75" s="47" t="e">
        <f t="shared" si="37"/>
        <v>#DIV/0!</v>
      </c>
    </row>
    <row r="76" spans="1:36" x14ac:dyDescent="0.3">
      <c r="A76" s="13" t="s">
        <v>1572</v>
      </c>
      <c r="B76" s="51" t="str">
        <f>VLOOKUP($A76,Raw!$B$2:$DG$512,MATCH(NDPMS!B$1,Raw!$B$1:$DG$1,0),0)</f>
        <v>0</v>
      </c>
      <c r="C76" s="52" t="e">
        <f t="shared" si="19"/>
        <v>#DIV/0!</v>
      </c>
      <c r="D76" s="51" t="str">
        <f>VLOOKUP($A76,Raw!$B$2:$DG$512,MATCH(NDPMS!D$1,Raw!$B$1:$DG$1,0),0)</f>
        <v>0</v>
      </c>
      <c r="E76" s="52" t="e">
        <f t="shared" si="20"/>
        <v>#DIV/0!</v>
      </c>
      <c r="F76" s="51" t="str">
        <f>VLOOKUP($A76,Raw!$B$2:$DG$512,MATCH(NDPMS!F$1,Raw!$B$1:$DG$1,0),0)</f>
        <v>0</v>
      </c>
      <c r="G76" s="52" t="e">
        <f t="shared" si="21"/>
        <v>#DIV/0!</v>
      </c>
      <c r="H76" s="51" t="str">
        <f>VLOOKUP($A76,Raw!$B$2:$DG$512,MATCH(NDPMS!H$1,Raw!$B$1:$DG$1,0),0)</f>
        <v>0</v>
      </c>
      <c r="I76" s="52" t="e">
        <f t="shared" si="22"/>
        <v>#DIV/0!</v>
      </c>
      <c r="J76" s="51" t="str">
        <f>VLOOKUP($A76,Raw!$B$2:$DG$512,MATCH(NDPMS!J$1,Raw!$B$1:$DG$1,0),0)</f>
        <v>0</v>
      </c>
      <c r="K76" s="52" t="e">
        <f t="shared" si="23"/>
        <v>#DIV/0!</v>
      </c>
      <c r="L76" s="51" t="str">
        <f>VLOOKUP($A76,Raw!$B$2:$DG$512,MATCH(NDPMS!L$1,Raw!$B$1:$DG$1,0),0)</f>
        <v>0</v>
      </c>
      <c r="M76" s="52" t="e">
        <f t="shared" si="24"/>
        <v>#DIV/0!</v>
      </c>
      <c r="N76" s="51" t="str">
        <f>VLOOKUP($A76,Raw!$B$2:$DG$512,MATCH(NDPMS!N$1,Raw!$B$1:$DG$1,0),0)</f>
        <v>0</v>
      </c>
      <c r="O76" s="13"/>
      <c r="P76" s="48" t="str">
        <f>VLOOKUP($A76,Raw!$B$2:$DG$512,MATCH(NDPMS!P$1,Raw!$B$1:$DG$1,0),0)</f>
        <v>0</v>
      </c>
      <c r="Q76" s="49" t="e">
        <f t="shared" si="25"/>
        <v>#DIV/0!</v>
      </c>
      <c r="R76" s="48" t="str">
        <f>VLOOKUP($A76,Raw!$B$2:$DG$512,MATCH(NDPMS!R$1,Raw!$B$1:$DG$1,0),0)</f>
        <v>0</v>
      </c>
      <c r="S76" s="49" t="e">
        <f t="shared" si="26"/>
        <v>#DIV/0!</v>
      </c>
      <c r="T76" s="48" t="str">
        <f>VLOOKUP($A76,Raw!$B$2:$DG$512,MATCH(NDPMS!T$1,Raw!$B$1:$DG$1,0),0)</f>
        <v>0</v>
      </c>
      <c r="U76" s="49" t="e">
        <f t="shared" si="27"/>
        <v>#DIV/0!</v>
      </c>
      <c r="V76" s="48" t="str">
        <f>VLOOKUP($A76,Raw!$B$2:$DG$512,MATCH(NDPMS!V$1,Raw!$B$1:$DG$1,0),0)</f>
        <v>0</v>
      </c>
      <c r="W76" s="50" t="e">
        <f t="shared" si="28"/>
        <v>#DIV/0!</v>
      </c>
      <c r="X76" s="48" t="str">
        <f>VLOOKUP($A76,Raw!$B$2:$DG$512,MATCH(NDPMS!X$1,Raw!$B$1:$DG$1,0),0)</f>
        <v>0</v>
      </c>
      <c r="Y76" s="49" t="e">
        <f t="shared" si="29"/>
        <v>#DIV/0!</v>
      </c>
      <c r="Z76" s="48" t="str">
        <f>VLOOKUP($A76,Raw!$B$2:$DG$512,MATCH(NDPMS!Z$1,Raw!$B$1:$DG$1,0),0)</f>
        <v>0</v>
      </c>
      <c r="AA76" s="49" t="e">
        <f t="shared" si="30"/>
        <v>#DIV/0!</v>
      </c>
      <c r="AB76" s="48" t="str">
        <f>VLOOKUP($A76,Raw!$B$2:$DG$512,MATCH(NDPMS!AB$1,Raw!$B$1:$DG$1,0),0)</f>
        <v>0</v>
      </c>
      <c r="AC76" s="13"/>
      <c r="AD76" s="47" t="e">
        <f t="shared" si="31"/>
        <v>#DIV/0!</v>
      </c>
      <c r="AE76" s="47" t="e">
        <f t="shared" si="32"/>
        <v>#DIV/0!</v>
      </c>
      <c r="AF76" s="47" t="e">
        <f t="shared" si="33"/>
        <v>#DIV/0!</v>
      </c>
      <c r="AG76" s="47" t="e">
        <f t="shared" si="34"/>
        <v>#DIV/0!</v>
      </c>
      <c r="AH76" s="47" t="e">
        <f t="shared" si="35"/>
        <v>#DIV/0!</v>
      </c>
      <c r="AI76" s="47" t="e">
        <f t="shared" si="36"/>
        <v>#DIV/0!</v>
      </c>
      <c r="AJ76" s="47" t="e">
        <f t="shared" si="37"/>
        <v>#DIV/0!</v>
      </c>
    </row>
    <row r="77" spans="1:36" x14ac:dyDescent="0.3">
      <c r="A77" s="13" t="s">
        <v>1582</v>
      </c>
      <c r="B77" s="51" t="str">
        <f>VLOOKUP($A77,Raw!$B$2:$DG$512,MATCH(NDPMS!B$1,Raw!$B$1:$DG$1,0),0)</f>
        <v>0</v>
      </c>
      <c r="C77" s="52" t="e">
        <f t="shared" si="19"/>
        <v>#DIV/0!</v>
      </c>
      <c r="D77" s="51" t="str">
        <f>VLOOKUP($A77,Raw!$B$2:$DG$512,MATCH(NDPMS!D$1,Raw!$B$1:$DG$1,0),0)</f>
        <v>0</v>
      </c>
      <c r="E77" s="52" t="e">
        <f t="shared" si="20"/>
        <v>#DIV/0!</v>
      </c>
      <c r="F77" s="51" t="str">
        <f>VLOOKUP($A77,Raw!$B$2:$DG$512,MATCH(NDPMS!F$1,Raw!$B$1:$DG$1,0),0)</f>
        <v>0</v>
      </c>
      <c r="G77" s="52" t="e">
        <f t="shared" si="21"/>
        <v>#DIV/0!</v>
      </c>
      <c r="H77" s="51" t="str">
        <f>VLOOKUP($A77,Raw!$B$2:$DG$512,MATCH(NDPMS!H$1,Raw!$B$1:$DG$1,0),0)</f>
        <v>0</v>
      </c>
      <c r="I77" s="52" t="e">
        <f t="shared" si="22"/>
        <v>#DIV/0!</v>
      </c>
      <c r="J77" s="51" t="str">
        <f>VLOOKUP($A77,Raw!$B$2:$DG$512,MATCH(NDPMS!J$1,Raw!$B$1:$DG$1,0),0)</f>
        <v>0</v>
      </c>
      <c r="K77" s="52" t="e">
        <f t="shared" si="23"/>
        <v>#DIV/0!</v>
      </c>
      <c r="L77" s="51" t="str">
        <f>VLOOKUP($A77,Raw!$B$2:$DG$512,MATCH(NDPMS!L$1,Raw!$B$1:$DG$1,0),0)</f>
        <v>0</v>
      </c>
      <c r="M77" s="52" t="e">
        <f t="shared" si="24"/>
        <v>#DIV/0!</v>
      </c>
      <c r="N77" s="51" t="str">
        <f>VLOOKUP($A77,Raw!$B$2:$DG$512,MATCH(NDPMS!N$1,Raw!$B$1:$DG$1,0),0)</f>
        <v>0</v>
      </c>
      <c r="O77" s="13"/>
      <c r="P77" s="48" t="str">
        <f>VLOOKUP($A77,Raw!$B$2:$DG$512,MATCH(NDPMS!P$1,Raw!$B$1:$DG$1,0),0)</f>
        <v>0</v>
      </c>
      <c r="Q77" s="49" t="e">
        <f t="shared" si="25"/>
        <v>#DIV/0!</v>
      </c>
      <c r="R77" s="48" t="str">
        <f>VLOOKUP($A77,Raw!$B$2:$DG$512,MATCH(NDPMS!R$1,Raw!$B$1:$DG$1,0),0)</f>
        <v>0</v>
      </c>
      <c r="S77" s="49" t="e">
        <f t="shared" si="26"/>
        <v>#DIV/0!</v>
      </c>
      <c r="T77" s="48" t="str">
        <f>VLOOKUP($A77,Raw!$B$2:$DG$512,MATCH(NDPMS!T$1,Raw!$B$1:$DG$1,0),0)</f>
        <v>0</v>
      </c>
      <c r="U77" s="49" t="e">
        <f t="shared" si="27"/>
        <v>#DIV/0!</v>
      </c>
      <c r="V77" s="48" t="str">
        <f>VLOOKUP($A77,Raw!$B$2:$DG$512,MATCH(NDPMS!V$1,Raw!$B$1:$DG$1,0),0)</f>
        <v>0</v>
      </c>
      <c r="W77" s="50" t="e">
        <f t="shared" si="28"/>
        <v>#DIV/0!</v>
      </c>
      <c r="X77" s="48" t="str">
        <f>VLOOKUP($A77,Raw!$B$2:$DG$512,MATCH(NDPMS!X$1,Raw!$B$1:$DG$1,0),0)</f>
        <v>0</v>
      </c>
      <c r="Y77" s="49" t="e">
        <f t="shared" si="29"/>
        <v>#DIV/0!</v>
      </c>
      <c r="Z77" s="48" t="str">
        <f>VLOOKUP($A77,Raw!$B$2:$DG$512,MATCH(NDPMS!Z$1,Raw!$B$1:$DG$1,0),0)</f>
        <v>0</v>
      </c>
      <c r="AA77" s="49" t="e">
        <f t="shared" si="30"/>
        <v>#DIV/0!</v>
      </c>
      <c r="AB77" s="48" t="str">
        <f>VLOOKUP($A77,Raw!$B$2:$DG$512,MATCH(NDPMS!AB$1,Raw!$B$1:$DG$1,0),0)</f>
        <v>0</v>
      </c>
      <c r="AC77" s="13"/>
      <c r="AD77" s="47" t="e">
        <f t="shared" si="31"/>
        <v>#DIV/0!</v>
      </c>
      <c r="AE77" s="47" t="e">
        <f t="shared" si="32"/>
        <v>#DIV/0!</v>
      </c>
      <c r="AF77" s="47" t="e">
        <f t="shared" si="33"/>
        <v>#DIV/0!</v>
      </c>
      <c r="AG77" s="47" t="e">
        <f t="shared" si="34"/>
        <v>#DIV/0!</v>
      </c>
      <c r="AH77" s="47" t="e">
        <f t="shared" si="35"/>
        <v>#DIV/0!</v>
      </c>
      <c r="AI77" s="47" t="e">
        <f t="shared" si="36"/>
        <v>#DIV/0!</v>
      </c>
      <c r="AJ77" s="47" t="e">
        <f t="shared" si="37"/>
        <v>#DIV/0!</v>
      </c>
    </row>
    <row r="78" spans="1:36" x14ac:dyDescent="0.3">
      <c r="A78" s="13" t="s">
        <v>1591</v>
      </c>
      <c r="B78" s="51" t="str">
        <f>VLOOKUP($A78,Raw!$B$2:$DG$512,MATCH(NDPMS!B$1,Raw!$B$1:$DG$1,0),0)</f>
        <v>0</v>
      </c>
      <c r="C78" s="52" t="e">
        <f t="shared" si="19"/>
        <v>#DIV/0!</v>
      </c>
      <c r="D78" s="51" t="str">
        <f>VLOOKUP($A78,Raw!$B$2:$DG$512,MATCH(NDPMS!D$1,Raw!$B$1:$DG$1,0),0)</f>
        <v>0</v>
      </c>
      <c r="E78" s="52" t="e">
        <f t="shared" si="20"/>
        <v>#DIV/0!</v>
      </c>
      <c r="F78" s="51" t="str">
        <f>VLOOKUP($A78,Raw!$B$2:$DG$512,MATCH(NDPMS!F$1,Raw!$B$1:$DG$1,0),0)</f>
        <v>0</v>
      </c>
      <c r="G78" s="52" t="e">
        <f t="shared" si="21"/>
        <v>#DIV/0!</v>
      </c>
      <c r="H78" s="51" t="str">
        <f>VLOOKUP($A78,Raw!$B$2:$DG$512,MATCH(NDPMS!H$1,Raw!$B$1:$DG$1,0),0)</f>
        <v>0</v>
      </c>
      <c r="I78" s="52" t="e">
        <f t="shared" si="22"/>
        <v>#DIV/0!</v>
      </c>
      <c r="J78" s="51" t="str">
        <f>VLOOKUP($A78,Raw!$B$2:$DG$512,MATCH(NDPMS!J$1,Raw!$B$1:$DG$1,0),0)</f>
        <v>0</v>
      </c>
      <c r="K78" s="52" t="e">
        <f t="shared" si="23"/>
        <v>#DIV/0!</v>
      </c>
      <c r="L78" s="51" t="str">
        <f>VLOOKUP($A78,Raw!$B$2:$DG$512,MATCH(NDPMS!L$1,Raw!$B$1:$DG$1,0),0)</f>
        <v>0</v>
      </c>
      <c r="M78" s="52" t="e">
        <f t="shared" si="24"/>
        <v>#DIV/0!</v>
      </c>
      <c r="N78" s="51" t="str">
        <f>VLOOKUP($A78,Raw!$B$2:$DG$512,MATCH(NDPMS!N$1,Raw!$B$1:$DG$1,0),0)</f>
        <v>0</v>
      </c>
      <c r="O78" s="13"/>
      <c r="P78" s="48" t="str">
        <f>VLOOKUP($A78,Raw!$B$2:$DG$512,MATCH(NDPMS!P$1,Raw!$B$1:$DG$1,0),0)</f>
        <v>0</v>
      </c>
      <c r="Q78" s="49" t="e">
        <f t="shared" si="25"/>
        <v>#DIV/0!</v>
      </c>
      <c r="R78" s="48" t="str">
        <f>VLOOKUP($A78,Raw!$B$2:$DG$512,MATCH(NDPMS!R$1,Raw!$B$1:$DG$1,0),0)</f>
        <v>0</v>
      </c>
      <c r="S78" s="49" t="e">
        <f t="shared" si="26"/>
        <v>#DIV/0!</v>
      </c>
      <c r="T78" s="48" t="str">
        <f>VLOOKUP($A78,Raw!$B$2:$DG$512,MATCH(NDPMS!T$1,Raw!$B$1:$DG$1,0),0)</f>
        <v>0</v>
      </c>
      <c r="U78" s="49" t="e">
        <f t="shared" si="27"/>
        <v>#DIV/0!</v>
      </c>
      <c r="V78" s="48" t="str">
        <f>VLOOKUP($A78,Raw!$B$2:$DG$512,MATCH(NDPMS!V$1,Raw!$B$1:$DG$1,0),0)</f>
        <v>0</v>
      </c>
      <c r="W78" s="50" t="e">
        <f t="shared" si="28"/>
        <v>#DIV/0!</v>
      </c>
      <c r="X78" s="48" t="str">
        <f>VLOOKUP($A78,Raw!$B$2:$DG$512,MATCH(NDPMS!X$1,Raw!$B$1:$DG$1,0),0)</f>
        <v>0</v>
      </c>
      <c r="Y78" s="49" t="e">
        <f t="shared" si="29"/>
        <v>#DIV/0!</v>
      </c>
      <c r="Z78" s="48" t="str">
        <f>VLOOKUP($A78,Raw!$B$2:$DG$512,MATCH(NDPMS!Z$1,Raw!$B$1:$DG$1,0),0)</f>
        <v>0</v>
      </c>
      <c r="AA78" s="49" t="e">
        <f t="shared" si="30"/>
        <v>#DIV/0!</v>
      </c>
      <c r="AB78" s="48" t="str">
        <f>VLOOKUP($A78,Raw!$B$2:$DG$512,MATCH(NDPMS!AB$1,Raw!$B$1:$DG$1,0),0)</f>
        <v>0</v>
      </c>
      <c r="AC78" s="13"/>
      <c r="AD78" s="47" t="e">
        <f t="shared" si="31"/>
        <v>#DIV/0!</v>
      </c>
      <c r="AE78" s="47" t="e">
        <f t="shared" si="32"/>
        <v>#DIV/0!</v>
      </c>
      <c r="AF78" s="47" t="e">
        <f t="shared" si="33"/>
        <v>#DIV/0!</v>
      </c>
      <c r="AG78" s="47" t="e">
        <f t="shared" si="34"/>
        <v>#DIV/0!</v>
      </c>
      <c r="AH78" s="47" t="e">
        <f t="shared" si="35"/>
        <v>#DIV/0!</v>
      </c>
      <c r="AI78" s="47" t="e">
        <f t="shared" si="36"/>
        <v>#DIV/0!</v>
      </c>
      <c r="AJ78" s="47" t="e">
        <f t="shared" si="37"/>
        <v>#DIV/0!</v>
      </c>
    </row>
    <row r="79" spans="1:36" x14ac:dyDescent="0.3">
      <c r="A79" s="13" t="s">
        <v>1608</v>
      </c>
      <c r="B79" s="51" t="str">
        <f>VLOOKUP($A79,Raw!$B$2:$DG$512,MATCH(NDPMS!B$1,Raw!$B$1:$DG$1,0),0)</f>
        <v>0</v>
      </c>
      <c r="C79" s="52" t="e">
        <f t="shared" si="19"/>
        <v>#DIV/0!</v>
      </c>
      <c r="D79" s="51" t="str">
        <f>VLOOKUP($A79,Raw!$B$2:$DG$512,MATCH(NDPMS!D$1,Raw!$B$1:$DG$1,0),0)</f>
        <v>0</v>
      </c>
      <c r="E79" s="52" t="e">
        <f t="shared" si="20"/>
        <v>#DIV/0!</v>
      </c>
      <c r="F79" s="51" t="str">
        <f>VLOOKUP($A79,Raw!$B$2:$DG$512,MATCH(NDPMS!F$1,Raw!$B$1:$DG$1,0),0)</f>
        <v>0</v>
      </c>
      <c r="G79" s="52" t="e">
        <f t="shared" si="21"/>
        <v>#DIV/0!</v>
      </c>
      <c r="H79" s="51" t="str">
        <f>VLOOKUP($A79,Raw!$B$2:$DG$512,MATCH(NDPMS!H$1,Raw!$B$1:$DG$1,0),0)</f>
        <v>0</v>
      </c>
      <c r="I79" s="52" t="e">
        <f t="shared" si="22"/>
        <v>#DIV/0!</v>
      </c>
      <c r="J79" s="51" t="str">
        <f>VLOOKUP($A79,Raw!$B$2:$DG$512,MATCH(NDPMS!J$1,Raw!$B$1:$DG$1,0),0)</f>
        <v>0</v>
      </c>
      <c r="K79" s="52" t="e">
        <f t="shared" si="23"/>
        <v>#DIV/0!</v>
      </c>
      <c r="L79" s="51" t="str">
        <f>VLOOKUP($A79,Raw!$B$2:$DG$512,MATCH(NDPMS!L$1,Raw!$B$1:$DG$1,0),0)</f>
        <v>0</v>
      </c>
      <c r="M79" s="52" t="e">
        <f t="shared" si="24"/>
        <v>#DIV/0!</v>
      </c>
      <c r="N79" s="51" t="str">
        <f>VLOOKUP($A79,Raw!$B$2:$DG$512,MATCH(NDPMS!N$1,Raw!$B$1:$DG$1,0),0)</f>
        <v>0</v>
      </c>
      <c r="O79" s="13"/>
      <c r="P79" s="48" t="str">
        <f>VLOOKUP($A79,Raw!$B$2:$DG$512,MATCH(NDPMS!P$1,Raw!$B$1:$DG$1,0),0)</f>
        <v>0</v>
      </c>
      <c r="Q79" s="49" t="e">
        <f t="shared" si="25"/>
        <v>#DIV/0!</v>
      </c>
      <c r="R79" s="48" t="str">
        <f>VLOOKUP($A79,Raw!$B$2:$DG$512,MATCH(NDPMS!R$1,Raw!$B$1:$DG$1,0),0)</f>
        <v>0</v>
      </c>
      <c r="S79" s="49" t="e">
        <f t="shared" si="26"/>
        <v>#DIV/0!</v>
      </c>
      <c r="T79" s="48" t="str">
        <f>VLOOKUP($A79,Raw!$B$2:$DG$512,MATCH(NDPMS!T$1,Raw!$B$1:$DG$1,0),0)</f>
        <v>0</v>
      </c>
      <c r="U79" s="49" t="e">
        <f t="shared" si="27"/>
        <v>#DIV/0!</v>
      </c>
      <c r="V79" s="48" t="str">
        <f>VLOOKUP($A79,Raw!$B$2:$DG$512,MATCH(NDPMS!V$1,Raw!$B$1:$DG$1,0),0)</f>
        <v>0</v>
      </c>
      <c r="W79" s="50" t="e">
        <f t="shared" si="28"/>
        <v>#DIV/0!</v>
      </c>
      <c r="X79" s="48" t="str">
        <f>VLOOKUP($A79,Raw!$B$2:$DG$512,MATCH(NDPMS!X$1,Raw!$B$1:$DG$1,0),0)</f>
        <v>0</v>
      </c>
      <c r="Y79" s="49" t="e">
        <f t="shared" si="29"/>
        <v>#DIV/0!</v>
      </c>
      <c r="Z79" s="48" t="str">
        <f>VLOOKUP($A79,Raw!$B$2:$DG$512,MATCH(NDPMS!Z$1,Raw!$B$1:$DG$1,0),0)</f>
        <v>0</v>
      </c>
      <c r="AA79" s="49" t="e">
        <f t="shared" si="30"/>
        <v>#DIV/0!</v>
      </c>
      <c r="AB79" s="48" t="str">
        <f>VLOOKUP($A79,Raw!$B$2:$DG$512,MATCH(NDPMS!AB$1,Raw!$B$1:$DG$1,0),0)</f>
        <v>0</v>
      </c>
      <c r="AC79" s="13"/>
      <c r="AD79" s="47" t="e">
        <f t="shared" si="31"/>
        <v>#DIV/0!</v>
      </c>
      <c r="AE79" s="47" t="e">
        <f t="shared" si="32"/>
        <v>#DIV/0!</v>
      </c>
      <c r="AF79" s="47" t="e">
        <f t="shared" si="33"/>
        <v>#DIV/0!</v>
      </c>
      <c r="AG79" s="47" t="e">
        <f t="shared" si="34"/>
        <v>#DIV/0!</v>
      </c>
      <c r="AH79" s="47" t="e">
        <f t="shared" si="35"/>
        <v>#DIV/0!</v>
      </c>
      <c r="AI79" s="47" t="e">
        <f t="shared" si="36"/>
        <v>#DIV/0!</v>
      </c>
      <c r="AJ79" s="47" t="e">
        <f t="shared" si="37"/>
        <v>#DIV/0!</v>
      </c>
    </row>
    <row r="80" spans="1:36" x14ac:dyDescent="0.3">
      <c r="A80" s="13" t="s">
        <v>1617</v>
      </c>
      <c r="B80" s="51" t="str">
        <f>VLOOKUP($A80,Raw!$B$2:$DG$512,MATCH(NDPMS!B$1,Raw!$B$1:$DG$1,0),0)</f>
        <v>0</v>
      </c>
      <c r="C80" s="52" t="e">
        <f t="shared" si="19"/>
        <v>#DIV/0!</v>
      </c>
      <c r="D80" s="51" t="str">
        <f>VLOOKUP($A80,Raw!$B$2:$DG$512,MATCH(NDPMS!D$1,Raw!$B$1:$DG$1,0),0)</f>
        <v>0</v>
      </c>
      <c r="E80" s="52" t="e">
        <f t="shared" si="20"/>
        <v>#DIV/0!</v>
      </c>
      <c r="F80" s="51" t="str">
        <f>VLOOKUP($A80,Raw!$B$2:$DG$512,MATCH(NDPMS!F$1,Raw!$B$1:$DG$1,0),0)</f>
        <v>0</v>
      </c>
      <c r="G80" s="52" t="e">
        <f t="shared" si="21"/>
        <v>#DIV/0!</v>
      </c>
      <c r="H80" s="51" t="str">
        <f>VLOOKUP($A80,Raw!$B$2:$DG$512,MATCH(NDPMS!H$1,Raw!$B$1:$DG$1,0),0)</f>
        <v>0</v>
      </c>
      <c r="I80" s="52" t="e">
        <f t="shared" si="22"/>
        <v>#DIV/0!</v>
      </c>
      <c r="J80" s="51" t="str">
        <f>VLOOKUP($A80,Raw!$B$2:$DG$512,MATCH(NDPMS!J$1,Raw!$B$1:$DG$1,0),0)</f>
        <v>0</v>
      </c>
      <c r="K80" s="52" t="e">
        <f t="shared" si="23"/>
        <v>#DIV/0!</v>
      </c>
      <c r="L80" s="51" t="str">
        <f>VLOOKUP($A80,Raw!$B$2:$DG$512,MATCH(NDPMS!L$1,Raw!$B$1:$DG$1,0),0)</f>
        <v>0</v>
      </c>
      <c r="M80" s="52" t="e">
        <f t="shared" si="24"/>
        <v>#DIV/0!</v>
      </c>
      <c r="N80" s="51" t="str">
        <f>VLOOKUP($A80,Raw!$B$2:$DG$512,MATCH(NDPMS!N$1,Raw!$B$1:$DG$1,0),0)</f>
        <v>0</v>
      </c>
      <c r="O80" s="13"/>
      <c r="P80" s="48" t="str">
        <f>VLOOKUP($A80,Raw!$B$2:$DG$512,MATCH(NDPMS!P$1,Raw!$B$1:$DG$1,0),0)</f>
        <v>0</v>
      </c>
      <c r="Q80" s="49" t="e">
        <f t="shared" si="25"/>
        <v>#DIV/0!</v>
      </c>
      <c r="R80" s="48" t="str">
        <f>VLOOKUP($A80,Raw!$B$2:$DG$512,MATCH(NDPMS!R$1,Raw!$B$1:$DG$1,0),0)</f>
        <v>0</v>
      </c>
      <c r="S80" s="49" t="e">
        <f t="shared" si="26"/>
        <v>#DIV/0!</v>
      </c>
      <c r="T80" s="48" t="str">
        <f>VLOOKUP($A80,Raw!$B$2:$DG$512,MATCH(NDPMS!T$1,Raw!$B$1:$DG$1,0),0)</f>
        <v>0</v>
      </c>
      <c r="U80" s="49" t="e">
        <f t="shared" si="27"/>
        <v>#DIV/0!</v>
      </c>
      <c r="V80" s="48" t="str">
        <f>VLOOKUP($A80,Raw!$B$2:$DG$512,MATCH(NDPMS!V$1,Raw!$B$1:$DG$1,0),0)</f>
        <v>0</v>
      </c>
      <c r="W80" s="50" t="e">
        <f t="shared" si="28"/>
        <v>#DIV/0!</v>
      </c>
      <c r="X80" s="48" t="str">
        <f>VLOOKUP($A80,Raw!$B$2:$DG$512,MATCH(NDPMS!X$1,Raw!$B$1:$DG$1,0),0)</f>
        <v>0</v>
      </c>
      <c r="Y80" s="49" t="e">
        <f t="shared" si="29"/>
        <v>#DIV/0!</v>
      </c>
      <c r="Z80" s="48" t="str">
        <f>VLOOKUP($A80,Raw!$B$2:$DG$512,MATCH(NDPMS!Z$1,Raw!$B$1:$DG$1,0),0)</f>
        <v>0</v>
      </c>
      <c r="AA80" s="49" t="e">
        <f t="shared" si="30"/>
        <v>#DIV/0!</v>
      </c>
      <c r="AB80" s="48" t="str">
        <f>VLOOKUP($A80,Raw!$B$2:$DG$512,MATCH(NDPMS!AB$1,Raw!$B$1:$DG$1,0),0)</f>
        <v>0</v>
      </c>
      <c r="AC80" s="13"/>
      <c r="AD80" s="47" t="e">
        <f t="shared" si="31"/>
        <v>#DIV/0!</v>
      </c>
      <c r="AE80" s="47" t="e">
        <f t="shared" si="32"/>
        <v>#DIV/0!</v>
      </c>
      <c r="AF80" s="47" t="e">
        <f t="shared" si="33"/>
        <v>#DIV/0!</v>
      </c>
      <c r="AG80" s="47" t="e">
        <f t="shared" si="34"/>
        <v>#DIV/0!</v>
      </c>
      <c r="AH80" s="47" t="e">
        <f t="shared" si="35"/>
        <v>#DIV/0!</v>
      </c>
      <c r="AI80" s="47" t="e">
        <f t="shared" si="36"/>
        <v>#DIV/0!</v>
      </c>
      <c r="AJ80" s="47" t="e">
        <f t="shared" si="37"/>
        <v>#DIV/0!</v>
      </c>
    </row>
    <row r="81" spans="1:36" x14ac:dyDescent="0.3">
      <c r="A81" s="13" t="s">
        <v>1631</v>
      </c>
      <c r="B81" s="51" t="str">
        <f>VLOOKUP($A81,Raw!$B$2:$DG$512,MATCH(NDPMS!B$1,Raw!$B$1:$DG$1,0),0)</f>
        <v>0</v>
      </c>
      <c r="C81" s="52" t="e">
        <f t="shared" si="19"/>
        <v>#DIV/0!</v>
      </c>
      <c r="D81" s="51" t="str">
        <f>VLOOKUP($A81,Raw!$B$2:$DG$512,MATCH(NDPMS!D$1,Raw!$B$1:$DG$1,0),0)</f>
        <v>0</v>
      </c>
      <c r="E81" s="52" t="e">
        <f t="shared" si="20"/>
        <v>#DIV/0!</v>
      </c>
      <c r="F81" s="51" t="str">
        <f>VLOOKUP($A81,Raw!$B$2:$DG$512,MATCH(NDPMS!F$1,Raw!$B$1:$DG$1,0),0)</f>
        <v>0</v>
      </c>
      <c r="G81" s="52" t="e">
        <f t="shared" si="21"/>
        <v>#DIV/0!</v>
      </c>
      <c r="H81" s="51" t="str">
        <f>VLOOKUP($A81,Raw!$B$2:$DG$512,MATCH(NDPMS!H$1,Raw!$B$1:$DG$1,0),0)</f>
        <v>0</v>
      </c>
      <c r="I81" s="52" t="e">
        <f t="shared" si="22"/>
        <v>#DIV/0!</v>
      </c>
      <c r="J81" s="51" t="str">
        <f>VLOOKUP($A81,Raw!$B$2:$DG$512,MATCH(NDPMS!J$1,Raw!$B$1:$DG$1,0),0)</f>
        <v>0</v>
      </c>
      <c r="K81" s="52" t="e">
        <f t="shared" si="23"/>
        <v>#DIV/0!</v>
      </c>
      <c r="L81" s="51" t="str">
        <f>VLOOKUP($A81,Raw!$B$2:$DG$512,MATCH(NDPMS!L$1,Raw!$B$1:$DG$1,0),0)</f>
        <v>0</v>
      </c>
      <c r="M81" s="52" t="e">
        <f t="shared" si="24"/>
        <v>#DIV/0!</v>
      </c>
      <c r="N81" s="51" t="str">
        <f>VLOOKUP($A81,Raw!$B$2:$DG$512,MATCH(NDPMS!N$1,Raw!$B$1:$DG$1,0),0)</f>
        <v>0</v>
      </c>
      <c r="O81" s="13"/>
      <c r="P81" s="48" t="str">
        <f>VLOOKUP($A81,Raw!$B$2:$DG$512,MATCH(NDPMS!P$1,Raw!$B$1:$DG$1,0),0)</f>
        <v>0</v>
      </c>
      <c r="Q81" s="49" t="e">
        <f t="shared" si="25"/>
        <v>#DIV/0!</v>
      </c>
      <c r="R81" s="48" t="str">
        <f>VLOOKUP($A81,Raw!$B$2:$DG$512,MATCH(NDPMS!R$1,Raw!$B$1:$DG$1,0),0)</f>
        <v>0</v>
      </c>
      <c r="S81" s="49" t="e">
        <f t="shared" si="26"/>
        <v>#DIV/0!</v>
      </c>
      <c r="T81" s="48" t="str">
        <f>VLOOKUP($A81,Raw!$B$2:$DG$512,MATCH(NDPMS!T$1,Raw!$B$1:$DG$1,0),0)</f>
        <v>0</v>
      </c>
      <c r="U81" s="49" t="e">
        <f t="shared" si="27"/>
        <v>#DIV/0!</v>
      </c>
      <c r="V81" s="48" t="str">
        <f>VLOOKUP($A81,Raw!$B$2:$DG$512,MATCH(NDPMS!V$1,Raw!$B$1:$DG$1,0),0)</f>
        <v>0</v>
      </c>
      <c r="W81" s="50" t="e">
        <f t="shared" si="28"/>
        <v>#DIV/0!</v>
      </c>
      <c r="X81" s="48" t="str">
        <f>VLOOKUP($A81,Raw!$B$2:$DG$512,MATCH(NDPMS!X$1,Raw!$B$1:$DG$1,0),0)</f>
        <v>0</v>
      </c>
      <c r="Y81" s="49" t="e">
        <f t="shared" si="29"/>
        <v>#DIV/0!</v>
      </c>
      <c r="Z81" s="48" t="str">
        <f>VLOOKUP($A81,Raw!$B$2:$DG$512,MATCH(NDPMS!Z$1,Raw!$B$1:$DG$1,0),0)</f>
        <v>0</v>
      </c>
      <c r="AA81" s="49" t="e">
        <f t="shared" si="30"/>
        <v>#DIV/0!</v>
      </c>
      <c r="AB81" s="48" t="str">
        <f>VLOOKUP($A81,Raw!$B$2:$DG$512,MATCH(NDPMS!AB$1,Raw!$B$1:$DG$1,0),0)</f>
        <v>0</v>
      </c>
      <c r="AC81" s="13"/>
      <c r="AD81" s="47" t="e">
        <f t="shared" si="31"/>
        <v>#DIV/0!</v>
      </c>
      <c r="AE81" s="47" t="e">
        <f t="shared" si="32"/>
        <v>#DIV/0!</v>
      </c>
      <c r="AF81" s="47" t="e">
        <f t="shared" si="33"/>
        <v>#DIV/0!</v>
      </c>
      <c r="AG81" s="47" t="e">
        <f t="shared" si="34"/>
        <v>#DIV/0!</v>
      </c>
      <c r="AH81" s="47" t="e">
        <f t="shared" si="35"/>
        <v>#DIV/0!</v>
      </c>
      <c r="AI81" s="47" t="e">
        <f t="shared" si="36"/>
        <v>#DIV/0!</v>
      </c>
      <c r="AJ81" s="47" t="e">
        <f t="shared" si="37"/>
        <v>#DIV/0!</v>
      </c>
    </row>
    <row r="82" spans="1:36" x14ac:dyDescent="0.3">
      <c r="A82" s="13" t="s">
        <v>1647</v>
      </c>
      <c r="B82" s="51" t="str">
        <f>VLOOKUP($A82,Raw!$B$2:$DG$512,MATCH(NDPMS!B$1,Raw!$B$1:$DG$1,0),0)</f>
        <v>0</v>
      </c>
      <c r="C82" s="52" t="e">
        <f t="shared" si="19"/>
        <v>#DIV/0!</v>
      </c>
      <c r="D82" s="51" t="str">
        <f>VLOOKUP($A82,Raw!$B$2:$DG$512,MATCH(NDPMS!D$1,Raw!$B$1:$DG$1,0),0)</f>
        <v>0</v>
      </c>
      <c r="E82" s="52" t="e">
        <f t="shared" si="20"/>
        <v>#DIV/0!</v>
      </c>
      <c r="F82" s="51" t="str">
        <f>VLOOKUP($A82,Raw!$B$2:$DG$512,MATCH(NDPMS!F$1,Raw!$B$1:$DG$1,0),0)</f>
        <v>0</v>
      </c>
      <c r="G82" s="52" t="e">
        <f t="shared" si="21"/>
        <v>#DIV/0!</v>
      </c>
      <c r="H82" s="51" t="str">
        <f>VLOOKUP($A82,Raw!$B$2:$DG$512,MATCH(NDPMS!H$1,Raw!$B$1:$DG$1,0),0)</f>
        <v>0</v>
      </c>
      <c r="I82" s="52" t="e">
        <f t="shared" si="22"/>
        <v>#DIV/0!</v>
      </c>
      <c r="J82" s="51" t="str">
        <f>VLOOKUP($A82,Raw!$B$2:$DG$512,MATCH(NDPMS!J$1,Raw!$B$1:$DG$1,0),0)</f>
        <v>0</v>
      </c>
      <c r="K82" s="52" t="e">
        <f t="shared" si="23"/>
        <v>#DIV/0!</v>
      </c>
      <c r="L82" s="51" t="str">
        <f>VLOOKUP($A82,Raw!$B$2:$DG$512,MATCH(NDPMS!L$1,Raw!$B$1:$DG$1,0),0)</f>
        <v>0</v>
      </c>
      <c r="M82" s="52" t="e">
        <f t="shared" si="24"/>
        <v>#DIV/0!</v>
      </c>
      <c r="N82" s="51" t="str">
        <f>VLOOKUP($A82,Raw!$B$2:$DG$512,MATCH(NDPMS!N$1,Raw!$B$1:$DG$1,0),0)</f>
        <v>0</v>
      </c>
      <c r="O82" s="13"/>
      <c r="P82" s="48" t="str">
        <f>VLOOKUP($A82,Raw!$B$2:$DG$512,MATCH(NDPMS!P$1,Raw!$B$1:$DG$1,0),0)</f>
        <v>0</v>
      </c>
      <c r="Q82" s="49" t="e">
        <f t="shared" si="25"/>
        <v>#DIV/0!</v>
      </c>
      <c r="R82" s="48" t="str">
        <f>VLOOKUP($A82,Raw!$B$2:$DG$512,MATCH(NDPMS!R$1,Raw!$B$1:$DG$1,0),0)</f>
        <v>0</v>
      </c>
      <c r="S82" s="49" t="e">
        <f t="shared" si="26"/>
        <v>#DIV/0!</v>
      </c>
      <c r="T82" s="48" t="str">
        <f>VLOOKUP($A82,Raw!$B$2:$DG$512,MATCH(NDPMS!T$1,Raw!$B$1:$DG$1,0),0)</f>
        <v>0</v>
      </c>
      <c r="U82" s="49" t="e">
        <f t="shared" si="27"/>
        <v>#DIV/0!</v>
      </c>
      <c r="V82" s="48" t="str">
        <f>VLOOKUP($A82,Raw!$B$2:$DG$512,MATCH(NDPMS!V$1,Raw!$B$1:$DG$1,0),0)</f>
        <v>0</v>
      </c>
      <c r="W82" s="50" t="e">
        <f t="shared" si="28"/>
        <v>#DIV/0!</v>
      </c>
      <c r="X82" s="48" t="str">
        <f>VLOOKUP($A82,Raw!$B$2:$DG$512,MATCH(NDPMS!X$1,Raw!$B$1:$DG$1,0),0)</f>
        <v>0</v>
      </c>
      <c r="Y82" s="49" t="e">
        <f t="shared" si="29"/>
        <v>#DIV/0!</v>
      </c>
      <c r="Z82" s="48" t="str">
        <f>VLOOKUP($A82,Raw!$B$2:$DG$512,MATCH(NDPMS!Z$1,Raw!$B$1:$DG$1,0),0)</f>
        <v>0</v>
      </c>
      <c r="AA82" s="49" t="e">
        <f t="shared" si="30"/>
        <v>#DIV/0!</v>
      </c>
      <c r="AB82" s="48" t="str">
        <f>VLOOKUP($A82,Raw!$B$2:$DG$512,MATCH(NDPMS!AB$1,Raw!$B$1:$DG$1,0),0)</f>
        <v>0</v>
      </c>
      <c r="AC82" s="13"/>
      <c r="AD82" s="47" t="e">
        <f t="shared" si="31"/>
        <v>#DIV/0!</v>
      </c>
      <c r="AE82" s="47" t="e">
        <f t="shared" si="32"/>
        <v>#DIV/0!</v>
      </c>
      <c r="AF82" s="47" t="e">
        <f t="shared" si="33"/>
        <v>#DIV/0!</v>
      </c>
      <c r="AG82" s="47" t="e">
        <f t="shared" si="34"/>
        <v>#DIV/0!</v>
      </c>
      <c r="AH82" s="47" t="e">
        <f t="shared" si="35"/>
        <v>#DIV/0!</v>
      </c>
      <c r="AI82" s="47" t="e">
        <f t="shared" si="36"/>
        <v>#DIV/0!</v>
      </c>
      <c r="AJ82" s="47" t="e">
        <f t="shared" si="37"/>
        <v>#DIV/0!</v>
      </c>
    </row>
    <row r="83" spans="1:36" x14ac:dyDescent="0.3">
      <c r="A83" s="13" t="s">
        <v>1671</v>
      </c>
      <c r="B83" s="51" t="str">
        <f>VLOOKUP($A83,Raw!$B$2:$DG$512,MATCH(NDPMS!B$1,Raw!$B$1:$DG$1,0),0)</f>
        <v>0</v>
      </c>
      <c r="C83" s="52">
        <f t="shared" si="19"/>
        <v>0</v>
      </c>
      <c r="D83" s="51" t="str">
        <f>VLOOKUP($A83,Raw!$B$2:$DG$512,MATCH(NDPMS!D$1,Raw!$B$1:$DG$1,0),0)</f>
        <v>0</v>
      </c>
      <c r="E83" s="52">
        <f t="shared" si="20"/>
        <v>0</v>
      </c>
      <c r="F83" s="51" t="str">
        <f>VLOOKUP($A83,Raw!$B$2:$DG$512,MATCH(NDPMS!F$1,Raw!$B$1:$DG$1,0),0)</f>
        <v>1</v>
      </c>
      <c r="G83" s="52">
        <f t="shared" si="21"/>
        <v>1</v>
      </c>
      <c r="H83" s="51" t="str">
        <f>VLOOKUP($A83,Raw!$B$2:$DG$512,MATCH(NDPMS!H$1,Raw!$B$1:$DG$1,0),0)</f>
        <v>0</v>
      </c>
      <c r="I83" s="52">
        <f t="shared" si="22"/>
        <v>0</v>
      </c>
      <c r="J83" s="51" t="str">
        <f>VLOOKUP($A83,Raw!$B$2:$DG$512,MATCH(NDPMS!J$1,Raw!$B$1:$DG$1,0),0)</f>
        <v>0</v>
      </c>
      <c r="K83" s="52">
        <f t="shared" si="23"/>
        <v>0</v>
      </c>
      <c r="L83" s="51" t="str">
        <f>VLOOKUP($A83,Raw!$B$2:$DG$512,MATCH(NDPMS!L$1,Raw!$B$1:$DG$1,0),0)</f>
        <v>0</v>
      </c>
      <c r="M83" s="52">
        <f t="shared" si="24"/>
        <v>0</v>
      </c>
      <c r="N83" s="51" t="str">
        <f>VLOOKUP($A83,Raw!$B$2:$DG$512,MATCH(NDPMS!N$1,Raw!$B$1:$DG$1,0),0)</f>
        <v>1</v>
      </c>
      <c r="O83" s="13"/>
      <c r="P83" s="48" t="str">
        <f>VLOOKUP($A83,Raw!$B$2:$DG$512,MATCH(NDPMS!P$1,Raw!$B$1:$DG$1,0),0)</f>
        <v>0</v>
      </c>
      <c r="Q83" s="49">
        <f t="shared" si="25"/>
        <v>0</v>
      </c>
      <c r="R83" s="48" t="str">
        <f>VLOOKUP($A83,Raw!$B$2:$DG$512,MATCH(NDPMS!R$1,Raw!$B$1:$DG$1,0),0)</f>
        <v>0</v>
      </c>
      <c r="S83" s="49">
        <f t="shared" si="26"/>
        <v>0</v>
      </c>
      <c r="T83" s="48" t="str">
        <f>VLOOKUP($A83,Raw!$B$2:$DG$512,MATCH(NDPMS!T$1,Raw!$B$1:$DG$1,0),0)</f>
        <v>1.42</v>
      </c>
      <c r="U83" s="49">
        <f t="shared" si="27"/>
        <v>1</v>
      </c>
      <c r="V83" s="48" t="str">
        <f>VLOOKUP($A83,Raw!$B$2:$DG$512,MATCH(NDPMS!V$1,Raw!$B$1:$DG$1,0),0)</f>
        <v>0</v>
      </c>
      <c r="W83" s="50">
        <f t="shared" si="28"/>
        <v>0</v>
      </c>
      <c r="X83" s="48" t="str">
        <f>VLOOKUP($A83,Raw!$B$2:$DG$512,MATCH(NDPMS!X$1,Raw!$B$1:$DG$1,0),0)</f>
        <v>0</v>
      </c>
      <c r="Y83" s="49">
        <f t="shared" si="29"/>
        <v>0</v>
      </c>
      <c r="Z83" s="48" t="str">
        <f>VLOOKUP($A83,Raw!$B$2:$DG$512,MATCH(NDPMS!Z$1,Raw!$B$1:$DG$1,0),0)</f>
        <v>0</v>
      </c>
      <c r="AA83" s="49">
        <f t="shared" si="30"/>
        <v>0</v>
      </c>
      <c r="AB83" s="48" t="str">
        <f>VLOOKUP($A83,Raw!$B$2:$DG$512,MATCH(NDPMS!AB$1,Raw!$B$1:$DG$1,0),0)</f>
        <v>1.42</v>
      </c>
      <c r="AC83" s="13"/>
      <c r="AD83" s="47" t="e">
        <f t="shared" si="31"/>
        <v>#DIV/0!</v>
      </c>
      <c r="AE83" s="47" t="e">
        <f t="shared" si="32"/>
        <v>#DIV/0!</v>
      </c>
      <c r="AF83" s="47">
        <f t="shared" si="33"/>
        <v>1.42</v>
      </c>
      <c r="AG83" s="47" t="e">
        <f t="shared" si="34"/>
        <v>#DIV/0!</v>
      </c>
      <c r="AH83" s="47" t="e">
        <f t="shared" si="35"/>
        <v>#DIV/0!</v>
      </c>
      <c r="AI83" s="47" t="e">
        <f t="shared" si="36"/>
        <v>#DIV/0!</v>
      </c>
      <c r="AJ83" s="47">
        <f t="shared" si="37"/>
        <v>1.42</v>
      </c>
    </row>
    <row r="84" spans="1:36" x14ac:dyDescent="0.3">
      <c r="A84" s="13" t="s">
        <v>1690</v>
      </c>
      <c r="B84" s="51" t="str">
        <f>VLOOKUP($A84,Raw!$B$2:$DG$512,MATCH(NDPMS!B$1,Raw!$B$1:$DG$1,0),0)</f>
        <v>0</v>
      </c>
      <c r="C84" s="52" t="e">
        <f t="shared" si="19"/>
        <v>#DIV/0!</v>
      </c>
      <c r="D84" s="51" t="str">
        <f>VLOOKUP($A84,Raw!$B$2:$DG$512,MATCH(NDPMS!D$1,Raw!$B$1:$DG$1,0),0)</f>
        <v>0</v>
      </c>
      <c r="E84" s="52" t="e">
        <f t="shared" si="20"/>
        <v>#DIV/0!</v>
      </c>
      <c r="F84" s="51" t="str">
        <f>VLOOKUP($A84,Raw!$B$2:$DG$512,MATCH(NDPMS!F$1,Raw!$B$1:$DG$1,0),0)</f>
        <v>0</v>
      </c>
      <c r="G84" s="52" t="e">
        <f t="shared" si="21"/>
        <v>#DIV/0!</v>
      </c>
      <c r="H84" s="51" t="str">
        <f>VLOOKUP($A84,Raw!$B$2:$DG$512,MATCH(NDPMS!H$1,Raw!$B$1:$DG$1,0),0)</f>
        <v>0</v>
      </c>
      <c r="I84" s="52" t="e">
        <f t="shared" si="22"/>
        <v>#DIV/0!</v>
      </c>
      <c r="J84" s="51" t="str">
        <f>VLOOKUP($A84,Raw!$B$2:$DG$512,MATCH(NDPMS!J$1,Raw!$B$1:$DG$1,0),0)</f>
        <v>0</v>
      </c>
      <c r="K84" s="52" t="e">
        <f t="shared" si="23"/>
        <v>#DIV/0!</v>
      </c>
      <c r="L84" s="51" t="str">
        <f>VLOOKUP($A84,Raw!$B$2:$DG$512,MATCH(NDPMS!L$1,Raw!$B$1:$DG$1,0),0)</f>
        <v>0</v>
      </c>
      <c r="M84" s="52" t="e">
        <f t="shared" si="24"/>
        <v>#DIV/0!</v>
      </c>
      <c r="N84" s="51" t="str">
        <f>VLOOKUP($A84,Raw!$B$2:$DG$512,MATCH(NDPMS!N$1,Raw!$B$1:$DG$1,0),0)</f>
        <v>0</v>
      </c>
      <c r="O84" s="13"/>
      <c r="P84" s="48" t="str">
        <f>VLOOKUP($A84,Raw!$B$2:$DG$512,MATCH(NDPMS!P$1,Raw!$B$1:$DG$1,0),0)</f>
        <v>0</v>
      </c>
      <c r="Q84" s="49" t="e">
        <f t="shared" si="25"/>
        <v>#DIV/0!</v>
      </c>
      <c r="R84" s="48" t="str">
        <f>VLOOKUP($A84,Raw!$B$2:$DG$512,MATCH(NDPMS!R$1,Raw!$B$1:$DG$1,0),0)</f>
        <v>0</v>
      </c>
      <c r="S84" s="49" t="e">
        <f t="shared" si="26"/>
        <v>#DIV/0!</v>
      </c>
      <c r="T84" s="48" t="str">
        <f>VLOOKUP($A84,Raw!$B$2:$DG$512,MATCH(NDPMS!T$1,Raw!$B$1:$DG$1,0),0)</f>
        <v>0</v>
      </c>
      <c r="U84" s="49" t="e">
        <f t="shared" si="27"/>
        <v>#DIV/0!</v>
      </c>
      <c r="V84" s="48" t="str">
        <f>VLOOKUP($A84,Raw!$B$2:$DG$512,MATCH(NDPMS!V$1,Raw!$B$1:$DG$1,0),0)</f>
        <v>0</v>
      </c>
      <c r="W84" s="50" t="e">
        <f t="shared" si="28"/>
        <v>#DIV/0!</v>
      </c>
      <c r="X84" s="48" t="str">
        <f>VLOOKUP($A84,Raw!$B$2:$DG$512,MATCH(NDPMS!X$1,Raw!$B$1:$DG$1,0),0)</f>
        <v>0</v>
      </c>
      <c r="Y84" s="49" t="e">
        <f t="shared" si="29"/>
        <v>#DIV/0!</v>
      </c>
      <c r="Z84" s="48" t="str">
        <f>VLOOKUP($A84,Raw!$B$2:$DG$512,MATCH(NDPMS!Z$1,Raw!$B$1:$DG$1,0),0)</f>
        <v>0</v>
      </c>
      <c r="AA84" s="49" t="e">
        <f t="shared" si="30"/>
        <v>#DIV/0!</v>
      </c>
      <c r="AB84" s="48" t="str">
        <f>VLOOKUP($A84,Raw!$B$2:$DG$512,MATCH(NDPMS!AB$1,Raw!$B$1:$DG$1,0),0)</f>
        <v>0</v>
      </c>
      <c r="AC84" s="13"/>
      <c r="AD84" s="47" t="e">
        <f t="shared" si="31"/>
        <v>#DIV/0!</v>
      </c>
      <c r="AE84" s="47" t="e">
        <f t="shared" si="32"/>
        <v>#DIV/0!</v>
      </c>
      <c r="AF84" s="47" t="e">
        <f t="shared" si="33"/>
        <v>#DIV/0!</v>
      </c>
      <c r="AG84" s="47" t="e">
        <f t="shared" si="34"/>
        <v>#DIV/0!</v>
      </c>
      <c r="AH84" s="47" t="e">
        <f t="shared" si="35"/>
        <v>#DIV/0!</v>
      </c>
      <c r="AI84" s="47" t="e">
        <f t="shared" si="36"/>
        <v>#DIV/0!</v>
      </c>
      <c r="AJ84" s="47" t="e">
        <f t="shared" si="37"/>
        <v>#DIV/0!</v>
      </c>
    </row>
    <row r="85" spans="1:36" x14ac:dyDescent="0.3">
      <c r="A85" s="13" t="s">
        <v>1714</v>
      </c>
      <c r="B85" s="51" t="str">
        <f>VLOOKUP($A85,Raw!$B$2:$DG$512,MATCH(NDPMS!B$1,Raw!$B$1:$DG$1,0),0)</f>
        <v>0</v>
      </c>
      <c r="C85" s="52">
        <f t="shared" si="19"/>
        <v>0</v>
      </c>
      <c r="D85" s="51" t="str">
        <f>VLOOKUP($A85,Raw!$B$2:$DG$512,MATCH(NDPMS!D$1,Raw!$B$1:$DG$1,0),0)</f>
        <v>1</v>
      </c>
      <c r="E85" s="52">
        <f t="shared" si="20"/>
        <v>6.25E-2</v>
      </c>
      <c r="F85" s="51" t="str">
        <f>VLOOKUP($A85,Raw!$B$2:$DG$512,MATCH(NDPMS!F$1,Raw!$B$1:$DG$1,0),0)</f>
        <v>11</v>
      </c>
      <c r="G85" s="52">
        <f t="shared" si="21"/>
        <v>0.6875</v>
      </c>
      <c r="H85" s="51" t="str">
        <f>VLOOKUP($A85,Raw!$B$2:$DG$512,MATCH(NDPMS!H$1,Raw!$B$1:$DG$1,0),0)</f>
        <v>4</v>
      </c>
      <c r="I85" s="52">
        <f t="shared" si="22"/>
        <v>0.25</v>
      </c>
      <c r="J85" s="51" t="str">
        <f>VLOOKUP($A85,Raw!$B$2:$DG$512,MATCH(NDPMS!J$1,Raw!$B$1:$DG$1,0),0)</f>
        <v>0</v>
      </c>
      <c r="K85" s="52">
        <f t="shared" si="23"/>
        <v>0</v>
      </c>
      <c r="L85" s="51" t="str">
        <f>VLOOKUP($A85,Raw!$B$2:$DG$512,MATCH(NDPMS!L$1,Raw!$B$1:$DG$1,0),0)</f>
        <v>0</v>
      </c>
      <c r="M85" s="52">
        <f t="shared" si="24"/>
        <v>0</v>
      </c>
      <c r="N85" s="51" t="str">
        <f>VLOOKUP($A85,Raw!$B$2:$DG$512,MATCH(NDPMS!N$1,Raw!$B$1:$DG$1,0),0)</f>
        <v>16</v>
      </c>
      <c r="O85" s="13"/>
      <c r="P85" s="48" t="str">
        <f>VLOOKUP($A85,Raw!$B$2:$DG$512,MATCH(NDPMS!P$1,Raw!$B$1:$DG$1,0),0)</f>
        <v>0</v>
      </c>
      <c r="Q85" s="49">
        <f t="shared" si="25"/>
        <v>0</v>
      </c>
      <c r="R85" s="48" t="str">
        <f>VLOOKUP($A85,Raw!$B$2:$DG$512,MATCH(NDPMS!R$1,Raw!$B$1:$DG$1,0),0)</f>
        <v>4.69</v>
      </c>
      <c r="S85" s="49">
        <f t="shared" si="26"/>
        <v>4.3170103092783511E-2</v>
      </c>
      <c r="T85" s="48" t="str">
        <f>VLOOKUP($A85,Raw!$B$2:$DG$512,MATCH(NDPMS!T$1,Raw!$B$1:$DG$1,0),0)</f>
        <v>36.53</v>
      </c>
      <c r="U85" s="49">
        <f t="shared" si="27"/>
        <v>0.33624815905743743</v>
      </c>
      <c r="V85" s="48" t="str">
        <f>VLOOKUP($A85,Raw!$B$2:$DG$512,MATCH(NDPMS!V$1,Raw!$B$1:$DG$1,0),0)</f>
        <v>67.42</v>
      </c>
      <c r="W85" s="50">
        <f t="shared" si="28"/>
        <v>0.6205817378497791</v>
      </c>
      <c r="X85" s="48" t="str">
        <f>VLOOKUP($A85,Raw!$B$2:$DG$512,MATCH(NDPMS!X$1,Raw!$B$1:$DG$1,0),0)</f>
        <v>0</v>
      </c>
      <c r="Y85" s="49">
        <f t="shared" si="29"/>
        <v>0</v>
      </c>
      <c r="Z85" s="48" t="str">
        <f>VLOOKUP($A85,Raw!$B$2:$DG$512,MATCH(NDPMS!Z$1,Raw!$B$1:$DG$1,0),0)</f>
        <v>0</v>
      </c>
      <c r="AA85" s="49">
        <f t="shared" si="30"/>
        <v>0</v>
      </c>
      <c r="AB85" s="48" t="str">
        <f>VLOOKUP($A85,Raw!$B$2:$DG$512,MATCH(NDPMS!AB$1,Raw!$B$1:$DG$1,0),0)</f>
        <v>108.64</v>
      </c>
      <c r="AC85" s="13"/>
      <c r="AD85" s="47" t="e">
        <f t="shared" si="31"/>
        <v>#DIV/0!</v>
      </c>
      <c r="AE85" s="47">
        <f t="shared" si="32"/>
        <v>4.6900000000000004</v>
      </c>
      <c r="AF85" s="47">
        <f t="shared" si="33"/>
        <v>3.3209090909090908</v>
      </c>
      <c r="AG85" s="47">
        <f t="shared" si="34"/>
        <v>16.855</v>
      </c>
      <c r="AH85" s="47" t="e">
        <f t="shared" si="35"/>
        <v>#DIV/0!</v>
      </c>
      <c r="AI85" s="47" t="e">
        <f t="shared" si="36"/>
        <v>#DIV/0!</v>
      </c>
      <c r="AJ85" s="47">
        <f t="shared" si="37"/>
        <v>6.79</v>
      </c>
    </row>
    <row r="86" spans="1:36" x14ac:dyDescent="0.3">
      <c r="A86" s="13" t="s">
        <v>1746</v>
      </c>
      <c r="B86" s="51" t="str">
        <f>VLOOKUP($A86,Raw!$B$2:$DG$512,MATCH(NDPMS!B$1,Raw!$B$1:$DG$1,0),0)</f>
        <v>0</v>
      </c>
      <c r="C86" s="52" t="e">
        <f t="shared" si="19"/>
        <v>#DIV/0!</v>
      </c>
      <c r="D86" s="51" t="str">
        <f>VLOOKUP($A86,Raw!$B$2:$DG$512,MATCH(NDPMS!D$1,Raw!$B$1:$DG$1,0),0)</f>
        <v>0</v>
      </c>
      <c r="E86" s="52" t="e">
        <f t="shared" si="20"/>
        <v>#DIV/0!</v>
      </c>
      <c r="F86" s="51" t="str">
        <f>VLOOKUP($A86,Raw!$B$2:$DG$512,MATCH(NDPMS!F$1,Raw!$B$1:$DG$1,0),0)</f>
        <v>0</v>
      </c>
      <c r="G86" s="52" t="e">
        <f t="shared" si="21"/>
        <v>#DIV/0!</v>
      </c>
      <c r="H86" s="51" t="str">
        <f>VLOOKUP($A86,Raw!$B$2:$DG$512,MATCH(NDPMS!H$1,Raw!$B$1:$DG$1,0),0)</f>
        <v>0</v>
      </c>
      <c r="I86" s="52" t="e">
        <f t="shared" si="22"/>
        <v>#DIV/0!</v>
      </c>
      <c r="J86" s="51" t="str">
        <f>VLOOKUP($A86,Raw!$B$2:$DG$512,MATCH(NDPMS!J$1,Raw!$B$1:$DG$1,0),0)</f>
        <v>0</v>
      </c>
      <c r="K86" s="52" t="e">
        <f t="shared" si="23"/>
        <v>#DIV/0!</v>
      </c>
      <c r="L86" s="51" t="str">
        <f>VLOOKUP($A86,Raw!$B$2:$DG$512,MATCH(NDPMS!L$1,Raw!$B$1:$DG$1,0),0)</f>
        <v>0</v>
      </c>
      <c r="M86" s="52" t="e">
        <f t="shared" si="24"/>
        <v>#DIV/0!</v>
      </c>
      <c r="N86" s="51" t="str">
        <f>VLOOKUP($A86,Raw!$B$2:$DG$512,MATCH(NDPMS!N$1,Raw!$B$1:$DG$1,0),0)</f>
        <v>0</v>
      </c>
      <c r="O86" s="13"/>
      <c r="P86" s="48" t="str">
        <f>VLOOKUP($A86,Raw!$B$2:$DG$512,MATCH(NDPMS!P$1,Raw!$B$1:$DG$1,0),0)</f>
        <v>0</v>
      </c>
      <c r="Q86" s="49" t="e">
        <f t="shared" si="25"/>
        <v>#DIV/0!</v>
      </c>
      <c r="R86" s="48" t="str">
        <f>VLOOKUP($A86,Raw!$B$2:$DG$512,MATCH(NDPMS!R$1,Raw!$B$1:$DG$1,0),0)</f>
        <v>0</v>
      </c>
      <c r="S86" s="49" t="e">
        <f t="shared" si="26"/>
        <v>#DIV/0!</v>
      </c>
      <c r="T86" s="48" t="str">
        <f>VLOOKUP($A86,Raw!$B$2:$DG$512,MATCH(NDPMS!T$1,Raw!$B$1:$DG$1,0),0)</f>
        <v>0</v>
      </c>
      <c r="U86" s="49" t="e">
        <f t="shared" si="27"/>
        <v>#DIV/0!</v>
      </c>
      <c r="V86" s="48" t="str">
        <f>VLOOKUP($A86,Raw!$B$2:$DG$512,MATCH(NDPMS!V$1,Raw!$B$1:$DG$1,0),0)</f>
        <v>0</v>
      </c>
      <c r="W86" s="50" t="e">
        <f t="shared" si="28"/>
        <v>#DIV/0!</v>
      </c>
      <c r="X86" s="48" t="str">
        <f>VLOOKUP($A86,Raw!$B$2:$DG$512,MATCH(NDPMS!X$1,Raw!$B$1:$DG$1,0),0)</f>
        <v>0</v>
      </c>
      <c r="Y86" s="49" t="e">
        <f t="shared" si="29"/>
        <v>#DIV/0!</v>
      </c>
      <c r="Z86" s="48" t="str">
        <f>VLOOKUP($A86,Raw!$B$2:$DG$512,MATCH(NDPMS!Z$1,Raw!$B$1:$DG$1,0),0)</f>
        <v>0</v>
      </c>
      <c r="AA86" s="49" t="e">
        <f t="shared" si="30"/>
        <v>#DIV/0!</v>
      </c>
      <c r="AB86" s="48" t="str">
        <f>VLOOKUP($A86,Raw!$B$2:$DG$512,MATCH(NDPMS!AB$1,Raw!$B$1:$DG$1,0),0)</f>
        <v>0</v>
      </c>
      <c r="AC86" s="13"/>
      <c r="AD86" s="47" t="e">
        <f t="shared" si="31"/>
        <v>#DIV/0!</v>
      </c>
      <c r="AE86" s="47" t="e">
        <f t="shared" si="32"/>
        <v>#DIV/0!</v>
      </c>
      <c r="AF86" s="47" t="e">
        <f t="shared" si="33"/>
        <v>#DIV/0!</v>
      </c>
      <c r="AG86" s="47" t="e">
        <f t="shared" si="34"/>
        <v>#DIV/0!</v>
      </c>
      <c r="AH86" s="47" t="e">
        <f t="shared" si="35"/>
        <v>#DIV/0!</v>
      </c>
      <c r="AI86" s="47" t="e">
        <f t="shared" si="36"/>
        <v>#DIV/0!</v>
      </c>
      <c r="AJ86" s="47" t="e">
        <f t="shared" si="37"/>
        <v>#DIV/0!</v>
      </c>
    </row>
    <row r="87" spans="1:36" x14ac:dyDescent="0.3">
      <c r="A87" s="13" t="s">
        <v>1772</v>
      </c>
      <c r="B87" s="51" t="str">
        <f>VLOOKUP($A87,Raw!$B$2:$DG$512,MATCH(NDPMS!B$1,Raw!$B$1:$DG$1,0),0)</f>
        <v>0</v>
      </c>
      <c r="C87" s="52" t="e">
        <f t="shared" si="19"/>
        <v>#DIV/0!</v>
      </c>
      <c r="D87" s="51" t="str">
        <f>VLOOKUP($A87,Raw!$B$2:$DG$512,MATCH(NDPMS!D$1,Raw!$B$1:$DG$1,0),0)</f>
        <v>0</v>
      </c>
      <c r="E87" s="52" t="e">
        <f t="shared" si="20"/>
        <v>#DIV/0!</v>
      </c>
      <c r="F87" s="51" t="str">
        <f>VLOOKUP($A87,Raw!$B$2:$DG$512,MATCH(NDPMS!F$1,Raw!$B$1:$DG$1,0),0)</f>
        <v>0</v>
      </c>
      <c r="G87" s="52" t="e">
        <f t="shared" si="21"/>
        <v>#DIV/0!</v>
      </c>
      <c r="H87" s="51" t="str">
        <f>VLOOKUP($A87,Raw!$B$2:$DG$512,MATCH(NDPMS!H$1,Raw!$B$1:$DG$1,0),0)</f>
        <v>0</v>
      </c>
      <c r="I87" s="52" t="e">
        <f t="shared" si="22"/>
        <v>#DIV/0!</v>
      </c>
      <c r="J87" s="51" t="str">
        <f>VLOOKUP($A87,Raw!$B$2:$DG$512,MATCH(NDPMS!J$1,Raw!$B$1:$DG$1,0),0)</f>
        <v>0</v>
      </c>
      <c r="K87" s="52" t="e">
        <f t="shared" si="23"/>
        <v>#DIV/0!</v>
      </c>
      <c r="L87" s="51" t="str">
        <f>VLOOKUP($A87,Raw!$B$2:$DG$512,MATCH(NDPMS!L$1,Raw!$B$1:$DG$1,0),0)</f>
        <v>0</v>
      </c>
      <c r="M87" s="52" t="e">
        <f t="shared" si="24"/>
        <v>#DIV/0!</v>
      </c>
      <c r="N87" s="51" t="str">
        <f>VLOOKUP($A87,Raw!$B$2:$DG$512,MATCH(NDPMS!N$1,Raw!$B$1:$DG$1,0),0)</f>
        <v>0</v>
      </c>
      <c r="O87" s="13"/>
      <c r="P87" s="48" t="str">
        <f>VLOOKUP($A87,Raw!$B$2:$DG$512,MATCH(NDPMS!P$1,Raw!$B$1:$DG$1,0),0)</f>
        <v>0</v>
      </c>
      <c r="Q87" s="49" t="e">
        <f t="shared" si="25"/>
        <v>#DIV/0!</v>
      </c>
      <c r="R87" s="48" t="str">
        <f>VLOOKUP($A87,Raw!$B$2:$DG$512,MATCH(NDPMS!R$1,Raw!$B$1:$DG$1,0),0)</f>
        <v>0</v>
      </c>
      <c r="S87" s="49" t="e">
        <f t="shared" si="26"/>
        <v>#DIV/0!</v>
      </c>
      <c r="T87" s="48" t="str">
        <f>VLOOKUP($A87,Raw!$B$2:$DG$512,MATCH(NDPMS!T$1,Raw!$B$1:$DG$1,0),0)</f>
        <v>0</v>
      </c>
      <c r="U87" s="49" t="e">
        <f t="shared" si="27"/>
        <v>#DIV/0!</v>
      </c>
      <c r="V87" s="48" t="str">
        <f>VLOOKUP($A87,Raw!$B$2:$DG$512,MATCH(NDPMS!V$1,Raw!$B$1:$DG$1,0),0)</f>
        <v>0</v>
      </c>
      <c r="W87" s="50" t="e">
        <f t="shared" si="28"/>
        <v>#DIV/0!</v>
      </c>
      <c r="X87" s="48" t="str">
        <f>VLOOKUP($A87,Raw!$B$2:$DG$512,MATCH(NDPMS!X$1,Raw!$B$1:$DG$1,0),0)</f>
        <v>0</v>
      </c>
      <c r="Y87" s="49" t="e">
        <f t="shared" si="29"/>
        <v>#DIV/0!</v>
      </c>
      <c r="Z87" s="48" t="str">
        <f>VLOOKUP($A87,Raw!$B$2:$DG$512,MATCH(NDPMS!Z$1,Raw!$B$1:$DG$1,0),0)</f>
        <v>0</v>
      </c>
      <c r="AA87" s="49" t="e">
        <f t="shared" si="30"/>
        <v>#DIV/0!</v>
      </c>
      <c r="AB87" s="48" t="str">
        <f>VLOOKUP($A87,Raw!$B$2:$DG$512,MATCH(NDPMS!AB$1,Raw!$B$1:$DG$1,0),0)</f>
        <v>0</v>
      </c>
      <c r="AC87" s="13"/>
      <c r="AD87" s="47" t="e">
        <f t="shared" si="31"/>
        <v>#DIV/0!</v>
      </c>
      <c r="AE87" s="47" t="e">
        <f t="shared" si="32"/>
        <v>#DIV/0!</v>
      </c>
      <c r="AF87" s="47" t="e">
        <f t="shared" si="33"/>
        <v>#DIV/0!</v>
      </c>
      <c r="AG87" s="47" t="e">
        <f t="shared" si="34"/>
        <v>#DIV/0!</v>
      </c>
      <c r="AH87" s="47" t="e">
        <f t="shared" si="35"/>
        <v>#DIV/0!</v>
      </c>
      <c r="AI87" s="47" t="e">
        <f t="shared" si="36"/>
        <v>#DIV/0!</v>
      </c>
      <c r="AJ87" s="47" t="e">
        <f t="shared" si="37"/>
        <v>#DIV/0!</v>
      </c>
    </row>
    <row r="88" spans="1:36" x14ac:dyDescent="0.3">
      <c r="A88" s="13" t="s">
        <v>1790</v>
      </c>
      <c r="B88" s="51" t="str">
        <f>VLOOKUP($A88,Raw!$B$2:$DG$512,MATCH(NDPMS!B$1,Raw!$B$1:$DG$1,0),0)</f>
        <v>0</v>
      </c>
      <c r="C88" s="52" t="e">
        <f t="shared" si="19"/>
        <v>#DIV/0!</v>
      </c>
      <c r="D88" s="51" t="str">
        <f>VLOOKUP($A88,Raw!$B$2:$DG$512,MATCH(NDPMS!D$1,Raw!$B$1:$DG$1,0),0)</f>
        <v>0</v>
      </c>
      <c r="E88" s="52" t="e">
        <f t="shared" si="20"/>
        <v>#DIV/0!</v>
      </c>
      <c r="F88" s="51" t="str">
        <f>VLOOKUP($A88,Raw!$B$2:$DG$512,MATCH(NDPMS!F$1,Raw!$B$1:$DG$1,0),0)</f>
        <v>0</v>
      </c>
      <c r="G88" s="52" t="e">
        <f t="shared" si="21"/>
        <v>#DIV/0!</v>
      </c>
      <c r="H88" s="51" t="str">
        <f>VLOOKUP($A88,Raw!$B$2:$DG$512,MATCH(NDPMS!H$1,Raw!$B$1:$DG$1,0),0)</f>
        <v>0</v>
      </c>
      <c r="I88" s="52" t="e">
        <f t="shared" si="22"/>
        <v>#DIV/0!</v>
      </c>
      <c r="J88" s="51" t="str">
        <f>VLOOKUP($A88,Raw!$B$2:$DG$512,MATCH(NDPMS!J$1,Raw!$B$1:$DG$1,0),0)</f>
        <v>0</v>
      </c>
      <c r="K88" s="52" t="e">
        <f t="shared" si="23"/>
        <v>#DIV/0!</v>
      </c>
      <c r="L88" s="51" t="str">
        <f>VLOOKUP($A88,Raw!$B$2:$DG$512,MATCH(NDPMS!L$1,Raw!$B$1:$DG$1,0),0)</f>
        <v>0</v>
      </c>
      <c r="M88" s="52" t="e">
        <f t="shared" si="24"/>
        <v>#DIV/0!</v>
      </c>
      <c r="N88" s="51" t="str">
        <f>VLOOKUP($A88,Raw!$B$2:$DG$512,MATCH(NDPMS!N$1,Raw!$B$1:$DG$1,0),0)</f>
        <v>0</v>
      </c>
      <c r="O88" s="13"/>
      <c r="P88" s="48" t="str">
        <f>VLOOKUP($A88,Raw!$B$2:$DG$512,MATCH(NDPMS!P$1,Raw!$B$1:$DG$1,0),0)</f>
        <v>0</v>
      </c>
      <c r="Q88" s="49" t="e">
        <f t="shared" si="25"/>
        <v>#DIV/0!</v>
      </c>
      <c r="R88" s="48" t="str">
        <f>VLOOKUP($A88,Raw!$B$2:$DG$512,MATCH(NDPMS!R$1,Raw!$B$1:$DG$1,0),0)</f>
        <v>0</v>
      </c>
      <c r="S88" s="49" t="e">
        <f t="shared" si="26"/>
        <v>#DIV/0!</v>
      </c>
      <c r="T88" s="48" t="str">
        <f>VLOOKUP($A88,Raw!$B$2:$DG$512,MATCH(NDPMS!T$1,Raw!$B$1:$DG$1,0),0)</f>
        <v>0</v>
      </c>
      <c r="U88" s="49" t="e">
        <f t="shared" si="27"/>
        <v>#DIV/0!</v>
      </c>
      <c r="V88" s="48" t="str">
        <f>VLOOKUP($A88,Raw!$B$2:$DG$512,MATCH(NDPMS!V$1,Raw!$B$1:$DG$1,0),0)</f>
        <v>0</v>
      </c>
      <c r="W88" s="50" t="e">
        <f t="shared" si="28"/>
        <v>#DIV/0!</v>
      </c>
      <c r="X88" s="48" t="str">
        <f>VLOOKUP($A88,Raw!$B$2:$DG$512,MATCH(NDPMS!X$1,Raw!$B$1:$DG$1,0),0)</f>
        <v>0</v>
      </c>
      <c r="Y88" s="49" t="e">
        <f t="shared" si="29"/>
        <v>#DIV/0!</v>
      </c>
      <c r="Z88" s="48" t="str">
        <f>VLOOKUP($A88,Raw!$B$2:$DG$512,MATCH(NDPMS!Z$1,Raw!$B$1:$DG$1,0),0)</f>
        <v>0</v>
      </c>
      <c r="AA88" s="49" t="e">
        <f t="shared" si="30"/>
        <v>#DIV/0!</v>
      </c>
      <c r="AB88" s="48" t="str">
        <f>VLOOKUP($A88,Raw!$B$2:$DG$512,MATCH(NDPMS!AB$1,Raw!$B$1:$DG$1,0),0)</f>
        <v>0</v>
      </c>
      <c r="AC88" s="13"/>
      <c r="AD88" s="47" t="e">
        <f t="shared" si="31"/>
        <v>#DIV/0!</v>
      </c>
      <c r="AE88" s="47" t="e">
        <f t="shared" si="32"/>
        <v>#DIV/0!</v>
      </c>
      <c r="AF88" s="47" t="e">
        <f t="shared" si="33"/>
        <v>#DIV/0!</v>
      </c>
      <c r="AG88" s="47" t="e">
        <f t="shared" si="34"/>
        <v>#DIV/0!</v>
      </c>
      <c r="AH88" s="47" t="e">
        <f t="shared" si="35"/>
        <v>#DIV/0!</v>
      </c>
      <c r="AI88" s="47" t="e">
        <f t="shared" si="36"/>
        <v>#DIV/0!</v>
      </c>
      <c r="AJ88" s="47" t="e">
        <f t="shared" si="37"/>
        <v>#DIV/0!</v>
      </c>
    </row>
    <row r="89" spans="1:36" x14ac:dyDescent="0.3">
      <c r="A89" s="13" t="s">
        <v>1811</v>
      </c>
      <c r="B89" s="51" t="str">
        <f>VLOOKUP($A89,Raw!$B$2:$DG$512,MATCH(NDPMS!B$1,Raw!$B$1:$DG$1,0),0)</f>
        <v>0</v>
      </c>
      <c r="C89" s="52" t="e">
        <f t="shared" si="19"/>
        <v>#DIV/0!</v>
      </c>
      <c r="D89" s="51" t="str">
        <f>VLOOKUP($A89,Raw!$B$2:$DG$512,MATCH(NDPMS!D$1,Raw!$B$1:$DG$1,0),0)</f>
        <v>0</v>
      </c>
      <c r="E89" s="52" t="e">
        <f t="shared" si="20"/>
        <v>#DIV/0!</v>
      </c>
      <c r="F89" s="51" t="str">
        <f>VLOOKUP($A89,Raw!$B$2:$DG$512,MATCH(NDPMS!F$1,Raw!$B$1:$DG$1,0),0)</f>
        <v>0</v>
      </c>
      <c r="G89" s="52" t="e">
        <f t="shared" si="21"/>
        <v>#DIV/0!</v>
      </c>
      <c r="H89" s="51" t="str">
        <f>VLOOKUP($A89,Raw!$B$2:$DG$512,MATCH(NDPMS!H$1,Raw!$B$1:$DG$1,0),0)</f>
        <v>0</v>
      </c>
      <c r="I89" s="52" t="e">
        <f t="shared" si="22"/>
        <v>#DIV/0!</v>
      </c>
      <c r="J89" s="51" t="str">
        <f>VLOOKUP($A89,Raw!$B$2:$DG$512,MATCH(NDPMS!J$1,Raw!$B$1:$DG$1,0),0)</f>
        <v>0</v>
      </c>
      <c r="K89" s="52" t="e">
        <f t="shared" si="23"/>
        <v>#DIV/0!</v>
      </c>
      <c r="L89" s="51" t="str">
        <f>VLOOKUP($A89,Raw!$B$2:$DG$512,MATCH(NDPMS!L$1,Raw!$B$1:$DG$1,0),0)</f>
        <v>0</v>
      </c>
      <c r="M89" s="52" t="e">
        <f t="shared" si="24"/>
        <v>#DIV/0!</v>
      </c>
      <c r="N89" s="51" t="str">
        <f>VLOOKUP($A89,Raw!$B$2:$DG$512,MATCH(NDPMS!N$1,Raw!$B$1:$DG$1,0),0)</f>
        <v>0</v>
      </c>
      <c r="O89" s="13"/>
      <c r="P89" s="48" t="str">
        <f>VLOOKUP($A89,Raw!$B$2:$DG$512,MATCH(NDPMS!P$1,Raw!$B$1:$DG$1,0),0)</f>
        <v>0</v>
      </c>
      <c r="Q89" s="49" t="e">
        <f t="shared" si="25"/>
        <v>#DIV/0!</v>
      </c>
      <c r="R89" s="48" t="str">
        <f>VLOOKUP($A89,Raw!$B$2:$DG$512,MATCH(NDPMS!R$1,Raw!$B$1:$DG$1,0),0)</f>
        <v>0</v>
      </c>
      <c r="S89" s="49" t="e">
        <f t="shared" si="26"/>
        <v>#DIV/0!</v>
      </c>
      <c r="T89" s="48" t="str">
        <f>VLOOKUP($A89,Raw!$B$2:$DG$512,MATCH(NDPMS!T$1,Raw!$B$1:$DG$1,0),0)</f>
        <v>0</v>
      </c>
      <c r="U89" s="49" t="e">
        <f t="shared" si="27"/>
        <v>#DIV/0!</v>
      </c>
      <c r="V89" s="48" t="str">
        <f>VLOOKUP($A89,Raw!$B$2:$DG$512,MATCH(NDPMS!V$1,Raw!$B$1:$DG$1,0),0)</f>
        <v>0</v>
      </c>
      <c r="W89" s="50" t="e">
        <f t="shared" si="28"/>
        <v>#DIV/0!</v>
      </c>
      <c r="X89" s="48" t="str">
        <f>VLOOKUP($A89,Raw!$B$2:$DG$512,MATCH(NDPMS!X$1,Raw!$B$1:$DG$1,0),0)</f>
        <v>0</v>
      </c>
      <c r="Y89" s="49" t="e">
        <f t="shared" si="29"/>
        <v>#DIV/0!</v>
      </c>
      <c r="Z89" s="48" t="str">
        <f>VLOOKUP($A89,Raw!$B$2:$DG$512,MATCH(NDPMS!Z$1,Raw!$B$1:$DG$1,0),0)</f>
        <v>0</v>
      </c>
      <c r="AA89" s="49" t="e">
        <f t="shared" si="30"/>
        <v>#DIV/0!</v>
      </c>
      <c r="AB89" s="48" t="str">
        <f>VLOOKUP($A89,Raw!$B$2:$DG$512,MATCH(NDPMS!AB$1,Raw!$B$1:$DG$1,0),0)</f>
        <v>0</v>
      </c>
      <c r="AC89" s="13"/>
      <c r="AD89" s="47" t="e">
        <f t="shared" si="31"/>
        <v>#DIV/0!</v>
      </c>
      <c r="AE89" s="47" t="e">
        <f t="shared" si="32"/>
        <v>#DIV/0!</v>
      </c>
      <c r="AF89" s="47" t="e">
        <f t="shared" si="33"/>
        <v>#DIV/0!</v>
      </c>
      <c r="AG89" s="47" t="e">
        <f t="shared" si="34"/>
        <v>#DIV/0!</v>
      </c>
      <c r="AH89" s="47" t="e">
        <f t="shared" si="35"/>
        <v>#DIV/0!</v>
      </c>
      <c r="AI89" s="47" t="e">
        <f t="shared" si="36"/>
        <v>#DIV/0!</v>
      </c>
      <c r="AJ89" s="47" t="e">
        <f t="shared" si="37"/>
        <v>#DIV/0!</v>
      </c>
    </row>
    <row r="90" spans="1:36" x14ac:dyDescent="0.3">
      <c r="A90" s="13" t="s">
        <v>1835</v>
      </c>
      <c r="B90" s="51" t="str">
        <f>VLOOKUP($A90,Raw!$B$2:$DG$512,MATCH(NDPMS!B$1,Raw!$B$1:$DG$1,0),0)</f>
        <v>0</v>
      </c>
      <c r="C90" s="52" t="e">
        <f t="shared" si="19"/>
        <v>#DIV/0!</v>
      </c>
      <c r="D90" s="51" t="str">
        <f>VLOOKUP($A90,Raw!$B$2:$DG$512,MATCH(NDPMS!D$1,Raw!$B$1:$DG$1,0),0)</f>
        <v>0</v>
      </c>
      <c r="E90" s="52" t="e">
        <f t="shared" si="20"/>
        <v>#DIV/0!</v>
      </c>
      <c r="F90" s="51" t="str">
        <f>VLOOKUP($A90,Raw!$B$2:$DG$512,MATCH(NDPMS!F$1,Raw!$B$1:$DG$1,0),0)</f>
        <v>0</v>
      </c>
      <c r="G90" s="52" t="e">
        <f t="shared" si="21"/>
        <v>#DIV/0!</v>
      </c>
      <c r="H90" s="51" t="str">
        <f>VLOOKUP($A90,Raw!$B$2:$DG$512,MATCH(NDPMS!H$1,Raw!$B$1:$DG$1,0),0)</f>
        <v>0</v>
      </c>
      <c r="I90" s="52" t="e">
        <f t="shared" si="22"/>
        <v>#DIV/0!</v>
      </c>
      <c r="J90" s="51" t="str">
        <f>VLOOKUP($A90,Raw!$B$2:$DG$512,MATCH(NDPMS!J$1,Raw!$B$1:$DG$1,0),0)</f>
        <v>0</v>
      </c>
      <c r="K90" s="52" t="e">
        <f t="shared" si="23"/>
        <v>#DIV/0!</v>
      </c>
      <c r="L90" s="51" t="str">
        <f>VLOOKUP($A90,Raw!$B$2:$DG$512,MATCH(NDPMS!L$1,Raw!$B$1:$DG$1,0),0)</f>
        <v>0</v>
      </c>
      <c r="M90" s="52" t="e">
        <f t="shared" si="24"/>
        <v>#DIV/0!</v>
      </c>
      <c r="N90" s="51" t="str">
        <f>VLOOKUP($A90,Raw!$B$2:$DG$512,MATCH(NDPMS!N$1,Raw!$B$1:$DG$1,0),0)</f>
        <v>0</v>
      </c>
      <c r="O90" s="13"/>
      <c r="P90" s="48" t="str">
        <f>VLOOKUP($A90,Raw!$B$2:$DG$512,MATCH(NDPMS!P$1,Raw!$B$1:$DG$1,0),0)</f>
        <v>0</v>
      </c>
      <c r="Q90" s="49" t="e">
        <f t="shared" si="25"/>
        <v>#DIV/0!</v>
      </c>
      <c r="R90" s="48" t="str">
        <f>VLOOKUP($A90,Raw!$B$2:$DG$512,MATCH(NDPMS!R$1,Raw!$B$1:$DG$1,0),0)</f>
        <v>0</v>
      </c>
      <c r="S90" s="49" t="e">
        <f t="shared" si="26"/>
        <v>#DIV/0!</v>
      </c>
      <c r="T90" s="48" t="str">
        <f>VLOOKUP($A90,Raw!$B$2:$DG$512,MATCH(NDPMS!T$1,Raw!$B$1:$DG$1,0),0)</f>
        <v>0</v>
      </c>
      <c r="U90" s="49" t="e">
        <f t="shared" si="27"/>
        <v>#DIV/0!</v>
      </c>
      <c r="V90" s="48" t="str">
        <f>VLOOKUP($A90,Raw!$B$2:$DG$512,MATCH(NDPMS!V$1,Raw!$B$1:$DG$1,0),0)</f>
        <v>0</v>
      </c>
      <c r="W90" s="50" t="e">
        <f t="shared" si="28"/>
        <v>#DIV/0!</v>
      </c>
      <c r="X90" s="48" t="str">
        <f>VLOOKUP($A90,Raw!$B$2:$DG$512,MATCH(NDPMS!X$1,Raw!$B$1:$DG$1,0),0)</f>
        <v>0</v>
      </c>
      <c r="Y90" s="49" t="e">
        <f t="shared" si="29"/>
        <v>#DIV/0!</v>
      </c>
      <c r="Z90" s="48" t="str">
        <f>VLOOKUP($A90,Raw!$B$2:$DG$512,MATCH(NDPMS!Z$1,Raw!$B$1:$DG$1,0),0)</f>
        <v>0</v>
      </c>
      <c r="AA90" s="49" t="e">
        <f t="shared" si="30"/>
        <v>#DIV/0!</v>
      </c>
      <c r="AB90" s="48" t="str">
        <f>VLOOKUP($A90,Raw!$B$2:$DG$512,MATCH(NDPMS!AB$1,Raw!$B$1:$DG$1,0),0)</f>
        <v>0</v>
      </c>
      <c r="AC90" s="13"/>
      <c r="AD90" s="47" t="e">
        <f t="shared" si="31"/>
        <v>#DIV/0!</v>
      </c>
      <c r="AE90" s="47" t="e">
        <f t="shared" si="32"/>
        <v>#DIV/0!</v>
      </c>
      <c r="AF90" s="47" t="e">
        <f t="shared" si="33"/>
        <v>#DIV/0!</v>
      </c>
      <c r="AG90" s="47" t="e">
        <f t="shared" si="34"/>
        <v>#DIV/0!</v>
      </c>
      <c r="AH90" s="47" t="e">
        <f t="shared" si="35"/>
        <v>#DIV/0!</v>
      </c>
      <c r="AI90" s="47" t="e">
        <f t="shared" si="36"/>
        <v>#DIV/0!</v>
      </c>
      <c r="AJ90" s="47" t="e">
        <f t="shared" si="37"/>
        <v>#DIV/0!</v>
      </c>
    </row>
    <row r="91" spans="1:36" x14ac:dyDescent="0.3">
      <c r="A91" s="13" t="s">
        <v>1844</v>
      </c>
      <c r="B91" s="51" t="str">
        <f>VLOOKUP($A91,Raw!$B$2:$DG$512,MATCH(NDPMS!B$1,Raw!$B$1:$DG$1,0),0)</f>
        <v>0</v>
      </c>
      <c r="C91" s="52" t="e">
        <f t="shared" si="19"/>
        <v>#DIV/0!</v>
      </c>
      <c r="D91" s="51" t="str">
        <f>VLOOKUP($A91,Raw!$B$2:$DG$512,MATCH(NDPMS!D$1,Raw!$B$1:$DG$1,0),0)</f>
        <v>0</v>
      </c>
      <c r="E91" s="52" t="e">
        <f t="shared" si="20"/>
        <v>#DIV/0!</v>
      </c>
      <c r="F91" s="51" t="str">
        <f>VLOOKUP($A91,Raw!$B$2:$DG$512,MATCH(NDPMS!F$1,Raw!$B$1:$DG$1,0),0)</f>
        <v>0</v>
      </c>
      <c r="G91" s="52" t="e">
        <f t="shared" si="21"/>
        <v>#DIV/0!</v>
      </c>
      <c r="H91" s="51" t="str">
        <f>VLOOKUP($A91,Raw!$B$2:$DG$512,MATCH(NDPMS!H$1,Raw!$B$1:$DG$1,0),0)</f>
        <v>0</v>
      </c>
      <c r="I91" s="52" t="e">
        <f t="shared" si="22"/>
        <v>#DIV/0!</v>
      </c>
      <c r="J91" s="51" t="str">
        <f>VLOOKUP($A91,Raw!$B$2:$DG$512,MATCH(NDPMS!J$1,Raw!$B$1:$DG$1,0),0)</f>
        <v>0</v>
      </c>
      <c r="K91" s="52" t="e">
        <f t="shared" si="23"/>
        <v>#DIV/0!</v>
      </c>
      <c r="L91" s="51" t="str">
        <f>VLOOKUP($A91,Raw!$B$2:$DG$512,MATCH(NDPMS!L$1,Raw!$B$1:$DG$1,0),0)</f>
        <v>0</v>
      </c>
      <c r="M91" s="52" t="e">
        <f t="shared" si="24"/>
        <v>#DIV/0!</v>
      </c>
      <c r="N91" s="51" t="str">
        <f>VLOOKUP($A91,Raw!$B$2:$DG$512,MATCH(NDPMS!N$1,Raw!$B$1:$DG$1,0),0)</f>
        <v>0</v>
      </c>
      <c r="O91" s="13"/>
      <c r="P91" s="48" t="str">
        <f>VLOOKUP($A91,Raw!$B$2:$DG$512,MATCH(NDPMS!P$1,Raw!$B$1:$DG$1,0),0)</f>
        <v>0</v>
      </c>
      <c r="Q91" s="49" t="e">
        <f t="shared" si="25"/>
        <v>#DIV/0!</v>
      </c>
      <c r="R91" s="48" t="str">
        <f>VLOOKUP($A91,Raw!$B$2:$DG$512,MATCH(NDPMS!R$1,Raw!$B$1:$DG$1,0),0)</f>
        <v>0</v>
      </c>
      <c r="S91" s="49" t="e">
        <f t="shared" si="26"/>
        <v>#DIV/0!</v>
      </c>
      <c r="T91" s="48" t="str">
        <f>VLOOKUP($A91,Raw!$B$2:$DG$512,MATCH(NDPMS!T$1,Raw!$B$1:$DG$1,0),0)</f>
        <v>0</v>
      </c>
      <c r="U91" s="49" t="e">
        <f t="shared" si="27"/>
        <v>#DIV/0!</v>
      </c>
      <c r="V91" s="48" t="str">
        <f>VLOOKUP($A91,Raw!$B$2:$DG$512,MATCH(NDPMS!V$1,Raw!$B$1:$DG$1,0),0)</f>
        <v>0</v>
      </c>
      <c r="W91" s="50" t="e">
        <f t="shared" si="28"/>
        <v>#DIV/0!</v>
      </c>
      <c r="X91" s="48" t="str">
        <f>VLOOKUP($A91,Raw!$B$2:$DG$512,MATCH(NDPMS!X$1,Raw!$B$1:$DG$1,0),0)</f>
        <v>0</v>
      </c>
      <c r="Y91" s="49" t="e">
        <f t="shared" si="29"/>
        <v>#DIV/0!</v>
      </c>
      <c r="Z91" s="48" t="str">
        <f>VLOOKUP($A91,Raw!$B$2:$DG$512,MATCH(NDPMS!Z$1,Raw!$B$1:$DG$1,0),0)</f>
        <v>0</v>
      </c>
      <c r="AA91" s="49" t="e">
        <f t="shared" si="30"/>
        <v>#DIV/0!</v>
      </c>
      <c r="AB91" s="48" t="str">
        <f>VLOOKUP($A91,Raw!$B$2:$DG$512,MATCH(NDPMS!AB$1,Raw!$B$1:$DG$1,0),0)</f>
        <v>0</v>
      </c>
      <c r="AC91" s="13"/>
      <c r="AD91" s="47" t="e">
        <f t="shared" si="31"/>
        <v>#DIV/0!</v>
      </c>
      <c r="AE91" s="47" t="e">
        <f t="shared" si="32"/>
        <v>#DIV/0!</v>
      </c>
      <c r="AF91" s="47" t="e">
        <f t="shared" si="33"/>
        <v>#DIV/0!</v>
      </c>
      <c r="AG91" s="47" t="e">
        <f t="shared" si="34"/>
        <v>#DIV/0!</v>
      </c>
      <c r="AH91" s="47" t="e">
        <f t="shared" si="35"/>
        <v>#DIV/0!</v>
      </c>
      <c r="AI91" s="47" t="e">
        <f t="shared" si="36"/>
        <v>#DIV/0!</v>
      </c>
      <c r="AJ91" s="47" t="e">
        <f t="shared" si="37"/>
        <v>#DIV/0!</v>
      </c>
    </row>
    <row r="92" spans="1:36" x14ac:dyDescent="0.3">
      <c r="A92" s="13" t="s">
        <v>1854</v>
      </c>
      <c r="B92" s="51" t="str">
        <f>VLOOKUP($A92,Raw!$B$2:$DG$512,MATCH(NDPMS!B$1,Raw!$B$1:$DG$1,0),0)</f>
        <v>0</v>
      </c>
      <c r="C92" s="52" t="e">
        <f t="shared" si="19"/>
        <v>#DIV/0!</v>
      </c>
      <c r="D92" s="51" t="str">
        <f>VLOOKUP($A92,Raw!$B$2:$DG$512,MATCH(NDPMS!D$1,Raw!$B$1:$DG$1,0),0)</f>
        <v>0</v>
      </c>
      <c r="E92" s="52" t="e">
        <f t="shared" si="20"/>
        <v>#DIV/0!</v>
      </c>
      <c r="F92" s="51" t="str">
        <f>VLOOKUP($A92,Raw!$B$2:$DG$512,MATCH(NDPMS!F$1,Raw!$B$1:$DG$1,0),0)</f>
        <v>0</v>
      </c>
      <c r="G92" s="52" t="e">
        <f t="shared" si="21"/>
        <v>#DIV/0!</v>
      </c>
      <c r="H92" s="51" t="str">
        <f>VLOOKUP($A92,Raw!$B$2:$DG$512,MATCH(NDPMS!H$1,Raw!$B$1:$DG$1,0),0)</f>
        <v>0</v>
      </c>
      <c r="I92" s="52" t="e">
        <f t="shared" si="22"/>
        <v>#DIV/0!</v>
      </c>
      <c r="J92" s="51" t="str">
        <f>VLOOKUP($A92,Raw!$B$2:$DG$512,MATCH(NDPMS!J$1,Raw!$B$1:$DG$1,0),0)</f>
        <v>0</v>
      </c>
      <c r="K92" s="52" t="e">
        <f t="shared" si="23"/>
        <v>#DIV/0!</v>
      </c>
      <c r="L92" s="51" t="str">
        <f>VLOOKUP($A92,Raw!$B$2:$DG$512,MATCH(NDPMS!L$1,Raw!$B$1:$DG$1,0),0)</f>
        <v>0</v>
      </c>
      <c r="M92" s="52" t="e">
        <f t="shared" si="24"/>
        <v>#DIV/0!</v>
      </c>
      <c r="N92" s="51" t="str">
        <f>VLOOKUP($A92,Raw!$B$2:$DG$512,MATCH(NDPMS!N$1,Raw!$B$1:$DG$1,0),0)</f>
        <v>0</v>
      </c>
      <c r="O92" s="13"/>
      <c r="P92" s="48" t="str">
        <f>VLOOKUP($A92,Raw!$B$2:$DG$512,MATCH(NDPMS!P$1,Raw!$B$1:$DG$1,0),0)</f>
        <v>0</v>
      </c>
      <c r="Q92" s="49" t="e">
        <f t="shared" si="25"/>
        <v>#DIV/0!</v>
      </c>
      <c r="R92" s="48" t="str">
        <f>VLOOKUP($A92,Raw!$B$2:$DG$512,MATCH(NDPMS!R$1,Raw!$B$1:$DG$1,0),0)</f>
        <v>0</v>
      </c>
      <c r="S92" s="49" t="e">
        <f t="shared" si="26"/>
        <v>#DIV/0!</v>
      </c>
      <c r="T92" s="48" t="str">
        <f>VLOOKUP($A92,Raw!$B$2:$DG$512,MATCH(NDPMS!T$1,Raw!$B$1:$DG$1,0),0)</f>
        <v>0</v>
      </c>
      <c r="U92" s="49" t="e">
        <f t="shared" si="27"/>
        <v>#DIV/0!</v>
      </c>
      <c r="V92" s="48" t="str">
        <f>VLOOKUP($A92,Raw!$B$2:$DG$512,MATCH(NDPMS!V$1,Raw!$B$1:$DG$1,0),0)</f>
        <v>0</v>
      </c>
      <c r="W92" s="50" t="e">
        <f t="shared" si="28"/>
        <v>#DIV/0!</v>
      </c>
      <c r="X92" s="48" t="str">
        <f>VLOOKUP($A92,Raw!$B$2:$DG$512,MATCH(NDPMS!X$1,Raw!$B$1:$DG$1,0),0)</f>
        <v>0</v>
      </c>
      <c r="Y92" s="49" t="e">
        <f t="shared" si="29"/>
        <v>#DIV/0!</v>
      </c>
      <c r="Z92" s="48" t="str">
        <f>VLOOKUP($A92,Raw!$B$2:$DG$512,MATCH(NDPMS!Z$1,Raw!$B$1:$DG$1,0),0)</f>
        <v>0</v>
      </c>
      <c r="AA92" s="49" t="e">
        <f t="shared" si="30"/>
        <v>#DIV/0!</v>
      </c>
      <c r="AB92" s="48" t="str">
        <f>VLOOKUP($A92,Raw!$B$2:$DG$512,MATCH(NDPMS!AB$1,Raw!$B$1:$DG$1,0),0)</f>
        <v>0</v>
      </c>
      <c r="AC92" s="13"/>
      <c r="AD92" s="47" t="e">
        <f t="shared" si="31"/>
        <v>#DIV/0!</v>
      </c>
      <c r="AE92" s="47" t="e">
        <f t="shared" si="32"/>
        <v>#DIV/0!</v>
      </c>
      <c r="AF92" s="47" t="e">
        <f t="shared" si="33"/>
        <v>#DIV/0!</v>
      </c>
      <c r="AG92" s="47" t="e">
        <f t="shared" si="34"/>
        <v>#DIV/0!</v>
      </c>
      <c r="AH92" s="47" t="e">
        <f t="shared" si="35"/>
        <v>#DIV/0!</v>
      </c>
      <c r="AI92" s="47" t="e">
        <f t="shared" si="36"/>
        <v>#DIV/0!</v>
      </c>
      <c r="AJ92" s="47" t="e">
        <f t="shared" si="37"/>
        <v>#DIV/0!</v>
      </c>
    </row>
    <row r="93" spans="1:36" x14ac:dyDescent="0.3">
      <c r="A93" s="13" t="s">
        <v>1872</v>
      </c>
      <c r="B93" s="51" t="str">
        <f>VLOOKUP($A93,Raw!$B$2:$DG$512,MATCH(NDPMS!B$1,Raw!$B$1:$DG$1,0),0)</f>
        <v>0</v>
      </c>
      <c r="C93" s="52" t="e">
        <f t="shared" si="19"/>
        <v>#DIV/0!</v>
      </c>
      <c r="D93" s="51" t="str">
        <f>VLOOKUP($A93,Raw!$B$2:$DG$512,MATCH(NDPMS!D$1,Raw!$B$1:$DG$1,0),0)</f>
        <v>0</v>
      </c>
      <c r="E93" s="52" t="e">
        <f t="shared" si="20"/>
        <v>#DIV/0!</v>
      </c>
      <c r="F93" s="51" t="str">
        <f>VLOOKUP($A93,Raw!$B$2:$DG$512,MATCH(NDPMS!F$1,Raw!$B$1:$DG$1,0),0)</f>
        <v>0</v>
      </c>
      <c r="G93" s="52" t="e">
        <f t="shared" si="21"/>
        <v>#DIV/0!</v>
      </c>
      <c r="H93" s="51" t="str">
        <f>VLOOKUP($A93,Raw!$B$2:$DG$512,MATCH(NDPMS!H$1,Raw!$B$1:$DG$1,0),0)</f>
        <v>0</v>
      </c>
      <c r="I93" s="52" t="e">
        <f t="shared" si="22"/>
        <v>#DIV/0!</v>
      </c>
      <c r="J93" s="51" t="str">
        <f>VLOOKUP($A93,Raw!$B$2:$DG$512,MATCH(NDPMS!J$1,Raw!$B$1:$DG$1,0),0)</f>
        <v>0</v>
      </c>
      <c r="K93" s="52" t="e">
        <f t="shared" si="23"/>
        <v>#DIV/0!</v>
      </c>
      <c r="L93" s="51" t="str">
        <f>VLOOKUP($A93,Raw!$B$2:$DG$512,MATCH(NDPMS!L$1,Raw!$B$1:$DG$1,0),0)</f>
        <v>0</v>
      </c>
      <c r="M93" s="52" t="e">
        <f t="shared" si="24"/>
        <v>#DIV/0!</v>
      </c>
      <c r="N93" s="51" t="str">
        <f>VLOOKUP($A93,Raw!$B$2:$DG$512,MATCH(NDPMS!N$1,Raw!$B$1:$DG$1,0),0)</f>
        <v>0</v>
      </c>
      <c r="O93" s="13"/>
      <c r="P93" s="48" t="str">
        <f>VLOOKUP($A93,Raw!$B$2:$DG$512,MATCH(NDPMS!P$1,Raw!$B$1:$DG$1,0),0)</f>
        <v>0</v>
      </c>
      <c r="Q93" s="49" t="e">
        <f t="shared" si="25"/>
        <v>#DIV/0!</v>
      </c>
      <c r="R93" s="48" t="str">
        <f>VLOOKUP($A93,Raw!$B$2:$DG$512,MATCH(NDPMS!R$1,Raw!$B$1:$DG$1,0),0)</f>
        <v>0</v>
      </c>
      <c r="S93" s="49" t="e">
        <f t="shared" si="26"/>
        <v>#DIV/0!</v>
      </c>
      <c r="T93" s="48" t="str">
        <f>VLOOKUP($A93,Raw!$B$2:$DG$512,MATCH(NDPMS!T$1,Raw!$B$1:$DG$1,0),0)</f>
        <v>0</v>
      </c>
      <c r="U93" s="49" t="e">
        <f t="shared" si="27"/>
        <v>#DIV/0!</v>
      </c>
      <c r="V93" s="48" t="str">
        <f>VLOOKUP($A93,Raw!$B$2:$DG$512,MATCH(NDPMS!V$1,Raw!$B$1:$DG$1,0),0)</f>
        <v>0</v>
      </c>
      <c r="W93" s="50" t="e">
        <f t="shared" si="28"/>
        <v>#DIV/0!</v>
      </c>
      <c r="X93" s="48" t="str">
        <f>VLOOKUP($A93,Raw!$B$2:$DG$512,MATCH(NDPMS!X$1,Raw!$B$1:$DG$1,0),0)</f>
        <v>0</v>
      </c>
      <c r="Y93" s="49" t="e">
        <f t="shared" si="29"/>
        <v>#DIV/0!</v>
      </c>
      <c r="Z93" s="48" t="str">
        <f>VLOOKUP($A93,Raw!$B$2:$DG$512,MATCH(NDPMS!Z$1,Raw!$B$1:$DG$1,0),0)</f>
        <v>0</v>
      </c>
      <c r="AA93" s="49" t="e">
        <f t="shared" si="30"/>
        <v>#DIV/0!</v>
      </c>
      <c r="AB93" s="48" t="str">
        <f>VLOOKUP($A93,Raw!$B$2:$DG$512,MATCH(NDPMS!AB$1,Raw!$B$1:$DG$1,0),0)</f>
        <v>0</v>
      </c>
      <c r="AC93" s="13"/>
      <c r="AD93" s="47" t="e">
        <f t="shared" si="31"/>
        <v>#DIV/0!</v>
      </c>
      <c r="AE93" s="47" t="e">
        <f t="shared" si="32"/>
        <v>#DIV/0!</v>
      </c>
      <c r="AF93" s="47" t="e">
        <f t="shared" si="33"/>
        <v>#DIV/0!</v>
      </c>
      <c r="AG93" s="47" t="e">
        <f t="shared" si="34"/>
        <v>#DIV/0!</v>
      </c>
      <c r="AH93" s="47" t="e">
        <f t="shared" si="35"/>
        <v>#DIV/0!</v>
      </c>
      <c r="AI93" s="47" t="e">
        <f t="shared" si="36"/>
        <v>#DIV/0!</v>
      </c>
      <c r="AJ93" s="47" t="e">
        <f t="shared" si="37"/>
        <v>#DIV/0!</v>
      </c>
    </row>
    <row r="94" spans="1:36" x14ac:dyDescent="0.3">
      <c r="A94" s="13" t="s">
        <v>1887</v>
      </c>
      <c r="B94" s="51" t="str">
        <f>VLOOKUP($A94,Raw!$B$2:$DG$512,MATCH(NDPMS!B$1,Raw!$B$1:$DG$1,0),0)</f>
        <v>0</v>
      </c>
      <c r="C94" s="52" t="e">
        <f t="shared" si="19"/>
        <v>#DIV/0!</v>
      </c>
      <c r="D94" s="51" t="str">
        <f>VLOOKUP($A94,Raw!$B$2:$DG$512,MATCH(NDPMS!D$1,Raw!$B$1:$DG$1,0),0)</f>
        <v>0</v>
      </c>
      <c r="E94" s="52" t="e">
        <f t="shared" si="20"/>
        <v>#DIV/0!</v>
      </c>
      <c r="F94" s="51" t="str">
        <f>VLOOKUP($A94,Raw!$B$2:$DG$512,MATCH(NDPMS!F$1,Raw!$B$1:$DG$1,0),0)</f>
        <v>0</v>
      </c>
      <c r="G94" s="52" t="e">
        <f t="shared" si="21"/>
        <v>#DIV/0!</v>
      </c>
      <c r="H94" s="51" t="str">
        <f>VLOOKUP($A94,Raw!$B$2:$DG$512,MATCH(NDPMS!H$1,Raw!$B$1:$DG$1,0),0)</f>
        <v>0</v>
      </c>
      <c r="I94" s="52" t="e">
        <f t="shared" si="22"/>
        <v>#DIV/0!</v>
      </c>
      <c r="J94" s="51" t="str">
        <f>VLOOKUP($A94,Raw!$B$2:$DG$512,MATCH(NDPMS!J$1,Raw!$B$1:$DG$1,0),0)</f>
        <v>0</v>
      </c>
      <c r="K94" s="52" t="e">
        <f t="shared" si="23"/>
        <v>#DIV/0!</v>
      </c>
      <c r="L94" s="51" t="str">
        <f>VLOOKUP($A94,Raw!$B$2:$DG$512,MATCH(NDPMS!L$1,Raw!$B$1:$DG$1,0),0)</f>
        <v>0</v>
      </c>
      <c r="M94" s="52" t="e">
        <f t="shared" si="24"/>
        <v>#DIV/0!</v>
      </c>
      <c r="N94" s="51" t="str">
        <f>VLOOKUP($A94,Raw!$B$2:$DG$512,MATCH(NDPMS!N$1,Raw!$B$1:$DG$1,0),0)</f>
        <v>0</v>
      </c>
      <c r="O94" s="13"/>
      <c r="P94" s="48" t="str">
        <f>VLOOKUP($A94,Raw!$B$2:$DG$512,MATCH(NDPMS!P$1,Raw!$B$1:$DG$1,0),0)</f>
        <v>0</v>
      </c>
      <c r="Q94" s="49" t="e">
        <f t="shared" si="25"/>
        <v>#DIV/0!</v>
      </c>
      <c r="R94" s="48" t="str">
        <f>VLOOKUP($A94,Raw!$B$2:$DG$512,MATCH(NDPMS!R$1,Raw!$B$1:$DG$1,0),0)</f>
        <v>0</v>
      </c>
      <c r="S94" s="49" t="e">
        <f t="shared" si="26"/>
        <v>#DIV/0!</v>
      </c>
      <c r="T94" s="48" t="str">
        <f>VLOOKUP($A94,Raw!$B$2:$DG$512,MATCH(NDPMS!T$1,Raw!$B$1:$DG$1,0),0)</f>
        <v>0</v>
      </c>
      <c r="U94" s="49" t="e">
        <f t="shared" si="27"/>
        <v>#DIV/0!</v>
      </c>
      <c r="V94" s="48" t="str">
        <f>VLOOKUP($A94,Raw!$B$2:$DG$512,MATCH(NDPMS!V$1,Raw!$B$1:$DG$1,0),0)</f>
        <v>0</v>
      </c>
      <c r="W94" s="50" t="e">
        <f t="shared" si="28"/>
        <v>#DIV/0!</v>
      </c>
      <c r="X94" s="48" t="str">
        <f>VLOOKUP($A94,Raw!$B$2:$DG$512,MATCH(NDPMS!X$1,Raw!$B$1:$DG$1,0),0)</f>
        <v>0</v>
      </c>
      <c r="Y94" s="49" t="e">
        <f t="shared" si="29"/>
        <v>#DIV/0!</v>
      </c>
      <c r="Z94" s="48" t="str">
        <f>VLOOKUP($A94,Raw!$B$2:$DG$512,MATCH(NDPMS!Z$1,Raw!$B$1:$DG$1,0),0)</f>
        <v>0</v>
      </c>
      <c r="AA94" s="49" t="e">
        <f t="shared" si="30"/>
        <v>#DIV/0!</v>
      </c>
      <c r="AB94" s="48" t="str">
        <f>VLOOKUP($A94,Raw!$B$2:$DG$512,MATCH(NDPMS!AB$1,Raw!$B$1:$DG$1,0),0)</f>
        <v>0</v>
      </c>
      <c r="AC94" s="13"/>
      <c r="AD94" s="47" t="e">
        <f t="shared" si="31"/>
        <v>#DIV/0!</v>
      </c>
      <c r="AE94" s="47" t="e">
        <f t="shared" si="32"/>
        <v>#DIV/0!</v>
      </c>
      <c r="AF94" s="47" t="e">
        <f t="shared" si="33"/>
        <v>#DIV/0!</v>
      </c>
      <c r="AG94" s="47" t="e">
        <f t="shared" si="34"/>
        <v>#DIV/0!</v>
      </c>
      <c r="AH94" s="47" t="e">
        <f t="shared" si="35"/>
        <v>#DIV/0!</v>
      </c>
      <c r="AI94" s="47" t="e">
        <f t="shared" si="36"/>
        <v>#DIV/0!</v>
      </c>
      <c r="AJ94" s="47" t="e">
        <f t="shared" si="37"/>
        <v>#DIV/0!</v>
      </c>
    </row>
    <row r="95" spans="1:36" x14ac:dyDescent="0.3">
      <c r="A95" s="13" t="s">
        <v>1910</v>
      </c>
      <c r="B95" s="51" t="str">
        <f>VLOOKUP($A95,Raw!$B$2:$DG$512,MATCH(NDPMS!B$1,Raw!$B$1:$DG$1,0),0)</f>
        <v>0</v>
      </c>
      <c r="C95" s="52">
        <f t="shared" si="19"/>
        <v>0</v>
      </c>
      <c r="D95" s="51" t="str">
        <f>VLOOKUP($A95,Raw!$B$2:$DG$512,MATCH(NDPMS!D$1,Raw!$B$1:$DG$1,0),0)</f>
        <v>32</v>
      </c>
      <c r="E95" s="52">
        <f t="shared" si="20"/>
        <v>0.29090909090909089</v>
      </c>
      <c r="F95" s="51" t="str">
        <f>VLOOKUP($A95,Raw!$B$2:$DG$512,MATCH(NDPMS!F$1,Raw!$B$1:$DG$1,0),0)</f>
        <v>76</v>
      </c>
      <c r="G95" s="52">
        <f t="shared" si="21"/>
        <v>0.69090909090909092</v>
      </c>
      <c r="H95" s="51" t="str">
        <f>VLOOKUP($A95,Raw!$B$2:$DG$512,MATCH(NDPMS!H$1,Raw!$B$1:$DG$1,0),0)</f>
        <v>2</v>
      </c>
      <c r="I95" s="52">
        <f t="shared" si="22"/>
        <v>1.8181818181818181E-2</v>
      </c>
      <c r="J95" s="51" t="str">
        <f>VLOOKUP($A95,Raw!$B$2:$DG$512,MATCH(NDPMS!J$1,Raw!$B$1:$DG$1,0),0)</f>
        <v>0</v>
      </c>
      <c r="K95" s="52">
        <f t="shared" si="23"/>
        <v>0</v>
      </c>
      <c r="L95" s="51" t="str">
        <f>VLOOKUP($A95,Raw!$B$2:$DG$512,MATCH(NDPMS!L$1,Raw!$B$1:$DG$1,0),0)</f>
        <v>0</v>
      </c>
      <c r="M95" s="52">
        <f t="shared" si="24"/>
        <v>0</v>
      </c>
      <c r="N95" s="51" t="str">
        <f>VLOOKUP($A95,Raw!$B$2:$DG$512,MATCH(NDPMS!N$1,Raw!$B$1:$DG$1,0),0)</f>
        <v>110</v>
      </c>
      <c r="O95" s="13"/>
      <c r="P95" s="48" t="str">
        <f>VLOOKUP($A95,Raw!$B$2:$DG$512,MATCH(NDPMS!P$1,Raw!$B$1:$DG$1,0),0)</f>
        <v>0</v>
      </c>
      <c r="Q95" s="49">
        <f t="shared" si="25"/>
        <v>0</v>
      </c>
      <c r="R95" s="48" t="str">
        <f>VLOOKUP($A95,Raw!$B$2:$DG$512,MATCH(NDPMS!R$1,Raw!$B$1:$DG$1,0),0)</f>
        <v>569.58</v>
      </c>
      <c r="S95" s="49">
        <f t="shared" si="26"/>
        <v>0.3574373552723234</v>
      </c>
      <c r="T95" s="48" t="str">
        <f>VLOOKUP($A95,Raw!$B$2:$DG$512,MATCH(NDPMS!T$1,Raw!$B$1:$DG$1,0),0)</f>
        <v>1023.74</v>
      </c>
      <c r="U95" s="49">
        <f t="shared" si="27"/>
        <v>0.6424434110862185</v>
      </c>
      <c r="V95" s="48" t="str">
        <f>VLOOKUP($A95,Raw!$B$2:$DG$512,MATCH(NDPMS!V$1,Raw!$B$1:$DG$1,0),0)</f>
        <v>0.18</v>
      </c>
      <c r="W95" s="50">
        <f t="shared" si="28"/>
        <v>1.1295818664457706E-4</v>
      </c>
      <c r="X95" s="48" t="str">
        <f>VLOOKUP($A95,Raw!$B$2:$DG$512,MATCH(NDPMS!X$1,Raw!$B$1:$DG$1,0),0)</f>
        <v>0</v>
      </c>
      <c r="Y95" s="49">
        <f t="shared" si="29"/>
        <v>0</v>
      </c>
      <c r="Z95" s="48" t="str">
        <f>VLOOKUP($A95,Raw!$B$2:$DG$512,MATCH(NDPMS!Z$1,Raw!$B$1:$DG$1,0),0)</f>
        <v>0</v>
      </c>
      <c r="AA95" s="49">
        <f t="shared" si="30"/>
        <v>0</v>
      </c>
      <c r="AB95" s="48" t="str">
        <f>VLOOKUP($A95,Raw!$B$2:$DG$512,MATCH(NDPMS!AB$1,Raw!$B$1:$DG$1,0),0)</f>
        <v>1593.51</v>
      </c>
      <c r="AC95" s="13"/>
      <c r="AD95" s="47" t="e">
        <f t="shared" si="31"/>
        <v>#DIV/0!</v>
      </c>
      <c r="AE95" s="47">
        <f t="shared" si="32"/>
        <v>17.799375000000001</v>
      </c>
      <c r="AF95" s="47">
        <f t="shared" si="33"/>
        <v>13.470263157894736</v>
      </c>
      <c r="AG95" s="47">
        <f t="shared" si="34"/>
        <v>0.09</v>
      </c>
      <c r="AH95" s="47" t="e">
        <f t="shared" si="35"/>
        <v>#DIV/0!</v>
      </c>
      <c r="AI95" s="47" t="e">
        <f t="shared" si="36"/>
        <v>#DIV/0!</v>
      </c>
      <c r="AJ95" s="47">
        <f t="shared" si="37"/>
        <v>14.486454545454546</v>
      </c>
    </row>
    <row r="96" spans="1:36" x14ac:dyDescent="0.3">
      <c r="A96" s="13" t="s">
        <v>1956</v>
      </c>
      <c r="B96" s="51" t="str">
        <f>VLOOKUP($A96,Raw!$B$2:$DG$512,MATCH(NDPMS!B$1,Raw!$B$1:$DG$1,0),0)</f>
        <v>0</v>
      </c>
      <c r="C96" s="52" t="e">
        <f t="shared" si="19"/>
        <v>#DIV/0!</v>
      </c>
      <c r="D96" s="51" t="str">
        <f>VLOOKUP($A96,Raw!$B$2:$DG$512,MATCH(NDPMS!D$1,Raw!$B$1:$DG$1,0),0)</f>
        <v>0</v>
      </c>
      <c r="E96" s="52" t="e">
        <f t="shared" si="20"/>
        <v>#DIV/0!</v>
      </c>
      <c r="F96" s="51" t="str">
        <f>VLOOKUP($A96,Raw!$B$2:$DG$512,MATCH(NDPMS!F$1,Raw!$B$1:$DG$1,0),0)</f>
        <v>0</v>
      </c>
      <c r="G96" s="52" t="e">
        <f t="shared" si="21"/>
        <v>#DIV/0!</v>
      </c>
      <c r="H96" s="51" t="str">
        <f>VLOOKUP($A96,Raw!$B$2:$DG$512,MATCH(NDPMS!H$1,Raw!$B$1:$DG$1,0),0)</f>
        <v>0</v>
      </c>
      <c r="I96" s="52" t="e">
        <f t="shared" si="22"/>
        <v>#DIV/0!</v>
      </c>
      <c r="J96" s="51" t="str">
        <f>VLOOKUP($A96,Raw!$B$2:$DG$512,MATCH(NDPMS!J$1,Raw!$B$1:$DG$1,0),0)</f>
        <v>0</v>
      </c>
      <c r="K96" s="52" t="e">
        <f t="shared" si="23"/>
        <v>#DIV/0!</v>
      </c>
      <c r="L96" s="51" t="str">
        <f>VLOOKUP($A96,Raw!$B$2:$DG$512,MATCH(NDPMS!L$1,Raw!$B$1:$DG$1,0),0)</f>
        <v>0</v>
      </c>
      <c r="M96" s="52" t="e">
        <f t="shared" si="24"/>
        <v>#DIV/0!</v>
      </c>
      <c r="N96" s="51" t="str">
        <f>VLOOKUP($A96,Raw!$B$2:$DG$512,MATCH(NDPMS!N$1,Raw!$B$1:$DG$1,0),0)</f>
        <v>0</v>
      </c>
      <c r="O96" s="13"/>
      <c r="P96" s="48" t="str">
        <f>VLOOKUP($A96,Raw!$B$2:$DG$512,MATCH(NDPMS!P$1,Raw!$B$1:$DG$1,0),0)</f>
        <v>0</v>
      </c>
      <c r="Q96" s="49" t="e">
        <f t="shared" si="25"/>
        <v>#DIV/0!</v>
      </c>
      <c r="R96" s="48" t="str">
        <f>VLOOKUP($A96,Raw!$B$2:$DG$512,MATCH(NDPMS!R$1,Raw!$B$1:$DG$1,0),0)</f>
        <v>0</v>
      </c>
      <c r="S96" s="49" t="e">
        <f t="shared" si="26"/>
        <v>#DIV/0!</v>
      </c>
      <c r="T96" s="48" t="str">
        <f>VLOOKUP($A96,Raw!$B$2:$DG$512,MATCH(NDPMS!T$1,Raw!$B$1:$DG$1,0),0)</f>
        <v>0</v>
      </c>
      <c r="U96" s="49" t="e">
        <f t="shared" si="27"/>
        <v>#DIV/0!</v>
      </c>
      <c r="V96" s="48" t="str">
        <f>VLOOKUP($A96,Raw!$B$2:$DG$512,MATCH(NDPMS!V$1,Raw!$B$1:$DG$1,0),0)</f>
        <v>0</v>
      </c>
      <c r="W96" s="50" t="e">
        <f t="shared" si="28"/>
        <v>#DIV/0!</v>
      </c>
      <c r="X96" s="48" t="str">
        <f>VLOOKUP($A96,Raw!$B$2:$DG$512,MATCH(NDPMS!X$1,Raw!$B$1:$DG$1,0),0)</f>
        <v>0</v>
      </c>
      <c r="Y96" s="49" t="e">
        <f t="shared" si="29"/>
        <v>#DIV/0!</v>
      </c>
      <c r="Z96" s="48" t="str">
        <f>VLOOKUP($A96,Raw!$B$2:$DG$512,MATCH(NDPMS!Z$1,Raw!$B$1:$DG$1,0),0)</f>
        <v>0</v>
      </c>
      <c r="AA96" s="49" t="e">
        <f t="shared" si="30"/>
        <v>#DIV/0!</v>
      </c>
      <c r="AB96" s="48" t="str">
        <f>VLOOKUP($A96,Raw!$B$2:$DG$512,MATCH(NDPMS!AB$1,Raw!$B$1:$DG$1,0),0)</f>
        <v>0</v>
      </c>
      <c r="AC96" s="13"/>
      <c r="AD96" s="47" t="e">
        <f t="shared" si="31"/>
        <v>#DIV/0!</v>
      </c>
      <c r="AE96" s="47" t="e">
        <f t="shared" si="32"/>
        <v>#DIV/0!</v>
      </c>
      <c r="AF96" s="47" t="e">
        <f t="shared" si="33"/>
        <v>#DIV/0!</v>
      </c>
      <c r="AG96" s="47" t="e">
        <f t="shared" si="34"/>
        <v>#DIV/0!</v>
      </c>
      <c r="AH96" s="47" t="e">
        <f t="shared" si="35"/>
        <v>#DIV/0!</v>
      </c>
      <c r="AI96" s="47" t="e">
        <f t="shared" si="36"/>
        <v>#DIV/0!</v>
      </c>
      <c r="AJ96" s="47" t="e">
        <f t="shared" si="37"/>
        <v>#DIV/0!</v>
      </c>
    </row>
    <row r="97" spans="1:36" x14ac:dyDescent="0.3">
      <c r="A97" s="13" t="s">
        <v>1963</v>
      </c>
      <c r="B97" s="51" t="str">
        <f>VLOOKUP($A97,Raw!$B$2:$DG$512,MATCH(NDPMS!B$1,Raw!$B$1:$DG$1,0),0)</f>
        <v>0</v>
      </c>
      <c r="C97" s="52" t="e">
        <f t="shared" si="19"/>
        <v>#DIV/0!</v>
      </c>
      <c r="D97" s="51" t="str">
        <f>VLOOKUP($A97,Raw!$B$2:$DG$512,MATCH(NDPMS!D$1,Raw!$B$1:$DG$1,0),0)</f>
        <v>0</v>
      </c>
      <c r="E97" s="52" t="e">
        <f t="shared" si="20"/>
        <v>#DIV/0!</v>
      </c>
      <c r="F97" s="51" t="str">
        <f>VLOOKUP($A97,Raw!$B$2:$DG$512,MATCH(NDPMS!F$1,Raw!$B$1:$DG$1,0),0)</f>
        <v>0</v>
      </c>
      <c r="G97" s="52" t="e">
        <f t="shared" si="21"/>
        <v>#DIV/0!</v>
      </c>
      <c r="H97" s="51" t="str">
        <f>VLOOKUP($A97,Raw!$B$2:$DG$512,MATCH(NDPMS!H$1,Raw!$B$1:$DG$1,0),0)</f>
        <v>0</v>
      </c>
      <c r="I97" s="52" t="e">
        <f t="shared" si="22"/>
        <v>#DIV/0!</v>
      </c>
      <c r="J97" s="51" t="str">
        <f>VLOOKUP($A97,Raw!$B$2:$DG$512,MATCH(NDPMS!J$1,Raw!$B$1:$DG$1,0),0)</f>
        <v>0</v>
      </c>
      <c r="K97" s="52" t="e">
        <f t="shared" si="23"/>
        <v>#DIV/0!</v>
      </c>
      <c r="L97" s="51" t="str">
        <f>VLOOKUP($A97,Raw!$B$2:$DG$512,MATCH(NDPMS!L$1,Raw!$B$1:$DG$1,0),0)</f>
        <v>0</v>
      </c>
      <c r="M97" s="52" t="e">
        <f t="shared" si="24"/>
        <v>#DIV/0!</v>
      </c>
      <c r="N97" s="51" t="str">
        <f>VLOOKUP($A97,Raw!$B$2:$DG$512,MATCH(NDPMS!N$1,Raw!$B$1:$DG$1,0),0)</f>
        <v>0</v>
      </c>
      <c r="O97" s="13"/>
      <c r="P97" s="48" t="str">
        <f>VLOOKUP($A97,Raw!$B$2:$DG$512,MATCH(NDPMS!P$1,Raw!$B$1:$DG$1,0),0)</f>
        <v>0</v>
      </c>
      <c r="Q97" s="49" t="e">
        <f t="shared" si="25"/>
        <v>#DIV/0!</v>
      </c>
      <c r="R97" s="48" t="str">
        <f>VLOOKUP($A97,Raw!$B$2:$DG$512,MATCH(NDPMS!R$1,Raw!$B$1:$DG$1,0),0)</f>
        <v>0</v>
      </c>
      <c r="S97" s="49" t="e">
        <f t="shared" si="26"/>
        <v>#DIV/0!</v>
      </c>
      <c r="T97" s="48" t="str">
        <f>VLOOKUP($A97,Raw!$B$2:$DG$512,MATCH(NDPMS!T$1,Raw!$B$1:$DG$1,0),0)</f>
        <v>0</v>
      </c>
      <c r="U97" s="49" t="e">
        <f t="shared" si="27"/>
        <v>#DIV/0!</v>
      </c>
      <c r="V97" s="48" t="str">
        <f>VLOOKUP($A97,Raw!$B$2:$DG$512,MATCH(NDPMS!V$1,Raw!$B$1:$DG$1,0),0)</f>
        <v>0</v>
      </c>
      <c r="W97" s="50" t="e">
        <f t="shared" si="28"/>
        <v>#DIV/0!</v>
      </c>
      <c r="X97" s="48" t="str">
        <f>VLOOKUP($A97,Raw!$B$2:$DG$512,MATCH(NDPMS!X$1,Raw!$B$1:$DG$1,0),0)</f>
        <v>0</v>
      </c>
      <c r="Y97" s="49" t="e">
        <f t="shared" si="29"/>
        <v>#DIV/0!</v>
      </c>
      <c r="Z97" s="48" t="str">
        <f>VLOOKUP($A97,Raw!$B$2:$DG$512,MATCH(NDPMS!Z$1,Raw!$B$1:$DG$1,0),0)</f>
        <v>0</v>
      </c>
      <c r="AA97" s="49" t="e">
        <f t="shared" si="30"/>
        <v>#DIV/0!</v>
      </c>
      <c r="AB97" s="48" t="str">
        <f>VLOOKUP($A97,Raw!$B$2:$DG$512,MATCH(NDPMS!AB$1,Raw!$B$1:$DG$1,0),0)</f>
        <v>0</v>
      </c>
      <c r="AC97" s="13"/>
      <c r="AD97" s="47" t="e">
        <f t="shared" si="31"/>
        <v>#DIV/0!</v>
      </c>
      <c r="AE97" s="47" t="e">
        <f t="shared" si="32"/>
        <v>#DIV/0!</v>
      </c>
      <c r="AF97" s="47" t="e">
        <f t="shared" si="33"/>
        <v>#DIV/0!</v>
      </c>
      <c r="AG97" s="47" t="e">
        <f t="shared" si="34"/>
        <v>#DIV/0!</v>
      </c>
      <c r="AH97" s="47" t="e">
        <f t="shared" si="35"/>
        <v>#DIV/0!</v>
      </c>
      <c r="AI97" s="47" t="e">
        <f t="shared" si="36"/>
        <v>#DIV/0!</v>
      </c>
      <c r="AJ97" s="47" t="e">
        <f t="shared" si="37"/>
        <v>#DIV/0!</v>
      </c>
    </row>
    <row r="98" spans="1:36" x14ac:dyDescent="0.3">
      <c r="A98" s="13" t="s">
        <v>1980</v>
      </c>
      <c r="B98" s="51" t="str">
        <f>VLOOKUP($A98,Raw!$B$2:$DG$512,MATCH(NDPMS!B$1,Raw!$B$1:$DG$1,0),0)</f>
        <v>1</v>
      </c>
      <c r="C98" s="52">
        <f t="shared" si="19"/>
        <v>1</v>
      </c>
      <c r="D98" s="51" t="str">
        <f>VLOOKUP($A98,Raw!$B$2:$DG$512,MATCH(NDPMS!D$1,Raw!$B$1:$DG$1,0),0)</f>
        <v>0</v>
      </c>
      <c r="E98" s="52">
        <f t="shared" si="20"/>
        <v>0</v>
      </c>
      <c r="F98" s="51" t="str">
        <f>VLOOKUP($A98,Raw!$B$2:$DG$512,MATCH(NDPMS!F$1,Raw!$B$1:$DG$1,0),0)</f>
        <v>0</v>
      </c>
      <c r="G98" s="52">
        <f t="shared" si="21"/>
        <v>0</v>
      </c>
      <c r="H98" s="51" t="str">
        <f>VLOOKUP($A98,Raw!$B$2:$DG$512,MATCH(NDPMS!H$1,Raw!$B$1:$DG$1,0),0)</f>
        <v>0</v>
      </c>
      <c r="I98" s="52">
        <f t="shared" si="22"/>
        <v>0</v>
      </c>
      <c r="J98" s="51" t="str">
        <f>VLOOKUP($A98,Raw!$B$2:$DG$512,MATCH(NDPMS!J$1,Raw!$B$1:$DG$1,0),0)</f>
        <v>0</v>
      </c>
      <c r="K98" s="52">
        <f t="shared" si="23"/>
        <v>0</v>
      </c>
      <c r="L98" s="51" t="str">
        <f>VLOOKUP($A98,Raw!$B$2:$DG$512,MATCH(NDPMS!L$1,Raw!$B$1:$DG$1,0),0)</f>
        <v>0</v>
      </c>
      <c r="M98" s="52">
        <f t="shared" si="24"/>
        <v>0</v>
      </c>
      <c r="N98" s="51" t="str">
        <f>VLOOKUP($A98,Raw!$B$2:$DG$512,MATCH(NDPMS!N$1,Raw!$B$1:$DG$1,0),0)</f>
        <v>1</v>
      </c>
      <c r="O98" s="13"/>
      <c r="P98" s="48" t="str">
        <f>VLOOKUP($A98,Raw!$B$2:$DG$512,MATCH(NDPMS!P$1,Raw!$B$1:$DG$1,0),0)</f>
        <v>6.20097</v>
      </c>
      <c r="Q98" s="49">
        <f t="shared" si="25"/>
        <v>1</v>
      </c>
      <c r="R98" s="48" t="str">
        <f>VLOOKUP($A98,Raw!$B$2:$DG$512,MATCH(NDPMS!R$1,Raw!$B$1:$DG$1,0),0)</f>
        <v>0</v>
      </c>
      <c r="S98" s="49">
        <f t="shared" si="26"/>
        <v>0</v>
      </c>
      <c r="T98" s="48" t="str">
        <f>VLOOKUP($A98,Raw!$B$2:$DG$512,MATCH(NDPMS!T$1,Raw!$B$1:$DG$1,0),0)</f>
        <v>0</v>
      </c>
      <c r="U98" s="49">
        <f t="shared" si="27"/>
        <v>0</v>
      </c>
      <c r="V98" s="48" t="str">
        <f>VLOOKUP($A98,Raw!$B$2:$DG$512,MATCH(NDPMS!V$1,Raw!$B$1:$DG$1,0),0)</f>
        <v>0</v>
      </c>
      <c r="W98" s="50">
        <f t="shared" si="28"/>
        <v>0</v>
      </c>
      <c r="X98" s="48" t="str">
        <f>VLOOKUP($A98,Raw!$B$2:$DG$512,MATCH(NDPMS!X$1,Raw!$B$1:$DG$1,0),0)</f>
        <v>0</v>
      </c>
      <c r="Y98" s="49">
        <f t="shared" si="29"/>
        <v>0</v>
      </c>
      <c r="Z98" s="48" t="str">
        <f>VLOOKUP($A98,Raw!$B$2:$DG$512,MATCH(NDPMS!Z$1,Raw!$B$1:$DG$1,0),0)</f>
        <v>0</v>
      </c>
      <c r="AA98" s="49">
        <f t="shared" si="30"/>
        <v>0</v>
      </c>
      <c r="AB98" s="48" t="str">
        <f>VLOOKUP($A98,Raw!$B$2:$DG$512,MATCH(NDPMS!AB$1,Raw!$B$1:$DG$1,0),0)</f>
        <v>6.20097</v>
      </c>
      <c r="AC98" s="13"/>
      <c r="AD98" s="47">
        <f t="shared" si="31"/>
        <v>6.2009699999999999</v>
      </c>
      <c r="AE98" s="47" t="e">
        <f t="shared" si="32"/>
        <v>#DIV/0!</v>
      </c>
      <c r="AF98" s="47" t="e">
        <f t="shared" si="33"/>
        <v>#DIV/0!</v>
      </c>
      <c r="AG98" s="47" t="e">
        <f t="shared" si="34"/>
        <v>#DIV/0!</v>
      </c>
      <c r="AH98" s="47" t="e">
        <f t="shared" si="35"/>
        <v>#DIV/0!</v>
      </c>
      <c r="AI98" s="47" t="e">
        <f t="shared" si="36"/>
        <v>#DIV/0!</v>
      </c>
      <c r="AJ98" s="47">
        <f t="shared" si="37"/>
        <v>6.2009699999999999</v>
      </c>
    </row>
    <row r="99" spans="1:36" x14ac:dyDescent="0.3">
      <c r="A99" s="13" t="s">
        <v>2013</v>
      </c>
      <c r="B99" s="51" t="str">
        <f>VLOOKUP($A99,Raw!$B$2:$DG$512,MATCH(NDPMS!B$1,Raw!$B$1:$DG$1,0),0)</f>
        <v>0</v>
      </c>
      <c r="C99" s="52">
        <f t="shared" si="19"/>
        <v>0</v>
      </c>
      <c r="D99" s="51" t="str">
        <f>VLOOKUP($A99,Raw!$B$2:$DG$512,MATCH(NDPMS!D$1,Raw!$B$1:$DG$1,0),0)</f>
        <v>16</v>
      </c>
      <c r="E99" s="52">
        <f t="shared" si="20"/>
        <v>0.19753086419753085</v>
      </c>
      <c r="F99" s="51" t="str">
        <f>VLOOKUP($A99,Raw!$B$2:$DG$512,MATCH(NDPMS!F$1,Raw!$B$1:$DG$1,0),0)</f>
        <v>64</v>
      </c>
      <c r="G99" s="52">
        <f t="shared" si="21"/>
        <v>0.79012345679012341</v>
      </c>
      <c r="H99" s="51" t="str">
        <f>VLOOKUP($A99,Raw!$B$2:$DG$512,MATCH(NDPMS!H$1,Raw!$B$1:$DG$1,0),0)</f>
        <v>1</v>
      </c>
      <c r="I99" s="52">
        <f t="shared" si="22"/>
        <v>1.2345679012345678E-2</v>
      </c>
      <c r="J99" s="51" t="str">
        <f>VLOOKUP($A99,Raw!$B$2:$DG$512,MATCH(NDPMS!J$1,Raw!$B$1:$DG$1,0),0)</f>
        <v>0</v>
      </c>
      <c r="K99" s="52">
        <f t="shared" si="23"/>
        <v>0</v>
      </c>
      <c r="L99" s="51" t="str">
        <f>VLOOKUP($A99,Raw!$B$2:$DG$512,MATCH(NDPMS!L$1,Raw!$B$1:$DG$1,0),0)</f>
        <v>0</v>
      </c>
      <c r="M99" s="52">
        <f t="shared" si="24"/>
        <v>0</v>
      </c>
      <c r="N99" s="51" t="str">
        <f>VLOOKUP($A99,Raw!$B$2:$DG$512,MATCH(NDPMS!N$1,Raw!$B$1:$DG$1,0),0)</f>
        <v>81</v>
      </c>
      <c r="O99" s="13"/>
      <c r="P99" s="48" t="str">
        <f>VLOOKUP($A99,Raw!$B$2:$DG$512,MATCH(NDPMS!P$1,Raw!$B$1:$DG$1,0),0)</f>
        <v>0</v>
      </c>
      <c r="Q99" s="49">
        <f t="shared" si="25"/>
        <v>0</v>
      </c>
      <c r="R99" s="48" t="str">
        <f>VLOOKUP($A99,Raw!$B$2:$DG$512,MATCH(NDPMS!R$1,Raw!$B$1:$DG$1,0),0)</f>
        <v>654.78</v>
      </c>
      <c r="S99" s="49">
        <f t="shared" si="26"/>
        <v>0.6300868946006023</v>
      </c>
      <c r="T99" s="48" t="str">
        <f>VLOOKUP($A99,Raw!$B$2:$DG$512,MATCH(NDPMS!T$1,Raw!$B$1:$DG$1,0),0)</f>
        <v>381.54</v>
      </c>
      <c r="U99" s="49">
        <f t="shared" si="27"/>
        <v>0.36715133902366265</v>
      </c>
      <c r="V99" s="48" t="str">
        <f>VLOOKUP($A99,Raw!$B$2:$DG$512,MATCH(NDPMS!V$1,Raw!$B$1:$DG$1,0),0)</f>
        <v>2.87</v>
      </c>
      <c r="W99" s="50">
        <f t="shared" si="28"/>
        <v>2.7617663757349472E-3</v>
      </c>
      <c r="X99" s="48" t="str">
        <f>VLOOKUP($A99,Raw!$B$2:$DG$512,MATCH(NDPMS!X$1,Raw!$B$1:$DG$1,0),0)</f>
        <v>0</v>
      </c>
      <c r="Y99" s="49">
        <f t="shared" si="29"/>
        <v>0</v>
      </c>
      <c r="Z99" s="48" t="str">
        <f>VLOOKUP($A99,Raw!$B$2:$DG$512,MATCH(NDPMS!Z$1,Raw!$B$1:$DG$1,0),0)</f>
        <v>0</v>
      </c>
      <c r="AA99" s="49">
        <f t="shared" si="30"/>
        <v>0</v>
      </c>
      <c r="AB99" s="48" t="str">
        <f>VLOOKUP($A99,Raw!$B$2:$DG$512,MATCH(NDPMS!AB$1,Raw!$B$1:$DG$1,0),0)</f>
        <v>1039.19</v>
      </c>
      <c r="AC99" s="13"/>
      <c r="AD99" s="47" t="e">
        <f t="shared" si="31"/>
        <v>#DIV/0!</v>
      </c>
      <c r="AE99" s="47">
        <f t="shared" si="32"/>
        <v>40.923749999999998</v>
      </c>
      <c r="AF99" s="47">
        <f t="shared" si="33"/>
        <v>5.9615625000000003</v>
      </c>
      <c r="AG99" s="47">
        <f t="shared" si="34"/>
        <v>2.87</v>
      </c>
      <c r="AH99" s="47" t="e">
        <f t="shared" si="35"/>
        <v>#DIV/0!</v>
      </c>
      <c r="AI99" s="47" t="e">
        <f t="shared" si="36"/>
        <v>#DIV/0!</v>
      </c>
      <c r="AJ99" s="47">
        <f t="shared" si="37"/>
        <v>12.829506172839507</v>
      </c>
    </row>
    <row r="100" spans="1:36" x14ac:dyDescent="0.3">
      <c r="A100" s="13" t="s">
        <v>2056</v>
      </c>
      <c r="B100" s="51" t="str">
        <f>VLOOKUP($A100,Raw!$B$2:$DG$512,MATCH(NDPMS!B$1,Raw!$B$1:$DG$1,0),0)</f>
        <v>0</v>
      </c>
      <c r="C100" s="52" t="e">
        <f t="shared" si="19"/>
        <v>#DIV/0!</v>
      </c>
      <c r="D100" s="51" t="str">
        <f>VLOOKUP($A100,Raw!$B$2:$DG$512,MATCH(NDPMS!D$1,Raw!$B$1:$DG$1,0),0)</f>
        <v>0</v>
      </c>
      <c r="E100" s="52" t="e">
        <f t="shared" si="20"/>
        <v>#DIV/0!</v>
      </c>
      <c r="F100" s="51" t="str">
        <f>VLOOKUP($A100,Raw!$B$2:$DG$512,MATCH(NDPMS!F$1,Raw!$B$1:$DG$1,0),0)</f>
        <v>0</v>
      </c>
      <c r="G100" s="52" t="e">
        <f t="shared" si="21"/>
        <v>#DIV/0!</v>
      </c>
      <c r="H100" s="51" t="str">
        <f>VLOOKUP($A100,Raw!$B$2:$DG$512,MATCH(NDPMS!H$1,Raw!$B$1:$DG$1,0),0)</f>
        <v>0</v>
      </c>
      <c r="I100" s="52" t="e">
        <f t="shared" si="22"/>
        <v>#DIV/0!</v>
      </c>
      <c r="J100" s="51" t="str">
        <f>VLOOKUP($A100,Raw!$B$2:$DG$512,MATCH(NDPMS!J$1,Raw!$B$1:$DG$1,0),0)</f>
        <v>0</v>
      </c>
      <c r="K100" s="52" t="e">
        <f t="shared" si="23"/>
        <v>#DIV/0!</v>
      </c>
      <c r="L100" s="51" t="str">
        <f>VLOOKUP($A100,Raw!$B$2:$DG$512,MATCH(NDPMS!L$1,Raw!$B$1:$DG$1,0),0)</f>
        <v>0</v>
      </c>
      <c r="M100" s="52" t="e">
        <f t="shared" si="24"/>
        <v>#DIV/0!</v>
      </c>
      <c r="N100" s="51" t="str">
        <f>VLOOKUP($A100,Raw!$B$2:$DG$512,MATCH(NDPMS!N$1,Raw!$B$1:$DG$1,0),0)</f>
        <v>0</v>
      </c>
      <c r="O100" s="13"/>
      <c r="P100" s="48" t="str">
        <f>VLOOKUP($A100,Raw!$B$2:$DG$512,MATCH(NDPMS!P$1,Raw!$B$1:$DG$1,0),0)</f>
        <v>0</v>
      </c>
      <c r="Q100" s="49" t="e">
        <f t="shared" si="25"/>
        <v>#DIV/0!</v>
      </c>
      <c r="R100" s="48" t="str">
        <f>VLOOKUP($A100,Raw!$B$2:$DG$512,MATCH(NDPMS!R$1,Raw!$B$1:$DG$1,0),0)</f>
        <v>0</v>
      </c>
      <c r="S100" s="49" t="e">
        <f t="shared" si="26"/>
        <v>#DIV/0!</v>
      </c>
      <c r="T100" s="48" t="str">
        <f>VLOOKUP($A100,Raw!$B$2:$DG$512,MATCH(NDPMS!T$1,Raw!$B$1:$DG$1,0),0)</f>
        <v>0</v>
      </c>
      <c r="U100" s="49" t="e">
        <f t="shared" si="27"/>
        <v>#DIV/0!</v>
      </c>
      <c r="V100" s="48" t="str">
        <f>VLOOKUP($A100,Raw!$B$2:$DG$512,MATCH(NDPMS!V$1,Raw!$B$1:$DG$1,0),0)</f>
        <v>0</v>
      </c>
      <c r="W100" s="50" t="e">
        <f t="shared" si="28"/>
        <v>#DIV/0!</v>
      </c>
      <c r="X100" s="48" t="str">
        <f>VLOOKUP($A100,Raw!$B$2:$DG$512,MATCH(NDPMS!X$1,Raw!$B$1:$DG$1,0),0)</f>
        <v>0</v>
      </c>
      <c r="Y100" s="49" t="e">
        <f t="shared" si="29"/>
        <v>#DIV/0!</v>
      </c>
      <c r="Z100" s="48" t="str">
        <f>VLOOKUP($A100,Raw!$B$2:$DG$512,MATCH(NDPMS!Z$1,Raw!$B$1:$DG$1,0),0)</f>
        <v>0</v>
      </c>
      <c r="AA100" s="49" t="e">
        <f t="shared" si="30"/>
        <v>#DIV/0!</v>
      </c>
      <c r="AB100" s="48" t="str">
        <f>VLOOKUP($A100,Raw!$B$2:$DG$512,MATCH(NDPMS!AB$1,Raw!$B$1:$DG$1,0),0)</f>
        <v>0</v>
      </c>
      <c r="AC100" s="13"/>
      <c r="AD100" s="47" t="e">
        <f t="shared" si="31"/>
        <v>#DIV/0!</v>
      </c>
      <c r="AE100" s="47" t="e">
        <f t="shared" si="32"/>
        <v>#DIV/0!</v>
      </c>
      <c r="AF100" s="47" t="e">
        <f t="shared" si="33"/>
        <v>#DIV/0!</v>
      </c>
      <c r="AG100" s="47" t="e">
        <f t="shared" si="34"/>
        <v>#DIV/0!</v>
      </c>
      <c r="AH100" s="47" t="e">
        <f t="shared" si="35"/>
        <v>#DIV/0!</v>
      </c>
      <c r="AI100" s="47" t="e">
        <f t="shared" si="36"/>
        <v>#DIV/0!</v>
      </c>
      <c r="AJ100" s="47" t="e">
        <f t="shared" si="37"/>
        <v>#DIV/0!</v>
      </c>
    </row>
    <row r="101" spans="1:36" x14ac:dyDescent="0.3">
      <c r="A101" s="13" t="s">
        <v>2067</v>
      </c>
      <c r="B101" s="51" t="str">
        <f>VLOOKUP($A101,Raw!$B$2:$DG$512,MATCH(NDPMS!B$1,Raw!$B$1:$DG$1,0),0)</f>
        <v>0</v>
      </c>
      <c r="C101" s="52" t="e">
        <f t="shared" si="19"/>
        <v>#DIV/0!</v>
      </c>
      <c r="D101" s="51" t="str">
        <f>VLOOKUP($A101,Raw!$B$2:$DG$512,MATCH(NDPMS!D$1,Raw!$B$1:$DG$1,0),0)</f>
        <v>0</v>
      </c>
      <c r="E101" s="52" t="e">
        <f t="shared" si="20"/>
        <v>#DIV/0!</v>
      </c>
      <c r="F101" s="51" t="str">
        <f>VLOOKUP($A101,Raw!$B$2:$DG$512,MATCH(NDPMS!F$1,Raw!$B$1:$DG$1,0),0)</f>
        <v>0</v>
      </c>
      <c r="G101" s="52" t="e">
        <f t="shared" si="21"/>
        <v>#DIV/0!</v>
      </c>
      <c r="H101" s="51" t="str">
        <f>VLOOKUP($A101,Raw!$B$2:$DG$512,MATCH(NDPMS!H$1,Raw!$B$1:$DG$1,0),0)</f>
        <v>0</v>
      </c>
      <c r="I101" s="52" t="e">
        <f t="shared" si="22"/>
        <v>#DIV/0!</v>
      </c>
      <c r="J101" s="51" t="str">
        <f>VLOOKUP($A101,Raw!$B$2:$DG$512,MATCH(NDPMS!J$1,Raw!$B$1:$DG$1,0),0)</f>
        <v>0</v>
      </c>
      <c r="K101" s="52" t="e">
        <f t="shared" si="23"/>
        <v>#DIV/0!</v>
      </c>
      <c r="L101" s="51" t="str">
        <f>VLOOKUP($A101,Raw!$B$2:$DG$512,MATCH(NDPMS!L$1,Raw!$B$1:$DG$1,0),0)</f>
        <v>0</v>
      </c>
      <c r="M101" s="52" t="e">
        <f t="shared" si="24"/>
        <v>#DIV/0!</v>
      </c>
      <c r="N101" s="51" t="str">
        <f>VLOOKUP($A101,Raw!$B$2:$DG$512,MATCH(NDPMS!N$1,Raw!$B$1:$DG$1,0),0)</f>
        <v>0</v>
      </c>
      <c r="O101" s="13"/>
      <c r="P101" s="48" t="str">
        <f>VLOOKUP($A101,Raw!$B$2:$DG$512,MATCH(NDPMS!P$1,Raw!$B$1:$DG$1,0),0)</f>
        <v>0</v>
      </c>
      <c r="Q101" s="49" t="e">
        <f t="shared" si="25"/>
        <v>#DIV/0!</v>
      </c>
      <c r="R101" s="48" t="str">
        <f>VLOOKUP($A101,Raw!$B$2:$DG$512,MATCH(NDPMS!R$1,Raw!$B$1:$DG$1,0),0)</f>
        <v>0</v>
      </c>
      <c r="S101" s="49" t="e">
        <f t="shared" si="26"/>
        <v>#DIV/0!</v>
      </c>
      <c r="T101" s="48" t="str">
        <f>VLOOKUP($A101,Raw!$B$2:$DG$512,MATCH(NDPMS!T$1,Raw!$B$1:$DG$1,0),0)</f>
        <v>0</v>
      </c>
      <c r="U101" s="49" t="e">
        <f t="shared" si="27"/>
        <v>#DIV/0!</v>
      </c>
      <c r="V101" s="48" t="str">
        <f>VLOOKUP($A101,Raw!$B$2:$DG$512,MATCH(NDPMS!V$1,Raw!$B$1:$DG$1,0),0)</f>
        <v>0</v>
      </c>
      <c r="W101" s="50" t="e">
        <f t="shared" si="28"/>
        <v>#DIV/0!</v>
      </c>
      <c r="X101" s="48" t="str">
        <f>VLOOKUP($A101,Raw!$B$2:$DG$512,MATCH(NDPMS!X$1,Raw!$B$1:$DG$1,0),0)</f>
        <v>0</v>
      </c>
      <c r="Y101" s="49" t="e">
        <f t="shared" si="29"/>
        <v>#DIV/0!</v>
      </c>
      <c r="Z101" s="48" t="str">
        <f>VLOOKUP($A101,Raw!$B$2:$DG$512,MATCH(NDPMS!Z$1,Raw!$B$1:$DG$1,0),0)</f>
        <v>0</v>
      </c>
      <c r="AA101" s="49" t="e">
        <f t="shared" si="30"/>
        <v>#DIV/0!</v>
      </c>
      <c r="AB101" s="48" t="str">
        <f>VLOOKUP($A101,Raw!$B$2:$DG$512,MATCH(NDPMS!AB$1,Raw!$B$1:$DG$1,0),0)</f>
        <v>0</v>
      </c>
      <c r="AC101" s="13"/>
      <c r="AD101" s="47" t="e">
        <f t="shared" si="31"/>
        <v>#DIV/0!</v>
      </c>
      <c r="AE101" s="47" t="e">
        <f t="shared" si="32"/>
        <v>#DIV/0!</v>
      </c>
      <c r="AF101" s="47" t="e">
        <f t="shared" si="33"/>
        <v>#DIV/0!</v>
      </c>
      <c r="AG101" s="47" t="e">
        <f t="shared" si="34"/>
        <v>#DIV/0!</v>
      </c>
      <c r="AH101" s="47" t="e">
        <f t="shared" si="35"/>
        <v>#DIV/0!</v>
      </c>
      <c r="AI101" s="47" t="e">
        <f t="shared" si="36"/>
        <v>#DIV/0!</v>
      </c>
      <c r="AJ101" s="47" t="e">
        <f t="shared" si="37"/>
        <v>#DIV/0!</v>
      </c>
    </row>
    <row r="102" spans="1:36" x14ac:dyDescent="0.3">
      <c r="A102" s="13" t="s">
        <v>2076</v>
      </c>
      <c r="B102" s="51" t="str">
        <f>VLOOKUP($A102,Raw!$B$2:$DG$512,MATCH(NDPMS!B$1,Raw!$B$1:$DG$1,0),0)</f>
        <v>0</v>
      </c>
      <c r="C102" s="52" t="e">
        <f t="shared" si="19"/>
        <v>#DIV/0!</v>
      </c>
      <c r="D102" s="51" t="str">
        <f>VLOOKUP($A102,Raw!$B$2:$DG$512,MATCH(NDPMS!D$1,Raw!$B$1:$DG$1,0),0)</f>
        <v>0</v>
      </c>
      <c r="E102" s="52" t="e">
        <f t="shared" si="20"/>
        <v>#DIV/0!</v>
      </c>
      <c r="F102" s="51" t="str">
        <f>VLOOKUP($A102,Raw!$B$2:$DG$512,MATCH(NDPMS!F$1,Raw!$B$1:$DG$1,0),0)</f>
        <v>0</v>
      </c>
      <c r="G102" s="52" t="e">
        <f t="shared" si="21"/>
        <v>#DIV/0!</v>
      </c>
      <c r="H102" s="51" t="str">
        <f>VLOOKUP($A102,Raw!$B$2:$DG$512,MATCH(NDPMS!H$1,Raw!$B$1:$DG$1,0),0)</f>
        <v>0</v>
      </c>
      <c r="I102" s="52" t="e">
        <f t="shared" si="22"/>
        <v>#DIV/0!</v>
      </c>
      <c r="J102" s="51" t="str">
        <f>VLOOKUP($A102,Raw!$B$2:$DG$512,MATCH(NDPMS!J$1,Raw!$B$1:$DG$1,0),0)</f>
        <v>0</v>
      </c>
      <c r="K102" s="52" t="e">
        <f t="shared" si="23"/>
        <v>#DIV/0!</v>
      </c>
      <c r="L102" s="51" t="str">
        <f>VLOOKUP($A102,Raw!$B$2:$DG$512,MATCH(NDPMS!L$1,Raw!$B$1:$DG$1,0),0)</f>
        <v>0</v>
      </c>
      <c r="M102" s="52" t="e">
        <f t="shared" si="24"/>
        <v>#DIV/0!</v>
      </c>
      <c r="N102" s="51" t="str">
        <f>VLOOKUP($A102,Raw!$B$2:$DG$512,MATCH(NDPMS!N$1,Raw!$B$1:$DG$1,0),0)</f>
        <v>0</v>
      </c>
      <c r="O102" s="13"/>
      <c r="P102" s="48" t="str">
        <f>VLOOKUP($A102,Raw!$B$2:$DG$512,MATCH(NDPMS!P$1,Raw!$B$1:$DG$1,0),0)</f>
        <v>0</v>
      </c>
      <c r="Q102" s="49" t="e">
        <f t="shared" si="25"/>
        <v>#DIV/0!</v>
      </c>
      <c r="R102" s="48" t="str">
        <f>VLOOKUP($A102,Raw!$B$2:$DG$512,MATCH(NDPMS!R$1,Raw!$B$1:$DG$1,0),0)</f>
        <v>0</v>
      </c>
      <c r="S102" s="49" t="e">
        <f t="shared" si="26"/>
        <v>#DIV/0!</v>
      </c>
      <c r="T102" s="48" t="str">
        <f>VLOOKUP($A102,Raw!$B$2:$DG$512,MATCH(NDPMS!T$1,Raw!$B$1:$DG$1,0),0)</f>
        <v>0</v>
      </c>
      <c r="U102" s="49" t="e">
        <f t="shared" si="27"/>
        <v>#DIV/0!</v>
      </c>
      <c r="V102" s="48" t="str">
        <f>VLOOKUP($A102,Raw!$B$2:$DG$512,MATCH(NDPMS!V$1,Raw!$B$1:$DG$1,0),0)</f>
        <v>0</v>
      </c>
      <c r="W102" s="50" t="e">
        <f t="shared" si="28"/>
        <v>#DIV/0!</v>
      </c>
      <c r="X102" s="48" t="str">
        <f>VLOOKUP($A102,Raw!$B$2:$DG$512,MATCH(NDPMS!X$1,Raw!$B$1:$DG$1,0),0)</f>
        <v>0</v>
      </c>
      <c r="Y102" s="49" t="e">
        <f t="shared" si="29"/>
        <v>#DIV/0!</v>
      </c>
      <c r="Z102" s="48" t="str">
        <f>VLOOKUP($A102,Raw!$B$2:$DG$512,MATCH(NDPMS!Z$1,Raw!$B$1:$DG$1,0),0)</f>
        <v>0</v>
      </c>
      <c r="AA102" s="49" t="e">
        <f t="shared" si="30"/>
        <v>#DIV/0!</v>
      </c>
      <c r="AB102" s="48" t="str">
        <f>VLOOKUP($A102,Raw!$B$2:$DG$512,MATCH(NDPMS!AB$1,Raw!$B$1:$DG$1,0),0)</f>
        <v>0</v>
      </c>
      <c r="AC102" s="13"/>
      <c r="AD102" s="47" t="e">
        <f t="shared" si="31"/>
        <v>#DIV/0!</v>
      </c>
      <c r="AE102" s="47" t="e">
        <f t="shared" si="32"/>
        <v>#DIV/0!</v>
      </c>
      <c r="AF102" s="47" t="e">
        <f t="shared" si="33"/>
        <v>#DIV/0!</v>
      </c>
      <c r="AG102" s="47" t="e">
        <f t="shared" si="34"/>
        <v>#DIV/0!</v>
      </c>
      <c r="AH102" s="47" t="e">
        <f t="shared" si="35"/>
        <v>#DIV/0!</v>
      </c>
      <c r="AI102" s="47" t="e">
        <f t="shared" si="36"/>
        <v>#DIV/0!</v>
      </c>
      <c r="AJ102" s="47" t="e">
        <f t="shared" si="37"/>
        <v>#DIV/0!</v>
      </c>
    </row>
    <row r="103" spans="1:36" x14ac:dyDescent="0.3">
      <c r="A103" s="13" t="s">
        <v>2091</v>
      </c>
      <c r="B103" s="51" t="str">
        <f>VLOOKUP($A103,Raw!$B$2:$DG$512,MATCH(NDPMS!B$1,Raw!$B$1:$DG$1,0),0)</f>
        <v>0</v>
      </c>
      <c r="C103" s="52">
        <f t="shared" si="19"/>
        <v>0</v>
      </c>
      <c r="D103" s="51" t="str">
        <f>VLOOKUP($A103,Raw!$B$2:$DG$512,MATCH(NDPMS!D$1,Raw!$B$1:$DG$1,0),0)</f>
        <v>0</v>
      </c>
      <c r="E103" s="52">
        <f t="shared" si="20"/>
        <v>0</v>
      </c>
      <c r="F103" s="51" t="str">
        <f>VLOOKUP($A103,Raw!$B$2:$DG$512,MATCH(NDPMS!F$1,Raw!$B$1:$DG$1,0),0)</f>
        <v>1</v>
      </c>
      <c r="G103" s="52">
        <f t="shared" si="21"/>
        <v>0.25</v>
      </c>
      <c r="H103" s="51" t="str">
        <f>VLOOKUP($A103,Raw!$B$2:$DG$512,MATCH(NDPMS!H$1,Raw!$B$1:$DG$1,0),0)</f>
        <v>3</v>
      </c>
      <c r="I103" s="52">
        <f t="shared" si="22"/>
        <v>0.75</v>
      </c>
      <c r="J103" s="51" t="str">
        <f>VLOOKUP($A103,Raw!$B$2:$DG$512,MATCH(NDPMS!J$1,Raw!$B$1:$DG$1,0),0)</f>
        <v>0</v>
      </c>
      <c r="K103" s="52">
        <f t="shared" si="23"/>
        <v>0</v>
      </c>
      <c r="L103" s="51" t="str">
        <f>VLOOKUP($A103,Raw!$B$2:$DG$512,MATCH(NDPMS!L$1,Raw!$B$1:$DG$1,0),0)</f>
        <v>0</v>
      </c>
      <c r="M103" s="52">
        <f t="shared" si="24"/>
        <v>0</v>
      </c>
      <c r="N103" s="51" t="str">
        <f>VLOOKUP($A103,Raw!$B$2:$DG$512,MATCH(NDPMS!N$1,Raw!$B$1:$DG$1,0),0)</f>
        <v>4</v>
      </c>
      <c r="O103" s="13"/>
      <c r="P103" s="48" t="str">
        <f>VLOOKUP($A103,Raw!$B$2:$DG$512,MATCH(NDPMS!P$1,Raw!$B$1:$DG$1,0),0)</f>
        <v>0</v>
      </c>
      <c r="Q103" s="49">
        <f t="shared" si="25"/>
        <v>0</v>
      </c>
      <c r="R103" s="48" t="str">
        <f>VLOOKUP($A103,Raw!$B$2:$DG$512,MATCH(NDPMS!R$1,Raw!$B$1:$DG$1,0),0)</f>
        <v>0</v>
      </c>
      <c r="S103" s="49">
        <f t="shared" si="26"/>
        <v>0</v>
      </c>
      <c r="T103" s="48" t="str">
        <f>VLOOKUP($A103,Raw!$B$2:$DG$512,MATCH(NDPMS!T$1,Raw!$B$1:$DG$1,0),0)</f>
        <v>5.14</v>
      </c>
      <c r="U103" s="49">
        <f t="shared" si="27"/>
        <v>0.26918041372086932</v>
      </c>
      <c r="V103" s="48" t="str">
        <f>VLOOKUP($A103,Raw!$B$2:$DG$512,MATCH(NDPMS!V$1,Raw!$B$1:$DG$1,0),0)</f>
        <v>13.955</v>
      </c>
      <c r="W103" s="50">
        <f t="shared" si="28"/>
        <v>0.73081958627913068</v>
      </c>
      <c r="X103" s="48" t="str">
        <f>VLOOKUP($A103,Raw!$B$2:$DG$512,MATCH(NDPMS!X$1,Raw!$B$1:$DG$1,0),0)</f>
        <v>0</v>
      </c>
      <c r="Y103" s="49">
        <f t="shared" si="29"/>
        <v>0</v>
      </c>
      <c r="Z103" s="48" t="str">
        <f>VLOOKUP($A103,Raw!$B$2:$DG$512,MATCH(NDPMS!Z$1,Raw!$B$1:$DG$1,0),0)</f>
        <v>0</v>
      </c>
      <c r="AA103" s="49">
        <f t="shared" si="30"/>
        <v>0</v>
      </c>
      <c r="AB103" s="48" t="str">
        <f>VLOOKUP($A103,Raw!$B$2:$DG$512,MATCH(NDPMS!AB$1,Raw!$B$1:$DG$1,0),0)</f>
        <v>19.095</v>
      </c>
      <c r="AC103" s="13"/>
      <c r="AD103" s="47" t="e">
        <f t="shared" si="31"/>
        <v>#DIV/0!</v>
      </c>
      <c r="AE103" s="47" t="e">
        <f t="shared" si="32"/>
        <v>#DIV/0!</v>
      </c>
      <c r="AF103" s="47">
        <f t="shared" si="33"/>
        <v>5.14</v>
      </c>
      <c r="AG103" s="47">
        <f t="shared" si="34"/>
        <v>4.6516666666666664</v>
      </c>
      <c r="AH103" s="47" t="e">
        <f t="shared" si="35"/>
        <v>#DIV/0!</v>
      </c>
      <c r="AI103" s="47" t="e">
        <f t="shared" si="36"/>
        <v>#DIV/0!</v>
      </c>
      <c r="AJ103" s="47">
        <f t="shared" si="37"/>
        <v>4.7737499999999997</v>
      </c>
    </row>
    <row r="104" spans="1:36" x14ac:dyDescent="0.3">
      <c r="A104" s="13" t="s">
        <v>2127</v>
      </c>
      <c r="B104" s="51" t="str">
        <f>VLOOKUP($A104,Raw!$B$2:$DG$512,MATCH(NDPMS!B$1,Raw!$B$1:$DG$1,0),0)</f>
        <v>0</v>
      </c>
      <c r="C104" s="52" t="e">
        <f t="shared" si="19"/>
        <v>#DIV/0!</v>
      </c>
      <c r="D104" s="51" t="str">
        <f>VLOOKUP($A104,Raw!$B$2:$DG$512,MATCH(NDPMS!D$1,Raw!$B$1:$DG$1,0),0)</f>
        <v>0</v>
      </c>
      <c r="E104" s="52" t="e">
        <f t="shared" si="20"/>
        <v>#DIV/0!</v>
      </c>
      <c r="F104" s="51" t="str">
        <f>VLOOKUP($A104,Raw!$B$2:$DG$512,MATCH(NDPMS!F$1,Raw!$B$1:$DG$1,0),0)</f>
        <v>0</v>
      </c>
      <c r="G104" s="52" t="e">
        <f t="shared" si="21"/>
        <v>#DIV/0!</v>
      </c>
      <c r="H104" s="51" t="str">
        <f>VLOOKUP($A104,Raw!$B$2:$DG$512,MATCH(NDPMS!H$1,Raw!$B$1:$DG$1,0),0)</f>
        <v>0</v>
      </c>
      <c r="I104" s="52" t="e">
        <f t="shared" si="22"/>
        <v>#DIV/0!</v>
      </c>
      <c r="J104" s="51" t="str">
        <f>VLOOKUP($A104,Raw!$B$2:$DG$512,MATCH(NDPMS!J$1,Raw!$B$1:$DG$1,0),0)</f>
        <v>0</v>
      </c>
      <c r="K104" s="52" t="e">
        <f t="shared" si="23"/>
        <v>#DIV/0!</v>
      </c>
      <c r="L104" s="51" t="str">
        <f>VLOOKUP($A104,Raw!$B$2:$DG$512,MATCH(NDPMS!L$1,Raw!$B$1:$DG$1,0),0)</f>
        <v>0</v>
      </c>
      <c r="M104" s="52" t="e">
        <f t="shared" si="24"/>
        <v>#DIV/0!</v>
      </c>
      <c r="N104" s="51" t="str">
        <f>VLOOKUP($A104,Raw!$B$2:$DG$512,MATCH(NDPMS!N$1,Raw!$B$1:$DG$1,0),0)</f>
        <v>0</v>
      </c>
      <c r="O104" s="13"/>
      <c r="P104" s="48" t="str">
        <f>VLOOKUP($A104,Raw!$B$2:$DG$512,MATCH(NDPMS!P$1,Raw!$B$1:$DG$1,0),0)</f>
        <v>0</v>
      </c>
      <c r="Q104" s="49" t="e">
        <f t="shared" si="25"/>
        <v>#DIV/0!</v>
      </c>
      <c r="R104" s="48" t="str">
        <f>VLOOKUP($A104,Raw!$B$2:$DG$512,MATCH(NDPMS!R$1,Raw!$B$1:$DG$1,0),0)</f>
        <v>0</v>
      </c>
      <c r="S104" s="49" t="e">
        <f t="shared" si="26"/>
        <v>#DIV/0!</v>
      </c>
      <c r="T104" s="48" t="str">
        <f>VLOOKUP($A104,Raw!$B$2:$DG$512,MATCH(NDPMS!T$1,Raw!$B$1:$DG$1,0),0)</f>
        <v>0</v>
      </c>
      <c r="U104" s="49" t="e">
        <f t="shared" si="27"/>
        <v>#DIV/0!</v>
      </c>
      <c r="V104" s="48" t="str">
        <f>VLOOKUP($A104,Raw!$B$2:$DG$512,MATCH(NDPMS!V$1,Raw!$B$1:$DG$1,0),0)</f>
        <v>0</v>
      </c>
      <c r="W104" s="50" t="e">
        <f t="shared" si="28"/>
        <v>#DIV/0!</v>
      </c>
      <c r="X104" s="48" t="str">
        <f>VLOOKUP($A104,Raw!$B$2:$DG$512,MATCH(NDPMS!X$1,Raw!$B$1:$DG$1,0),0)</f>
        <v>0</v>
      </c>
      <c r="Y104" s="49" t="e">
        <f t="shared" si="29"/>
        <v>#DIV/0!</v>
      </c>
      <c r="Z104" s="48" t="str">
        <f>VLOOKUP($A104,Raw!$B$2:$DG$512,MATCH(NDPMS!Z$1,Raw!$B$1:$DG$1,0),0)</f>
        <v>0</v>
      </c>
      <c r="AA104" s="49" t="e">
        <f t="shared" si="30"/>
        <v>#DIV/0!</v>
      </c>
      <c r="AB104" s="48" t="str">
        <f>VLOOKUP($A104,Raw!$B$2:$DG$512,MATCH(NDPMS!AB$1,Raw!$B$1:$DG$1,0),0)</f>
        <v>0</v>
      </c>
      <c r="AC104" s="13"/>
      <c r="AD104" s="47" t="e">
        <f t="shared" si="31"/>
        <v>#DIV/0!</v>
      </c>
      <c r="AE104" s="47" t="e">
        <f t="shared" si="32"/>
        <v>#DIV/0!</v>
      </c>
      <c r="AF104" s="47" t="e">
        <f t="shared" si="33"/>
        <v>#DIV/0!</v>
      </c>
      <c r="AG104" s="47" t="e">
        <f t="shared" si="34"/>
        <v>#DIV/0!</v>
      </c>
      <c r="AH104" s="47" t="e">
        <f t="shared" si="35"/>
        <v>#DIV/0!</v>
      </c>
      <c r="AI104" s="47" t="e">
        <f t="shared" si="36"/>
        <v>#DIV/0!</v>
      </c>
      <c r="AJ104" s="47" t="e">
        <f t="shared" si="37"/>
        <v>#DIV/0!</v>
      </c>
    </row>
    <row r="105" spans="1:36" x14ac:dyDescent="0.3">
      <c r="A105" s="13" t="s">
        <v>2140</v>
      </c>
      <c r="B105" s="51" t="str">
        <f>VLOOKUP($A105,Raw!$B$2:$DG$512,MATCH(NDPMS!B$1,Raw!$B$1:$DG$1,0),0)</f>
        <v>0</v>
      </c>
      <c r="C105" s="52" t="e">
        <f t="shared" si="19"/>
        <v>#DIV/0!</v>
      </c>
      <c r="D105" s="51" t="str">
        <f>VLOOKUP($A105,Raw!$B$2:$DG$512,MATCH(NDPMS!D$1,Raw!$B$1:$DG$1,0),0)</f>
        <v>0</v>
      </c>
      <c r="E105" s="52" t="e">
        <f t="shared" si="20"/>
        <v>#DIV/0!</v>
      </c>
      <c r="F105" s="51" t="str">
        <f>VLOOKUP($A105,Raw!$B$2:$DG$512,MATCH(NDPMS!F$1,Raw!$B$1:$DG$1,0),0)</f>
        <v>0</v>
      </c>
      <c r="G105" s="52" t="e">
        <f t="shared" si="21"/>
        <v>#DIV/0!</v>
      </c>
      <c r="H105" s="51" t="str">
        <f>VLOOKUP($A105,Raw!$B$2:$DG$512,MATCH(NDPMS!H$1,Raw!$B$1:$DG$1,0),0)</f>
        <v>0</v>
      </c>
      <c r="I105" s="52" t="e">
        <f t="shared" si="22"/>
        <v>#DIV/0!</v>
      </c>
      <c r="J105" s="51" t="str">
        <f>VLOOKUP($A105,Raw!$B$2:$DG$512,MATCH(NDPMS!J$1,Raw!$B$1:$DG$1,0),0)</f>
        <v>0</v>
      </c>
      <c r="K105" s="52" t="e">
        <f t="shared" si="23"/>
        <v>#DIV/0!</v>
      </c>
      <c r="L105" s="51" t="str">
        <f>VLOOKUP($A105,Raw!$B$2:$DG$512,MATCH(NDPMS!L$1,Raw!$B$1:$DG$1,0),0)</f>
        <v>0</v>
      </c>
      <c r="M105" s="52" t="e">
        <f t="shared" si="24"/>
        <v>#DIV/0!</v>
      </c>
      <c r="N105" s="51" t="str">
        <f>VLOOKUP($A105,Raw!$B$2:$DG$512,MATCH(NDPMS!N$1,Raw!$B$1:$DG$1,0),0)</f>
        <v>0</v>
      </c>
      <c r="O105" s="13"/>
      <c r="P105" s="48" t="str">
        <f>VLOOKUP($A105,Raw!$B$2:$DG$512,MATCH(NDPMS!P$1,Raw!$B$1:$DG$1,0),0)</f>
        <v>0</v>
      </c>
      <c r="Q105" s="49" t="e">
        <f t="shared" si="25"/>
        <v>#DIV/0!</v>
      </c>
      <c r="R105" s="48" t="str">
        <f>VLOOKUP($A105,Raw!$B$2:$DG$512,MATCH(NDPMS!R$1,Raw!$B$1:$DG$1,0),0)</f>
        <v>0</v>
      </c>
      <c r="S105" s="49" t="e">
        <f t="shared" si="26"/>
        <v>#DIV/0!</v>
      </c>
      <c r="T105" s="48" t="str">
        <f>VLOOKUP($A105,Raw!$B$2:$DG$512,MATCH(NDPMS!T$1,Raw!$B$1:$DG$1,0),0)</f>
        <v>0</v>
      </c>
      <c r="U105" s="49" t="e">
        <f t="shared" si="27"/>
        <v>#DIV/0!</v>
      </c>
      <c r="V105" s="48" t="str">
        <f>VLOOKUP($A105,Raw!$B$2:$DG$512,MATCH(NDPMS!V$1,Raw!$B$1:$DG$1,0),0)</f>
        <v>0</v>
      </c>
      <c r="W105" s="50" t="e">
        <f t="shared" si="28"/>
        <v>#DIV/0!</v>
      </c>
      <c r="X105" s="48" t="str">
        <f>VLOOKUP($A105,Raw!$B$2:$DG$512,MATCH(NDPMS!X$1,Raw!$B$1:$DG$1,0),0)</f>
        <v>0</v>
      </c>
      <c r="Y105" s="49" t="e">
        <f t="shared" si="29"/>
        <v>#DIV/0!</v>
      </c>
      <c r="Z105" s="48" t="str">
        <f>VLOOKUP($A105,Raw!$B$2:$DG$512,MATCH(NDPMS!Z$1,Raw!$B$1:$DG$1,0),0)</f>
        <v>0</v>
      </c>
      <c r="AA105" s="49" t="e">
        <f t="shared" si="30"/>
        <v>#DIV/0!</v>
      </c>
      <c r="AB105" s="48" t="str">
        <f>VLOOKUP($A105,Raw!$B$2:$DG$512,MATCH(NDPMS!AB$1,Raw!$B$1:$DG$1,0),0)</f>
        <v>0</v>
      </c>
      <c r="AC105" s="13"/>
      <c r="AD105" s="47" t="e">
        <f t="shared" si="31"/>
        <v>#DIV/0!</v>
      </c>
      <c r="AE105" s="47" t="e">
        <f t="shared" si="32"/>
        <v>#DIV/0!</v>
      </c>
      <c r="AF105" s="47" t="e">
        <f t="shared" si="33"/>
        <v>#DIV/0!</v>
      </c>
      <c r="AG105" s="47" t="e">
        <f t="shared" si="34"/>
        <v>#DIV/0!</v>
      </c>
      <c r="AH105" s="47" t="e">
        <f t="shared" si="35"/>
        <v>#DIV/0!</v>
      </c>
      <c r="AI105" s="47" t="e">
        <f t="shared" si="36"/>
        <v>#DIV/0!</v>
      </c>
      <c r="AJ105" s="47" t="e">
        <f t="shared" si="37"/>
        <v>#DIV/0!</v>
      </c>
    </row>
    <row r="106" spans="1:36" x14ac:dyDescent="0.3">
      <c r="A106" s="13" t="s">
        <v>2148</v>
      </c>
      <c r="B106" s="51" t="str">
        <f>VLOOKUP($A106,Raw!$B$2:$DG$512,MATCH(NDPMS!B$1,Raw!$B$1:$DG$1,0),0)</f>
        <v>0</v>
      </c>
      <c r="C106" s="52" t="e">
        <f t="shared" si="19"/>
        <v>#DIV/0!</v>
      </c>
      <c r="D106" s="51" t="str">
        <f>VLOOKUP($A106,Raw!$B$2:$DG$512,MATCH(NDPMS!D$1,Raw!$B$1:$DG$1,0),0)</f>
        <v>0</v>
      </c>
      <c r="E106" s="52" t="e">
        <f t="shared" si="20"/>
        <v>#DIV/0!</v>
      </c>
      <c r="F106" s="51" t="str">
        <f>VLOOKUP($A106,Raw!$B$2:$DG$512,MATCH(NDPMS!F$1,Raw!$B$1:$DG$1,0),0)</f>
        <v>0</v>
      </c>
      <c r="G106" s="52" t="e">
        <f t="shared" si="21"/>
        <v>#DIV/0!</v>
      </c>
      <c r="H106" s="51" t="str">
        <f>VLOOKUP($A106,Raw!$B$2:$DG$512,MATCH(NDPMS!H$1,Raw!$B$1:$DG$1,0),0)</f>
        <v>0</v>
      </c>
      <c r="I106" s="52" t="e">
        <f t="shared" si="22"/>
        <v>#DIV/0!</v>
      </c>
      <c r="J106" s="51" t="str">
        <f>VLOOKUP($A106,Raw!$B$2:$DG$512,MATCH(NDPMS!J$1,Raw!$B$1:$DG$1,0),0)</f>
        <v>0</v>
      </c>
      <c r="K106" s="52" t="e">
        <f t="shared" si="23"/>
        <v>#DIV/0!</v>
      </c>
      <c r="L106" s="51" t="str">
        <f>VLOOKUP($A106,Raw!$B$2:$DG$512,MATCH(NDPMS!L$1,Raw!$B$1:$DG$1,0),0)</f>
        <v>0</v>
      </c>
      <c r="M106" s="52" t="e">
        <f t="shared" si="24"/>
        <v>#DIV/0!</v>
      </c>
      <c r="N106" s="51" t="str">
        <f>VLOOKUP($A106,Raw!$B$2:$DG$512,MATCH(NDPMS!N$1,Raw!$B$1:$DG$1,0),0)</f>
        <v>0</v>
      </c>
      <c r="O106" s="13"/>
      <c r="P106" s="48" t="str">
        <f>VLOOKUP($A106,Raw!$B$2:$DG$512,MATCH(NDPMS!P$1,Raw!$B$1:$DG$1,0),0)</f>
        <v>0</v>
      </c>
      <c r="Q106" s="49" t="e">
        <f t="shared" si="25"/>
        <v>#DIV/0!</v>
      </c>
      <c r="R106" s="48" t="str">
        <f>VLOOKUP($A106,Raw!$B$2:$DG$512,MATCH(NDPMS!R$1,Raw!$B$1:$DG$1,0),0)</f>
        <v>0</v>
      </c>
      <c r="S106" s="49" t="e">
        <f t="shared" si="26"/>
        <v>#DIV/0!</v>
      </c>
      <c r="T106" s="48" t="str">
        <f>VLOOKUP($A106,Raw!$B$2:$DG$512,MATCH(NDPMS!T$1,Raw!$B$1:$DG$1,0),0)</f>
        <v>0</v>
      </c>
      <c r="U106" s="49" t="e">
        <f t="shared" si="27"/>
        <v>#DIV/0!</v>
      </c>
      <c r="V106" s="48" t="str">
        <f>VLOOKUP($A106,Raw!$B$2:$DG$512,MATCH(NDPMS!V$1,Raw!$B$1:$DG$1,0),0)</f>
        <v>0</v>
      </c>
      <c r="W106" s="50" t="e">
        <f t="shared" si="28"/>
        <v>#DIV/0!</v>
      </c>
      <c r="X106" s="48" t="str">
        <f>VLOOKUP($A106,Raw!$B$2:$DG$512,MATCH(NDPMS!X$1,Raw!$B$1:$DG$1,0),0)</f>
        <v>0</v>
      </c>
      <c r="Y106" s="49" t="e">
        <f t="shared" si="29"/>
        <v>#DIV/0!</v>
      </c>
      <c r="Z106" s="48" t="str">
        <f>VLOOKUP($A106,Raw!$B$2:$DG$512,MATCH(NDPMS!Z$1,Raw!$B$1:$DG$1,0),0)</f>
        <v>0</v>
      </c>
      <c r="AA106" s="49" t="e">
        <f t="shared" si="30"/>
        <v>#DIV/0!</v>
      </c>
      <c r="AB106" s="48" t="str">
        <f>VLOOKUP($A106,Raw!$B$2:$DG$512,MATCH(NDPMS!AB$1,Raw!$B$1:$DG$1,0),0)</f>
        <v>0</v>
      </c>
      <c r="AC106" s="13"/>
      <c r="AD106" s="47" t="e">
        <f t="shared" si="31"/>
        <v>#DIV/0!</v>
      </c>
      <c r="AE106" s="47" t="e">
        <f t="shared" si="32"/>
        <v>#DIV/0!</v>
      </c>
      <c r="AF106" s="47" t="e">
        <f t="shared" si="33"/>
        <v>#DIV/0!</v>
      </c>
      <c r="AG106" s="47" t="e">
        <f t="shared" si="34"/>
        <v>#DIV/0!</v>
      </c>
      <c r="AH106" s="47" t="e">
        <f t="shared" si="35"/>
        <v>#DIV/0!</v>
      </c>
      <c r="AI106" s="47" t="e">
        <f t="shared" si="36"/>
        <v>#DIV/0!</v>
      </c>
      <c r="AJ106" s="47" t="e">
        <f t="shared" si="37"/>
        <v>#DIV/0!</v>
      </c>
    </row>
    <row r="107" spans="1:36" x14ac:dyDescent="0.3">
      <c r="A107" s="13" t="s">
        <v>2162</v>
      </c>
      <c r="B107" s="51" t="str">
        <f>VLOOKUP($A107,Raw!$B$2:$DG$512,MATCH(NDPMS!B$1,Raw!$B$1:$DG$1,0),0)</f>
        <v>0</v>
      </c>
      <c r="C107" s="52" t="e">
        <f t="shared" si="19"/>
        <v>#DIV/0!</v>
      </c>
      <c r="D107" s="51" t="str">
        <f>VLOOKUP($A107,Raw!$B$2:$DG$512,MATCH(NDPMS!D$1,Raw!$B$1:$DG$1,0),0)</f>
        <v>0</v>
      </c>
      <c r="E107" s="52" t="e">
        <f t="shared" si="20"/>
        <v>#DIV/0!</v>
      </c>
      <c r="F107" s="51" t="str">
        <f>VLOOKUP($A107,Raw!$B$2:$DG$512,MATCH(NDPMS!F$1,Raw!$B$1:$DG$1,0),0)</f>
        <v>0</v>
      </c>
      <c r="G107" s="52" t="e">
        <f t="shared" si="21"/>
        <v>#DIV/0!</v>
      </c>
      <c r="H107" s="51" t="str">
        <f>VLOOKUP($A107,Raw!$B$2:$DG$512,MATCH(NDPMS!H$1,Raw!$B$1:$DG$1,0),0)</f>
        <v>0</v>
      </c>
      <c r="I107" s="52" t="e">
        <f t="shared" si="22"/>
        <v>#DIV/0!</v>
      </c>
      <c r="J107" s="51" t="str">
        <f>VLOOKUP($A107,Raw!$B$2:$DG$512,MATCH(NDPMS!J$1,Raw!$B$1:$DG$1,0),0)</f>
        <v>0</v>
      </c>
      <c r="K107" s="52" t="e">
        <f t="shared" si="23"/>
        <v>#DIV/0!</v>
      </c>
      <c r="L107" s="51" t="str">
        <f>VLOOKUP($A107,Raw!$B$2:$DG$512,MATCH(NDPMS!L$1,Raw!$B$1:$DG$1,0),0)</f>
        <v>0</v>
      </c>
      <c r="M107" s="52" t="e">
        <f t="shared" si="24"/>
        <v>#DIV/0!</v>
      </c>
      <c r="N107" s="51" t="str">
        <f>VLOOKUP($A107,Raw!$B$2:$DG$512,MATCH(NDPMS!N$1,Raw!$B$1:$DG$1,0),0)</f>
        <v>0</v>
      </c>
      <c r="O107" s="13"/>
      <c r="P107" s="48" t="str">
        <f>VLOOKUP($A107,Raw!$B$2:$DG$512,MATCH(NDPMS!P$1,Raw!$B$1:$DG$1,0),0)</f>
        <v>0</v>
      </c>
      <c r="Q107" s="49" t="e">
        <f t="shared" si="25"/>
        <v>#DIV/0!</v>
      </c>
      <c r="R107" s="48" t="str">
        <f>VLOOKUP($A107,Raw!$B$2:$DG$512,MATCH(NDPMS!R$1,Raw!$B$1:$DG$1,0),0)</f>
        <v>0</v>
      </c>
      <c r="S107" s="49" t="e">
        <f t="shared" si="26"/>
        <v>#DIV/0!</v>
      </c>
      <c r="T107" s="48" t="str">
        <f>VLOOKUP($A107,Raw!$B$2:$DG$512,MATCH(NDPMS!T$1,Raw!$B$1:$DG$1,0),0)</f>
        <v>0</v>
      </c>
      <c r="U107" s="49" t="e">
        <f t="shared" si="27"/>
        <v>#DIV/0!</v>
      </c>
      <c r="V107" s="48" t="str">
        <f>VLOOKUP($A107,Raw!$B$2:$DG$512,MATCH(NDPMS!V$1,Raw!$B$1:$DG$1,0),0)</f>
        <v>0</v>
      </c>
      <c r="W107" s="50" t="e">
        <f t="shared" si="28"/>
        <v>#DIV/0!</v>
      </c>
      <c r="X107" s="48" t="str">
        <f>VLOOKUP($A107,Raw!$B$2:$DG$512,MATCH(NDPMS!X$1,Raw!$B$1:$DG$1,0),0)</f>
        <v>0</v>
      </c>
      <c r="Y107" s="49" t="e">
        <f t="shared" si="29"/>
        <v>#DIV/0!</v>
      </c>
      <c r="Z107" s="48" t="str">
        <f>VLOOKUP($A107,Raw!$B$2:$DG$512,MATCH(NDPMS!Z$1,Raw!$B$1:$DG$1,0),0)</f>
        <v>0</v>
      </c>
      <c r="AA107" s="49" t="e">
        <f t="shared" si="30"/>
        <v>#DIV/0!</v>
      </c>
      <c r="AB107" s="48" t="str">
        <f>VLOOKUP($A107,Raw!$B$2:$DG$512,MATCH(NDPMS!AB$1,Raw!$B$1:$DG$1,0),0)</f>
        <v>0</v>
      </c>
      <c r="AC107" s="13"/>
      <c r="AD107" s="47" t="e">
        <f t="shared" si="31"/>
        <v>#DIV/0!</v>
      </c>
      <c r="AE107" s="47" t="e">
        <f t="shared" si="32"/>
        <v>#DIV/0!</v>
      </c>
      <c r="AF107" s="47" t="e">
        <f t="shared" si="33"/>
        <v>#DIV/0!</v>
      </c>
      <c r="AG107" s="47" t="e">
        <f t="shared" si="34"/>
        <v>#DIV/0!</v>
      </c>
      <c r="AH107" s="47" t="e">
        <f t="shared" si="35"/>
        <v>#DIV/0!</v>
      </c>
      <c r="AI107" s="47" t="e">
        <f t="shared" si="36"/>
        <v>#DIV/0!</v>
      </c>
      <c r="AJ107" s="47" t="e">
        <f t="shared" si="37"/>
        <v>#DIV/0!</v>
      </c>
    </row>
    <row r="108" spans="1:36" x14ac:dyDescent="0.3">
      <c r="A108" s="13" t="s">
        <v>2177</v>
      </c>
      <c r="B108" s="51" t="str">
        <f>VLOOKUP($A108,Raw!$B$2:$DG$512,MATCH(NDPMS!B$1,Raw!$B$1:$DG$1,0),0)</f>
        <v>0</v>
      </c>
      <c r="C108" s="52" t="e">
        <f t="shared" si="19"/>
        <v>#DIV/0!</v>
      </c>
      <c r="D108" s="51" t="str">
        <f>VLOOKUP($A108,Raw!$B$2:$DG$512,MATCH(NDPMS!D$1,Raw!$B$1:$DG$1,0),0)</f>
        <v>0</v>
      </c>
      <c r="E108" s="52" t="e">
        <f t="shared" si="20"/>
        <v>#DIV/0!</v>
      </c>
      <c r="F108" s="51" t="str">
        <f>VLOOKUP($A108,Raw!$B$2:$DG$512,MATCH(NDPMS!F$1,Raw!$B$1:$DG$1,0),0)</f>
        <v>0</v>
      </c>
      <c r="G108" s="52" t="e">
        <f t="shared" si="21"/>
        <v>#DIV/0!</v>
      </c>
      <c r="H108" s="51" t="str">
        <f>VLOOKUP($A108,Raw!$B$2:$DG$512,MATCH(NDPMS!H$1,Raw!$B$1:$DG$1,0),0)</f>
        <v>0</v>
      </c>
      <c r="I108" s="52" t="e">
        <f t="shared" si="22"/>
        <v>#DIV/0!</v>
      </c>
      <c r="J108" s="51" t="str">
        <f>VLOOKUP($A108,Raw!$B$2:$DG$512,MATCH(NDPMS!J$1,Raw!$B$1:$DG$1,0),0)</f>
        <v>0</v>
      </c>
      <c r="K108" s="52" t="e">
        <f t="shared" si="23"/>
        <v>#DIV/0!</v>
      </c>
      <c r="L108" s="51" t="str">
        <f>VLOOKUP($A108,Raw!$B$2:$DG$512,MATCH(NDPMS!L$1,Raw!$B$1:$DG$1,0),0)</f>
        <v>0</v>
      </c>
      <c r="M108" s="52" t="e">
        <f t="shared" si="24"/>
        <v>#DIV/0!</v>
      </c>
      <c r="N108" s="51" t="str">
        <f>VLOOKUP($A108,Raw!$B$2:$DG$512,MATCH(NDPMS!N$1,Raw!$B$1:$DG$1,0),0)</f>
        <v>0</v>
      </c>
      <c r="O108" s="13"/>
      <c r="P108" s="48" t="str">
        <f>VLOOKUP($A108,Raw!$B$2:$DG$512,MATCH(NDPMS!P$1,Raw!$B$1:$DG$1,0),0)</f>
        <v>0</v>
      </c>
      <c r="Q108" s="49" t="e">
        <f t="shared" si="25"/>
        <v>#DIV/0!</v>
      </c>
      <c r="R108" s="48" t="str">
        <f>VLOOKUP($A108,Raw!$B$2:$DG$512,MATCH(NDPMS!R$1,Raw!$B$1:$DG$1,0),0)</f>
        <v>0</v>
      </c>
      <c r="S108" s="49" t="e">
        <f t="shared" si="26"/>
        <v>#DIV/0!</v>
      </c>
      <c r="T108" s="48" t="str">
        <f>VLOOKUP($A108,Raw!$B$2:$DG$512,MATCH(NDPMS!T$1,Raw!$B$1:$DG$1,0),0)</f>
        <v>0</v>
      </c>
      <c r="U108" s="49" t="e">
        <f t="shared" si="27"/>
        <v>#DIV/0!</v>
      </c>
      <c r="V108" s="48" t="str">
        <f>VLOOKUP($A108,Raw!$B$2:$DG$512,MATCH(NDPMS!V$1,Raw!$B$1:$DG$1,0),0)</f>
        <v>0</v>
      </c>
      <c r="W108" s="50" t="e">
        <f t="shared" si="28"/>
        <v>#DIV/0!</v>
      </c>
      <c r="X108" s="48" t="str">
        <f>VLOOKUP($A108,Raw!$B$2:$DG$512,MATCH(NDPMS!X$1,Raw!$B$1:$DG$1,0),0)</f>
        <v>0</v>
      </c>
      <c r="Y108" s="49" t="e">
        <f t="shared" si="29"/>
        <v>#DIV/0!</v>
      </c>
      <c r="Z108" s="48" t="str">
        <f>VLOOKUP($A108,Raw!$B$2:$DG$512,MATCH(NDPMS!Z$1,Raw!$B$1:$DG$1,0),0)</f>
        <v>0</v>
      </c>
      <c r="AA108" s="49" t="e">
        <f t="shared" si="30"/>
        <v>#DIV/0!</v>
      </c>
      <c r="AB108" s="48" t="str">
        <f>VLOOKUP($A108,Raw!$B$2:$DG$512,MATCH(NDPMS!AB$1,Raw!$B$1:$DG$1,0),0)</f>
        <v>0</v>
      </c>
      <c r="AC108" s="13"/>
      <c r="AD108" s="47" t="e">
        <f t="shared" si="31"/>
        <v>#DIV/0!</v>
      </c>
      <c r="AE108" s="47" t="e">
        <f t="shared" si="32"/>
        <v>#DIV/0!</v>
      </c>
      <c r="AF108" s="47" t="e">
        <f t="shared" si="33"/>
        <v>#DIV/0!</v>
      </c>
      <c r="AG108" s="47" t="e">
        <f t="shared" si="34"/>
        <v>#DIV/0!</v>
      </c>
      <c r="AH108" s="47" t="e">
        <f t="shared" si="35"/>
        <v>#DIV/0!</v>
      </c>
      <c r="AI108" s="47" t="e">
        <f t="shared" si="36"/>
        <v>#DIV/0!</v>
      </c>
      <c r="AJ108" s="47" t="e">
        <f t="shared" si="37"/>
        <v>#DIV/0!</v>
      </c>
    </row>
    <row r="109" spans="1:36" x14ac:dyDescent="0.3">
      <c r="A109" s="13" t="s">
        <v>2194</v>
      </c>
      <c r="B109" s="51" t="str">
        <f>VLOOKUP($A109,Raw!$B$2:$DG$512,MATCH(NDPMS!B$1,Raw!$B$1:$DG$1,0),0)</f>
        <v>0</v>
      </c>
      <c r="C109" s="52" t="e">
        <f t="shared" si="19"/>
        <v>#DIV/0!</v>
      </c>
      <c r="D109" s="51" t="str">
        <f>VLOOKUP($A109,Raw!$B$2:$DG$512,MATCH(NDPMS!D$1,Raw!$B$1:$DG$1,0),0)</f>
        <v>0</v>
      </c>
      <c r="E109" s="52" t="e">
        <f t="shared" si="20"/>
        <v>#DIV/0!</v>
      </c>
      <c r="F109" s="51" t="str">
        <f>VLOOKUP($A109,Raw!$B$2:$DG$512,MATCH(NDPMS!F$1,Raw!$B$1:$DG$1,0),0)</f>
        <v>0</v>
      </c>
      <c r="G109" s="52" t="e">
        <f t="shared" si="21"/>
        <v>#DIV/0!</v>
      </c>
      <c r="H109" s="51" t="str">
        <f>VLOOKUP($A109,Raw!$B$2:$DG$512,MATCH(NDPMS!H$1,Raw!$B$1:$DG$1,0),0)</f>
        <v>0</v>
      </c>
      <c r="I109" s="52" t="e">
        <f t="shared" si="22"/>
        <v>#DIV/0!</v>
      </c>
      <c r="J109" s="51" t="str">
        <f>VLOOKUP($A109,Raw!$B$2:$DG$512,MATCH(NDPMS!J$1,Raw!$B$1:$DG$1,0),0)</f>
        <v>0</v>
      </c>
      <c r="K109" s="52" t="e">
        <f t="shared" si="23"/>
        <v>#DIV/0!</v>
      </c>
      <c r="L109" s="51" t="str">
        <f>VLOOKUP($A109,Raw!$B$2:$DG$512,MATCH(NDPMS!L$1,Raw!$B$1:$DG$1,0),0)</f>
        <v>0</v>
      </c>
      <c r="M109" s="52" t="e">
        <f t="shared" si="24"/>
        <v>#DIV/0!</v>
      </c>
      <c r="N109" s="51" t="str">
        <f>VLOOKUP($A109,Raw!$B$2:$DG$512,MATCH(NDPMS!N$1,Raw!$B$1:$DG$1,0),0)</f>
        <v>0</v>
      </c>
      <c r="O109" s="13"/>
      <c r="P109" s="48" t="str">
        <f>VLOOKUP($A109,Raw!$B$2:$DG$512,MATCH(NDPMS!P$1,Raw!$B$1:$DG$1,0),0)</f>
        <v>0</v>
      </c>
      <c r="Q109" s="49" t="e">
        <f t="shared" si="25"/>
        <v>#DIV/0!</v>
      </c>
      <c r="R109" s="48" t="str">
        <f>VLOOKUP($A109,Raw!$B$2:$DG$512,MATCH(NDPMS!R$1,Raw!$B$1:$DG$1,0),0)</f>
        <v>0</v>
      </c>
      <c r="S109" s="49" t="e">
        <f t="shared" si="26"/>
        <v>#DIV/0!</v>
      </c>
      <c r="T109" s="48" t="str">
        <f>VLOOKUP($A109,Raw!$B$2:$DG$512,MATCH(NDPMS!T$1,Raw!$B$1:$DG$1,0),0)</f>
        <v>0</v>
      </c>
      <c r="U109" s="49" t="e">
        <f t="shared" si="27"/>
        <v>#DIV/0!</v>
      </c>
      <c r="V109" s="48" t="str">
        <f>VLOOKUP($A109,Raw!$B$2:$DG$512,MATCH(NDPMS!V$1,Raw!$B$1:$DG$1,0),0)</f>
        <v>0</v>
      </c>
      <c r="W109" s="50" t="e">
        <f t="shared" si="28"/>
        <v>#DIV/0!</v>
      </c>
      <c r="X109" s="48" t="str">
        <f>VLOOKUP($A109,Raw!$B$2:$DG$512,MATCH(NDPMS!X$1,Raw!$B$1:$DG$1,0),0)</f>
        <v>0</v>
      </c>
      <c r="Y109" s="49" t="e">
        <f t="shared" si="29"/>
        <v>#DIV/0!</v>
      </c>
      <c r="Z109" s="48" t="str">
        <f>VLOOKUP($A109,Raw!$B$2:$DG$512,MATCH(NDPMS!Z$1,Raw!$B$1:$DG$1,0),0)</f>
        <v>0</v>
      </c>
      <c r="AA109" s="49" t="e">
        <f t="shared" si="30"/>
        <v>#DIV/0!</v>
      </c>
      <c r="AB109" s="48" t="str">
        <f>VLOOKUP($A109,Raw!$B$2:$DG$512,MATCH(NDPMS!AB$1,Raw!$B$1:$DG$1,0),0)</f>
        <v>0</v>
      </c>
      <c r="AC109" s="13"/>
      <c r="AD109" s="47" t="e">
        <f t="shared" si="31"/>
        <v>#DIV/0!</v>
      </c>
      <c r="AE109" s="47" t="e">
        <f t="shared" si="32"/>
        <v>#DIV/0!</v>
      </c>
      <c r="AF109" s="47" t="e">
        <f t="shared" si="33"/>
        <v>#DIV/0!</v>
      </c>
      <c r="AG109" s="47" t="e">
        <f t="shared" si="34"/>
        <v>#DIV/0!</v>
      </c>
      <c r="AH109" s="47" t="e">
        <f t="shared" si="35"/>
        <v>#DIV/0!</v>
      </c>
      <c r="AI109" s="47" t="e">
        <f t="shared" si="36"/>
        <v>#DIV/0!</v>
      </c>
      <c r="AJ109" s="47" t="e">
        <f t="shared" si="37"/>
        <v>#DIV/0!</v>
      </c>
    </row>
    <row r="110" spans="1:36" x14ac:dyDescent="0.3">
      <c r="A110" s="13" t="s">
        <v>2203</v>
      </c>
      <c r="B110" s="51" t="str">
        <f>VLOOKUP($A110,Raw!$B$2:$DG$512,MATCH(NDPMS!B$1,Raw!$B$1:$DG$1,0),0)</f>
        <v>0</v>
      </c>
      <c r="C110" s="52" t="e">
        <f t="shared" si="19"/>
        <v>#DIV/0!</v>
      </c>
      <c r="D110" s="51" t="str">
        <f>VLOOKUP($A110,Raw!$B$2:$DG$512,MATCH(NDPMS!D$1,Raw!$B$1:$DG$1,0),0)</f>
        <v>0</v>
      </c>
      <c r="E110" s="52" t="e">
        <f t="shared" si="20"/>
        <v>#DIV/0!</v>
      </c>
      <c r="F110" s="51" t="str">
        <f>VLOOKUP($A110,Raw!$B$2:$DG$512,MATCH(NDPMS!F$1,Raw!$B$1:$DG$1,0),0)</f>
        <v>0</v>
      </c>
      <c r="G110" s="52" t="e">
        <f t="shared" si="21"/>
        <v>#DIV/0!</v>
      </c>
      <c r="H110" s="51" t="str">
        <f>VLOOKUP($A110,Raw!$B$2:$DG$512,MATCH(NDPMS!H$1,Raw!$B$1:$DG$1,0),0)</f>
        <v>0</v>
      </c>
      <c r="I110" s="52" t="e">
        <f t="shared" si="22"/>
        <v>#DIV/0!</v>
      </c>
      <c r="J110" s="51" t="str">
        <f>VLOOKUP($A110,Raw!$B$2:$DG$512,MATCH(NDPMS!J$1,Raw!$B$1:$DG$1,0),0)</f>
        <v>0</v>
      </c>
      <c r="K110" s="52" t="e">
        <f t="shared" si="23"/>
        <v>#DIV/0!</v>
      </c>
      <c r="L110" s="51" t="str">
        <f>VLOOKUP($A110,Raw!$B$2:$DG$512,MATCH(NDPMS!L$1,Raw!$B$1:$DG$1,0),0)</f>
        <v>0</v>
      </c>
      <c r="M110" s="52" t="e">
        <f t="shared" si="24"/>
        <v>#DIV/0!</v>
      </c>
      <c r="N110" s="51" t="str">
        <f>VLOOKUP($A110,Raw!$B$2:$DG$512,MATCH(NDPMS!N$1,Raw!$B$1:$DG$1,0),0)</f>
        <v>0</v>
      </c>
      <c r="O110" s="13"/>
      <c r="P110" s="48" t="str">
        <f>VLOOKUP($A110,Raw!$B$2:$DG$512,MATCH(NDPMS!P$1,Raw!$B$1:$DG$1,0),0)</f>
        <v>0</v>
      </c>
      <c r="Q110" s="49" t="e">
        <f t="shared" si="25"/>
        <v>#DIV/0!</v>
      </c>
      <c r="R110" s="48" t="str">
        <f>VLOOKUP($A110,Raw!$B$2:$DG$512,MATCH(NDPMS!R$1,Raw!$B$1:$DG$1,0),0)</f>
        <v>0</v>
      </c>
      <c r="S110" s="49" t="e">
        <f t="shared" si="26"/>
        <v>#DIV/0!</v>
      </c>
      <c r="T110" s="48" t="str">
        <f>VLOOKUP($A110,Raw!$B$2:$DG$512,MATCH(NDPMS!T$1,Raw!$B$1:$DG$1,0),0)</f>
        <v>0</v>
      </c>
      <c r="U110" s="49" t="e">
        <f t="shared" si="27"/>
        <v>#DIV/0!</v>
      </c>
      <c r="V110" s="48" t="str">
        <f>VLOOKUP($A110,Raw!$B$2:$DG$512,MATCH(NDPMS!V$1,Raw!$B$1:$DG$1,0),0)</f>
        <v>0</v>
      </c>
      <c r="W110" s="50" t="e">
        <f t="shared" si="28"/>
        <v>#DIV/0!</v>
      </c>
      <c r="X110" s="48" t="str">
        <f>VLOOKUP($A110,Raw!$B$2:$DG$512,MATCH(NDPMS!X$1,Raw!$B$1:$DG$1,0),0)</f>
        <v>0</v>
      </c>
      <c r="Y110" s="49" t="e">
        <f t="shared" si="29"/>
        <v>#DIV/0!</v>
      </c>
      <c r="Z110" s="48" t="str">
        <f>VLOOKUP($A110,Raw!$B$2:$DG$512,MATCH(NDPMS!Z$1,Raw!$B$1:$DG$1,0),0)</f>
        <v>0</v>
      </c>
      <c r="AA110" s="49" t="e">
        <f t="shared" si="30"/>
        <v>#DIV/0!</v>
      </c>
      <c r="AB110" s="48" t="str">
        <f>VLOOKUP($A110,Raw!$B$2:$DG$512,MATCH(NDPMS!AB$1,Raw!$B$1:$DG$1,0),0)</f>
        <v>0</v>
      </c>
      <c r="AC110" s="13"/>
      <c r="AD110" s="47" t="e">
        <f t="shared" si="31"/>
        <v>#DIV/0!</v>
      </c>
      <c r="AE110" s="47" t="e">
        <f t="shared" si="32"/>
        <v>#DIV/0!</v>
      </c>
      <c r="AF110" s="47" t="e">
        <f t="shared" si="33"/>
        <v>#DIV/0!</v>
      </c>
      <c r="AG110" s="47" t="e">
        <f t="shared" si="34"/>
        <v>#DIV/0!</v>
      </c>
      <c r="AH110" s="47" t="e">
        <f t="shared" si="35"/>
        <v>#DIV/0!</v>
      </c>
      <c r="AI110" s="47" t="e">
        <f t="shared" si="36"/>
        <v>#DIV/0!</v>
      </c>
      <c r="AJ110" s="47" t="e">
        <f t="shared" si="37"/>
        <v>#DIV/0!</v>
      </c>
    </row>
    <row r="111" spans="1:36" x14ac:dyDescent="0.3">
      <c r="A111" s="13" t="s">
        <v>2218</v>
      </c>
      <c r="B111" s="51" t="str">
        <f>VLOOKUP($A111,Raw!$B$2:$DG$512,MATCH(NDPMS!B$1,Raw!$B$1:$DG$1,0),0)</f>
        <v>0</v>
      </c>
      <c r="C111" s="52" t="e">
        <f t="shared" si="19"/>
        <v>#DIV/0!</v>
      </c>
      <c r="D111" s="51" t="str">
        <f>VLOOKUP($A111,Raw!$B$2:$DG$512,MATCH(NDPMS!D$1,Raw!$B$1:$DG$1,0),0)</f>
        <v>0</v>
      </c>
      <c r="E111" s="52" t="e">
        <f t="shared" si="20"/>
        <v>#DIV/0!</v>
      </c>
      <c r="F111" s="51" t="str">
        <f>VLOOKUP($A111,Raw!$B$2:$DG$512,MATCH(NDPMS!F$1,Raw!$B$1:$DG$1,0),0)</f>
        <v>0</v>
      </c>
      <c r="G111" s="52" t="e">
        <f t="shared" si="21"/>
        <v>#DIV/0!</v>
      </c>
      <c r="H111" s="51" t="str">
        <f>VLOOKUP($A111,Raw!$B$2:$DG$512,MATCH(NDPMS!H$1,Raw!$B$1:$DG$1,0),0)</f>
        <v>0</v>
      </c>
      <c r="I111" s="52" t="e">
        <f t="shared" si="22"/>
        <v>#DIV/0!</v>
      </c>
      <c r="J111" s="51" t="str">
        <f>VLOOKUP($A111,Raw!$B$2:$DG$512,MATCH(NDPMS!J$1,Raw!$B$1:$DG$1,0),0)</f>
        <v>0</v>
      </c>
      <c r="K111" s="52" t="e">
        <f t="shared" si="23"/>
        <v>#DIV/0!</v>
      </c>
      <c r="L111" s="51" t="str">
        <f>VLOOKUP($A111,Raw!$B$2:$DG$512,MATCH(NDPMS!L$1,Raw!$B$1:$DG$1,0),0)</f>
        <v>0</v>
      </c>
      <c r="M111" s="52" t="e">
        <f t="shared" si="24"/>
        <v>#DIV/0!</v>
      </c>
      <c r="N111" s="51" t="str">
        <f>VLOOKUP($A111,Raw!$B$2:$DG$512,MATCH(NDPMS!N$1,Raw!$B$1:$DG$1,0),0)</f>
        <v>0</v>
      </c>
      <c r="O111" s="13"/>
      <c r="P111" s="48" t="str">
        <f>VLOOKUP($A111,Raw!$B$2:$DG$512,MATCH(NDPMS!P$1,Raw!$B$1:$DG$1,0),0)</f>
        <v>0</v>
      </c>
      <c r="Q111" s="49" t="e">
        <f t="shared" si="25"/>
        <v>#DIV/0!</v>
      </c>
      <c r="R111" s="48" t="str">
        <f>VLOOKUP($A111,Raw!$B$2:$DG$512,MATCH(NDPMS!R$1,Raw!$B$1:$DG$1,0),0)</f>
        <v>0</v>
      </c>
      <c r="S111" s="49" t="e">
        <f t="shared" si="26"/>
        <v>#DIV/0!</v>
      </c>
      <c r="T111" s="48" t="str">
        <f>VLOOKUP($A111,Raw!$B$2:$DG$512,MATCH(NDPMS!T$1,Raw!$B$1:$DG$1,0),0)</f>
        <v>0</v>
      </c>
      <c r="U111" s="49" t="e">
        <f t="shared" si="27"/>
        <v>#DIV/0!</v>
      </c>
      <c r="V111" s="48" t="str">
        <f>VLOOKUP($A111,Raw!$B$2:$DG$512,MATCH(NDPMS!V$1,Raw!$B$1:$DG$1,0),0)</f>
        <v>0</v>
      </c>
      <c r="W111" s="50" t="e">
        <f t="shared" si="28"/>
        <v>#DIV/0!</v>
      </c>
      <c r="X111" s="48" t="str">
        <f>VLOOKUP($A111,Raw!$B$2:$DG$512,MATCH(NDPMS!X$1,Raw!$B$1:$DG$1,0),0)</f>
        <v>0</v>
      </c>
      <c r="Y111" s="49" t="e">
        <f t="shared" si="29"/>
        <v>#DIV/0!</v>
      </c>
      <c r="Z111" s="48" t="str">
        <f>VLOOKUP($A111,Raw!$B$2:$DG$512,MATCH(NDPMS!Z$1,Raw!$B$1:$DG$1,0),0)</f>
        <v>0</v>
      </c>
      <c r="AA111" s="49" t="e">
        <f t="shared" si="30"/>
        <v>#DIV/0!</v>
      </c>
      <c r="AB111" s="48" t="str">
        <f>VLOOKUP($A111,Raw!$B$2:$DG$512,MATCH(NDPMS!AB$1,Raw!$B$1:$DG$1,0),0)</f>
        <v>0</v>
      </c>
      <c r="AC111" s="13"/>
      <c r="AD111" s="47" t="e">
        <f t="shared" si="31"/>
        <v>#DIV/0!</v>
      </c>
      <c r="AE111" s="47" t="e">
        <f t="shared" si="32"/>
        <v>#DIV/0!</v>
      </c>
      <c r="AF111" s="47" t="e">
        <f t="shared" si="33"/>
        <v>#DIV/0!</v>
      </c>
      <c r="AG111" s="47" t="e">
        <f t="shared" si="34"/>
        <v>#DIV/0!</v>
      </c>
      <c r="AH111" s="47" t="e">
        <f t="shared" si="35"/>
        <v>#DIV/0!</v>
      </c>
      <c r="AI111" s="47" t="e">
        <f t="shared" si="36"/>
        <v>#DIV/0!</v>
      </c>
      <c r="AJ111" s="47" t="e">
        <f t="shared" si="37"/>
        <v>#DIV/0!</v>
      </c>
    </row>
    <row r="112" spans="1:36" x14ac:dyDescent="0.3">
      <c r="A112" s="13" t="s">
        <v>2228</v>
      </c>
      <c r="B112" s="51" t="str">
        <f>VLOOKUP($A112,Raw!$B$2:$DG$512,MATCH(NDPMS!B$1,Raw!$B$1:$DG$1,0),0)</f>
        <v>0</v>
      </c>
      <c r="C112" s="52" t="e">
        <f t="shared" si="19"/>
        <v>#DIV/0!</v>
      </c>
      <c r="D112" s="51" t="str">
        <f>VLOOKUP($A112,Raw!$B$2:$DG$512,MATCH(NDPMS!D$1,Raw!$B$1:$DG$1,0),0)</f>
        <v>0</v>
      </c>
      <c r="E112" s="52" t="e">
        <f t="shared" si="20"/>
        <v>#DIV/0!</v>
      </c>
      <c r="F112" s="51" t="str">
        <f>VLOOKUP($A112,Raw!$B$2:$DG$512,MATCH(NDPMS!F$1,Raw!$B$1:$DG$1,0),0)</f>
        <v>0</v>
      </c>
      <c r="G112" s="52" t="e">
        <f t="shared" si="21"/>
        <v>#DIV/0!</v>
      </c>
      <c r="H112" s="51" t="str">
        <f>VLOOKUP($A112,Raw!$B$2:$DG$512,MATCH(NDPMS!H$1,Raw!$B$1:$DG$1,0),0)</f>
        <v>0</v>
      </c>
      <c r="I112" s="52" t="e">
        <f t="shared" si="22"/>
        <v>#DIV/0!</v>
      </c>
      <c r="J112" s="51" t="str">
        <f>VLOOKUP($A112,Raw!$B$2:$DG$512,MATCH(NDPMS!J$1,Raw!$B$1:$DG$1,0),0)</f>
        <v>0</v>
      </c>
      <c r="K112" s="52" t="e">
        <f t="shared" si="23"/>
        <v>#DIV/0!</v>
      </c>
      <c r="L112" s="51" t="str">
        <f>VLOOKUP($A112,Raw!$B$2:$DG$512,MATCH(NDPMS!L$1,Raw!$B$1:$DG$1,0),0)</f>
        <v>0</v>
      </c>
      <c r="M112" s="52" t="e">
        <f t="shared" si="24"/>
        <v>#DIV/0!</v>
      </c>
      <c r="N112" s="51" t="str">
        <f>VLOOKUP($A112,Raw!$B$2:$DG$512,MATCH(NDPMS!N$1,Raw!$B$1:$DG$1,0),0)</f>
        <v>0</v>
      </c>
      <c r="O112" s="13"/>
      <c r="P112" s="48" t="str">
        <f>VLOOKUP($A112,Raw!$B$2:$DG$512,MATCH(NDPMS!P$1,Raw!$B$1:$DG$1,0),0)</f>
        <v>0</v>
      </c>
      <c r="Q112" s="49" t="e">
        <f t="shared" si="25"/>
        <v>#DIV/0!</v>
      </c>
      <c r="R112" s="48" t="str">
        <f>VLOOKUP($A112,Raw!$B$2:$DG$512,MATCH(NDPMS!R$1,Raw!$B$1:$DG$1,0),0)</f>
        <v>0</v>
      </c>
      <c r="S112" s="49" t="e">
        <f t="shared" si="26"/>
        <v>#DIV/0!</v>
      </c>
      <c r="T112" s="48" t="str">
        <f>VLOOKUP($A112,Raw!$B$2:$DG$512,MATCH(NDPMS!T$1,Raw!$B$1:$DG$1,0),0)</f>
        <v>0</v>
      </c>
      <c r="U112" s="49" t="e">
        <f t="shared" si="27"/>
        <v>#DIV/0!</v>
      </c>
      <c r="V112" s="48" t="str">
        <f>VLOOKUP($A112,Raw!$B$2:$DG$512,MATCH(NDPMS!V$1,Raw!$B$1:$DG$1,0),0)</f>
        <v>0</v>
      </c>
      <c r="W112" s="50" t="e">
        <f t="shared" si="28"/>
        <v>#DIV/0!</v>
      </c>
      <c r="X112" s="48" t="str">
        <f>VLOOKUP($A112,Raw!$B$2:$DG$512,MATCH(NDPMS!X$1,Raw!$B$1:$DG$1,0),0)</f>
        <v>0</v>
      </c>
      <c r="Y112" s="49" t="e">
        <f t="shared" si="29"/>
        <v>#DIV/0!</v>
      </c>
      <c r="Z112" s="48" t="str">
        <f>VLOOKUP($A112,Raw!$B$2:$DG$512,MATCH(NDPMS!Z$1,Raw!$B$1:$DG$1,0),0)</f>
        <v>0</v>
      </c>
      <c r="AA112" s="49" t="e">
        <f t="shared" si="30"/>
        <v>#DIV/0!</v>
      </c>
      <c r="AB112" s="48" t="str">
        <f>VLOOKUP($A112,Raw!$B$2:$DG$512,MATCH(NDPMS!AB$1,Raw!$B$1:$DG$1,0),0)</f>
        <v>0</v>
      </c>
      <c r="AC112" s="13"/>
      <c r="AD112" s="47" t="e">
        <f t="shared" si="31"/>
        <v>#DIV/0!</v>
      </c>
      <c r="AE112" s="47" t="e">
        <f t="shared" si="32"/>
        <v>#DIV/0!</v>
      </c>
      <c r="AF112" s="47" t="e">
        <f t="shared" si="33"/>
        <v>#DIV/0!</v>
      </c>
      <c r="AG112" s="47" t="e">
        <f t="shared" si="34"/>
        <v>#DIV/0!</v>
      </c>
      <c r="AH112" s="47" t="e">
        <f t="shared" si="35"/>
        <v>#DIV/0!</v>
      </c>
      <c r="AI112" s="47" t="e">
        <f t="shared" si="36"/>
        <v>#DIV/0!</v>
      </c>
      <c r="AJ112" s="47" t="e">
        <f t="shared" si="37"/>
        <v>#DIV/0!</v>
      </c>
    </row>
    <row r="113" spans="1:36" x14ac:dyDescent="0.3">
      <c r="A113" s="13" t="s">
        <v>2254</v>
      </c>
      <c r="B113" s="51" t="str">
        <f>VLOOKUP($A113,Raw!$B$2:$DG$512,MATCH(NDPMS!B$1,Raw!$B$1:$DG$1,0),0)</f>
        <v>0</v>
      </c>
      <c r="C113" s="52" t="e">
        <f t="shared" si="19"/>
        <v>#DIV/0!</v>
      </c>
      <c r="D113" s="51" t="str">
        <f>VLOOKUP($A113,Raw!$B$2:$DG$512,MATCH(NDPMS!D$1,Raw!$B$1:$DG$1,0),0)</f>
        <v>0</v>
      </c>
      <c r="E113" s="52" t="e">
        <f t="shared" si="20"/>
        <v>#DIV/0!</v>
      </c>
      <c r="F113" s="51" t="str">
        <f>VLOOKUP($A113,Raw!$B$2:$DG$512,MATCH(NDPMS!F$1,Raw!$B$1:$DG$1,0),0)</f>
        <v>0</v>
      </c>
      <c r="G113" s="52" t="e">
        <f t="shared" si="21"/>
        <v>#DIV/0!</v>
      </c>
      <c r="H113" s="51" t="str">
        <f>VLOOKUP($A113,Raw!$B$2:$DG$512,MATCH(NDPMS!H$1,Raw!$B$1:$DG$1,0),0)</f>
        <v>0</v>
      </c>
      <c r="I113" s="52" t="e">
        <f t="shared" si="22"/>
        <v>#DIV/0!</v>
      </c>
      <c r="J113" s="51" t="str">
        <f>VLOOKUP($A113,Raw!$B$2:$DG$512,MATCH(NDPMS!J$1,Raw!$B$1:$DG$1,0),0)</f>
        <v>0</v>
      </c>
      <c r="K113" s="52" t="e">
        <f t="shared" si="23"/>
        <v>#DIV/0!</v>
      </c>
      <c r="L113" s="51" t="str">
        <f>VLOOKUP($A113,Raw!$B$2:$DG$512,MATCH(NDPMS!L$1,Raw!$B$1:$DG$1,0),0)</f>
        <v>0</v>
      </c>
      <c r="M113" s="52" t="e">
        <f t="shared" si="24"/>
        <v>#DIV/0!</v>
      </c>
      <c r="N113" s="51" t="str">
        <f>VLOOKUP($A113,Raw!$B$2:$DG$512,MATCH(NDPMS!N$1,Raw!$B$1:$DG$1,0),0)</f>
        <v>0</v>
      </c>
      <c r="O113" s="13"/>
      <c r="P113" s="48" t="str">
        <f>VLOOKUP($A113,Raw!$B$2:$DG$512,MATCH(NDPMS!P$1,Raw!$B$1:$DG$1,0),0)</f>
        <v>0</v>
      </c>
      <c r="Q113" s="49" t="e">
        <f t="shared" si="25"/>
        <v>#DIV/0!</v>
      </c>
      <c r="R113" s="48" t="str">
        <f>VLOOKUP($A113,Raw!$B$2:$DG$512,MATCH(NDPMS!R$1,Raw!$B$1:$DG$1,0),0)</f>
        <v>0</v>
      </c>
      <c r="S113" s="49" t="e">
        <f t="shared" si="26"/>
        <v>#DIV/0!</v>
      </c>
      <c r="T113" s="48" t="str">
        <f>VLOOKUP($A113,Raw!$B$2:$DG$512,MATCH(NDPMS!T$1,Raw!$B$1:$DG$1,0),0)</f>
        <v>0</v>
      </c>
      <c r="U113" s="49" t="e">
        <f t="shared" si="27"/>
        <v>#DIV/0!</v>
      </c>
      <c r="V113" s="48" t="str">
        <f>VLOOKUP($A113,Raw!$B$2:$DG$512,MATCH(NDPMS!V$1,Raw!$B$1:$DG$1,0),0)</f>
        <v>0</v>
      </c>
      <c r="W113" s="50" t="e">
        <f t="shared" si="28"/>
        <v>#DIV/0!</v>
      </c>
      <c r="X113" s="48" t="str">
        <f>VLOOKUP($A113,Raw!$B$2:$DG$512,MATCH(NDPMS!X$1,Raw!$B$1:$DG$1,0),0)</f>
        <v>0</v>
      </c>
      <c r="Y113" s="49" t="e">
        <f t="shared" si="29"/>
        <v>#DIV/0!</v>
      </c>
      <c r="Z113" s="48" t="str">
        <f>VLOOKUP($A113,Raw!$B$2:$DG$512,MATCH(NDPMS!Z$1,Raw!$B$1:$DG$1,0),0)</f>
        <v>0</v>
      </c>
      <c r="AA113" s="49" t="e">
        <f t="shared" si="30"/>
        <v>#DIV/0!</v>
      </c>
      <c r="AB113" s="48" t="str">
        <f>VLOOKUP($A113,Raw!$B$2:$DG$512,MATCH(NDPMS!AB$1,Raw!$B$1:$DG$1,0),0)</f>
        <v>0</v>
      </c>
      <c r="AC113" s="13"/>
      <c r="AD113" s="47" t="e">
        <f t="shared" si="31"/>
        <v>#DIV/0!</v>
      </c>
      <c r="AE113" s="47" t="e">
        <f t="shared" si="32"/>
        <v>#DIV/0!</v>
      </c>
      <c r="AF113" s="47" t="e">
        <f t="shared" si="33"/>
        <v>#DIV/0!</v>
      </c>
      <c r="AG113" s="47" t="e">
        <f t="shared" si="34"/>
        <v>#DIV/0!</v>
      </c>
      <c r="AH113" s="47" t="e">
        <f t="shared" si="35"/>
        <v>#DIV/0!</v>
      </c>
      <c r="AI113" s="47" t="e">
        <f t="shared" si="36"/>
        <v>#DIV/0!</v>
      </c>
      <c r="AJ113" s="47" t="e">
        <f t="shared" si="37"/>
        <v>#DIV/0!</v>
      </c>
    </row>
    <row r="114" spans="1:36" x14ac:dyDescent="0.3">
      <c r="A114" s="13" t="s">
        <v>2267</v>
      </c>
      <c r="B114" s="51" t="str">
        <f>VLOOKUP($A114,Raw!$B$2:$DG$512,MATCH(NDPMS!B$1,Raw!$B$1:$DG$1,0),0)</f>
        <v>0</v>
      </c>
      <c r="C114" s="52" t="e">
        <f t="shared" si="19"/>
        <v>#DIV/0!</v>
      </c>
      <c r="D114" s="51" t="str">
        <f>VLOOKUP($A114,Raw!$B$2:$DG$512,MATCH(NDPMS!D$1,Raw!$B$1:$DG$1,0),0)</f>
        <v>0</v>
      </c>
      <c r="E114" s="52" t="e">
        <f t="shared" si="20"/>
        <v>#DIV/0!</v>
      </c>
      <c r="F114" s="51" t="str">
        <f>VLOOKUP($A114,Raw!$B$2:$DG$512,MATCH(NDPMS!F$1,Raw!$B$1:$DG$1,0),0)</f>
        <v>0</v>
      </c>
      <c r="G114" s="52" t="e">
        <f t="shared" si="21"/>
        <v>#DIV/0!</v>
      </c>
      <c r="H114" s="51" t="str">
        <f>VLOOKUP($A114,Raw!$B$2:$DG$512,MATCH(NDPMS!H$1,Raw!$B$1:$DG$1,0),0)</f>
        <v>0</v>
      </c>
      <c r="I114" s="52" t="e">
        <f t="shared" si="22"/>
        <v>#DIV/0!</v>
      </c>
      <c r="J114" s="51" t="str">
        <f>VLOOKUP($A114,Raw!$B$2:$DG$512,MATCH(NDPMS!J$1,Raw!$B$1:$DG$1,0),0)</f>
        <v>0</v>
      </c>
      <c r="K114" s="52" t="e">
        <f t="shared" si="23"/>
        <v>#DIV/0!</v>
      </c>
      <c r="L114" s="51" t="str">
        <f>VLOOKUP($A114,Raw!$B$2:$DG$512,MATCH(NDPMS!L$1,Raw!$B$1:$DG$1,0),0)</f>
        <v>0</v>
      </c>
      <c r="M114" s="52" t="e">
        <f t="shared" si="24"/>
        <v>#DIV/0!</v>
      </c>
      <c r="N114" s="51" t="str">
        <f>VLOOKUP($A114,Raw!$B$2:$DG$512,MATCH(NDPMS!N$1,Raw!$B$1:$DG$1,0),0)</f>
        <v>0</v>
      </c>
      <c r="O114" s="13"/>
      <c r="P114" s="48" t="str">
        <f>VLOOKUP($A114,Raw!$B$2:$DG$512,MATCH(NDPMS!P$1,Raw!$B$1:$DG$1,0),0)</f>
        <v>0</v>
      </c>
      <c r="Q114" s="49" t="e">
        <f t="shared" si="25"/>
        <v>#DIV/0!</v>
      </c>
      <c r="R114" s="48" t="str">
        <f>VLOOKUP($A114,Raw!$B$2:$DG$512,MATCH(NDPMS!R$1,Raw!$B$1:$DG$1,0),0)</f>
        <v>0</v>
      </c>
      <c r="S114" s="49" t="e">
        <f t="shared" si="26"/>
        <v>#DIV/0!</v>
      </c>
      <c r="T114" s="48" t="str">
        <f>VLOOKUP($A114,Raw!$B$2:$DG$512,MATCH(NDPMS!T$1,Raw!$B$1:$DG$1,0),0)</f>
        <v>0</v>
      </c>
      <c r="U114" s="49" t="e">
        <f t="shared" si="27"/>
        <v>#DIV/0!</v>
      </c>
      <c r="V114" s="48" t="str">
        <f>VLOOKUP($A114,Raw!$B$2:$DG$512,MATCH(NDPMS!V$1,Raw!$B$1:$DG$1,0),0)</f>
        <v>0</v>
      </c>
      <c r="W114" s="50" t="e">
        <f t="shared" si="28"/>
        <v>#DIV/0!</v>
      </c>
      <c r="X114" s="48" t="str">
        <f>VLOOKUP($A114,Raw!$B$2:$DG$512,MATCH(NDPMS!X$1,Raw!$B$1:$DG$1,0),0)</f>
        <v>0</v>
      </c>
      <c r="Y114" s="49" t="e">
        <f t="shared" si="29"/>
        <v>#DIV/0!</v>
      </c>
      <c r="Z114" s="48" t="str">
        <f>VLOOKUP($A114,Raw!$B$2:$DG$512,MATCH(NDPMS!Z$1,Raw!$B$1:$DG$1,0),0)</f>
        <v>0</v>
      </c>
      <c r="AA114" s="49" t="e">
        <f t="shared" si="30"/>
        <v>#DIV/0!</v>
      </c>
      <c r="AB114" s="48" t="str">
        <f>VLOOKUP($A114,Raw!$B$2:$DG$512,MATCH(NDPMS!AB$1,Raw!$B$1:$DG$1,0),0)</f>
        <v>0</v>
      </c>
      <c r="AC114" s="13"/>
      <c r="AD114" s="47" t="e">
        <f t="shared" si="31"/>
        <v>#DIV/0!</v>
      </c>
      <c r="AE114" s="47" t="e">
        <f t="shared" si="32"/>
        <v>#DIV/0!</v>
      </c>
      <c r="AF114" s="47" t="e">
        <f t="shared" si="33"/>
        <v>#DIV/0!</v>
      </c>
      <c r="AG114" s="47" t="e">
        <f t="shared" si="34"/>
        <v>#DIV/0!</v>
      </c>
      <c r="AH114" s="47" t="e">
        <f t="shared" si="35"/>
        <v>#DIV/0!</v>
      </c>
      <c r="AI114" s="47" t="e">
        <f t="shared" si="36"/>
        <v>#DIV/0!</v>
      </c>
      <c r="AJ114" s="47" t="e">
        <f t="shared" si="37"/>
        <v>#DIV/0!</v>
      </c>
    </row>
    <row r="115" spans="1:36" x14ac:dyDescent="0.3">
      <c r="A115" s="13" t="s">
        <v>2274</v>
      </c>
      <c r="B115" s="51" t="str">
        <f>VLOOKUP($A115,Raw!$B$2:$DG$512,MATCH(NDPMS!B$1,Raw!$B$1:$DG$1,0),0)</f>
        <v>0</v>
      </c>
      <c r="C115" s="52" t="e">
        <f t="shared" si="19"/>
        <v>#DIV/0!</v>
      </c>
      <c r="D115" s="51" t="str">
        <f>VLOOKUP($A115,Raw!$B$2:$DG$512,MATCH(NDPMS!D$1,Raw!$B$1:$DG$1,0),0)</f>
        <v>0</v>
      </c>
      <c r="E115" s="52" t="e">
        <f t="shared" si="20"/>
        <v>#DIV/0!</v>
      </c>
      <c r="F115" s="51" t="str">
        <f>VLOOKUP($A115,Raw!$B$2:$DG$512,MATCH(NDPMS!F$1,Raw!$B$1:$DG$1,0),0)</f>
        <v>0</v>
      </c>
      <c r="G115" s="52" t="e">
        <f t="shared" si="21"/>
        <v>#DIV/0!</v>
      </c>
      <c r="H115" s="51" t="str">
        <f>VLOOKUP($A115,Raw!$B$2:$DG$512,MATCH(NDPMS!H$1,Raw!$B$1:$DG$1,0),0)</f>
        <v>0</v>
      </c>
      <c r="I115" s="52" t="e">
        <f t="shared" si="22"/>
        <v>#DIV/0!</v>
      </c>
      <c r="J115" s="51" t="str">
        <f>VLOOKUP($A115,Raw!$B$2:$DG$512,MATCH(NDPMS!J$1,Raw!$B$1:$DG$1,0),0)</f>
        <v>0</v>
      </c>
      <c r="K115" s="52" t="e">
        <f t="shared" si="23"/>
        <v>#DIV/0!</v>
      </c>
      <c r="L115" s="51" t="str">
        <f>VLOOKUP($A115,Raw!$B$2:$DG$512,MATCH(NDPMS!L$1,Raw!$B$1:$DG$1,0),0)</f>
        <v>0</v>
      </c>
      <c r="M115" s="52" t="e">
        <f t="shared" si="24"/>
        <v>#DIV/0!</v>
      </c>
      <c r="N115" s="51" t="str">
        <f>VLOOKUP($A115,Raw!$B$2:$DG$512,MATCH(NDPMS!N$1,Raw!$B$1:$DG$1,0),0)</f>
        <v>0</v>
      </c>
      <c r="O115" s="13"/>
      <c r="P115" s="48" t="str">
        <f>VLOOKUP($A115,Raw!$B$2:$DG$512,MATCH(NDPMS!P$1,Raw!$B$1:$DG$1,0),0)</f>
        <v>0</v>
      </c>
      <c r="Q115" s="49" t="e">
        <f t="shared" si="25"/>
        <v>#DIV/0!</v>
      </c>
      <c r="R115" s="48" t="str">
        <f>VLOOKUP($A115,Raw!$B$2:$DG$512,MATCH(NDPMS!R$1,Raw!$B$1:$DG$1,0),0)</f>
        <v>0</v>
      </c>
      <c r="S115" s="49" t="e">
        <f t="shared" si="26"/>
        <v>#DIV/0!</v>
      </c>
      <c r="T115" s="48" t="str">
        <f>VLOOKUP($A115,Raw!$B$2:$DG$512,MATCH(NDPMS!T$1,Raw!$B$1:$DG$1,0),0)</f>
        <v>0</v>
      </c>
      <c r="U115" s="49" t="e">
        <f t="shared" si="27"/>
        <v>#DIV/0!</v>
      </c>
      <c r="V115" s="48" t="str">
        <f>VLOOKUP($A115,Raw!$B$2:$DG$512,MATCH(NDPMS!V$1,Raw!$B$1:$DG$1,0),0)</f>
        <v>0</v>
      </c>
      <c r="W115" s="50" t="e">
        <f t="shared" si="28"/>
        <v>#DIV/0!</v>
      </c>
      <c r="X115" s="48" t="str">
        <f>VLOOKUP($A115,Raw!$B$2:$DG$512,MATCH(NDPMS!X$1,Raw!$B$1:$DG$1,0),0)</f>
        <v>0</v>
      </c>
      <c r="Y115" s="49" t="e">
        <f t="shared" si="29"/>
        <v>#DIV/0!</v>
      </c>
      <c r="Z115" s="48" t="str">
        <f>VLOOKUP($A115,Raw!$B$2:$DG$512,MATCH(NDPMS!Z$1,Raw!$B$1:$DG$1,0),0)</f>
        <v>0</v>
      </c>
      <c r="AA115" s="49" t="e">
        <f t="shared" si="30"/>
        <v>#DIV/0!</v>
      </c>
      <c r="AB115" s="48" t="str">
        <f>VLOOKUP($A115,Raw!$B$2:$DG$512,MATCH(NDPMS!AB$1,Raw!$B$1:$DG$1,0),0)</f>
        <v>0</v>
      </c>
      <c r="AC115" s="13"/>
      <c r="AD115" s="47" t="e">
        <f t="shared" si="31"/>
        <v>#DIV/0!</v>
      </c>
      <c r="AE115" s="47" t="e">
        <f t="shared" si="32"/>
        <v>#DIV/0!</v>
      </c>
      <c r="AF115" s="47" t="e">
        <f t="shared" si="33"/>
        <v>#DIV/0!</v>
      </c>
      <c r="AG115" s="47" t="e">
        <f t="shared" si="34"/>
        <v>#DIV/0!</v>
      </c>
      <c r="AH115" s="47" t="e">
        <f t="shared" si="35"/>
        <v>#DIV/0!</v>
      </c>
      <c r="AI115" s="47" t="e">
        <f t="shared" si="36"/>
        <v>#DIV/0!</v>
      </c>
      <c r="AJ115" s="47" t="e">
        <f t="shared" si="37"/>
        <v>#DIV/0!</v>
      </c>
    </row>
    <row r="116" spans="1:36" x14ac:dyDescent="0.3">
      <c r="A116" s="13" t="s">
        <v>2297</v>
      </c>
      <c r="B116" s="51" t="str">
        <f>VLOOKUP($A116,Raw!$B$2:$DG$512,MATCH(NDPMS!B$1,Raw!$B$1:$DG$1,0),0)</f>
        <v>0</v>
      </c>
      <c r="C116" s="52" t="e">
        <f t="shared" si="19"/>
        <v>#DIV/0!</v>
      </c>
      <c r="D116" s="51" t="str">
        <f>VLOOKUP($A116,Raw!$B$2:$DG$512,MATCH(NDPMS!D$1,Raw!$B$1:$DG$1,0),0)</f>
        <v>0</v>
      </c>
      <c r="E116" s="52" t="e">
        <f t="shared" si="20"/>
        <v>#DIV/0!</v>
      </c>
      <c r="F116" s="51" t="str">
        <f>VLOOKUP($A116,Raw!$B$2:$DG$512,MATCH(NDPMS!F$1,Raw!$B$1:$DG$1,0),0)</f>
        <v>0</v>
      </c>
      <c r="G116" s="52" t="e">
        <f t="shared" si="21"/>
        <v>#DIV/0!</v>
      </c>
      <c r="H116" s="51" t="str">
        <f>VLOOKUP($A116,Raw!$B$2:$DG$512,MATCH(NDPMS!H$1,Raw!$B$1:$DG$1,0),0)</f>
        <v>0</v>
      </c>
      <c r="I116" s="52" t="e">
        <f t="shared" si="22"/>
        <v>#DIV/0!</v>
      </c>
      <c r="J116" s="51" t="str">
        <f>VLOOKUP($A116,Raw!$B$2:$DG$512,MATCH(NDPMS!J$1,Raw!$B$1:$DG$1,0),0)</f>
        <v>0</v>
      </c>
      <c r="K116" s="52" t="e">
        <f t="shared" si="23"/>
        <v>#DIV/0!</v>
      </c>
      <c r="L116" s="51" t="str">
        <f>VLOOKUP($A116,Raw!$B$2:$DG$512,MATCH(NDPMS!L$1,Raw!$B$1:$DG$1,0),0)</f>
        <v>0</v>
      </c>
      <c r="M116" s="52" t="e">
        <f t="shared" si="24"/>
        <v>#DIV/0!</v>
      </c>
      <c r="N116" s="51" t="str">
        <f>VLOOKUP($A116,Raw!$B$2:$DG$512,MATCH(NDPMS!N$1,Raw!$B$1:$DG$1,0),0)</f>
        <v>0</v>
      </c>
      <c r="O116" s="13"/>
      <c r="P116" s="48" t="str">
        <f>VLOOKUP($A116,Raw!$B$2:$DG$512,MATCH(NDPMS!P$1,Raw!$B$1:$DG$1,0),0)</f>
        <v>0</v>
      </c>
      <c r="Q116" s="49" t="e">
        <f t="shared" si="25"/>
        <v>#DIV/0!</v>
      </c>
      <c r="R116" s="48" t="str">
        <f>VLOOKUP($A116,Raw!$B$2:$DG$512,MATCH(NDPMS!R$1,Raw!$B$1:$DG$1,0),0)</f>
        <v>0</v>
      </c>
      <c r="S116" s="49" t="e">
        <f t="shared" si="26"/>
        <v>#DIV/0!</v>
      </c>
      <c r="T116" s="48" t="str">
        <f>VLOOKUP($A116,Raw!$B$2:$DG$512,MATCH(NDPMS!T$1,Raw!$B$1:$DG$1,0),0)</f>
        <v>0</v>
      </c>
      <c r="U116" s="49" t="e">
        <f t="shared" si="27"/>
        <v>#DIV/0!</v>
      </c>
      <c r="V116" s="48" t="str">
        <f>VLOOKUP($A116,Raw!$B$2:$DG$512,MATCH(NDPMS!V$1,Raw!$B$1:$DG$1,0),0)</f>
        <v>0</v>
      </c>
      <c r="W116" s="50" t="e">
        <f t="shared" si="28"/>
        <v>#DIV/0!</v>
      </c>
      <c r="X116" s="48" t="str">
        <f>VLOOKUP($A116,Raw!$B$2:$DG$512,MATCH(NDPMS!X$1,Raw!$B$1:$DG$1,0),0)</f>
        <v>0</v>
      </c>
      <c r="Y116" s="49" t="e">
        <f t="shared" si="29"/>
        <v>#DIV/0!</v>
      </c>
      <c r="Z116" s="48" t="str">
        <f>VLOOKUP($A116,Raw!$B$2:$DG$512,MATCH(NDPMS!Z$1,Raw!$B$1:$DG$1,0),0)</f>
        <v>0</v>
      </c>
      <c r="AA116" s="49" t="e">
        <f t="shared" si="30"/>
        <v>#DIV/0!</v>
      </c>
      <c r="AB116" s="48" t="str">
        <f>VLOOKUP($A116,Raw!$B$2:$DG$512,MATCH(NDPMS!AB$1,Raw!$B$1:$DG$1,0),0)</f>
        <v>0</v>
      </c>
      <c r="AC116" s="13"/>
      <c r="AD116" s="47" t="e">
        <f t="shared" si="31"/>
        <v>#DIV/0!</v>
      </c>
      <c r="AE116" s="47" t="e">
        <f t="shared" si="32"/>
        <v>#DIV/0!</v>
      </c>
      <c r="AF116" s="47" t="e">
        <f t="shared" si="33"/>
        <v>#DIV/0!</v>
      </c>
      <c r="AG116" s="47" t="e">
        <f t="shared" si="34"/>
        <v>#DIV/0!</v>
      </c>
      <c r="AH116" s="47" t="e">
        <f t="shared" si="35"/>
        <v>#DIV/0!</v>
      </c>
      <c r="AI116" s="47" t="e">
        <f t="shared" si="36"/>
        <v>#DIV/0!</v>
      </c>
      <c r="AJ116" s="47" t="e">
        <f t="shared" si="37"/>
        <v>#DIV/0!</v>
      </c>
    </row>
    <row r="117" spans="1:36" x14ac:dyDescent="0.3">
      <c r="A117" s="13" t="s">
        <v>2323</v>
      </c>
      <c r="B117" s="51" t="str">
        <f>VLOOKUP($A117,Raw!$B$2:$DG$512,MATCH(NDPMS!B$1,Raw!$B$1:$DG$1,0),0)</f>
        <v>0</v>
      </c>
      <c r="C117" s="52" t="e">
        <f t="shared" si="19"/>
        <v>#DIV/0!</v>
      </c>
      <c r="D117" s="51" t="str">
        <f>VLOOKUP($A117,Raw!$B$2:$DG$512,MATCH(NDPMS!D$1,Raw!$B$1:$DG$1,0),0)</f>
        <v>0</v>
      </c>
      <c r="E117" s="52" t="e">
        <f t="shared" si="20"/>
        <v>#DIV/0!</v>
      </c>
      <c r="F117" s="51" t="str">
        <f>VLOOKUP($A117,Raw!$B$2:$DG$512,MATCH(NDPMS!F$1,Raw!$B$1:$DG$1,0),0)</f>
        <v>0</v>
      </c>
      <c r="G117" s="52" t="e">
        <f t="shared" si="21"/>
        <v>#DIV/0!</v>
      </c>
      <c r="H117" s="51" t="str">
        <f>VLOOKUP($A117,Raw!$B$2:$DG$512,MATCH(NDPMS!H$1,Raw!$B$1:$DG$1,0),0)</f>
        <v>0</v>
      </c>
      <c r="I117" s="52" t="e">
        <f t="shared" si="22"/>
        <v>#DIV/0!</v>
      </c>
      <c r="J117" s="51" t="str">
        <f>VLOOKUP($A117,Raw!$B$2:$DG$512,MATCH(NDPMS!J$1,Raw!$B$1:$DG$1,0),0)</f>
        <v>0</v>
      </c>
      <c r="K117" s="52" t="e">
        <f t="shared" si="23"/>
        <v>#DIV/0!</v>
      </c>
      <c r="L117" s="51" t="str">
        <f>VLOOKUP($A117,Raw!$B$2:$DG$512,MATCH(NDPMS!L$1,Raw!$B$1:$DG$1,0),0)</f>
        <v>0</v>
      </c>
      <c r="M117" s="52" t="e">
        <f t="shared" si="24"/>
        <v>#DIV/0!</v>
      </c>
      <c r="N117" s="51" t="str">
        <f>VLOOKUP($A117,Raw!$B$2:$DG$512,MATCH(NDPMS!N$1,Raw!$B$1:$DG$1,0),0)</f>
        <v>0</v>
      </c>
      <c r="O117" s="13"/>
      <c r="P117" s="48" t="str">
        <f>VLOOKUP($A117,Raw!$B$2:$DG$512,MATCH(NDPMS!P$1,Raw!$B$1:$DG$1,0),0)</f>
        <v>0</v>
      </c>
      <c r="Q117" s="49" t="e">
        <f t="shared" si="25"/>
        <v>#DIV/0!</v>
      </c>
      <c r="R117" s="48" t="str">
        <f>VLOOKUP($A117,Raw!$B$2:$DG$512,MATCH(NDPMS!R$1,Raw!$B$1:$DG$1,0),0)</f>
        <v>0</v>
      </c>
      <c r="S117" s="49" t="e">
        <f t="shared" si="26"/>
        <v>#DIV/0!</v>
      </c>
      <c r="T117" s="48" t="str">
        <f>VLOOKUP($A117,Raw!$B$2:$DG$512,MATCH(NDPMS!T$1,Raw!$B$1:$DG$1,0),0)</f>
        <v>0</v>
      </c>
      <c r="U117" s="49" t="e">
        <f t="shared" si="27"/>
        <v>#DIV/0!</v>
      </c>
      <c r="V117" s="48" t="str">
        <f>VLOOKUP($A117,Raw!$B$2:$DG$512,MATCH(NDPMS!V$1,Raw!$B$1:$DG$1,0),0)</f>
        <v>0</v>
      </c>
      <c r="W117" s="50" t="e">
        <f t="shared" si="28"/>
        <v>#DIV/0!</v>
      </c>
      <c r="X117" s="48" t="str">
        <f>VLOOKUP($A117,Raw!$B$2:$DG$512,MATCH(NDPMS!X$1,Raw!$B$1:$DG$1,0),0)</f>
        <v>0</v>
      </c>
      <c r="Y117" s="49" t="e">
        <f t="shared" si="29"/>
        <v>#DIV/0!</v>
      </c>
      <c r="Z117" s="48" t="str">
        <f>VLOOKUP($A117,Raw!$B$2:$DG$512,MATCH(NDPMS!Z$1,Raw!$B$1:$DG$1,0),0)</f>
        <v>0</v>
      </c>
      <c r="AA117" s="49" t="e">
        <f t="shared" si="30"/>
        <v>#DIV/0!</v>
      </c>
      <c r="AB117" s="48" t="str">
        <f>VLOOKUP($A117,Raw!$B$2:$DG$512,MATCH(NDPMS!AB$1,Raw!$B$1:$DG$1,0),0)</f>
        <v>0</v>
      </c>
      <c r="AC117" s="13"/>
      <c r="AD117" s="47" t="e">
        <f t="shared" si="31"/>
        <v>#DIV/0!</v>
      </c>
      <c r="AE117" s="47" t="e">
        <f t="shared" si="32"/>
        <v>#DIV/0!</v>
      </c>
      <c r="AF117" s="47" t="e">
        <f t="shared" si="33"/>
        <v>#DIV/0!</v>
      </c>
      <c r="AG117" s="47" t="e">
        <f t="shared" si="34"/>
        <v>#DIV/0!</v>
      </c>
      <c r="AH117" s="47" t="e">
        <f t="shared" si="35"/>
        <v>#DIV/0!</v>
      </c>
      <c r="AI117" s="47" t="e">
        <f t="shared" si="36"/>
        <v>#DIV/0!</v>
      </c>
      <c r="AJ117" s="47" t="e">
        <f t="shared" si="37"/>
        <v>#DIV/0!</v>
      </c>
    </row>
    <row r="118" spans="1:36" x14ac:dyDescent="0.3">
      <c r="A118" s="13" t="s">
        <v>2339</v>
      </c>
      <c r="B118" s="51" t="str">
        <f>VLOOKUP($A118,Raw!$B$2:$DG$512,MATCH(NDPMS!B$1,Raw!$B$1:$DG$1,0),0)</f>
        <v>0</v>
      </c>
      <c r="C118" s="52">
        <f t="shared" si="19"/>
        <v>0</v>
      </c>
      <c r="D118" s="51" t="str">
        <f>VLOOKUP($A118,Raw!$B$2:$DG$512,MATCH(NDPMS!D$1,Raw!$B$1:$DG$1,0),0)</f>
        <v>0</v>
      </c>
      <c r="E118" s="52">
        <f t="shared" si="20"/>
        <v>0</v>
      </c>
      <c r="F118" s="51" t="str">
        <f>VLOOKUP($A118,Raw!$B$2:$DG$512,MATCH(NDPMS!F$1,Raw!$B$1:$DG$1,0),0)</f>
        <v>5</v>
      </c>
      <c r="G118" s="52">
        <f t="shared" si="21"/>
        <v>1</v>
      </c>
      <c r="H118" s="51" t="str">
        <f>VLOOKUP($A118,Raw!$B$2:$DG$512,MATCH(NDPMS!H$1,Raw!$B$1:$DG$1,0),0)</f>
        <v>0</v>
      </c>
      <c r="I118" s="52">
        <f t="shared" si="22"/>
        <v>0</v>
      </c>
      <c r="J118" s="51" t="str">
        <f>VLOOKUP($A118,Raw!$B$2:$DG$512,MATCH(NDPMS!J$1,Raw!$B$1:$DG$1,0),0)</f>
        <v>0</v>
      </c>
      <c r="K118" s="52">
        <f t="shared" si="23"/>
        <v>0</v>
      </c>
      <c r="L118" s="51" t="str">
        <f>VLOOKUP($A118,Raw!$B$2:$DG$512,MATCH(NDPMS!L$1,Raw!$B$1:$DG$1,0),0)</f>
        <v>0</v>
      </c>
      <c r="M118" s="52">
        <f t="shared" si="24"/>
        <v>0</v>
      </c>
      <c r="N118" s="51" t="str">
        <f>VLOOKUP($A118,Raw!$B$2:$DG$512,MATCH(NDPMS!N$1,Raw!$B$1:$DG$1,0),0)</f>
        <v>5</v>
      </c>
      <c r="O118" s="13"/>
      <c r="P118" s="48" t="str">
        <f>VLOOKUP($A118,Raw!$B$2:$DG$512,MATCH(NDPMS!P$1,Raw!$B$1:$DG$1,0),0)</f>
        <v>0</v>
      </c>
      <c r="Q118" s="49">
        <f t="shared" si="25"/>
        <v>0</v>
      </c>
      <c r="R118" s="48" t="str">
        <f>VLOOKUP($A118,Raw!$B$2:$DG$512,MATCH(NDPMS!R$1,Raw!$B$1:$DG$1,0),0)</f>
        <v>0</v>
      </c>
      <c r="S118" s="49">
        <f t="shared" si="26"/>
        <v>0</v>
      </c>
      <c r="T118" s="48" t="str">
        <f>VLOOKUP($A118,Raw!$B$2:$DG$512,MATCH(NDPMS!T$1,Raw!$B$1:$DG$1,0),0)</f>
        <v>23.16</v>
      </c>
      <c r="U118" s="49">
        <f t="shared" si="27"/>
        <v>1</v>
      </c>
      <c r="V118" s="48" t="str">
        <f>VLOOKUP($A118,Raw!$B$2:$DG$512,MATCH(NDPMS!V$1,Raw!$B$1:$DG$1,0),0)</f>
        <v>0</v>
      </c>
      <c r="W118" s="50">
        <f t="shared" si="28"/>
        <v>0</v>
      </c>
      <c r="X118" s="48" t="str">
        <f>VLOOKUP($A118,Raw!$B$2:$DG$512,MATCH(NDPMS!X$1,Raw!$B$1:$DG$1,0),0)</f>
        <v>0</v>
      </c>
      <c r="Y118" s="49">
        <f t="shared" si="29"/>
        <v>0</v>
      </c>
      <c r="Z118" s="48" t="str">
        <f>VLOOKUP($A118,Raw!$B$2:$DG$512,MATCH(NDPMS!Z$1,Raw!$B$1:$DG$1,0),0)</f>
        <v>0</v>
      </c>
      <c r="AA118" s="49">
        <f t="shared" si="30"/>
        <v>0</v>
      </c>
      <c r="AB118" s="48" t="str">
        <f>VLOOKUP($A118,Raw!$B$2:$DG$512,MATCH(NDPMS!AB$1,Raw!$B$1:$DG$1,0),0)</f>
        <v>23.16</v>
      </c>
      <c r="AC118" s="13"/>
      <c r="AD118" s="47" t="e">
        <f t="shared" si="31"/>
        <v>#DIV/0!</v>
      </c>
      <c r="AE118" s="47" t="e">
        <f t="shared" si="32"/>
        <v>#DIV/0!</v>
      </c>
      <c r="AF118" s="47">
        <f t="shared" si="33"/>
        <v>4.6319999999999997</v>
      </c>
      <c r="AG118" s="47" t="e">
        <f t="shared" si="34"/>
        <v>#DIV/0!</v>
      </c>
      <c r="AH118" s="47" t="e">
        <f t="shared" si="35"/>
        <v>#DIV/0!</v>
      </c>
      <c r="AI118" s="47" t="e">
        <f t="shared" si="36"/>
        <v>#DIV/0!</v>
      </c>
      <c r="AJ118" s="47">
        <f t="shared" si="37"/>
        <v>4.6319999999999997</v>
      </c>
    </row>
    <row r="119" spans="1:36" x14ac:dyDescent="0.3">
      <c r="A119" s="13" t="s">
        <v>2363</v>
      </c>
      <c r="B119" s="51" t="str">
        <f>VLOOKUP($A119,Raw!$B$2:$DG$512,MATCH(NDPMS!B$1,Raw!$B$1:$DG$1,0),0)</f>
        <v>0</v>
      </c>
      <c r="C119" s="52" t="e">
        <f t="shared" si="19"/>
        <v>#DIV/0!</v>
      </c>
      <c r="D119" s="51" t="str">
        <f>VLOOKUP($A119,Raw!$B$2:$DG$512,MATCH(NDPMS!D$1,Raw!$B$1:$DG$1,0),0)</f>
        <v>0</v>
      </c>
      <c r="E119" s="52" t="e">
        <f t="shared" si="20"/>
        <v>#DIV/0!</v>
      </c>
      <c r="F119" s="51" t="str">
        <f>VLOOKUP($A119,Raw!$B$2:$DG$512,MATCH(NDPMS!F$1,Raw!$B$1:$DG$1,0),0)</f>
        <v>0</v>
      </c>
      <c r="G119" s="52" t="e">
        <f t="shared" si="21"/>
        <v>#DIV/0!</v>
      </c>
      <c r="H119" s="51" t="str">
        <f>VLOOKUP($A119,Raw!$B$2:$DG$512,MATCH(NDPMS!H$1,Raw!$B$1:$DG$1,0),0)</f>
        <v>0</v>
      </c>
      <c r="I119" s="52" t="e">
        <f t="shared" si="22"/>
        <v>#DIV/0!</v>
      </c>
      <c r="J119" s="51" t="str">
        <f>VLOOKUP($A119,Raw!$B$2:$DG$512,MATCH(NDPMS!J$1,Raw!$B$1:$DG$1,0),0)</f>
        <v>0</v>
      </c>
      <c r="K119" s="52" t="e">
        <f t="shared" si="23"/>
        <v>#DIV/0!</v>
      </c>
      <c r="L119" s="51" t="str">
        <f>VLOOKUP($A119,Raw!$B$2:$DG$512,MATCH(NDPMS!L$1,Raw!$B$1:$DG$1,0),0)</f>
        <v>0</v>
      </c>
      <c r="M119" s="52" t="e">
        <f t="shared" si="24"/>
        <v>#DIV/0!</v>
      </c>
      <c r="N119" s="51" t="str">
        <f>VLOOKUP($A119,Raw!$B$2:$DG$512,MATCH(NDPMS!N$1,Raw!$B$1:$DG$1,0),0)</f>
        <v>0</v>
      </c>
      <c r="O119" s="13"/>
      <c r="P119" s="48" t="str">
        <f>VLOOKUP($A119,Raw!$B$2:$DG$512,MATCH(NDPMS!P$1,Raw!$B$1:$DG$1,0),0)</f>
        <v>0</v>
      </c>
      <c r="Q119" s="49" t="e">
        <f t="shared" si="25"/>
        <v>#DIV/0!</v>
      </c>
      <c r="R119" s="48" t="str">
        <f>VLOOKUP($A119,Raw!$B$2:$DG$512,MATCH(NDPMS!R$1,Raw!$B$1:$DG$1,0),0)</f>
        <v>0</v>
      </c>
      <c r="S119" s="49" t="e">
        <f t="shared" si="26"/>
        <v>#DIV/0!</v>
      </c>
      <c r="T119" s="48" t="str">
        <f>VLOOKUP($A119,Raw!$B$2:$DG$512,MATCH(NDPMS!T$1,Raw!$B$1:$DG$1,0),0)</f>
        <v>0</v>
      </c>
      <c r="U119" s="49" t="e">
        <f t="shared" si="27"/>
        <v>#DIV/0!</v>
      </c>
      <c r="V119" s="48" t="str">
        <f>VLOOKUP($A119,Raw!$B$2:$DG$512,MATCH(NDPMS!V$1,Raw!$B$1:$DG$1,0),0)</f>
        <v>0</v>
      </c>
      <c r="W119" s="50" t="e">
        <f t="shared" si="28"/>
        <v>#DIV/0!</v>
      </c>
      <c r="X119" s="48" t="str">
        <f>VLOOKUP($A119,Raw!$B$2:$DG$512,MATCH(NDPMS!X$1,Raw!$B$1:$DG$1,0),0)</f>
        <v>0</v>
      </c>
      <c r="Y119" s="49" t="e">
        <f t="shared" si="29"/>
        <v>#DIV/0!</v>
      </c>
      <c r="Z119" s="48" t="str">
        <f>VLOOKUP($A119,Raw!$B$2:$DG$512,MATCH(NDPMS!Z$1,Raw!$B$1:$DG$1,0),0)</f>
        <v>0</v>
      </c>
      <c r="AA119" s="49" t="e">
        <f t="shared" si="30"/>
        <v>#DIV/0!</v>
      </c>
      <c r="AB119" s="48" t="str">
        <f>VLOOKUP($A119,Raw!$B$2:$DG$512,MATCH(NDPMS!AB$1,Raw!$B$1:$DG$1,0),0)</f>
        <v>0</v>
      </c>
      <c r="AC119" s="13"/>
      <c r="AD119" s="47" t="e">
        <f t="shared" si="31"/>
        <v>#DIV/0!</v>
      </c>
      <c r="AE119" s="47" t="e">
        <f t="shared" si="32"/>
        <v>#DIV/0!</v>
      </c>
      <c r="AF119" s="47" t="e">
        <f t="shared" si="33"/>
        <v>#DIV/0!</v>
      </c>
      <c r="AG119" s="47" t="e">
        <f t="shared" si="34"/>
        <v>#DIV/0!</v>
      </c>
      <c r="AH119" s="47" t="e">
        <f t="shared" si="35"/>
        <v>#DIV/0!</v>
      </c>
      <c r="AI119" s="47" t="e">
        <f t="shared" si="36"/>
        <v>#DIV/0!</v>
      </c>
      <c r="AJ119" s="47" t="e">
        <f t="shared" si="37"/>
        <v>#DIV/0!</v>
      </c>
    </row>
    <row r="120" spans="1:36" x14ac:dyDescent="0.3">
      <c r="A120" s="13" t="s">
        <v>2371</v>
      </c>
      <c r="B120" s="51" t="str">
        <f>VLOOKUP($A120,Raw!$B$2:$DG$512,MATCH(NDPMS!B$1,Raw!$B$1:$DG$1,0),0)</f>
        <v>0</v>
      </c>
      <c r="C120" s="52" t="e">
        <f t="shared" si="19"/>
        <v>#DIV/0!</v>
      </c>
      <c r="D120" s="51" t="str">
        <f>VLOOKUP($A120,Raw!$B$2:$DG$512,MATCH(NDPMS!D$1,Raw!$B$1:$DG$1,0),0)</f>
        <v>0</v>
      </c>
      <c r="E120" s="52" t="e">
        <f t="shared" si="20"/>
        <v>#DIV/0!</v>
      </c>
      <c r="F120" s="51" t="str">
        <f>VLOOKUP($A120,Raw!$B$2:$DG$512,MATCH(NDPMS!F$1,Raw!$B$1:$DG$1,0),0)</f>
        <v>0</v>
      </c>
      <c r="G120" s="52" t="e">
        <f t="shared" si="21"/>
        <v>#DIV/0!</v>
      </c>
      <c r="H120" s="51" t="str">
        <f>VLOOKUP($A120,Raw!$B$2:$DG$512,MATCH(NDPMS!H$1,Raw!$B$1:$DG$1,0),0)</f>
        <v>0</v>
      </c>
      <c r="I120" s="52" t="e">
        <f t="shared" si="22"/>
        <v>#DIV/0!</v>
      </c>
      <c r="J120" s="51" t="str">
        <f>VLOOKUP($A120,Raw!$B$2:$DG$512,MATCH(NDPMS!J$1,Raw!$B$1:$DG$1,0),0)</f>
        <v>0</v>
      </c>
      <c r="K120" s="52" t="e">
        <f t="shared" si="23"/>
        <v>#DIV/0!</v>
      </c>
      <c r="L120" s="51" t="str">
        <f>VLOOKUP($A120,Raw!$B$2:$DG$512,MATCH(NDPMS!L$1,Raw!$B$1:$DG$1,0),0)</f>
        <v>0</v>
      </c>
      <c r="M120" s="52" t="e">
        <f t="shared" si="24"/>
        <v>#DIV/0!</v>
      </c>
      <c r="N120" s="51" t="str">
        <f>VLOOKUP($A120,Raw!$B$2:$DG$512,MATCH(NDPMS!N$1,Raw!$B$1:$DG$1,0),0)</f>
        <v>0</v>
      </c>
      <c r="O120" s="13"/>
      <c r="P120" s="48" t="str">
        <f>VLOOKUP($A120,Raw!$B$2:$DG$512,MATCH(NDPMS!P$1,Raw!$B$1:$DG$1,0),0)</f>
        <v>0</v>
      </c>
      <c r="Q120" s="49" t="e">
        <f t="shared" si="25"/>
        <v>#DIV/0!</v>
      </c>
      <c r="R120" s="48" t="str">
        <f>VLOOKUP($A120,Raw!$B$2:$DG$512,MATCH(NDPMS!R$1,Raw!$B$1:$DG$1,0),0)</f>
        <v>0</v>
      </c>
      <c r="S120" s="49" t="e">
        <f t="shared" si="26"/>
        <v>#DIV/0!</v>
      </c>
      <c r="T120" s="48" t="str">
        <f>VLOOKUP($A120,Raw!$B$2:$DG$512,MATCH(NDPMS!T$1,Raw!$B$1:$DG$1,0),0)</f>
        <v>0</v>
      </c>
      <c r="U120" s="49" t="e">
        <f t="shared" si="27"/>
        <v>#DIV/0!</v>
      </c>
      <c r="V120" s="48" t="str">
        <f>VLOOKUP($A120,Raw!$B$2:$DG$512,MATCH(NDPMS!V$1,Raw!$B$1:$DG$1,0),0)</f>
        <v>0</v>
      </c>
      <c r="W120" s="50" t="e">
        <f t="shared" si="28"/>
        <v>#DIV/0!</v>
      </c>
      <c r="X120" s="48" t="str">
        <f>VLOOKUP($A120,Raw!$B$2:$DG$512,MATCH(NDPMS!X$1,Raw!$B$1:$DG$1,0),0)</f>
        <v>0</v>
      </c>
      <c r="Y120" s="49" t="e">
        <f t="shared" si="29"/>
        <v>#DIV/0!</v>
      </c>
      <c r="Z120" s="48" t="str">
        <f>VLOOKUP($A120,Raw!$B$2:$DG$512,MATCH(NDPMS!Z$1,Raw!$B$1:$DG$1,0),0)</f>
        <v>0</v>
      </c>
      <c r="AA120" s="49" t="e">
        <f t="shared" si="30"/>
        <v>#DIV/0!</v>
      </c>
      <c r="AB120" s="48" t="str">
        <f>VLOOKUP($A120,Raw!$B$2:$DG$512,MATCH(NDPMS!AB$1,Raw!$B$1:$DG$1,0),0)</f>
        <v>0</v>
      </c>
      <c r="AC120" s="13"/>
      <c r="AD120" s="47" t="e">
        <f t="shared" si="31"/>
        <v>#DIV/0!</v>
      </c>
      <c r="AE120" s="47" t="e">
        <f t="shared" si="32"/>
        <v>#DIV/0!</v>
      </c>
      <c r="AF120" s="47" t="e">
        <f t="shared" si="33"/>
        <v>#DIV/0!</v>
      </c>
      <c r="AG120" s="47" t="e">
        <f t="shared" si="34"/>
        <v>#DIV/0!</v>
      </c>
      <c r="AH120" s="47" t="e">
        <f t="shared" si="35"/>
        <v>#DIV/0!</v>
      </c>
      <c r="AI120" s="47" t="e">
        <f t="shared" si="36"/>
        <v>#DIV/0!</v>
      </c>
      <c r="AJ120" s="47" t="e">
        <f t="shared" si="37"/>
        <v>#DIV/0!</v>
      </c>
    </row>
    <row r="121" spans="1:36" x14ac:dyDescent="0.3">
      <c r="A121" s="13" t="s">
        <v>2378</v>
      </c>
      <c r="B121" s="51" t="str">
        <f>VLOOKUP($A121,Raw!$B$2:$DG$512,MATCH(NDPMS!B$1,Raw!$B$1:$DG$1,0),0)</f>
        <v>0</v>
      </c>
      <c r="C121" s="52" t="e">
        <f t="shared" si="19"/>
        <v>#DIV/0!</v>
      </c>
      <c r="D121" s="51" t="str">
        <f>VLOOKUP($A121,Raw!$B$2:$DG$512,MATCH(NDPMS!D$1,Raw!$B$1:$DG$1,0),0)</f>
        <v>0</v>
      </c>
      <c r="E121" s="52" t="e">
        <f t="shared" si="20"/>
        <v>#DIV/0!</v>
      </c>
      <c r="F121" s="51" t="str">
        <f>VLOOKUP($A121,Raw!$B$2:$DG$512,MATCH(NDPMS!F$1,Raw!$B$1:$DG$1,0),0)</f>
        <v>0</v>
      </c>
      <c r="G121" s="52" t="e">
        <f t="shared" si="21"/>
        <v>#DIV/0!</v>
      </c>
      <c r="H121" s="51" t="str">
        <f>VLOOKUP($A121,Raw!$B$2:$DG$512,MATCH(NDPMS!H$1,Raw!$B$1:$DG$1,0),0)</f>
        <v>0</v>
      </c>
      <c r="I121" s="52" t="e">
        <f t="shared" si="22"/>
        <v>#DIV/0!</v>
      </c>
      <c r="J121" s="51" t="str">
        <f>VLOOKUP($A121,Raw!$B$2:$DG$512,MATCH(NDPMS!J$1,Raw!$B$1:$DG$1,0),0)</f>
        <v>0</v>
      </c>
      <c r="K121" s="52" t="e">
        <f t="shared" si="23"/>
        <v>#DIV/0!</v>
      </c>
      <c r="L121" s="51" t="str">
        <f>VLOOKUP($A121,Raw!$B$2:$DG$512,MATCH(NDPMS!L$1,Raw!$B$1:$DG$1,0),0)</f>
        <v>0</v>
      </c>
      <c r="M121" s="52" t="e">
        <f t="shared" si="24"/>
        <v>#DIV/0!</v>
      </c>
      <c r="N121" s="51" t="str">
        <f>VLOOKUP($A121,Raw!$B$2:$DG$512,MATCH(NDPMS!N$1,Raw!$B$1:$DG$1,0),0)</f>
        <v>0</v>
      </c>
      <c r="O121" s="13"/>
      <c r="P121" s="48" t="str">
        <f>VLOOKUP($A121,Raw!$B$2:$DG$512,MATCH(NDPMS!P$1,Raw!$B$1:$DG$1,0),0)</f>
        <v>0</v>
      </c>
      <c r="Q121" s="49" t="e">
        <f t="shared" si="25"/>
        <v>#DIV/0!</v>
      </c>
      <c r="R121" s="48" t="str">
        <f>VLOOKUP($A121,Raw!$B$2:$DG$512,MATCH(NDPMS!R$1,Raw!$B$1:$DG$1,0),0)</f>
        <v>0</v>
      </c>
      <c r="S121" s="49" t="e">
        <f t="shared" si="26"/>
        <v>#DIV/0!</v>
      </c>
      <c r="T121" s="48" t="str">
        <f>VLOOKUP($A121,Raw!$B$2:$DG$512,MATCH(NDPMS!T$1,Raw!$B$1:$DG$1,0),0)</f>
        <v>0</v>
      </c>
      <c r="U121" s="49" t="e">
        <f t="shared" si="27"/>
        <v>#DIV/0!</v>
      </c>
      <c r="V121" s="48" t="str">
        <f>VLOOKUP($A121,Raw!$B$2:$DG$512,MATCH(NDPMS!V$1,Raw!$B$1:$DG$1,0),0)</f>
        <v>0</v>
      </c>
      <c r="W121" s="50" t="e">
        <f t="shared" si="28"/>
        <v>#DIV/0!</v>
      </c>
      <c r="X121" s="48" t="str">
        <f>VLOOKUP($A121,Raw!$B$2:$DG$512,MATCH(NDPMS!X$1,Raw!$B$1:$DG$1,0),0)</f>
        <v>0</v>
      </c>
      <c r="Y121" s="49" t="e">
        <f t="shared" si="29"/>
        <v>#DIV/0!</v>
      </c>
      <c r="Z121" s="48" t="str">
        <f>VLOOKUP($A121,Raw!$B$2:$DG$512,MATCH(NDPMS!Z$1,Raw!$B$1:$DG$1,0),0)</f>
        <v>0</v>
      </c>
      <c r="AA121" s="49" t="e">
        <f t="shared" si="30"/>
        <v>#DIV/0!</v>
      </c>
      <c r="AB121" s="48" t="str">
        <f>VLOOKUP($A121,Raw!$B$2:$DG$512,MATCH(NDPMS!AB$1,Raw!$B$1:$DG$1,0),0)</f>
        <v>0</v>
      </c>
      <c r="AC121" s="13"/>
      <c r="AD121" s="47" t="e">
        <f t="shared" si="31"/>
        <v>#DIV/0!</v>
      </c>
      <c r="AE121" s="47" t="e">
        <f t="shared" si="32"/>
        <v>#DIV/0!</v>
      </c>
      <c r="AF121" s="47" t="e">
        <f t="shared" si="33"/>
        <v>#DIV/0!</v>
      </c>
      <c r="AG121" s="47" t="e">
        <f t="shared" si="34"/>
        <v>#DIV/0!</v>
      </c>
      <c r="AH121" s="47" t="e">
        <f t="shared" si="35"/>
        <v>#DIV/0!</v>
      </c>
      <c r="AI121" s="47" t="e">
        <f t="shared" si="36"/>
        <v>#DIV/0!</v>
      </c>
      <c r="AJ121" s="47" t="e">
        <f t="shared" si="37"/>
        <v>#DIV/0!</v>
      </c>
    </row>
    <row r="122" spans="1:36" x14ac:dyDescent="0.3">
      <c r="A122" s="13" t="s">
        <v>2386</v>
      </c>
      <c r="B122" s="51" t="str">
        <f>VLOOKUP($A122,Raw!$B$2:$DG$512,MATCH(NDPMS!B$1,Raw!$B$1:$DG$1,0),0)</f>
        <v>0</v>
      </c>
      <c r="C122" s="52" t="e">
        <f t="shared" si="19"/>
        <v>#DIV/0!</v>
      </c>
      <c r="D122" s="51" t="str">
        <f>VLOOKUP($A122,Raw!$B$2:$DG$512,MATCH(NDPMS!D$1,Raw!$B$1:$DG$1,0),0)</f>
        <v>0</v>
      </c>
      <c r="E122" s="52" t="e">
        <f t="shared" si="20"/>
        <v>#DIV/0!</v>
      </c>
      <c r="F122" s="51" t="str">
        <f>VLOOKUP($A122,Raw!$B$2:$DG$512,MATCH(NDPMS!F$1,Raw!$B$1:$DG$1,0),0)</f>
        <v>0</v>
      </c>
      <c r="G122" s="52" t="e">
        <f t="shared" si="21"/>
        <v>#DIV/0!</v>
      </c>
      <c r="H122" s="51" t="str">
        <f>VLOOKUP($A122,Raw!$B$2:$DG$512,MATCH(NDPMS!H$1,Raw!$B$1:$DG$1,0),0)</f>
        <v>0</v>
      </c>
      <c r="I122" s="52" t="e">
        <f t="shared" si="22"/>
        <v>#DIV/0!</v>
      </c>
      <c r="J122" s="51" t="str">
        <f>VLOOKUP($A122,Raw!$B$2:$DG$512,MATCH(NDPMS!J$1,Raw!$B$1:$DG$1,0),0)</f>
        <v>0</v>
      </c>
      <c r="K122" s="52" t="e">
        <f t="shared" si="23"/>
        <v>#DIV/0!</v>
      </c>
      <c r="L122" s="51" t="str">
        <f>VLOOKUP($A122,Raw!$B$2:$DG$512,MATCH(NDPMS!L$1,Raw!$B$1:$DG$1,0),0)</f>
        <v>0</v>
      </c>
      <c r="M122" s="52" t="e">
        <f t="shared" si="24"/>
        <v>#DIV/0!</v>
      </c>
      <c r="N122" s="51" t="str">
        <f>VLOOKUP($A122,Raw!$B$2:$DG$512,MATCH(NDPMS!N$1,Raw!$B$1:$DG$1,0),0)</f>
        <v>0</v>
      </c>
      <c r="O122" s="13"/>
      <c r="P122" s="48" t="str">
        <f>VLOOKUP($A122,Raw!$B$2:$DG$512,MATCH(NDPMS!P$1,Raw!$B$1:$DG$1,0),0)</f>
        <v>0</v>
      </c>
      <c r="Q122" s="49" t="e">
        <f t="shared" si="25"/>
        <v>#DIV/0!</v>
      </c>
      <c r="R122" s="48" t="str">
        <f>VLOOKUP($A122,Raw!$B$2:$DG$512,MATCH(NDPMS!R$1,Raw!$B$1:$DG$1,0),0)</f>
        <v>0</v>
      </c>
      <c r="S122" s="49" t="e">
        <f t="shared" si="26"/>
        <v>#DIV/0!</v>
      </c>
      <c r="T122" s="48" t="str">
        <f>VLOOKUP($A122,Raw!$B$2:$DG$512,MATCH(NDPMS!T$1,Raw!$B$1:$DG$1,0),0)</f>
        <v>0</v>
      </c>
      <c r="U122" s="49" t="e">
        <f t="shared" si="27"/>
        <v>#DIV/0!</v>
      </c>
      <c r="V122" s="48" t="str">
        <f>VLOOKUP($A122,Raw!$B$2:$DG$512,MATCH(NDPMS!V$1,Raw!$B$1:$DG$1,0),0)</f>
        <v>0</v>
      </c>
      <c r="W122" s="50" t="e">
        <f t="shared" si="28"/>
        <v>#DIV/0!</v>
      </c>
      <c r="X122" s="48" t="str">
        <f>VLOOKUP($A122,Raw!$B$2:$DG$512,MATCH(NDPMS!X$1,Raw!$B$1:$DG$1,0),0)</f>
        <v>0</v>
      </c>
      <c r="Y122" s="49" t="e">
        <f t="shared" si="29"/>
        <v>#DIV/0!</v>
      </c>
      <c r="Z122" s="48" t="str">
        <f>VLOOKUP($A122,Raw!$B$2:$DG$512,MATCH(NDPMS!Z$1,Raw!$B$1:$DG$1,0),0)</f>
        <v>0</v>
      </c>
      <c r="AA122" s="49" t="e">
        <f t="shared" si="30"/>
        <v>#DIV/0!</v>
      </c>
      <c r="AB122" s="48" t="str">
        <f>VLOOKUP($A122,Raw!$B$2:$DG$512,MATCH(NDPMS!AB$1,Raw!$B$1:$DG$1,0),0)</f>
        <v>0</v>
      </c>
      <c r="AC122" s="13"/>
      <c r="AD122" s="47" t="e">
        <f t="shared" si="31"/>
        <v>#DIV/0!</v>
      </c>
      <c r="AE122" s="47" t="e">
        <f t="shared" si="32"/>
        <v>#DIV/0!</v>
      </c>
      <c r="AF122" s="47" t="e">
        <f t="shared" si="33"/>
        <v>#DIV/0!</v>
      </c>
      <c r="AG122" s="47" t="e">
        <f t="shared" si="34"/>
        <v>#DIV/0!</v>
      </c>
      <c r="AH122" s="47" t="e">
        <f t="shared" si="35"/>
        <v>#DIV/0!</v>
      </c>
      <c r="AI122" s="47" t="e">
        <f t="shared" si="36"/>
        <v>#DIV/0!</v>
      </c>
      <c r="AJ122" s="47" t="e">
        <f t="shared" si="37"/>
        <v>#DIV/0!</v>
      </c>
    </row>
    <row r="123" spans="1:36" x14ac:dyDescent="0.3">
      <c r="A123" s="13" t="s">
        <v>2405</v>
      </c>
      <c r="B123" s="51" t="str">
        <f>VLOOKUP($A123,Raw!$B$2:$DG$512,MATCH(NDPMS!B$1,Raw!$B$1:$DG$1,0),0)</f>
        <v>0</v>
      </c>
      <c r="C123" s="52" t="e">
        <f t="shared" si="19"/>
        <v>#DIV/0!</v>
      </c>
      <c r="D123" s="51" t="str">
        <f>VLOOKUP($A123,Raw!$B$2:$DG$512,MATCH(NDPMS!D$1,Raw!$B$1:$DG$1,0),0)</f>
        <v>0</v>
      </c>
      <c r="E123" s="52" t="e">
        <f t="shared" si="20"/>
        <v>#DIV/0!</v>
      </c>
      <c r="F123" s="51" t="str">
        <f>VLOOKUP($A123,Raw!$B$2:$DG$512,MATCH(NDPMS!F$1,Raw!$B$1:$DG$1,0),0)</f>
        <v>0</v>
      </c>
      <c r="G123" s="52" t="e">
        <f t="shared" si="21"/>
        <v>#DIV/0!</v>
      </c>
      <c r="H123" s="51" t="str">
        <f>VLOOKUP($A123,Raw!$B$2:$DG$512,MATCH(NDPMS!H$1,Raw!$B$1:$DG$1,0),0)</f>
        <v>0</v>
      </c>
      <c r="I123" s="52" t="e">
        <f t="shared" si="22"/>
        <v>#DIV/0!</v>
      </c>
      <c r="J123" s="51" t="str">
        <f>VLOOKUP($A123,Raw!$B$2:$DG$512,MATCH(NDPMS!J$1,Raw!$B$1:$DG$1,0),0)</f>
        <v>0</v>
      </c>
      <c r="K123" s="52" t="e">
        <f t="shared" si="23"/>
        <v>#DIV/0!</v>
      </c>
      <c r="L123" s="51" t="str">
        <f>VLOOKUP($A123,Raw!$B$2:$DG$512,MATCH(NDPMS!L$1,Raw!$B$1:$DG$1,0),0)</f>
        <v>0</v>
      </c>
      <c r="M123" s="52" t="e">
        <f t="shared" si="24"/>
        <v>#DIV/0!</v>
      </c>
      <c r="N123" s="51" t="str">
        <f>VLOOKUP($A123,Raw!$B$2:$DG$512,MATCH(NDPMS!N$1,Raw!$B$1:$DG$1,0),0)</f>
        <v>0</v>
      </c>
      <c r="O123" s="13"/>
      <c r="P123" s="48" t="str">
        <f>VLOOKUP($A123,Raw!$B$2:$DG$512,MATCH(NDPMS!P$1,Raw!$B$1:$DG$1,0),0)</f>
        <v>0</v>
      </c>
      <c r="Q123" s="49" t="e">
        <f t="shared" si="25"/>
        <v>#DIV/0!</v>
      </c>
      <c r="R123" s="48" t="str">
        <f>VLOOKUP($A123,Raw!$B$2:$DG$512,MATCH(NDPMS!R$1,Raw!$B$1:$DG$1,0),0)</f>
        <v>0</v>
      </c>
      <c r="S123" s="49" t="e">
        <f t="shared" si="26"/>
        <v>#DIV/0!</v>
      </c>
      <c r="T123" s="48" t="str">
        <f>VLOOKUP($A123,Raw!$B$2:$DG$512,MATCH(NDPMS!T$1,Raw!$B$1:$DG$1,0),0)</f>
        <v>0</v>
      </c>
      <c r="U123" s="49" t="e">
        <f t="shared" si="27"/>
        <v>#DIV/0!</v>
      </c>
      <c r="V123" s="48" t="str">
        <f>VLOOKUP($A123,Raw!$B$2:$DG$512,MATCH(NDPMS!V$1,Raw!$B$1:$DG$1,0),0)</f>
        <v>0</v>
      </c>
      <c r="W123" s="50" t="e">
        <f t="shared" si="28"/>
        <v>#DIV/0!</v>
      </c>
      <c r="X123" s="48" t="str">
        <f>VLOOKUP($A123,Raw!$B$2:$DG$512,MATCH(NDPMS!X$1,Raw!$B$1:$DG$1,0),0)</f>
        <v>0</v>
      </c>
      <c r="Y123" s="49" t="e">
        <f t="shared" si="29"/>
        <v>#DIV/0!</v>
      </c>
      <c r="Z123" s="48" t="str">
        <f>VLOOKUP($A123,Raw!$B$2:$DG$512,MATCH(NDPMS!Z$1,Raw!$B$1:$DG$1,0),0)</f>
        <v>0</v>
      </c>
      <c r="AA123" s="49" t="e">
        <f t="shared" si="30"/>
        <v>#DIV/0!</v>
      </c>
      <c r="AB123" s="48" t="str">
        <f>VLOOKUP($A123,Raw!$B$2:$DG$512,MATCH(NDPMS!AB$1,Raw!$B$1:$DG$1,0),0)</f>
        <v>0</v>
      </c>
      <c r="AC123" s="13"/>
      <c r="AD123" s="47" t="e">
        <f t="shared" si="31"/>
        <v>#DIV/0!</v>
      </c>
      <c r="AE123" s="47" t="e">
        <f t="shared" si="32"/>
        <v>#DIV/0!</v>
      </c>
      <c r="AF123" s="47" t="e">
        <f t="shared" si="33"/>
        <v>#DIV/0!</v>
      </c>
      <c r="AG123" s="47" t="e">
        <f t="shared" si="34"/>
        <v>#DIV/0!</v>
      </c>
      <c r="AH123" s="47" t="e">
        <f t="shared" si="35"/>
        <v>#DIV/0!</v>
      </c>
      <c r="AI123" s="47" t="e">
        <f t="shared" si="36"/>
        <v>#DIV/0!</v>
      </c>
      <c r="AJ123" s="47" t="e">
        <f t="shared" si="37"/>
        <v>#DIV/0!</v>
      </c>
    </row>
    <row r="124" spans="1:36" x14ac:dyDescent="0.3">
      <c r="A124" s="13" t="s">
        <v>2425</v>
      </c>
      <c r="B124" s="51" t="str">
        <f>VLOOKUP($A124,Raw!$B$2:$DG$512,MATCH(NDPMS!B$1,Raw!$B$1:$DG$1,0),0)</f>
        <v>0</v>
      </c>
      <c r="C124" s="52" t="e">
        <f t="shared" si="19"/>
        <v>#DIV/0!</v>
      </c>
      <c r="D124" s="51" t="str">
        <f>VLOOKUP($A124,Raw!$B$2:$DG$512,MATCH(NDPMS!D$1,Raw!$B$1:$DG$1,0),0)</f>
        <v>0</v>
      </c>
      <c r="E124" s="52" t="e">
        <f t="shared" si="20"/>
        <v>#DIV/0!</v>
      </c>
      <c r="F124" s="51" t="str">
        <f>VLOOKUP($A124,Raw!$B$2:$DG$512,MATCH(NDPMS!F$1,Raw!$B$1:$DG$1,0),0)</f>
        <v>0</v>
      </c>
      <c r="G124" s="52" t="e">
        <f t="shared" si="21"/>
        <v>#DIV/0!</v>
      </c>
      <c r="H124" s="51" t="str">
        <f>VLOOKUP($A124,Raw!$B$2:$DG$512,MATCH(NDPMS!H$1,Raw!$B$1:$DG$1,0),0)</f>
        <v>0</v>
      </c>
      <c r="I124" s="52" t="e">
        <f t="shared" si="22"/>
        <v>#DIV/0!</v>
      </c>
      <c r="J124" s="51" t="str">
        <f>VLOOKUP($A124,Raw!$B$2:$DG$512,MATCH(NDPMS!J$1,Raw!$B$1:$DG$1,0),0)</f>
        <v>0</v>
      </c>
      <c r="K124" s="52" t="e">
        <f t="shared" si="23"/>
        <v>#DIV/0!</v>
      </c>
      <c r="L124" s="51" t="str">
        <f>VLOOKUP($A124,Raw!$B$2:$DG$512,MATCH(NDPMS!L$1,Raw!$B$1:$DG$1,0),0)</f>
        <v>0</v>
      </c>
      <c r="M124" s="52" t="e">
        <f t="shared" si="24"/>
        <v>#DIV/0!</v>
      </c>
      <c r="N124" s="51" t="str">
        <f>VLOOKUP($A124,Raw!$B$2:$DG$512,MATCH(NDPMS!N$1,Raw!$B$1:$DG$1,0),0)</f>
        <v>0</v>
      </c>
      <c r="O124" s="13"/>
      <c r="P124" s="48" t="str">
        <f>VLOOKUP($A124,Raw!$B$2:$DG$512,MATCH(NDPMS!P$1,Raw!$B$1:$DG$1,0),0)</f>
        <v>0</v>
      </c>
      <c r="Q124" s="49" t="e">
        <f t="shared" si="25"/>
        <v>#DIV/0!</v>
      </c>
      <c r="R124" s="48" t="str">
        <f>VLOOKUP($A124,Raw!$B$2:$DG$512,MATCH(NDPMS!R$1,Raw!$B$1:$DG$1,0),0)</f>
        <v>0</v>
      </c>
      <c r="S124" s="49" t="e">
        <f t="shared" si="26"/>
        <v>#DIV/0!</v>
      </c>
      <c r="T124" s="48" t="str">
        <f>VLOOKUP($A124,Raw!$B$2:$DG$512,MATCH(NDPMS!T$1,Raw!$B$1:$DG$1,0),0)</f>
        <v>0</v>
      </c>
      <c r="U124" s="49" t="e">
        <f t="shared" si="27"/>
        <v>#DIV/0!</v>
      </c>
      <c r="V124" s="48" t="str">
        <f>VLOOKUP($A124,Raw!$B$2:$DG$512,MATCH(NDPMS!V$1,Raw!$B$1:$DG$1,0),0)</f>
        <v>0</v>
      </c>
      <c r="W124" s="50" t="e">
        <f t="shared" si="28"/>
        <v>#DIV/0!</v>
      </c>
      <c r="X124" s="48" t="str">
        <f>VLOOKUP($A124,Raw!$B$2:$DG$512,MATCH(NDPMS!X$1,Raw!$B$1:$DG$1,0),0)</f>
        <v>0</v>
      </c>
      <c r="Y124" s="49" t="e">
        <f t="shared" si="29"/>
        <v>#DIV/0!</v>
      </c>
      <c r="Z124" s="48" t="str">
        <f>VLOOKUP($A124,Raw!$B$2:$DG$512,MATCH(NDPMS!Z$1,Raw!$B$1:$DG$1,0),0)</f>
        <v>0</v>
      </c>
      <c r="AA124" s="49" t="e">
        <f t="shared" si="30"/>
        <v>#DIV/0!</v>
      </c>
      <c r="AB124" s="48" t="str">
        <f>VLOOKUP($A124,Raw!$B$2:$DG$512,MATCH(NDPMS!AB$1,Raw!$B$1:$DG$1,0),0)</f>
        <v>0</v>
      </c>
      <c r="AC124" s="13"/>
      <c r="AD124" s="47" t="e">
        <f t="shared" si="31"/>
        <v>#DIV/0!</v>
      </c>
      <c r="AE124" s="47" t="e">
        <f t="shared" si="32"/>
        <v>#DIV/0!</v>
      </c>
      <c r="AF124" s="47" t="e">
        <f t="shared" si="33"/>
        <v>#DIV/0!</v>
      </c>
      <c r="AG124" s="47" t="e">
        <f t="shared" si="34"/>
        <v>#DIV/0!</v>
      </c>
      <c r="AH124" s="47" t="e">
        <f t="shared" si="35"/>
        <v>#DIV/0!</v>
      </c>
      <c r="AI124" s="47" t="e">
        <f t="shared" si="36"/>
        <v>#DIV/0!</v>
      </c>
      <c r="AJ124" s="47" t="e">
        <f t="shared" si="37"/>
        <v>#DIV/0!</v>
      </c>
    </row>
    <row r="125" spans="1:36" x14ac:dyDescent="0.3">
      <c r="A125" s="13" t="s">
        <v>2439</v>
      </c>
      <c r="B125" s="51" t="str">
        <f>VLOOKUP($A125,Raw!$B$2:$DG$512,MATCH(NDPMS!B$1,Raw!$B$1:$DG$1,0),0)</f>
        <v>0</v>
      </c>
      <c r="C125" s="52" t="e">
        <f t="shared" si="19"/>
        <v>#DIV/0!</v>
      </c>
      <c r="D125" s="51" t="str">
        <f>VLOOKUP($A125,Raw!$B$2:$DG$512,MATCH(NDPMS!D$1,Raw!$B$1:$DG$1,0),0)</f>
        <v>0</v>
      </c>
      <c r="E125" s="52" t="e">
        <f t="shared" si="20"/>
        <v>#DIV/0!</v>
      </c>
      <c r="F125" s="51" t="str">
        <f>VLOOKUP($A125,Raw!$B$2:$DG$512,MATCH(NDPMS!F$1,Raw!$B$1:$DG$1,0),0)</f>
        <v>0</v>
      </c>
      <c r="G125" s="52" t="e">
        <f t="shared" si="21"/>
        <v>#DIV/0!</v>
      </c>
      <c r="H125" s="51" t="str">
        <f>VLOOKUP($A125,Raw!$B$2:$DG$512,MATCH(NDPMS!H$1,Raw!$B$1:$DG$1,0),0)</f>
        <v>0</v>
      </c>
      <c r="I125" s="52" t="e">
        <f t="shared" si="22"/>
        <v>#DIV/0!</v>
      </c>
      <c r="J125" s="51" t="str">
        <f>VLOOKUP($A125,Raw!$B$2:$DG$512,MATCH(NDPMS!J$1,Raw!$B$1:$DG$1,0),0)</f>
        <v>0</v>
      </c>
      <c r="K125" s="52" t="e">
        <f t="shared" si="23"/>
        <v>#DIV/0!</v>
      </c>
      <c r="L125" s="51" t="str">
        <f>VLOOKUP($A125,Raw!$B$2:$DG$512,MATCH(NDPMS!L$1,Raw!$B$1:$DG$1,0),0)</f>
        <v>0</v>
      </c>
      <c r="M125" s="52" t="e">
        <f t="shared" si="24"/>
        <v>#DIV/0!</v>
      </c>
      <c r="N125" s="51" t="str">
        <f>VLOOKUP($A125,Raw!$B$2:$DG$512,MATCH(NDPMS!N$1,Raw!$B$1:$DG$1,0),0)</f>
        <v>0</v>
      </c>
      <c r="O125" s="13"/>
      <c r="P125" s="48" t="str">
        <f>VLOOKUP($A125,Raw!$B$2:$DG$512,MATCH(NDPMS!P$1,Raw!$B$1:$DG$1,0),0)</f>
        <v>0</v>
      </c>
      <c r="Q125" s="49" t="e">
        <f t="shared" si="25"/>
        <v>#DIV/0!</v>
      </c>
      <c r="R125" s="48" t="str">
        <f>VLOOKUP($A125,Raw!$B$2:$DG$512,MATCH(NDPMS!R$1,Raw!$B$1:$DG$1,0),0)</f>
        <v>0</v>
      </c>
      <c r="S125" s="49" t="e">
        <f t="shared" si="26"/>
        <v>#DIV/0!</v>
      </c>
      <c r="T125" s="48" t="str">
        <f>VLOOKUP($A125,Raw!$B$2:$DG$512,MATCH(NDPMS!T$1,Raw!$B$1:$DG$1,0),0)</f>
        <v>0</v>
      </c>
      <c r="U125" s="49" t="e">
        <f t="shared" si="27"/>
        <v>#DIV/0!</v>
      </c>
      <c r="V125" s="48" t="str">
        <f>VLOOKUP($A125,Raw!$B$2:$DG$512,MATCH(NDPMS!V$1,Raw!$B$1:$DG$1,0),0)</f>
        <v>0</v>
      </c>
      <c r="W125" s="50" t="e">
        <f t="shared" si="28"/>
        <v>#DIV/0!</v>
      </c>
      <c r="X125" s="48" t="str">
        <f>VLOOKUP($A125,Raw!$B$2:$DG$512,MATCH(NDPMS!X$1,Raw!$B$1:$DG$1,0),0)</f>
        <v>0</v>
      </c>
      <c r="Y125" s="49" t="e">
        <f t="shared" si="29"/>
        <v>#DIV/0!</v>
      </c>
      <c r="Z125" s="48" t="str">
        <f>VLOOKUP($A125,Raw!$B$2:$DG$512,MATCH(NDPMS!Z$1,Raw!$B$1:$DG$1,0),0)</f>
        <v>0</v>
      </c>
      <c r="AA125" s="49" t="e">
        <f t="shared" si="30"/>
        <v>#DIV/0!</v>
      </c>
      <c r="AB125" s="48" t="str">
        <f>VLOOKUP($A125,Raw!$B$2:$DG$512,MATCH(NDPMS!AB$1,Raw!$B$1:$DG$1,0),0)</f>
        <v>0</v>
      </c>
      <c r="AC125" s="13"/>
      <c r="AD125" s="47" t="e">
        <f t="shared" si="31"/>
        <v>#DIV/0!</v>
      </c>
      <c r="AE125" s="47" t="e">
        <f t="shared" si="32"/>
        <v>#DIV/0!</v>
      </c>
      <c r="AF125" s="47" t="e">
        <f t="shared" si="33"/>
        <v>#DIV/0!</v>
      </c>
      <c r="AG125" s="47" t="e">
        <f t="shared" si="34"/>
        <v>#DIV/0!</v>
      </c>
      <c r="AH125" s="47" t="e">
        <f t="shared" si="35"/>
        <v>#DIV/0!</v>
      </c>
      <c r="AI125" s="47" t="e">
        <f t="shared" si="36"/>
        <v>#DIV/0!</v>
      </c>
      <c r="AJ125" s="47" t="e">
        <f t="shared" si="37"/>
        <v>#DIV/0!</v>
      </c>
    </row>
    <row r="126" spans="1:36" x14ac:dyDescent="0.3">
      <c r="A126" s="13" t="s">
        <v>2444</v>
      </c>
      <c r="B126" s="51" t="str">
        <f>VLOOKUP($A126,Raw!$B$2:$DG$512,MATCH(NDPMS!B$1,Raw!$B$1:$DG$1,0),0)</f>
        <v>0</v>
      </c>
      <c r="C126" s="52" t="e">
        <f t="shared" si="19"/>
        <v>#DIV/0!</v>
      </c>
      <c r="D126" s="51" t="str">
        <f>VLOOKUP($A126,Raw!$B$2:$DG$512,MATCH(NDPMS!D$1,Raw!$B$1:$DG$1,0),0)</f>
        <v>0</v>
      </c>
      <c r="E126" s="52" t="e">
        <f t="shared" si="20"/>
        <v>#DIV/0!</v>
      </c>
      <c r="F126" s="51" t="str">
        <f>VLOOKUP($A126,Raw!$B$2:$DG$512,MATCH(NDPMS!F$1,Raw!$B$1:$DG$1,0),0)</f>
        <v>0</v>
      </c>
      <c r="G126" s="52" t="e">
        <f t="shared" si="21"/>
        <v>#DIV/0!</v>
      </c>
      <c r="H126" s="51" t="str">
        <f>VLOOKUP($A126,Raw!$B$2:$DG$512,MATCH(NDPMS!H$1,Raw!$B$1:$DG$1,0),0)</f>
        <v>0</v>
      </c>
      <c r="I126" s="52" t="e">
        <f t="shared" si="22"/>
        <v>#DIV/0!</v>
      </c>
      <c r="J126" s="51" t="str">
        <f>VLOOKUP($A126,Raw!$B$2:$DG$512,MATCH(NDPMS!J$1,Raw!$B$1:$DG$1,0),0)</f>
        <v>0</v>
      </c>
      <c r="K126" s="52" t="e">
        <f t="shared" si="23"/>
        <v>#DIV/0!</v>
      </c>
      <c r="L126" s="51" t="str">
        <f>VLOOKUP($A126,Raw!$B$2:$DG$512,MATCH(NDPMS!L$1,Raw!$B$1:$DG$1,0),0)</f>
        <v>0</v>
      </c>
      <c r="M126" s="52" t="e">
        <f t="shared" si="24"/>
        <v>#DIV/0!</v>
      </c>
      <c r="N126" s="51" t="str">
        <f>VLOOKUP($A126,Raw!$B$2:$DG$512,MATCH(NDPMS!N$1,Raw!$B$1:$DG$1,0),0)</f>
        <v>0</v>
      </c>
      <c r="O126" s="13"/>
      <c r="P126" s="48" t="str">
        <f>VLOOKUP($A126,Raw!$B$2:$DG$512,MATCH(NDPMS!P$1,Raw!$B$1:$DG$1,0),0)</f>
        <v>0</v>
      </c>
      <c r="Q126" s="49" t="e">
        <f t="shared" si="25"/>
        <v>#DIV/0!</v>
      </c>
      <c r="R126" s="48" t="str">
        <f>VLOOKUP($A126,Raw!$B$2:$DG$512,MATCH(NDPMS!R$1,Raw!$B$1:$DG$1,0),0)</f>
        <v>0</v>
      </c>
      <c r="S126" s="49" t="e">
        <f t="shared" si="26"/>
        <v>#DIV/0!</v>
      </c>
      <c r="T126" s="48" t="str">
        <f>VLOOKUP($A126,Raw!$B$2:$DG$512,MATCH(NDPMS!T$1,Raw!$B$1:$DG$1,0),0)</f>
        <v>0</v>
      </c>
      <c r="U126" s="49" t="e">
        <f t="shared" si="27"/>
        <v>#DIV/0!</v>
      </c>
      <c r="V126" s="48" t="str">
        <f>VLOOKUP($A126,Raw!$B$2:$DG$512,MATCH(NDPMS!V$1,Raw!$B$1:$DG$1,0),0)</f>
        <v>0</v>
      </c>
      <c r="W126" s="50" t="e">
        <f t="shared" si="28"/>
        <v>#DIV/0!</v>
      </c>
      <c r="X126" s="48" t="str">
        <f>VLOOKUP($A126,Raw!$B$2:$DG$512,MATCH(NDPMS!X$1,Raw!$B$1:$DG$1,0),0)</f>
        <v>0</v>
      </c>
      <c r="Y126" s="49" t="e">
        <f t="shared" si="29"/>
        <v>#DIV/0!</v>
      </c>
      <c r="Z126" s="48" t="str">
        <f>VLOOKUP($A126,Raw!$B$2:$DG$512,MATCH(NDPMS!Z$1,Raw!$B$1:$DG$1,0),0)</f>
        <v>0</v>
      </c>
      <c r="AA126" s="49" t="e">
        <f t="shared" si="30"/>
        <v>#DIV/0!</v>
      </c>
      <c r="AB126" s="48" t="str">
        <f>VLOOKUP($A126,Raw!$B$2:$DG$512,MATCH(NDPMS!AB$1,Raw!$B$1:$DG$1,0),0)</f>
        <v>0</v>
      </c>
      <c r="AC126" s="13"/>
      <c r="AD126" s="47" t="e">
        <f t="shared" si="31"/>
        <v>#DIV/0!</v>
      </c>
      <c r="AE126" s="47" t="e">
        <f t="shared" si="32"/>
        <v>#DIV/0!</v>
      </c>
      <c r="AF126" s="47" t="e">
        <f t="shared" si="33"/>
        <v>#DIV/0!</v>
      </c>
      <c r="AG126" s="47" t="e">
        <f t="shared" si="34"/>
        <v>#DIV/0!</v>
      </c>
      <c r="AH126" s="47" t="e">
        <f t="shared" si="35"/>
        <v>#DIV/0!</v>
      </c>
      <c r="AI126" s="47" t="e">
        <f t="shared" si="36"/>
        <v>#DIV/0!</v>
      </c>
      <c r="AJ126" s="47" t="e">
        <f t="shared" si="37"/>
        <v>#DIV/0!</v>
      </c>
    </row>
    <row r="127" spans="1:36" x14ac:dyDescent="0.3">
      <c r="A127" s="13" t="s">
        <v>2463</v>
      </c>
      <c r="B127" s="51" t="str">
        <f>VLOOKUP($A127,Raw!$B$2:$DG$512,MATCH(NDPMS!B$1,Raw!$B$1:$DG$1,0),0)</f>
        <v>0</v>
      </c>
      <c r="C127" s="52" t="e">
        <f t="shared" si="19"/>
        <v>#DIV/0!</v>
      </c>
      <c r="D127" s="51" t="str">
        <f>VLOOKUP($A127,Raw!$B$2:$DG$512,MATCH(NDPMS!D$1,Raw!$B$1:$DG$1,0),0)</f>
        <v>0</v>
      </c>
      <c r="E127" s="52" t="e">
        <f t="shared" si="20"/>
        <v>#DIV/0!</v>
      </c>
      <c r="F127" s="51" t="str">
        <f>VLOOKUP($A127,Raw!$B$2:$DG$512,MATCH(NDPMS!F$1,Raw!$B$1:$DG$1,0),0)</f>
        <v>0</v>
      </c>
      <c r="G127" s="52" t="e">
        <f t="shared" si="21"/>
        <v>#DIV/0!</v>
      </c>
      <c r="H127" s="51" t="str">
        <f>VLOOKUP($A127,Raw!$B$2:$DG$512,MATCH(NDPMS!H$1,Raw!$B$1:$DG$1,0),0)</f>
        <v>0</v>
      </c>
      <c r="I127" s="52" t="e">
        <f t="shared" si="22"/>
        <v>#DIV/0!</v>
      </c>
      <c r="J127" s="51" t="str">
        <f>VLOOKUP($A127,Raw!$B$2:$DG$512,MATCH(NDPMS!J$1,Raw!$B$1:$DG$1,0),0)</f>
        <v>0</v>
      </c>
      <c r="K127" s="52" t="e">
        <f t="shared" si="23"/>
        <v>#DIV/0!</v>
      </c>
      <c r="L127" s="51" t="str">
        <f>VLOOKUP($A127,Raw!$B$2:$DG$512,MATCH(NDPMS!L$1,Raw!$B$1:$DG$1,0),0)</f>
        <v>0</v>
      </c>
      <c r="M127" s="52" t="e">
        <f t="shared" si="24"/>
        <v>#DIV/0!</v>
      </c>
      <c r="N127" s="51" t="str">
        <f>VLOOKUP($A127,Raw!$B$2:$DG$512,MATCH(NDPMS!N$1,Raw!$B$1:$DG$1,0),0)</f>
        <v>0</v>
      </c>
      <c r="O127" s="13"/>
      <c r="P127" s="48" t="str">
        <f>VLOOKUP($A127,Raw!$B$2:$DG$512,MATCH(NDPMS!P$1,Raw!$B$1:$DG$1,0),0)</f>
        <v>0</v>
      </c>
      <c r="Q127" s="49" t="e">
        <f t="shared" si="25"/>
        <v>#DIV/0!</v>
      </c>
      <c r="R127" s="48" t="str">
        <f>VLOOKUP($A127,Raw!$B$2:$DG$512,MATCH(NDPMS!R$1,Raw!$B$1:$DG$1,0),0)</f>
        <v>0</v>
      </c>
      <c r="S127" s="49" t="e">
        <f t="shared" si="26"/>
        <v>#DIV/0!</v>
      </c>
      <c r="T127" s="48" t="str">
        <f>VLOOKUP($A127,Raw!$B$2:$DG$512,MATCH(NDPMS!T$1,Raw!$B$1:$DG$1,0),0)</f>
        <v>0</v>
      </c>
      <c r="U127" s="49" t="e">
        <f t="shared" si="27"/>
        <v>#DIV/0!</v>
      </c>
      <c r="V127" s="48" t="str">
        <f>VLOOKUP($A127,Raw!$B$2:$DG$512,MATCH(NDPMS!V$1,Raw!$B$1:$DG$1,0),0)</f>
        <v>0</v>
      </c>
      <c r="W127" s="50" t="e">
        <f t="shared" si="28"/>
        <v>#DIV/0!</v>
      </c>
      <c r="X127" s="48" t="str">
        <f>VLOOKUP($A127,Raw!$B$2:$DG$512,MATCH(NDPMS!X$1,Raw!$B$1:$DG$1,0),0)</f>
        <v>0</v>
      </c>
      <c r="Y127" s="49" t="e">
        <f t="shared" si="29"/>
        <v>#DIV/0!</v>
      </c>
      <c r="Z127" s="48" t="str">
        <f>VLOOKUP($A127,Raw!$B$2:$DG$512,MATCH(NDPMS!Z$1,Raw!$B$1:$DG$1,0),0)</f>
        <v>0</v>
      </c>
      <c r="AA127" s="49" t="e">
        <f t="shared" si="30"/>
        <v>#DIV/0!</v>
      </c>
      <c r="AB127" s="48" t="str">
        <f>VLOOKUP($A127,Raw!$B$2:$DG$512,MATCH(NDPMS!AB$1,Raw!$B$1:$DG$1,0),0)</f>
        <v>0</v>
      </c>
      <c r="AC127" s="13"/>
      <c r="AD127" s="47" t="e">
        <f t="shared" si="31"/>
        <v>#DIV/0!</v>
      </c>
      <c r="AE127" s="47" t="e">
        <f t="shared" si="32"/>
        <v>#DIV/0!</v>
      </c>
      <c r="AF127" s="47" t="e">
        <f t="shared" si="33"/>
        <v>#DIV/0!</v>
      </c>
      <c r="AG127" s="47" t="e">
        <f t="shared" si="34"/>
        <v>#DIV/0!</v>
      </c>
      <c r="AH127" s="47" t="e">
        <f t="shared" si="35"/>
        <v>#DIV/0!</v>
      </c>
      <c r="AI127" s="47" t="e">
        <f t="shared" si="36"/>
        <v>#DIV/0!</v>
      </c>
      <c r="AJ127" s="47" t="e">
        <f t="shared" si="37"/>
        <v>#DIV/0!</v>
      </c>
    </row>
    <row r="128" spans="1:36" x14ac:dyDescent="0.3">
      <c r="A128" s="13" t="s">
        <v>2476</v>
      </c>
      <c r="B128" s="51" t="str">
        <f>VLOOKUP($A128,Raw!$B$2:$DG$512,MATCH(NDPMS!B$1,Raw!$B$1:$DG$1,0),0)</f>
        <v>0</v>
      </c>
      <c r="C128" s="52" t="e">
        <f t="shared" si="19"/>
        <v>#DIV/0!</v>
      </c>
      <c r="D128" s="51" t="str">
        <f>VLOOKUP($A128,Raw!$B$2:$DG$512,MATCH(NDPMS!D$1,Raw!$B$1:$DG$1,0),0)</f>
        <v>0</v>
      </c>
      <c r="E128" s="52" t="e">
        <f t="shared" si="20"/>
        <v>#DIV/0!</v>
      </c>
      <c r="F128" s="51" t="str">
        <f>VLOOKUP($A128,Raw!$B$2:$DG$512,MATCH(NDPMS!F$1,Raw!$B$1:$DG$1,0),0)</f>
        <v>0</v>
      </c>
      <c r="G128" s="52" t="e">
        <f t="shared" si="21"/>
        <v>#DIV/0!</v>
      </c>
      <c r="H128" s="51" t="str">
        <f>VLOOKUP($A128,Raw!$B$2:$DG$512,MATCH(NDPMS!H$1,Raw!$B$1:$DG$1,0),0)</f>
        <v>0</v>
      </c>
      <c r="I128" s="52" t="e">
        <f t="shared" si="22"/>
        <v>#DIV/0!</v>
      </c>
      <c r="J128" s="51" t="str">
        <f>VLOOKUP($A128,Raw!$B$2:$DG$512,MATCH(NDPMS!J$1,Raw!$B$1:$DG$1,0),0)</f>
        <v>0</v>
      </c>
      <c r="K128" s="52" t="e">
        <f t="shared" si="23"/>
        <v>#DIV/0!</v>
      </c>
      <c r="L128" s="51" t="str">
        <f>VLOOKUP($A128,Raw!$B$2:$DG$512,MATCH(NDPMS!L$1,Raw!$B$1:$DG$1,0),0)</f>
        <v>0</v>
      </c>
      <c r="M128" s="52" t="e">
        <f t="shared" si="24"/>
        <v>#DIV/0!</v>
      </c>
      <c r="N128" s="51" t="str">
        <f>VLOOKUP($A128,Raw!$B$2:$DG$512,MATCH(NDPMS!N$1,Raw!$B$1:$DG$1,0),0)</f>
        <v>0</v>
      </c>
      <c r="O128" s="13"/>
      <c r="P128" s="48" t="str">
        <f>VLOOKUP($A128,Raw!$B$2:$DG$512,MATCH(NDPMS!P$1,Raw!$B$1:$DG$1,0),0)</f>
        <v>0</v>
      </c>
      <c r="Q128" s="49" t="e">
        <f t="shared" si="25"/>
        <v>#DIV/0!</v>
      </c>
      <c r="R128" s="48" t="str">
        <f>VLOOKUP($A128,Raw!$B$2:$DG$512,MATCH(NDPMS!R$1,Raw!$B$1:$DG$1,0),0)</f>
        <v>0</v>
      </c>
      <c r="S128" s="49" t="e">
        <f t="shared" si="26"/>
        <v>#DIV/0!</v>
      </c>
      <c r="T128" s="48" t="str">
        <f>VLOOKUP($A128,Raw!$B$2:$DG$512,MATCH(NDPMS!T$1,Raw!$B$1:$DG$1,0),0)</f>
        <v>0</v>
      </c>
      <c r="U128" s="49" t="e">
        <f t="shared" si="27"/>
        <v>#DIV/0!</v>
      </c>
      <c r="V128" s="48" t="str">
        <f>VLOOKUP($A128,Raw!$B$2:$DG$512,MATCH(NDPMS!V$1,Raw!$B$1:$DG$1,0),0)</f>
        <v>0</v>
      </c>
      <c r="W128" s="50" t="e">
        <f t="shared" si="28"/>
        <v>#DIV/0!</v>
      </c>
      <c r="X128" s="48" t="str">
        <f>VLOOKUP($A128,Raw!$B$2:$DG$512,MATCH(NDPMS!X$1,Raw!$B$1:$DG$1,0),0)</f>
        <v>0</v>
      </c>
      <c r="Y128" s="49" t="e">
        <f t="shared" si="29"/>
        <v>#DIV/0!</v>
      </c>
      <c r="Z128" s="48" t="str">
        <f>VLOOKUP($A128,Raw!$B$2:$DG$512,MATCH(NDPMS!Z$1,Raw!$B$1:$DG$1,0),0)</f>
        <v>0</v>
      </c>
      <c r="AA128" s="49" t="e">
        <f t="shared" si="30"/>
        <v>#DIV/0!</v>
      </c>
      <c r="AB128" s="48" t="str">
        <f>VLOOKUP($A128,Raw!$B$2:$DG$512,MATCH(NDPMS!AB$1,Raw!$B$1:$DG$1,0),0)</f>
        <v>0</v>
      </c>
      <c r="AC128" s="13"/>
      <c r="AD128" s="47" t="e">
        <f t="shared" si="31"/>
        <v>#DIV/0!</v>
      </c>
      <c r="AE128" s="47" t="e">
        <f t="shared" si="32"/>
        <v>#DIV/0!</v>
      </c>
      <c r="AF128" s="47" t="e">
        <f t="shared" si="33"/>
        <v>#DIV/0!</v>
      </c>
      <c r="AG128" s="47" t="e">
        <f t="shared" si="34"/>
        <v>#DIV/0!</v>
      </c>
      <c r="AH128" s="47" t="e">
        <f t="shared" si="35"/>
        <v>#DIV/0!</v>
      </c>
      <c r="AI128" s="47" t="e">
        <f t="shared" si="36"/>
        <v>#DIV/0!</v>
      </c>
      <c r="AJ128" s="47" t="e">
        <f t="shared" si="37"/>
        <v>#DIV/0!</v>
      </c>
    </row>
    <row r="129" spans="1:36" x14ac:dyDescent="0.3">
      <c r="A129" s="13" t="s">
        <v>2488</v>
      </c>
      <c r="B129" s="51" t="str">
        <f>VLOOKUP($A129,Raw!$B$2:$DG$512,MATCH(NDPMS!B$1,Raw!$B$1:$DG$1,0),0)</f>
        <v>0</v>
      </c>
      <c r="C129" s="52" t="e">
        <f t="shared" si="19"/>
        <v>#DIV/0!</v>
      </c>
      <c r="D129" s="51" t="str">
        <f>VLOOKUP($A129,Raw!$B$2:$DG$512,MATCH(NDPMS!D$1,Raw!$B$1:$DG$1,0),0)</f>
        <v>0</v>
      </c>
      <c r="E129" s="52" t="e">
        <f t="shared" si="20"/>
        <v>#DIV/0!</v>
      </c>
      <c r="F129" s="51" t="str">
        <f>VLOOKUP($A129,Raw!$B$2:$DG$512,MATCH(NDPMS!F$1,Raw!$B$1:$DG$1,0),0)</f>
        <v>0</v>
      </c>
      <c r="G129" s="52" t="e">
        <f t="shared" si="21"/>
        <v>#DIV/0!</v>
      </c>
      <c r="H129" s="51" t="str">
        <f>VLOOKUP($A129,Raw!$B$2:$DG$512,MATCH(NDPMS!H$1,Raw!$B$1:$DG$1,0),0)</f>
        <v>0</v>
      </c>
      <c r="I129" s="52" t="e">
        <f t="shared" si="22"/>
        <v>#DIV/0!</v>
      </c>
      <c r="J129" s="51" t="str">
        <f>VLOOKUP($A129,Raw!$B$2:$DG$512,MATCH(NDPMS!J$1,Raw!$B$1:$DG$1,0),0)</f>
        <v>0</v>
      </c>
      <c r="K129" s="52" t="e">
        <f t="shared" si="23"/>
        <v>#DIV/0!</v>
      </c>
      <c r="L129" s="51" t="str">
        <f>VLOOKUP($A129,Raw!$B$2:$DG$512,MATCH(NDPMS!L$1,Raw!$B$1:$DG$1,0),0)</f>
        <v>0</v>
      </c>
      <c r="M129" s="52" t="e">
        <f t="shared" si="24"/>
        <v>#DIV/0!</v>
      </c>
      <c r="N129" s="51" t="str">
        <f>VLOOKUP($A129,Raw!$B$2:$DG$512,MATCH(NDPMS!N$1,Raw!$B$1:$DG$1,0),0)</f>
        <v>0</v>
      </c>
      <c r="O129" s="13"/>
      <c r="P129" s="48" t="str">
        <f>VLOOKUP($A129,Raw!$B$2:$DG$512,MATCH(NDPMS!P$1,Raw!$B$1:$DG$1,0),0)</f>
        <v>0</v>
      </c>
      <c r="Q129" s="49" t="e">
        <f t="shared" si="25"/>
        <v>#DIV/0!</v>
      </c>
      <c r="R129" s="48" t="str">
        <f>VLOOKUP($A129,Raw!$B$2:$DG$512,MATCH(NDPMS!R$1,Raw!$B$1:$DG$1,0),0)</f>
        <v>0</v>
      </c>
      <c r="S129" s="49" t="e">
        <f t="shared" si="26"/>
        <v>#DIV/0!</v>
      </c>
      <c r="T129" s="48" t="str">
        <f>VLOOKUP($A129,Raw!$B$2:$DG$512,MATCH(NDPMS!T$1,Raw!$B$1:$DG$1,0),0)</f>
        <v>0</v>
      </c>
      <c r="U129" s="49" t="e">
        <f t="shared" si="27"/>
        <v>#DIV/0!</v>
      </c>
      <c r="V129" s="48" t="str">
        <f>VLOOKUP($A129,Raw!$B$2:$DG$512,MATCH(NDPMS!V$1,Raw!$B$1:$DG$1,0),0)</f>
        <v>0</v>
      </c>
      <c r="W129" s="50" t="e">
        <f t="shared" si="28"/>
        <v>#DIV/0!</v>
      </c>
      <c r="X129" s="48" t="str">
        <f>VLOOKUP($A129,Raw!$B$2:$DG$512,MATCH(NDPMS!X$1,Raw!$B$1:$DG$1,0),0)</f>
        <v>0</v>
      </c>
      <c r="Y129" s="49" t="e">
        <f t="shared" si="29"/>
        <v>#DIV/0!</v>
      </c>
      <c r="Z129" s="48" t="str">
        <f>VLOOKUP($A129,Raw!$B$2:$DG$512,MATCH(NDPMS!Z$1,Raw!$B$1:$DG$1,0),0)</f>
        <v>0</v>
      </c>
      <c r="AA129" s="49" t="e">
        <f t="shared" si="30"/>
        <v>#DIV/0!</v>
      </c>
      <c r="AB129" s="48" t="str">
        <f>VLOOKUP($A129,Raw!$B$2:$DG$512,MATCH(NDPMS!AB$1,Raw!$B$1:$DG$1,0),0)</f>
        <v>0</v>
      </c>
      <c r="AC129" s="13"/>
      <c r="AD129" s="47" t="e">
        <f t="shared" si="31"/>
        <v>#DIV/0!</v>
      </c>
      <c r="AE129" s="47" t="e">
        <f t="shared" si="32"/>
        <v>#DIV/0!</v>
      </c>
      <c r="AF129" s="47" t="e">
        <f t="shared" si="33"/>
        <v>#DIV/0!</v>
      </c>
      <c r="AG129" s="47" t="e">
        <f t="shared" si="34"/>
        <v>#DIV/0!</v>
      </c>
      <c r="AH129" s="47" t="e">
        <f t="shared" si="35"/>
        <v>#DIV/0!</v>
      </c>
      <c r="AI129" s="47" t="e">
        <f t="shared" si="36"/>
        <v>#DIV/0!</v>
      </c>
      <c r="AJ129" s="47" t="e">
        <f t="shared" si="37"/>
        <v>#DIV/0!</v>
      </c>
    </row>
    <row r="130" spans="1:36" x14ac:dyDescent="0.3">
      <c r="A130" s="13" t="s">
        <v>2497</v>
      </c>
      <c r="B130" s="51" t="str">
        <f>VLOOKUP($A130,Raw!$B$2:$DG$512,MATCH(NDPMS!B$1,Raw!$B$1:$DG$1,0),0)</f>
        <v>0</v>
      </c>
      <c r="C130" s="52" t="e">
        <f t="shared" si="19"/>
        <v>#DIV/0!</v>
      </c>
      <c r="D130" s="51" t="str">
        <f>VLOOKUP($A130,Raw!$B$2:$DG$512,MATCH(NDPMS!D$1,Raw!$B$1:$DG$1,0),0)</f>
        <v>0</v>
      </c>
      <c r="E130" s="52" t="e">
        <f t="shared" si="20"/>
        <v>#DIV/0!</v>
      </c>
      <c r="F130" s="51" t="str">
        <f>VLOOKUP($A130,Raw!$B$2:$DG$512,MATCH(NDPMS!F$1,Raw!$B$1:$DG$1,0),0)</f>
        <v>0</v>
      </c>
      <c r="G130" s="52" t="e">
        <f t="shared" si="21"/>
        <v>#DIV/0!</v>
      </c>
      <c r="H130" s="51" t="str">
        <f>VLOOKUP($A130,Raw!$B$2:$DG$512,MATCH(NDPMS!H$1,Raw!$B$1:$DG$1,0),0)</f>
        <v>0</v>
      </c>
      <c r="I130" s="52" t="e">
        <f t="shared" si="22"/>
        <v>#DIV/0!</v>
      </c>
      <c r="J130" s="51" t="str">
        <f>VLOOKUP($A130,Raw!$B$2:$DG$512,MATCH(NDPMS!J$1,Raw!$B$1:$DG$1,0),0)</f>
        <v>0</v>
      </c>
      <c r="K130" s="52" t="e">
        <f t="shared" si="23"/>
        <v>#DIV/0!</v>
      </c>
      <c r="L130" s="51" t="str">
        <f>VLOOKUP($A130,Raw!$B$2:$DG$512,MATCH(NDPMS!L$1,Raw!$B$1:$DG$1,0),0)</f>
        <v>0</v>
      </c>
      <c r="M130" s="52" t="e">
        <f t="shared" si="24"/>
        <v>#DIV/0!</v>
      </c>
      <c r="N130" s="51" t="str">
        <f>VLOOKUP($A130,Raw!$B$2:$DG$512,MATCH(NDPMS!N$1,Raw!$B$1:$DG$1,0),0)</f>
        <v>0</v>
      </c>
      <c r="O130" s="13"/>
      <c r="P130" s="48" t="str">
        <f>VLOOKUP($A130,Raw!$B$2:$DG$512,MATCH(NDPMS!P$1,Raw!$B$1:$DG$1,0),0)</f>
        <v>0</v>
      </c>
      <c r="Q130" s="49" t="e">
        <f t="shared" si="25"/>
        <v>#DIV/0!</v>
      </c>
      <c r="R130" s="48" t="str">
        <f>VLOOKUP($A130,Raw!$B$2:$DG$512,MATCH(NDPMS!R$1,Raw!$B$1:$DG$1,0),0)</f>
        <v>0</v>
      </c>
      <c r="S130" s="49" t="e">
        <f t="shared" si="26"/>
        <v>#DIV/0!</v>
      </c>
      <c r="T130" s="48" t="str">
        <f>VLOOKUP($A130,Raw!$B$2:$DG$512,MATCH(NDPMS!T$1,Raw!$B$1:$DG$1,0),0)</f>
        <v>0</v>
      </c>
      <c r="U130" s="49" t="e">
        <f t="shared" si="27"/>
        <v>#DIV/0!</v>
      </c>
      <c r="V130" s="48" t="str">
        <f>VLOOKUP($A130,Raw!$B$2:$DG$512,MATCH(NDPMS!V$1,Raw!$B$1:$DG$1,0),0)</f>
        <v>0</v>
      </c>
      <c r="W130" s="50" t="e">
        <f t="shared" si="28"/>
        <v>#DIV/0!</v>
      </c>
      <c r="X130" s="48" t="str">
        <f>VLOOKUP($A130,Raw!$B$2:$DG$512,MATCH(NDPMS!X$1,Raw!$B$1:$DG$1,0),0)</f>
        <v>0</v>
      </c>
      <c r="Y130" s="49" t="e">
        <f t="shared" si="29"/>
        <v>#DIV/0!</v>
      </c>
      <c r="Z130" s="48" t="str">
        <f>VLOOKUP($A130,Raw!$B$2:$DG$512,MATCH(NDPMS!Z$1,Raw!$B$1:$DG$1,0),0)</f>
        <v>0</v>
      </c>
      <c r="AA130" s="49" t="e">
        <f t="shared" si="30"/>
        <v>#DIV/0!</v>
      </c>
      <c r="AB130" s="48" t="str">
        <f>VLOOKUP($A130,Raw!$B$2:$DG$512,MATCH(NDPMS!AB$1,Raw!$B$1:$DG$1,0),0)</f>
        <v>0</v>
      </c>
      <c r="AC130" s="13"/>
      <c r="AD130" s="47" t="e">
        <f t="shared" si="31"/>
        <v>#DIV/0!</v>
      </c>
      <c r="AE130" s="47" t="e">
        <f t="shared" si="32"/>
        <v>#DIV/0!</v>
      </c>
      <c r="AF130" s="47" t="e">
        <f t="shared" si="33"/>
        <v>#DIV/0!</v>
      </c>
      <c r="AG130" s="47" t="e">
        <f t="shared" si="34"/>
        <v>#DIV/0!</v>
      </c>
      <c r="AH130" s="47" t="e">
        <f t="shared" si="35"/>
        <v>#DIV/0!</v>
      </c>
      <c r="AI130" s="47" t="e">
        <f t="shared" si="36"/>
        <v>#DIV/0!</v>
      </c>
      <c r="AJ130" s="47" t="e">
        <f t="shared" si="37"/>
        <v>#DIV/0!</v>
      </c>
    </row>
    <row r="131" spans="1:36" x14ac:dyDescent="0.3">
      <c r="A131" s="13" t="s">
        <v>2504</v>
      </c>
      <c r="B131" s="51" t="str">
        <f>VLOOKUP($A131,Raw!$B$2:$DG$512,MATCH(NDPMS!B$1,Raw!$B$1:$DG$1,0),0)</f>
        <v>0</v>
      </c>
      <c r="C131" s="52" t="e">
        <f t="shared" ref="C131:C194" si="38">B131/$N131</f>
        <v>#DIV/0!</v>
      </c>
      <c r="D131" s="51" t="str">
        <f>VLOOKUP($A131,Raw!$B$2:$DG$512,MATCH(NDPMS!D$1,Raw!$B$1:$DG$1,0),0)</f>
        <v>0</v>
      </c>
      <c r="E131" s="52" t="e">
        <f t="shared" ref="E131:E194" si="39">D131/$N131</f>
        <v>#DIV/0!</v>
      </c>
      <c r="F131" s="51" t="str">
        <f>VLOOKUP($A131,Raw!$B$2:$DG$512,MATCH(NDPMS!F$1,Raw!$B$1:$DG$1,0),0)</f>
        <v>0</v>
      </c>
      <c r="G131" s="52" t="e">
        <f t="shared" ref="G131:G194" si="40">F131/$N131</f>
        <v>#DIV/0!</v>
      </c>
      <c r="H131" s="51" t="str">
        <f>VLOOKUP($A131,Raw!$B$2:$DG$512,MATCH(NDPMS!H$1,Raw!$B$1:$DG$1,0),0)</f>
        <v>0</v>
      </c>
      <c r="I131" s="52" t="e">
        <f t="shared" ref="I131:I194" si="41">H131/$N131</f>
        <v>#DIV/0!</v>
      </c>
      <c r="J131" s="51" t="str">
        <f>VLOOKUP($A131,Raw!$B$2:$DG$512,MATCH(NDPMS!J$1,Raw!$B$1:$DG$1,0),0)</f>
        <v>0</v>
      </c>
      <c r="K131" s="52" t="e">
        <f t="shared" ref="K131:K194" si="42">J131/$N131</f>
        <v>#DIV/0!</v>
      </c>
      <c r="L131" s="51" t="str">
        <f>VLOOKUP($A131,Raw!$B$2:$DG$512,MATCH(NDPMS!L$1,Raw!$B$1:$DG$1,0),0)</f>
        <v>0</v>
      </c>
      <c r="M131" s="52" t="e">
        <f t="shared" ref="M131:M194" si="43">L131/$N131</f>
        <v>#DIV/0!</v>
      </c>
      <c r="N131" s="51" t="str">
        <f>VLOOKUP($A131,Raw!$B$2:$DG$512,MATCH(NDPMS!N$1,Raw!$B$1:$DG$1,0),0)</f>
        <v>0</v>
      </c>
      <c r="O131" s="13"/>
      <c r="P131" s="48" t="str">
        <f>VLOOKUP($A131,Raw!$B$2:$DG$512,MATCH(NDPMS!P$1,Raw!$B$1:$DG$1,0),0)</f>
        <v>0</v>
      </c>
      <c r="Q131" s="49" t="e">
        <f t="shared" ref="Q131:Q194" si="44">P131/AB131</f>
        <v>#DIV/0!</v>
      </c>
      <c r="R131" s="48" t="str">
        <f>VLOOKUP($A131,Raw!$B$2:$DG$512,MATCH(NDPMS!R$1,Raw!$B$1:$DG$1,0),0)</f>
        <v>0</v>
      </c>
      <c r="S131" s="49" t="e">
        <f t="shared" ref="S131:S194" si="45">R131/AB131</f>
        <v>#DIV/0!</v>
      </c>
      <c r="T131" s="48" t="str">
        <f>VLOOKUP($A131,Raw!$B$2:$DG$512,MATCH(NDPMS!T$1,Raw!$B$1:$DG$1,0),0)</f>
        <v>0</v>
      </c>
      <c r="U131" s="49" t="e">
        <f t="shared" ref="U131:U194" si="46">T131/AB131</f>
        <v>#DIV/0!</v>
      </c>
      <c r="V131" s="48" t="str">
        <f>VLOOKUP($A131,Raw!$B$2:$DG$512,MATCH(NDPMS!V$1,Raw!$B$1:$DG$1,0),0)</f>
        <v>0</v>
      </c>
      <c r="W131" s="50" t="e">
        <f t="shared" ref="W131:W194" si="47">V131/AB131</f>
        <v>#DIV/0!</v>
      </c>
      <c r="X131" s="48" t="str">
        <f>VLOOKUP($A131,Raw!$B$2:$DG$512,MATCH(NDPMS!X$1,Raw!$B$1:$DG$1,0),0)</f>
        <v>0</v>
      </c>
      <c r="Y131" s="49" t="e">
        <f t="shared" ref="Y131:Y194" si="48">X131/AB131</f>
        <v>#DIV/0!</v>
      </c>
      <c r="Z131" s="48" t="str">
        <f>VLOOKUP($A131,Raw!$B$2:$DG$512,MATCH(NDPMS!Z$1,Raw!$B$1:$DG$1,0),0)</f>
        <v>0</v>
      </c>
      <c r="AA131" s="49" t="e">
        <f t="shared" ref="AA131:AA194" si="49">Z131/AB131</f>
        <v>#DIV/0!</v>
      </c>
      <c r="AB131" s="48" t="str">
        <f>VLOOKUP($A131,Raw!$B$2:$DG$512,MATCH(NDPMS!AB$1,Raw!$B$1:$DG$1,0),0)</f>
        <v>0</v>
      </c>
      <c r="AC131" s="13"/>
      <c r="AD131" s="47" t="e">
        <f t="shared" ref="AD131:AD194" si="50">P131/B131</f>
        <v>#DIV/0!</v>
      </c>
      <c r="AE131" s="47" t="e">
        <f t="shared" ref="AE131:AE194" si="51">R131/D131</f>
        <v>#DIV/0!</v>
      </c>
      <c r="AF131" s="47" t="e">
        <f t="shared" ref="AF131:AF194" si="52">T131/F131</f>
        <v>#DIV/0!</v>
      </c>
      <c r="AG131" s="47" t="e">
        <f t="shared" ref="AG131:AG194" si="53">V131/H131</f>
        <v>#DIV/0!</v>
      </c>
      <c r="AH131" s="47" t="e">
        <f t="shared" ref="AH131:AH194" si="54">X131/J131</f>
        <v>#DIV/0!</v>
      </c>
      <c r="AI131" s="47" t="e">
        <f t="shared" ref="AI131:AI194" si="55">Z131/L131</f>
        <v>#DIV/0!</v>
      </c>
      <c r="AJ131" s="47" t="e">
        <f t="shared" ref="AJ131:AJ194" si="56">AB131/N131</f>
        <v>#DIV/0!</v>
      </c>
    </row>
    <row r="132" spans="1:36" x14ac:dyDescent="0.3">
      <c r="A132" s="13" t="s">
        <v>2511</v>
      </c>
      <c r="B132" s="51" t="str">
        <f>VLOOKUP($A132,Raw!$B$2:$DG$512,MATCH(NDPMS!B$1,Raw!$B$1:$DG$1,0),0)</f>
        <v>0</v>
      </c>
      <c r="C132" s="52" t="e">
        <f t="shared" si="38"/>
        <v>#DIV/0!</v>
      </c>
      <c r="D132" s="51" t="str">
        <f>VLOOKUP($A132,Raw!$B$2:$DG$512,MATCH(NDPMS!D$1,Raw!$B$1:$DG$1,0),0)</f>
        <v>0</v>
      </c>
      <c r="E132" s="52" t="e">
        <f t="shared" si="39"/>
        <v>#DIV/0!</v>
      </c>
      <c r="F132" s="51" t="str">
        <f>VLOOKUP($A132,Raw!$B$2:$DG$512,MATCH(NDPMS!F$1,Raw!$B$1:$DG$1,0),0)</f>
        <v>0</v>
      </c>
      <c r="G132" s="52" t="e">
        <f t="shared" si="40"/>
        <v>#DIV/0!</v>
      </c>
      <c r="H132" s="51" t="str">
        <f>VLOOKUP($A132,Raw!$B$2:$DG$512,MATCH(NDPMS!H$1,Raw!$B$1:$DG$1,0),0)</f>
        <v>0</v>
      </c>
      <c r="I132" s="52" t="e">
        <f t="shared" si="41"/>
        <v>#DIV/0!</v>
      </c>
      <c r="J132" s="51" t="str">
        <f>VLOOKUP($A132,Raw!$B$2:$DG$512,MATCH(NDPMS!J$1,Raw!$B$1:$DG$1,0),0)</f>
        <v>0</v>
      </c>
      <c r="K132" s="52" t="e">
        <f t="shared" si="42"/>
        <v>#DIV/0!</v>
      </c>
      <c r="L132" s="51" t="str">
        <f>VLOOKUP($A132,Raw!$B$2:$DG$512,MATCH(NDPMS!L$1,Raw!$B$1:$DG$1,0),0)</f>
        <v>0</v>
      </c>
      <c r="M132" s="52" t="e">
        <f t="shared" si="43"/>
        <v>#DIV/0!</v>
      </c>
      <c r="N132" s="51" t="str">
        <f>VLOOKUP($A132,Raw!$B$2:$DG$512,MATCH(NDPMS!N$1,Raw!$B$1:$DG$1,0),0)</f>
        <v>0</v>
      </c>
      <c r="O132" s="13"/>
      <c r="P132" s="48" t="str">
        <f>VLOOKUP($A132,Raw!$B$2:$DG$512,MATCH(NDPMS!P$1,Raw!$B$1:$DG$1,0),0)</f>
        <v>0</v>
      </c>
      <c r="Q132" s="49" t="e">
        <f t="shared" si="44"/>
        <v>#DIV/0!</v>
      </c>
      <c r="R132" s="48" t="str">
        <f>VLOOKUP($A132,Raw!$B$2:$DG$512,MATCH(NDPMS!R$1,Raw!$B$1:$DG$1,0),0)</f>
        <v>0</v>
      </c>
      <c r="S132" s="49" t="e">
        <f t="shared" si="45"/>
        <v>#DIV/0!</v>
      </c>
      <c r="T132" s="48" t="str">
        <f>VLOOKUP($A132,Raw!$B$2:$DG$512,MATCH(NDPMS!T$1,Raw!$B$1:$DG$1,0),0)</f>
        <v>0</v>
      </c>
      <c r="U132" s="49" t="e">
        <f t="shared" si="46"/>
        <v>#DIV/0!</v>
      </c>
      <c r="V132" s="48" t="str">
        <f>VLOOKUP($A132,Raw!$B$2:$DG$512,MATCH(NDPMS!V$1,Raw!$B$1:$DG$1,0),0)</f>
        <v>0</v>
      </c>
      <c r="W132" s="50" t="e">
        <f t="shared" si="47"/>
        <v>#DIV/0!</v>
      </c>
      <c r="X132" s="48" t="str">
        <f>VLOOKUP($A132,Raw!$B$2:$DG$512,MATCH(NDPMS!X$1,Raw!$B$1:$DG$1,0),0)</f>
        <v>0</v>
      </c>
      <c r="Y132" s="49" t="e">
        <f t="shared" si="48"/>
        <v>#DIV/0!</v>
      </c>
      <c r="Z132" s="48" t="str">
        <f>VLOOKUP($A132,Raw!$B$2:$DG$512,MATCH(NDPMS!Z$1,Raw!$B$1:$DG$1,0),0)</f>
        <v>0</v>
      </c>
      <c r="AA132" s="49" t="e">
        <f t="shared" si="49"/>
        <v>#DIV/0!</v>
      </c>
      <c r="AB132" s="48" t="str">
        <f>VLOOKUP($A132,Raw!$B$2:$DG$512,MATCH(NDPMS!AB$1,Raw!$B$1:$DG$1,0),0)</f>
        <v>0</v>
      </c>
      <c r="AC132" s="13"/>
      <c r="AD132" s="47" t="e">
        <f t="shared" si="50"/>
        <v>#DIV/0!</v>
      </c>
      <c r="AE132" s="47" t="e">
        <f t="shared" si="51"/>
        <v>#DIV/0!</v>
      </c>
      <c r="AF132" s="47" t="e">
        <f t="shared" si="52"/>
        <v>#DIV/0!</v>
      </c>
      <c r="AG132" s="47" t="e">
        <f t="shared" si="53"/>
        <v>#DIV/0!</v>
      </c>
      <c r="AH132" s="47" t="e">
        <f t="shared" si="54"/>
        <v>#DIV/0!</v>
      </c>
      <c r="AI132" s="47" t="e">
        <f t="shared" si="55"/>
        <v>#DIV/0!</v>
      </c>
      <c r="AJ132" s="47" t="e">
        <f t="shared" si="56"/>
        <v>#DIV/0!</v>
      </c>
    </row>
    <row r="133" spans="1:36" x14ac:dyDescent="0.3">
      <c r="A133" s="13" t="s">
        <v>2518</v>
      </c>
      <c r="B133" s="51" t="str">
        <f>VLOOKUP($A133,Raw!$B$2:$DG$512,MATCH(NDPMS!B$1,Raw!$B$1:$DG$1,0),0)</f>
        <v>0</v>
      </c>
      <c r="C133" s="52" t="e">
        <f t="shared" si="38"/>
        <v>#DIV/0!</v>
      </c>
      <c r="D133" s="51" t="str">
        <f>VLOOKUP($A133,Raw!$B$2:$DG$512,MATCH(NDPMS!D$1,Raw!$B$1:$DG$1,0),0)</f>
        <v>0</v>
      </c>
      <c r="E133" s="52" t="e">
        <f t="shared" si="39"/>
        <v>#DIV/0!</v>
      </c>
      <c r="F133" s="51" t="str">
        <f>VLOOKUP($A133,Raw!$B$2:$DG$512,MATCH(NDPMS!F$1,Raw!$B$1:$DG$1,0),0)</f>
        <v>0</v>
      </c>
      <c r="G133" s="52" t="e">
        <f t="shared" si="40"/>
        <v>#DIV/0!</v>
      </c>
      <c r="H133" s="51" t="str">
        <f>VLOOKUP($A133,Raw!$B$2:$DG$512,MATCH(NDPMS!H$1,Raw!$B$1:$DG$1,0),0)</f>
        <v>0</v>
      </c>
      <c r="I133" s="52" t="e">
        <f t="shared" si="41"/>
        <v>#DIV/0!</v>
      </c>
      <c r="J133" s="51" t="str">
        <f>VLOOKUP($A133,Raw!$B$2:$DG$512,MATCH(NDPMS!J$1,Raw!$B$1:$DG$1,0),0)</f>
        <v>0</v>
      </c>
      <c r="K133" s="52" t="e">
        <f t="shared" si="42"/>
        <v>#DIV/0!</v>
      </c>
      <c r="L133" s="51" t="str">
        <f>VLOOKUP($A133,Raw!$B$2:$DG$512,MATCH(NDPMS!L$1,Raw!$B$1:$DG$1,0),0)</f>
        <v>0</v>
      </c>
      <c r="M133" s="52" t="e">
        <f t="shared" si="43"/>
        <v>#DIV/0!</v>
      </c>
      <c r="N133" s="51" t="str">
        <f>VLOOKUP($A133,Raw!$B$2:$DG$512,MATCH(NDPMS!N$1,Raw!$B$1:$DG$1,0),0)</f>
        <v>0</v>
      </c>
      <c r="O133" s="13"/>
      <c r="P133" s="48" t="str">
        <f>VLOOKUP($A133,Raw!$B$2:$DG$512,MATCH(NDPMS!P$1,Raw!$B$1:$DG$1,0),0)</f>
        <v>0</v>
      </c>
      <c r="Q133" s="49" t="e">
        <f t="shared" si="44"/>
        <v>#DIV/0!</v>
      </c>
      <c r="R133" s="48" t="str">
        <f>VLOOKUP($A133,Raw!$B$2:$DG$512,MATCH(NDPMS!R$1,Raw!$B$1:$DG$1,0),0)</f>
        <v>0</v>
      </c>
      <c r="S133" s="49" t="e">
        <f t="shared" si="45"/>
        <v>#DIV/0!</v>
      </c>
      <c r="T133" s="48" t="str">
        <f>VLOOKUP($A133,Raw!$B$2:$DG$512,MATCH(NDPMS!T$1,Raw!$B$1:$DG$1,0),0)</f>
        <v>0</v>
      </c>
      <c r="U133" s="49" t="e">
        <f t="shared" si="46"/>
        <v>#DIV/0!</v>
      </c>
      <c r="V133" s="48" t="str">
        <f>VLOOKUP($A133,Raw!$B$2:$DG$512,MATCH(NDPMS!V$1,Raw!$B$1:$DG$1,0),0)</f>
        <v>0</v>
      </c>
      <c r="W133" s="50" t="e">
        <f t="shared" si="47"/>
        <v>#DIV/0!</v>
      </c>
      <c r="X133" s="48" t="str">
        <f>VLOOKUP($A133,Raw!$B$2:$DG$512,MATCH(NDPMS!X$1,Raw!$B$1:$DG$1,0),0)</f>
        <v>0</v>
      </c>
      <c r="Y133" s="49" t="e">
        <f t="shared" si="48"/>
        <v>#DIV/0!</v>
      </c>
      <c r="Z133" s="48" t="str">
        <f>VLOOKUP($A133,Raw!$B$2:$DG$512,MATCH(NDPMS!Z$1,Raw!$B$1:$DG$1,0),0)</f>
        <v>0</v>
      </c>
      <c r="AA133" s="49" t="e">
        <f t="shared" si="49"/>
        <v>#DIV/0!</v>
      </c>
      <c r="AB133" s="48" t="str">
        <f>VLOOKUP($A133,Raw!$B$2:$DG$512,MATCH(NDPMS!AB$1,Raw!$B$1:$DG$1,0),0)</f>
        <v>0</v>
      </c>
      <c r="AC133" s="13"/>
      <c r="AD133" s="47" t="e">
        <f t="shared" si="50"/>
        <v>#DIV/0!</v>
      </c>
      <c r="AE133" s="47" t="e">
        <f t="shared" si="51"/>
        <v>#DIV/0!</v>
      </c>
      <c r="AF133" s="47" t="e">
        <f t="shared" si="52"/>
        <v>#DIV/0!</v>
      </c>
      <c r="AG133" s="47" t="e">
        <f t="shared" si="53"/>
        <v>#DIV/0!</v>
      </c>
      <c r="AH133" s="47" t="e">
        <f t="shared" si="54"/>
        <v>#DIV/0!</v>
      </c>
      <c r="AI133" s="47" t="e">
        <f t="shared" si="55"/>
        <v>#DIV/0!</v>
      </c>
      <c r="AJ133" s="47" t="e">
        <f t="shared" si="56"/>
        <v>#DIV/0!</v>
      </c>
    </row>
    <row r="134" spans="1:36" x14ac:dyDescent="0.3">
      <c r="A134" s="13" t="s">
        <v>2534</v>
      </c>
      <c r="B134" s="51" t="str">
        <f>VLOOKUP($A134,Raw!$B$2:$DG$512,MATCH(NDPMS!B$1,Raw!$B$1:$DG$1,0),0)</f>
        <v>0</v>
      </c>
      <c r="C134" s="52" t="e">
        <f t="shared" si="38"/>
        <v>#DIV/0!</v>
      </c>
      <c r="D134" s="51" t="str">
        <f>VLOOKUP($A134,Raw!$B$2:$DG$512,MATCH(NDPMS!D$1,Raw!$B$1:$DG$1,0),0)</f>
        <v>0</v>
      </c>
      <c r="E134" s="52" t="e">
        <f t="shared" si="39"/>
        <v>#DIV/0!</v>
      </c>
      <c r="F134" s="51" t="str">
        <f>VLOOKUP($A134,Raw!$B$2:$DG$512,MATCH(NDPMS!F$1,Raw!$B$1:$DG$1,0),0)</f>
        <v>0</v>
      </c>
      <c r="G134" s="52" t="e">
        <f t="shared" si="40"/>
        <v>#DIV/0!</v>
      </c>
      <c r="H134" s="51" t="str">
        <f>VLOOKUP($A134,Raw!$B$2:$DG$512,MATCH(NDPMS!H$1,Raw!$B$1:$DG$1,0),0)</f>
        <v>0</v>
      </c>
      <c r="I134" s="52" t="e">
        <f t="shared" si="41"/>
        <v>#DIV/0!</v>
      </c>
      <c r="J134" s="51" t="str">
        <f>VLOOKUP($A134,Raw!$B$2:$DG$512,MATCH(NDPMS!J$1,Raw!$B$1:$DG$1,0),0)</f>
        <v>0</v>
      </c>
      <c r="K134" s="52" t="e">
        <f t="shared" si="42"/>
        <v>#DIV/0!</v>
      </c>
      <c r="L134" s="51" t="str">
        <f>VLOOKUP($A134,Raw!$B$2:$DG$512,MATCH(NDPMS!L$1,Raw!$B$1:$DG$1,0),0)</f>
        <v>0</v>
      </c>
      <c r="M134" s="52" t="e">
        <f t="shared" si="43"/>
        <v>#DIV/0!</v>
      </c>
      <c r="N134" s="51" t="str">
        <f>VLOOKUP($A134,Raw!$B$2:$DG$512,MATCH(NDPMS!N$1,Raw!$B$1:$DG$1,0),0)</f>
        <v>0</v>
      </c>
      <c r="O134" s="13"/>
      <c r="P134" s="48" t="str">
        <f>VLOOKUP($A134,Raw!$B$2:$DG$512,MATCH(NDPMS!P$1,Raw!$B$1:$DG$1,0),0)</f>
        <v>0</v>
      </c>
      <c r="Q134" s="49" t="e">
        <f t="shared" si="44"/>
        <v>#DIV/0!</v>
      </c>
      <c r="R134" s="48" t="str">
        <f>VLOOKUP($A134,Raw!$B$2:$DG$512,MATCH(NDPMS!R$1,Raw!$B$1:$DG$1,0),0)</f>
        <v>0</v>
      </c>
      <c r="S134" s="49" t="e">
        <f t="shared" si="45"/>
        <v>#DIV/0!</v>
      </c>
      <c r="T134" s="48" t="str">
        <f>VLOOKUP($A134,Raw!$B$2:$DG$512,MATCH(NDPMS!T$1,Raw!$B$1:$DG$1,0),0)</f>
        <v>0</v>
      </c>
      <c r="U134" s="49" t="e">
        <f t="shared" si="46"/>
        <v>#DIV/0!</v>
      </c>
      <c r="V134" s="48" t="str">
        <f>VLOOKUP($A134,Raw!$B$2:$DG$512,MATCH(NDPMS!V$1,Raw!$B$1:$DG$1,0),0)</f>
        <v>0</v>
      </c>
      <c r="W134" s="50" t="e">
        <f t="shared" si="47"/>
        <v>#DIV/0!</v>
      </c>
      <c r="X134" s="48" t="str">
        <f>VLOOKUP($A134,Raw!$B$2:$DG$512,MATCH(NDPMS!X$1,Raw!$B$1:$DG$1,0),0)</f>
        <v>0</v>
      </c>
      <c r="Y134" s="49" t="e">
        <f t="shared" si="48"/>
        <v>#DIV/0!</v>
      </c>
      <c r="Z134" s="48" t="str">
        <f>VLOOKUP($A134,Raw!$B$2:$DG$512,MATCH(NDPMS!Z$1,Raw!$B$1:$DG$1,0),0)</f>
        <v>0</v>
      </c>
      <c r="AA134" s="49" t="e">
        <f t="shared" si="49"/>
        <v>#DIV/0!</v>
      </c>
      <c r="AB134" s="48" t="str">
        <f>VLOOKUP($A134,Raw!$B$2:$DG$512,MATCH(NDPMS!AB$1,Raw!$B$1:$DG$1,0),0)</f>
        <v>0</v>
      </c>
      <c r="AC134" s="13"/>
      <c r="AD134" s="47" t="e">
        <f t="shared" si="50"/>
        <v>#DIV/0!</v>
      </c>
      <c r="AE134" s="47" t="e">
        <f t="shared" si="51"/>
        <v>#DIV/0!</v>
      </c>
      <c r="AF134" s="47" t="e">
        <f t="shared" si="52"/>
        <v>#DIV/0!</v>
      </c>
      <c r="AG134" s="47" t="e">
        <f t="shared" si="53"/>
        <v>#DIV/0!</v>
      </c>
      <c r="AH134" s="47" t="e">
        <f t="shared" si="54"/>
        <v>#DIV/0!</v>
      </c>
      <c r="AI134" s="47" t="e">
        <f t="shared" si="55"/>
        <v>#DIV/0!</v>
      </c>
      <c r="AJ134" s="47" t="e">
        <f t="shared" si="56"/>
        <v>#DIV/0!</v>
      </c>
    </row>
    <row r="135" spans="1:36" x14ac:dyDescent="0.3">
      <c r="A135" s="13" t="s">
        <v>2541</v>
      </c>
      <c r="B135" s="51" t="str">
        <f>VLOOKUP($A135,Raw!$B$2:$DG$512,MATCH(NDPMS!B$1,Raw!$B$1:$DG$1,0),0)</f>
        <v>0</v>
      </c>
      <c r="C135" s="52" t="e">
        <f t="shared" si="38"/>
        <v>#DIV/0!</v>
      </c>
      <c r="D135" s="51" t="str">
        <f>VLOOKUP($A135,Raw!$B$2:$DG$512,MATCH(NDPMS!D$1,Raw!$B$1:$DG$1,0),0)</f>
        <v>0</v>
      </c>
      <c r="E135" s="52" t="e">
        <f t="shared" si="39"/>
        <v>#DIV/0!</v>
      </c>
      <c r="F135" s="51" t="str">
        <f>VLOOKUP($A135,Raw!$B$2:$DG$512,MATCH(NDPMS!F$1,Raw!$B$1:$DG$1,0),0)</f>
        <v>0</v>
      </c>
      <c r="G135" s="52" t="e">
        <f t="shared" si="40"/>
        <v>#DIV/0!</v>
      </c>
      <c r="H135" s="51" t="str">
        <f>VLOOKUP($A135,Raw!$B$2:$DG$512,MATCH(NDPMS!H$1,Raw!$B$1:$DG$1,0),0)</f>
        <v>0</v>
      </c>
      <c r="I135" s="52" t="e">
        <f t="shared" si="41"/>
        <v>#DIV/0!</v>
      </c>
      <c r="J135" s="51" t="str">
        <f>VLOOKUP($A135,Raw!$B$2:$DG$512,MATCH(NDPMS!J$1,Raw!$B$1:$DG$1,0),0)</f>
        <v>0</v>
      </c>
      <c r="K135" s="52" t="e">
        <f t="shared" si="42"/>
        <v>#DIV/0!</v>
      </c>
      <c r="L135" s="51" t="str">
        <f>VLOOKUP($A135,Raw!$B$2:$DG$512,MATCH(NDPMS!L$1,Raw!$B$1:$DG$1,0),0)</f>
        <v>0</v>
      </c>
      <c r="M135" s="52" t="e">
        <f t="shared" si="43"/>
        <v>#DIV/0!</v>
      </c>
      <c r="N135" s="51" t="str">
        <f>VLOOKUP($A135,Raw!$B$2:$DG$512,MATCH(NDPMS!N$1,Raw!$B$1:$DG$1,0),0)</f>
        <v>0</v>
      </c>
      <c r="O135" s="13"/>
      <c r="P135" s="48" t="str">
        <f>VLOOKUP($A135,Raw!$B$2:$DG$512,MATCH(NDPMS!P$1,Raw!$B$1:$DG$1,0),0)</f>
        <v>0</v>
      </c>
      <c r="Q135" s="49" t="e">
        <f t="shared" si="44"/>
        <v>#DIV/0!</v>
      </c>
      <c r="R135" s="48" t="str">
        <f>VLOOKUP($A135,Raw!$B$2:$DG$512,MATCH(NDPMS!R$1,Raw!$B$1:$DG$1,0),0)</f>
        <v>0</v>
      </c>
      <c r="S135" s="49" t="e">
        <f t="shared" si="45"/>
        <v>#DIV/0!</v>
      </c>
      <c r="T135" s="48" t="str">
        <f>VLOOKUP($A135,Raw!$B$2:$DG$512,MATCH(NDPMS!T$1,Raw!$B$1:$DG$1,0),0)</f>
        <v>0</v>
      </c>
      <c r="U135" s="49" t="e">
        <f t="shared" si="46"/>
        <v>#DIV/0!</v>
      </c>
      <c r="V135" s="48" t="str">
        <f>VLOOKUP($A135,Raw!$B$2:$DG$512,MATCH(NDPMS!V$1,Raw!$B$1:$DG$1,0),0)</f>
        <v>0</v>
      </c>
      <c r="W135" s="50" t="e">
        <f t="shared" si="47"/>
        <v>#DIV/0!</v>
      </c>
      <c r="X135" s="48" t="str">
        <f>VLOOKUP($A135,Raw!$B$2:$DG$512,MATCH(NDPMS!X$1,Raw!$B$1:$DG$1,0),0)</f>
        <v>0</v>
      </c>
      <c r="Y135" s="49" t="e">
        <f t="shared" si="48"/>
        <v>#DIV/0!</v>
      </c>
      <c r="Z135" s="48" t="str">
        <f>VLOOKUP($A135,Raw!$B$2:$DG$512,MATCH(NDPMS!Z$1,Raw!$B$1:$DG$1,0),0)</f>
        <v>0</v>
      </c>
      <c r="AA135" s="49" t="e">
        <f t="shared" si="49"/>
        <v>#DIV/0!</v>
      </c>
      <c r="AB135" s="48" t="str">
        <f>VLOOKUP($A135,Raw!$B$2:$DG$512,MATCH(NDPMS!AB$1,Raw!$B$1:$DG$1,0),0)</f>
        <v>0</v>
      </c>
      <c r="AC135" s="13"/>
      <c r="AD135" s="47" t="e">
        <f t="shared" si="50"/>
        <v>#DIV/0!</v>
      </c>
      <c r="AE135" s="47" t="e">
        <f t="shared" si="51"/>
        <v>#DIV/0!</v>
      </c>
      <c r="AF135" s="47" t="e">
        <f t="shared" si="52"/>
        <v>#DIV/0!</v>
      </c>
      <c r="AG135" s="47" t="e">
        <f t="shared" si="53"/>
        <v>#DIV/0!</v>
      </c>
      <c r="AH135" s="47" t="e">
        <f t="shared" si="54"/>
        <v>#DIV/0!</v>
      </c>
      <c r="AI135" s="47" t="e">
        <f t="shared" si="55"/>
        <v>#DIV/0!</v>
      </c>
      <c r="AJ135" s="47" t="e">
        <f t="shared" si="56"/>
        <v>#DIV/0!</v>
      </c>
    </row>
    <row r="136" spans="1:36" x14ac:dyDescent="0.3">
      <c r="A136" s="13" t="s">
        <v>2554</v>
      </c>
      <c r="B136" s="51" t="str">
        <f>VLOOKUP($A136,Raw!$B$2:$DG$512,MATCH(NDPMS!B$1,Raw!$B$1:$DG$1,0),0)</f>
        <v>0</v>
      </c>
      <c r="C136" s="52" t="e">
        <f t="shared" si="38"/>
        <v>#DIV/0!</v>
      </c>
      <c r="D136" s="51" t="str">
        <f>VLOOKUP($A136,Raw!$B$2:$DG$512,MATCH(NDPMS!D$1,Raw!$B$1:$DG$1,0),0)</f>
        <v>0</v>
      </c>
      <c r="E136" s="52" t="e">
        <f t="shared" si="39"/>
        <v>#DIV/0!</v>
      </c>
      <c r="F136" s="51" t="str">
        <f>VLOOKUP($A136,Raw!$B$2:$DG$512,MATCH(NDPMS!F$1,Raw!$B$1:$DG$1,0),0)</f>
        <v>0</v>
      </c>
      <c r="G136" s="52" t="e">
        <f t="shared" si="40"/>
        <v>#DIV/0!</v>
      </c>
      <c r="H136" s="51" t="str">
        <f>VLOOKUP($A136,Raw!$B$2:$DG$512,MATCH(NDPMS!H$1,Raw!$B$1:$DG$1,0),0)</f>
        <v>0</v>
      </c>
      <c r="I136" s="52" t="e">
        <f t="shared" si="41"/>
        <v>#DIV/0!</v>
      </c>
      <c r="J136" s="51" t="str">
        <f>VLOOKUP($A136,Raw!$B$2:$DG$512,MATCH(NDPMS!J$1,Raw!$B$1:$DG$1,0),0)</f>
        <v>0</v>
      </c>
      <c r="K136" s="52" t="e">
        <f t="shared" si="42"/>
        <v>#DIV/0!</v>
      </c>
      <c r="L136" s="51" t="str">
        <f>VLOOKUP($A136,Raw!$B$2:$DG$512,MATCH(NDPMS!L$1,Raw!$B$1:$DG$1,0),0)</f>
        <v>0</v>
      </c>
      <c r="M136" s="52" t="e">
        <f t="shared" si="43"/>
        <v>#DIV/0!</v>
      </c>
      <c r="N136" s="51" t="str">
        <f>VLOOKUP($A136,Raw!$B$2:$DG$512,MATCH(NDPMS!N$1,Raw!$B$1:$DG$1,0),0)</f>
        <v>0</v>
      </c>
      <c r="O136" s="13"/>
      <c r="P136" s="48" t="str">
        <f>VLOOKUP($A136,Raw!$B$2:$DG$512,MATCH(NDPMS!P$1,Raw!$B$1:$DG$1,0),0)</f>
        <v>0</v>
      </c>
      <c r="Q136" s="49" t="e">
        <f t="shared" si="44"/>
        <v>#DIV/0!</v>
      </c>
      <c r="R136" s="48" t="str">
        <f>VLOOKUP($A136,Raw!$B$2:$DG$512,MATCH(NDPMS!R$1,Raw!$B$1:$DG$1,0),0)</f>
        <v>0</v>
      </c>
      <c r="S136" s="49" t="e">
        <f t="shared" si="45"/>
        <v>#DIV/0!</v>
      </c>
      <c r="T136" s="48" t="str">
        <f>VLOOKUP($A136,Raw!$B$2:$DG$512,MATCH(NDPMS!T$1,Raw!$B$1:$DG$1,0),0)</f>
        <v>0</v>
      </c>
      <c r="U136" s="49" t="e">
        <f t="shared" si="46"/>
        <v>#DIV/0!</v>
      </c>
      <c r="V136" s="48" t="str">
        <f>VLOOKUP($A136,Raw!$B$2:$DG$512,MATCH(NDPMS!V$1,Raw!$B$1:$DG$1,0),0)</f>
        <v>0</v>
      </c>
      <c r="W136" s="50" t="e">
        <f t="shared" si="47"/>
        <v>#DIV/0!</v>
      </c>
      <c r="X136" s="48" t="str">
        <f>VLOOKUP($A136,Raw!$B$2:$DG$512,MATCH(NDPMS!X$1,Raw!$B$1:$DG$1,0),0)</f>
        <v>0</v>
      </c>
      <c r="Y136" s="49" t="e">
        <f t="shared" si="48"/>
        <v>#DIV/0!</v>
      </c>
      <c r="Z136" s="48" t="str">
        <f>VLOOKUP($A136,Raw!$B$2:$DG$512,MATCH(NDPMS!Z$1,Raw!$B$1:$DG$1,0),0)</f>
        <v>0</v>
      </c>
      <c r="AA136" s="49" t="e">
        <f t="shared" si="49"/>
        <v>#DIV/0!</v>
      </c>
      <c r="AB136" s="48" t="str">
        <f>VLOOKUP($A136,Raw!$B$2:$DG$512,MATCH(NDPMS!AB$1,Raw!$B$1:$DG$1,0),0)</f>
        <v>0</v>
      </c>
      <c r="AC136" s="13"/>
      <c r="AD136" s="47" t="e">
        <f t="shared" si="50"/>
        <v>#DIV/0!</v>
      </c>
      <c r="AE136" s="47" t="e">
        <f t="shared" si="51"/>
        <v>#DIV/0!</v>
      </c>
      <c r="AF136" s="47" t="e">
        <f t="shared" si="52"/>
        <v>#DIV/0!</v>
      </c>
      <c r="AG136" s="47" t="e">
        <f t="shared" si="53"/>
        <v>#DIV/0!</v>
      </c>
      <c r="AH136" s="47" t="e">
        <f t="shared" si="54"/>
        <v>#DIV/0!</v>
      </c>
      <c r="AI136" s="47" t="e">
        <f t="shared" si="55"/>
        <v>#DIV/0!</v>
      </c>
      <c r="AJ136" s="47" t="e">
        <f t="shared" si="56"/>
        <v>#DIV/0!</v>
      </c>
    </row>
    <row r="137" spans="1:36" x14ac:dyDescent="0.3">
      <c r="A137" s="13" t="s">
        <v>2570</v>
      </c>
      <c r="B137" s="51" t="str">
        <f>VLOOKUP($A137,Raw!$B$2:$DG$512,MATCH(NDPMS!B$1,Raw!$B$1:$DG$1,0),0)</f>
        <v>0</v>
      </c>
      <c r="C137" s="52">
        <f t="shared" si="38"/>
        <v>0</v>
      </c>
      <c r="D137" s="51" t="str">
        <f>VLOOKUP($A137,Raw!$B$2:$DG$512,MATCH(NDPMS!D$1,Raw!$B$1:$DG$1,0),0)</f>
        <v>0</v>
      </c>
      <c r="E137" s="52">
        <f t="shared" si="39"/>
        <v>0</v>
      </c>
      <c r="F137" s="51" t="str">
        <f>VLOOKUP($A137,Raw!$B$2:$DG$512,MATCH(NDPMS!F$1,Raw!$B$1:$DG$1,0),0)</f>
        <v>2</v>
      </c>
      <c r="G137" s="52">
        <f t="shared" si="40"/>
        <v>1</v>
      </c>
      <c r="H137" s="51" t="str">
        <f>VLOOKUP($A137,Raw!$B$2:$DG$512,MATCH(NDPMS!H$1,Raw!$B$1:$DG$1,0),0)</f>
        <v>0</v>
      </c>
      <c r="I137" s="52">
        <f t="shared" si="41"/>
        <v>0</v>
      </c>
      <c r="J137" s="51" t="str">
        <f>VLOOKUP($A137,Raw!$B$2:$DG$512,MATCH(NDPMS!J$1,Raw!$B$1:$DG$1,0),0)</f>
        <v>0</v>
      </c>
      <c r="K137" s="52">
        <f t="shared" si="42"/>
        <v>0</v>
      </c>
      <c r="L137" s="51" t="str">
        <f>VLOOKUP($A137,Raw!$B$2:$DG$512,MATCH(NDPMS!L$1,Raw!$B$1:$DG$1,0),0)</f>
        <v>0</v>
      </c>
      <c r="M137" s="52">
        <f t="shared" si="43"/>
        <v>0</v>
      </c>
      <c r="N137" s="51" t="str">
        <f>VLOOKUP($A137,Raw!$B$2:$DG$512,MATCH(NDPMS!N$1,Raw!$B$1:$DG$1,0),0)</f>
        <v>2</v>
      </c>
      <c r="O137" s="13"/>
      <c r="P137" s="48" t="str">
        <f>VLOOKUP($A137,Raw!$B$2:$DG$512,MATCH(NDPMS!P$1,Raw!$B$1:$DG$1,0),0)</f>
        <v>0</v>
      </c>
      <c r="Q137" s="49">
        <f t="shared" si="44"/>
        <v>0</v>
      </c>
      <c r="R137" s="48" t="str">
        <f>VLOOKUP($A137,Raw!$B$2:$DG$512,MATCH(NDPMS!R$1,Raw!$B$1:$DG$1,0),0)</f>
        <v>0</v>
      </c>
      <c r="S137" s="49">
        <f t="shared" si="45"/>
        <v>0</v>
      </c>
      <c r="T137" s="48" t="str">
        <f>VLOOKUP($A137,Raw!$B$2:$DG$512,MATCH(NDPMS!T$1,Raw!$B$1:$DG$1,0),0)</f>
        <v>15.19</v>
      </c>
      <c r="U137" s="49">
        <f t="shared" si="46"/>
        <v>1</v>
      </c>
      <c r="V137" s="48" t="str">
        <f>VLOOKUP($A137,Raw!$B$2:$DG$512,MATCH(NDPMS!V$1,Raw!$B$1:$DG$1,0),0)</f>
        <v>0</v>
      </c>
      <c r="W137" s="50">
        <f t="shared" si="47"/>
        <v>0</v>
      </c>
      <c r="X137" s="48" t="str">
        <f>VLOOKUP($A137,Raw!$B$2:$DG$512,MATCH(NDPMS!X$1,Raw!$B$1:$DG$1,0),0)</f>
        <v>0</v>
      </c>
      <c r="Y137" s="49">
        <f t="shared" si="48"/>
        <v>0</v>
      </c>
      <c r="Z137" s="48" t="str">
        <f>VLOOKUP($A137,Raw!$B$2:$DG$512,MATCH(NDPMS!Z$1,Raw!$B$1:$DG$1,0),0)</f>
        <v>0</v>
      </c>
      <c r="AA137" s="49">
        <f t="shared" si="49"/>
        <v>0</v>
      </c>
      <c r="AB137" s="48" t="str">
        <f>VLOOKUP($A137,Raw!$B$2:$DG$512,MATCH(NDPMS!AB$1,Raw!$B$1:$DG$1,0),0)</f>
        <v>15.19</v>
      </c>
      <c r="AC137" s="13"/>
      <c r="AD137" s="47" t="e">
        <f t="shared" si="50"/>
        <v>#DIV/0!</v>
      </c>
      <c r="AE137" s="47" t="e">
        <f t="shared" si="51"/>
        <v>#DIV/0!</v>
      </c>
      <c r="AF137" s="47">
        <f t="shared" si="52"/>
        <v>7.5949999999999998</v>
      </c>
      <c r="AG137" s="47" t="e">
        <f t="shared" si="53"/>
        <v>#DIV/0!</v>
      </c>
      <c r="AH137" s="47" t="e">
        <f t="shared" si="54"/>
        <v>#DIV/0!</v>
      </c>
      <c r="AI137" s="47" t="e">
        <f t="shared" si="55"/>
        <v>#DIV/0!</v>
      </c>
      <c r="AJ137" s="47">
        <f t="shared" si="56"/>
        <v>7.5949999999999998</v>
      </c>
    </row>
    <row r="138" spans="1:36" x14ac:dyDescent="0.3">
      <c r="A138" s="13" t="s">
        <v>2590</v>
      </c>
      <c r="B138" s="51" t="str">
        <f>VLOOKUP($A138,Raw!$B$2:$DG$512,MATCH(NDPMS!B$1,Raw!$B$1:$DG$1,0),0)</f>
        <v>0</v>
      </c>
      <c r="C138" s="52" t="e">
        <f t="shared" si="38"/>
        <v>#DIV/0!</v>
      </c>
      <c r="D138" s="51" t="str">
        <f>VLOOKUP($A138,Raw!$B$2:$DG$512,MATCH(NDPMS!D$1,Raw!$B$1:$DG$1,0),0)</f>
        <v>0</v>
      </c>
      <c r="E138" s="52" t="e">
        <f t="shared" si="39"/>
        <v>#DIV/0!</v>
      </c>
      <c r="F138" s="51" t="str">
        <f>VLOOKUP($A138,Raw!$B$2:$DG$512,MATCH(NDPMS!F$1,Raw!$B$1:$DG$1,0),0)</f>
        <v>0</v>
      </c>
      <c r="G138" s="52" t="e">
        <f t="shared" si="40"/>
        <v>#DIV/0!</v>
      </c>
      <c r="H138" s="51" t="str">
        <f>VLOOKUP($A138,Raw!$B$2:$DG$512,MATCH(NDPMS!H$1,Raw!$B$1:$DG$1,0),0)</f>
        <v>0</v>
      </c>
      <c r="I138" s="52" t="e">
        <f t="shared" si="41"/>
        <v>#DIV/0!</v>
      </c>
      <c r="J138" s="51" t="str">
        <f>VLOOKUP($A138,Raw!$B$2:$DG$512,MATCH(NDPMS!J$1,Raw!$B$1:$DG$1,0),0)</f>
        <v>0</v>
      </c>
      <c r="K138" s="52" t="e">
        <f t="shared" si="42"/>
        <v>#DIV/0!</v>
      </c>
      <c r="L138" s="51" t="str">
        <f>VLOOKUP($A138,Raw!$B$2:$DG$512,MATCH(NDPMS!L$1,Raw!$B$1:$DG$1,0),0)</f>
        <v>0</v>
      </c>
      <c r="M138" s="52" t="e">
        <f t="shared" si="43"/>
        <v>#DIV/0!</v>
      </c>
      <c r="N138" s="51" t="str">
        <f>VLOOKUP($A138,Raw!$B$2:$DG$512,MATCH(NDPMS!N$1,Raw!$B$1:$DG$1,0),0)</f>
        <v>0</v>
      </c>
      <c r="O138" s="13"/>
      <c r="P138" s="48" t="str">
        <f>VLOOKUP($A138,Raw!$B$2:$DG$512,MATCH(NDPMS!P$1,Raw!$B$1:$DG$1,0),0)</f>
        <v>0</v>
      </c>
      <c r="Q138" s="49" t="e">
        <f t="shared" si="44"/>
        <v>#DIV/0!</v>
      </c>
      <c r="R138" s="48" t="str">
        <f>VLOOKUP($A138,Raw!$B$2:$DG$512,MATCH(NDPMS!R$1,Raw!$B$1:$DG$1,0),0)</f>
        <v>0</v>
      </c>
      <c r="S138" s="49" t="e">
        <f t="shared" si="45"/>
        <v>#DIV/0!</v>
      </c>
      <c r="T138" s="48" t="str">
        <f>VLOOKUP($A138,Raw!$B$2:$DG$512,MATCH(NDPMS!T$1,Raw!$B$1:$DG$1,0),0)</f>
        <v>0</v>
      </c>
      <c r="U138" s="49" t="e">
        <f t="shared" si="46"/>
        <v>#DIV/0!</v>
      </c>
      <c r="V138" s="48" t="str">
        <f>VLOOKUP($A138,Raw!$B$2:$DG$512,MATCH(NDPMS!V$1,Raw!$B$1:$DG$1,0),0)</f>
        <v>0</v>
      </c>
      <c r="W138" s="50" t="e">
        <f t="shared" si="47"/>
        <v>#DIV/0!</v>
      </c>
      <c r="X138" s="48" t="str">
        <f>VLOOKUP($A138,Raw!$B$2:$DG$512,MATCH(NDPMS!X$1,Raw!$B$1:$DG$1,0),0)</f>
        <v>0</v>
      </c>
      <c r="Y138" s="49" t="e">
        <f t="shared" si="48"/>
        <v>#DIV/0!</v>
      </c>
      <c r="Z138" s="48" t="str">
        <f>VLOOKUP($A138,Raw!$B$2:$DG$512,MATCH(NDPMS!Z$1,Raw!$B$1:$DG$1,0),0)</f>
        <v>0</v>
      </c>
      <c r="AA138" s="49" t="e">
        <f t="shared" si="49"/>
        <v>#DIV/0!</v>
      </c>
      <c r="AB138" s="48" t="str">
        <f>VLOOKUP($A138,Raw!$B$2:$DG$512,MATCH(NDPMS!AB$1,Raw!$B$1:$DG$1,0),0)</f>
        <v>0</v>
      </c>
      <c r="AC138" s="13"/>
      <c r="AD138" s="47" t="e">
        <f t="shared" si="50"/>
        <v>#DIV/0!</v>
      </c>
      <c r="AE138" s="47" t="e">
        <f t="shared" si="51"/>
        <v>#DIV/0!</v>
      </c>
      <c r="AF138" s="47" t="e">
        <f t="shared" si="52"/>
        <v>#DIV/0!</v>
      </c>
      <c r="AG138" s="47" t="e">
        <f t="shared" si="53"/>
        <v>#DIV/0!</v>
      </c>
      <c r="AH138" s="47" t="e">
        <f t="shared" si="54"/>
        <v>#DIV/0!</v>
      </c>
      <c r="AI138" s="47" t="e">
        <f t="shared" si="55"/>
        <v>#DIV/0!</v>
      </c>
      <c r="AJ138" s="47" t="e">
        <f t="shared" si="56"/>
        <v>#DIV/0!</v>
      </c>
    </row>
    <row r="139" spans="1:36" x14ac:dyDescent="0.3">
      <c r="A139" s="13" t="s">
        <v>2602</v>
      </c>
      <c r="B139" s="51" t="str">
        <f>VLOOKUP($A139,Raw!$B$2:$DG$512,MATCH(NDPMS!B$1,Raw!$B$1:$DG$1,0),0)</f>
        <v>0</v>
      </c>
      <c r="C139" s="52" t="e">
        <f t="shared" si="38"/>
        <v>#DIV/0!</v>
      </c>
      <c r="D139" s="51" t="str">
        <f>VLOOKUP($A139,Raw!$B$2:$DG$512,MATCH(NDPMS!D$1,Raw!$B$1:$DG$1,0),0)</f>
        <v>0</v>
      </c>
      <c r="E139" s="52" t="e">
        <f t="shared" si="39"/>
        <v>#DIV/0!</v>
      </c>
      <c r="F139" s="51" t="str">
        <f>VLOOKUP($A139,Raw!$B$2:$DG$512,MATCH(NDPMS!F$1,Raw!$B$1:$DG$1,0),0)</f>
        <v>0</v>
      </c>
      <c r="G139" s="52" t="e">
        <f t="shared" si="40"/>
        <v>#DIV/0!</v>
      </c>
      <c r="H139" s="51" t="str">
        <f>VLOOKUP($A139,Raw!$B$2:$DG$512,MATCH(NDPMS!H$1,Raw!$B$1:$DG$1,0),0)</f>
        <v>0</v>
      </c>
      <c r="I139" s="52" t="e">
        <f t="shared" si="41"/>
        <v>#DIV/0!</v>
      </c>
      <c r="J139" s="51" t="str">
        <f>VLOOKUP($A139,Raw!$B$2:$DG$512,MATCH(NDPMS!J$1,Raw!$B$1:$DG$1,0),0)</f>
        <v>0</v>
      </c>
      <c r="K139" s="52" t="e">
        <f t="shared" si="42"/>
        <v>#DIV/0!</v>
      </c>
      <c r="L139" s="51" t="str">
        <f>VLOOKUP($A139,Raw!$B$2:$DG$512,MATCH(NDPMS!L$1,Raw!$B$1:$DG$1,0),0)</f>
        <v>0</v>
      </c>
      <c r="M139" s="52" t="e">
        <f t="shared" si="43"/>
        <v>#DIV/0!</v>
      </c>
      <c r="N139" s="51" t="str">
        <f>VLOOKUP($A139,Raw!$B$2:$DG$512,MATCH(NDPMS!N$1,Raw!$B$1:$DG$1,0),0)</f>
        <v>0</v>
      </c>
      <c r="O139" s="13"/>
      <c r="P139" s="48" t="str">
        <f>VLOOKUP($A139,Raw!$B$2:$DG$512,MATCH(NDPMS!P$1,Raw!$B$1:$DG$1,0),0)</f>
        <v>0</v>
      </c>
      <c r="Q139" s="49" t="e">
        <f t="shared" si="44"/>
        <v>#DIV/0!</v>
      </c>
      <c r="R139" s="48" t="str">
        <f>VLOOKUP($A139,Raw!$B$2:$DG$512,MATCH(NDPMS!R$1,Raw!$B$1:$DG$1,0),0)</f>
        <v>0</v>
      </c>
      <c r="S139" s="49" t="e">
        <f t="shared" si="45"/>
        <v>#DIV/0!</v>
      </c>
      <c r="T139" s="48" t="str">
        <f>VLOOKUP($A139,Raw!$B$2:$DG$512,MATCH(NDPMS!T$1,Raw!$B$1:$DG$1,0),0)</f>
        <v>0</v>
      </c>
      <c r="U139" s="49" t="e">
        <f t="shared" si="46"/>
        <v>#DIV/0!</v>
      </c>
      <c r="V139" s="48" t="str">
        <f>VLOOKUP($A139,Raw!$B$2:$DG$512,MATCH(NDPMS!V$1,Raw!$B$1:$DG$1,0),0)</f>
        <v>0</v>
      </c>
      <c r="W139" s="50" t="e">
        <f t="shared" si="47"/>
        <v>#DIV/0!</v>
      </c>
      <c r="X139" s="48" t="str">
        <f>VLOOKUP($A139,Raw!$B$2:$DG$512,MATCH(NDPMS!X$1,Raw!$B$1:$DG$1,0),0)</f>
        <v>0</v>
      </c>
      <c r="Y139" s="49" t="e">
        <f t="shared" si="48"/>
        <v>#DIV/0!</v>
      </c>
      <c r="Z139" s="48" t="str">
        <f>VLOOKUP($A139,Raw!$B$2:$DG$512,MATCH(NDPMS!Z$1,Raw!$B$1:$DG$1,0),0)</f>
        <v>0</v>
      </c>
      <c r="AA139" s="49" t="e">
        <f t="shared" si="49"/>
        <v>#DIV/0!</v>
      </c>
      <c r="AB139" s="48" t="str">
        <f>VLOOKUP($A139,Raw!$B$2:$DG$512,MATCH(NDPMS!AB$1,Raw!$B$1:$DG$1,0),0)</f>
        <v>0</v>
      </c>
      <c r="AC139" s="13"/>
      <c r="AD139" s="47" t="e">
        <f t="shared" si="50"/>
        <v>#DIV/0!</v>
      </c>
      <c r="AE139" s="47" t="e">
        <f t="shared" si="51"/>
        <v>#DIV/0!</v>
      </c>
      <c r="AF139" s="47" t="e">
        <f t="shared" si="52"/>
        <v>#DIV/0!</v>
      </c>
      <c r="AG139" s="47" t="e">
        <f t="shared" si="53"/>
        <v>#DIV/0!</v>
      </c>
      <c r="AH139" s="47" t="e">
        <f t="shared" si="54"/>
        <v>#DIV/0!</v>
      </c>
      <c r="AI139" s="47" t="e">
        <f t="shared" si="55"/>
        <v>#DIV/0!</v>
      </c>
      <c r="AJ139" s="47" t="e">
        <f t="shared" si="56"/>
        <v>#DIV/0!</v>
      </c>
    </row>
    <row r="140" spans="1:36" x14ac:dyDescent="0.3">
      <c r="A140" s="13" t="s">
        <v>2610</v>
      </c>
      <c r="B140" s="51" t="str">
        <f>VLOOKUP($A140,Raw!$B$2:$DG$512,MATCH(NDPMS!B$1,Raw!$B$1:$DG$1,0),0)</f>
        <v>0</v>
      </c>
      <c r="C140" s="52">
        <f t="shared" si="38"/>
        <v>0</v>
      </c>
      <c r="D140" s="51" t="str">
        <f>VLOOKUP($A140,Raw!$B$2:$DG$512,MATCH(NDPMS!D$1,Raw!$B$1:$DG$1,0),0)</f>
        <v>0</v>
      </c>
      <c r="E140" s="52">
        <f t="shared" si="39"/>
        <v>0</v>
      </c>
      <c r="F140" s="51" t="str">
        <f>VLOOKUP($A140,Raw!$B$2:$DG$512,MATCH(NDPMS!F$1,Raw!$B$1:$DG$1,0),0)</f>
        <v>4</v>
      </c>
      <c r="G140" s="52">
        <f t="shared" si="40"/>
        <v>1</v>
      </c>
      <c r="H140" s="51" t="str">
        <f>VLOOKUP($A140,Raw!$B$2:$DG$512,MATCH(NDPMS!H$1,Raw!$B$1:$DG$1,0),0)</f>
        <v>0</v>
      </c>
      <c r="I140" s="52">
        <f t="shared" si="41"/>
        <v>0</v>
      </c>
      <c r="J140" s="51" t="str">
        <f>VLOOKUP($A140,Raw!$B$2:$DG$512,MATCH(NDPMS!J$1,Raw!$B$1:$DG$1,0),0)</f>
        <v>0</v>
      </c>
      <c r="K140" s="52">
        <f t="shared" si="42"/>
        <v>0</v>
      </c>
      <c r="L140" s="51" t="str">
        <f>VLOOKUP($A140,Raw!$B$2:$DG$512,MATCH(NDPMS!L$1,Raw!$B$1:$DG$1,0),0)</f>
        <v>0</v>
      </c>
      <c r="M140" s="52">
        <f t="shared" si="43"/>
        <v>0</v>
      </c>
      <c r="N140" s="51" t="str">
        <f>VLOOKUP($A140,Raw!$B$2:$DG$512,MATCH(NDPMS!N$1,Raw!$B$1:$DG$1,0),0)</f>
        <v>4</v>
      </c>
      <c r="O140" s="13"/>
      <c r="P140" s="48" t="str">
        <f>VLOOKUP($A140,Raw!$B$2:$DG$512,MATCH(NDPMS!P$1,Raw!$B$1:$DG$1,0),0)</f>
        <v>0</v>
      </c>
      <c r="Q140" s="49">
        <f t="shared" si="44"/>
        <v>0</v>
      </c>
      <c r="R140" s="48" t="str">
        <f>VLOOKUP($A140,Raw!$B$2:$DG$512,MATCH(NDPMS!R$1,Raw!$B$1:$DG$1,0),0)</f>
        <v>0</v>
      </c>
      <c r="S140" s="49">
        <f t="shared" si="45"/>
        <v>0</v>
      </c>
      <c r="T140" s="48" t="str">
        <f>VLOOKUP($A140,Raw!$B$2:$DG$512,MATCH(NDPMS!T$1,Raw!$B$1:$DG$1,0),0)</f>
        <v>2.32</v>
      </c>
      <c r="U140" s="49">
        <f t="shared" si="46"/>
        <v>1</v>
      </c>
      <c r="V140" s="48" t="str">
        <f>VLOOKUP($A140,Raw!$B$2:$DG$512,MATCH(NDPMS!V$1,Raw!$B$1:$DG$1,0),0)</f>
        <v>0</v>
      </c>
      <c r="W140" s="50">
        <f t="shared" si="47"/>
        <v>0</v>
      </c>
      <c r="X140" s="48" t="str">
        <f>VLOOKUP($A140,Raw!$B$2:$DG$512,MATCH(NDPMS!X$1,Raw!$B$1:$DG$1,0),0)</f>
        <v>0</v>
      </c>
      <c r="Y140" s="49">
        <f t="shared" si="48"/>
        <v>0</v>
      </c>
      <c r="Z140" s="48" t="str">
        <f>VLOOKUP($A140,Raw!$B$2:$DG$512,MATCH(NDPMS!Z$1,Raw!$B$1:$DG$1,0),0)</f>
        <v>0</v>
      </c>
      <c r="AA140" s="49">
        <f t="shared" si="49"/>
        <v>0</v>
      </c>
      <c r="AB140" s="48" t="str">
        <f>VLOOKUP($A140,Raw!$B$2:$DG$512,MATCH(NDPMS!AB$1,Raw!$B$1:$DG$1,0),0)</f>
        <v>2.32</v>
      </c>
      <c r="AC140" s="13"/>
      <c r="AD140" s="47" t="e">
        <f t="shared" si="50"/>
        <v>#DIV/0!</v>
      </c>
      <c r="AE140" s="47" t="e">
        <f t="shared" si="51"/>
        <v>#DIV/0!</v>
      </c>
      <c r="AF140" s="47">
        <f t="shared" si="52"/>
        <v>0.57999999999999996</v>
      </c>
      <c r="AG140" s="47" t="e">
        <f t="shared" si="53"/>
        <v>#DIV/0!</v>
      </c>
      <c r="AH140" s="47" t="e">
        <f t="shared" si="54"/>
        <v>#DIV/0!</v>
      </c>
      <c r="AI140" s="47" t="e">
        <f t="shared" si="55"/>
        <v>#DIV/0!</v>
      </c>
      <c r="AJ140" s="47">
        <f t="shared" si="56"/>
        <v>0.57999999999999996</v>
      </c>
    </row>
    <row r="141" spans="1:36" x14ac:dyDescent="0.3">
      <c r="A141" s="13" t="s">
        <v>2634</v>
      </c>
      <c r="B141" s="51" t="str">
        <f>VLOOKUP($A141,Raw!$B$2:$DG$512,MATCH(NDPMS!B$1,Raw!$B$1:$DG$1,0),0)</f>
        <v>0</v>
      </c>
      <c r="C141" s="52" t="e">
        <f t="shared" si="38"/>
        <v>#DIV/0!</v>
      </c>
      <c r="D141" s="51" t="str">
        <f>VLOOKUP($A141,Raw!$B$2:$DG$512,MATCH(NDPMS!D$1,Raw!$B$1:$DG$1,0),0)</f>
        <v>0</v>
      </c>
      <c r="E141" s="52" t="e">
        <f t="shared" si="39"/>
        <v>#DIV/0!</v>
      </c>
      <c r="F141" s="51" t="str">
        <f>VLOOKUP($A141,Raw!$B$2:$DG$512,MATCH(NDPMS!F$1,Raw!$B$1:$DG$1,0),0)</f>
        <v>0</v>
      </c>
      <c r="G141" s="52" t="e">
        <f t="shared" si="40"/>
        <v>#DIV/0!</v>
      </c>
      <c r="H141" s="51" t="str">
        <f>VLOOKUP($A141,Raw!$B$2:$DG$512,MATCH(NDPMS!H$1,Raw!$B$1:$DG$1,0),0)</f>
        <v>0</v>
      </c>
      <c r="I141" s="52" t="e">
        <f t="shared" si="41"/>
        <v>#DIV/0!</v>
      </c>
      <c r="J141" s="51" t="str">
        <f>VLOOKUP($A141,Raw!$B$2:$DG$512,MATCH(NDPMS!J$1,Raw!$B$1:$DG$1,0),0)</f>
        <v>0</v>
      </c>
      <c r="K141" s="52" t="e">
        <f t="shared" si="42"/>
        <v>#DIV/0!</v>
      </c>
      <c r="L141" s="51" t="str">
        <f>VLOOKUP($A141,Raw!$B$2:$DG$512,MATCH(NDPMS!L$1,Raw!$B$1:$DG$1,0),0)</f>
        <v>0</v>
      </c>
      <c r="M141" s="52" t="e">
        <f t="shared" si="43"/>
        <v>#DIV/0!</v>
      </c>
      <c r="N141" s="51" t="str">
        <f>VLOOKUP($A141,Raw!$B$2:$DG$512,MATCH(NDPMS!N$1,Raw!$B$1:$DG$1,0),0)</f>
        <v>0</v>
      </c>
      <c r="O141" s="13"/>
      <c r="P141" s="48" t="str">
        <f>VLOOKUP($A141,Raw!$B$2:$DG$512,MATCH(NDPMS!P$1,Raw!$B$1:$DG$1,0),0)</f>
        <v>0</v>
      </c>
      <c r="Q141" s="49" t="e">
        <f t="shared" si="44"/>
        <v>#DIV/0!</v>
      </c>
      <c r="R141" s="48" t="str">
        <f>VLOOKUP($A141,Raw!$B$2:$DG$512,MATCH(NDPMS!R$1,Raw!$B$1:$DG$1,0),0)</f>
        <v>0</v>
      </c>
      <c r="S141" s="49" t="e">
        <f t="shared" si="45"/>
        <v>#DIV/0!</v>
      </c>
      <c r="T141" s="48" t="str">
        <f>VLOOKUP($A141,Raw!$B$2:$DG$512,MATCH(NDPMS!T$1,Raw!$B$1:$DG$1,0),0)</f>
        <v>0</v>
      </c>
      <c r="U141" s="49" t="e">
        <f t="shared" si="46"/>
        <v>#DIV/0!</v>
      </c>
      <c r="V141" s="48" t="str">
        <f>VLOOKUP($A141,Raw!$B$2:$DG$512,MATCH(NDPMS!V$1,Raw!$B$1:$DG$1,0),0)</f>
        <v>0</v>
      </c>
      <c r="W141" s="50" t="e">
        <f t="shared" si="47"/>
        <v>#DIV/0!</v>
      </c>
      <c r="X141" s="48" t="str">
        <f>VLOOKUP($A141,Raw!$B$2:$DG$512,MATCH(NDPMS!X$1,Raw!$B$1:$DG$1,0),0)</f>
        <v>0</v>
      </c>
      <c r="Y141" s="49" t="e">
        <f t="shared" si="48"/>
        <v>#DIV/0!</v>
      </c>
      <c r="Z141" s="48" t="str">
        <f>VLOOKUP($A141,Raw!$B$2:$DG$512,MATCH(NDPMS!Z$1,Raw!$B$1:$DG$1,0),0)</f>
        <v>0</v>
      </c>
      <c r="AA141" s="49" t="e">
        <f t="shared" si="49"/>
        <v>#DIV/0!</v>
      </c>
      <c r="AB141" s="48" t="str">
        <f>VLOOKUP($A141,Raw!$B$2:$DG$512,MATCH(NDPMS!AB$1,Raw!$B$1:$DG$1,0),0)</f>
        <v>0</v>
      </c>
      <c r="AC141" s="13"/>
      <c r="AD141" s="47" t="e">
        <f t="shared" si="50"/>
        <v>#DIV/0!</v>
      </c>
      <c r="AE141" s="47" t="e">
        <f t="shared" si="51"/>
        <v>#DIV/0!</v>
      </c>
      <c r="AF141" s="47" t="e">
        <f t="shared" si="52"/>
        <v>#DIV/0!</v>
      </c>
      <c r="AG141" s="47" t="e">
        <f t="shared" si="53"/>
        <v>#DIV/0!</v>
      </c>
      <c r="AH141" s="47" t="e">
        <f t="shared" si="54"/>
        <v>#DIV/0!</v>
      </c>
      <c r="AI141" s="47" t="e">
        <f t="shared" si="55"/>
        <v>#DIV/0!</v>
      </c>
      <c r="AJ141" s="47" t="e">
        <f t="shared" si="56"/>
        <v>#DIV/0!</v>
      </c>
    </row>
    <row r="142" spans="1:36" x14ac:dyDescent="0.3">
      <c r="A142" s="13" t="s">
        <v>2642</v>
      </c>
      <c r="B142" s="51" t="str">
        <f>VLOOKUP($A142,Raw!$B$2:$DG$512,MATCH(NDPMS!B$1,Raw!$B$1:$DG$1,0),0)</f>
        <v>0</v>
      </c>
      <c r="C142" s="52" t="e">
        <f t="shared" si="38"/>
        <v>#DIV/0!</v>
      </c>
      <c r="D142" s="51" t="str">
        <f>VLOOKUP($A142,Raw!$B$2:$DG$512,MATCH(NDPMS!D$1,Raw!$B$1:$DG$1,0),0)</f>
        <v>0</v>
      </c>
      <c r="E142" s="52" t="e">
        <f t="shared" si="39"/>
        <v>#DIV/0!</v>
      </c>
      <c r="F142" s="51" t="str">
        <f>VLOOKUP($A142,Raw!$B$2:$DG$512,MATCH(NDPMS!F$1,Raw!$B$1:$DG$1,0),0)</f>
        <v>0</v>
      </c>
      <c r="G142" s="52" t="e">
        <f t="shared" si="40"/>
        <v>#DIV/0!</v>
      </c>
      <c r="H142" s="51" t="str">
        <f>VLOOKUP($A142,Raw!$B$2:$DG$512,MATCH(NDPMS!H$1,Raw!$B$1:$DG$1,0),0)</f>
        <v>0</v>
      </c>
      <c r="I142" s="52" t="e">
        <f t="shared" si="41"/>
        <v>#DIV/0!</v>
      </c>
      <c r="J142" s="51" t="str">
        <f>VLOOKUP($A142,Raw!$B$2:$DG$512,MATCH(NDPMS!J$1,Raw!$B$1:$DG$1,0),0)</f>
        <v>0</v>
      </c>
      <c r="K142" s="52" t="e">
        <f t="shared" si="42"/>
        <v>#DIV/0!</v>
      </c>
      <c r="L142" s="51" t="str">
        <f>VLOOKUP($A142,Raw!$B$2:$DG$512,MATCH(NDPMS!L$1,Raw!$B$1:$DG$1,0),0)</f>
        <v>0</v>
      </c>
      <c r="M142" s="52" t="e">
        <f t="shared" si="43"/>
        <v>#DIV/0!</v>
      </c>
      <c r="N142" s="51" t="str">
        <f>VLOOKUP($A142,Raw!$B$2:$DG$512,MATCH(NDPMS!N$1,Raw!$B$1:$DG$1,0),0)</f>
        <v>0</v>
      </c>
      <c r="O142" s="13"/>
      <c r="P142" s="48" t="str">
        <f>VLOOKUP($A142,Raw!$B$2:$DG$512,MATCH(NDPMS!P$1,Raw!$B$1:$DG$1,0),0)</f>
        <v>0</v>
      </c>
      <c r="Q142" s="49" t="e">
        <f t="shared" si="44"/>
        <v>#DIV/0!</v>
      </c>
      <c r="R142" s="48" t="str">
        <f>VLOOKUP($A142,Raw!$B$2:$DG$512,MATCH(NDPMS!R$1,Raw!$B$1:$DG$1,0),0)</f>
        <v>0</v>
      </c>
      <c r="S142" s="49" t="e">
        <f t="shared" si="45"/>
        <v>#DIV/0!</v>
      </c>
      <c r="T142" s="48" t="str">
        <f>VLOOKUP($A142,Raw!$B$2:$DG$512,MATCH(NDPMS!T$1,Raw!$B$1:$DG$1,0),0)</f>
        <v>0</v>
      </c>
      <c r="U142" s="49" t="e">
        <f t="shared" si="46"/>
        <v>#DIV/0!</v>
      </c>
      <c r="V142" s="48" t="str">
        <f>VLOOKUP($A142,Raw!$B$2:$DG$512,MATCH(NDPMS!V$1,Raw!$B$1:$DG$1,0),0)</f>
        <v>0</v>
      </c>
      <c r="W142" s="50" t="e">
        <f t="shared" si="47"/>
        <v>#DIV/0!</v>
      </c>
      <c r="X142" s="48" t="str">
        <f>VLOOKUP($A142,Raw!$B$2:$DG$512,MATCH(NDPMS!X$1,Raw!$B$1:$DG$1,0),0)</f>
        <v>0</v>
      </c>
      <c r="Y142" s="49" t="e">
        <f t="shared" si="48"/>
        <v>#DIV/0!</v>
      </c>
      <c r="Z142" s="48" t="str">
        <f>VLOOKUP($A142,Raw!$B$2:$DG$512,MATCH(NDPMS!Z$1,Raw!$B$1:$DG$1,0),0)</f>
        <v>0</v>
      </c>
      <c r="AA142" s="49" t="e">
        <f t="shared" si="49"/>
        <v>#DIV/0!</v>
      </c>
      <c r="AB142" s="48" t="str">
        <f>VLOOKUP($A142,Raw!$B$2:$DG$512,MATCH(NDPMS!AB$1,Raw!$B$1:$DG$1,0),0)</f>
        <v>0</v>
      </c>
      <c r="AC142" s="13"/>
      <c r="AD142" s="47" t="e">
        <f t="shared" si="50"/>
        <v>#DIV/0!</v>
      </c>
      <c r="AE142" s="47" t="e">
        <f t="shared" si="51"/>
        <v>#DIV/0!</v>
      </c>
      <c r="AF142" s="47" t="e">
        <f t="shared" si="52"/>
        <v>#DIV/0!</v>
      </c>
      <c r="AG142" s="47" t="e">
        <f t="shared" si="53"/>
        <v>#DIV/0!</v>
      </c>
      <c r="AH142" s="47" t="e">
        <f t="shared" si="54"/>
        <v>#DIV/0!</v>
      </c>
      <c r="AI142" s="47" t="e">
        <f t="shared" si="55"/>
        <v>#DIV/0!</v>
      </c>
      <c r="AJ142" s="47" t="e">
        <f t="shared" si="56"/>
        <v>#DIV/0!</v>
      </c>
    </row>
    <row r="143" spans="1:36" x14ac:dyDescent="0.3">
      <c r="A143" s="13" t="s">
        <v>2651</v>
      </c>
      <c r="B143" s="51" t="str">
        <f>VLOOKUP($A143,Raw!$B$2:$DG$512,MATCH(NDPMS!B$1,Raw!$B$1:$DG$1,0),0)</f>
        <v>0</v>
      </c>
      <c r="C143" s="52" t="e">
        <f t="shared" si="38"/>
        <v>#DIV/0!</v>
      </c>
      <c r="D143" s="51" t="str">
        <f>VLOOKUP($A143,Raw!$B$2:$DG$512,MATCH(NDPMS!D$1,Raw!$B$1:$DG$1,0),0)</f>
        <v>0</v>
      </c>
      <c r="E143" s="52" t="e">
        <f t="shared" si="39"/>
        <v>#DIV/0!</v>
      </c>
      <c r="F143" s="51" t="str">
        <f>VLOOKUP($A143,Raw!$B$2:$DG$512,MATCH(NDPMS!F$1,Raw!$B$1:$DG$1,0),0)</f>
        <v>0</v>
      </c>
      <c r="G143" s="52" t="e">
        <f t="shared" si="40"/>
        <v>#DIV/0!</v>
      </c>
      <c r="H143" s="51" t="str">
        <f>VLOOKUP($A143,Raw!$B$2:$DG$512,MATCH(NDPMS!H$1,Raw!$B$1:$DG$1,0),0)</f>
        <v>0</v>
      </c>
      <c r="I143" s="52" t="e">
        <f t="shared" si="41"/>
        <v>#DIV/0!</v>
      </c>
      <c r="J143" s="51" t="str">
        <f>VLOOKUP($A143,Raw!$B$2:$DG$512,MATCH(NDPMS!J$1,Raw!$B$1:$DG$1,0),0)</f>
        <v>0</v>
      </c>
      <c r="K143" s="52" t="e">
        <f t="shared" si="42"/>
        <v>#DIV/0!</v>
      </c>
      <c r="L143" s="51" t="str">
        <f>VLOOKUP($A143,Raw!$B$2:$DG$512,MATCH(NDPMS!L$1,Raw!$B$1:$DG$1,0),0)</f>
        <v>0</v>
      </c>
      <c r="M143" s="52" t="e">
        <f t="shared" si="43"/>
        <v>#DIV/0!</v>
      </c>
      <c r="N143" s="51" t="str">
        <f>VLOOKUP($A143,Raw!$B$2:$DG$512,MATCH(NDPMS!N$1,Raw!$B$1:$DG$1,0),0)</f>
        <v>0</v>
      </c>
      <c r="O143" s="13"/>
      <c r="P143" s="48" t="str">
        <f>VLOOKUP($A143,Raw!$B$2:$DG$512,MATCH(NDPMS!P$1,Raw!$B$1:$DG$1,0),0)</f>
        <v>0</v>
      </c>
      <c r="Q143" s="49" t="e">
        <f t="shared" si="44"/>
        <v>#DIV/0!</v>
      </c>
      <c r="R143" s="48" t="str">
        <f>VLOOKUP($A143,Raw!$B$2:$DG$512,MATCH(NDPMS!R$1,Raw!$B$1:$DG$1,0),0)</f>
        <v>0</v>
      </c>
      <c r="S143" s="49" t="e">
        <f t="shared" si="45"/>
        <v>#DIV/0!</v>
      </c>
      <c r="T143" s="48" t="str">
        <f>VLOOKUP($A143,Raw!$B$2:$DG$512,MATCH(NDPMS!T$1,Raw!$B$1:$DG$1,0),0)</f>
        <v>0</v>
      </c>
      <c r="U143" s="49" t="e">
        <f t="shared" si="46"/>
        <v>#DIV/0!</v>
      </c>
      <c r="V143" s="48" t="str">
        <f>VLOOKUP($A143,Raw!$B$2:$DG$512,MATCH(NDPMS!V$1,Raw!$B$1:$DG$1,0),0)</f>
        <v>0</v>
      </c>
      <c r="W143" s="50" t="e">
        <f t="shared" si="47"/>
        <v>#DIV/0!</v>
      </c>
      <c r="X143" s="48" t="str">
        <f>VLOOKUP($A143,Raw!$B$2:$DG$512,MATCH(NDPMS!X$1,Raw!$B$1:$DG$1,0),0)</f>
        <v>0</v>
      </c>
      <c r="Y143" s="49" t="e">
        <f t="shared" si="48"/>
        <v>#DIV/0!</v>
      </c>
      <c r="Z143" s="48" t="str">
        <f>VLOOKUP($A143,Raw!$B$2:$DG$512,MATCH(NDPMS!Z$1,Raw!$B$1:$DG$1,0),0)</f>
        <v>0</v>
      </c>
      <c r="AA143" s="49" t="e">
        <f t="shared" si="49"/>
        <v>#DIV/0!</v>
      </c>
      <c r="AB143" s="48" t="str">
        <f>VLOOKUP($A143,Raw!$B$2:$DG$512,MATCH(NDPMS!AB$1,Raw!$B$1:$DG$1,0),0)</f>
        <v>0</v>
      </c>
      <c r="AC143" s="13"/>
      <c r="AD143" s="47" t="e">
        <f t="shared" si="50"/>
        <v>#DIV/0!</v>
      </c>
      <c r="AE143" s="47" t="e">
        <f t="shared" si="51"/>
        <v>#DIV/0!</v>
      </c>
      <c r="AF143" s="47" t="e">
        <f t="shared" si="52"/>
        <v>#DIV/0!</v>
      </c>
      <c r="AG143" s="47" t="e">
        <f t="shared" si="53"/>
        <v>#DIV/0!</v>
      </c>
      <c r="AH143" s="47" t="e">
        <f t="shared" si="54"/>
        <v>#DIV/0!</v>
      </c>
      <c r="AI143" s="47" t="e">
        <f t="shared" si="55"/>
        <v>#DIV/0!</v>
      </c>
      <c r="AJ143" s="47" t="e">
        <f t="shared" si="56"/>
        <v>#DIV/0!</v>
      </c>
    </row>
    <row r="144" spans="1:36" x14ac:dyDescent="0.3">
      <c r="A144" s="13" t="s">
        <v>2658</v>
      </c>
      <c r="B144" s="51" t="str">
        <f>VLOOKUP($A144,Raw!$B$2:$DG$512,MATCH(NDPMS!B$1,Raw!$B$1:$DG$1,0),0)</f>
        <v>0</v>
      </c>
      <c r="C144" s="52" t="e">
        <f t="shared" si="38"/>
        <v>#DIV/0!</v>
      </c>
      <c r="D144" s="51" t="str">
        <f>VLOOKUP($A144,Raw!$B$2:$DG$512,MATCH(NDPMS!D$1,Raw!$B$1:$DG$1,0),0)</f>
        <v>0</v>
      </c>
      <c r="E144" s="52" t="e">
        <f t="shared" si="39"/>
        <v>#DIV/0!</v>
      </c>
      <c r="F144" s="51" t="str">
        <f>VLOOKUP($A144,Raw!$B$2:$DG$512,MATCH(NDPMS!F$1,Raw!$B$1:$DG$1,0),0)</f>
        <v>0</v>
      </c>
      <c r="G144" s="52" t="e">
        <f t="shared" si="40"/>
        <v>#DIV/0!</v>
      </c>
      <c r="H144" s="51" t="str">
        <f>VLOOKUP($A144,Raw!$B$2:$DG$512,MATCH(NDPMS!H$1,Raw!$B$1:$DG$1,0),0)</f>
        <v>0</v>
      </c>
      <c r="I144" s="52" t="e">
        <f t="shared" si="41"/>
        <v>#DIV/0!</v>
      </c>
      <c r="J144" s="51" t="str">
        <f>VLOOKUP($A144,Raw!$B$2:$DG$512,MATCH(NDPMS!J$1,Raw!$B$1:$DG$1,0),0)</f>
        <v>0</v>
      </c>
      <c r="K144" s="52" t="e">
        <f t="shared" si="42"/>
        <v>#DIV/0!</v>
      </c>
      <c r="L144" s="51" t="str">
        <f>VLOOKUP($A144,Raw!$B$2:$DG$512,MATCH(NDPMS!L$1,Raw!$B$1:$DG$1,0),0)</f>
        <v>0</v>
      </c>
      <c r="M144" s="52" t="e">
        <f t="shared" si="43"/>
        <v>#DIV/0!</v>
      </c>
      <c r="N144" s="51" t="str">
        <f>VLOOKUP($A144,Raw!$B$2:$DG$512,MATCH(NDPMS!N$1,Raw!$B$1:$DG$1,0),0)</f>
        <v>0</v>
      </c>
      <c r="O144" s="13"/>
      <c r="P144" s="48" t="str">
        <f>VLOOKUP($A144,Raw!$B$2:$DG$512,MATCH(NDPMS!P$1,Raw!$B$1:$DG$1,0),0)</f>
        <v>0</v>
      </c>
      <c r="Q144" s="49" t="e">
        <f t="shared" si="44"/>
        <v>#DIV/0!</v>
      </c>
      <c r="R144" s="48" t="str">
        <f>VLOOKUP($A144,Raw!$B$2:$DG$512,MATCH(NDPMS!R$1,Raw!$B$1:$DG$1,0),0)</f>
        <v>0</v>
      </c>
      <c r="S144" s="49" t="e">
        <f t="shared" si="45"/>
        <v>#DIV/0!</v>
      </c>
      <c r="T144" s="48" t="str">
        <f>VLOOKUP($A144,Raw!$B$2:$DG$512,MATCH(NDPMS!T$1,Raw!$B$1:$DG$1,0),0)</f>
        <v>0</v>
      </c>
      <c r="U144" s="49" t="e">
        <f t="shared" si="46"/>
        <v>#DIV/0!</v>
      </c>
      <c r="V144" s="48" t="str">
        <f>VLOOKUP($A144,Raw!$B$2:$DG$512,MATCH(NDPMS!V$1,Raw!$B$1:$DG$1,0),0)</f>
        <v>0</v>
      </c>
      <c r="W144" s="50" t="e">
        <f t="shared" si="47"/>
        <v>#DIV/0!</v>
      </c>
      <c r="X144" s="48" t="str">
        <f>VLOOKUP($A144,Raw!$B$2:$DG$512,MATCH(NDPMS!X$1,Raw!$B$1:$DG$1,0),0)</f>
        <v>0</v>
      </c>
      <c r="Y144" s="49" t="e">
        <f t="shared" si="48"/>
        <v>#DIV/0!</v>
      </c>
      <c r="Z144" s="48" t="str">
        <f>VLOOKUP($A144,Raw!$B$2:$DG$512,MATCH(NDPMS!Z$1,Raw!$B$1:$DG$1,0),0)</f>
        <v>0</v>
      </c>
      <c r="AA144" s="49" t="e">
        <f t="shared" si="49"/>
        <v>#DIV/0!</v>
      </c>
      <c r="AB144" s="48" t="str">
        <f>VLOOKUP($A144,Raw!$B$2:$DG$512,MATCH(NDPMS!AB$1,Raw!$B$1:$DG$1,0),0)</f>
        <v>0</v>
      </c>
      <c r="AC144" s="13"/>
      <c r="AD144" s="47" t="e">
        <f t="shared" si="50"/>
        <v>#DIV/0!</v>
      </c>
      <c r="AE144" s="47" t="e">
        <f t="shared" si="51"/>
        <v>#DIV/0!</v>
      </c>
      <c r="AF144" s="47" t="e">
        <f t="shared" si="52"/>
        <v>#DIV/0!</v>
      </c>
      <c r="AG144" s="47" t="e">
        <f t="shared" si="53"/>
        <v>#DIV/0!</v>
      </c>
      <c r="AH144" s="47" t="e">
        <f t="shared" si="54"/>
        <v>#DIV/0!</v>
      </c>
      <c r="AI144" s="47" t="e">
        <f t="shared" si="55"/>
        <v>#DIV/0!</v>
      </c>
      <c r="AJ144" s="47" t="e">
        <f t="shared" si="56"/>
        <v>#DIV/0!</v>
      </c>
    </row>
    <row r="145" spans="1:36" x14ac:dyDescent="0.3">
      <c r="A145" s="13" t="s">
        <v>2665</v>
      </c>
      <c r="B145" s="51" t="str">
        <f>VLOOKUP($A145,Raw!$B$2:$DG$512,MATCH(NDPMS!B$1,Raw!$B$1:$DG$1,0),0)</f>
        <v>0</v>
      </c>
      <c r="C145" s="52" t="e">
        <f t="shared" si="38"/>
        <v>#DIV/0!</v>
      </c>
      <c r="D145" s="51" t="str">
        <f>VLOOKUP($A145,Raw!$B$2:$DG$512,MATCH(NDPMS!D$1,Raw!$B$1:$DG$1,0),0)</f>
        <v>0</v>
      </c>
      <c r="E145" s="52" t="e">
        <f t="shared" si="39"/>
        <v>#DIV/0!</v>
      </c>
      <c r="F145" s="51" t="str">
        <f>VLOOKUP($A145,Raw!$B$2:$DG$512,MATCH(NDPMS!F$1,Raw!$B$1:$DG$1,0),0)</f>
        <v>0</v>
      </c>
      <c r="G145" s="52" t="e">
        <f t="shared" si="40"/>
        <v>#DIV/0!</v>
      </c>
      <c r="H145" s="51" t="str">
        <f>VLOOKUP($A145,Raw!$B$2:$DG$512,MATCH(NDPMS!H$1,Raw!$B$1:$DG$1,0),0)</f>
        <v>0</v>
      </c>
      <c r="I145" s="52" t="e">
        <f t="shared" si="41"/>
        <v>#DIV/0!</v>
      </c>
      <c r="J145" s="51" t="str">
        <f>VLOOKUP($A145,Raw!$B$2:$DG$512,MATCH(NDPMS!J$1,Raw!$B$1:$DG$1,0),0)</f>
        <v>0</v>
      </c>
      <c r="K145" s="52" t="e">
        <f t="shared" si="42"/>
        <v>#DIV/0!</v>
      </c>
      <c r="L145" s="51" t="str">
        <f>VLOOKUP($A145,Raw!$B$2:$DG$512,MATCH(NDPMS!L$1,Raw!$B$1:$DG$1,0),0)</f>
        <v>0</v>
      </c>
      <c r="M145" s="52" t="e">
        <f t="shared" si="43"/>
        <v>#DIV/0!</v>
      </c>
      <c r="N145" s="51" t="str">
        <f>VLOOKUP($A145,Raw!$B$2:$DG$512,MATCH(NDPMS!N$1,Raw!$B$1:$DG$1,0),0)</f>
        <v>0</v>
      </c>
      <c r="O145" s="13"/>
      <c r="P145" s="48" t="str">
        <f>VLOOKUP($A145,Raw!$B$2:$DG$512,MATCH(NDPMS!P$1,Raw!$B$1:$DG$1,0),0)</f>
        <v>0</v>
      </c>
      <c r="Q145" s="49" t="e">
        <f t="shared" si="44"/>
        <v>#DIV/0!</v>
      </c>
      <c r="R145" s="48" t="str">
        <f>VLOOKUP($A145,Raw!$B$2:$DG$512,MATCH(NDPMS!R$1,Raw!$B$1:$DG$1,0),0)</f>
        <v>0</v>
      </c>
      <c r="S145" s="49" t="e">
        <f t="shared" si="45"/>
        <v>#DIV/0!</v>
      </c>
      <c r="T145" s="48" t="str">
        <f>VLOOKUP($A145,Raw!$B$2:$DG$512,MATCH(NDPMS!T$1,Raw!$B$1:$DG$1,0),0)</f>
        <v>0</v>
      </c>
      <c r="U145" s="49" t="e">
        <f t="shared" si="46"/>
        <v>#DIV/0!</v>
      </c>
      <c r="V145" s="48" t="str">
        <f>VLOOKUP($A145,Raw!$B$2:$DG$512,MATCH(NDPMS!V$1,Raw!$B$1:$DG$1,0),0)</f>
        <v>0</v>
      </c>
      <c r="W145" s="50" t="e">
        <f t="shared" si="47"/>
        <v>#DIV/0!</v>
      </c>
      <c r="X145" s="48" t="str">
        <f>VLOOKUP($A145,Raw!$B$2:$DG$512,MATCH(NDPMS!X$1,Raw!$B$1:$DG$1,0),0)</f>
        <v>0</v>
      </c>
      <c r="Y145" s="49" t="e">
        <f t="shared" si="48"/>
        <v>#DIV/0!</v>
      </c>
      <c r="Z145" s="48" t="str">
        <f>VLOOKUP($A145,Raw!$B$2:$DG$512,MATCH(NDPMS!Z$1,Raw!$B$1:$DG$1,0),0)</f>
        <v>0</v>
      </c>
      <c r="AA145" s="49" t="e">
        <f t="shared" si="49"/>
        <v>#DIV/0!</v>
      </c>
      <c r="AB145" s="48" t="str">
        <f>VLOOKUP($A145,Raw!$B$2:$DG$512,MATCH(NDPMS!AB$1,Raw!$B$1:$DG$1,0),0)</f>
        <v>0</v>
      </c>
      <c r="AC145" s="13"/>
      <c r="AD145" s="47" t="e">
        <f t="shared" si="50"/>
        <v>#DIV/0!</v>
      </c>
      <c r="AE145" s="47" t="e">
        <f t="shared" si="51"/>
        <v>#DIV/0!</v>
      </c>
      <c r="AF145" s="47" t="e">
        <f t="shared" si="52"/>
        <v>#DIV/0!</v>
      </c>
      <c r="AG145" s="47" t="e">
        <f t="shared" si="53"/>
        <v>#DIV/0!</v>
      </c>
      <c r="AH145" s="47" t="e">
        <f t="shared" si="54"/>
        <v>#DIV/0!</v>
      </c>
      <c r="AI145" s="47" t="e">
        <f t="shared" si="55"/>
        <v>#DIV/0!</v>
      </c>
      <c r="AJ145" s="47" t="e">
        <f t="shared" si="56"/>
        <v>#DIV/0!</v>
      </c>
    </row>
    <row r="146" spans="1:36" x14ac:dyDescent="0.3">
      <c r="A146" s="13" t="s">
        <v>2681</v>
      </c>
      <c r="B146" s="51" t="str">
        <f>VLOOKUP($A146,Raw!$B$2:$DG$512,MATCH(NDPMS!B$1,Raw!$B$1:$DG$1,0),0)</f>
        <v>0</v>
      </c>
      <c r="C146" s="52">
        <f t="shared" si="38"/>
        <v>0</v>
      </c>
      <c r="D146" s="51" t="str">
        <f>VLOOKUP($A146,Raw!$B$2:$DG$512,MATCH(NDPMS!D$1,Raw!$B$1:$DG$1,0),0)</f>
        <v>1</v>
      </c>
      <c r="E146" s="52">
        <f t="shared" si="39"/>
        <v>0.2</v>
      </c>
      <c r="F146" s="51" t="str">
        <f>VLOOKUP($A146,Raw!$B$2:$DG$512,MATCH(NDPMS!F$1,Raw!$B$1:$DG$1,0),0)</f>
        <v>4</v>
      </c>
      <c r="G146" s="52">
        <f t="shared" si="40"/>
        <v>0.8</v>
      </c>
      <c r="H146" s="51" t="str">
        <f>VLOOKUP($A146,Raw!$B$2:$DG$512,MATCH(NDPMS!H$1,Raw!$B$1:$DG$1,0),0)</f>
        <v>0</v>
      </c>
      <c r="I146" s="52">
        <f t="shared" si="41"/>
        <v>0</v>
      </c>
      <c r="J146" s="51" t="str">
        <f>VLOOKUP($A146,Raw!$B$2:$DG$512,MATCH(NDPMS!J$1,Raw!$B$1:$DG$1,0),0)</f>
        <v>0</v>
      </c>
      <c r="K146" s="52">
        <f t="shared" si="42"/>
        <v>0</v>
      </c>
      <c r="L146" s="51" t="str">
        <f>VLOOKUP($A146,Raw!$B$2:$DG$512,MATCH(NDPMS!L$1,Raw!$B$1:$DG$1,0),0)</f>
        <v>0</v>
      </c>
      <c r="M146" s="52">
        <f t="shared" si="43"/>
        <v>0</v>
      </c>
      <c r="N146" s="51" t="str">
        <f>VLOOKUP($A146,Raw!$B$2:$DG$512,MATCH(NDPMS!N$1,Raw!$B$1:$DG$1,0),0)</f>
        <v>5</v>
      </c>
      <c r="O146" s="13"/>
      <c r="P146" s="48" t="str">
        <f>VLOOKUP($A146,Raw!$B$2:$DG$512,MATCH(NDPMS!P$1,Raw!$B$1:$DG$1,0),0)</f>
        <v>0</v>
      </c>
      <c r="Q146" s="49">
        <f t="shared" si="44"/>
        <v>0</v>
      </c>
      <c r="R146" s="48" t="str">
        <f>VLOOKUP($A146,Raw!$B$2:$DG$512,MATCH(NDPMS!R$1,Raw!$B$1:$DG$1,0),0)</f>
        <v>7.21</v>
      </c>
      <c r="S146" s="49">
        <f t="shared" si="45"/>
        <v>0.32302867383512546</v>
      </c>
      <c r="T146" s="48" t="str">
        <f>VLOOKUP($A146,Raw!$B$2:$DG$512,MATCH(NDPMS!T$1,Raw!$B$1:$DG$1,0),0)</f>
        <v>15.11</v>
      </c>
      <c r="U146" s="49">
        <f t="shared" si="46"/>
        <v>0.67697132616487454</v>
      </c>
      <c r="V146" s="48" t="str">
        <f>VLOOKUP($A146,Raw!$B$2:$DG$512,MATCH(NDPMS!V$1,Raw!$B$1:$DG$1,0),0)</f>
        <v>0</v>
      </c>
      <c r="W146" s="50">
        <f t="shared" si="47"/>
        <v>0</v>
      </c>
      <c r="X146" s="48" t="str">
        <f>VLOOKUP($A146,Raw!$B$2:$DG$512,MATCH(NDPMS!X$1,Raw!$B$1:$DG$1,0),0)</f>
        <v>0</v>
      </c>
      <c r="Y146" s="49">
        <f t="shared" si="48"/>
        <v>0</v>
      </c>
      <c r="Z146" s="48" t="str">
        <f>VLOOKUP($A146,Raw!$B$2:$DG$512,MATCH(NDPMS!Z$1,Raw!$B$1:$DG$1,0),0)</f>
        <v>0</v>
      </c>
      <c r="AA146" s="49">
        <f t="shared" si="49"/>
        <v>0</v>
      </c>
      <c r="AB146" s="48" t="str">
        <f>VLOOKUP($A146,Raw!$B$2:$DG$512,MATCH(NDPMS!AB$1,Raw!$B$1:$DG$1,0),0)</f>
        <v>22.32</v>
      </c>
      <c r="AC146" s="13"/>
      <c r="AD146" s="47" t="e">
        <f t="shared" si="50"/>
        <v>#DIV/0!</v>
      </c>
      <c r="AE146" s="47">
        <f t="shared" si="51"/>
        <v>7.21</v>
      </c>
      <c r="AF146" s="47">
        <f t="shared" si="52"/>
        <v>3.7774999999999999</v>
      </c>
      <c r="AG146" s="47" t="e">
        <f t="shared" si="53"/>
        <v>#DIV/0!</v>
      </c>
      <c r="AH146" s="47" t="e">
        <f t="shared" si="54"/>
        <v>#DIV/0!</v>
      </c>
      <c r="AI146" s="47" t="e">
        <f t="shared" si="55"/>
        <v>#DIV/0!</v>
      </c>
      <c r="AJ146" s="47">
        <f t="shared" si="56"/>
        <v>4.4640000000000004</v>
      </c>
    </row>
    <row r="147" spans="1:36" x14ac:dyDescent="0.3">
      <c r="A147" s="13" t="s">
        <v>2703</v>
      </c>
      <c r="B147" s="51" t="str">
        <f>VLOOKUP($A147,Raw!$B$2:$DG$512,MATCH(NDPMS!B$1,Raw!$B$1:$DG$1,0),0)</f>
        <v>0</v>
      </c>
      <c r="C147" s="52" t="e">
        <f t="shared" si="38"/>
        <v>#DIV/0!</v>
      </c>
      <c r="D147" s="51" t="str">
        <f>VLOOKUP($A147,Raw!$B$2:$DG$512,MATCH(NDPMS!D$1,Raw!$B$1:$DG$1,0),0)</f>
        <v>0</v>
      </c>
      <c r="E147" s="52" t="e">
        <f t="shared" si="39"/>
        <v>#DIV/0!</v>
      </c>
      <c r="F147" s="51" t="str">
        <f>VLOOKUP($A147,Raw!$B$2:$DG$512,MATCH(NDPMS!F$1,Raw!$B$1:$DG$1,0),0)</f>
        <v>0</v>
      </c>
      <c r="G147" s="52" t="e">
        <f t="shared" si="40"/>
        <v>#DIV/0!</v>
      </c>
      <c r="H147" s="51" t="str">
        <f>VLOOKUP($A147,Raw!$B$2:$DG$512,MATCH(NDPMS!H$1,Raw!$B$1:$DG$1,0),0)</f>
        <v>0</v>
      </c>
      <c r="I147" s="52" t="e">
        <f t="shared" si="41"/>
        <v>#DIV/0!</v>
      </c>
      <c r="J147" s="51" t="str">
        <f>VLOOKUP($A147,Raw!$B$2:$DG$512,MATCH(NDPMS!J$1,Raw!$B$1:$DG$1,0),0)</f>
        <v>0</v>
      </c>
      <c r="K147" s="52" t="e">
        <f t="shared" si="42"/>
        <v>#DIV/0!</v>
      </c>
      <c r="L147" s="51" t="str">
        <f>VLOOKUP($A147,Raw!$B$2:$DG$512,MATCH(NDPMS!L$1,Raw!$B$1:$DG$1,0),0)</f>
        <v>0</v>
      </c>
      <c r="M147" s="52" t="e">
        <f t="shared" si="43"/>
        <v>#DIV/0!</v>
      </c>
      <c r="N147" s="51" t="str">
        <f>VLOOKUP($A147,Raw!$B$2:$DG$512,MATCH(NDPMS!N$1,Raw!$B$1:$DG$1,0),0)</f>
        <v>0</v>
      </c>
      <c r="O147" s="13"/>
      <c r="P147" s="48" t="str">
        <f>VLOOKUP($A147,Raw!$B$2:$DG$512,MATCH(NDPMS!P$1,Raw!$B$1:$DG$1,0),0)</f>
        <v>0</v>
      </c>
      <c r="Q147" s="49" t="e">
        <f t="shared" si="44"/>
        <v>#DIV/0!</v>
      </c>
      <c r="R147" s="48" t="str">
        <f>VLOOKUP($A147,Raw!$B$2:$DG$512,MATCH(NDPMS!R$1,Raw!$B$1:$DG$1,0),0)</f>
        <v>0</v>
      </c>
      <c r="S147" s="49" t="e">
        <f t="shared" si="45"/>
        <v>#DIV/0!</v>
      </c>
      <c r="T147" s="48" t="str">
        <f>VLOOKUP($A147,Raw!$B$2:$DG$512,MATCH(NDPMS!T$1,Raw!$B$1:$DG$1,0),0)</f>
        <v>0</v>
      </c>
      <c r="U147" s="49" t="e">
        <f t="shared" si="46"/>
        <v>#DIV/0!</v>
      </c>
      <c r="V147" s="48" t="str">
        <f>VLOOKUP($A147,Raw!$B$2:$DG$512,MATCH(NDPMS!V$1,Raw!$B$1:$DG$1,0),0)</f>
        <v>0</v>
      </c>
      <c r="W147" s="50" t="e">
        <f t="shared" si="47"/>
        <v>#DIV/0!</v>
      </c>
      <c r="X147" s="48" t="str">
        <f>VLOOKUP($A147,Raw!$B$2:$DG$512,MATCH(NDPMS!X$1,Raw!$B$1:$DG$1,0),0)</f>
        <v>0</v>
      </c>
      <c r="Y147" s="49" t="e">
        <f t="shared" si="48"/>
        <v>#DIV/0!</v>
      </c>
      <c r="Z147" s="48" t="str">
        <f>VLOOKUP($A147,Raw!$B$2:$DG$512,MATCH(NDPMS!Z$1,Raw!$B$1:$DG$1,0),0)</f>
        <v>0</v>
      </c>
      <c r="AA147" s="49" t="e">
        <f t="shared" si="49"/>
        <v>#DIV/0!</v>
      </c>
      <c r="AB147" s="48" t="str">
        <f>VLOOKUP($A147,Raw!$B$2:$DG$512,MATCH(NDPMS!AB$1,Raw!$B$1:$DG$1,0),0)</f>
        <v>0</v>
      </c>
      <c r="AC147" s="13"/>
      <c r="AD147" s="47" t="e">
        <f t="shared" si="50"/>
        <v>#DIV/0!</v>
      </c>
      <c r="AE147" s="47" t="e">
        <f t="shared" si="51"/>
        <v>#DIV/0!</v>
      </c>
      <c r="AF147" s="47" t="e">
        <f t="shared" si="52"/>
        <v>#DIV/0!</v>
      </c>
      <c r="AG147" s="47" t="e">
        <f t="shared" si="53"/>
        <v>#DIV/0!</v>
      </c>
      <c r="AH147" s="47" t="e">
        <f t="shared" si="54"/>
        <v>#DIV/0!</v>
      </c>
      <c r="AI147" s="47" t="e">
        <f t="shared" si="55"/>
        <v>#DIV/0!</v>
      </c>
      <c r="AJ147" s="47" t="e">
        <f t="shared" si="56"/>
        <v>#DIV/0!</v>
      </c>
    </row>
    <row r="148" spans="1:36" x14ac:dyDescent="0.3">
      <c r="A148" s="13" t="s">
        <v>2711</v>
      </c>
      <c r="B148" s="51" t="str">
        <f>VLOOKUP($A148,Raw!$B$2:$DG$512,MATCH(NDPMS!B$1,Raw!$B$1:$DG$1,0),0)</f>
        <v>0</v>
      </c>
      <c r="C148" s="52" t="e">
        <f t="shared" si="38"/>
        <v>#DIV/0!</v>
      </c>
      <c r="D148" s="51" t="str">
        <f>VLOOKUP($A148,Raw!$B$2:$DG$512,MATCH(NDPMS!D$1,Raw!$B$1:$DG$1,0),0)</f>
        <v>0</v>
      </c>
      <c r="E148" s="52" t="e">
        <f t="shared" si="39"/>
        <v>#DIV/0!</v>
      </c>
      <c r="F148" s="51" t="str">
        <f>VLOOKUP($A148,Raw!$B$2:$DG$512,MATCH(NDPMS!F$1,Raw!$B$1:$DG$1,0),0)</f>
        <v>0</v>
      </c>
      <c r="G148" s="52" t="e">
        <f t="shared" si="40"/>
        <v>#DIV/0!</v>
      </c>
      <c r="H148" s="51" t="str">
        <f>VLOOKUP($A148,Raw!$B$2:$DG$512,MATCH(NDPMS!H$1,Raw!$B$1:$DG$1,0),0)</f>
        <v>0</v>
      </c>
      <c r="I148" s="52" t="e">
        <f t="shared" si="41"/>
        <v>#DIV/0!</v>
      </c>
      <c r="J148" s="51" t="str">
        <f>VLOOKUP($A148,Raw!$B$2:$DG$512,MATCH(NDPMS!J$1,Raw!$B$1:$DG$1,0),0)</f>
        <v>0</v>
      </c>
      <c r="K148" s="52" t="e">
        <f t="shared" si="42"/>
        <v>#DIV/0!</v>
      </c>
      <c r="L148" s="51" t="str">
        <f>VLOOKUP($A148,Raw!$B$2:$DG$512,MATCH(NDPMS!L$1,Raw!$B$1:$DG$1,0),0)</f>
        <v>0</v>
      </c>
      <c r="M148" s="52" t="e">
        <f t="shared" si="43"/>
        <v>#DIV/0!</v>
      </c>
      <c r="N148" s="51" t="str">
        <f>VLOOKUP($A148,Raw!$B$2:$DG$512,MATCH(NDPMS!N$1,Raw!$B$1:$DG$1,0),0)</f>
        <v>0</v>
      </c>
      <c r="O148" s="13"/>
      <c r="P148" s="48" t="str">
        <f>VLOOKUP($A148,Raw!$B$2:$DG$512,MATCH(NDPMS!P$1,Raw!$B$1:$DG$1,0),0)</f>
        <v>0</v>
      </c>
      <c r="Q148" s="49" t="e">
        <f t="shared" si="44"/>
        <v>#DIV/0!</v>
      </c>
      <c r="R148" s="48" t="str">
        <f>VLOOKUP($A148,Raw!$B$2:$DG$512,MATCH(NDPMS!R$1,Raw!$B$1:$DG$1,0),0)</f>
        <v>0</v>
      </c>
      <c r="S148" s="49" t="e">
        <f t="shared" si="45"/>
        <v>#DIV/0!</v>
      </c>
      <c r="T148" s="48" t="str">
        <f>VLOOKUP($A148,Raw!$B$2:$DG$512,MATCH(NDPMS!T$1,Raw!$B$1:$DG$1,0),0)</f>
        <v>0</v>
      </c>
      <c r="U148" s="49" t="e">
        <f t="shared" si="46"/>
        <v>#DIV/0!</v>
      </c>
      <c r="V148" s="48" t="str">
        <f>VLOOKUP($A148,Raw!$B$2:$DG$512,MATCH(NDPMS!V$1,Raw!$B$1:$DG$1,0),0)</f>
        <v>0</v>
      </c>
      <c r="W148" s="50" t="e">
        <f t="shared" si="47"/>
        <v>#DIV/0!</v>
      </c>
      <c r="X148" s="48" t="str">
        <f>VLOOKUP($A148,Raw!$B$2:$DG$512,MATCH(NDPMS!X$1,Raw!$B$1:$DG$1,0),0)</f>
        <v>0</v>
      </c>
      <c r="Y148" s="49" t="e">
        <f t="shared" si="48"/>
        <v>#DIV/0!</v>
      </c>
      <c r="Z148" s="48" t="str">
        <f>VLOOKUP($A148,Raw!$B$2:$DG$512,MATCH(NDPMS!Z$1,Raw!$B$1:$DG$1,0),0)</f>
        <v>0</v>
      </c>
      <c r="AA148" s="49" t="e">
        <f t="shared" si="49"/>
        <v>#DIV/0!</v>
      </c>
      <c r="AB148" s="48" t="str">
        <f>VLOOKUP($A148,Raw!$B$2:$DG$512,MATCH(NDPMS!AB$1,Raw!$B$1:$DG$1,0),0)</f>
        <v>0</v>
      </c>
      <c r="AC148" s="13"/>
      <c r="AD148" s="47" t="e">
        <f t="shared" si="50"/>
        <v>#DIV/0!</v>
      </c>
      <c r="AE148" s="47" t="e">
        <f t="shared" si="51"/>
        <v>#DIV/0!</v>
      </c>
      <c r="AF148" s="47" t="e">
        <f t="shared" si="52"/>
        <v>#DIV/0!</v>
      </c>
      <c r="AG148" s="47" t="e">
        <f t="shared" si="53"/>
        <v>#DIV/0!</v>
      </c>
      <c r="AH148" s="47" t="e">
        <f t="shared" si="54"/>
        <v>#DIV/0!</v>
      </c>
      <c r="AI148" s="47" t="e">
        <f t="shared" si="55"/>
        <v>#DIV/0!</v>
      </c>
      <c r="AJ148" s="47" t="e">
        <f t="shared" si="56"/>
        <v>#DIV/0!</v>
      </c>
    </row>
    <row r="149" spans="1:36" x14ac:dyDescent="0.3">
      <c r="A149" s="13" t="s">
        <v>2728</v>
      </c>
      <c r="B149" s="51" t="str">
        <f>VLOOKUP($A149,Raw!$B$2:$DG$512,MATCH(NDPMS!B$1,Raw!$B$1:$DG$1,0),0)</f>
        <v>0</v>
      </c>
      <c r="C149" s="52" t="e">
        <f t="shared" si="38"/>
        <v>#DIV/0!</v>
      </c>
      <c r="D149" s="51" t="str">
        <f>VLOOKUP($A149,Raw!$B$2:$DG$512,MATCH(NDPMS!D$1,Raw!$B$1:$DG$1,0),0)</f>
        <v>0</v>
      </c>
      <c r="E149" s="52" t="e">
        <f t="shared" si="39"/>
        <v>#DIV/0!</v>
      </c>
      <c r="F149" s="51" t="str">
        <f>VLOOKUP($A149,Raw!$B$2:$DG$512,MATCH(NDPMS!F$1,Raw!$B$1:$DG$1,0),0)</f>
        <v>0</v>
      </c>
      <c r="G149" s="52" t="e">
        <f t="shared" si="40"/>
        <v>#DIV/0!</v>
      </c>
      <c r="H149" s="51" t="str">
        <f>VLOOKUP($A149,Raw!$B$2:$DG$512,MATCH(NDPMS!H$1,Raw!$B$1:$DG$1,0),0)</f>
        <v>0</v>
      </c>
      <c r="I149" s="52" t="e">
        <f t="shared" si="41"/>
        <v>#DIV/0!</v>
      </c>
      <c r="J149" s="51" t="str">
        <f>VLOOKUP($A149,Raw!$B$2:$DG$512,MATCH(NDPMS!J$1,Raw!$B$1:$DG$1,0),0)</f>
        <v>0</v>
      </c>
      <c r="K149" s="52" t="e">
        <f t="shared" si="42"/>
        <v>#DIV/0!</v>
      </c>
      <c r="L149" s="51" t="str">
        <f>VLOOKUP($A149,Raw!$B$2:$DG$512,MATCH(NDPMS!L$1,Raw!$B$1:$DG$1,0),0)</f>
        <v>0</v>
      </c>
      <c r="M149" s="52" t="e">
        <f t="shared" si="43"/>
        <v>#DIV/0!</v>
      </c>
      <c r="N149" s="51" t="str">
        <f>VLOOKUP($A149,Raw!$B$2:$DG$512,MATCH(NDPMS!N$1,Raw!$B$1:$DG$1,0),0)</f>
        <v>0</v>
      </c>
      <c r="O149" s="13"/>
      <c r="P149" s="48" t="str">
        <f>VLOOKUP($A149,Raw!$B$2:$DG$512,MATCH(NDPMS!P$1,Raw!$B$1:$DG$1,0),0)</f>
        <v>0</v>
      </c>
      <c r="Q149" s="49" t="e">
        <f t="shared" si="44"/>
        <v>#DIV/0!</v>
      </c>
      <c r="R149" s="48" t="str">
        <f>VLOOKUP($A149,Raw!$B$2:$DG$512,MATCH(NDPMS!R$1,Raw!$B$1:$DG$1,0),0)</f>
        <v>0</v>
      </c>
      <c r="S149" s="49" t="e">
        <f t="shared" si="45"/>
        <v>#DIV/0!</v>
      </c>
      <c r="T149" s="48" t="str">
        <f>VLOOKUP($A149,Raw!$B$2:$DG$512,MATCH(NDPMS!T$1,Raw!$B$1:$DG$1,0),0)</f>
        <v>0</v>
      </c>
      <c r="U149" s="49" t="e">
        <f t="shared" si="46"/>
        <v>#DIV/0!</v>
      </c>
      <c r="V149" s="48" t="str">
        <f>VLOOKUP($A149,Raw!$B$2:$DG$512,MATCH(NDPMS!V$1,Raw!$B$1:$DG$1,0),0)</f>
        <v>0</v>
      </c>
      <c r="W149" s="50" t="e">
        <f t="shared" si="47"/>
        <v>#DIV/0!</v>
      </c>
      <c r="X149" s="48" t="str">
        <f>VLOOKUP($A149,Raw!$B$2:$DG$512,MATCH(NDPMS!X$1,Raw!$B$1:$DG$1,0),0)</f>
        <v>0</v>
      </c>
      <c r="Y149" s="49" t="e">
        <f t="shared" si="48"/>
        <v>#DIV/0!</v>
      </c>
      <c r="Z149" s="48" t="str">
        <f>VLOOKUP($A149,Raw!$B$2:$DG$512,MATCH(NDPMS!Z$1,Raw!$B$1:$DG$1,0),0)</f>
        <v>0</v>
      </c>
      <c r="AA149" s="49" t="e">
        <f t="shared" si="49"/>
        <v>#DIV/0!</v>
      </c>
      <c r="AB149" s="48" t="str">
        <f>VLOOKUP($A149,Raw!$B$2:$DG$512,MATCH(NDPMS!AB$1,Raw!$B$1:$DG$1,0),0)</f>
        <v>0</v>
      </c>
      <c r="AC149" s="13"/>
      <c r="AD149" s="47" t="e">
        <f t="shared" si="50"/>
        <v>#DIV/0!</v>
      </c>
      <c r="AE149" s="47" t="e">
        <f t="shared" si="51"/>
        <v>#DIV/0!</v>
      </c>
      <c r="AF149" s="47" t="e">
        <f t="shared" si="52"/>
        <v>#DIV/0!</v>
      </c>
      <c r="AG149" s="47" t="e">
        <f t="shared" si="53"/>
        <v>#DIV/0!</v>
      </c>
      <c r="AH149" s="47" t="e">
        <f t="shared" si="54"/>
        <v>#DIV/0!</v>
      </c>
      <c r="AI149" s="47" t="e">
        <f t="shared" si="55"/>
        <v>#DIV/0!</v>
      </c>
      <c r="AJ149" s="47" t="e">
        <f t="shared" si="56"/>
        <v>#DIV/0!</v>
      </c>
    </row>
    <row r="150" spans="1:36" x14ac:dyDescent="0.3">
      <c r="A150" s="13" t="s">
        <v>2736</v>
      </c>
      <c r="B150" s="51" t="str">
        <f>VLOOKUP($A150,Raw!$B$2:$DG$512,MATCH(NDPMS!B$1,Raw!$B$1:$DG$1,0),0)</f>
        <v>0</v>
      </c>
      <c r="C150" s="52" t="e">
        <f t="shared" si="38"/>
        <v>#DIV/0!</v>
      </c>
      <c r="D150" s="51" t="str">
        <f>VLOOKUP($A150,Raw!$B$2:$DG$512,MATCH(NDPMS!D$1,Raw!$B$1:$DG$1,0),0)</f>
        <v>0</v>
      </c>
      <c r="E150" s="52" t="e">
        <f t="shared" si="39"/>
        <v>#DIV/0!</v>
      </c>
      <c r="F150" s="51" t="str">
        <f>VLOOKUP($A150,Raw!$B$2:$DG$512,MATCH(NDPMS!F$1,Raw!$B$1:$DG$1,0),0)</f>
        <v>0</v>
      </c>
      <c r="G150" s="52" t="e">
        <f t="shared" si="40"/>
        <v>#DIV/0!</v>
      </c>
      <c r="H150" s="51" t="str">
        <f>VLOOKUP($A150,Raw!$B$2:$DG$512,MATCH(NDPMS!H$1,Raw!$B$1:$DG$1,0),0)</f>
        <v>0</v>
      </c>
      <c r="I150" s="52" t="e">
        <f t="shared" si="41"/>
        <v>#DIV/0!</v>
      </c>
      <c r="J150" s="51" t="str">
        <f>VLOOKUP($A150,Raw!$B$2:$DG$512,MATCH(NDPMS!J$1,Raw!$B$1:$DG$1,0),0)</f>
        <v>0</v>
      </c>
      <c r="K150" s="52" t="e">
        <f t="shared" si="42"/>
        <v>#DIV/0!</v>
      </c>
      <c r="L150" s="51" t="str">
        <f>VLOOKUP($A150,Raw!$B$2:$DG$512,MATCH(NDPMS!L$1,Raw!$B$1:$DG$1,0),0)</f>
        <v>0</v>
      </c>
      <c r="M150" s="52" t="e">
        <f t="shared" si="43"/>
        <v>#DIV/0!</v>
      </c>
      <c r="N150" s="51" t="str">
        <f>VLOOKUP($A150,Raw!$B$2:$DG$512,MATCH(NDPMS!N$1,Raw!$B$1:$DG$1,0),0)</f>
        <v>0</v>
      </c>
      <c r="O150" s="13"/>
      <c r="P150" s="48" t="str">
        <f>VLOOKUP($A150,Raw!$B$2:$DG$512,MATCH(NDPMS!P$1,Raw!$B$1:$DG$1,0),0)</f>
        <v>0</v>
      </c>
      <c r="Q150" s="49" t="e">
        <f t="shared" si="44"/>
        <v>#DIV/0!</v>
      </c>
      <c r="R150" s="48" t="str">
        <f>VLOOKUP($A150,Raw!$B$2:$DG$512,MATCH(NDPMS!R$1,Raw!$B$1:$DG$1,0),0)</f>
        <v>0</v>
      </c>
      <c r="S150" s="49" t="e">
        <f t="shared" si="45"/>
        <v>#DIV/0!</v>
      </c>
      <c r="T150" s="48" t="str">
        <f>VLOOKUP($A150,Raw!$B$2:$DG$512,MATCH(NDPMS!T$1,Raw!$B$1:$DG$1,0),0)</f>
        <v>0</v>
      </c>
      <c r="U150" s="49" t="e">
        <f t="shared" si="46"/>
        <v>#DIV/0!</v>
      </c>
      <c r="V150" s="48" t="str">
        <f>VLOOKUP($A150,Raw!$B$2:$DG$512,MATCH(NDPMS!V$1,Raw!$B$1:$DG$1,0),0)</f>
        <v>0</v>
      </c>
      <c r="W150" s="50" t="e">
        <f t="shared" si="47"/>
        <v>#DIV/0!</v>
      </c>
      <c r="X150" s="48" t="str">
        <f>VLOOKUP($A150,Raw!$B$2:$DG$512,MATCH(NDPMS!X$1,Raw!$B$1:$DG$1,0),0)</f>
        <v>0</v>
      </c>
      <c r="Y150" s="49" t="e">
        <f t="shared" si="48"/>
        <v>#DIV/0!</v>
      </c>
      <c r="Z150" s="48" t="str">
        <f>VLOOKUP($A150,Raw!$B$2:$DG$512,MATCH(NDPMS!Z$1,Raw!$B$1:$DG$1,0),0)</f>
        <v>0</v>
      </c>
      <c r="AA150" s="49" t="e">
        <f t="shared" si="49"/>
        <v>#DIV/0!</v>
      </c>
      <c r="AB150" s="48" t="str">
        <f>VLOOKUP($A150,Raw!$B$2:$DG$512,MATCH(NDPMS!AB$1,Raw!$B$1:$DG$1,0),0)</f>
        <v>0</v>
      </c>
      <c r="AC150" s="13"/>
      <c r="AD150" s="47" t="e">
        <f t="shared" si="50"/>
        <v>#DIV/0!</v>
      </c>
      <c r="AE150" s="47" t="e">
        <f t="shared" si="51"/>
        <v>#DIV/0!</v>
      </c>
      <c r="AF150" s="47" t="e">
        <f t="shared" si="52"/>
        <v>#DIV/0!</v>
      </c>
      <c r="AG150" s="47" t="e">
        <f t="shared" si="53"/>
        <v>#DIV/0!</v>
      </c>
      <c r="AH150" s="47" t="e">
        <f t="shared" si="54"/>
        <v>#DIV/0!</v>
      </c>
      <c r="AI150" s="47" t="e">
        <f t="shared" si="55"/>
        <v>#DIV/0!</v>
      </c>
      <c r="AJ150" s="47" t="e">
        <f t="shared" si="56"/>
        <v>#DIV/0!</v>
      </c>
    </row>
    <row r="151" spans="1:36" x14ac:dyDescent="0.3">
      <c r="A151" s="13" t="s">
        <v>2754</v>
      </c>
      <c r="B151" s="51" t="str">
        <f>VLOOKUP($A151,Raw!$B$2:$DG$512,MATCH(NDPMS!B$1,Raw!$B$1:$DG$1,0),0)</f>
        <v>0</v>
      </c>
      <c r="C151" s="52">
        <f t="shared" si="38"/>
        <v>0</v>
      </c>
      <c r="D151" s="51" t="str">
        <f>VLOOKUP($A151,Raw!$B$2:$DG$512,MATCH(NDPMS!D$1,Raw!$B$1:$DG$1,0),0)</f>
        <v>1</v>
      </c>
      <c r="E151" s="52">
        <f t="shared" si="39"/>
        <v>0.5</v>
      </c>
      <c r="F151" s="51" t="str">
        <f>VLOOKUP($A151,Raw!$B$2:$DG$512,MATCH(NDPMS!F$1,Raw!$B$1:$DG$1,0),0)</f>
        <v>1</v>
      </c>
      <c r="G151" s="52">
        <f t="shared" si="40"/>
        <v>0.5</v>
      </c>
      <c r="H151" s="51" t="str">
        <f>VLOOKUP($A151,Raw!$B$2:$DG$512,MATCH(NDPMS!H$1,Raw!$B$1:$DG$1,0),0)</f>
        <v>0</v>
      </c>
      <c r="I151" s="52">
        <f t="shared" si="41"/>
        <v>0</v>
      </c>
      <c r="J151" s="51" t="str">
        <f>VLOOKUP($A151,Raw!$B$2:$DG$512,MATCH(NDPMS!J$1,Raw!$B$1:$DG$1,0),0)</f>
        <v>0</v>
      </c>
      <c r="K151" s="52">
        <f t="shared" si="42"/>
        <v>0</v>
      </c>
      <c r="L151" s="51" t="str">
        <f>VLOOKUP($A151,Raw!$B$2:$DG$512,MATCH(NDPMS!L$1,Raw!$B$1:$DG$1,0),0)</f>
        <v>0</v>
      </c>
      <c r="M151" s="52">
        <f t="shared" si="43"/>
        <v>0</v>
      </c>
      <c r="N151" s="51" t="str">
        <f>VLOOKUP($A151,Raw!$B$2:$DG$512,MATCH(NDPMS!N$1,Raw!$B$1:$DG$1,0),0)</f>
        <v>2</v>
      </c>
      <c r="O151" s="13"/>
      <c r="P151" s="48" t="str">
        <f>VLOOKUP($A151,Raw!$B$2:$DG$512,MATCH(NDPMS!P$1,Raw!$B$1:$DG$1,0),0)</f>
        <v>0</v>
      </c>
      <c r="Q151" s="49">
        <f t="shared" si="44"/>
        <v>0</v>
      </c>
      <c r="R151" s="48" t="str">
        <f>VLOOKUP($A151,Raw!$B$2:$DG$512,MATCH(NDPMS!R$1,Raw!$B$1:$DG$1,0),0)</f>
        <v>0.93</v>
      </c>
      <c r="S151" s="49">
        <f t="shared" si="45"/>
        <v>0.63265306122448983</v>
      </c>
      <c r="T151" s="48" t="str">
        <f>VLOOKUP($A151,Raw!$B$2:$DG$512,MATCH(NDPMS!T$1,Raw!$B$1:$DG$1,0),0)</f>
        <v>0.54</v>
      </c>
      <c r="U151" s="49">
        <f t="shared" si="46"/>
        <v>0.36734693877551022</v>
      </c>
      <c r="V151" s="48" t="str">
        <f>VLOOKUP($A151,Raw!$B$2:$DG$512,MATCH(NDPMS!V$1,Raw!$B$1:$DG$1,0),0)</f>
        <v>0</v>
      </c>
      <c r="W151" s="50">
        <f t="shared" si="47"/>
        <v>0</v>
      </c>
      <c r="X151" s="48" t="str">
        <f>VLOOKUP($A151,Raw!$B$2:$DG$512,MATCH(NDPMS!X$1,Raw!$B$1:$DG$1,0),0)</f>
        <v>0</v>
      </c>
      <c r="Y151" s="49">
        <f t="shared" si="48"/>
        <v>0</v>
      </c>
      <c r="Z151" s="48" t="str">
        <f>VLOOKUP($A151,Raw!$B$2:$DG$512,MATCH(NDPMS!Z$1,Raw!$B$1:$DG$1,0),0)</f>
        <v>0</v>
      </c>
      <c r="AA151" s="49">
        <f t="shared" si="49"/>
        <v>0</v>
      </c>
      <c r="AB151" s="48" t="str">
        <f>VLOOKUP($A151,Raw!$B$2:$DG$512,MATCH(NDPMS!AB$1,Raw!$B$1:$DG$1,0),0)</f>
        <v>1.47</v>
      </c>
      <c r="AC151" s="13"/>
      <c r="AD151" s="47" t="e">
        <f t="shared" si="50"/>
        <v>#DIV/0!</v>
      </c>
      <c r="AE151" s="47">
        <f t="shared" si="51"/>
        <v>0.93</v>
      </c>
      <c r="AF151" s="47">
        <f t="shared" si="52"/>
        <v>0.54</v>
      </c>
      <c r="AG151" s="47" t="e">
        <f t="shared" si="53"/>
        <v>#DIV/0!</v>
      </c>
      <c r="AH151" s="47" t="e">
        <f t="shared" si="54"/>
        <v>#DIV/0!</v>
      </c>
      <c r="AI151" s="47" t="e">
        <f t="shared" si="55"/>
        <v>#DIV/0!</v>
      </c>
      <c r="AJ151" s="47">
        <f t="shared" si="56"/>
        <v>0.73499999999999999</v>
      </c>
    </row>
    <row r="152" spans="1:36" x14ac:dyDescent="0.3">
      <c r="A152" s="13" t="s">
        <v>2785</v>
      </c>
      <c r="B152" s="51" t="str">
        <f>VLOOKUP($A152,Raw!$B$2:$DG$512,MATCH(NDPMS!B$1,Raw!$B$1:$DG$1,0),0)</f>
        <v>0</v>
      </c>
      <c r="C152" s="52" t="e">
        <f t="shared" si="38"/>
        <v>#DIV/0!</v>
      </c>
      <c r="D152" s="51" t="str">
        <f>VLOOKUP($A152,Raw!$B$2:$DG$512,MATCH(NDPMS!D$1,Raw!$B$1:$DG$1,0),0)</f>
        <v>0</v>
      </c>
      <c r="E152" s="52" t="e">
        <f t="shared" si="39"/>
        <v>#DIV/0!</v>
      </c>
      <c r="F152" s="51" t="str">
        <f>VLOOKUP($A152,Raw!$B$2:$DG$512,MATCH(NDPMS!F$1,Raw!$B$1:$DG$1,0),0)</f>
        <v>0</v>
      </c>
      <c r="G152" s="52" t="e">
        <f t="shared" si="40"/>
        <v>#DIV/0!</v>
      </c>
      <c r="H152" s="51" t="str">
        <f>VLOOKUP($A152,Raw!$B$2:$DG$512,MATCH(NDPMS!H$1,Raw!$B$1:$DG$1,0),0)</f>
        <v>0</v>
      </c>
      <c r="I152" s="52" t="e">
        <f t="shared" si="41"/>
        <v>#DIV/0!</v>
      </c>
      <c r="J152" s="51" t="str">
        <f>VLOOKUP($A152,Raw!$B$2:$DG$512,MATCH(NDPMS!J$1,Raw!$B$1:$DG$1,0),0)</f>
        <v>0</v>
      </c>
      <c r="K152" s="52" t="e">
        <f t="shared" si="42"/>
        <v>#DIV/0!</v>
      </c>
      <c r="L152" s="51" t="str">
        <f>VLOOKUP($A152,Raw!$B$2:$DG$512,MATCH(NDPMS!L$1,Raw!$B$1:$DG$1,0),0)</f>
        <v>0</v>
      </c>
      <c r="M152" s="52" t="e">
        <f t="shared" si="43"/>
        <v>#DIV/0!</v>
      </c>
      <c r="N152" s="51" t="str">
        <f>VLOOKUP($A152,Raw!$B$2:$DG$512,MATCH(NDPMS!N$1,Raw!$B$1:$DG$1,0),0)</f>
        <v>0</v>
      </c>
      <c r="O152" s="13"/>
      <c r="P152" s="48" t="str">
        <f>VLOOKUP($A152,Raw!$B$2:$DG$512,MATCH(NDPMS!P$1,Raw!$B$1:$DG$1,0),0)</f>
        <v>0</v>
      </c>
      <c r="Q152" s="49" t="e">
        <f t="shared" si="44"/>
        <v>#DIV/0!</v>
      </c>
      <c r="R152" s="48" t="str">
        <f>VLOOKUP($A152,Raw!$B$2:$DG$512,MATCH(NDPMS!R$1,Raw!$B$1:$DG$1,0),0)</f>
        <v>0</v>
      </c>
      <c r="S152" s="49" t="e">
        <f t="shared" si="45"/>
        <v>#DIV/0!</v>
      </c>
      <c r="T152" s="48" t="str">
        <f>VLOOKUP($A152,Raw!$B$2:$DG$512,MATCH(NDPMS!T$1,Raw!$B$1:$DG$1,0),0)</f>
        <v>0</v>
      </c>
      <c r="U152" s="49" t="e">
        <f t="shared" si="46"/>
        <v>#DIV/0!</v>
      </c>
      <c r="V152" s="48" t="str">
        <f>VLOOKUP($A152,Raw!$B$2:$DG$512,MATCH(NDPMS!V$1,Raw!$B$1:$DG$1,0),0)</f>
        <v>0</v>
      </c>
      <c r="W152" s="50" t="e">
        <f t="shared" si="47"/>
        <v>#DIV/0!</v>
      </c>
      <c r="X152" s="48" t="str">
        <f>VLOOKUP($A152,Raw!$B$2:$DG$512,MATCH(NDPMS!X$1,Raw!$B$1:$DG$1,0),0)</f>
        <v>0</v>
      </c>
      <c r="Y152" s="49" t="e">
        <f t="shared" si="48"/>
        <v>#DIV/0!</v>
      </c>
      <c r="Z152" s="48" t="str">
        <f>VLOOKUP($A152,Raw!$B$2:$DG$512,MATCH(NDPMS!Z$1,Raw!$B$1:$DG$1,0),0)</f>
        <v>0</v>
      </c>
      <c r="AA152" s="49" t="e">
        <f t="shared" si="49"/>
        <v>#DIV/0!</v>
      </c>
      <c r="AB152" s="48" t="str">
        <f>VLOOKUP($A152,Raw!$B$2:$DG$512,MATCH(NDPMS!AB$1,Raw!$B$1:$DG$1,0),0)</f>
        <v>0</v>
      </c>
      <c r="AC152" s="13"/>
      <c r="AD152" s="47" t="e">
        <f t="shared" si="50"/>
        <v>#DIV/0!</v>
      </c>
      <c r="AE152" s="47" t="e">
        <f t="shared" si="51"/>
        <v>#DIV/0!</v>
      </c>
      <c r="AF152" s="47" t="e">
        <f t="shared" si="52"/>
        <v>#DIV/0!</v>
      </c>
      <c r="AG152" s="47" t="e">
        <f t="shared" si="53"/>
        <v>#DIV/0!</v>
      </c>
      <c r="AH152" s="47" t="e">
        <f t="shared" si="54"/>
        <v>#DIV/0!</v>
      </c>
      <c r="AI152" s="47" t="e">
        <f t="shared" si="55"/>
        <v>#DIV/0!</v>
      </c>
      <c r="AJ152" s="47" t="e">
        <f t="shared" si="56"/>
        <v>#DIV/0!</v>
      </c>
    </row>
    <row r="153" spans="1:36" x14ac:dyDescent="0.3">
      <c r="A153" s="13" t="s">
        <v>2797</v>
      </c>
      <c r="B153" s="51" t="str">
        <f>VLOOKUP($A153,Raw!$B$2:$DG$512,MATCH(NDPMS!B$1,Raw!$B$1:$DG$1,0),0)</f>
        <v>0</v>
      </c>
      <c r="C153" s="52" t="e">
        <f t="shared" si="38"/>
        <v>#DIV/0!</v>
      </c>
      <c r="D153" s="51" t="str">
        <f>VLOOKUP($A153,Raw!$B$2:$DG$512,MATCH(NDPMS!D$1,Raw!$B$1:$DG$1,0),0)</f>
        <v>0</v>
      </c>
      <c r="E153" s="52" t="e">
        <f t="shared" si="39"/>
        <v>#DIV/0!</v>
      </c>
      <c r="F153" s="51" t="str">
        <f>VLOOKUP($A153,Raw!$B$2:$DG$512,MATCH(NDPMS!F$1,Raw!$B$1:$DG$1,0),0)</f>
        <v>0</v>
      </c>
      <c r="G153" s="52" t="e">
        <f t="shared" si="40"/>
        <v>#DIV/0!</v>
      </c>
      <c r="H153" s="51" t="str">
        <f>VLOOKUP($A153,Raw!$B$2:$DG$512,MATCH(NDPMS!H$1,Raw!$B$1:$DG$1,0),0)</f>
        <v>0</v>
      </c>
      <c r="I153" s="52" t="e">
        <f t="shared" si="41"/>
        <v>#DIV/0!</v>
      </c>
      <c r="J153" s="51" t="str">
        <f>VLOOKUP($A153,Raw!$B$2:$DG$512,MATCH(NDPMS!J$1,Raw!$B$1:$DG$1,0),0)</f>
        <v>0</v>
      </c>
      <c r="K153" s="52" t="e">
        <f t="shared" si="42"/>
        <v>#DIV/0!</v>
      </c>
      <c r="L153" s="51" t="str">
        <f>VLOOKUP($A153,Raw!$B$2:$DG$512,MATCH(NDPMS!L$1,Raw!$B$1:$DG$1,0),0)</f>
        <v>0</v>
      </c>
      <c r="M153" s="52" t="e">
        <f t="shared" si="43"/>
        <v>#DIV/0!</v>
      </c>
      <c r="N153" s="51" t="str">
        <f>VLOOKUP($A153,Raw!$B$2:$DG$512,MATCH(NDPMS!N$1,Raw!$B$1:$DG$1,0),0)</f>
        <v>0</v>
      </c>
      <c r="O153" s="13"/>
      <c r="P153" s="48" t="str">
        <f>VLOOKUP($A153,Raw!$B$2:$DG$512,MATCH(NDPMS!P$1,Raw!$B$1:$DG$1,0),0)</f>
        <v>0</v>
      </c>
      <c r="Q153" s="49" t="e">
        <f t="shared" si="44"/>
        <v>#DIV/0!</v>
      </c>
      <c r="R153" s="48" t="str">
        <f>VLOOKUP($A153,Raw!$B$2:$DG$512,MATCH(NDPMS!R$1,Raw!$B$1:$DG$1,0),0)</f>
        <v>0</v>
      </c>
      <c r="S153" s="49" t="e">
        <f t="shared" si="45"/>
        <v>#DIV/0!</v>
      </c>
      <c r="T153" s="48" t="str">
        <f>VLOOKUP($A153,Raw!$B$2:$DG$512,MATCH(NDPMS!T$1,Raw!$B$1:$DG$1,0),0)</f>
        <v>0</v>
      </c>
      <c r="U153" s="49" t="e">
        <f t="shared" si="46"/>
        <v>#DIV/0!</v>
      </c>
      <c r="V153" s="48" t="str">
        <f>VLOOKUP($A153,Raw!$B$2:$DG$512,MATCH(NDPMS!V$1,Raw!$B$1:$DG$1,0),0)</f>
        <v>0</v>
      </c>
      <c r="W153" s="50" t="e">
        <f t="shared" si="47"/>
        <v>#DIV/0!</v>
      </c>
      <c r="X153" s="48" t="str">
        <f>VLOOKUP($A153,Raw!$B$2:$DG$512,MATCH(NDPMS!X$1,Raw!$B$1:$DG$1,0),0)</f>
        <v>0</v>
      </c>
      <c r="Y153" s="49" t="e">
        <f t="shared" si="48"/>
        <v>#DIV/0!</v>
      </c>
      <c r="Z153" s="48" t="str">
        <f>VLOOKUP($A153,Raw!$B$2:$DG$512,MATCH(NDPMS!Z$1,Raw!$B$1:$DG$1,0),0)</f>
        <v>0</v>
      </c>
      <c r="AA153" s="49" t="e">
        <f t="shared" si="49"/>
        <v>#DIV/0!</v>
      </c>
      <c r="AB153" s="48" t="str">
        <f>VLOOKUP($A153,Raw!$B$2:$DG$512,MATCH(NDPMS!AB$1,Raw!$B$1:$DG$1,0),0)</f>
        <v>0</v>
      </c>
      <c r="AC153" s="13"/>
      <c r="AD153" s="47" t="e">
        <f t="shared" si="50"/>
        <v>#DIV/0!</v>
      </c>
      <c r="AE153" s="47" t="e">
        <f t="shared" si="51"/>
        <v>#DIV/0!</v>
      </c>
      <c r="AF153" s="47" t="e">
        <f t="shared" si="52"/>
        <v>#DIV/0!</v>
      </c>
      <c r="AG153" s="47" t="e">
        <f t="shared" si="53"/>
        <v>#DIV/0!</v>
      </c>
      <c r="AH153" s="47" t="e">
        <f t="shared" si="54"/>
        <v>#DIV/0!</v>
      </c>
      <c r="AI153" s="47" t="e">
        <f t="shared" si="55"/>
        <v>#DIV/0!</v>
      </c>
      <c r="AJ153" s="47" t="e">
        <f t="shared" si="56"/>
        <v>#DIV/0!</v>
      </c>
    </row>
    <row r="154" spans="1:36" x14ac:dyDescent="0.3">
      <c r="A154" s="13" t="s">
        <v>2812</v>
      </c>
      <c r="B154" s="51" t="str">
        <f>VLOOKUP($A154,Raw!$B$2:$DG$512,MATCH(NDPMS!B$1,Raw!$B$1:$DG$1,0),0)</f>
        <v>0</v>
      </c>
      <c r="C154" s="52" t="e">
        <f t="shared" si="38"/>
        <v>#DIV/0!</v>
      </c>
      <c r="D154" s="51" t="str">
        <f>VLOOKUP($A154,Raw!$B$2:$DG$512,MATCH(NDPMS!D$1,Raw!$B$1:$DG$1,0),0)</f>
        <v>0</v>
      </c>
      <c r="E154" s="52" t="e">
        <f t="shared" si="39"/>
        <v>#DIV/0!</v>
      </c>
      <c r="F154" s="51" t="str">
        <f>VLOOKUP($A154,Raw!$B$2:$DG$512,MATCH(NDPMS!F$1,Raw!$B$1:$DG$1,0),0)</f>
        <v>0</v>
      </c>
      <c r="G154" s="52" t="e">
        <f t="shared" si="40"/>
        <v>#DIV/0!</v>
      </c>
      <c r="H154" s="51" t="str">
        <f>VLOOKUP($A154,Raw!$B$2:$DG$512,MATCH(NDPMS!H$1,Raw!$B$1:$DG$1,0),0)</f>
        <v>0</v>
      </c>
      <c r="I154" s="52" t="e">
        <f t="shared" si="41"/>
        <v>#DIV/0!</v>
      </c>
      <c r="J154" s="51" t="str">
        <f>VLOOKUP($A154,Raw!$B$2:$DG$512,MATCH(NDPMS!J$1,Raw!$B$1:$DG$1,0),0)</f>
        <v>0</v>
      </c>
      <c r="K154" s="52" t="e">
        <f t="shared" si="42"/>
        <v>#DIV/0!</v>
      </c>
      <c r="L154" s="51" t="str">
        <f>VLOOKUP($A154,Raw!$B$2:$DG$512,MATCH(NDPMS!L$1,Raw!$B$1:$DG$1,0),0)</f>
        <v>0</v>
      </c>
      <c r="M154" s="52" t="e">
        <f t="shared" si="43"/>
        <v>#DIV/0!</v>
      </c>
      <c r="N154" s="51" t="str">
        <f>VLOOKUP($A154,Raw!$B$2:$DG$512,MATCH(NDPMS!N$1,Raw!$B$1:$DG$1,0),0)</f>
        <v>0</v>
      </c>
      <c r="O154" s="13"/>
      <c r="P154" s="48" t="str">
        <f>VLOOKUP($A154,Raw!$B$2:$DG$512,MATCH(NDPMS!P$1,Raw!$B$1:$DG$1,0),0)</f>
        <v>0</v>
      </c>
      <c r="Q154" s="49" t="e">
        <f t="shared" si="44"/>
        <v>#DIV/0!</v>
      </c>
      <c r="R154" s="48" t="str">
        <f>VLOOKUP($A154,Raw!$B$2:$DG$512,MATCH(NDPMS!R$1,Raw!$B$1:$DG$1,0),0)</f>
        <v>0</v>
      </c>
      <c r="S154" s="49" t="e">
        <f t="shared" si="45"/>
        <v>#DIV/0!</v>
      </c>
      <c r="T154" s="48" t="str">
        <f>VLOOKUP($A154,Raw!$B$2:$DG$512,MATCH(NDPMS!T$1,Raw!$B$1:$DG$1,0),0)</f>
        <v>0</v>
      </c>
      <c r="U154" s="49" t="e">
        <f t="shared" si="46"/>
        <v>#DIV/0!</v>
      </c>
      <c r="V154" s="48" t="str">
        <f>VLOOKUP($A154,Raw!$B$2:$DG$512,MATCH(NDPMS!V$1,Raw!$B$1:$DG$1,0),0)</f>
        <v>0</v>
      </c>
      <c r="W154" s="50" t="e">
        <f t="shared" si="47"/>
        <v>#DIV/0!</v>
      </c>
      <c r="X154" s="48" t="str">
        <f>VLOOKUP($A154,Raw!$B$2:$DG$512,MATCH(NDPMS!X$1,Raw!$B$1:$DG$1,0),0)</f>
        <v>0</v>
      </c>
      <c r="Y154" s="49" t="e">
        <f t="shared" si="48"/>
        <v>#DIV/0!</v>
      </c>
      <c r="Z154" s="48" t="str">
        <f>VLOOKUP($A154,Raw!$B$2:$DG$512,MATCH(NDPMS!Z$1,Raw!$B$1:$DG$1,0),0)</f>
        <v>0</v>
      </c>
      <c r="AA154" s="49" t="e">
        <f t="shared" si="49"/>
        <v>#DIV/0!</v>
      </c>
      <c r="AB154" s="48" t="str">
        <f>VLOOKUP($A154,Raw!$B$2:$DG$512,MATCH(NDPMS!AB$1,Raw!$B$1:$DG$1,0),0)</f>
        <v>0</v>
      </c>
      <c r="AC154" s="13"/>
      <c r="AD154" s="47" t="e">
        <f t="shared" si="50"/>
        <v>#DIV/0!</v>
      </c>
      <c r="AE154" s="47" t="e">
        <f t="shared" si="51"/>
        <v>#DIV/0!</v>
      </c>
      <c r="AF154" s="47" t="e">
        <f t="shared" si="52"/>
        <v>#DIV/0!</v>
      </c>
      <c r="AG154" s="47" t="e">
        <f t="shared" si="53"/>
        <v>#DIV/0!</v>
      </c>
      <c r="AH154" s="47" t="e">
        <f t="shared" si="54"/>
        <v>#DIV/0!</v>
      </c>
      <c r="AI154" s="47" t="e">
        <f t="shared" si="55"/>
        <v>#DIV/0!</v>
      </c>
      <c r="AJ154" s="47" t="e">
        <f t="shared" si="56"/>
        <v>#DIV/0!</v>
      </c>
    </row>
    <row r="155" spans="1:36" x14ac:dyDescent="0.3">
      <c r="A155" s="13" t="s">
        <v>2824</v>
      </c>
      <c r="B155" s="51" t="str">
        <f>VLOOKUP($A155,Raw!$B$2:$DG$512,MATCH(NDPMS!B$1,Raw!$B$1:$DG$1,0),0)</f>
        <v>0</v>
      </c>
      <c r="C155" s="52" t="e">
        <f t="shared" si="38"/>
        <v>#DIV/0!</v>
      </c>
      <c r="D155" s="51" t="str">
        <f>VLOOKUP($A155,Raw!$B$2:$DG$512,MATCH(NDPMS!D$1,Raw!$B$1:$DG$1,0),0)</f>
        <v>0</v>
      </c>
      <c r="E155" s="52" t="e">
        <f t="shared" si="39"/>
        <v>#DIV/0!</v>
      </c>
      <c r="F155" s="51" t="str">
        <f>VLOOKUP($A155,Raw!$B$2:$DG$512,MATCH(NDPMS!F$1,Raw!$B$1:$DG$1,0),0)</f>
        <v>0</v>
      </c>
      <c r="G155" s="52" t="e">
        <f t="shared" si="40"/>
        <v>#DIV/0!</v>
      </c>
      <c r="H155" s="51" t="str">
        <f>VLOOKUP($A155,Raw!$B$2:$DG$512,MATCH(NDPMS!H$1,Raw!$B$1:$DG$1,0),0)</f>
        <v>0</v>
      </c>
      <c r="I155" s="52" t="e">
        <f t="shared" si="41"/>
        <v>#DIV/0!</v>
      </c>
      <c r="J155" s="51" t="str">
        <f>VLOOKUP($A155,Raw!$B$2:$DG$512,MATCH(NDPMS!J$1,Raw!$B$1:$DG$1,0),0)</f>
        <v>0</v>
      </c>
      <c r="K155" s="52" t="e">
        <f t="shared" si="42"/>
        <v>#DIV/0!</v>
      </c>
      <c r="L155" s="51" t="str">
        <f>VLOOKUP($A155,Raw!$B$2:$DG$512,MATCH(NDPMS!L$1,Raw!$B$1:$DG$1,0),0)</f>
        <v>0</v>
      </c>
      <c r="M155" s="52" t="e">
        <f t="shared" si="43"/>
        <v>#DIV/0!</v>
      </c>
      <c r="N155" s="51" t="str">
        <f>VLOOKUP($A155,Raw!$B$2:$DG$512,MATCH(NDPMS!N$1,Raw!$B$1:$DG$1,0),0)</f>
        <v>0</v>
      </c>
      <c r="O155" s="13"/>
      <c r="P155" s="48" t="str">
        <f>VLOOKUP($A155,Raw!$B$2:$DG$512,MATCH(NDPMS!P$1,Raw!$B$1:$DG$1,0),0)</f>
        <v>0</v>
      </c>
      <c r="Q155" s="49" t="e">
        <f t="shared" si="44"/>
        <v>#DIV/0!</v>
      </c>
      <c r="R155" s="48" t="str">
        <f>VLOOKUP($A155,Raw!$B$2:$DG$512,MATCH(NDPMS!R$1,Raw!$B$1:$DG$1,0),0)</f>
        <v>0</v>
      </c>
      <c r="S155" s="49" t="e">
        <f t="shared" si="45"/>
        <v>#DIV/0!</v>
      </c>
      <c r="T155" s="48" t="str">
        <f>VLOOKUP($A155,Raw!$B$2:$DG$512,MATCH(NDPMS!T$1,Raw!$B$1:$DG$1,0),0)</f>
        <v>0</v>
      </c>
      <c r="U155" s="49" t="e">
        <f t="shared" si="46"/>
        <v>#DIV/0!</v>
      </c>
      <c r="V155" s="48" t="str">
        <f>VLOOKUP($A155,Raw!$B$2:$DG$512,MATCH(NDPMS!V$1,Raw!$B$1:$DG$1,0),0)</f>
        <v>0</v>
      </c>
      <c r="W155" s="50" t="e">
        <f t="shared" si="47"/>
        <v>#DIV/0!</v>
      </c>
      <c r="X155" s="48" t="str">
        <f>VLOOKUP($A155,Raw!$B$2:$DG$512,MATCH(NDPMS!X$1,Raw!$B$1:$DG$1,0),0)</f>
        <v>0</v>
      </c>
      <c r="Y155" s="49" t="e">
        <f t="shared" si="48"/>
        <v>#DIV/0!</v>
      </c>
      <c r="Z155" s="48" t="str">
        <f>VLOOKUP($A155,Raw!$B$2:$DG$512,MATCH(NDPMS!Z$1,Raw!$B$1:$DG$1,0),0)</f>
        <v>0</v>
      </c>
      <c r="AA155" s="49" t="e">
        <f t="shared" si="49"/>
        <v>#DIV/0!</v>
      </c>
      <c r="AB155" s="48" t="str">
        <f>VLOOKUP($A155,Raw!$B$2:$DG$512,MATCH(NDPMS!AB$1,Raw!$B$1:$DG$1,0),0)</f>
        <v>0</v>
      </c>
      <c r="AC155" s="13"/>
      <c r="AD155" s="47" t="e">
        <f t="shared" si="50"/>
        <v>#DIV/0!</v>
      </c>
      <c r="AE155" s="47" t="e">
        <f t="shared" si="51"/>
        <v>#DIV/0!</v>
      </c>
      <c r="AF155" s="47" t="e">
        <f t="shared" si="52"/>
        <v>#DIV/0!</v>
      </c>
      <c r="AG155" s="47" t="e">
        <f t="shared" si="53"/>
        <v>#DIV/0!</v>
      </c>
      <c r="AH155" s="47" t="e">
        <f t="shared" si="54"/>
        <v>#DIV/0!</v>
      </c>
      <c r="AI155" s="47" t="e">
        <f t="shared" si="55"/>
        <v>#DIV/0!</v>
      </c>
      <c r="AJ155" s="47" t="e">
        <f t="shared" si="56"/>
        <v>#DIV/0!</v>
      </c>
    </row>
    <row r="156" spans="1:36" x14ac:dyDescent="0.3">
      <c r="A156" s="13" t="s">
        <v>2841</v>
      </c>
      <c r="B156" s="51" t="str">
        <f>VLOOKUP($A156,Raw!$B$2:$DG$512,MATCH(NDPMS!B$1,Raw!$B$1:$DG$1,0),0)</f>
        <v>0</v>
      </c>
      <c r="C156" s="52">
        <f t="shared" si="38"/>
        <v>0</v>
      </c>
      <c r="D156" s="51" t="str">
        <f>VLOOKUP($A156,Raw!$B$2:$DG$512,MATCH(NDPMS!D$1,Raw!$B$1:$DG$1,0),0)</f>
        <v>5</v>
      </c>
      <c r="E156" s="52">
        <f t="shared" si="39"/>
        <v>0.5</v>
      </c>
      <c r="F156" s="51" t="str">
        <f>VLOOKUP($A156,Raw!$B$2:$DG$512,MATCH(NDPMS!F$1,Raw!$B$1:$DG$1,0),0)</f>
        <v>5</v>
      </c>
      <c r="G156" s="52">
        <f t="shared" si="40"/>
        <v>0.5</v>
      </c>
      <c r="H156" s="51" t="str">
        <f>VLOOKUP($A156,Raw!$B$2:$DG$512,MATCH(NDPMS!H$1,Raw!$B$1:$DG$1,0),0)</f>
        <v>0</v>
      </c>
      <c r="I156" s="52">
        <f t="shared" si="41"/>
        <v>0</v>
      </c>
      <c r="J156" s="51" t="str">
        <f>VLOOKUP($A156,Raw!$B$2:$DG$512,MATCH(NDPMS!J$1,Raw!$B$1:$DG$1,0),0)</f>
        <v>0</v>
      </c>
      <c r="K156" s="52">
        <f t="shared" si="42"/>
        <v>0</v>
      </c>
      <c r="L156" s="51" t="str">
        <f>VLOOKUP($A156,Raw!$B$2:$DG$512,MATCH(NDPMS!L$1,Raw!$B$1:$DG$1,0),0)</f>
        <v>0</v>
      </c>
      <c r="M156" s="52">
        <f t="shared" si="43"/>
        <v>0</v>
      </c>
      <c r="N156" s="51" t="str">
        <f>VLOOKUP($A156,Raw!$B$2:$DG$512,MATCH(NDPMS!N$1,Raw!$B$1:$DG$1,0),0)</f>
        <v>10</v>
      </c>
      <c r="O156" s="13"/>
      <c r="P156" s="48" t="str">
        <f>VLOOKUP($A156,Raw!$B$2:$DG$512,MATCH(NDPMS!P$1,Raw!$B$1:$DG$1,0),0)</f>
        <v>0</v>
      </c>
      <c r="Q156" s="49">
        <f t="shared" si="44"/>
        <v>0</v>
      </c>
      <c r="R156" s="48" t="str">
        <f>VLOOKUP($A156,Raw!$B$2:$DG$512,MATCH(NDPMS!R$1,Raw!$B$1:$DG$1,0),0)</f>
        <v>1974.72</v>
      </c>
      <c r="S156" s="49">
        <f t="shared" si="45"/>
        <v>0.8995258029690838</v>
      </c>
      <c r="T156" s="48" t="str">
        <f>VLOOKUP($A156,Raw!$B$2:$DG$512,MATCH(NDPMS!T$1,Raw!$B$1:$DG$1,0),0)</f>
        <v>220.57</v>
      </c>
      <c r="U156" s="49">
        <f t="shared" si="46"/>
        <v>0.10047419703091619</v>
      </c>
      <c r="V156" s="48" t="str">
        <f>VLOOKUP($A156,Raw!$B$2:$DG$512,MATCH(NDPMS!V$1,Raw!$B$1:$DG$1,0),0)</f>
        <v>0</v>
      </c>
      <c r="W156" s="50">
        <f t="shared" si="47"/>
        <v>0</v>
      </c>
      <c r="X156" s="48" t="str">
        <f>VLOOKUP($A156,Raw!$B$2:$DG$512,MATCH(NDPMS!X$1,Raw!$B$1:$DG$1,0),0)</f>
        <v>0</v>
      </c>
      <c r="Y156" s="49">
        <f t="shared" si="48"/>
        <v>0</v>
      </c>
      <c r="Z156" s="48" t="str">
        <f>VLOOKUP($A156,Raw!$B$2:$DG$512,MATCH(NDPMS!Z$1,Raw!$B$1:$DG$1,0),0)</f>
        <v>0</v>
      </c>
      <c r="AA156" s="49">
        <f t="shared" si="49"/>
        <v>0</v>
      </c>
      <c r="AB156" s="48" t="str">
        <f>VLOOKUP($A156,Raw!$B$2:$DG$512,MATCH(NDPMS!AB$1,Raw!$B$1:$DG$1,0),0)</f>
        <v>2195.29</v>
      </c>
      <c r="AC156" s="13"/>
      <c r="AD156" s="47" t="e">
        <f t="shared" si="50"/>
        <v>#DIV/0!</v>
      </c>
      <c r="AE156" s="47">
        <f t="shared" si="51"/>
        <v>394.94400000000002</v>
      </c>
      <c r="AF156" s="47">
        <f t="shared" si="52"/>
        <v>44.113999999999997</v>
      </c>
      <c r="AG156" s="47" t="e">
        <f t="shared" si="53"/>
        <v>#DIV/0!</v>
      </c>
      <c r="AH156" s="47" t="e">
        <f t="shared" si="54"/>
        <v>#DIV/0!</v>
      </c>
      <c r="AI156" s="47" t="e">
        <f t="shared" si="55"/>
        <v>#DIV/0!</v>
      </c>
      <c r="AJ156" s="47">
        <f t="shared" si="56"/>
        <v>219.529</v>
      </c>
    </row>
    <row r="157" spans="1:36" x14ac:dyDescent="0.3">
      <c r="A157" s="13" t="s">
        <v>2874</v>
      </c>
      <c r="B157" s="51" t="str">
        <f>VLOOKUP($A157,Raw!$B$2:$DG$512,MATCH(NDPMS!B$1,Raw!$B$1:$DG$1,0),0)</f>
        <v>0</v>
      </c>
      <c r="C157" s="52" t="e">
        <f t="shared" si="38"/>
        <v>#DIV/0!</v>
      </c>
      <c r="D157" s="51" t="str">
        <f>VLOOKUP($A157,Raw!$B$2:$DG$512,MATCH(NDPMS!D$1,Raw!$B$1:$DG$1,0),0)</f>
        <v>0</v>
      </c>
      <c r="E157" s="52" t="e">
        <f t="shared" si="39"/>
        <v>#DIV/0!</v>
      </c>
      <c r="F157" s="51" t="str">
        <f>VLOOKUP($A157,Raw!$B$2:$DG$512,MATCH(NDPMS!F$1,Raw!$B$1:$DG$1,0),0)</f>
        <v>0</v>
      </c>
      <c r="G157" s="52" t="e">
        <f t="shared" si="40"/>
        <v>#DIV/0!</v>
      </c>
      <c r="H157" s="51" t="str">
        <f>VLOOKUP($A157,Raw!$B$2:$DG$512,MATCH(NDPMS!H$1,Raw!$B$1:$DG$1,0),0)</f>
        <v>0</v>
      </c>
      <c r="I157" s="52" t="e">
        <f t="shared" si="41"/>
        <v>#DIV/0!</v>
      </c>
      <c r="J157" s="51" t="str">
        <f>VLOOKUP($A157,Raw!$B$2:$DG$512,MATCH(NDPMS!J$1,Raw!$B$1:$DG$1,0),0)</f>
        <v>0</v>
      </c>
      <c r="K157" s="52" t="e">
        <f t="shared" si="42"/>
        <v>#DIV/0!</v>
      </c>
      <c r="L157" s="51" t="str">
        <f>VLOOKUP($A157,Raw!$B$2:$DG$512,MATCH(NDPMS!L$1,Raw!$B$1:$DG$1,0),0)</f>
        <v>0</v>
      </c>
      <c r="M157" s="52" t="e">
        <f t="shared" si="43"/>
        <v>#DIV/0!</v>
      </c>
      <c r="N157" s="51" t="str">
        <f>VLOOKUP($A157,Raw!$B$2:$DG$512,MATCH(NDPMS!N$1,Raw!$B$1:$DG$1,0),0)</f>
        <v>0</v>
      </c>
      <c r="O157" s="13"/>
      <c r="P157" s="48" t="str">
        <f>VLOOKUP($A157,Raw!$B$2:$DG$512,MATCH(NDPMS!P$1,Raw!$B$1:$DG$1,0),0)</f>
        <v>0</v>
      </c>
      <c r="Q157" s="49" t="e">
        <f t="shared" si="44"/>
        <v>#DIV/0!</v>
      </c>
      <c r="R157" s="48" t="str">
        <f>VLOOKUP($A157,Raw!$B$2:$DG$512,MATCH(NDPMS!R$1,Raw!$B$1:$DG$1,0),0)</f>
        <v>0</v>
      </c>
      <c r="S157" s="49" t="e">
        <f t="shared" si="45"/>
        <v>#DIV/0!</v>
      </c>
      <c r="T157" s="48" t="str">
        <f>VLOOKUP($A157,Raw!$B$2:$DG$512,MATCH(NDPMS!T$1,Raw!$B$1:$DG$1,0),0)</f>
        <v>0</v>
      </c>
      <c r="U157" s="49" t="e">
        <f t="shared" si="46"/>
        <v>#DIV/0!</v>
      </c>
      <c r="V157" s="48" t="str">
        <f>VLOOKUP($A157,Raw!$B$2:$DG$512,MATCH(NDPMS!V$1,Raw!$B$1:$DG$1,0),0)</f>
        <v>0</v>
      </c>
      <c r="W157" s="50" t="e">
        <f t="shared" si="47"/>
        <v>#DIV/0!</v>
      </c>
      <c r="X157" s="48" t="str">
        <f>VLOOKUP($A157,Raw!$B$2:$DG$512,MATCH(NDPMS!X$1,Raw!$B$1:$DG$1,0),0)</f>
        <v>0</v>
      </c>
      <c r="Y157" s="49" t="e">
        <f t="shared" si="48"/>
        <v>#DIV/0!</v>
      </c>
      <c r="Z157" s="48" t="str">
        <f>VLOOKUP($A157,Raw!$B$2:$DG$512,MATCH(NDPMS!Z$1,Raw!$B$1:$DG$1,0),0)</f>
        <v>0</v>
      </c>
      <c r="AA157" s="49" t="e">
        <f t="shared" si="49"/>
        <v>#DIV/0!</v>
      </c>
      <c r="AB157" s="48" t="str">
        <f>VLOOKUP($A157,Raw!$B$2:$DG$512,MATCH(NDPMS!AB$1,Raw!$B$1:$DG$1,0),0)</f>
        <v>0</v>
      </c>
      <c r="AC157" s="13"/>
      <c r="AD157" s="47" t="e">
        <f t="shared" si="50"/>
        <v>#DIV/0!</v>
      </c>
      <c r="AE157" s="47" t="e">
        <f t="shared" si="51"/>
        <v>#DIV/0!</v>
      </c>
      <c r="AF157" s="47" t="e">
        <f t="shared" si="52"/>
        <v>#DIV/0!</v>
      </c>
      <c r="AG157" s="47" t="e">
        <f t="shared" si="53"/>
        <v>#DIV/0!</v>
      </c>
      <c r="AH157" s="47" t="e">
        <f t="shared" si="54"/>
        <v>#DIV/0!</v>
      </c>
      <c r="AI157" s="47" t="e">
        <f t="shared" si="55"/>
        <v>#DIV/0!</v>
      </c>
      <c r="AJ157" s="47" t="e">
        <f t="shared" si="56"/>
        <v>#DIV/0!</v>
      </c>
    </row>
    <row r="158" spans="1:36" x14ac:dyDescent="0.3">
      <c r="A158" s="13" t="s">
        <v>2884</v>
      </c>
      <c r="B158" s="51" t="str">
        <f>VLOOKUP($A158,Raw!$B$2:$DG$512,MATCH(NDPMS!B$1,Raw!$B$1:$DG$1,0),0)</f>
        <v>0</v>
      </c>
      <c r="C158" s="52" t="e">
        <f t="shared" si="38"/>
        <v>#DIV/0!</v>
      </c>
      <c r="D158" s="51" t="str">
        <f>VLOOKUP($A158,Raw!$B$2:$DG$512,MATCH(NDPMS!D$1,Raw!$B$1:$DG$1,0),0)</f>
        <v>0</v>
      </c>
      <c r="E158" s="52" t="e">
        <f t="shared" si="39"/>
        <v>#DIV/0!</v>
      </c>
      <c r="F158" s="51" t="str">
        <f>VLOOKUP($A158,Raw!$B$2:$DG$512,MATCH(NDPMS!F$1,Raw!$B$1:$DG$1,0),0)</f>
        <v>0</v>
      </c>
      <c r="G158" s="52" t="e">
        <f t="shared" si="40"/>
        <v>#DIV/0!</v>
      </c>
      <c r="H158" s="51" t="str">
        <f>VLOOKUP($A158,Raw!$B$2:$DG$512,MATCH(NDPMS!H$1,Raw!$B$1:$DG$1,0),0)</f>
        <v>0</v>
      </c>
      <c r="I158" s="52" t="e">
        <f t="shared" si="41"/>
        <v>#DIV/0!</v>
      </c>
      <c r="J158" s="51" t="str">
        <f>VLOOKUP($A158,Raw!$B$2:$DG$512,MATCH(NDPMS!J$1,Raw!$B$1:$DG$1,0),0)</f>
        <v>0</v>
      </c>
      <c r="K158" s="52" t="e">
        <f t="shared" si="42"/>
        <v>#DIV/0!</v>
      </c>
      <c r="L158" s="51" t="str">
        <f>VLOOKUP($A158,Raw!$B$2:$DG$512,MATCH(NDPMS!L$1,Raw!$B$1:$DG$1,0),0)</f>
        <v>0</v>
      </c>
      <c r="M158" s="52" t="e">
        <f t="shared" si="43"/>
        <v>#DIV/0!</v>
      </c>
      <c r="N158" s="51" t="str">
        <f>VLOOKUP($A158,Raw!$B$2:$DG$512,MATCH(NDPMS!N$1,Raw!$B$1:$DG$1,0),0)</f>
        <v>0</v>
      </c>
      <c r="O158" s="13"/>
      <c r="P158" s="48" t="str">
        <f>VLOOKUP($A158,Raw!$B$2:$DG$512,MATCH(NDPMS!P$1,Raw!$B$1:$DG$1,0),0)</f>
        <v>0</v>
      </c>
      <c r="Q158" s="49" t="e">
        <f t="shared" si="44"/>
        <v>#DIV/0!</v>
      </c>
      <c r="R158" s="48" t="str">
        <f>VLOOKUP($A158,Raw!$B$2:$DG$512,MATCH(NDPMS!R$1,Raw!$B$1:$DG$1,0),0)</f>
        <v>0</v>
      </c>
      <c r="S158" s="49" t="e">
        <f t="shared" si="45"/>
        <v>#DIV/0!</v>
      </c>
      <c r="T158" s="48" t="str">
        <f>VLOOKUP($A158,Raw!$B$2:$DG$512,MATCH(NDPMS!T$1,Raw!$B$1:$DG$1,0),0)</f>
        <v>0</v>
      </c>
      <c r="U158" s="49" t="e">
        <f t="shared" si="46"/>
        <v>#DIV/0!</v>
      </c>
      <c r="V158" s="48" t="str">
        <f>VLOOKUP($A158,Raw!$B$2:$DG$512,MATCH(NDPMS!V$1,Raw!$B$1:$DG$1,0),0)</f>
        <v>0</v>
      </c>
      <c r="W158" s="50" t="e">
        <f t="shared" si="47"/>
        <v>#DIV/0!</v>
      </c>
      <c r="X158" s="48" t="str">
        <f>VLOOKUP($A158,Raw!$B$2:$DG$512,MATCH(NDPMS!X$1,Raw!$B$1:$DG$1,0),0)</f>
        <v>0</v>
      </c>
      <c r="Y158" s="49" t="e">
        <f t="shared" si="48"/>
        <v>#DIV/0!</v>
      </c>
      <c r="Z158" s="48" t="str">
        <f>VLOOKUP($A158,Raw!$B$2:$DG$512,MATCH(NDPMS!Z$1,Raw!$B$1:$DG$1,0),0)</f>
        <v>0</v>
      </c>
      <c r="AA158" s="49" t="e">
        <f t="shared" si="49"/>
        <v>#DIV/0!</v>
      </c>
      <c r="AB158" s="48" t="str">
        <f>VLOOKUP($A158,Raw!$B$2:$DG$512,MATCH(NDPMS!AB$1,Raw!$B$1:$DG$1,0),0)</f>
        <v>0</v>
      </c>
      <c r="AC158" s="13"/>
      <c r="AD158" s="47" t="e">
        <f t="shared" si="50"/>
        <v>#DIV/0!</v>
      </c>
      <c r="AE158" s="47" t="e">
        <f t="shared" si="51"/>
        <v>#DIV/0!</v>
      </c>
      <c r="AF158" s="47" t="e">
        <f t="shared" si="52"/>
        <v>#DIV/0!</v>
      </c>
      <c r="AG158" s="47" t="e">
        <f t="shared" si="53"/>
        <v>#DIV/0!</v>
      </c>
      <c r="AH158" s="47" t="e">
        <f t="shared" si="54"/>
        <v>#DIV/0!</v>
      </c>
      <c r="AI158" s="47" t="e">
        <f t="shared" si="55"/>
        <v>#DIV/0!</v>
      </c>
      <c r="AJ158" s="47" t="e">
        <f t="shared" si="56"/>
        <v>#DIV/0!</v>
      </c>
    </row>
    <row r="159" spans="1:36" x14ac:dyDescent="0.3">
      <c r="A159" s="13" t="s">
        <v>2910</v>
      </c>
      <c r="B159" s="51" t="str">
        <f>VLOOKUP($A159,Raw!$B$2:$DG$512,MATCH(NDPMS!B$1,Raw!$B$1:$DG$1,0),0)</f>
        <v>0</v>
      </c>
      <c r="C159" s="52" t="e">
        <f t="shared" si="38"/>
        <v>#DIV/0!</v>
      </c>
      <c r="D159" s="51" t="str">
        <f>VLOOKUP($A159,Raw!$B$2:$DG$512,MATCH(NDPMS!D$1,Raw!$B$1:$DG$1,0),0)</f>
        <v>0</v>
      </c>
      <c r="E159" s="52" t="e">
        <f t="shared" si="39"/>
        <v>#DIV/0!</v>
      </c>
      <c r="F159" s="51" t="str">
        <f>VLOOKUP($A159,Raw!$B$2:$DG$512,MATCH(NDPMS!F$1,Raw!$B$1:$DG$1,0),0)</f>
        <v>0</v>
      </c>
      <c r="G159" s="52" t="e">
        <f t="shared" si="40"/>
        <v>#DIV/0!</v>
      </c>
      <c r="H159" s="51" t="str">
        <f>VLOOKUP($A159,Raw!$B$2:$DG$512,MATCH(NDPMS!H$1,Raw!$B$1:$DG$1,0),0)</f>
        <v>0</v>
      </c>
      <c r="I159" s="52" t="e">
        <f t="shared" si="41"/>
        <v>#DIV/0!</v>
      </c>
      <c r="J159" s="51" t="str">
        <f>VLOOKUP($A159,Raw!$B$2:$DG$512,MATCH(NDPMS!J$1,Raw!$B$1:$DG$1,0),0)</f>
        <v>0</v>
      </c>
      <c r="K159" s="52" t="e">
        <f t="shared" si="42"/>
        <v>#DIV/0!</v>
      </c>
      <c r="L159" s="51" t="str">
        <f>VLOOKUP($A159,Raw!$B$2:$DG$512,MATCH(NDPMS!L$1,Raw!$B$1:$DG$1,0),0)</f>
        <v>0</v>
      </c>
      <c r="M159" s="52" t="e">
        <f t="shared" si="43"/>
        <v>#DIV/0!</v>
      </c>
      <c r="N159" s="51" t="str">
        <f>VLOOKUP($A159,Raw!$B$2:$DG$512,MATCH(NDPMS!N$1,Raw!$B$1:$DG$1,0),0)</f>
        <v>0</v>
      </c>
      <c r="O159" s="13"/>
      <c r="P159" s="48" t="str">
        <f>VLOOKUP($A159,Raw!$B$2:$DG$512,MATCH(NDPMS!P$1,Raw!$B$1:$DG$1,0),0)</f>
        <v>0</v>
      </c>
      <c r="Q159" s="49" t="e">
        <f t="shared" si="44"/>
        <v>#DIV/0!</v>
      </c>
      <c r="R159" s="48" t="str">
        <f>VLOOKUP($A159,Raw!$B$2:$DG$512,MATCH(NDPMS!R$1,Raw!$B$1:$DG$1,0),0)</f>
        <v>0</v>
      </c>
      <c r="S159" s="49" t="e">
        <f t="shared" si="45"/>
        <v>#DIV/0!</v>
      </c>
      <c r="T159" s="48" t="str">
        <f>VLOOKUP($A159,Raw!$B$2:$DG$512,MATCH(NDPMS!T$1,Raw!$B$1:$DG$1,0),0)</f>
        <v>0</v>
      </c>
      <c r="U159" s="49" t="e">
        <f t="shared" si="46"/>
        <v>#DIV/0!</v>
      </c>
      <c r="V159" s="48" t="str">
        <f>VLOOKUP($A159,Raw!$B$2:$DG$512,MATCH(NDPMS!V$1,Raw!$B$1:$DG$1,0),0)</f>
        <v>0</v>
      </c>
      <c r="W159" s="50" t="e">
        <f t="shared" si="47"/>
        <v>#DIV/0!</v>
      </c>
      <c r="X159" s="48" t="str">
        <f>VLOOKUP($A159,Raw!$B$2:$DG$512,MATCH(NDPMS!X$1,Raw!$B$1:$DG$1,0),0)</f>
        <v>0</v>
      </c>
      <c r="Y159" s="49" t="e">
        <f t="shared" si="48"/>
        <v>#DIV/0!</v>
      </c>
      <c r="Z159" s="48" t="str">
        <f>VLOOKUP($A159,Raw!$B$2:$DG$512,MATCH(NDPMS!Z$1,Raw!$B$1:$DG$1,0),0)</f>
        <v>0</v>
      </c>
      <c r="AA159" s="49" t="e">
        <f t="shared" si="49"/>
        <v>#DIV/0!</v>
      </c>
      <c r="AB159" s="48" t="str">
        <f>VLOOKUP($A159,Raw!$B$2:$DG$512,MATCH(NDPMS!AB$1,Raw!$B$1:$DG$1,0),0)</f>
        <v>0</v>
      </c>
      <c r="AC159" s="13"/>
      <c r="AD159" s="47" t="e">
        <f t="shared" si="50"/>
        <v>#DIV/0!</v>
      </c>
      <c r="AE159" s="47" t="e">
        <f t="shared" si="51"/>
        <v>#DIV/0!</v>
      </c>
      <c r="AF159" s="47" t="e">
        <f t="shared" si="52"/>
        <v>#DIV/0!</v>
      </c>
      <c r="AG159" s="47" t="e">
        <f t="shared" si="53"/>
        <v>#DIV/0!</v>
      </c>
      <c r="AH159" s="47" t="e">
        <f t="shared" si="54"/>
        <v>#DIV/0!</v>
      </c>
      <c r="AI159" s="47" t="e">
        <f t="shared" si="55"/>
        <v>#DIV/0!</v>
      </c>
      <c r="AJ159" s="47" t="e">
        <f t="shared" si="56"/>
        <v>#DIV/0!</v>
      </c>
    </row>
    <row r="160" spans="1:36" x14ac:dyDescent="0.3">
      <c r="A160" s="13" t="s">
        <v>2928</v>
      </c>
      <c r="B160" s="51" t="str">
        <f>VLOOKUP($A160,Raw!$B$2:$DG$512,MATCH(NDPMS!B$1,Raw!$B$1:$DG$1,0),0)</f>
        <v>0</v>
      </c>
      <c r="C160" s="52" t="e">
        <f t="shared" si="38"/>
        <v>#DIV/0!</v>
      </c>
      <c r="D160" s="51" t="str">
        <f>VLOOKUP($A160,Raw!$B$2:$DG$512,MATCH(NDPMS!D$1,Raw!$B$1:$DG$1,0),0)</f>
        <v>0</v>
      </c>
      <c r="E160" s="52" t="e">
        <f t="shared" si="39"/>
        <v>#DIV/0!</v>
      </c>
      <c r="F160" s="51" t="str">
        <f>VLOOKUP($A160,Raw!$B$2:$DG$512,MATCH(NDPMS!F$1,Raw!$B$1:$DG$1,0),0)</f>
        <v>0</v>
      </c>
      <c r="G160" s="52" t="e">
        <f t="shared" si="40"/>
        <v>#DIV/0!</v>
      </c>
      <c r="H160" s="51" t="str">
        <f>VLOOKUP($A160,Raw!$B$2:$DG$512,MATCH(NDPMS!H$1,Raw!$B$1:$DG$1,0),0)</f>
        <v>0</v>
      </c>
      <c r="I160" s="52" t="e">
        <f t="shared" si="41"/>
        <v>#DIV/0!</v>
      </c>
      <c r="J160" s="51" t="str">
        <f>VLOOKUP($A160,Raw!$B$2:$DG$512,MATCH(NDPMS!J$1,Raw!$B$1:$DG$1,0),0)</f>
        <v>0</v>
      </c>
      <c r="K160" s="52" t="e">
        <f t="shared" si="42"/>
        <v>#DIV/0!</v>
      </c>
      <c r="L160" s="51" t="str">
        <f>VLOOKUP($A160,Raw!$B$2:$DG$512,MATCH(NDPMS!L$1,Raw!$B$1:$DG$1,0),0)</f>
        <v>0</v>
      </c>
      <c r="M160" s="52" t="e">
        <f t="shared" si="43"/>
        <v>#DIV/0!</v>
      </c>
      <c r="N160" s="51" t="str">
        <f>VLOOKUP($A160,Raw!$B$2:$DG$512,MATCH(NDPMS!N$1,Raw!$B$1:$DG$1,0),0)</f>
        <v>0</v>
      </c>
      <c r="O160" s="13"/>
      <c r="P160" s="48" t="str">
        <f>VLOOKUP($A160,Raw!$B$2:$DG$512,MATCH(NDPMS!P$1,Raw!$B$1:$DG$1,0),0)</f>
        <v>0</v>
      </c>
      <c r="Q160" s="49" t="e">
        <f t="shared" si="44"/>
        <v>#DIV/0!</v>
      </c>
      <c r="R160" s="48" t="str">
        <f>VLOOKUP($A160,Raw!$B$2:$DG$512,MATCH(NDPMS!R$1,Raw!$B$1:$DG$1,0),0)</f>
        <v>0</v>
      </c>
      <c r="S160" s="49" t="e">
        <f t="shared" si="45"/>
        <v>#DIV/0!</v>
      </c>
      <c r="T160" s="48" t="str">
        <f>VLOOKUP($A160,Raw!$B$2:$DG$512,MATCH(NDPMS!T$1,Raw!$B$1:$DG$1,0),0)</f>
        <v>0</v>
      </c>
      <c r="U160" s="49" t="e">
        <f t="shared" si="46"/>
        <v>#DIV/0!</v>
      </c>
      <c r="V160" s="48" t="str">
        <f>VLOOKUP($A160,Raw!$B$2:$DG$512,MATCH(NDPMS!V$1,Raw!$B$1:$DG$1,0),0)</f>
        <v>0</v>
      </c>
      <c r="W160" s="50" t="e">
        <f t="shared" si="47"/>
        <v>#DIV/0!</v>
      </c>
      <c r="X160" s="48" t="str">
        <f>VLOOKUP($A160,Raw!$B$2:$DG$512,MATCH(NDPMS!X$1,Raw!$B$1:$DG$1,0),0)</f>
        <v>0</v>
      </c>
      <c r="Y160" s="49" t="e">
        <f t="shared" si="48"/>
        <v>#DIV/0!</v>
      </c>
      <c r="Z160" s="48" t="str">
        <f>VLOOKUP($A160,Raw!$B$2:$DG$512,MATCH(NDPMS!Z$1,Raw!$B$1:$DG$1,0),0)</f>
        <v>0</v>
      </c>
      <c r="AA160" s="49" t="e">
        <f t="shared" si="49"/>
        <v>#DIV/0!</v>
      </c>
      <c r="AB160" s="48" t="str">
        <f>VLOOKUP($A160,Raw!$B$2:$DG$512,MATCH(NDPMS!AB$1,Raw!$B$1:$DG$1,0),0)</f>
        <v>0</v>
      </c>
      <c r="AC160" s="13"/>
      <c r="AD160" s="47" t="e">
        <f t="shared" si="50"/>
        <v>#DIV/0!</v>
      </c>
      <c r="AE160" s="47" t="e">
        <f t="shared" si="51"/>
        <v>#DIV/0!</v>
      </c>
      <c r="AF160" s="47" t="e">
        <f t="shared" si="52"/>
        <v>#DIV/0!</v>
      </c>
      <c r="AG160" s="47" t="e">
        <f t="shared" si="53"/>
        <v>#DIV/0!</v>
      </c>
      <c r="AH160" s="47" t="e">
        <f t="shared" si="54"/>
        <v>#DIV/0!</v>
      </c>
      <c r="AI160" s="47" t="e">
        <f t="shared" si="55"/>
        <v>#DIV/0!</v>
      </c>
      <c r="AJ160" s="47" t="e">
        <f t="shared" si="56"/>
        <v>#DIV/0!</v>
      </c>
    </row>
    <row r="161" spans="1:36" x14ac:dyDescent="0.3">
      <c r="A161" s="13" t="s">
        <v>2945</v>
      </c>
      <c r="B161" s="51" t="str">
        <f>VLOOKUP($A161,Raw!$B$2:$DG$512,MATCH(NDPMS!B$1,Raw!$B$1:$DG$1,0),0)</f>
        <v>0</v>
      </c>
      <c r="C161" s="52" t="e">
        <f t="shared" si="38"/>
        <v>#DIV/0!</v>
      </c>
      <c r="D161" s="51" t="str">
        <f>VLOOKUP($A161,Raw!$B$2:$DG$512,MATCH(NDPMS!D$1,Raw!$B$1:$DG$1,0),0)</f>
        <v>0</v>
      </c>
      <c r="E161" s="52" t="e">
        <f t="shared" si="39"/>
        <v>#DIV/0!</v>
      </c>
      <c r="F161" s="51" t="str">
        <f>VLOOKUP($A161,Raw!$B$2:$DG$512,MATCH(NDPMS!F$1,Raw!$B$1:$DG$1,0),0)</f>
        <v>0</v>
      </c>
      <c r="G161" s="52" t="e">
        <f t="shared" si="40"/>
        <v>#DIV/0!</v>
      </c>
      <c r="H161" s="51" t="str">
        <f>VLOOKUP($A161,Raw!$B$2:$DG$512,MATCH(NDPMS!H$1,Raw!$B$1:$DG$1,0),0)</f>
        <v>0</v>
      </c>
      <c r="I161" s="52" t="e">
        <f t="shared" si="41"/>
        <v>#DIV/0!</v>
      </c>
      <c r="J161" s="51" t="str">
        <f>VLOOKUP($A161,Raw!$B$2:$DG$512,MATCH(NDPMS!J$1,Raw!$B$1:$DG$1,0),0)</f>
        <v>0</v>
      </c>
      <c r="K161" s="52" t="e">
        <f t="shared" si="42"/>
        <v>#DIV/0!</v>
      </c>
      <c r="L161" s="51" t="str">
        <f>VLOOKUP($A161,Raw!$B$2:$DG$512,MATCH(NDPMS!L$1,Raw!$B$1:$DG$1,0),0)</f>
        <v>0</v>
      </c>
      <c r="M161" s="52" t="e">
        <f t="shared" si="43"/>
        <v>#DIV/0!</v>
      </c>
      <c r="N161" s="51" t="str">
        <f>VLOOKUP($A161,Raw!$B$2:$DG$512,MATCH(NDPMS!N$1,Raw!$B$1:$DG$1,0),0)</f>
        <v>0</v>
      </c>
      <c r="O161" s="13"/>
      <c r="P161" s="48" t="str">
        <f>VLOOKUP($A161,Raw!$B$2:$DG$512,MATCH(NDPMS!P$1,Raw!$B$1:$DG$1,0),0)</f>
        <v>0</v>
      </c>
      <c r="Q161" s="49" t="e">
        <f t="shared" si="44"/>
        <v>#DIV/0!</v>
      </c>
      <c r="R161" s="48" t="str">
        <f>VLOOKUP($A161,Raw!$B$2:$DG$512,MATCH(NDPMS!R$1,Raw!$B$1:$DG$1,0),0)</f>
        <v>0</v>
      </c>
      <c r="S161" s="49" t="e">
        <f t="shared" si="45"/>
        <v>#DIV/0!</v>
      </c>
      <c r="T161" s="48" t="str">
        <f>VLOOKUP($A161,Raw!$B$2:$DG$512,MATCH(NDPMS!T$1,Raw!$B$1:$DG$1,0),0)</f>
        <v>0</v>
      </c>
      <c r="U161" s="49" t="e">
        <f t="shared" si="46"/>
        <v>#DIV/0!</v>
      </c>
      <c r="V161" s="48" t="str">
        <f>VLOOKUP($A161,Raw!$B$2:$DG$512,MATCH(NDPMS!V$1,Raw!$B$1:$DG$1,0),0)</f>
        <v>0</v>
      </c>
      <c r="W161" s="50" t="e">
        <f t="shared" si="47"/>
        <v>#DIV/0!</v>
      </c>
      <c r="X161" s="48" t="str">
        <f>VLOOKUP($A161,Raw!$B$2:$DG$512,MATCH(NDPMS!X$1,Raw!$B$1:$DG$1,0),0)</f>
        <v>0</v>
      </c>
      <c r="Y161" s="49" t="e">
        <f t="shared" si="48"/>
        <v>#DIV/0!</v>
      </c>
      <c r="Z161" s="48" t="str">
        <f>VLOOKUP($A161,Raw!$B$2:$DG$512,MATCH(NDPMS!Z$1,Raw!$B$1:$DG$1,0),0)</f>
        <v>0</v>
      </c>
      <c r="AA161" s="49" t="e">
        <f t="shared" si="49"/>
        <v>#DIV/0!</v>
      </c>
      <c r="AB161" s="48" t="str">
        <f>VLOOKUP($A161,Raw!$B$2:$DG$512,MATCH(NDPMS!AB$1,Raw!$B$1:$DG$1,0),0)</f>
        <v>0</v>
      </c>
      <c r="AC161" s="13"/>
      <c r="AD161" s="47" t="e">
        <f t="shared" si="50"/>
        <v>#DIV/0!</v>
      </c>
      <c r="AE161" s="47" t="e">
        <f t="shared" si="51"/>
        <v>#DIV/0!</v>
      </c>
      <c r="AF161" s="47" t="e">
        <f t="shared" si="52"/>
        <v>#DIV/0!</v>
      </c>
      <c r="AG161" s="47" t="e">
        <f t="shared" si="53"/>
        <v>#DIV/0!</v>
      </c>
      <c r="AH161" s="47" t="e">
        <f t="shared" si="54"/>
        <v>#DIV/0!</v>
      </c>
      <c r="AI161" s="47" t="e">
        <f t="shared" si="55"/>
        <v>#DIV/0!</v>
      </c>
      <c r="AJ161" s="47" t="e">
        <f t="shared" si="56"/>
        <v>#DIV/0!</v>
      </c>
    </row>
    <row r="162" spans="1:36" x14ac:dyDescent="0.3">
      <c r="A162" s="13" t="s">
        <v>2959</v>
      </c>
      <c r="B162" s="51" t="str">
        <f>VLOOKUP($A162,Raw!$B$2:$DG$512,MATCH(NDPMS!B$1,Raw!$B$1:$DG$1,0),0)</f>
        <v>0</v>
      </c>
      <c r="C162" s="52" t="e">
        <f t="shared" si="38"/>
        <v>#DIV/0!</v>
      </c>
      <c r="D162" s="51" t="str">
        <f>VLOOKUP($A162,Raw!$B$2:$DG$512,MATCH(NDPMS!D$1,Raw!$B$1:$DG$1,0),0)</f>
        <v>0</v>
      </c>
      <c r="E162" s="52" t="e">
        <f t="shared" si="39"/>
        <v>#DIV/0!</v>
      </c>
      <c r="F162" s="51" t="str">
        <f>VLOOKUP($A162,Raw!$B$2:$DG$512,MATCH(NDPMS!F$1,Raw!$B$1:$DG$1,0),0)</f>
        <v>0</v>
      </c>
      <c r="G162" s="52" t="e">
        <f t="shared" si="40"/>
        <v>#DIV/0!</v>
      </c>
      <c r="H162" s="51" t="str">
        <f>VLOOKUP($A162,Raw!$B$2:$DG$512,MATCH(NDPMS!H$1,Raw!$B$1:$DG$1,0),0)</f>
        <v>0</v>
      </c>
      <c r="I162" s="52" t="e">
        <f t="shared" si="41"/>
        <v>#DIV/0!</v>
      </c>
      <c r="J162" s="51" t="str">
        <f>VLOOKUP($A162,Raw!$B$2:$DG$512,MATCH(NDPMS!J$1,Raw!$B$1:$DG$1,0),0)</f>
        <v>0</v>
      </c>
      <c r="K162" s="52" t="e">
        <f t="shared" si="42"/>
        <v>#DIV/0!</v>
      </c>
      <c r="L162" s="51" t="str">
        <f>VLOOKUP($A162,Raw!$B$2:$DG$512,MATCH(NDPMS!L$1,Raw!$B$1:$DG$1,0),0)</f>
        <v>0</v>
      </c>
      <c r="M162" s="52" t="e">
        <f t="shared" si="43"/>
        <v>#DIV/0!</v>
      </c>
      <c r="N162" s="51" t="str">
        <f>VLOOKUP($A162,Raw!$B$2:$DG$512,MATCH(NDPMS!N$1,Raw!$B$1:$DG$1,0),0)</f>
        <v>0</v>
      </c>
      <c r="O162" s="13"/>
      <c r="P162" s="48" t="str">
        <f>VLOOKUP($A162,Raw!$B$2:$DG$512,MATCH(NDPMS!P$1,Raw!$B$1:$DG$1,0),0)</f>
        <v>0</v>
      </c>
      <c r="Q162" s="49" t="e">
        <f t="shared" si="44"/>
        <v>#DIV/0!</v>
      </c>
      <c r="R162" s="48" t="str">
        <f>VLOOKUP($A162,Raw!$B$2:$DG$512,MATCH(NDPMS!R$1,Raw!$B$1:$DG$1,0),0)</f>
        <v>0</v>
      </c>
      <c r="S162" s="49" t="e">
        <f t="shared" si="45"/>
        <v>#DIV/0!</v>
      </c>
      <c r="T162" s="48" t="str">
        <f>VLOOKUP($A162,Raw!$B$2:$DG$512,MATCH(NDPMS!T$1,Raw!$B$1:$DG$1,0),0)</f>
        <v>0</v>
      </c>
      <c r="U162" s="49" t="e">
        <f t="shared" si="46"/>
        <v>#DIV/0!</v>
      </c>
      <c r="V162" s="48" t="str">
        <f>VLOOKUP($A162,Raw!$B$2:$DG$512,MATCH(NDPMS!V$1,Raw!$B$1:$DG$1,0),0)</f>
        <v>0</v>
      </c>
      <c r="W162" s="50" t="e">
        <f t="shared" si="47"/>
        <v>#DIV/0!</v>
      </c>
      <c r="X162" s="48" t="str">
        <f>VLOOKUP($A162,Raw!$B$2:$DG$512,MATCH(NDPMS!X$1,Raw!$B$1:$DG$1,0),0)</f>
        <v>0</v>
      </c>
      <c r="Y162" s="49" t="e">
        <f t="shared" si="48"/>
        <v>#DIV/0!</v>
      </c>
      <c r="Z162" s="48" t="str">
        <f>VLOOKUP($A162,Raw!$B$2:$DG$512,MATCH(NDPMS!Z$1,Raw!$B$1:$DG$1,0),0)</f>
        <v>0</v>
      </c>
      <c r="AA162" s="49" t="e">
        <f t="shared" si="49"/>
        <v>#DIV/0!</v>
      </c>
      <c r="AB162" s="48" t="str">
        <f>VLOOKUP($A162,Raw!$B$2:$DG$512,MATCH(NDPMS!AB$1,Raw!$B$1:$DG$1,0),0)</f>
        <v>0</v>
      </c>
      <c r="AC162" s="13"/>
      <c r="AD162" s="47" t="e">
        <f t="shared" si="50"/>
        <v>#DIV/0!</v>
      </c>
      <c r="AE162" s="47" t="e">
        <f t="shared" si="51"/>
        <v>#DIV/0!</v>
      </c>
      <c r="AF162" s="47" t="e">
        <f t="shared" si="52"/>
        <v>#DIV/0!</v>
      </c>
      <c r="AG162" s="47" t="e">
        <f t="shared" si="53"/>
        <v>#DIV/0!</v>
      </c>
      <c r="AH162" s="47" t="e">
        <f t="shared" si="54"/>
        <v>#DIV/0!</v>
      </c>
      <c r="AI162" s="47" t="e">
        <f t="shared" si="55"/>
        <v>#DIV/0!</v>
      </c>
      <c r="AJ162" s="47" t="e">
        <f t="shared" si="56"/>
        <v>#DIV/0!</v>
      </c>
    </row>
    <row r="163" spans="1:36" x14ac:dyDescent="0.3">
      <c r="A163" s="13" t="s">
        <v>2975</v>
      </c>
      <c r="B163" s="51" t="str">
        <f>VLOOKUP($A163,Raw!$B$2:$DG$512,MATCH(NDPMS!B$1,Raw!$B$1:$DG$1,0),0)</f>
        <v>0</v>
      </c>
      <c r="C163" s="52" t="e">
        <f t="shared" si="38"/>
        <v>#DIV/0!</v>
      </c>
      <c r="D163" s="51" t="str">
        <f>VLOOKUP($A163,Raw!$B$2:$DG$512,MATCH(NDPMS!D$1,Raw!$B$1:$DG$1,0),0)</f>
        <v>0</v>
      </c>
      <c r="E163" s="52" t="e">
        <f t="shared" si="39"/>
        <v>#DIV/0!</v>
      </c>
      <c r="F163" s="51" t="str">
        <f>VLOOKUP($A163,Raw!$B$2:$DG$512,MATCH(NDPMS!F$1,Raw!$B$1:$DG$1,0),0)</f>
        <v>0</v>
      </c>
      <c r="G163" s="52" t="e">
        <f t="shared" si="40"/>
        <v>#DIV/0!</v>
      </c>
      <c r="H163" s="51" t="str">
        <f>VLOOKUP($A163,Raw!$B$2:$DG$512,MATCH(NDPMS!H$1,Raw!$B$1:$DG$1,0),0)</f>
        <v>0</v>
      </c>
      <c r="I163" s="52" t="e">
        <f t="shared" si="41"/>
        <v>#DIV/0!</v>
      </c>
      <c r="J163" s="51" t="str">
        <f>VLOOKUP($A163,Raw!$B$2:$DG$512,MATCH(NDPMS!J$1,Raw!$B$1:$DG$1,0),0)</f>
        <v>0</v>
      </c>
      <c r="K163" s="52" t="e">
        <f t="shared" si="42"/>
        <v>#DIV/0!</v>
      </c>
      <c r="L163" s="51" t="str">
        <f>VLOOKUP($A163,Raw!$B$2:$DG$512,MATCH(NDPMS!L$1,Raw!$B$1:$DG$1,0),0)</f>
        <v>0</v>
      </c>
      <c r="M163" s="52" t="e">
        <f t="shared" si="43"/>
        <v>#DIV/0!</v>
      </c>
      <c r="N163" s="51" t="str">
        <f>VLOOKUP($A163,Raw!$B$2:$DG$512,MATCH(NDPMS!N$1,Raw!$B$1:$DG$1,0),0)</f>
        <v>0</v>
      </c>
      <c r="O163" s="13"/>
      <c r="P163" s="48" t="str">
        <f>VLOOKUP($A163,Raw!$B$2:$DG$512,MATCH(NDPMS!P$1,Raw!$B$1:$DG$1,0),0)</f>
        <v>0</v>
      </c>
      <c r="Q163" s="49" t="e">
        <f t="shared" si="44"/>
        <v>#DIV/0!</v>
      </c>
      <c r="R163" s="48" t="str">
        <f>VLOOKUP($A163,Raw!$B$2:$DG$512,MATCH(NDPMS!R$1,Raw!$B$1:$DG$1,0),0)</f>
        <v>0</v>
      </c>
      <c r="S163" s="49" t="e">
        <f t="shared" si="45"/>
        <v>#DIV/0!</v>
      </c>
      <c r="T163" s="48" t="str">
        <f>VLOOKUP($A163,Raw!$B$2:$DG$512,MATCH(NDPMS!T$1,Raw!$B$1:$DG$1,0),0)</f>
        <v>0</v>
      </c>
      <c r="U163" s="49" t="e">
        <f t="shared" si="46"/>
        <v>#DIV/0!</v>
      </c>
      <c r="V163" s="48" t="str">
        <f>VLOOKUP($A163,Raw!$B$2:$DG$512,MATCH(NDPMS!V$1,Raw!$B$1:$DG$1,0),0)</f>
        <v>0</v>
      </c>
      <c r="W163" s="50" t="e">
        <f t="shared" si="47"/>
        <v>#DIV/0!</v>
      </c>
      <c r="X163" s="48" t="str">
        <f>VLOOKUP($A163,Raw!$B$2:$DG$512,MATCH(NDPMS!X$1,Raw!$B$1:$DG$1,0),0)</f>
        <v>0</v>
      </c>
      <c r="Y163" s="49" t="e">
        <f t="shared" si="48"/>
        <v>#DIV/0!</v>
      </c>
      <c r="Z163" s="48" t="str">
        <f>VLOOKUP($A163,Raw!$B$2:$DG$512,MATCH(NDPMS!Z$1,Raw!$B$1:$DG$1,0),0)</f>
        <v>0</v>
      </c>
      <c r="AA163" s="49" t="e">
        <f t="shared" si="49"/>
        <v>#DIV/0!</v>
      </c>
      <c r="AB163" s="48" t="str">
        <f>VLOOKUP($A163,Raw!$B$2:$DG$512,MATCH(NDPMS!AB$1,Raw!$B$1:$DG$1,0),0)</f>
        <v>0</v>
      </c>
      <c r="AC163" s="13"/>
      <c r="AD163" s="47" t="e">
        <f t="shared" si="50"/>
        <v>#DIV/0!</v>
      </c>
      <c r="AE163" s="47" t="e">
        <f t="shared" si="51"/>
        <v>#DIV/0!</v>
      </c>
      <c r="AF163" s="47" t="e">
        <f t="shared" si="52"/>
        <v>#DIV/0!</v>
      </c>
      <c r="AG163" s="47" t="e">
        <f t="shared" si="53"/>
        <v>#DIV/0!</v>
      </c>
      <c r="AH163" s="47" t="e">
        <f t="shared" si="54"/>
        <v>#DIV/0!</v>
      </c>
      <c r="AI163" s="47" t="e">
        <f t="shared" si="55"/>
        <v>#DIV/0!</v>
      </c>
      <c r="AJ163" s="47" t="e">
        <f t="shared" si="56"/>
        <v>#DIV/0!</v>
      </c>
    </row>
    <row r="164" spans="1:36" x14ac:dyDescent="0.3">
      <c r="A164" s="13" t="s">
        <v>3001</v>
      </c>
      <c r="B164" s="51" t="str">
        <f>VLOOKUP($A164,Raw!$B$2:$DG$512,MATCH(NDPMS!B$1,Raw!$B$1:$DG$1,0),0)</f>
        <v>0</v>
      </c>
      <c r="C164" s="52">
        <f t="shared" si="38"/>
        <v>0</v>
      </c>
      <c r="D164" s="51" t="str">
        <f>VLOOKUP($A164,Raw!$B$2:$DG$512,MATCH(NDPMS!D$1,Raw!$B$1:$DG$1,0),0)</f>
        <v>38</v>
      </c>
      <c r="E164" s="52">
        <f t="shared" si="39"/>
        <v>0.13620071684587814</v>
      </c>
      <c r="F164" s="51" t="str">
        <f>VLOOKUP($A164,Raw!$B$2:$DG$512,MATCH(NDPMS!F$1,Raw!$B$1:$DG$1,0),0)</f>
        <v>240</v>
      </c>
      <c r="G164" s="52">
        <f t="shared" si="40"/>
        <v>0.86021505376344087</v>
      </c>
      <c r="H164" s="51" t="str">
        <f>VLOOKUP($A164,Raw!$B$2:$DG$512,MATCH(NDPMS!H$1,Raw!$B$1:$DG$1,0),0)</f>
        <v>1</v>
      </c>
      <c r="I164" s="52">
        <f t="shared" si="41"/>
        <v>3.5842293906810036E-3</v>
      </c>
      <c r="J164" s="51" t="str">
        <f>VLOOKUP($A164,Raw!$B$2:$DG$512,MATCH(NDPMS!J$1,Raw!$B$1:$DG$1,0),0)</f>
        <v>0</v>
      </c>
      <c r="K164" s="52">
        <f t="shared" si="42"/>
        <v>0</v>
      </c>
      <c r="L164" s="51" t="str">
        <f>VLOOKUP($A164,Raw!$B$2:$DG$512,MATCH(NDPMS!L$1,Raw!$B$1:$DG$1,0),0)</f>
        <v>0</v>
      </c>
      <c r="M164" s="52">
        <f t="shared" si="43"/>
        <v>0</v>
      </c>
      <c r="N164" s="51" t="str">
        <f>VLOOKUP($A164,Raw!$B$2:$DG$512,MATCH(NDPMS!N$1,Raw!$B$1:$DG$1,0),0)</f>
        <v>279</v>
      </c>
      <c r="O164" s="13"/>
      <c r="P164" s="48" t="str">
        <f>VLOOKUP($A164,Raw!$B$2:$DG$512,MATCH(NDPMS!P$1,Raw!$B$1:$DG$1,0),0)</f>
        <v>0</v>
      </c>
      <c r="Q164" s="49">
        <f t="shared" si="44"/>
        <v>0</v>
      </c>
      <c r="R164" s="48" t="str">
        <f>VLOOKUP($A164,Raw!$B$2:$DG$512,MATCH(NDPMS!R$1,Raw!$B$1:$DG$1,0),0)</f>
        <v>415.38</v>
      </c>
      <c r="S164" s="49">
        <f t="shared" si="45"/>
        <v>0.24827413078950672</v>
      </c>
      <c r="T164" s="48" t="str">
        <f>VLOOKUP($A164,Raw!$B$2:$DG$512,MATCH(NDPMS!T$1,Raw!$B$1:$DG$1,0),0)</f>
        <v>1235.8</v>
      </c>
      <c r="U164" s="49">
        <f t="shared" si="46"/>
        <v>0.73864213690999181</v>
      </c>
      <c r="V164" s="48" t="str">
        <f>VLOOKUP($A164,Raw!$B$2:$DG$512,MATCH(NDPMS!V$1,Raw!$B$1:$DG$1,0),0)</f>
        <v>21.89</v>
      </c>
      <c r="W164" s="50">
        <f t="shared" si="47"/>
        <v>1.3083732300501473E-2</v>
      </c>
      <c r="X164" s="48" t="str">
        <f>VLOOKUP($A164,Raw!$B$2:$DG$512,MATCH(NDPMS!X$1,Raw!$B$1:$DG$1,0),0)</f>
        <v>0</v>
      </c>
      <c r="Y164" s="49">
        <f t="shared" si="48"/>
        <v>0</v>
      </c>
      <c r="Z164" s="48" t="str">
        <f>VLOOKUP($A164,Raw!$B$2:$DG$512,MATCH(NDPMS!Z$1,Raw!$B$1:$DG$1,0),0)</f>
        <v>0</v>
      </c>
      <c r="AA164" s="49">
        <f t="shared" si="49"/>
        <v>0</v>
      </c>
      <c r="AB164" s="48" t="str">
        <f>VLOOKUP($A164,Raw!$B$2:$DG$512,MATCH(NDPMS!AB$1,Raw!$B$1:$DG$1,0),0)</f>
        <v>1673.07</v>
      </c>
      <c r="AC164" s="13"/>
      <c r="AD164" s="47" t="e">
        <f t="shared" si="50"/>
        <v>#DIV/0!</v>
      </c>
      <c r="AE164" s="47">
        <f t="shared" si="51"/>
        <v>10.931052631578947</v>
      </c>
      <c r="AF164" s="47">
        <f t="shared" si="52"/>
        <v>5.1491666666666669</v>
      </c>
      <c r="AG164" s="47">
        <f t="shared" si="53"/>
        <v>21.89</v>
      </c>
      <c r="AH164" s="47" t="e">
        <f t="shared" si="54"/>
        <v>#DIV/0!</v>
      </c>
      <c r="AI164" s="47" t="e">
        <f t="shared" si="55"/>
        <v>#DIV/0!</v>
      </c>
      <c r="AJ164" s="47">
        <f t="shared" si="56"/>
        <v>5.9966666666666661</v>
      </c>
    </row>
    <row r="165" spans="1:36" x14ac:dyDescent="0.3">
      <c r="A165" s="13" t="s">
        <v>3036</v>
      </c>
      <c r="B165" s="51" t="str">
        <f>VLOOKUP($A165,Raw!$B$2:$DG$512,MATCH(NDPMS!B$1,Raw!$B$1:$DG$1,0),0)</f>
        <v>0</v>
      </c>
      <c r="C165" s="52" t="e">
        <f t="shared" si="38"/>
        <v>#DIV/0!</v>
      </c>
      <c r="D165" s="51" t="str">
        <f>VLOOKUP($A165,Raw!$B$2:$DG$512,MATCH(NDPMS!D$1,Raw!$B$1:$DG$1,0),0)</f>
        <v>0</v>
      </c>
      <c r="E165" s="52" t="e">
        <f t="shared" si="39"/>
        <v>#DIV/0!</v>
      </c>
      <c r="F165" s="51" t="str">
        <f>VLOOKUP($A165,Raw!$B$2:$DG$512,MATCH(NDPMS!F$1,Raw!$B$1:$DG$1,0),0)</f>
        <v>0</v>
      </c>
      <c r="G165" s="52" t="e">
        <f t="shared" si="40"/>
        <v>#DIV/0!</v>
      </c>
      <c r="H165" s="51" t="str">
        <f>VLOOKUP($A165,Raw!$B$2:$DG$512,MATCH(NDPMS!H$1,Raw!$B$1:$DG$1,0),0)</f>
        <v>0</v>
      </c>
      <c r="I165" s="52" t="e">
        <f t="shared" si="41"/>
        <v>#DIV/0!</v>
      </c>
      <c r="J165" s="51" t="str">
        <f>VLOOKUP($A165,Raw!$B$2:$DG$512,MATCH(NDPMS!J$1,Raw!$B$1:$DG$1,0),0)</f>
        <v>0</v>
      </c>
      <c r="K165" s="52" t="e">
        <f t="shared" si="42"/>
        <v>#DIV/0!</v>
      </c>
      <c r="L165" s="51" t="str">
        <f>VLOOKUP($A165,Raw!$B$2:$DG$512,MATCH(NDPMS!L$1,Raw!$B$1:$DG$1,0),0)</f>
        <v>0</v>
      </c>
      <c r="M165" s="52" t="e">
        <f t="shared" si="43"/>
        <v>#DIV/0!</v>
      </c>
      <c r="N165" s="51" t="str">
        <f>VLOOKUP($A165,Raw!$B$2:$DG$512,MATCH(NDPMS!N$1,Raw!$B$1:$DG$1,0),0)</f>
        <v>0</v>
      </c>
      <c r="O165" s="13"/>
      <c r="P165" s="48" t="str">
        <f>VLOOKUP($A165,Raw!$B$2:$DG$512,MATCH(NDPMS!P$1,Raw!$B$1:$DG$1,0),0)</f>
        <v>0</v>
      </c>
      <c r="Q165" s="49" t="e">
        <f t="shared" si="44"/>
        <v>#DIV/0!</v>
      </c>
      <c r="R165" s="48" t="str">
        <f>VLOOKUP($A165,Raw!$B$2:$DG$512,MATCH(NDPMS!R$1,Raw!$B$1:$DG$1,0),0)</f>
        <v>0</v>
      </c>
      <c r="S165" s="49" t="e">
        <f t="shared" si="45"/>
        <v>#DIV/0!</v>
      </c>
      <c r="T165" s="48" t="str">
        <f>VLOOKUP($A165,Raw!$B$2:$DG$512,MATCH(NDPMS!T$1,Raw!$B$1:$DG$1,0),0)</f>
        <v>0</v>
      </c>
      <c r="U165" s="49" t="e">
        <f t="shared" si="46"/>
        <v>#DIV/0!</v>
      </c>
      <c r="V165" s="48" t="str">
        <f>VLOOKUP($A165,Raw!$B$2:$DG$512,MATCH(NDPMS!V$1,Raw!$B$1:$DG$1,0),0)</f>
        <v>0</v>
      </c>
      <c r="W165" s="50" t="e">
        <f t="shared" si="47"/>
        <v>#DIV/0!</v>
      </c>
      <c r="X165" s="48" t="str">
        <f>VLOOKUP($A165,Raw!$B$2:$DG$512,MATCH(NDPMS!X$1,Raw!$B$1:$DG$1,0),0)</f>
        <v>0</v>
      </c>
      <c r="Y165" s="49" t="e">
        <f t="shared" si="48"/>
        <v>#DIV/0!</v>
      </c>
      <c r="Z165" s="48" t="str">
        <f>VLOOKUP($A165,Raw!$B$2:$DG$512,MATCH(NDPMS!Z$1,Raw!$B$1:$DG$1,0),0)</f>
        <v>0</v>
      </c>
      <c r="AA165" s="49" t="e">
        <f t="shared" si="49"/>
        <v>#DIV/0!</v>
      </c>
      <c r="AB165" s="48" t="str">
        <f>VLOOKUP($A165,Raw!$B$2:$DG$512,MATCH(NDPMS!AB$1,Raw!$B$1:$DG$1,0),0)</f>
        <v>0</v>
      </c>
      <c r="AC165" s="13"/>
      <c r="AD165" s="47" t="e">
        <f t="shared" si="50"/>
        <v>#DIV/0!</v>
      </c>
      <c r="AE165" s="47" t="e">
        <f t="shared" si="51"/>
        <v>#DIV/0!</v>
      </c>
      <c r="AF165" s="47" t="e">
        <f t="shared" si="52"/>
        <v>#DIV/0!</v>
      </c>
      <c r="AG165" s="47" t="e">
        <f t="shared" si="53"/>
        <v>#DIV/0!</v>
      </c>
      <c r="AH165" s="47" t="e">
        <f t="shared" si="54"/>
        <v>#DIV/0!</v>
      </c>
      <c r="AI165" s="47" t="e">
        <f t="shared" si="55"/>
        <v>#DIV/0!</v>
      </c>
      <c r="AJ165" s="47" t="e">
        <f t="shared" si="56"/>
        <v>#DIV/0!</v>
      </c>
    </row>
    <row r="166" spans="1:36" x14ac:dyDescent="0.3">
      <c r="A166" s="13" t="s">
        <v>3040</v>
      </c>
      <c r="B166" s="51" t="str">
        <f>VLOOKUP($A166,Raw!$B$2:$DG$512,MATCH(NDPMS!B$1,Raw!$B$1:$DG$1,0),0)</f>
        <v>0</v>
      </c>
      <c r="C166" s="52" t="e">
        <f t="shared" si="38"/>
        <v>#DIV/0!</v>
      </c>
      <c r="D166" s="51" t="str">
        <f>VLOOKUP($A166,Raw!$B$2:$DG$512,MATCH(NDPMS!D$1,Raw!$B$1:$DG$1,0),0)</f>
        <v>0</v>
      </c>
      <c r="E166" s="52" t="e">
        <f t="shared" si="39"/>
        <v>#DIV/0!</v>
      </c>
      <c r="F166" s="51" t="str">
        <f>VLOOKUP($A166,Raw!$B$2:$DG$512,MATCH(NDPMS!F$1,Raw!$B$1:$DG$1,0),0)</f>
        <v>0</v>
      </c>
      <c r="G166" s="52" t="e">
        <f t="shared" si="40"/>
        <v>#DIV/0!</v>
      </c>
      <c r="H166" s="51" t="str">
        <f>VLOOKUP($A166,Raw!$B$2:$DG$512,MATCH(NDPMS!H$1,Raw!$B$1:$DG$1,0),0)</f>
        <v>0</v>
      </c>
      <c r="I166" s="52" t="e">
        <f t="shared" si="41"/>
        <v>#DIV/0!</v>
      </c>
      <c r="J166" s="51" t="str">
        <f>VLOOKUP($A166,Raw!$B$2:$DG$512,MATCH(NDPMS!J$1,Raw!$B$1:$DG$1,0),0)</f>
        <v>0</v>
      </c>
      <c r="K166" s="52" t="e">
        <f t="shared" si="42"/>
        <v>#DIV/0!</v>
      </c>
      <c r="L166" s="51" t="str">
        <f>VLOOKUP($A166,Raw!$B$2:$DG$512,MATCH(NDPMS!L$1,Raw!$B$1:$DG$1,0),0)</f>
        <v>0</v>
      </c>
      <c r="M166" s="52" t="e">
        <f t="shared" si="43"/>
        <v>#DIV/0!</v>
      </c>
      <c r="N166" s="51" t="str">
        <f>VLOOKUP($A166,Raw!$B$2:$DG$512,MATCH(NDPMS!N$1,Raw!$B$1:$DG$1,0),0)</f>
        <v>0</v>
      </c>
      <c r="O166" s="13"/>
      <c r="P166" s="48" t="str">
        <f>VLOOKUP($A166,Raw!$B$2:$DG$512,MATCH(NDPMS!P$1,Raw!$B$1:$DG$1,0),0)</f>
        <v>0</v>
      </c>
      <c r="Q166" s="49" t="e">
        <f t="shared" si="44"/>
        <v>#DIV/0!</v>
      </c>
      <c r="R166" s="48" t="str">
        <f>VLOOKUP($A166,Raw!$B$2:$DG$512,MATCH(NDPMS!R$1,Raw!$B$1:$DG$1,0),0)</f>
        <v>0</v>
      </c>
      <c r="S166" s="49" t="e">
        <f t="shared" si="45"/>
        <v>#DIV/0!</v>
      </c>
      <c r="T166" s="48" t="str">
        <f>VLOOKUP($A166,Raw!$B$2:$DG$512,MATCH(NDPMS!T$1,Raw!$B$1:$DG$1,0),0)</f>
        <v>0</v>
      </c>
      <c r="U166" s="49" t="e">
        <f t="shared" si="46"/>
        <v>#DIV/0!</v>
      </c>
      <c r="V166" s="48" t="str">
        <f>VLOOKUP($A166,Raw!$B$2:$DG$512,MATCH(NDPMS!V$1,Raw!$B$1:$DG$1,0),0)</f>
        <v>0</v>
      </c>
      <c r="W166" s="50" t="e">
        <f t="shared" si="47"/>
        <v>#DIV/0!</v>
      </c>
      <c r="X166" s="48" t="str">
        <f>VLOOKUP($A166,Raw!$B$2:$DG$512,MATCH(NDPMS!X$1,Raw!$B$1:$DG$1,0),0)</f>
        <v>0</v>
      </c>
      <c r="Y166" s="49" t="e">
        <f t="shared" si="48"/>
        <v>#DIV/0!</v>
      </c>
      <c r="Z166" s="48" t="str">
        <f>VLOOKUP($A166,Raw!$B$2:$DG$512,MATCH(NDPMS!Z$1,Raw!$B$1:$DG$1,0),0)</f>
        <v>0</v>
      </c>
      <c r="AA166" s="49" t="e">
        <f t="shared" si="49"/>
        <v>#DIV/0!</v>
      </c>
      <c r="AB166" s="48" t="str">
        <f>VLOOKUP($A166,Raw!$B$2:$DG$512,MATCH(NDPMS!AB$1,Raw!$B$1:$DG$1,0),0)</f>
        <v>0</v>
      </c>
      <c r="AC166" s="13"/>
      <c r="AD166" s="47" t="e">
        <f t="shared" si="50"/>
        <v>#DIV/0!</v>
      </c>
      <c r="AE166" s="47" t="e">
        <f t="shared" si="51"/>
        <v>#DIV/0!</v>
      </c>
      <c r="AF166" s="47" t="e">
        <f t="shared" si="52"/>
        <v>#DIV/0!</v>
      </c>
      <c r="AG166" s="47" t="e">
        <f t="shared" si="53"/>
        <v>#DIV/0!</v>
      </c>
      <c r="AH166" s="47" t="e">
        <f t="shared" si="54"/>
        <v>#DIV/0!</v>
      </c>
      <c r="AI166" s="47" t="e">
        <f t="shared" si="55"/>
        <v>#DIV/0!</v>
      </c>
      <c r="AJ166" s="47" t="e">
        <f t="shared" si="56"/>
        <v>#DIV/0!</v>
      </c>
    </row>
    <row r="167" spans="1:36" x14ac:dyDescent="0.3">
      <c r="A167" s="13" t="s">
        <v>3049</v>
      </c>
      <c r="B167" s="51" t="str">
        <f>VLOOKUP($A167,Raw!$B$2:$DG$512,MATCH(NDPMS!B$1,Raw!$B$1:$DG$1,0),0)</f>
        <v>0</v>
      </c>
      <c r="C167" s="52" t="e">
        <f t="shared" si="38"/>
        <v>#DIV/0!</v>
      </c>
      <c r="D167" s="51" t="str">
        <f>VLOOKUP($A167,Raw!$B$2:$DG$512,MATCH(NDPMS!D$1,Raw!$B$1:$DG$1,0),0)</f>
        <v>0</v>
      </c>
      <c r="E167" s="52" t="e">
        <f t="shared" si="39"/>
        <v>#DIV/0!</v>
      </c>
      <c r="F167" s="51" t="str">
        <f>VLOOKUP($A167,Raw!$B$2:$DG$512,MATCH(NDPMS!F$1,Raw!$B$1:$DG$1,0),0)</f>
        <v>0</v>
      </c>
      <c r="G167" s="52" t="e">
        <f t="shared" si="40"/>
        <v>#DIV/0!</v>
      </c>
      <c r="H167" s="51" t="str">
        <f>VLOOKUP($A167,Raw!$B$2:$DG$512,MATCH(NDPMS!H$1,Raw!$B$1:$DG$1,0),0)</f>
        <v>0</v>
      </c>
      <c r="I167" s="52" t="e">
        <f t="shared" si="41"/>
        <v>#DIV/0!</v>
      </c>
      <c r="J167" s="51" t="str">
        <f>VLOOKUP($A167,Raw!$B$2:$DG$512,MATCH(NDPMS!J$1,Raw!$B$1:$DG$1,0),0)</f>
        <v>0</v>
      </c>
      <c r="K167" s="52" t="e">
        <f t="shared" si="42"/>
        <v>#DIV/0!</v>
      </c>
      <c r="L167" s="51" t="str">
        <f>VLOOKUP($A167,Raw!$B$2:$DG$512,MATCH(NDPMS!L$1,Raw!$B$1:$DG$1,0),0)</f>
        <v>0</v>
      </c>
      <c r="M167" s="52" t="e">
        <f t="shared" si="43"/>
        <v>#DIV/0!</v>
      </c>
      <c r="N167" s="51" t="str">
        <f>VLOOKUP($A167,Raw!$B$2:$DG$512,MATCH(NDPMS!N$1,Raw!$B$1:$DG$1,0),0)</f>
        <v>0</v>
      </c>
      <c r="O167" s="13"/>
      <c r="P167" s="48" t="str">
        <f>VLOOKUP($A167,Raw!$B$2:$DG$512,MATCH(NDPMS!P$1,Raw!$B$1:$DG$1,0),0)</f>
        <v>0</v>
      </c>
      <c r="Q167" s="49" t="e">
        <f t="shared" si="44"/>
        <v>#DIV/0!</v>
      </c>
      <c r="R167" s="48" t="str">
        <f>VLOOKUP($A167,Raw!$B$2:$DG$512,MATCH(NDPMS!R$1,Raw!$B$1:$DG$1,0),0)</f>
        <v>0</v>
      </c>
      <c r="S167" s="49" t="e">
        <f t="shared" si="45"/>
        <v>#DIV/0!</v>
      </c>
      <c r="T167" s="48" t="str">
        <f>VLOOKUP($A167,Raw!$B$2:$DG$512,MATCH(NDPMS!T$1,Raw!$B$1:$DG$1,0),0)</f>
        <v>0</v>
      </c>
      <c r="U167" s="49" t="e">
        <f t="shared" si="46"/>
        <v>#DIV/0!</v>
      </c>
      <c r="V167" s="48" t="str">
        <f>VLOOKUP($A167,Raw!$B$2:$DG$512,MATCH(NDPMS!V$1,Raw!$B$1:$DG$1,0),0)</f>
        <v>0</v>
      </c>
      <c r="W167" s="50" t="e">
        <f t="shared" si="47"/>
        <v>#DIV/0!</v>
      </c>
      <c r="X167" s="48" t="str">
        <f>VLOOKUP($A167,Raw!$B$2:$DG$512,MATCH(NDPMS!X$1,Raw!$B$1:$DG$1,0),0)</f>
        <v>0</v>
      </c>
      <c r="Y167" s="49" t="e">
        <f t="shared" si="48"/>
        <v>#DIV/0!</v>
      </c>
      <c r="Z167" s="48" t="str">
        <f>VLOOKUP($A167,Raw!$B$2:$DG$512,MATCH(NDPMS!Z$1,Raw!$B$1:$DG$1,0),0)</f>
        <v>0</v>
      </c>
      <c r="AA167" s="49" t="e">
        <f t="shared" si="49"/>
        <v>#DIV/0!</v>
      </c>
      <c r="AB167" s="48" t="str">
        <f>VLOOKUP($A167,Raw!$B$2:$DG$512,MATCH(NDPMS!AB$1,Raw!$B$1:$DG$1,0),0)</f>
        <v>0</v>
      </c>
      <c r="AC167" s="13"/>
      <c r="AD167" s="47" t="e">
        <f t="shared" si="50"/>
        <v>#DIV/0!</v>
      </c>
      <c r="AE167" s="47" t="e">
        <f t="shared" si="51"/>
        <v>#DIV/0!</v>
      </c>
      <c r="AF167" s="47" t="e">
        <f t="shared" si="52"/>
        <v>#DIV/0!</v>
      </c>
      <c r="AG167" s="47" t="e">
        <f t="shared" si="53"/>
        <v>#DIV/0!</v>
      </c>
      <c r="AH167" s="47" t="e">
        <f t="shared" si="54"/>
        <v>#DIV/0!</v>
      </c>
      <c r="AI167" s="47" t="e">
        <f t="shared" si="55"/>
        <v>#DIV/0!</v>
      </c>
      <c r="AJ167" s="47" t="e">
        <f t="shared" si="56"/>
        <v>#DIV/0!</v>
      </c>
    </row>
    <row r="168" spans="1:36" x14ac:dyDescent="0.3">
      <c r="A168" s="13" t="s">
        <v>3065</v>
      </c>
      <c r="B168" s="51" t="str">
        <f>VLOOKUP($A168,Raw!$B$2:$DG$512,MATCH(NDPMS!B$1,Raw!$B$1:$DG$1,0),0)</f>
        <v>0</v>
      </c>
      <c r="C168" s="52" t="e">
        <f t="shared" si="38"/>
        <v>#DIV/0!</v>
      </c>
      <c r="D168" s="51" t="str">
        <f>VLOOKUP($A168,Raw!$B$2:$DG$512,MATCH(NDPMS!D$1,Raw!$B$1:$DG$1,0),0)</f>
        <v>0</v>
      </c>
      <c r="E168" s="52" t="e">
        <f t="shared" si="39"/>
        <v>#DIV/0!</v>
      </c>
      <c r="F168" s="51" t="str">
        <f>VLOOKUP($A168,Raw!$B$2:$DG$512,MATCH(NDPMS!F$1,Raw!$B$1:$DG$1,0),0)</f>
        <v>0</v>
      </c>
      <c r="G168" s="52" t="e">
        <f t="shared" si="40"/>
        <v>#DIV/0!</v>
      </c>
      <c r="H168" s="51" t="str">
        <f>VLOOKUP($A168,Raw!$B$2:$DG$512,MATCH(NDPMS!H$1,Raw!$B$1:$DG$1,0),0)</f>
        <v>0</v>
      </c>
      <c r="I168" s="52" t="e">
        <f t="shared" si="41"/>
        <v>#DIV/0!</v>
      </c>
      <c r="J168" s="51" t="str">
        <f>VLOOKUP($A168,Raw!$B$2:$DG$512,MATCH(NDPMS!J$1,Raw!$B$1:$DG$1,0),0)</f>
        <v>0</v>
      </c>
      <c r="K168" s="52" t="e">
        <f t="shared" si="42"/>
        <v>#DIV/0!</v>
      </c>
      <c r="L168" s="51" t="str">
        <f>VLOOKUP($A168,Raw!$B$2:$DG$512,MATCH(NDPMS!L$1,Raw!$B$1:$DG$1,0),0)</f>
        <v>0</v>
      </c>
      <c r="M168" s="52" t="e">
        <f t="shared" si="43"/>
        <v>#DIV/0!</v>
      </c>
      <c r="N168" s="51" t="str">
        <f>VLOOKUP($A168,Raw!$B$2:$DG$512,MATCH(NDPMS!N$1,Raw!$B$1:$DG$1,0),0)</f>
        <v>0</v>
      </c>
      <c r="O168" s="13"/>
      <c r="P168" s="48" t="str">
        <f>VLOOKUP($A168,Raw!$B$2:$DG$512,MATCH(NDPMS!P$1,Raw!$B$1:$DG$1,0),0)</f>
        <v>0</v>
      </c>
      <c r="Q168" s="49" t="e">
        <f t="shared" si="44"/>
        <v>#DIV/0!</v>
      </c>
      <c r="R168" s="48" t="str">
        <f>VLOOKUP($A168,Raw!$B$2:$DG$512,MATCH(NDPMS!R$1,Raw!$B$1:$DG$1,0),0)</f>
        <v>0</v>
      </c>
      <c r="S168" s="49" t="e">
        <f t="shared" si="45"/>
        <v>#DIV/0!</v>
      </c>
      <c r="T168" s="48" t="str">
        <f>VLOOKUP($A168,Raw!$B$2:$DG$512,MATCH(NDPMS!T$1,Raw!$B$1:$DG$1,0),0)</f>
        <v>0</v>
      </c>
      <c r="U168" s="49" t="e">
        <f t="shared" si="46"/>
        <v>#DIV/0!</v>
      </c>
      <c r="V168" s="48" t="str">
        <f>VLOOKUP($A168,Raw!$B$2:$DG$512,MATCH(NDPMS!V$1,Raw!$B$1:$DG$1,0),0)</f>
        <v>0</v>
      </c>
      <c r="W168" s="50" t="e">
        <f t="shared" si="47"/>
        <v>#DIV/0!</v>
      </c>
      <c r="X168" s="48" t="str">
        <f>VLOOKUP($A168,Raw!$B$2:$DG$512,MATCH(NDPMS!X$1,Raw!$B$1:$DG$1,0),0)</f>
        <v>0</v>
      </c>
      <c r="Y168" s="49" t="e">
        <f t="shared" si="48"/>
        <v>#DIV/0!</v>
      </c>
      <c r="Z168" s="48" t="str">
        <f>VLOOKUP($A168,Raw!$B$2:$DG$512,MATCH(NDPMS!Z$1,Raw!$B$1:$DG$1,0),0)</f>
        <v>0</v>
      </c>
      <c r="AA168" s="49" t="e">
        <f t="shared" si="49"/>
        <v>#DIV/0!</v>
      </c>
      <c r="AB168" s="48" t="str">
        <f>VLOOKUP($A168,Raw!$B$2:$DG$512,MATCH(NDPMS!AB$1,Raw!$B$1:$DG$1,0),0)</f>
        <v>0</v>
      </c>
      <c r="AC168" s="13"/>
      <c r="AD168" s="47" t="e">
        <f t="shared" si="50"/>
        <v>#DIV/0!</v>
      </c>
      <c r="AE168" s="47" t="e">
        <f t="shared" si="51"/>
        <v>#DIV/0!</v>
      </c>
      <c r="AF168" s="47" t="e">
        <f t="shared" si="52"/>
        <v>#DIV/0!</v>
      </c>
      <c r="AG168" s="47" t="e">
        <f t="shared" si="53"/>
        <v>#DIV/0!</v>
      </c>
      <c r="AH168" s="47" t="e">
        <f t="shared" si="54"/>
        <v>#DIV/0!</v>
      </c>
      <c r="AI168" s="47" t="e">
        <f t="shared" si="55"/>
        <v>#DIV/0!</v>
      </c>
      <c r="AJ168" s="47" t="e">
        <f t="shared" si="56"/>
        <v>#DIV/0!</v>
      </c>
    </row>
    <row r="169" spans="1:36" x14ac:dyDescent="0.3">
      <c r="A169" s="13" t="s">
        <v>3080</v>
      </c>
      <c r="B169" s="51" t="str">
        <f>VLOOKUP($A169,Raw!$B$2:$DG$512,MATCH(NDPMS!B$1,Raw!$B$1:$DG$1,0),0)</f>
        <v>0</v>
      </c>
      <c r="C169" s="52">
        <f t="shared" si="38"/>
        <v>0</v>
      </c>
      <c r="D169" s="51" t="str">
        <f>VLOOKUP($A169,Raw!$B$2:$DG$512,MATCH(NDPMS!D$1,Raw!$B$1:$DG$1,0),0)</f>
        <v>3</v>
      </c>
      <c r="E169" s="52">
        <f t="shared" si="39"/>
        <v>0.3</v>
      </c>
      <c r="F169" s="51" t="str">
        <f>VLOOKUP($A169,Raw!$B$2:$DG$512,MATCH(NDPMS!F$1,Raw!$B$1:$DG$1,0),0)</f>
        <v>6</v>
      </c>
      <c r="G169" s="52">
        <f t="shared" si="40"/>
        <v>0.6</v>
      </c>
      <c r="H169" s="51" t="str">
        <f>VLOOKUP($A169,Raw!$B$2:$DG$512,MATCH(NDPMS!H$1,Raw!$B$1:$DG$1,0),0)</f>
        <v>1</v>
      </c>
      <c r="I169" s="52">
        <f t="shared" si="41"/>
        <v>0.1</v>
      </c>
      <c r="J169" s="51" t="str">
        <f>VLOOKUP($A169,Raw!$B$2:$DG$512,MATCH(NDPMS!J$1,Raw!$B$1:$DG$1,0),0)</f>
        <v>0</v>
      </c>
      <c r="K169" s="52">
        <f t="shared" si="42"/>
        <v>0</v>
      </c>
      <c r="L169" s="51" t="str">
        <f>VLOOKUP($A169,Raw!$B$2:$DG$512,MATCH(NDPMS!L$1,Raw!$B$1:$DG$1,0),0)</f>
        <v>0</v>
      </c>
      <c r="M169" s="52">
        <f t="shared" si="43"/>
        <v>0</v>
      </c>
      <c r="N169" s="51" t="str">
        <f>VLOOKUP($A169,Raw!$B$2:$DG$512,MATCH(NDPMS!N$1,Raw!$B$1:$DG$1,0),0)</f>
        <v>10</v>
      </c>
      <c r="O169" s="13"/>
      <c r="P169" s="48" t="str">
        <f>VLOOKUP($A169,Raw!$B$2:$DG$512,MATCH(NDPMS!P$1,Raw!$B$1:$DG$1,0),0)</f>
        <v>0</v>
      </c>
      <c r="Q169" s="49">
        <f t="shared" si="44"/>
        <v>0</v>
      </c>
      <c r="R169" s="48" t="str">
        <f>VLOOKUP($A169,Raw!$B$2:$DG$512,MATCH(NDPMS!R$1,Raw!$B$1:$DG$1,0),0)</f>
        <v>19.52</v>
      </c>
      <c r="S169" s="49">
        <f t="shared" si="45"/>
        <v>0.36262307263607652</v>
      </c>
      <c r="T169" s="48" t="str">
        <f>VLOOKUP($A169,Raw!$B$2:$DG$512,MATCH(NDPMS!T$1,Raw!$B$1:$DG$1,0),0)</f>
        <v>29.15</v>
      </c>
      <c r="U169" s="49">
        <f t="shared" si="46"/>
        <v>0.54151959873676392</v>
      </c>
      <c r="V169" s="48" t="str">
        <f>VLOOKUP($A169,Raw!$B$2:$DG$512,MATCH(NDPMS!V$1,Raw!$B$1:$DG$1,0),0)</f>
        <v>5.16</v>
      </c>
      <c r="W169" s="50">
        <f t="shared" si="47"/>
        <v>9.585732862715958E-2</v>
      </c>
      <c r="X169" s="48" t="str">
        <f>VLOOKUP($A169,Raw!$B$2:$DG$512,MATCH(NDPMS!X$1,Raw!$B$1:$DG$1,0),0)</f>
        <v>0</v>
      </c>
      <c r="Y169" s="49">
        <f t="shared" si="48"/>
        <v>0</v>
      </c>
      <c r="Z169" s="48" t="str">
        <f>VLOOKUP($A169,Raw!$B$2:$DG$512,MATCH(NDPMS!Z$1,Raw!$B$1:$DG$1,0),0)</f>
        <v>0</v>
      </c>
      <c r="AA169" s="49">
        <f t="shared" si="49"/>
        <v>0</v>
      </c>
      <c r="AB169" s="48" t="str">
        <f>VLOOKUP($A169,Raw!$B$2:$DG$512,MATCH(NDPMS!AB$1,Raw!$B$1:$DG$1,0),0)</f>
        <v>53.83</v>
      </c>
      <c r="AC169" s="13"/>
      <c r="AD169" s="47" t="e">
        <f t="shared" si="50"/>
        <v>#DIV/0!</v>
      </c>
      <c r="AE169" s="47">
        <f t="shared" si="51"/>
        <v>6.5066666666666668</v>
      </c>
      <c r="AF169" s="47">
        <f t="shared" si="52"/>
        <v>4.8583333333333334</v>
      </c>
      <c r="AG169" s="47">
        <f t="shared" si="53"/>
        <v>5.16</v>
      </c>
      <c r="AH169" s="47" t="e">
        <f t="shared" si="54"/>
        <v>#DIV/0!</v>
      </c>
      <c r="AI169" s="47" t="e">
        <f t="shared" si="55"/>
        <v>#DIV/0!</v>
      </c>
      <c r="AJ169" s="47">
        <f t="shared" si="56"/>
        <v>5.383</v>
      </c>
    </row>
    <row r="170" spans="1:36" x14ac:dyDescent="0.3">
      <c r="A170" s="13" t="s">
        <v>3109</v>
      </c>
      <c r="B170" s="51" t="str">
        <f>VLOOKUP($A170,Raw!$B$2:$DG$512,MATCH(NDPMS!B$1,Raw!$B$1:$DG$1,0),0)</f>
        <v>0</v>
      </c>
      <c r="C170" s="52">
        <f t="shared" si="38"/>
        <v>0</v>
      </c>
      <c r="D170" s="51" t="str">
        <f>VLOOKUP($A170,Raw!$B$2:$DG$512,MATCH(NDPMS!D$1,Raw!$B$1:$DG$1,0),0)</f>
        <v>14</v>
      </c>
      <c r="E170" s="52">
        <f t="shared" si="39"/>
        <v>0.27450980392156865</v>
      </c>
      <c r="F170" s="51" t="str">
        <f>VLOOKUP($A170,Raw!$B$2:$DG$512,MATCH(NDPMS!F$1,Raw!$B$1:$DG$1,0),0)</f>
        <v>37</v>
      </c>
      <c r="G170" s="52">
        <f t="shared" si="40"/>
        <v>0.72549019607843135</v>
      </c>
      <c r="H170" s="51" t="str">
        <f>VLOOKUP($A170,Raw!$B$2:$DG$512,MATCH(NDPMS!H$1,Raw!$B$1:$DG$1,0),0)</f>
        <v>0</v>
      </c>
      <c r="I170" s="52">
        <f t="shared" si="41"/>
        <v>0</v>
      </c>
      <c r="J170" s="51" t="str">
        <f>VLOOKUP($A170,Raw!$B$2:$DG$512,MATCH(NDPMS!J$1,Raw!$B$1:$DG$1,0),0)</f>
        <v>0</v>
      </c>
      <c r="K170" s="52">
        <f t="shared" si="42"/>
        <v>0</v>
      </c>
      <c r="L170" s="51" t="str">
        <f>VLOOKUP($A170,Raw!$B$2:$DG$512,MATCH(NDPMS!L$1,Raw!$B$1:$DG$1,0),0)</f>
        <v>0</v>
      </c>
      <c r="M170" s="52">
        <f t="shared" si="43"/>
        <v>0</v>
      </c>
      <c r="N170" s="51" t="str">
        <f>VLOOKUP($A170,Raw!$B$2:$DG$512,MATCH(NDPMS!N$1,Raw!$B$1:$DG$1,0),0)</f>
        <v>51</v>
      </c>
      <c r="O170" s="13"/>
      <c r="P170" s="48" t="str">
        <f>VLOOKUP($A170,Raw!$B$2:$DG$512,MATCH(NDPMS!P$1,Raw!$B$1:$DG$1,0),0)</f>
        <v>0</v>
      </c>
      <c r="Q170" s="49">
        <f t="shared" si="44"/>
        <v>0</v>
      </c>
      <c r="R170" s="48" t="str">
        <f>VLOOKUP($A170,Raw!$B$2:$DG$512,MATCH(NDPMS!R$1,Raw!$B$1:$DG$1,0),0)</f>
        <v>155.72</v>
      </c>
      <c r="S170" s="49">
        <f t="shared" si="45"/>
        <v>0.44677798817926201</v>
      </c>
      <c r="T170" s="48" t="str">
        <f>VLOOKUP($A170,Raw!$B$2:$DG$512,MATCH(NDPMS!T$1,Raw!$B$1:$DG$1,0),0)</f>
        <v>192.82</v>
      </c>
      <c r="U170" s="49">
        <f t="shared" si="46"/>
        <v>0.55322201182073794</v>
      </c>
      <c r="V170" s="48" t="str">
        <f>VLOOKUP($A170,Raw!$B$2:$DG$512,MATCH(NDPMS!V$1,Raw!$B$1:$DG$1,0),0)</f>
        <v>0</v>
      </c>
      <c r="W170" s="50">
        <f t="shared" si="47"/>
        <v>0</v>
      </c>
      <c r="X170" s="48" t="str">
        <f>VLOOKUP($A170,Raw!$B$2:$DG$512,MATCH(NDPMS!X$1,Raw!$B$1:$DG$1,0),0)</f>
        <v>0</v>
      </c>
      <c r="Y170" s="49">
        <f t="shared" si="48"/>
        <v>0</v>
      </c>
      <c r="Z170" s="48" t="str">
        <f>VLOOKUP($A170,Raw!$B$2:$DG$512,MATCH(NDPMS!Z$1,Raw!$B$1:$DG$1,0),0)</f>
        <v>0</v>
      </c>
      <c r="AA170" s="49">
        <f t="shared" si="49"/>
        <v>0</v>
      </c>
      <c r="AB170" s="48" t="str">
        <f>VLOOKUP($A170,Raw!$B$2:$DG$512,MATCH(NDPMS!AB$1,Raw!$B$1:$DG$1,0),0)</f>
        <v>348.54</v>
      </c>
      <c r="AC170" s="13"/>
      <c r="AD170" s="47" t="e">
        <f t="shared" si="50"/>
        <v>#DIV/0!</v>
      </c>
      <c r="AE170" s="47">
        <f t="shared" si="51"/>
        <v>11.122857142857143</v>
      </c>
      <c r="AF170" s="47">
        <f t="shared" si="52"/>
        <v>5.2113513513513512</v>
      </c>
      <c r="AG170" s="47" t="e">
        <f t="shared" si="53"/>
        <v>#DIV/0!</v>
      </c>
      <c r="AH170" s="47" t="e">
        <f t="shared" si="54"/>
        <v>#DIV/0!</v>
      </c>
      <c r="AI170" s="47" t="e">
        <f t="shared" si="55"/>
        <v>#DIV/0!</v>
      </c>
      <c r="AJ170" s="47">
        <f t="shared" si="56"/>
        <v>6.8341176470588243</v>
      </c>
    </row>
    <row r="171" spans="1:36" x14ac:dyDescent="0.3">
      <c r="A171" s="13" t="s">
        <v>3139</v>
      </c>
      <c r="B171" s="51" t="str">
        <f>VLOOKUP($A171,Raw!$B$2:$DG$512,MATCH(NDPMS!B$1,Raw!$B$1:$DG$1,0),0)</f>
        <v>0</v>
      </c>
      <c r="C171" s="52" t="e">
        <f t="shared" si="38"/>
        <v>#DIV/0!</v>
      </c>
      <c r="D171" s="51" t="str">
        <f>VLOOKUP($A171,Raw!$B$2:$DG$512,MATCH(NDPMS!D$1,Raw!$B$1:$DG$1,0),0)</f>
        <v>0</v>
      </c>
      <c r="E171" s="52" t="e">
        <f t="shared" si="39"/>
        <v>#DIV/0!</v>
      </c>
      <c r="F171" s="51" t="str">
        <f>VLOOKUP($A171,Raw!$B$2:$DG$512,MATCH(NDPMS!F$1,Raw!$B$1:$DG$1,0),0)</f>
        <v>0</v>
      </c>
      <c r="G171" s="52" t="e">
        <f t="shared" si="40"/>
        <v>#DIV/0!</v>
      </c>
      <c r="H171" s="51" t="str">
        <f>VLOOKUP($A171,Raw!$B$2:$DG$512,MATCH(NDPMS!H$1,Raw!$B$1:$DG$1,0),0)</f>
        <v>0</v>
      </c>
      <c r="I171" s="52" t="e">
        <f t="shared" si="41"/>
        <v>#DIV/0!</v>
      </c>
      <c r="J171" s="51" t="str">
        <f>VLOOKUP($A171,Raw!$B$2:$DG$512,MATCH(NDPMS!J$1,Raw!$B$1:$DG$1,0),0)</f>
        <v>0</v>
      </c>
      <c r="K171" s="52" t="e">
        <f t="shared" si="42"/>
        <v>#DIV/0!</v>
      </c>
      <c r="L171" s="51" t="str">
        <f>VLOOKUP($A171,Raw!$B$2:$DG$512,MATCH(NDPMS!L$1,Raw!$B$1:$DG$1,0),0)</f>
        <v>0</v>
      </c>
      <c r="M171" s="52" t="e">
        <f t="shared" si="43"/>
        <v>#DIV/0!</v>
      </c>
      <c r="N171" s="51" t="str">
        <f>VLOOKUP($A171,Raw!$B$2:$DG$512,MATCH(NDPMS!N$1,Raw!$B$1:$DG$1,0),0)</f>
        <v>0</v>
      </c>
      <c r="O171" s="13"/>
      <c r="P171" s="48" t="str">
        <f>VLOOKUP($A171,Raw!$B$2:$DG$512,MATCH(NDPMS!P$1,Raw!$B$1:$DG$1,0),0)</f>
        <v>0</v>
      </c>
      <c r="Q171" s="49" t="e">
        <f t="shared" si="44"/>
        <v>#DIV/0!</v>
      </c>
      <c r="R171" s="48" t="str">
        <f>VLOOKUP($A171,Raw!$B$2:$DG$512,MATCH(NDPMS!R$1,Raw!$B$1:$DG$1,0),0)</f>
        <v>0</v>
      </c>
      <c r="S171" s="49" t="e">
        <f t="shared" si="45"/>
        <v>#DIV/0!</v>
      </c>
      <c r="T171" s="48" t="str">
        <f>VLOOKUP($A171,Raw!$B$2:$DG$512,MATCH(NDPMS!T$1,Raw!$B$1:$DG$1,0),0)</f>
        <v>0</v>
      </c>
      <c r="U171" s="49" t="e">
        <f t="shared" si="46"/>
        <v>#DIV/0!</v>
      </c>
      <c r="V171" s="48" t="str">
        <f>VLOOKUP($A171,Raw!$B$2:$DG$512,MATCH(NDPMS!V$1,Raw!$B$1:$DG$1,0),0)</f>
        <v>0</v>
      </c>
      <c r="W171" s="50" t="e">
        <f t="shared" si="47"/>
        <v>#DIV/0!</v>
      </c>
      <c r="X171" s="48" t="str">
        <f>VLOOKUP($A171,Raw!$B$2:$DG$512,MATCH(NDPMS!X$1,Raw!$B$1:$DG$1,0),0)</f>
        <v>0</v>
      </c>
      <c r="Y171" s="49" t="e">
        <f t="shared" si="48"/>
        <v>#DIV/0!</v>
      </c>
      <c r="Z171" s="48" t="str">
        <f>VLOOKUP($A171,Raw!$B$2:$DG$512,MATCH(NDPMS!Z$1,Raw!$B$1:$DG$1,0),0)</f>
        <v>0</v>
      </c>
      <c r="AA171" s="49" t="e">
        <f t="shared" si="49"/>
        <v>#DIV/0!</v>
      </c>
      <c r="AB171" s="48" t="str">
        <f>VLOOKUP($A171,Raw!$B$2:$DG$512,MATCH(NDPMS!AB$1,Raw!$B$1:$DG$1,0),0)</f>
        <v>0</v>
      </c>
      <c r="AC171" s="13"/>
      <c r="AD171" s="47" t="e">
        <f t="shared" si="50"/>
        <v>#DIV/0!</v>
      </c>
      <c r="AE171" s="47" t="e">
        <f t="shared" si="51"/>
        <v>#DIV/0!</v>
      </c>
      <c r="AF171" s="47" t="e">
        <f t="shared" si="52"/>
        <v>#DIV/0!</v>
      </c>
      <c r="AG171" s="47" t="e">
        <f t="shared" si="53"/>
        <v>#DIV/0!</v>
      </c>
      <c r="AH171" s="47" t="e">
        <f t="shared" si="54"/>
        <v>#DIV/0!</v>
      </c>
      <c r="AI171" s="47" t="e">
        <f t="shared" si="55"/>
        <v>#DIV/0!</v>
      </c>
      <c r="AJ171" s="47" t="e">
        <f t="shared" si="56"/>
        <v>#DIV/0!</v>
      </c>
    </row>
    <row r="172" spans="1:36" x14ac:dyDescent="0.3">
      <c r="A172" s="13" t="s">
        <v>3145</v>
      </c>
      <c r="B172" s="51" t="str">
        <f>VLOOKUP($A172,Raw!$B$2:$DG$512,MATCH(NDPMS!B$1,Raw!$B$1:$DG$1,0),0)</f>
        <v>0</v>
      </c>
      <c r="C172" s="52" t="e">
        <f t="shared" si="38"/>
        <v>#DIV/0!</v>
      </c>
      <c r="D172" s="51" t="str">
        <f>VLOOKUP($A172,Raw!$B$2:$DG$512,MATCH(NDPMS!D$1,Raw!$B$1:$DG$1,0),0)</f>
        <v>0</v>
      </c>
      <c r="E172" s="52" t="e">
        <f t="shared" si="39"/>
        <v>#DIV/0!</v>
      </c>
      <c r="F172" s="51" t="str">
        <f>VLOOKUP($A172,Raw!$B$2:$DG$512,MATCH(NDPMS!F$1,Raw!$B$1:$DG$1,0),0)</f>
        <v>0</v>
      </c>
      <c r="G172" s="52" t="e">
        <f t="shared" si="40"/>
        <v>#DIV/0!</v>
      </c>
      <c r="H172" s="51" t="str">
        <f>VLOOKUP($A172,Raw!$B$2:$DG$512,MATCH(NDPMS!H$1,Raw!$B$1:$DG$1,0),0)</f>
        <v>0</v>
      </c>
      <c r="I172" s="52" t="e">
        <f t="shared" si="41"/>
        <v>#DIV/0!</v>
      </c>
      <c r="J172" s="51" t="str">
        <f>VLOOKUP($A172,Raw!$B$2:$DG$512,MATCH(NDPMS!J$1,Raw!$B$1:$DG$1,0),0)</f>
        <v>0</v>
      </c>
      <c r="K172" s="52" t="e">
        <f t="shared" si="42"/>
        <v>#DIV/0!</v>
      </c>
      <c r="L172" s="51" t="str">
        <f>VLOOKUP($A172,Raw!$B$2:$DG$512,MATCH(NDPMS!L$1,Raw!$B$1:$DG$1,0),0)</f>
        <v>0</v>
      </c>
      <c r="M172" s="52" t="e">
        <f t="shared" si="43"/>
        <v>#DIV/0!</v>
      </c>
      <c r="N172" s="51" t="str">
        <f>VLOOKUP($A172,Raw!$B$2:$DG$512,MATCH(NDPMS!N$1,Raw!$B$1:$DG$1,0),0)</f>
        <v>0</v>
      </c>
      <c r="O172" s="13"/>
      <c r="P172" s="48" t="str">
        <f>VLOOKUP($A172,Raw!$B$2:$DG$512,MATCH(NDPMS!P$1,Raw!$B$1:$DG$1,0),0)</f>
        <v>0</v>
      </c>
      <c r="Q172" s="49" t="e">
        <f t="shared" si="44"/>
        <v>#DIV/0!</v>
      </c>
      <c r="R172" s="48" t="str">
        <f>VLOOKUP($A172,Raw!$B$2:$DG$512,MATCH(NDPMS!R$1,Raw!$B$1:$DG$1,0),0)</f>
        <v>0</v>
      </c>
      <c r="S172" s="49" t="e">
        <f t="shared" si="45"/>
        <v>#DIV/0!</v>
      </c>
      <c r="T172" s="48" t="str">
        <f>VLOOKUP($A172,Raw!$B$2:$DG$512,MATCH(NDPMS!T$1,Raw!$B$1:$DG$1,0),0)</f>
        <v>0</v>
      </c>
      <c r="U172" s="49" t="e">
        <f t="shared" si="46"/>
        <v>#DIV/0!</v>
      </c>
      <c r="V172" s="48" t="str">
        <f>VLOOKUP($A172,Raw!$B$2:$DG$512,MATCH(NDPMS!V$1,Raw!$B$1:$DG$1,0),0)</f>
        <v>0</v>
      </c>
      <c r="W172" s="50" t="e">
        <f t="shared" si="47"/>
        <v>#DIV/0!</v>
      </c>
      <c r="X172" s="48" t="str">
        <f>VLOOKUP($A172,Raw!$B$2:$DG$512,MATCH(NDPMS!X$1,Raw!$B$1:$DG$1,0),0)</f>
        <v>0</v>
      </c>
      <c r="Y172" s="49" t="e">
        <f t="shared" si="48"/>
        <v>#DIV/0!</v>
      </c>
      <c r="Z172" s="48" t="str">
        <f>VLOOKUP($A172,Raw!$B$2:$DG$512,MATCH(NDPMS!Z$1,Raw!$B$1:$DG$1,0),0)</f>
        <v>0</v>
      </c>
      <c r="AA172" s="49" t="e">
        <f t="shared" si="49"/>
        <v>#DIV/0!</v>
      </c>
      <c r="AB172" s="48" t="str">
        <f>VLOOKUP($A172,Raw!$B$2:$DG$512,MATCH(NDPMS!AB$1,Raw!$B$1:$DG$1,0),0)</f>
        <v>0</v>
      </c>
      <c r="AC172" s="13"/>
      <c r="AD172" s="47" t="e">
        <f t="shared" si="50"/>
        <v>#DIV/0!</v>
      </c>
      <c r="AE172" s="47" t="e">
        <f t="shared" si="51"/>
        <v>#DIV/0!</v>
      </c>
      <c r="AF172" s="47" t="e">
        <f t="shared" si="52"/>
        <v>#DIV/0!</v>
      </c>
      <c r="AG172" s="47" t="e">
        <f t="shared" si="53"/>
        <v>#DIV/0!</v>
      </c>
      <c r="AH172" s="47" t="e">
        <f t="shared" si="54"/>
        <v>#DIV/0!</v>
      </c>
      <c r="AI172" s="47" t="e">
        <f t="shared" si="55"/>
        <v>#DIV/0!</v>
      </c>
      <c r="AJ172" s="47" t="e">
        <f t="shared" si="56"/>
        <v>#DIV/0!</v>
      </c>
    </row>
    <row r="173" spans="1:36" x14ac:dyDescent="0.3">
      <c r="A173" s="13" t="s">
        <v>3163</v>
      </c>
      <c r="B173" s="51" t="str">
        <f>VLOOKUP($A173,Raw!$B$2:$DG$512,MATCH(NDPMS!B$1,Raw!$B$1:$DG$1,0),0)</f>
        <v>0</v>
      </c>
      <c r="C173" s="52" t="e">
        <f t="shared" si="38"/>
        <v>#DIV/0!</v>
      </c>
      <c r="D173" s="51" t="str">
        <f>VLOOKUP($A173,Raw!$B$2:$DG$512,MATCH(NDPMS!D$1,Raw!$B$1:$DG$1,0),0)</f>
        <v>0</v>
      </c>
      <c r="E173" s="52" t="e">
        <f t="shared" si="39"/>
        <v>#DIV/0!</v>
      </c>
      <c r="F173" s="51" t="str">
        <f>VLOOKUP($A173,Raw!$B$2:$DG$512,MATCH(NDPMS!F$1,Raw!$B$1:$DG$1,0),0)</f>
        <v>0</v>
      </c>
      <c r="G173" s="52" t="e">
        <f t="shared" si="40"/>
        <v>#DIV/0!</v>
      </c>
      <c r="H173" s="51" t="str">
        <f>VLOOKUP($A173,Raw!$B$2:$DG$512,MATCH(NDPMS!H$1,Raw!$B$1:$DG$1,0),0)</f>
        <v>0</v>
      </c>
      <c r="I173" s="52" t="e">
        <f t="shared" si="41"/>
        <v>#DIV/0!</v>
      </c>
      <c r="J173" s="51" t="str">
        <f>VLOOKUP($A173,Raw!$B$2:$DG$512,MATCH(NDPMS!J$1,Raw!$B$1:$DG$1,0),0)</f>
        <v>0</v>
      </c>
      <c r="K173" s="52" t="e">
        <f t="shared" si="42"/>
        <v>#DIV/0!</v>
      </c>
      <c r="L173" s="51" t="str">
        <f>VLOOKUP($A173,Raw!$B$2:$DG$512,MATCH(NDPMS!L$1,Raw!$B$1:$DG$1,0),0)</f>
        <v>0</v>
      </c>
      <c r="M173" s="52" t="e">
        <f t="shared" si="43"/>
        <v>#DIV/0!</v>
      </c>
      <c r="N173" s="51" t="str">
        <f>VLOOKUP($A173,Raw!$B$2:$DG$512,MATCH(NDPMS!N$1,Raw!$B$1:$DG$1,0),0)</f>
        <v>0</v>
      </c>
      <c r="O173" s="13"/>
      <c r="P173" s="48" t="str">
        <f>VLOOKUP($A173,Raw!$B$2:$DG$512,MATCH(NDPMS!P$1,Raw!$B$1:$DG$1,0),0)</f>
        <v>0</v>
      </c>
      <c r="Q173" s="49" t="e">
        <f t="shared" si="44"/>
        <v>#DIV/0!</v>
      </c>
      <c r="R173" s="48" t="str">
        <f>VLOOKUP($A173,Raw!$B$2:$DG$512,MATCH(NDPMS!R$1,Raw!$B$1:$DG$1,0),0)</f>
        <v>0</v>
      </c>
      <c r="S173" s="49" t="e">
        <f t="shared" si="45"/>
        <v>#DIV/0!</v>
      </c>
      <c r="T173" s="48" t="str">
        <f>VLOOKUP($A173,Raw!$B$2:$DG$512,MATCH(NDPMS!T$1,Raw!$B$1:$DG$1,0),0)</f>
        <v>0</v>
      </c>
      <c r="U173" s="49" t="e">
        <f t="shared" si="46"/>
        <v>#DIV/0!</v>
      </c>
      <c r="V173" s="48" t="str">
        <f>VLOOKUP($A173,Raw!$B$2:$DG$512,MATCH(NDPMS!V$1,Raw!$B$1:$DG$1,0),0)</f>
        <v>0</v>
      </c>
      <c r="W173" s="50" t="e">
        <f t="shared" si="47"/>
        <v>#DIV/0!</v>
      </c>
      <c r="X173" s="48" t="str">
        <f>VLOOKUP($A173,Raw!$B$2:$DG$512,MATCH(NDPMS!X$1,Raw!$B$1:$DG$1,0),0)</f>
        <v>0</v>
      </c>
      <c r="Y173" s="49" t="e">
        <f t="shared" si="48"/>
        <v>#DIV/0!</v>
      </c>
      <c r="Z173" s="48" t="str">
        <f>VLOOKUP($A173,Raw!$B$2:$DG$512,MATCH(NDPMS!Z$1,Raw!$B$1:$DG$1,0),0)</f>
        <v>0</v>
      </c>
      <c r="AA173" s="49" t="e">
        <f t="shared" si="49"/>
        <v>#DIV/0!</v>
      </c>
      <c r="AB173" s="48" t="str">
        <f>VLOOKUP($A173,Raw!$B$2:$DG$512,MATCH(NDPMS!AB$1,Raw!$B$1:$DG$1,0),0)</f>
        <v>0</v>
      </c>
      <c r="AC173" s="13"/>
      <c r="AD173" s="47" t="e">
        <f t="shared" si="50"/>
        <v>#DIV/0!</v>
      </c>
      <c r="AE173" s="47" t="e">
        <f t="shared" si="51"/>
        <v>#DIV/0!</v>
      </c>
      <c r="AF173" s="47" t="e">
        <f t="shared" si="52"/>
        <v>#DIV/0!</v>
      </c>
      <c r="AG173" s="47" t="e">
        <f t="shared" si="53"/>
        <v>#DIV/0!</v>
      </c>
      <c r="AH173" s="47" t="e">
        <f t="shared" si="54"/>
        <v>#DIV/0!</v>
      </c>
      <c r="AI173" s="47" t="e">
        <f t="shared" si="55"/>
        <v>#DIV/0!</v>
      </c>
      <c r="AJ173" s="47" t="e">
        <f t="shared" si="56"/>
        <v>#DIV/0!</v>
      </c>
    </row>
    <row r="174" spans="1:36" x14ac:dyDescent="0.3">
      <c r="A174" s="13" t="s">
        <v>3172</v>
      </c>
      <c r="B174" s="51" t="str">
        <f>VLOOKUP($A174,Raw!$B$2:$DG$512,MATCH(NDPMS!B$1,Raw!$B$1:$DG$1,0),0)</f>
        <v>0</v>
      </c>
      <c r="C174" s="52" t="e">
        <f t="shared" si="38"/>
        <v>#DIV/0!</v>
      </c>
      <c r="D174" s="51" t="str">
        <f>VLOOKUP($A174,Raw!$B$2:$DG$512,MATCH(NDPMS!D$1,Raw!$B$1:$DG$1,0),0)</f>
        <v>0</v>
      </c>
      <c r="E174" s="52" t="e">
        <f t="shared" si="39"/>
        <v>#DIV/0!</v>
      </c>
      <c r="F174" s="51" t="str">
        <f>VLOOKUP($A174,Raw!$B$2:$DG$512,MATCH(NDPMS!F$1,Raw!$B$1:$DG$1,0),0)</f>
        <v>0</v>
      </c>
      <c r="G174" s="52" t="e">
        <f t="shared" si="40"/>
        <v>#DIV/0!</v>
      </c>
      <c r="H174" s="51" t="str">
        <f>VLOOKUP($A174,Raw!$B$2:$DG$512,MATCH(NDPMS!H$1,Raw!$B$1:$DG$1,0),0)</f>
        <v>0</v>
      </c>
      <c r="I174" s="52" t="e">
        <f t="shared" si="41"/>
        <v>#DIV/0!</v>
      </c>
      <c r="J174" s="51" t="str">
        <f>VLOOKUP($A174,Raw!$B$2:$DG$512,MATCH(NDPMS!J$1,Raw!$B$1:$DG$1,0),0)</f>
        <v>0</v>
      </c>
      <c r="K174" s="52" t="e">
        <f t="shared" si="42"/>
        <v>#DIV/0!</v>
      </c>
      <c r="L174" s="51" t="str">
        <f>VLOOKUP($A174,Raw!$B$2:$DG$512,MATCH(NDPMS!L$1,Raw!$B$1:$DG$1,0),0)</f>
        <v>0</v>
      </c>
      <c r="M174" s="52" t="e">
        <f t="shared" si="43"/>
        <v>#DIV/0!</v>
      </c>
      <c r="N174" s="51" t="str">
        <f>VLOOKUP($A174,Raw!$B$2:$DG$512,MATCH(NDPMS!N$1,Raw!$B$1:$DG$1,0),0)</f>
        <v>0</v>
      </c>
      <c r="O174" s="13"/>
      <c r="P174" s="48" t="str">
        <f>VLOOKUP($A174,Raw!$B$2:$DG$512,MATCH(NDPMS!P$1,Raw!$B$1:$DG$1,0),0)</f>
        <v>0</v>
      </c>
      <c r="Q174" s="49" t="e">
        <f t="shared" si="44"/>
        <v>#DIV/0!</v>
      </c>
      <c r="R174" s="48" t="str">
        <f>VLOOKUP($A174,Raw!$B$2:$DG$512,MATCH(NDPMS!R$1,Raw!$B$1:$DG$1,0),0)</f>
        <v>0</v>
      </c>
      <c r="S174" s="49" t="e">
        <f t="shared" si="45"/>
        <v>#DIV/0!</v>
      </c>
      <c r="T174" s="48" t="str">
        <f>VLOOKUP($A174,Raw!$B$2:$DG$512,MATCH(NDPMS!T$1,Raw!$B$1:$DG$1,0),0)</f>
        <v>0</v>
      </c>
      <c r="U174" s="49" t="e">
        <f t="shared" si="46"/>
        <v>#DIV/0!</v>
      </c>
      <c r="V174" s="48" t="str">
        <f>VLOOKUP($A174,Raw!$B$2:$DG$512,MATCH(NDPMS!V$1,Raw!$B$1:$DG$1,0),0)</f>
        <v>0</v>
      </c>
      <c r="W174" s="50" t="e">
        <f t="shared" si="47"/>
        <v>#DIV/0!</v>
      </c>
      <c r="X174" s="48" t="str">
        <f>VLOOKUP($A174,Raw!$B$2:$DG$512,MATCH(NDPMS!X$1,Raw!$B$1:$DG$1,0),0)</f>
        <v>0</v>
      </c>
      <c r="Y174" s="49" t="e">
        <f t="shared" si="48"/>
        <v>#DIV/0!</v>
      </c>
      <c r="Z174" s="48" t="str">
        <f>VLOOKUP($A174,Raw!$B$2:$DG$512,MATCH(NDPMS!Z$1,Raw!$B$1:$DG$1,0),0)</f>
        <v>0</v>
      </c>
      <c r="AA174" s="49" t="e">
        <f t="shared" si="49"/>
        <v>#DIV/0!</v>
      </c>
      <c r="AB174" s="48" t="str">
        <f>VLOOKUP($A174,Raw!$B$2:$DG$512,MATCH(NDPMS!AB$1,Raw!$B$1:$DG$1,0),0)</f>
        <v>0</v>
      </c>
      <c r="AC174" s="13"/>
      <c r="AD174" s="47" t="e">
        <f t="shared" si="50"/>
        <v>#DIV/0!</v>
      </c>
      <c r="AE174" s="47" t="e">
        <f t="shared" si="51"/>
        <v>#DIV/0!</v>
      </c>
      <c r="AF174" s="47" t="e">
        <f t="shared" si="52"/>
        <v>#DIV/0!</v>
      </c>
      <c r="AG174" s="47" t="e">
        <f t="shared" si="53"/>
        <v>#DIV/0!</v>
      </c>
      <c r="AH174" s="47" t="e">
        <f t="shared" si="54"/>
        <v>#DIV/0!</v>
      </c>
      <c r="AI174" s="47" t="e">
        <f t="shared" si="55"/>
        <v>#DIV/0!</v>
      </c>
      <c r="AJ174" s="47" t="e">
        <f t="shared" si="56"/>
        <v>#DIV/0!</v>
      </c>
    </row>
    <row r="175" spans="1:36" x14ac:dyDescent="0.3">
      <c r="A175" s="13" t="s">
        <v>3179</v>
      </c>
      <c r="B175" s="51" t="str">
        <f>VLOOKUP($A175,Raw!$B$2:$DG$512,MATCH(NDPMS!B$1,Raw!$B$1:$DG$1,0),0)</f>
        <v>0</v>
      </c>
      <c r="C175" s="52" t="e">
        <f t="shared" si="38"/>
        <v>#DIV/0!</v>
      </c>
      <c r="D175" s="51" t="str">
        <f>VLOOKUP($A175,Raw!$B$2:$DG$512,MATCH(NDPMS!D$1,Raw!$B$1:$DG$1,0),0)</f>
        <v>0</v>
      </c>
      <c r="E175" s="52" t="e">
        <f t="shared" si="39"/>
        <v>#DIV/0!</v>
      </c>
      <c r="F175" s="51" t="str">
        <f>VLOOKUP($A175,Raw!$B$2:$DG$512,MATCH(NDPMS!F$1,Raw!$B$1:$DG$1,0),0)</f>
        <v>0</v>
      </c>
      <c r="G175" s="52" t="e">
        <f t="shared" si="40"/>
        <v>#DIV/0!</v>
      </c>
      <c r="H175" s="51" t="str">
        <f>VLOOKUP($A175,Raw!$B$2:$DG$512,MATCH(NDPMS!H$1,Raw!$B$1:$DG$1,0),0)</f>
        <v>0</v>
      </c>
      <c r="I175" s="52" t="e">
        <f t="shared" si="41"/>
        <v>#DIV/0!</v>
      </c>
      <c r="J175" s="51" t="str">
        <f>VLOOKUP($A175,Raw!$B$2:$DG$512,MATCH(NDPMS!J$1,Raw!$B$1:$DG$1,0),0)</f>
        <v>0</v>
      </c>
      <c r="K175" s="52" t="e">
        <f t="shared" si="42"/>
        <v>#DIV/0!</v>
      </c>
      <c r="L175" s="51" t="str">
        <f>VLOOKUP($A175,Raw!$B$2:$DG$512,MATCH(NDPMS!L$1,Raw!$B$1:$DG$1,0),0)</f>
        <v>0</v>
      </c>
      <c r="M175" s="52" t="e">
        <f t="shared" si="43"/>
        <v>#DIV/0!</v>
      </c>
      <c r="N175" s="51" t="str">
        <f>VLOOKUP($A175,Raw!$B$2:$DG$512,MATCH(NDPMS!N$1,Raw!$B$1:$DG$1,0),0)</f>
        <v>0</v>
      </c>
      <c r="O175" s="13"/>
      <c r="P175" s="48" t="str">
        <f>VLOOKUP($A175,Raw!$B$2:$DG$512,MATCH(NDPMS!P$1,Raw!$B$1:$DG$1,0),0)</f>
        <v>0</v>
      </c>
      <c r="Q175" s="49" t="e">
        <f t="shared" si="44"/>
        <v>#DIV/0!</v>
      </c>
      <c r="R175" s="48" t="str">
        <f>VLOOKUP($A175,Raw!$B$2:$DG$512,MATCH(NDPMS!R$1,Raw!$B$1:$DG$1,0),0)</f>
        <v>0</v>
      </c>
      <c r="S175" s="49" t="e">
        <f t="shared" si="45"/>
        <v>#DIV/0!</v>
      </c>
      <c r="T175" s="48" t="str">
        <f>VLOOKUP($A175,Raw!$B$2:$DG$512,MATCH(NDPMS!T$1,Raw!$B$1:$DG$1,0),0)</f>
        <v>0</v>
      </c>
      <c r="U175" s="49" t="e">
        <f t="shared" si="46"/>
        <v>#DIV/0!</v>
      </c>
      <c r="V175" s="48" t="str">
        <f>VLOOKUP($A175,Raw!$B$2:$DG$512,MATCH(NDPMS!V$1,Raw!$B$1:$DG$1,0),0)</f>
        <v>0</v>
      </c>
      <c r="W175" s="50" t="e">
        <f t="shared" si="47"/>
        <v>#DIV/0!</v>
      </c>
      <c r="X175" s="48" t="str">
        <f>VLOOKUP($A175,Raw!$B$2:$DG$512,MATCH(NDPMS!X$1,Raw!$B$1:$DG$1,0),0)</f>
        <v>0</v>
      </c>
      <c r="Y175" s="49" t="e">
        <f t="shared" si="48"/>
        <v>#DIV/0!</v>
      </c>
      <c r="Z175" s="48" t="str">
        <f>VLOOKUP($A175,Raw!$B$2:$DG$512,MATCH(NDPMS!Z$1,Raw!$B$1:$DG$1,0),0)</f>
        <v>0</v>
      </c>
      <c r="AA175" s="49" t="e">
        <f t="shared" si="49"/>
        <v>#DIV/0!</v>
      </c>
      <c r="AB175" s="48" t="str">
        <f>VLOOKUP($A175,Raw!$B$2:$DG$512,MATCH(NDPMS!AB$1,Raw!$B$1:$DG$1,0),0)</f>
        <v>0</v>
      </c>
      <c r="AC175" s="13"/>
      <c r="AD175" s="47" t="e">
        <f t="shared" si="50"/>
        <v>#DIV/0!</v>
      </c>
      <c r="AE175" s="47" t="e">
        <f t="shared" si="51"/>
        <v>#DIV/0!</v>
      </c>
      <c r="AF175" s="47" t="e">
        <f t="shared" si="52"/>
        <v>#DIV/0!</v>
      </c>
      <c r="AG175" s="47" t="e">
        <f t="shared" si="53"/>
        <v>#DIV/0!</v>
      </c>
      <c r="AH175" s="47" t="e">
        <f t="shared" si="54"/>
        <v>#DIV/0!</v>
      </c>
      <c r="AI175" s="47" t="e">
        <f t="shared" si="55"/>
        <v>#DIV/0!</v>
      </c>
      <c r="AJ175" s="47" t="e">
        <f t="shared" si="56"/>
        <v>#DIV/0!</v>
      </c>
    </row>
    <row r="176" spans="1:36" x14ac:dyDescent="0.3">
      <c r="A176" s="13" t="s">
        <v>3200</v>
      </c>
      <c r="B176" s="51" t="str">
        <f>VLOOKUP($A176,Raw!$B$2:$DG$512,MATCH(NDPMS!B$1,Raw!$B$1:$DG$1,0),0)</f>
        <v>0</v>
      </c>
      <c r="C176" s="52" t="e">
        <f t="shared" si="38"/>
        <v>#DIV/0!</v>
      </c>
      <c r="D176" s="51" t="str">
        <f>VLOOKUP($A176,Raw!$B$2:$DG$512,MATCH(NDPMS!D$1,Raw!$B$1:$DG$1,0),0)</f>
        <v>0</v>
      </c>
      <c r="E176" s="52" t="e">
        <f t="shared" si="39"/>
        <v>#DIV/0!</v>
      </c>
      <c r="F176" s="51" t="str">
        <f>VLOOKUP($A176,Raw!$B$2:$DG$512,MATCH(NDPMS!F$1,Raw!$B$1:$DG$1,0),0)</f>
        <v>0</v>
      </c>
      <c r="G176" s="52" t="e">
        <f t="shared" si="40"/>
        <v>#DIV/0!</v>
      </c>
      <c r="H176" s="51" t="str">
        <f>VLOOKUP($A176,Raw!$B$2:$DG$512,MATCH(NDPMS!H$1,Raw!$B$1:$DG$1,0),0)</f>
        <v>0</v>
      </c>
      <c r="I176" s="52" t="e">
        <f t="shared" si="41"/>
        <v>#DIV/0!</v>
      </c>
      <c r="J176" s="51" t="str">
        <f>VLOOKUP($A176,Raw!$B$2:$DG$512,MATCH(NDPMS!J$1,Raw!$B$1:$DG$1,0),0)</f>
        <v>0</v>
      </c>
      <c r="K176" s="52" t="e">
        <f t="shared" si="42"/>
        <v>#DIV/0!</v>
      </c>
      <c r="L176" s="51" t="str">
        <f>VLOOKUP($A176,Raw!$B$2:$DG$512,MATCH(NDPMS!L$1,Raw!$B$1:$DG$1,0),0)</f>
        <v>0</v>
      </c>
      <c r="M176" s="52" t="e">
        <f t="shared" si="43"/>
        <v>#DIV/0!</v>
      </c>
      <c r="N176" s="51" t="str">
        <f>VLOOKUP($A176,Raw!$B$2:$DG$512,MATCH(NDPMS!N$1,Raw!$B$1:$DG$1,0),0)</f>
        <v>0</v>
      </c>
      <c r="O176" s="13"/>
      <c r="P176" s="48" t="str">
        <f>VLOOKUP($A176,Raw!$B$2:$DG$512,MATCH(NDPMS!P$1,Raw!$B$1:$DG$1,0),0)</f>
        <v>0</v>
      </c>
      <c r="Q176" s="49" t="e">
        <f t="shared" si="44"/>
        <v>#DIV/0!</v>
      </c>
      <c r="R176" s="48" t="str">
        <f>VLOOKUP($A176,Raw!$B$2:$DG$512,MATCH(NDPMS!R$1,Raw!$B$1:$DG$1,0),0)</f>
        <v>0</v>
      </c>
      <c r="S176" s="49" t="e">
        <f t="shared" si="45"/>
        <v>#DIV/0!</v>
      </c>
      <c r="T176" s="48" t="str">
        <f>VLOOKUP($A176,Raw!$B$2:$DG$512,MATCH(NDPMS!T$1,Raw!$B$1:$DG$1,0),0)</f>
        <v>0</v>
      </c>
      <c r="U176" s="49" t="e">
        <f t="shared" si="46"/>
        <v>#DIV/0!</v>
      </c>
      <c r="V176" s="48" t="str">
        <f>VLOOKUP($A176,Raw!$B$2:$DG$512,MATCH(NDPMS!V$1,Raw!$B$1:$DG$1,0),0)</f>
        <v>0</v>
      </c>
      <c r="W176" s="50" t="e">
        <f t="shared" si="47"/>
        <v>#DIV/0!</v>
      </c>
      <c r="X176" s="48" t="str">
        <f>VLOOKUP($A176,Raw!$B$2:$DG$512,MATCH(NDPMS!X$1,Raw!$B$1:$DG$1,0),0)</f>
        <v>0</v>
      </c>
      <c r="Y176" s="49" t="e">
        <f t="shared" si="48"/>
        <v>#DIV/0!</v>
      </c>
      <c r="Z176" s="48" t="str">
        <f>VLOOKUP($A176,Raw!$B$2:$DG$512,MATCH(NDPMS!Z$1,Raw!$B$1:$DG$1,0),0)</f>
        <v>0</v>
      </c>
      <c r="AA176" s="49" t="e">
        <f t="shared" si="49"/>
        <v>#DIV/0!</v>
      </c>
      <c r="AB176" s="48" t="str">
        <f>VLOOKUP($A176,Raw!$B$2:$DG$512,MATCH(NDPMS!AB$1,Raw!$B$1:$DG$1,0),0)</f>
        <v>0</v>
      </c>
      <c r="AC176" s="13"/>
      <c r="AD176" s="47" t="e">
        <f t="shared" si="50"/>
        <v>#DIV/0!</v>
      </c>
      <c r="AE176" s="47" t="e">
        <f t="shared" si="51"/>
        <v>#DIV/0!</v>
      </c>
      <c r="AF176" s="47" t="e">
        <f t="shared" si="52"/>
        <v>#DIV/0!</v>
      </c>
      <c r="AG176" s="47" t="e">
        <f t="shared" si="53"/>
        <v>#DIV/0!</v>
      </c>
      <c r="AH176" s="47" t="e">
        <f t="shared" si="54"/>
        <v>#DIV/0!</v>
      </c>
      <c r="AI176" s="47" t="e">
        <f t="shared" si="55"/>
        <v>#DIV/0!</v>
      </c>
      <c r="AJ176" s="47" t="e">
        <f t="shared" si="56"/>
        <v>#DIV/0!</v>
      </c>
    </row>
    <row r="177" spans="1:36" x14ac:dyDescent="0.3">
      <c r="A177" s="13" t="s">
        <v>3217</v>
      </c>
      <c r="B177" s="51" t="str">
        <f>VLOOKUP($A177,Raw!$B$2:$DG$512,MATCH(NDPMS!B$1,Raw!$B$1:$DG$1,0),0)</f>
        <v>0</v>
      </c>
      <c r="C177" s="52" t="e">
        <f t="shared" si="38"/>
        <v>#DIV/0!</v>
      </c>
      <c r="D177" s="51" t="str">
        <f>VLOOKUP($A177,Raw!$B$2:$DG$512,MATCH(NDPMS!D$1,Raw!$B$1:$DG$1,0),0)</f>
        <v>0</v>
      </c>
      <c r="E177" s="52" t="e">
        <f t="shared" si="39"/>
        <v>#DIV/0!</v>
      </c>
      <c r="F177" s="51" t="str">
        <f>VLOOKUP($A177,Raw!$B$2:$DG$512,MATCH(NDPMS!F$1,Raw!$B$1:$DG$1,0),0)</f>
        <v>0</v>
      </c>
      <c r="G177" s="52" t="e">
        <f t="shared" si="40"/>
        <v>#DIV/0!</v>
      </c>
      <c r="H177" s="51" t="str">
        <f>VLOOKUP($A177,Raw!$B$2:$DG$512,MATCH(NDPMS!H$1,Raw!$B$1:$DG$1,0),0)</f>
        <v>0</v>
      </c>
      <c r="I177" s="52" t="e">
        <f t="shared" si="41"/>
        <v>#DIV/0!</v>
      </c>
      <c r="J177" s="51" t="str">
        <f>VLOOKUP($A177,Raw!$B$2:$DG$512,MATCH(NDPMS!J$1,Raw!$B$1:$DG$1,0),0)</f>
        <v>0</v>
      </c>
      <c r="K177" s="52" t="e">
        <f t="shared" si="42"/>
        <v>#DIV/0!</v>
      </c>
      <c r="L177" s="51" t="str">
        <f>VLOOKUP($A177,Raw!$B$2:$DG$512,MATCH(NDPMS!L$1,Raw!$B$1:$DG$1,0),0)</f>
        <v>0</v>
      </c>
      <c r="M177" s="52" t="e">
        <f t="shared" si="43"/>
        <v>#DIV/0!</v>
      </c>
      <c r="N177" s="51" t="str">
        <f>VLOOKUP($A177,Raw!$B$2:$DG$512,MATCH(NDPMS!N$1,Raw!$B$1:$DG$1,0),0)</f>
        <v>0</v>
      </c>
      <c r="O177" s="13"/>
      <c r="P177" s="48" t="str">
        <f>VLOOKUP($A177,Raw!$B$2:$DG$512,MATCH(NDPMS!P$1,Raw!$B$1:$DG$1,0),0)</f>
        <v>0</v>
      </c>
      <c r="Q177" s="49" t="e">
        <f t="shared" si="44"/>
        <v>#DIV/0!</v>
      </c>
      <c r="R177" s="48" t="str">
        <f>VLOOKUP($A177,Raw!$B$2:$DG$512,MATCH(NDPMS!R$1,Raw!$B$1:$DG$1,0),0)</f>
        <v>0</v>
      </c>
      <c r="S177" s="49" t="e">
        <f t="shared" si="45"/>
        <v>#DIV/0!</v>
      </c>
      <c r="T177" s="48" t="str">
        <f>VLOOKUP($A177,Raw!$B$2:$DG$512,MATCH(NDPMS!T$1,Raw!$B$1:$DG$1,0),0)</f>
        <v>0</v>
      </c>
      <c r="U177" s="49" t="e">
        <f t="shared" si="46"/>
        <v>#DIV/0!</v>
      </c>
      <c r="V177" s="48" t="str">
        <f>VLOOKUP($A177,Raw!$B$2:$DG$512,MATCH(NDPMS!V$1,Raw!$B$1:$DG$1,0),0)</f>
        <v>0</v>
      </c>
      <c r="W177" s="50" t="e">
        <f t="shared" si="47"/>
        <v>#DIV/0!</v>
      </c>
      <c r="X177" s="48" t="str">
        <f>VLOOKUP($A177,Raw!$B$2:$DG$512,MATCH(NDPMS!X$1,Raw!$B$1:$DG$1,0),0)</f>
        <v>0</v>
      </c>
      <c r="Y177" s="49" t="e">
        <f t="shared" si="48"/>
        <v>#DIV/0!</v>
      </c>
      <c r="Z177" s="48" t="str">
        <f>VLOOKUP($A177,Raw!$B$2:$DG$512,MATCH(NDPMS!Z$1,Raw!$B$1:$DG$1,0),0)</f>
        <v>0</v>
      </c>
      <c r="AA177" s="49" t="e">
        <f t="shared" si="49"/>
        <v>#DIV/0!</v>
      </c>
      <c r="AB177" s="48" t="str">
        <f>VLOOKUP($A177,Raw!$B$2:$DG$512,MATCH(NDPMS!AB$1,Raw!$B$1:$DG$1,0),0)</f>
        <v>0</v>
      </c>
      <c r="AC177" s="13"/>
      <c r="AD177" s="47" t="e">
        <f t="shared" si="50"/>
        <v>#DIV/0!</v>
      </c>
      <c r="AE177" s="47" t="e">
        <f t="shared" si="51"/>
        <v>#DIV/0!</v>
      </c>
      <c r="AF177" s="47" t="e">
        <f t="shared" si="52"/>
        <v>#DIV/0!</v>
      </c>
      <c r="AG177" s="47" t="e">
        <f t="shared" si="53"/>
        <v>#DIV/0!</v>
      </c>
      <c r="AH177" s="47" t="e">
        <f t="shared" si="54"/>
        <v>#DIV/0!</v>
      </c>
      <c r="AI177" s="47" t="e">
        <f t="shared" si="55"/>
        <v>#DIV/0!</v>
      </c>
      <c r="AJ177" s="47" t="e">
        <f t="shared" si="56"/>
        <v>#DIV/0!</v>
      </c>
    </row>
    <row r="178" spans="1:36" x14ac:dyDescent="0.3">
      <c r="A178" s="13" t="s">
        <v>3225</v>
      </c>
      <c r="B178" s="51" t="str">
        <f>VLOOKUP($A178,Raw!$B$2:$DG$512,MATCH(NDPMS!B$1,Raw!$B$1:$DG$1,0),0)</f>
        <v>0</v>
      </c>
      <c r="C178" s="52" t="e">
        <f t="shared" si="38"/>
        <v>#DIV/0!</v>
      </c>
      <c r="D178" s="51" t="str">
        <f>VLOOKUP($A178,Raw!$B$2:$DG$512,MATCH(NDPMS!D$1,Raw!$B$1:$DG$1,0),0)</f>
        <v>0</v>
      </c>
      <c r="E178" s="52" t="e">
        <f t="shared" si="39"/>
        <v>#DIV/0!</v>
      </c>
      <c r="F178" s="51" t="str">
        <f>VLOOKUP($A178,Raw!$B$2:$DG$512,MATCH(NDPMS!F$1,Raw!$B$1:$DG$1,0),0)</f>
        <v>0</v>
      </c>
      <c r="G178" s="52" t="e">
        <f t="shared" si="40"/>
        <v>#DIV/0!</v>
      </c>
      <c r="H178" s="51" t="str">
        <f>VLOOKUP($A178,Raw!$B$2:$DG$512,MATCH(NDPMS!H$1,Raw!$B$1:$DG$1,0),0)</f>
        <v>0</v>
      </c>
      <c r="I178" s="52" t="e">
        <f t="shared" si="41"/>
        <v>#DIV/0!</v>
      </c>
      <c r="J178" s="51" t="str">
        <f>VLOOKUP($A178,Raw!$B$2:$DG$512,MATCH(NDPMS!J$1,Raw!$B$1:$DG$1,0),0)</f>
        <v>0</v>
      </c>
      <c r="K178" s="52" t="e">
        <f t="shared" si="42"/>
        <v>#DIV/0!</v>
      </c>
      <c r="L178" s="51" t="str">
        <f>VLOOKUP($A178,Raw!$B$2:$DG$512,MATCH(NDPMS!L$1,Raw!$B$1:$DG$1,0),0)</f>
        <v>0</v>
      </c>
      <c r="M178" s="52" t="e">
        <f t="shared" si="43"/>
        <v>#DIV/0!</v>
      </c>
      <c r="N178" s="51" t="str">
        <f>VLOOKUP($A178,Raw!$B$2:$DG$512,MATCH(NDPMS!N$1,Raw!$B$1:$DG$1,0),0)</f>
        <v>0</v>
      </c>
      <c r="O178" s="13"/>
      <c r="P178" s="48" t="str">
        <f>VLOOKUP($A178,Raw!$B$2:$DG$512,MATCH(NDPMS!P$1,Raw!$B$1:$DG$1,0),0)</f>
        <v>0</v>
      </c>
      <c r="Q178" s="49" t="e">
        <f t="shared" si="44"/>
        <v>#DIV/0!</v>
      </c>
      <c r="R178" s="48" t="str">
        <f>VLOOKUP($A178,Raw!$B$2:$DG$512,MATCH(NDPMS!R$1,Raw!$B$1:$DG$1,0),0)</f>
        <v>0</v>
      </c>
      <c r="S178" s="49" t="e">
        <f t="shared" si="45"/>
        <v>#DIV/0!</v>
      </c>
      <c r="T178" s="48" t="str">
        <f>VLOOKUP($A178,Raw!$B$2:$DG$512,MATCH(NDPMS!T$1,Raw!$B$1:$DG$1,0),0)</f>
        <v>0</v>
      </c>
      <c r="U178" s="49" t="e">
        <f t="shared" si="46"/>
        <v>#DIV/0!</v>
      </c>
      <c r="V178" s="48" t="str">
        <f>VLOOKUP($A178,Raw!$B$2:$DG$512,MATCH(NDPMS!V$1,Raw!$B$1:$DG$1,0),0)</f>
        <v>0</v>
      </c>
      <c r="W178" s="50" t="e">
        <f t="shared" si="47"/>
        <v>#DIV/0!</v>
      </c>
      <c r="X178" s="48" t="str">
        <f>VLOOKUP($A178,Raw!$B$2:$DG$512,MATCH(NDPMS!X$1,Raw!$B$1:$DG$1,0),0)</f>
        <v>0</v>
      </c>
      <c r="Y178" s="49" t="e">
        <f t="shared" si="48"/>
        <v>#DIV/0!</v>
      </c>
      <c r="Z178" s="48" t="str">
        <f>VLOOKUP($A178,Raw!$B$2:$DG$512,MATCH(NDPMS!Z$1,Raw!$B$1:$DG$1,0),0)</f>
        <v>0</v>
      </c>
      <c r="AA178" s="49" t="e">
        <f t="shared" si="49"/>
        <v>#DIV/0!</v>
      </c>
      <c r="AB178" s="48" t="str">
        <f>VLOOKUP($A178,Raw!$B$2:$DG$512,MATCH(NDPMS!AB$1,Raw!$B$1:$DG$1,0),0)</f>
        <v>0</v>
      </c>
      <c r="AC178" s="13"/>
      <c r="AD178" s="47" t="e">
        <f t="shared" si="50"/>
        <v>#DIV/0!</v>
      </c>
      <c r="AE178" s="47" t="e">
        <f t="shared" si="51"/>
        <v>#DIV/0!</v>
      </c>
      <c r="AF178" s="47" t="e">
        <f t="shared" si="52"/>
        <v>#DIV/0!</v>
      </c>
      <c r="AG178" s="47" t="e">
        <f t="shared" si="53"/>
        <v>#DIV/0!</v>
      </c>
      <c r="AH178" s="47" t="e">
        <f t="shared" si="54"/>
        <v>#DIV/0!</v>
      </c>
      <c r="AI178" s="47" t="e">
        <f t="shared" si="55"/>
        <v>#DIV/0!</v>
      </c>
      <c r="AJ178" s="47" t="e">
        <f t="shared" si="56"/>
        <v>#DIV/0!</v>
      </c>
    </row>
    <row r="179" spans="1:36" x14ac:dyDescent="0.3">
      <c r="A179" s="13" t="s">
        <v>3234</v>
      </c>
      <c r="B179" s="51" t="str">
        <f>VLOOKUP($A179,Raw!$B$2:$DG$512,MATCH(NDPMS!B$1,Raw!$B$1:$DG$1,0),0)</f>
        <v>0</v>
      </c>
      <c r="C179" s="52" t="e">
        <f t="shared" si="38"/>
        <v>#DIV/0!</v>
      </c>
      <c r="D179" s="51" t="str">
        <f>VLOOKUP($A179,Raw!$B$2:$DG$512,MATCH(NDPMS!D$1,Raw!$B$1:$DG$1,0),0)</f>
        <v>0</v>
      </c>
      <c r="E179" s="52" t="e">
        <f t="shared" si="39"/>
        <v>#DIV/0!</v>
      </c>
      <c r="F179" s="51" t="str">
        <f>VLOOKUP($A179,Raw!$B$2:$DG$512,MATCH(NDPMS!F$1,Raw!$B$1:$DG$1,0),0)</f>
        <v>0</v>
      </c>
      <c r="G179" s="52" t="e">
        <f t="shared" si="40"/>
        <v>#DIV/0!</v>
      </c>
      <c r="H179" s="51" t="str">
        <f>VLOOKUP($A179,Raw!$B$2:$DG$512,MATCH(NDPMS!H$1,Raw!$B$1:$DG$1,0),0)</f>
        <v>0</v>
      </c>
      <c r="I179" s="52" t="e">
        <f t="shared" si="41"/>
        <v>#DIV/0!</v>
      </c>
      <c r="J179" s="51" t="str">
        <f>VLOOKUP($A179,Raw!$B$2:$DG$512,MATCH(NDPMS!J$1,Raw!$B$1:$DG$1,0),0)</f>
        <v>0</v>
      </c>
      <c r="K179" s="52" t="e">
        <f t="shared" si="42"/>
        <v>#DIV/0!</v>
      </c>
      <c r="L179" s="51" t="str">
        <f>VLOOKUP($A179,Raw!$B$2:$DG$512,MATCH(NDPMS!L$1,Raw!$B$1:$DG$1,0),0)</f>
        <v>0</v>
      </c>
      <c r="M179" s="52" t="e">
        <f t="shared" si="43"/>
        <v>#DIV/0!</v>
      </c>
      <c r="N179" s="51" t="str">
        <f>VLOOKUP($A179,Raw!$B$2:$DG$512,MATCH(NDPMS!N$1,Raw!$B$1:$DG$1,0),0)</f>
        <v>0</v>
      </c>
      <c r="O179" s="13"/>
      <c r="P179" s="48" t="str">
        <f>VLOOKUP($A179,Raw!$B$2:$DG$512,MATCH(NDPMS!P$1,Raw!$B$1:$DG$1,0),0)</f>
        <v>0</v>
      </c>
      <c r="Q179" s="49" t="e">
        <f t="shared" si="44"/>
        <v>#DIV/0!</v>
      </c>
      <c r="R179" s="48" t="str">
        <f>VLOOKUP($A179,Raw!$B$2:$DG$512,MATCH(NDPMS!R$1,Raw!$B$1:$DG$1,0),0)</f>
        <v>0</v>
      </c>
      <c r="S179" s="49" t="e">
        <f t="shared" si="45"/>
        <v>#DIV/0!</v>
      </c>
      <c r="T179" s="48" t="str">
        <f>VLOOKUP($A179,Raw!$B$2:$DG$512,MATCH(NDPMS!T$1,Raw!$B$1:$DG$1,0),0)</f>
        <v>0</v>
      </c>
      <c r="U179" s="49" t="e">
        <f t="shared" si="46"/>
        <v>#DIV/0!</v>
      </c>
      <c r="V179" s="48" t="str">
        <f>VLOOKUP($A179,Raw!$B$2:$DG$512,MATCH(NDPMS!V$1,Raw!$B$1:$DG$1,0),0)</f>
        <v>0</v>
      </c>
      <c r="W179" s="50" t="e">
        <f t="shared" si="47"/>
        <v>#DIV/0!</v>
      </c>
      <c r="X179" s="48" t="str">
        <f>VLOOKUP($A179,Raw!$B$2:$DG$512,MATCH(NDPMS!X$1,Raw!$B$1:$DG$1,0),0)</f>
        <v>0</v>
      </c>
      <c r="Y179" s="49" t="e">
        <f t="shared" si="48"/>
        <v>#DIV/0!</v>
      </c>
      <c r="Z179" s="48" t="str">
        <f>VLOOKUP($A179,Raw!$B$2:$DG$512,MATCH(NDPMS!Z$1,Raw!$B$1:$DG$1,0),0)</f>
        <v>0</v>
      </c>
      <c r="AA179" s="49" t="e">
        <f t="shared" si="49"/>
        <v>#DIV/0!</v>
      </c>
      <c r="AB179" s="48" t="str">
        <f>VLOOKUP($A179,Raw!$B$2:$DG$512,MATCH(NDPMS!AB$1,Raw!$B$1:$DG$1,0),0)</f>
        <v>0</v>
      </c>
      <c r="AC179" s="13"/>
      <c r="AD179" s="47" t="e">
        <f t="shared" si="50"/>
        <v>#DIV/0!</v>
      </c>
      <c r="AE179" s="47" t="e">
        <f t="shared" si="51"/>
        <v>#DIV/0!</v>
      </c>
      <c r="AF179" s="47" t="e">
        <f t="shared" si="52"/>
        <v>#DIV/0!</v>
      </c>
      <c r="AG179" s="47" t="e">
        <f t="shared" si="53"/>
        <v>#DIV/0!</v>
      </c>
      <c r="AH179" s="47" t="e">
        <f t="shared" si="54"/>
        <v>#DIV/0!</v>
      </c>
      <c r="AI179" s="47" t="e">
        <f t="shared" si="55"/>
        <v>#DIV/0!</v>
      </c>
      <c r="AJ179" s="47" t="e">
        <f t="shared" si="56"/>
        <v>#DIV/0!</v>
      </c>
    </row>
    <row r="180" spans="1:36" x14ac:dyDescent="0.3">
      <c r="A180" s="13" t="s">
        <v>3246</v>
      </c>
      <c r="B180" s="51" t="str">
        <f>VLOOKUP($A180,Raw!$B$2:$DG$512,MATCH(NDPMS!B$1,Raw!$B$1:$DG$1,0),0)</f>
        <v>0</v>
      </c>
      <c r="C180" s="52" t="e">
        <f t="shared" si="38"/>
        <v>#DIV/0!</v>
      </c>
      <c r="D180" s="51" t="str">
        <f>VLOOKUP($A180,Raw!$B$2:$DG$512,MATCH(NDPMS!D$1,Raw!$B$1:$DG$1,0),0)</f>
        <v>0</v>
      </c>
      <c r="E180" s="52" t="e">
        <f t="shared" si="39"/>
        <v>#DIV/0!</v>
      </c>
      <c r="F180" s="51" t="str">
        <f>VLOOKUP($A180,Raw!$B$2:$DG$512,MATCH(NDPMS!F$1,Raw!$B$1:$DG$1,0),0)</f>
        <v>0</v>
      </c>
      <c r="G180" s="52" t="e">
        <f t="shared" si="40"/>
        <v>#DIV/0!</v>
      </c>
      <c r="H180" s="51" t="str">
        <f>VLOOKUP($A180,Raw!$B$2:$DG$512,MATCH(NDPMS!H$1,Raw!$B$1:$DG$1,0),0)</f>
        <v>0</v>
      </c>
      <c r="I180" s="52" t="e">
        <f t="shared" si="41"/>
        <v>#DIV/0!</v>
      </c>
      <c r="J180" s="51" t="str">
        <f>VLOOKUP($A180,Raw!$B$2:$DG$512,MATCH(NDPMS!J$1,Raw!$B$1:$DG$1,0),0)</f>
        <v>0</v>
      </c>
      <c r="K180" s="52" t="e">
        <f t="shared" si="42"/>
        <v>#DIV/0!</v>
      </c>
      <c r="L180" s="51" t="str">
        <f>VLOOKUP($A180,Raw!$B$2:$DG$512,MATCH(NDPMS!L$1,Raw!$B$1:$DG$1,0),0)</f>
        <v>0</v>
      </c>
      <c r="M180" s="52" t="e">
        <f t="shared" si="43"/>
        <v>#DIV/0!</v>
      </c>
      <c r="N180" s="51" t="str">
        <f>VLOOKUP($A180,Raw!$B$2:$DG$512,MATCH(NDPMS!N$1,Raw!$B$1:$DG$1,0),0)</f>
        <v>0</v>
      </c>
      <c r="O180" s="13"/>
      <c r="P180" s="48" t="str">
        <f>VLOOKUP($A180,Raw!$B$2:$DG$512,MATCH(NDPMS!P$1,Raw!$B$1:$DG$1,0),0)</f>
        <v>0</v>
      </c>
      <c r="Q180" s="49" t="e">
        <f t="shared" si="44"/>
        <v>#DIV/0!</v>
      </c>
      <c r="R180" s="48" t="str">
        <f>VLOOKUP($A180,Raw!$B$2:$DG$512,MATCH(NDPMS!R$1,Raw!$B$1:$DG$1,0),0)</f>
        <v>0</v>
      </c>
      <c r="S180" s="49" t="e">
        <f t="shared" si="45"/>
        <v>#DIV/0!</v>
      </c>
      <c r="T180" s="48" t="str">
        <f>VLOOKUP($A180,Raw!$B$2:$DG$512,MATCH(NDPMS!T$1,Raw!$B$1:$DG$1,0),0)</f>
        <v>0</v>
      </c>
      <c r="U180" s="49" t="e">
        <f t="shared" si="46"/>
        <v>#DIV/0!</v>
      </c>
      <c r="V180" s="48" t="str">
        <f>VLOOKUP($A180,Raw!$B$2:$DG$512,MATCH(NDPMS!V$1,Raw!$B$1:$DG$1,0),0)</f>
        <v>0</v>
      </c>
      <c r="W180" s="50" t="e">
        <f t="shared" si="47"/>
        <v>#DIV/0!</v>
      </c>
      <c r="X180" s="48" t="str">
        <f>VLOOKUP($A180,Raw!$B$2:$DG$512,MATCH(NDPMS!X$1,Raw!$B$1:$DG$1,0),0)</f>
        <v>0</v>
      </c>
      <c r="Y180" s="49" t="e">
        <f t="shared" si="48"/>
        <v>#DIV/0!</v>
      </c>
      <c r="Z180" s="48" t="str">
        <f>VLOOKUP($A180,Raw!$B$2:$DG$512,MATCH(NDPMS!Z$1,Raw!$B$1:$DG$1,0),0)</f>
        <v>0</v>
      </c>
      <c r="AA180" s="49" t="e">
        <f t="shared" si="49"/>
        <v>#DIV/0!</v>
      </c>
      <c r="AB180" s="48" t="str">
        <f>VLOOKUP($A180,Raw!$B$2:$DG$512,MATCH(NDPMS!AB$1,Raw!$B$1:$DG$1,0),0)</f>
        <v>0</v>
      </c>
      <c r="AC180" s="13"/>
      <c r="AD180" s="47" t="e">
        <f t="shared" si="50"/>
        <v>#DIV/0!</v>
      </c>
      <c r="AE180" s="47" t="e">
        <f t="shared" si="51"/>
        <v>#DIV/0!</v>
      </c>
      <c r="AF180" s="47" t="e">
        <f t="shared" si="52"/>
        <v>#DIV/0!</v>
      </c>
      <c r="AG180" s="47" t="e">
        <f t="shared" si="53"/>
        <v>#DIV/0!</v>
      </c>
      <c r="AH180" s="47" t="e">
        <f t="shared" si="54"/>
        <v>#DIV/0!</v>
      </c>
      <c r="AI180" s="47" t="e">
        <f t="shared" si="55"/>
        <v>#DIV/0!</v>
      </c>
      <c r="AJ180" s="47" t="e">
        <f t="shared" si="56"/>
        <v>#DIV/0!</v>
      </c>
    </row>
    <row r="181" spans="1:36" x14ac:dyDescent="0.3">
      <c r="A181" s="13" t="s">
        <v>3264</v>
      </c>
      <c r="B181" s="51" t="str">
        <f>VLOOKUP($A181,Raw!$B$2:$DG$512,MATCH(NDPMS!B$1,Raw!$B$1:$DG$1,0),0)</f>
        <v>0</v>
      </c>
      <c r="C181" s="52" t="e">
        <f t="shared" si="38"/>
        <v>#DIV/0!</v>
      </c>
      <c r="D181" s="51" t="str">
        <f>VLOOKUP($A181,Raw!$B$2:$DG$512,MATCH(NDPMS!D$1,Raw!$B$1:$DG$1,0),0)</f>
        <v>0</v>
      </c>
      <c r="E181" s="52" t="e">
        <f t="shared" si="39"/>
        <v>#DIV/0!</v>
      </c>
      <c r="F181" s="51" t="str">
        <f>VLOOKUP($A181,Raw!$B$2:$DG$512,MATCH(NDPMS!F$1,Raw!$B$1:$DG$1,0),0)</f>
        <v>0</v>
      </c>
      <c r="G181" s="52" t="e">
        <f t="shared" si="40"/>
        <v>#DIV/0!</v>
      </c>
      <c r="H181" s="51" t="str">
        <f>VLOOKUP($A181,Raw!$B$2:$DG$512,MATCH(NDPMS!H$1,Raw!$B$1:$DG$1,0),0)</f>
        <v>0</v>
      </c>
      <c r="I181" s="52" t="e">
        <f t="shared" si="41"/>
        <v>#DIV/0!</v>
      </c>
      <c r="J181" s="51" t="str">
        <f>VLOOKUP($A181,Raw!$B$2:$DG$512,MATCH(NDPMS!J$1,Raw!$B$1:$DG$1,0),0)</f>
        <v>0</v>
      </c>
      <c r="K181" s="52" t="e">
        <f t="shared" si="42"/>
        <v>#DIV/0!</v>
      </c>
      <c r="L181" s="51" t="str">
        <f>VLOOKUP($A181,Raw!$B$2:$DG$512,MATCH(NDPMS!L$1,Raw!$B$1:$DG$1,0),0)</f>
        <v>0</v>
      </c>
      <c r="M181" s="52" t="e">
        <f t="shared" si="43"/>
        <v>#DIV/0!</v>
      </c>
      <c r="N181" s="51" t="str">
        <f>VLOOKUP($A181,Raw!$B$2:$DG$512,MATCH(NDPMS!N$1,Raw!$B$1:$DG$1,0),0)</f>
        <v>0</v>
      </c>
      <c r="O181" s="13"/>
      <c r="P181" s="48" t="str">
        <f>VLOOKUP($A181,Raw!$B$2:$DG$512,MATCH(NDPMS!P$1,Raw!$B$1:$DG$1,0),0)</f>
        <v>0</v>
      </c>
      <c r="Q181" s="49" t="e">
        <f t="shared" si="44"/>
        <v>#DIV/0!</v>
      </c>
      <c r="R181" s="48" t="str">
        <f>VLOOKUP($A181,Raw!$B$2:$DG$512,MATCH(NDPMS!R$1,Raw!$B$1:$DG$1,0),0)</f>
        <v>0</v>
      </c>
      <c r="S181" s="49" t="e">
        <f t="shared" si="45"/>
        <v>#DIV/0!</v>
      </c>
      <c r="T181" s="48" t="str">
        <f>VLOOKUP($A181,Raw!$B$2:$DG$512,MATCH(NDPMS!T$1,Raw!$B$1:$DG$1,0),0)</f>
        <v>0</v>
      </c>
      <c r="U181" s="49" t="e">
        <f t="shared" si="46"/>
        <v>#DIV/0!</v>
      </c>
      <c r="V181" s="48" t="str">
        <f>VLOOKUP($A181,Raw!$B$2:$DG$512,MATCH(NDPMS!V$1,Raw!$B$1:$DG$1,0),0)</f>
        <v>0</v>
      </c>
      <c r="W181" s="50" t="e">
        <f t="shared" si="47"/>
        <v>#DIV/0!</v>
      </c>
      <c r="X181" s="48" t="str">
        <f>VLOOKUP($A181,Raw!$B$2:$DG$512,MATCH(NDPMS!X$1,Raw!$B$1:$DG$1,0),0)</f>
        <v>0</v>
      </c>
      <c r="Y181" s="49" t="e">
        <f t="shared" si="48"/>
        <v>#DIV/0!</v>
      </c>
      <c r="Z181" s="48" t="str">
        <f>VLOOKUP($A181,Raw!$B$2:$DG$512,MATCH(NDPMS!Z$1,Raw!$B$1:$DG$1,0),0)</f>
        <v>0</v>
      </c>
      <c r="AA181" s="49" t="e">
        <f t="shared" si="49"/>
        <v>#DIV/0!</v>
      </c>
      <c r="AB181" s="48" t="str">
        <f>VLOOKUP($A181,Raw!$B$2:$DG$512,MATCH(NDPMS!AB$1,Raw!$B$1:$DG$1,0),0)</f>
        <v>0</v>
      </c>
      <c r="AC181" s="13"/>
      <c r="AD181" s="47" t="e">
        <f t="shared" si="50"/>
        <v>#DIV/0!</v>
      </c>
      <c r="AE181" s="47" t="e">
        <f t="shared" si="51"/>
        <v>#DIV/0!</v>
      </c>
      <c r="AF181" s="47" t="e">
        <f t="shared" si="52"/>
        <v>#DIV/0!</v>
      </c>
      <c r="AG181" s="47" t="e">
        <f t="shared" si="53"/>
        <v>#DIV/0!</v>
      </c>
      <c r="AH181" s="47" t="e">
        <f t="shared" si="54"/>
        <v>#DIV/0!</v>
      </c>
      <c r="AI181" s="47" t="e">
        <f t="shared" si="55"/>
        <v>#DIV/0!</v>
      </c>
      <c r="AJ181" s="47" t="e">
        <f t="shared" si="56"/>
        <v>#DIV/0!</v>
      </c>
    </row>
    <row r="182" spans="1:36" x14ac:dyDescent="0.3">
      <c r="A182" s="13" t="s">
        <v>3277</v>
      </c>
      <c r="B182" s="51" t="str">
        <f>VLOOKUP($A182,Raw!$B$2:$DG$512,MATCH(NDPMS!B$1,Raw!$B$1:$DG$1,0),0)</f>
        <v>0</v>
      </c>
      <c r="C182" s="52" t="e">
        <f t="shared" si="38"/>
        <v>#DIV/0!</v>
      </c>
      <c r="D182" s="51" t="str">
        <f>VLOOKUP($A182,Raw!$B$2:$DG$512,MATCH(NDPMS!D$1,Raw!$B$1:$DG$1,0),0)</f>
        <v>0</v>
      </c>
      <c r="E182" s="52" t="e">
        <f t="shared" si="39"/>
        <v>#DIV/0!</v>
      </c>
      <c r="F182" s="51" t="str">
        <f>VLOOKUP($A182,Raw!$B$2:$DG$512,MATCH(NDPMS!F$1,Raw!$B$1:$DG$1,0),0)</f>
        <v>0</v>
      </c>
      <c r="G182" s="52" t="e">
        <f t="shared" si="40"/>
        <v>#DIV/0!</v>
      </c>
      <c r="H182" s="51" t="str">
        <f>VLOOKUP($A182,Raw!$B$2:$DG$512,MATCH(NDPMS!H$1,Raw!$B$1:$DG$1,0),0)</f>
        <v>0</v>
      </c>
      <c r="I182" s="52" t="e">
        <f t="shared" si="41"/>
        <v>#DIV/0!</v>
      </c>
      <c r="J182" s="51" t="str">
        <f>VLOOKUP($A182,Raw!$B$2:$DG$512,MATCH(NDPMS!J$1,Raw!$B$1:$DG$1,0),0)</f>
        <v>0</v>
      </c>
      <c r="K182" s="52" t="e">
        <f t="shared" si="42"/>
        <v>#DIV/0!</v>
      </c>
      <c r="L182" s="51" t="str">
        <f>VLOOKUP($A182,Raw!$B$2:$DG$512,MATCH(NDPMS!L$1,Raw!$B$1:$DG$1,0),0)</f>
        <v>0</v>
      </c>
      <c r="M182" s="52" t="e">
        <f t="shared" si="43"/>
        <v>#DIV/0!</v>
      </c>
      <c r="N182" s="51" t="str">
        <f>VLOOKUP($A182,Raw!$B$2:$DG$512,MATCH(NDPMS!N$1,Raw!$B$1:$DG$1,0),0)</f>
        <v>0</v>
      </c>
      <c r="O182" s="13"/>
      <c r="P182" s="48" t="str">
        <f>VLOOKUP($A182,Raw!$B$2:$DG$512,MATCH(NDPMS!P$1,Raw!$B$1:$DG$1,0),0)</f>
        <v>0</v>
      </c>
      <c r="Q182" s="49" t="e">
        <f t="shared" si="44"/>
        <v>#DIV/0!</v>
      </c>
      <c r="R182" s="48" t="str">
        <f>VLOOKUP($A182,Raw!$B$2:$DG$512,MATCH(NDPMS!R$1,Raw!$B$1:$DG$1,0),0)</f>
        <v>0</v>
      </c>
      <c r="S182" s="49" t="e">
        <f t="shared" si="45"/>
        <v>#DIV/0!</v>
      </c>
      <c r="T182" s="48" t="str">
        <f>VLOOKUP($A182,Raw!$B$2:$DG$512,MATCH(NDPMS!T$1,Raw!$B$1:$DG$1,0),0)</f>
        <v>0</v>
      </c>
      <c r="U182" s="49" t="e">
        <f t="shared" si="46"/>
        <v>#DIV/0!</v>
      </c>
      <c r="V182" s="48" t="str">
        <f>VLOOKUP($A182,Raw!$B$2:$DG$512,MATCH(NDPMS!V$1,Raw!$B$1:$DG$1,0),0)</f>
        <v>0</v>
      </c>
      <c r="W182" s="50" t="e">
        <f t="shared" si="47"/>
        <v>#DIV/0!</v>
      </c>
      <c r="X182" s="48" t="str">
        <f>VLOOKUP($A182,Raw!$B$2:$DG$512,MATCH(NDPMS!X$1,Raw!$B$1:$DG$1,0),0)</f>
        <v>0</v>
      </c>
      <c r="Y182" s="49" t="e">
        <f t="shared" si="48"/>
        <v>#DIV/0!</v>
      </c>
      <c r="Z182" s="48" t="str">
        <f>VLOOKUP($A182,Raw!$B$2:$DG$512,MATCH(NDPMS!Z$1,Raw!$B$1:$DG$1,0),0)</f>
        <v>0</v>
      </c>
      <c r="AA182" s="49" t="e">
        <f t="shared" si="49"/>
        <v>#DIV/0!</v>
      </c>
      <c r="AB182" s="48" t="str">
        <f>VLOOKUP($A182,Raw!$B$2:$DG$512,MATCH(NDPMS!AB$1,Raw!$B$1:$DG$1,0),0)</f>
        <v>0</v>
      </c>
      <c r="AC182" s="13"/>
      <c r="AD182" s="47" t="e">
        <f t="shared" si="50"/>
        <v>#DIV/0!</v>
      </c>
      <c r="AE182" s="47" t="e">
        <f t="shared" si="51"/>
        <v>#DIV/0!</v>
      </c>
      <c r="AF182" s="47" t="e">
        <f t="shared" si="52"/>
        <v>#DIV/0!</v>
      </c>
      <c r="AG182" s="47" t="e">
        <f t="shared" si="53"/>
        <v>#DIV/0!</v>
      </c>
      <c r="AH182" s="47" t="e">
        <f t="shared" si="54"/>
        <v>#DIV/0!</v>
      </c>
      <c r="AI182" s="47" t="e">
        <f t="shared" si="55"/>
        <v>#DIV/0!</v>
      </c>
      <c r="AJ182" s="47" t="e">
        <f t="shared" si="56"/>
        <v>#DIV/0!</v>
      </c>
    </row>
    <row r="183" spans="1:36" x14ac:dyDescent="0.3">
      <c r="A183" s="13" t="s">
        <v>3288</v>
      </c>
      <c r="B183" s="51" t="str">
        <f>VLOOKUP($A183,Raw!$B$2:$DG$512,MATCH(NDPMS!B$1,Raw!$B$1:$DG$1,0),0)</f>
        <v>0</v>
      </c>
      <c r="C183" s="52" t="e">
        <f t="shared" si="38"/>
        <v>#DIV/0!</v>
      </c>
      <c r="D183" s="51" t="str">
        <f>VLOOKUP($A183,Raw!$B$2:$DG$512,MATCH(NDPMS!D$1,Raw!$B$1:$DG$1,0),0)</f>
        <v>0</v>
      </c>
      <c r="E183" s="52" t="e">
        <f t="shared" si="39"/>
        <v>#DIV/0!</v>
      </c>
      <c r="F183" s="51" t="str">
        <f>VLOOKUP($A183,Raw!$B$2:$DG$512,MATCH(NDPMS!F$1,Raw!$B$1:$DG$1,0),0)</f>
        <v>0</v>
      </c>
      <c r="G183" s="52" t="e">
        <f t="shared" si="40"/>
        <v>#DIV/0!</v>
      </c>
      <c r="H183" s="51" t="str">
        <f>VLOOKUP($A183,Raw!$B$2:$DG$512,MATCH(NDPMS!H$1,Raw!$B$1:$DG$1,0),0)</f>
        <v>0</v>
      </c>
      <c r="I183" s="52" t="e">
        <f t="shared" si="41"/>
        <v>#DIV/0!</v>
      </c>
      <c r="J183" s="51" t="str">
        <f>VLOOKUP($A183,Raw!$B$2:$DG$512,MATCH(NDPMS!J$1,Raw!$B$1:$DG$1,0),0)</f>
        <v>0</v>
      </c>
      <c r="K183" s="52" t="e">
        <f t="shared" si="42"/>
        <v>#DIV/0!</v>
      </c>
      <c r="L183" s="51" t="str">
        <f>VLOOKUP($A183,Raw!$B$2:$DG$512,MATCH(NDPMS!L$1,Raw!$B$1:$DG$1,0),0)</f>
        <v>0</v>
      </c>
      <c r="M183" s="52" t="e">
        <f t="shared" si="43"/>
        <v>#DIV/0!</v>
      </c>
      <c r="N183" s="51" t="str">
        <f>VLOOKUP($A183,Raw!$B$2:$DG$512,MATCH(NDPMS!N$1,Raw!$B$1:$DG$1,0),0)</f>
        <v>0</v>
      </c>
      <c r="O183" s="13"/>
      <c r="P183" s="48" t="str">
        <f>VLOOKUP($A183,Raw!$B$2:$DG$512,MATCH(NDPMS!P$1,Raw!$B$1:$DG$1,0),0)</f>
        <v>0</v>
      </c>
      <c r="Q183" s="49" t="e">
        <f t="shared" si="44"/>
        <v>#DIV/0!</v>
      </c>
      <c r="R183" s="48" t="str">
        <f>VLOOKUP($A183,Raw!$B$2:$DG$512,MATCH(NDPMS!R$1,Raw!$B$1:$DG$1,0),0)</f>
        <v>0</v>
      </c>
      <c r="S183" s="49" t="e">
        <f t="shared" si="45"/>
        <v>#DIV/0!</v>
      </c>
      <c r="T183" s="48" t="str">
        <f>VLOOKUP($A183,Raw!$B$2:$DG$512,MATCH(NDPMS!T$1,Raw!$B$1:$DG$1,0),0)</f>
        <v>0</v>
      </c>
      <c r="U183" s="49" t="e">
        <f t="shared" si="46"/>
        <v>#DIV/0!</v>
      </c>
      <c r="V183" s="48" t="str">
        <f>VLOOKUP($A183,Raw!$B$2:$DG$512,MATCH(NDPMS!V$1,Raw!$B$1:$DG$1,0),0)</f>
        <v>0</v>
      </c>
      <c r="W183" s="50" t="e">
        <f t="shared" si="47"/>
        <v>#DIV/0!</v>
      </c>
      <c r="X183" s="48" t="str">
        <f>VLOOKUP($A183,Raw!$B$2:$DG$512,MATCH(NDPMS!X$1,Raw!$B$1:$DG$1,0),0)</f>
        <v>0</v>
      </c>
      <c r="Y183" s="49" t="e">
        <f t="shared" si="48"/>
        <v>#DIV/0!</v>
      </c>
      <c r="Z183" s="48" t="str">
        <f>VLOOKUP($A183,Raw!$B$2:$DG$512,MATCH(NDPMS!Z$1,Raw!$B$1:$DG$1,0),0)</f>
        <v>0</v>
      </c>
      <c r="AA183" s="49" t="e">
        <f t="shared" si="49"/>
        <v>#DIV/0!</v>
      </c>
      <c r="AB183" s="48" t="str">
        <f>VLOOKUP($A183,Raw!$B$2:$DG$512,MATCH(NDPMS!AB$1,Raw!$B$1:$DG$1,0),0)</f>
        <v>0</v>
      </c>
      <c r="AC183" s="13"/>
      <c r="AD183" s="47" t="e">
        <f t="shared" si="50"/>
        <v>#DIV/0!</v>
      </c>
      <c r="AE183" s="47" t="e">
        <f t="shared" si="51"/>
        <v>#DIV/0!</v>
      </c>
      <c r="AF183" s="47" t="e">
        <f t="shared" si="52"/>
        <v>#DIV/0!</v>
      </c>
      <c r="AG183" s="47" t="e">
        <f t="shared" si="53"/>
        <v>#DIV/0!</v>
      </c>
      <c r="AH183" s="47" t="e">
        <f t="shared" si="54"/>
        <v>#DIV/0!</v>
      </c>
      <c r="AI183" s="47" t="e">
        <f t="shared" si="55"/>
        <v>#DIV/0!</v>
      </c>
      <c r="AJ183" s="47" t="e">
        <f t="shared" si="56"/>
        <v>#DIV/0!</v>
      </c>
    </row>
    <row r="184" spans="1:36" x14ac:dyDescent="0.3">
      <c r="A184" s="13" t="s">
        <v>3306</v>
      </c>
      <c r="B184" s="51" t="str">
        <f>VLOOKUP($A184,Raw!$B$2:$DG$512,MATCH(NDPMS!B$1,Raw!$B$1:$DG$1,0),0)</f>
        <v>0</v>
      </c>
      <c r="C184" s="52" t="e">
        <f t="shared" si="38"/>
        <v>#DIV/0!</v>
      </c>
      <c r="D184" s="51" t="str">
        <f>VLOOKUP($A184,Raw!$B$2:$DG$512,MATCH(NDPMS!D$1,Raw!$B$1:$DG$1,0),0)</f>
        <v>0</v>
      </c>
      <c r="E184" s="52" t="e">
        <f t="shared" si="39"/>
        <v>#DIV/0!</v>
      </c>
      <c r="F184" s="51" t="str">
        <f>VLOOKUP($A184,Raw!$B$2:$DG$512,MATCH(NDPMS!F$1,Raw!$B$1:$DG$1,0),0)</f>
        <v>0</v>
      </c>
      <c r="G184" s="52" t="e">
        <f t="shared" si="40"/>
        <v>#DIV/0!</v>
      </c>
      <c r="H184" s="51" t="str">
        <f>VLOOKUP($A184,Raw!$B$2:$DG$512,MATCH(NDPMS!H$1,Raw!$B$1:$DG$1,0),0)</f>
        <v>0</v>
      </c>
      <c r="I184" s="52" t="e">
        <f t="shared" si="41"/>
        <v>#DIV/0!</v>
      </c>
      <c r="J184" s="51" t="str">
        <f>VLOOKUP($A184,Raw!$B$2:$DG$512,MATCH(NDPMS!J$1,Raw!$B$1:$DG$1,0),0)</f>
        <v>0</v>
      </c>
      <c r="K184" s="52" t="e">
        <f t="shared" si="42"/>
        <v>#DIV/0!</v>
      </c>
      <c r="L184" s="51" t="str">
        <f>VLOOKUP($A184,Raw!$B$2:$DG$512,MATCH(NDPMS!L$1,Raw!$B$1:$DG$1,0),0)</f>
        <v>0</v>
      </c>
      <c r="M184" s="52" t="e">
        <f t="shared" si="43"/>
        <v>#DIV/0!</v>
      </c>
      <c r="N184" s="51" t="str">
        <f>VLOOKUP($A184,Raw!$B$2:$DG$512,MATCH(NDPMS!N$1,Raw!$B$1:$DG$1,0),0)</f>
        <v>0</v>
      </c>
      <c r="O184" s="13"/>
      <c r="P184" s="48" t="str">
        <f>VLOOKUP($A184,Raw!$B$2:$DG$512,MATCH(NDPMS!P$1,Raw!$B$1:$DG$1,0),0)</f>
        <v>0</v>
      </c>
      <c r="Q184" s="49" t="e">
        <f t="shared" si="44"/>
        <v>#DIV/0!</v>
      </c>
      <c r="R184" s="48" t="str">
        <f>VLOOKUP($A184,Raw!$B$2:$DG$512,MATCH(NDPMS!R$1,Raw!$B$1:$DG$1,0),0)</f>
        <v>0</v>
      </c>
      <c r="S184" s="49" t="e">
        <f t="shared" si="45"/>
        <v>#DIV/0!</v>
      </c>
      <c r="T184" s="48" t="str">
        <f>VLOOKUP($A184,Raw!$B$2:$DG$512,MATCH(NDPMS!T$1,Raw!$B$1:$DG$1,0),0)</f>
        <v>0</v>
      </c>
      <c r="U184" s="49" t="e">
        <f t="shared" si="46"/>
        <v>#DIV/0!</v>
      </c>
      <c r="V184" s="48" t="str">
        <f>VLOOKUP($A184,Raw!$B$2:$DG$512,MATCH(NDPMS!V$1,Raw!$B$1:$DG$1,0),0)</f>
        <v>0</v>
      </c>
      <c r="W184" s="50" t="e">
        <f t="shared" si="47"/>
        <v>#DIV/0!</v>
      </c>
      <c r="X184" s="48" t="str">
        <f>VLOOKUP($A184,Raw!$B$2:$DG$512,MATCH(NDPMS!X$1,Raw!$B$1:$DG$1,0),0)</f>
        <v>0</v>
      </c>
      <c r="Y184" s="49" t="e">
        <f t="shared" si="48"/>
        <v>#DIV/0!</v>
      </c>
      <c r="Z184" s="48" t="str">
        <f>VLOOKUP($A184,Raw!$B$2:$DG$512,MATCH(NDPMS!Z$1,Raw!$B$1:$DG$1,0),0)</f>
        <v>0</v>
      </c>
      <c r="AA184" s="49" t="e">
        <f t="shared" si="49"/>
        <v>#DIV/0!</v>
      </c>
      <c r="AB184" s="48" t="str">
        <f>VLOOKUP($A184,Raw!$B$2:$DG$512,MATCH(NDPMS!AB$1,Raw!$B$1:$DG$1,0),0)</f>
        <v>0</v>
      </c>
      <c r="AC184" s="13"/>
      <c r="AD184" s="47" t="e">
        <f t="shared" si="50"/>
        <v>#DIV/0!</v>
      </c>
      <c r="AE184" s="47" t="e">
        <f t="shared" si="51"/>
        <v>#DIV/0!</v>
      </c>
      <c r="AF184" s="47" t="e">
        <f t="shared" si="52"/>
        <v>#DIV/0!</v>
      </c>
      <c r="AG184" s="47" t="e">
        <f t="shared" si="53"/>
        <v>#DIV/0!</v>
      </c>
      <c r="AH184" s="47" t="e">
        <f t="shared" si="54"/>
        <v>#DIV/0!</v>
      </c>
      <c r="AI184" s="47" t="e">
        <f t="shared" si="55"/>
        <v>#DIV/0!</v>
      </c>
      <c r="AJ184" s="47" t="e">
        <f t="shared" si="56"/>
        <v>#DIV/0!</v>
      </c>
    </row>
    <row r="185" spans="1:36" x14ac:dyDescent="0.3">
      <c r="A185" s="13" t="s">
        <v>3316</v>
      </c>
      <c r="B185" s="51" t="str">
        <f>VLOOKUP($A185,Raw!$B$2:$DG$512,MATCH(NDPMS!B$1,Raw!$B$1:$DG$1,0),0)</f>
        <v>0</v>
      </c>
      <c r="C185" s="52" t="e">
        <f t="shared" si="38"/>
        <v>#DIV/0!</v>
      </c>
      <c r="D185" s="51" t="str">
        <f>VLOOKUP($A185,Raw!$B$2:$DG$512,MATCH(NDPMS!D$1,Raw!$B$1:$DG$1,0),0)</f>
        <v>0</v>
      </c>
      <c r="E185" s="52" t="e">
        <f t="shared" si="39"/>
        <v>#DIV/0!</v>
      </c>
      <c r="F185" s="51" t="str">
        <f>VLOOKUP($A185,Raw!$B$2:$DG$512,MATCH(NDPMS!F$1,Raw!$B$1:$DG$1,0),0)</f>
        <v>0</v>
      </c>
      <c r="G185" s="52" t="e">
        <f t="shared" si="40"/>
        <v>#DIV/0!</v>
      </c>
      <c r="H185" s="51" t="str">
        <f>VLOOKUP($A185,Raw!$B$2:$DG$512,MATCH(NDPMS!H$1,Raw!$B$1:$DG$1,0),0)</f>
        <v>0</v>
      </c>
      <c r="I185" s="52" t="e">
        <f t="shared" si="41"/>
        <v>#DIV/0!</v>
      </c>
      <c r="J185" s="51" t="str">
        <f>VLOOKUP($A185,Raw!$B$2:$DG$512,MATCH(NDPMS!J$1,Raw!$B$1:$DG$1,0),0)</f>
        <v>0</v>
      </c>
      <c r="K185" s="52" t="e">
        <f t="shared" si="42"/>
        <v>#DIV/0!</v>
      </c>
      <c r="L185" s="51" t="str">
        <f>VLOOKUP($A185,Raw!$B$2:$DG$512,MATCH(NDPMS!L$1,Raw!$B$1:$DG$1,0),0)</f>
        <v>0</v>
      </c>
      <c r="M185" s="52" t="e">
        <f t="shared" si="43"/>
        <v>#DIV/0!</v>
      </c>
      <c r="N185" s="51" t="str">
        <f>VLOOKUP($A185,Raw!$B$2:$DG$512,MATCH(NDPMS!N$1,Raw!$B$1:$DG$1,0),0)</f>
        <v>0</v>
      </c>
      <c r="O185" s="13"/>
      <c r="P185" s="48" t="str">
        <f>VLOOKUP($A185,Raw!$B$2:$DG$512,MATCH(NDPMS!P$1,Raw!$B$1:$DG$1,0),0)</f>
        <v>0</v>
      </c>
      <c r="Q185" s="49" t="e">
        <f t="shared" si="44"/>
        <v>#DIV/0!</v>
      </c>
      <c r="R185" s="48" t="str">
        <f>VLOOKUP($A185,Raw!$B$2:$DG$512,MATCH(NDPMS!R$1,Raw!$B$1:$DG$1,0),0)</f>
        <v>0</v>
      </c>
      <c r="S185" s="49" t="e">
        <f t="shared" si="45"/>
        <v>#DIV/0!</v>
      </c>
      <c r="T185" s="48" t="str">
        <f>VLOOKUP($A185,Raw!$B$2:$DG$512,MATCH(NDPMS!T$1,Raw!$B$1:$DG$1,0),0)</f>
        <v>0</v>
      </c>
      <c r="U185" s="49" t="e">
        <f t="shared" si="46"/>
        <v>#DIV/0!</v>
      </c>
      <c r="V185" s="48" t="str">
        <f>VLOOKUP($A185,Raw!$B$2:$DG$512,MATCH(NDPMS!V$1,Raw!$B$1:$DG$1,0),0)</f>
        <v>0</v>
      </c>
      <c r="W185" s="50" t="e">
        <f t="shared" si="47"/>
        <v>#DIV/0!</v>
      </c>
      <c r="X185" s="48" t="str">
        <f>VLOOKUP($A185,Raw!$B$2:$DG$512,MATCH(NDPMS!X$1,Raw!$B$1:$DG$1,0),0)</f>
        <v>0</v>
      </c>
      <c r="Y185" s="49" t="e">
        <f t="shared" si="48"/>
        <v>#DIV/0!</v>
      </c>
      <c r="Z185" s="48" t="str">
        <f>VLOOKUP($A185,Raw!$B$2:$DG$512,MATCH(NDPMS!Z$1,Raw!$B$1:$DG$1,0),0)</f>
        <v>0</v>
      </c>
      <c r="AA185" s="49" t="e">
        <f t="shared" si="49"/>
        <v>#DIV/0!</v>
      </c>
      <c r="AB185" s="48" t="str">
        <f>VLOOKUP($A185,Raw!$B$2:$DG$512,MATCH(NDPMS!AB$1,Raw!$B$1:$DG$1,0),0)</f>
        <v>0</v>
      </c>
      <c r="AC185" s="13"/>
      <c r="AD185" s="47" t="e">
        <f t="shared" si="50"/>
        <v>#DIV/0!</v>
      </c>
      <c r="AE185" s="47" t="e">
        <f t="shared" si="51"/>
        <v>#DIV/0!</v>
      </c>
      <c r="AF185" s="47" t="e">
        <f t="shared" si="52"/>
        <v>#DIV/0!</v>
      </c>
      <c r="AG185" s="47" t="e">
        <f t="shared" si="53"/>
        <v>#DIV/0!</v>
      </c>
      <c r="AH185" s="47" t="e">
        <f t="shared" si="54"/>
        <v>#DIV/0!</v>
      </c>
      <c r="AI185" s="47" t="e">
        <f t="shared" si="55"/>
        <v>#DIV/0!</v>
      </c>
      <c r="AJ185" s="47" t="e">
        <f t="shared" si="56"/>
        <v>#DIV/0!</v>
      </c>
    </row>
    <row r="186" spans="1:36" x14ac:dyDescent="0.3">
      <c r="A186" s="13" t="s">
        <v>3338</v>
      </c>
      <c r="B186" s="51" t="str">
        <f>VLOOKUP($A186,Raw!$B$2:$DG$512,MATCH(NDPMS!B$1,Raw!$B$1:$DG$1,0),0)</f>
        <v>0</v>
      </c>
      <c r="C186" s="52" t="e">
        <f t="shared" si="38"/>
        <v>#DIV/0!</v>
      </c>
      <c r="D186" s="51" t="str">
        <f>VLOOKUP($A186,Raw!$B$2:$DG$512,MATCH(NDPMS!D$1,Raw!$B$1:$DG$1,0),0)</f>
        <v>0</v>
      </c>
      <c r="E186" s="52" t="e">
        <f t="shared" si="39"/>
        <v>#DIV/0!</v>
      </c>
      <c r="F186" s="51" t="str">
        <f>VLOOKUP($A186,Raw!$B$2:$DG$512,MATCH(NDPMS!F$1,Raw!$B$1:$DG$1,0),0)</f>
        <v>0</v>
      </c>
      <c r="G186" s="52" t="e">
        <f t="shared" si="40"/>
        <v>#DIV/0!</v>
      </c>
      <c r="H186" s="51" t="str">
        <f>VLOOKUP($A186,Raw!$B$2:$DG$512,MATCH(NDPMS!H$1,Raw!$B$1:$DG$1,0),0)</f>
        <v>0</v>
      </c>
      <c r="I186" s="52" t="e">
        <f t="shared" si="41"/>
        <v>#DIV/0!</v>
      </c>
      <c r="J186" s="51" t="str">
        <f>VLOOKUP($A186,Raw!$B$2:$DG$512,MATCH(NDPMS!J$1,Raw!$B$1:$DG$1,0),0)</f>
        <v>0</v>
      </c>
      <c r="K186" s="52" t="e">
        <f t="shared" si="42"/>
        <v>#DIV/0!</v>
      </c>
      <c r="L186" s="51" t="str">
        <f>VLOOKUP($A186,Raw!$B$2:$DG$512,MATCH(NDPMS!L$1,Raw!$B$1:$DG$1,0),0)</f>
        <v>0</v>
      </c>
      <c r="M186" s="52" t="e">
        <f t="shared" si="43"/>
        <v>#DIV/0!</v>
      </c>
      <c r="N186" s="51" t="str">
        <f>VLOOKUP($A186,Raw!$B$2:$DG$512,MATCH(NDPMS!N$1,Raw!$B$1:$DG$1,0),0)</f>
        <v>0</v>
      </c>
      <c r="O186" s="13"/>
      <c r="P186" s="48" t="str">
        <f>VLOOKUP($A186,Raw!$B$2:$DG$512,MATCH(NDPMS!P$1,Raw!$B$1:$DG$1,0),0)</f>
        <v>0</v>
      </c>
      <c r="Q186" s="49" t="e">
        <f t="shared" si="44"/>
        <v>#DIV/0!</v>
      </c>
      <c r="R186" s="48" t="str">
        <f>VLOOKUP($A186,Raw!$B$2:$DG$512,MATCH(NDPMS!R$1,Raw!$B$1:$DG$1,0),0)</f>
        <v>0</v>
      </c>
      <c r="S186" s="49" t="e">
        <f t="shared" si="45"/>
        <v>#DIV/0!</v>
      </c>
      <c r="T186" s="48" t="str">
        <f>VLOOKUP($A186,Raw!$B$2:$DG$512,MATCH(NDPMS!T$1,Raw!$B$1:$DG$1,0),0)</f>
        <v>0</v>
      </c>
      <c r="U186" s="49" t="e">
        <f t="shared" si="46"/>
        <v>#DIV/0!</v>
      </c>
      <c r="V186" s="48" t="str">
        <f>VLOOKUP($A186,Raw!$B$2:$DG$512,MATCH(NDPMS!V$1,Raw!$B$1:$DG$1,0),0)</f>
        <v>0</v>
      </c>
      <c r="W186" s="50" t="e">
        <f t="shared" si="47"/>
        <v>#DIV/0!</v>
      </c>
      <c r="X186" s="48" t="str">
        <f>VLOOKUP($A186,Raw!$B$2:$DG$512,MATCH(NDPMS!X$1,Raw!$B$1:$DG$1,0),0)</f>
        <v>0</v>
      </c>
      <c r="Y186" s="49" t="e">
        <f t="shared" si="48"/>
        <v>#DIV/0!</v>
      </c>
      <c r="Z186" s="48" t="str">
        <f>VLOOKUP($A186,Raw!$B$2:$DG$512,MATCH(NDPMS!Z$1,Raw!$B$1:$DG$1,0),0)</f>
        <v>0</v>
      </c>
      <c r="AA186" s="49" t="e">
        <f t="shared" si="49"/>
        <v>#DIV/0!</v>
      </c>
      <c r="AB186" s="48" t="str">
        <f>VLOOKUP($A186,Raw!$B$2:$DG$512,MATCH(NDPMS!AB$1,Raw!$B$1:$DG$1,0),0)</f>
        <v>0</v>
      </c>
      <c r="AC186" s="13"/>
      <c r="AD186" s="47" t="e">
        <f t="shared" si="50"/>
        <v>#DIV/0!</v>
      </c>
      <c r="AE186" s="47" t="e">
        <f t="shared" si="51"/>
        <v>#DIV/0!</v>
      </c>
      <c r="AF186" s="47" t="e">
        <f t="shared" si="52"/>
        <v>#DIV/0!</v>
      </c>
      <c r="AG186" s="47" t="e">
        <f t="shared" si="53"/>
        <v>#DIV/0!</v>
      </c>
      <c r="AH186" s="47" t="e">
        <f t="shared" si="54"/>
        <v>#DIV/0!</v>
      </c>
      <c r="AI186" s="47" t="e">
        <f t="shared" si="55"/>
        <v>#DIV/0!</v>
      </c>
      <c r="AJ186" s="47" t="e">
        <f t="shared" si="56"/>
        <v>#DIV/0!</v>
      </c>
    </row>
    <row r="187" spans="1:36" x14ac:dyDescent="0.3">
      <c r="A187" s="13" t="s">
        <v>3357</v>
      </c>
      <c r="B187" s="51" t="str">
        <f>VLOOKUP($A187,Raw!$B$2:$DG$512,MATCH(NDPMS!B$1,Raw!$B$1:$DG$1,0),0)</f>
        <v>0</v>
      </c>
      <c r="C187" s="52" t="e">
        <f t="shared" si="38"/>
        <v>#DIV/0!</v>
      </c>
      <c r="D187" s="51" t="str">
        <f>VLOOKUP($A187,Raw!$B$2:$DG$512,MATCH(NDPMS!D$1,Raw!$B$1:$DG$1,0),0)</f>
        <v>0</v>
      </c>
      <c r="E187" s="52" t="e">
        <f t="shared" si="39"/>
        <v>#DIV/0!</v>
      </c>
      <c r="F187" s="51" t="str">
        <f>VLOOKUP($A187,Raw!$B$2:$DG$512,MATCH(NDPMS!F$1,Raw!$B$1:$DG$1,0),0)</f>
        <v>0</v>
      </c>
      <c r="G187" s="52" t="e">
        <f t="shared" si="40"/>
        <v>#DIV/0!</v>
      </c>
      <c r="H187" s="51" t="str">
        <f>VLOOKUP($A187,Raw!$B$2:$DG$512,MATCH(NDPMS!H$1,Raw!$B$1:$DG$1,0),0)</f>
        <v>0</v>
      </c>
      <c r="I187" s="52" t="e">
        <f t="shared" si="41"/>
        <v>#DIV/0!</v>
      </c>
      <c r="J187" s="51" t="str">
        <f>VLOOKUP($A187,Raw!$B$2:$DG$512,MATCH(NDPMS!J$1,Raw!$B$1:$DG$1,0),0)</f>
        <v>0</v>
      </c>
      <c r="K187" s="52" t="e">
        <f t="shared" si="42"/>
        <v>#DIV/0!</v>
      </c>
      <c r="L187" s="51" t="str">
        <f>VLOOKUP($A187,Raw!$B$2:$DG$512,MATCH(NDPMS!L$1,Raw!$B$1:$DG$1,0),0)</f>
        <v>0</v>
      </c>
      <c r="M187" s="52" t="e">
        <f t="shared" si="43"/>
        <v>#DIV/0!</v>
      </c>
      <c r="N187" s="51" t="str">
        <f>VLOOKUP($A187,Raw!$B$2:$DG$512,MATCH(NDPMS!N$1,Raw!$B$1:$DG$1,0),0)</f>
        <v>0</v>
      </c>
      <c r="O187" s="13"/>
      <c r="P187" s="48" t="str">
        <f>VLOOKUP($A187,Raw!$B$2:$DG$512,MATCH(NDPMS!P$1,Raw!$B$1:$DG$1,0),0)</f>
        <v>0</v>
      </c>
      <c r="Q187" s="49" t="e">
        <f t="shared" si="44"/>
        <v>#DIV/0!</v>
      </c>
      <c r="R187" s="48" t="str">
        <f>VLOOKUP($A187,Raw!$B$2:$DG$512,MATCH(NDPMS!R$1,Raw!$B$1:$DG$1,0),0)</f>
        <v>0</v>
      </c>
      <c r="S187" s="49" t="e">
        <f t="shared" si="45"/>
        <v>#DIV/0!</v>
      </c>
      <c r="T187" s="48" t="str">
        <f>VLOOKUP($A187,Raw!$B$2:$DG$512,MATCH(NDPMS!T$1,Raw!$B$1:$DG$1,0),0)</f>
        <v>0</v>
      </c>
      <c r="U187" s="49" t="e">
        <f t="shared" si="46"/>
        <v>#DIV/0!</v>
      </c>
      <c r="V187" s="48" t="str">
        <f>VLOOKUP($A187,Raw!$B$2:$DG$512,MATCH(NDPMS!V$1,Raw!$B$1:$DG$1,0),0)</f>
        <v>0</v>
      </c>
      <c r="W187" s="50" t="e">
        <f t="shared" si="47"/>
        <v>#DIV/0!</v>
      </c>
      <c r="X187" s="48" t="str">
        <f>VLOOKUP($A187,Raw!$B$2:$DG$512,MATCH(NDPMS!X$1,Raw!$B$1:$DG$1,0),0)</f>
        <v>0</v>
      </c>
      <c r="Y187" s="49" t="e">
        <f t="shared" si="48"/>
        <v>#DIV/0!</v>
      </c>
      <c r="Z187" s="48" t="str">
        <f>VLOOKUP($A187,Raw!$B$2:$DG$512,MATCH(NDPMS!Z$1,Raw!$B$1:$DG$1,0),0)</f>
        <v>0</v>
      </c>
      <c r="AA187" s="49" t="e">
        <f t="shared" si="49"/>
        <v>#DIV/0!</v>
      </c>
      <c r="AB187" s="48" t="str">
        <f>VLOOKUP($A187,Raw!$B$2:$DG$512,MATCH(NDPMS!AB$1,Raw!$B$1:$DG$1,0),0)</f>
        <v>0</v>
      </c>
      <c r="AC187" s="13"/>
      <c r="AD187" s="47" t="e">
        <f t="shared" si="50"/>
        <v>#DIV/0!</v>
      </c>
      <c r="AE187" s="47" t="e">
        <f t="shared" si="51"/>
        <v>#DIV/0!</v>
      </c>
      <c r="AF187" s="47" t="e">
        <f t="shared" si="52"/>
        <v>#DIV/0!</v>
      </c>
      <c r="AG187" s="47" t="e">
        <f t="shared" si="53"/>
        <v>#DIV/0!</v>
      </c>
      <c r="AH187" s="47" t="e">
        <f t="shared" si="54"/>
        <v>#DIV/0!</v>
      </c>
      <c r="AI187" s="47" t="e">
        <f t="shared" si="55"/>
        <v>#DIV/0!</v>
      </c>
      <c r="AJ187" s="47" t="e">
        <f t="shared" si="56"/>
        <v>#DIV/0!</v>
      </c>
    </row>
    <row r="188" spans="1:36" x14ac:dyDescent="0.3">
      <c r="A188" s="13" t="s">
        <v>3370</v>
      </c>
      <c r="B188" s="51" t="str">
        <f>VLOOKUP($A188,Raw!$B$2:$DG$512,MATCH(NDPMS!B$1,Raw!$B$1:$DG$1,0),0)</f>
        <v>0</v>
      </c>
      <c r="C188" s="52">
        <f t="shared" si="38"/>
        <v>0</v>
      </c>
      <c r="D188" s="51" t="str">
        <f>VLOOKUP($A188,Raw!$B$2:$DG$512,MATCH(NDPMS!D$1,Raw!$B$1:$DG$1,0),0)</f>
        <v>0</v>
      </c>
      <c r="E188" s="52">
        <f t="shared" si="39"/>
        <v>0</v>
      </c>
      <c r="F188" s="51" t="str">
        <f>VLOOKUP($A188,Raw!$B$2:$DG$512,MATCH(NDPMS!F$1,Raw!$B$1:$DG$1,0),0)</f>
        <v>1</v>
      </c>
      <c r="G188" s="52">
        <f t="shared" si="40"/>
        <v>1</v>
      </c>
      <c r="H188" s="51" t="str">
        <f>VLOOKUP($A188,Raw!$B$2:$DG$512,MATCH(NDPMS!H$1,Raw!$B$1:$DG$1,0),0)</f>
        <v>0</v>
      </c>
      <c r="I188" s="52">
        <f t="shared" si="41"/>
        <v>0</v>
      </c>
      <c r="J188" s="51" t="str">
        <f>VLOOKUP($A188,Raw!$B$2:$DG$512,MATCH(NDPMS!J$1,Raw!$B$1:$DG$1,0),0)</f>
        <v>0</v>
      </c>
      <c r="K188" s="52">
        <f t="shared" si="42"/>
        <v>0</v>
      </c>
      <c r="L188" s="51" t="str">
        <f>VLOOKUP($A188,Raw!$B$2:$DG$512,MATCH(NDPMS!L$1,Raw!$B$1:$DG$1,0),0)</f>
        <v>0</v>
      </c>
      <c r="M188" s="52">
        <f t="shared" si="43"/>
        <v>0</v>
      </c>
      <c r="N188" s="51" t="str">
        <f>VLOOKUP($A188,Raw!$B$2:$DG$512,MATCH(NDPMS!N$1,Raw!$B$1:$DG$1,0),0)</f>
        <v>1</v>
      </c>
      <c r="O188" s="13"/>
      <c r="P188" s="48" t="str">
        <f>VLOOKUP($A188,Raw!$B$2:$DG$512,MATCH(NDPMS!P$1,Raw!$B$1:$DG$1,0),0)</f>
        <v>0</v>
      </c>
      <c r="Q188" s="49">
        <f t="shared" si="44"/>
        <v>0</v>
      </c>
      <c r="R188" s="48" t="str">
        <f>VLOOKUP($A188,Raw!$B$2:$DG$512,MATCH(NDPMS!R$1,Raw!$B$1:$DG$1,0),0)</f>
        <v>0</v>
      </c>
      <c r="S188" s="49">
        <f t="shared" si="45"/>
        <v>0</v>
      </c>
      <c r="T188" s="48" t="str">
        <f>VLOOKUP($A188,Raw!$B$2:$DG$512,MATCH(NDPMS!T$1,Raw!$B$1:$DG$1,0),0)</f>
        <v>6.21</v>
      </c>
      <c r="U188" s="49">
        <f t="shared" si="46"/>
        <v>1</v>
      </c>
      <c r="V188" s="48" t="str">
        <f>VLOOKUP($A188,Raw!$B$2:$DG$512,MATCH(NDPMS!V$1,Raw!$B$1:$DG$1,0),0)</f>
        <v>0</v>
      </c>
      <c r="W188" s="50">
        <f t="shared" si="47"/>
        <v>0</v>
      </c>
      <c r="X188" s="48" t="str">
        <f>VLOOKUP($A188,Raw!$B$2:$DG$512,MATCH(NDPMS!X$1,Raw!$B$1:$DG$1,0),0)</f>
        <v>0</v>
      </c>
      <c r="Y188" s="49">
        <f t="shared" si="48"/>
        <v>0</v>
      </c>
      <c r="Z188" s="48" t="str">
        <f>VLOOKUP($A188,Raw!$B$2:$DG$512,MATCH(NDPMS!Z$1,Raw!$B$1:$DG$1,0),0)</f>
        <v>0</v>
      </c>
      <c r="AA188" s="49">
        <f t="shared" si="49"/>
        <v>0</v>
      </c>
      <c r="AB188" s="48" t="str">
        <f>VLOOKUP($A188,Raw!$B$2:$DG$512,MATCH(NDPMS!AB$1,Raw!$B$1:$DG$1,0),0)</f>
        <v>6.21</v>
      </c>
      <c r="AC188" s="13"/>
      <c r="AD188" s="47" t="e">
        <f t="shared" si="50"/>
        <v>#DIV/0!</v>
      </c>
      <c r="AE188" s="47" t="e">
        <f t="shared" si="51"/>
        <v>#DIV/0!</v>
      </c>
      <c r="AF188" s="47">
        <f t="shared" si="52"/>
        <v>6.21</v>
      </c>
      <c r="AG188" s="47" t="e">
        <f t="shared" si="53"/>
        <v>#DIV/0!</v>
      </c>
      <c r="AH188" s="47" t="e">
        <f t="shared" si="54"/>
        <v>#DIV/0!</v>
      </c>
      <c r="AI188" s="47" t="e">
        <f t="shared" si="55"/>
        <v>#DIV/0!</v>
      </c>
      <c r="AJ188" s="47">
        <f t="shared" si="56"/>
        <v>6.21</v>
      </c>
    </row>
    <row r="189" spans="1:36" x14ac:dyDescent="0.3">
      <c r="A189" s="13" t="s">
        <v>3388</v>
      </c>
      <c r="B189" s="51" t="str">
        <f>VLOOKUP($A189,Raw!$B$2:$DG$512,MATCH(NDPMS!B$1,Raw!$B$1:$DG$1,0),0)</f>
        <v>0</v>
      </c>
      <c r="C189" s="52" t="e">
        <f t="shared" si="38"/>
        <v>#DIV/0!</v>
      </c>
      <c r="D189" s="51" t="str">
        <f>VLOOKUP($A189,Raw!$B$2:$DG$512,MATCH(NDPMS!D$1,Raw!$B$1:$DG$1,0),0)</f>
        <v>0</v>
      </c>
      <c r="E189" s="52" t="e">
        <f t="shared" si="39"/>
        <v>#DIV/0!</v>
      </c>
      <c r="F189" s="51" t="str">
        <f>VLOOKUP($A189,Raw!$B$2:$DG$512,MATCH(NDPMS!F$1,Raw!$B$1:$DG$1,0),0)</f>
        <v>0</v>
      </c>
      <c r="G189" s="52" t="e">
        <f t="shared" si="40"/>
        <v>#DIV/0!</v>
      </c>
      <c r="H189" s="51" t="str">
        <f>VLOOKUP($A189,Raw!$B$2:$DG$512,MATCH(NDPMS!H$1,Raw!$B$1:$DG$1,0),0)</f>
        <v>0</v>
      </c>
      <c r="I189" s="52" t="e">
        <f t="shared" si="41"/>
        <v>#DIV/0!</v>
      </c>
      <c r="J189" s="51" t="str">
        <f>VLOOKUP($A189,Raw!$B$2:$DG$512,MATCH(NDPMS!J$1,Raw!$B$1:$DG$1,0),0)</f>
        <v>0</v>
      </c>
      <c r="K189" s="52" t="e">
        <f t="shared" si="42"/>
        <v>#DIV/0!</v>
      </c>
      <c r="L189" s="51" t="str">
        <f>VLOOKUP($A189,Raw!$B$2:$DG$512,MATCH(NDPMS!L$1,Raw!$B$1:$DG$1,0),0)</f>
        <v>0</v>
      </c>
      <c r="M189" s="52" t="e">
        <f t="shared" si="43"/>
        <v>#DIV/0!</v>
      </c>
      <c r="N189" s="51" t="str">
        <f>VLOOKUP($A189,Raw!$B$2:$DG$512,MATCH(NDPMS!N$1,Raw!$B$1:$DG$1,0),0)</f>
        <v>0</v>
      </c>
      <c r="O189" s="13"/>
      <c r="P189" s="48" t="str">
        <f>VLOOKUP($A189,Raw!$B$2:$DG$512,MATCH(NDPMS!P$1,Raw!$B$1:$DG$1,0),0)</f>
        <v>0</v>
      </c>
      <c r="Q189" s="49" t="e">
        <f t="shared" si="44"/>
        <v>#DIV/0!</v>
      </c>
      <c r="R189" s="48" t="str">
        <f>VLOOKUP($A189,Raw!$B$2:$DG$512,MATCH(NDPMS!R$1,Raw!$B$1:$DG$1,0),0)</f>
        <v>0</v>
      </c>
      <c r="S189" s="49" t="e">
        <f t="shared" si="45"/>
        <v>#DIV/0!</v>
      </c>
      <c r="T189" s="48" t="str">
        <f>VLOOKUP($A189,Raw!$B$2:$DG$512,MATCH(NDPMS!T$1,Raw!$B$1:$DG$1,0),0)</f>
        <v>0</v>
      </c>
      <c r="U189" s="49" t="e">
        <f t="shared" si="46"/>
        <v>#DIV/0!</v>
      </c>
      <c r="V189" s="48" t="str">
        <f>VLOOKUP($A189,Raw!$B$2:$DG$512,MATCH(NDPMS!V$1,Raw!$B$1:$DG$1,0),0)</f>
        <v>0</v>
      </c>
      <c r="W189" s="50" t="e">
        <f t="shared" si="47"/>
        <v>#DIV/0!</v>
      </c>
      <c r="X189" s="48" t="str">
        <f>VLOOKUP($A189,Raw!$B$2:$DG$512,MATCH(NDPMS!X$1,Raw!$B$1:$DG$1,0),0)</f>
        <v>0</v>
      </c>
      <c r="Y189" s="49" t="e">
        <f t="shared" si="48"/>
        <v>#DIV/0!</v>
      </c>
      <c r="Z189" s="48" t="str">
        <f>VLOOKUP($A189,Raw!$B$2:$DG$512,MATCH(NDPMS!Z$1,Raw!$B$1:$DG$1,0),0)</f>
        <v>0</v>
      </c>
      <c r="AA189" s="49" t="e">
        <f t="shared" si="49"/>
        <v>#DIV/0!</v>
      </c>
      <c r="AB189" s="48" t="str">
        <f>VLOOKUP($A189,Raw!$B$2:$DG$512,MATCH(NDPMS!AB$1,Raw!$B$1:$DG$1,0),0)</f>
        <v>0</v>
      </c>
      <c r="AC189" s="13"/>
      <c r="AD189" s="47" t="e">
        <f t="shared" si="50"/>
        <v>#DIV/0!</v>
      </c>
      <c r="AE189" s="47" t="e">
        <f t="shared" si="51"/>
        <v>#DIV/0!</v>
      </c>
      <c r="AF189" s="47" t="e">
        <f t="shared" si="52"/>
        <v>#DIV/0!</v>
      </c>
      <c r="AG189" s="47" t="e">
        <f t="shared" si="53"/>
        <v>#DIV/0!</v>
      </c>
      <c r="AH189" s="47" t="e">
        <f t="shared" si="54"/>
        <v>#DIV/0!</v>
      </c>
      <c r="AI189" s="47" t="e">
        <f t="shared" si="55"/>
        <v>#DIV/0!</v>
      </c>
      <c r="AJ189" s="47" t="e">
        <f t="shared" si="56"/>
        <v>#DIV/0!</v>
      </c>
    </row>
    <row r="190" spans="1:36" x14ac:dyDescent="0.3">
      <c r="A190" s="13" t="s">
        <v>3403</v>
      </c>
      <c r="B190" s="51" t="str">
        <f>VLOOKUP($A190,Raw!$B$2:$DG$512,MATCH(NDPMS!B$1,Raw!$B$1:$DG$1,0),0)</f>
        <v>0</v>
      </c>
      <c r="C190" s="52" t="e">
        <f t="shared" si="38"/>
        <v>#DIV/0!</v>
      </c>
      <c r="D190" s="51" t="str">
        <f>VLOOKUP($A190,Raw!$B$2:$DG$512,MATCH(NDPMS!D$1,Raw!$B$1:$DG$1,0),0)</f>
        <v>0</v>
      </c>
      <c r="E190" s="52" t="e">
        <f t="shared" si="39"/>
        <v>#DIV/0!</v>
      </c>
      <c r="F190" s="51" t="str">
        <f>VLOOKUP($A190,Raw!$B$2:$DG$512,MATCH(NDPMS!F$1,Raw!$B$1:$DG$1,0),0)</f>
        <v>0</v>
      </c>
      <c r="G190" s="52" t="e">
        <f t="shared" si="40"/>
        <v>#DIV/0!</v>
      </c>
      <c r="H190" s="51" t="str">
        <f>VLOOKUP($A190,Raw!$B$2:$DG$512,MATCH(NDPMS!H$1,Raw!$B$1:$DG$1,0),0)</f>
        <v>0</v>
      </c>
      <c r="I190" s="52" t="e">
        <f t="shared" si="41"/>
        <v>#DIV/0!</v>
      </c>
      <c r="J190" s="51" t="str">
        <f>VLOOKUP($A190,Raw!$B$2:$DG$512,MATCH(NDPMS!J$1,Raw!$B$1:$DG$1,0),0)</f>
        <v>0</v>
      </c>
      <c r="K190" s="52" t="e">
        <f t="shared" si="42"/>
        <v>#DIV/0!</v>
      </c>
      <c r="L190" s="51" t="str">
        <f>VLOOKUP($A190,Raw!$B$2:$DG$512,MATCH(NDPMS!L$1,Raw!$B$1:$DG$1,0),0)</f>
        <v>0</v>
      </c>
      <c r="M190" s="52" t="e">
        <f t="shared" si="43"/>
        <v>#DIV/0!</v>
      </c>
      <c r="N190" s="51" t="str">
        <f>VLOOKUP($A190,Raw!$B$2:$DG$512,MATCH(NDPMS!N$1,Raw!$B$1:$DG$1,0),0)</f>
        <v>0</v>
      </c>
      <c r="O190" s="13"/>
      <c r="P190" s="48" t="str">
        <f>VLOOKUP($A190,Raw!$B$2:$DG$512,MATCH(NDPMS!P$1,Raw!$B$1:$DG$1,0),0)</f>
        <v>0</v>
      </c>
      <c r="Q190" s="49" t="e">
        <f t="shared" si="44"/>
        <v>#DIV/0!</v>
      </c>
      <c r="R190" s="48" t="str">
        <f>VLOOKUP($A190,Raw!$B$2:$DG$512,MATCH(NDPMS!R$1,Raw!$B$1:$DG$1,0),0)</f>
        <v>0</v>
      </c>
      <c r="S190" s="49" t="e">
        <f t="shared" si="45"/>
        <v>#DIV/0!</v>
      </c>
      <c r="T190" s="48" t="str">
        <f>VLOOKUP($A190,Raw!$B$2:$DG$512,MATCH(NDPMS!T$1,Raw!$B$1:$DG$1,0),0)</f>
        <v>0</v>
      </c>
      <c r="U190" s="49" t="e">
        <f t="shared" si="46"/>
        <v>#DIV/0!</v>
      </c>
      <c r="V190" s="48" t="str">
        <f>VLOOKUP($A190,Raw!$B$2:$DG$512,MATCH(NDPMS!V$1,Raw!$B$1:$DG$1,0),0)</f>
        <v>0</v>
      </c>
      <c r="W190" s="50" t="e">
        <f t="shared" si="47"/>
        <v>#DIV/0!</v>
      </c>
      <c r="X190" s="48" t="str">
        <f>VLOOKUP($A190,Raw!$B$2:$DG$512,MATCH(NDPMS!X$1,Raw!$B$1:$DG$1,0),0)</f>
        <v>0</v>
      </c>
      <c r="Y190" s="49" t="e">
        <f t="shared" si="48"/>
        <v>#DIV/0!</v>
      </c>
      <c r="Z190" s="48" t="str">
        <f>VLOOKUP($A190,Raw!$B$2:$DG$512,MATCH(NDPMS!Z$1,Raw!$B$1:$DG$1,0),0)</f>
        <v>0</v>
      </c>
      <c r="AA190" s="49" t="e">
        <f t="shared" si="49"/>
        <v>#DIV/0!</v>
      </c>
      <c r="AB190" s="48" t="str">
        <f>VLOOKUP($A190,Raw!$B$2:$DG$512,MATCH(NDPMS!AB$1,Raw!$B$1:$DG$1,0),0)</f>
        <v>0</v>
      </c>
      <c r="AC190" s="13"/>
      <c r="AD190" s="47" t="e">
        <f t="shared" si="50"/>
        <v>#DIV/0!</v>
      </c>
      <c r="AE190" s="47" t="e">
        <f t="shared" si="51"/>
        <v>#DIV/0!</v>
      </c>
      <c r="AF190" s="47" t="e">
        <f t="shared" si="52"/>
        <v>#DIV/0!</v>
      </c>
      <c r="AG190" s="47" t="e">
        <f t="shared" si="53"/>
        <v>#DIV/0!</v>
      </c>
      <c r="AH190" s="47" t="e">
        <f t="shared" si="54"/>
        <v>#DIV/0!</v>
      </c>
      <c r="AI190" s="47" t="e">
        <f t="shared" si="55"/>
        <v>#DIV/0!</v>
      </c>
      <c r="AJ190" s="47" t="e">
        <f t="shared" si="56"/>
        <v>#DIV/0!</v>
      </c>
    </row>
    <row r="191" spans="1:36" x14ac:dyDescent="0.3">
      <c r="A191" s="13" t="s">
        <v>3410</v>
      </c>
      <c r="B191" s="51" t="str">
        <f>VLOOKUP($A191,Raw!$B$2:$DG$512,MATCH(NDPMS!B$1,Raw!$B$1:$DG$1,0),0)</f>
        <v>0</v>
      </c>
      <c r="C191" s="52" t="e">
        <f t="shared" si="38"/>
        <v>#DIV/0!</v>
      </c>
      <c r="D191" s="51" t="str">
        <f>VLOOKUP($A191,Raw!$B$2:$DG$512,MATCH(NDPMS!D$1,Raw!$B$1:$DG$1,0),0)</f>
        <v>0</v>
      </c>
      <c r="E191" s="52" t="e">
        <f t="shared" si="39"/>
        <v>#DIV/0!</v>
      </c>
      <c r="F191" s="51" t="str">
        <f>VLOOKUP($A191,Raw!$B$2:$DG$512,MATCH(NDPMS!F$1,Raw!$B$1:$DG$1,0),0)</f>
        <v>0</v>
      </c>
      <c r="G191" s="52" t="e">
        <f t="shared" si="40"/>
        <v>#DIV/0!</v>
      </c>
      <c r="H191" s="51" t="str">
        <f>VLOOKUP($A191,Raw!$B$2:$DG$512,MATCH(NDPMS!H$1,Raw!$B$1:$DG$1,0),0)</f>
        <v>0</v>
      </c>
      <c r="I191" s="52" t="e">
        <f t="shared" si="41"/>
        <v>#DIV/0!</v>
      </c>
      <c r="J191" s="51" t="str">
        <f>VLOOKUP($A191,Raw!$B$2:$DG$512,MATCH(NDPMS!J$1,Raw!$B$1:$DG$1,0),0)</f>
        <v>0</v>
      </c>
      <c r="K191" s="52" t="e">
        <f t="shared" si="42"/>
        <v>#DIV/0!</v>
      </c>
      <c r="L191" s="51" t="str">
        <f>VLOOKUP($A191,Raw!$B$2:$DG$512,MATCH(NDPMS!L$1,Raw!$B$1:$DG$1,0),0)</f>
        <v>0</v>
      </c>
      <c r="M191" s="52" t="e">
        <f t="shared" si="43"/>
        <v>#DIV/0!</v>
      </c>
      <c r="N191" s="51" t="str">
        <f>VLOOKUP($A191,Raw!$B$2:$DG$512,MATCH(NDPMS!N$1,Raw!$B$1:$DG$1,0),0)</f>
        <v>0</v>
      </c>
      <c r="O191" s="13"/>
      <c r="P191" s="48" t="str">
        <f>VLOOKUP($A191,Raw!$B$2:$DG$512,MATCH(NDPMS!P$1,Raw!$B$1:$DG$1,0),0)</f>
        <v>0</v>
      </c>
      <c r="Q191" s="49" t="e">
        <f t="shared" si="44"/>
        <v>#DIV/0!</v>
      </c>
      <c r="R191" s="48" t="str">
        <f>VLOOKUP($A191,Raw!$B$2:$DG$512,MATCH(NDPMS!R$1,Raw!$B$1:$DG$1,0),0)</f>
        <v>0</v>
      </c>
      <c r="S191" s="49" t="e">
        <f t="shared" si="45"/>
        <v>#DIV/0!</v>
      </c>
      <c r="T191" s="48" t="str">
        <f>VLOOKUP($A191,Raw!$B$2:$DG$512,MATCH(NDPMS!T$1,Raw!$B$1:$DG$1,0),0)</f>
        <v>0</v>
      </c>
      <c r="U191" s="49" t="e">
        <f t="shared" si="46"/>
        <v>#DIV/0!</v>
      </c>
      <c r="V191" s="48" t="str">
        <f>VLOOKUP($A191,Raw!$B$2:$DG$512,MATCH(NDPMS!V$1,Raw!$B$1:$DG$1,0),0)</f>
        <v>0</v>
      </c>
      <c r="W191" s="50" t="e">
        <f t="shared" si="47"/>
        <v>#DIV/0!</v>
      </c>
      <c r="X191" s="48" t="str">
        <f>VLOOKUP($A191,Raw!$B$2:$DG$512,MATCH(NDPMS!X$1,Raw!$B$1:$DG$1,0),0)</f>
        <v>0</v>
      </c>
      <c r="Y191" s="49" t="e">
        <f t="shared" si="48"/>
        <v>#DIV/0!</v>
      </c>
      <c r="Z191" s="48" t="str">
        <f>VLOOKUP($A191,Raw!$B$2:$DG$512,MATCH(NDPMS!Z$1,Raw!$B$1:$DG$1,0),0)</f>
        <v>0</v>
      </c>
      <c r="AA191" s="49" t="e">
        <f t="shared" si="49"/>
        <v>#DIV/0!</v>
      </c>
      <c r="AB191" s="48" t="str">
        <f>VLOOKUP($A191,Raw!$B$2:$DG$512,MATCH(NDPMS!AB$1,Raw!$B$1:$DG$1,0),0)</f>
        <v>0</v>
      </c>
      <c r="AC191" s="13"/>
      <c r="AD191" s="47" t="e">
        <f t="shared" si="50"/>
        <v>#DIV/0!</v>
      </c>
      <c r="AE191" s="47" t="e">
        <f t="shared" si="51"/>
        <v>#DIV/0!</v>
      </c>
      <c r="AF191" s="47" t="e">
        <f t="shared" si="52"/>
        <v>#DIV/0!</v>
      </c>
      <c r="AG191" s="47" t="e">
        <f t="shared" si="53"/>
        <v>#DIV/0!</v>
      </c>
      <c r="AH191" s="47" t="e">
        <f t="shared" si="54"/>
        <v>#DIV/0!</v>
      </c>
      <c r="AI191" s="47" t="e">
        <f t="shared" si="55"/>
        <v>#DIV/0!</v>
      </c>
      <c r="AJ191" s="47" t="e">
        <f t="shared" si="56"/>
        <v>#DIV/0!</v>
      </c>
    </row>
    <row r="192" spans="1:36" x14ac:dyDescent="0.3">
      <c r="A192" s="13" t="s">
        <v>3432</v>
      </c>
      <c r="B192" s="51" t="str">
        <f>VLOOKUP($A192,Raw!$B$2:$DG$512,MATCH(NDPMS!B$1,Raw!$B$1:$DG$1,0),0)</f>
        <v>0</v>
      </c>
      <c r="C192" s="52">
        <f t="shared" si="38"/>
        <v>0</v>
      </c>
      <c r="D192" s="51" t="str">
        <f>VLOOKUP($A192,Raw!$B$2:$DG$512,MATCH(NDPMS!D$1,Raw!$B$1:$DG$1,0),0)</f>
        <v>15</v>
      </c>
      <c r="E192" s="52">
        <f t="shared" si="39"/>
        <v>0.27272727272727271</v>
      </c>
      <c r="F192" s="51" t="str">
        <f>VLOOKUP($A192,Raw!$B$2:$DG$512,MATCH(NDPMS!F$1,Raw!$B$1:$DG$1,0),0)</f>
        <v>37</v>
      </c>
      <c r="G192" s="52">
        <f t="shared" si="40"/>
        <v>0.67272727272727273</v>
      </c>
      <c r="H192" s="51" t="str">
        <f>VLOOKUP($A192,Raw!$B$2:$DG$512,MATCH(NDPMS!H$1,Raw!$B$1:$DG$1,0),0)</f>
        <v>3</v>
      </c>
      <c r="I192" s="52">
        <f t="shared" si="41"/>
        <v>5.4545454545454543E-2</v>
      </c>
      <c r="J192" s="51" t="str">
        <f>VLOOKUP($A192,Raw!$B$2:$DG$512,MATCH(NDPMS!J$1,Raw!$B$1:$DG$1,0),0)</f>
        <v>0</v>
      </c>
      <c r="K192" s="52">
        <f t="shared" si="42"/>
        <v>0</v>
      </c>
      <c r="L192" s="51" t="str">
        <f>VLOOKUP($A192,Raw!$B$2:$DG$512,MATCH(NDPMS!L$1,Raw!$B$1:$DG$1,0),0)</f>
        <v>0</v>
      </c>
      <c r="M192" s="52">
        <f t="shared" si="43"/>
        <v>0</v>
      </c>
      <c r="N192" s="51" t="str">
        <f>VLOOKUP($A192,Raw!$B$2:$DG$512,MATCH(NDPMS!N$1,Raw!$B$1:$DG$1,0),0)</f>
        <v>55</v>
      </c>
      <c r="O192" s="13"/>
      <c r="P192" s="48" t="str">
        <f>VLOOKUP($A192,Raw!$B$2:$DG$512,MATCH(NDPMS!P$1,Raw!$B$1:$DG$1,0),0)</f>
        <v>0</v>
      </c>
      <c r="Q192" s="49">
        <f t="shared" si="44"/>
        <v>0</v>
      </c>
      <c r="R192" s="48" t="str">
        <f>VLOOKUP($A192,Raw!$B$2:$DG$512,MATCH(NDPMS!R$1,Raw!$B$1:$DG$1,0),0)</f>
        <v>381.21</v>
      </c>
      <c r="S192" s="49">
        <f t="shared" si="45"/>
        <v>0.61518227443639362</v>
      </c>
      <c r="T192" s="48" t="str">
        <f>VLOOKUP($A192,Raw!$B$2:$DG$512,MATCH(NDPMS!T$1,Raw!$B$1:$DG$1,0),0)</f>
        <v>221.8</v>
      </c>
      <c r="U192" s="49">
        <f t="shared" si="46"/>
        <v>0.35793244791582624</v>
      </c>
      <c r="V192" s="48" t="str">
        <f>VLOOKUP($A192,Raw!$B$2:$DG$512,MATCH(NDPMS!V$1,Raw!$B$1:$DG$1,0),0)</f>
        <v>16.66</v>
      </c>
      <c r="W192" s="50">
        <f t="shared" si="47"/>
        <v>2.6885277647780273E-2</v>
      </c>
      <c r="X192" s="48" t="str">
        <f>VLOOKUP($A192,Raw!$B$2:$DG$512,MATCH(NDPMS!X$1,Raw!$B$1:$DG$1,0),0)</f>
        <v>0</v>
      </c>
      <c r="Y192" s="49">
        <f t="shared" si="48"/>
        <v>0</v>
      </c>
      <c r="Z192" s="48" t="str">
        <f>VLOOKUP($A192,Raw!$B$2:$DG$512,MATCH(NDPMS!Z$1,Raw!$B$1:$DG$1,0),0)</f>
        <v>0</v>
      </c>
      <c r="AA192" s="49">
        <f t="shared" si="49"/>
        <v>0</v>
      </c>
      <c r="AB192" s="48" t="str">
        <f>VLOOKUP($A192,Raw!$B$2:$DG$512,MATCH(NDPMS!AB$1,Raw!$B$1:$DG$1,0),0)</f>
        <v>619.67</v>
      </c>
      <c r="AC192" s="13"/>
      <c r="AD192" s="47" t="e">
        <f t="shared" si="50"/>
        <v>#DIV/0!</v>
      </c>
      <c r="AE192" s="47">
        <f t="shared" si="51"/>
        <v>25.413999999999998</v>
      </c>
      <c r="AF192" s="47">
        <f t="shared" si="52"/>
        <v>5.9945945945945951</v>
      </c>
      <c r="AG192" s="47">
        <f t="shared" si="53"/>
        <v>5.5533333333333337</v>
      </c>
      <c r="AH192" s="47" t="e">
        <f t="shared" si="54"/>
        <v>#DIV/0!</v>
      </c>
      <c r="AI192" s="47" t="e">
        <f t="shared" si="55"/>
        <v>#DIV/0!</v>
      </c>
      <c r="AJ192" s="47">
        <f t="shared" si="56"/>
        <v>11.266727272727271</v>
      </c>
    </row>
    <row r="193" spans="1:36" x14ac:dyDescent="0.3">
      <c r="A193" s="13" t="s">
        <v>3468</v>
      </c>
      <c r="B193" s="51" t="str">
        <f>VLOOKUP($A193,Raw!$B$2:$DG$512,MATCH(NDPMS!B$1,Raw!$B$1:$DG$1,0),0)</f>
        <v>0</v>
      </c>
      <c r="C193" s="52" t="e">
        <f t="shared" si="38"/>
        <v>#DIV/0!</v>
      </c>
      <c r="D193" s="51" t="str">
        <f>VLOOKUP($A193,Raw!$B$2:$DG$512,MATCH(NDPMS!D$1,Raw!$B$1:$DG$1,0),0)</f>
        <v>0</v>
      </c>
      <c r="E193" s="52" t="e">
        <f t="shared" si="39"/>
        <v>#DIV/0!</v>
      </c>
      <c r="F193" s="51" t="str">
        <f>VLOOKUP($A193,Raw!$B$2:$DG$512,MATCH(NDPMS!F$1,Raw!$B$1:$DG$1,0),0)</f>
        <v>0</v>
      </c>
      <c r="G193" s="52" t="e">
        <f t="shared" si="40"/>
        <v>#DIV/0!</v>
      </c>
      <c r="H193" s="51" t="str">
        <f>VLOOKUP($A193,Raw!$B$2:$DG$512,MATCH(NDPMS!H$1,Raw!$B$1:$DG$1,0),0)</f>
        <v>0</v>
      </c>
      <c r="I193" s="52" t="e">
        <f t="shared" si="41"/>
        <v>#DIV/0!</v>
      </c>
      <c r="J193" s="51" t="str">
        <f>VLOOKUP($A193,Raw!$B$2:$DG$512,MATCH(NDPMS!J$1,Raw!$B$1:$DG$1,0),0)</f>
        <v>0</v>
      </c>
      <c r="K193" s="52" t="e">
        <f t="shared" si="42"/>
        <v>#DIV/0!</v>
      </c>
      <c r="L193" s="51" t="str">
        <f>VLOOKUP($A193,Raw!$B$2:$DG$512,MATCH(NDPMS!L$1,Raw!$B$1:$DG$1,0),0)</f>
        <v>0</v>
      </c>
      <c r="M193" s="52" t="e">
        <f t="shared" si="43"/>
        <v>#DIV/0!</v>
      </c>
      <c r="N193" s="51" t="str">
        <f>VLOOKUP($A193,Raw!$B$2:$DG$512,MATCH(NDPMS!N$1,Raw!$B$1:$DG$1,0),0)</f>
        <v>0</v>
      </c>
      <c r="O193" s="13"/>
      <c r="P193" s="48" t="str">
        <f>VLOOKUP($A193,Raw!$B$2:$DG$512,MATCH(NDPMS!P$1,Raw!$B$1:$DG$1,0),0)</f>
        <v>0</v>
      </c>
      <c r="Q193" s="49" t="e">
        <f t="shared" si="44"/>
        <v>#DIV/0!</v>
      </c>
      <c r="R193" s="48" t="str">
        <f>VLOOKUP($A193,Raw!$B$2:$DG$512,MATCH(NDPMS!R$1,Raw!$B$1:$DG$1,0),0)</f>
        <v>0</v>
      </c>
      <c r="S193" s="49" t="e">
        <f t="shared" si="45"/>
        <v>#DIV/0!</v>
      </c>
      <c r="T193" s="48" t="str">
        <f>VLOOKUP($A193,Raw!$B$2:$DG$512,MATCH(NDPMS!T$1,Raw!$B$1:$DG$1,0),0)</f>
        <v>0</v>
      </c>
      <c r="U193" s="49" t="e">
        <f t="shared" si="46"/>
        <v>#DIV/0!</v>
      </c>
      <c r="V193" s="48" t="str">
        <f>VLOOKUP($A193,Raw!$B$2:$DG$512,MATCH(NDPMS!V$1,Raw!$B$1:$DG$1,0),0)</f>
        <v>0</v>
      </c>
      <c r="W193" s="50" t="e">
        <f t="shared" si="47"/>
        <v>#DIV/0!</v>
      </c>
      <c r="X193" s="48" t="str">
        <f>VLOOKUP($A193,Raw!$B$2:$DG$512,MATCH(NDPMS!X$1,Raw!$B$1:$DG$1,0),0)</f>
        <v>0</v>
      </c>
      <c r="Y193" s="49" t="e">
        <f t="shared" si="48"/>
        <v>#DIV/0!</v>
      </c>
      <c r="Z193" s="48" t="str">
        <f>VLOOKUP($A193,Raw!$B$2:$DG$512,MATCH(NDPMS!Z$1,Raw!$B$1:$DG$1,0),0)</f>
        <v>0</v>
      </c>
      <c r="AA193" s="49" t="e">
        <f t="shared" si="49"/>
        <v>#DIV/0!</v>
      </c>
      <c r="AB193" s="48" t="str">
        <f>VLOOKUP($A193,Raw!$B$2:$DG$512,MATCH(NDPMS!AB$1,Raw!$B$1:$DG$1,0),0)</f>
        <v>0</v>
      </c>
      <c r="AC193" s="13"/>
      <c r="AD193" s="47" t="e">
        <f t="shared" si="50"/>
        <v>#DIV/0!</v>
      </c>
      <c r="AE193" s="47" t="e">
        <f t="shared" si="51"/>
        <v>#DIV/0!</v>
      </c>
      <c r="AF193" s="47" t="e">
        <f t="shared" si="52"/>
        <v>#DIV/0!</v>
      </c>
      <c r="AG193" s="47" t="e">
        <f t="shared" si="53"/>
        <v>#DIV/0!</v>
      </c>
      <c r="AH193" s="47" t="e">
        <f t="shared" si="54"/>
        <v>#DIV/0!</v>
      </c>
      <c r="AI193" s="47" t="e">
        <f t="shared" si="55"/>
        <v>#DIV/0!</v>
      </c>
      <c r="AJ193" s="47" t="e">
        <f t="shared" si="56"/>
        <v>#DIV/0!</v>
      </c>
    </row>
    <row r="194" spans="1:36" x14ac:dyDescent="0.3">
      <c r="A194" s="13" t="s">
        <v>3473</v>
      </c>
      <c r="B194" s="51" t="str">
        <f>VLOOKUP($A194,Raw!$B$2:$DG$512,MATCH(NDPMS!B$1,Raw!$B$1:$DG$1,0),0)</f>
        <v>0</v>
      </c>
      <c r="C194" s="52" t="e">
        <f t="shared" si="38"/>
        <v>#DIV/0!</v>
      </c>
      <c r="D194" s="51" t="str">
        <f>VLOOKUP($A194,Raw!$B$2:$DG$512,MATCH(NDPMS!D$1,Raw!$B$1:$DG$1,0),0)</f>
        <v>0</v>
      </c>
      <c r="E194" s="52" t="e">
        <f t="shared" si="39"/>
        <v>#DIV/0!</v>
      </c>
      <c r="F194" s="51" t="str">
        <f>VLOOKUP($A194,Raw!$B$2:$DG$512,MATCH(NDPMS!F$1,Raw!$B$1:$DG$1,0),0)</f>
        <v>0</v>
      </c>
      <c r="G194" s="52" t="e">
        <f t="shared" si="40"/>
        <v>#DIV/0!</v>
      </c>
      <c r="H194" s="51" t="str">
        <f>VLOOKUP($A194,Raw!$B$2:$DG$512,MATCH(NDPMS!H$1,Raw!$B$1:$DG$1,0),0)</f>
        <v>0</v>
      </c>
      <c r="I194" s="52" t="e">
        <f t="shared" si="41"/>
        <v>#DIV/0!</v>
      </c>
      <c r="J194" s="51" t="str">
        <f>VLOOKUP($A194,Raw!$B$2:$DG$512,MATCH(NDPMS!J$1,Raw!$B$1:$DG$1,0),0)</f>
        <v>0</v>
      </c>
      <c r="K194" s="52" t="e">
        <f t="shared" si="42"/>
        <v>#DIV/0!</v>
      </c>
      <c r="L194" s="51" t="str">
        <f>VLOOKUP($A194,Raw!$B$2:$DG$512,MATCH(NDPMS!L$1,Raw!$B$1:$DG$1,0),0)</f>
        <v>0</v>
      </c>
      <c r="M194" s="52" t="e">
        <f t="shared" si="43"/>
        <v>#DIV/0!</v>
      </c>
      <c r="N194" s="51" t="str">
        <f>VLOOKUP($A194,Raw!$B$2:$DG$512,MATCH(NDPMS!N$1,Raw!$B$1:$DG$1,0),0)</f>
        <v>0</v>
      </c>
      <c r="O194" s="13"/>
      <c r="P194" s="48" t="str">
        <f>VLOOKUP($A194,Raw!$B$2:$DG$512,MATCH(NDPMS!P$1,Raw!$B$1:$DG$1,0),0)</f>
        <v>0</v>
      </c>
      <c r="Q194" s="49" t="e">
        <f t="shared" si="44"/>
        <v>#DIV/0!</v>
      </c>
      <c r="R194" s="48" t="str">
        <f>VLOOKUP($A194,Raw!$B$2:$DG$512,MATCH(NDPMS!R$1,Raw!$B$1:$DG$1,0),0)</f>
        <v>0</v>
      </c>
      <c r="S194" s="49" t="e">
        <f t="shared" si="45"/>
        <v>#DIV/0!</v>
      </c>
      <c r="T194" s="48" t="str">
        <f>VLOOKUP($A194,Raw!$B$2:$DG$512,MATCH(NDPMS!T$1,Raw!$B$1:$DG$1,0),0)</f>
        <v>0</v>
      </c>
      <c r="U194" s="49" t="e">
        <f t="shared" si="46"/>
        <v>#DIV/0!</v>
      </c>
      <c r="V194" s="48" t="str">
        <f>VLOOKUP($A194,Raw!$B$2:$DG$512,MATCH(NDPMS!V$1,Raw!$B$1:$DG$1,0),0)</f>
        <v>0</v>
      </c>
      <c r="W194" s="50" t="e">
        <f t="shared" si="47"/>
        <v>#DIV/0!</v>
      </c>
      <c r="X194" s="48" t="str">
        <f>VLOOKUP($A194,Raw!$B$2:$DG$512,MATCH(NDPMS!X$1,Raw!$B$1:$DG$1,0),0)</f>
        <v>0</v>
      </c>
      <c r="Y194" s="49" t="e">
        <f t="shared" si="48"/>
        <v>#DIV/0!</v>
      </c>
      <c r="Z194" s="48" t="str">
        <f>VLOOKUP($A194,Raw!$B$2:$DG$512,MATCH(NDPMS!Z$1,Raw!$B$1:$DG$1,0),0)</f>
        <v>0</v>
      </c>
      <c r="AA194" s="49" t="e">
        <f t="shared" si="49"/>
        <v>#DIV/0!</v>
      </c>
      <c r="AB194" s="48" t="str">
        <f>VLOOKUP($A194,Raw!$B$2:$DG$512,MATCH(NDPMS!AB$1,Raw!$B$1:$DG$1,0),0)</f>
        <v>0</v>
      </c>
      <c r="AC194" s="13"/>
      <c r="AD194" s="47" t="e">
        <f t="shared" si="50"/>
        <v>#DIV/0!</v>
      </c>
      <c r="AE194" s="47" t="e">
        <f t="shared" si="51"/>
        <v>#DIV/0!</v>
      </c>
      <c r="AF194" s="47" t="e">
        <f t="shared" si="52"/>
        <v>#DIV/0!</v>
      </c>
      <c r="AG194" s="47" t="e">
        <f t="shared" si="53"/>
        <v>#DIV/0!</v>
      </c>
      <c r="AH194" s="47" t="e">
        <f t="shared" si="54"/>
        <v>#DIV/0!</v>
      </c>
      <c r="AI194" s="47" t="e">
        <f t="shared" si="55"/>
        <v>#DIV/0!</v>
      </c>
      <c r="AJ194" s="47" t="e">
        <f t="shared" si="56"/>
        <v>#DIV/0!</v>
      </c>
    </row>
    <row r="195" spans="1:36" x14ac:dyDescent="0.3">
      <c r="A195" s="13" t="s">
        <v>3491</v>
      </c>
      <c r="B195" s="51" t="str">
        <f>VLOOKUP($A195,Raw!$B$2:$DG$512,MATCH(NDPMS!B$1,Raw!$B$1:$DG$1,0),0)</f>
        <v>0</v>
      </c>
      <c r="C195" s="52">
        <f t="shared" ref="C195:C258" si="57">B195/$N195</f>
        <v>0</v>
      </c>
      <c r="D195" s="51" t="str">
        <f>VLOOKUP($A195,Raw!$B$2:$DG$512,MATCH(NDPMS!D$1,Raw!$B$1:$DG$1,0),0)</f>
        <v>48</v>
      </c>
      <c r="E195" s="52">
        <f t="shared" ref="E195:E258" si="58">D195/$N195</f>
        <v>0.17843866171003717</v>
      </c>
      <c r="F195" s="51" t="str">
        <f>VLOOKUP($A195,Raw!$B$2:$DG$512,MATCH(NDPMS!F$1,Raw!$B$1:$DG$1,0),0)</f>
        <v>212</v>
      </c>
      <c r="G195" s="52">
        <f t="shared" ref="G195:G258" si="59">F195/$N195</f>
        <v>0.78810408921933084</v>
      </c>
      <c r="H195" s="51" t="str">
        <f>VLOOKUP($A195,Raw!$B$2:$DG$512,MATCH(NDPMS!H$1,Raw!$B$1:$DG$1,0),0)</f>
        <v>9</v>
      </c>
      <c r="I195" s="52">
        <f t="shared" ref="I195:I258" si="60">H195/$N195</f>
        <v>3.3457249070631967E-2</v>
      </c>
      <c r="J195" s="51" t="str">
        <f>VLOOKUP($A195,Raw!$B$2:$DG$512,MATCH(NDPMS!J$1,Raw!$B$1:$DG$1,0),0)</f>
        <v>0</v>
      </c>
      <c r="K195" s="52">
        <f t="shared" ref="K195:K258" si="61">J195/$N195</f>
        <v>0</v>
      </c>
      <c r="L195" s="51" t="str">
        <f>VLOOKUP($A195,Raw!$B$2:$DG$512,MATCH(NDPMS!L$1,Raw!$B$1:$DG$1,0),0)</f>
        <v>0</v>
      </c>
      <c r="M195" s="52">
        <f t="shared" ref="M195:M258" si="62">L195/$N195</f>
        <v>0</v>
      </c>
      <c r="N195" s="51" t="str">
        <f>VLOOKUP($A195,Raw!$B$2:$DG$512,MATCH(NDPMS!N$1,Raw!$B$1:$DG$1,0),0)</f>
        <v>269</v>
      </c>
      <c r="O195" s="13"/>
      <c r="P195" s="48" t="str">
        <f>VLOOKUP($A195,Raw!$B$2:$DG$512,MATCH(NDPMS!P$1,Raw!$B$1:$DG$1,0),0)</f>
        <v>0</v>
      </c>
      <c r="Q195" s="49">
        <f t="shared" ref="Q195:Q258" si="63">P195/AB195</f>
        <v>0</v>
      </c>
      <c r="R195" s="48" t="str">
        <f>VLOOKUP($A195,Raw!$B$2:$DG$512,MATCH(NDPMS!R$1,Raw!$B$1:$DG$1,0),0)</f>
        <v>1258.76</v>
      </c>
      <c r="S195" s="49">
        <f t="shared" ref="S195:S258" si="64">R195/AB195</f>
        <v>0.30434971832007546</v>
      </c>
      <c r="T195" s="48" t="str">
        <f>VLOOKUP($A195,Raw!$B$2:$DG$512,MATCH(NDPMS!T$1,Raw!$B$1:$DG$1,0),0)</f>
        <v>2822.99</v>
      </c>
      <c r="U195" s="49">
        <f t="shared" ref="U195:U258" si="65">T195/AB195</f>
        <v>0.68255760535796317</v>
      </c>
      <c r="V195" s="48" t="str">
        <f>VLOOKUP($A195,Raw!$B$2:$DG$512,MATCH(NDPMS!V$1,Raw!$B$1:$DG$1,0),0)</f>
        <v>54.15</v>
      </c>
      <c r="W195" s="50">
        <f t="shared" ref="W195:W258" si="66">V195/AB195</f>
        <v>1.3092676321961363E-2</v>
      </c>
      <c r="X195" s="48" t="str">
        <f>VLOOKUP($A195,Raw!$B$2:$DG$512,MATCH(NDPMS!X$1,Raw!$B$1:$DG$1,0),0)</f>
        <v>0</v>
      </c>
      <c r="Y195" s="49">
        <f t="shared" ref="Y195:Y258" si="67">X195/AB195</f>
        <v>0</v>
      </c>
      <c r="Z195" s="48" t="str">
        <f>VLOOKUP($A195,Raw!$B$2:$DG$512,MATCH(NDPMS!Z$1,Raw!$B$1:$DG$1,0),0)</f>
        <v>0</v>
      </c>
      <c r="AA195" s="49">
        <f t="shared" ref="AA195:AA258" si="68">Z195/AB195</f>
        <v>0</v>
      </c>
      <c r="AB195" s="48" t="str">
        <f>VLOOKUP($A195,Raw!$B$2:$DG$512,MATCH(NDPMS!AB$1,Raw!$B$1:$DG$1,0),0)</f>
        <v>4135.9</v>
      </c>
      <c r="AC195" s="13"/>
      <c r="AD195" s="47" t="e">
        <f t="shared" ref="AD195:AD258" si="69">P195/B195</f>
        <v>#DIV/0!</v>
      </c>
      <c r="AE195" s="47">
        <f t="shared" ref="AE195:AE258" si="70">R195/D195</f>
        <v>26.224166666666665</v>
      </c>
      <c r="AF195" s="47">
        <f t="shared" ref="AF195:AF258" si="71">T195/F195</f>
        <v>13.315990566037735</v>
      </c>
      <c r="AG195" s="47">
        <f t="shared" ref="AG195:AG258" si="72">V195/H195</f>
        <v>6.0166666666666666</v>
      </c>
      <c r="AH195" s="47" t="e">
        <f t="shared" ref="AH195:AH258" si="73">X195/J195</f>
        <v>#DIV/0!</v>
      </c>
      <c r="AI195" s="47" t="e">
        <f t="shared" ref="AI195:AI258" si="74">Z195/L195</f>
        <v>#DIV/0!</v>
      </c>
      <c r="AJ195" s="47">
        <f t="shared" ref="AJ195:AJ258" si="75">AB195/N195</f>
        <v>15.375092936802973</v>
      </c>
    </row>
    <row r="196" spans="1:36" x14ac:dyDescent="0.3">
      <c r="A196" s="13" t="s">
        <v>3532</v>
      </c>
      <c r="B196" s="51" t="str">
        <f>VLOOKUP($A196,Raw!$B$2:$DG$512,MATCH(NDPMS!B$1,Raw!$B$1:$DG$1,0),0)</f>
        <v>0</v>
      </c>
      <c r="C196" s="52" t="e">
        <f t="shared" si="57"/>
        <v>#DIV/0!</v>
      </c>
      <c r="D196" s="51" t="str">
        <f>VLOOKUP($A196,Raw!$B$2:$DG$512,MATCH(NDPMS!D$1,Raw!$B$1:$DG$1,0),0)</f>
        <v>0</v>
      </c>
      <c r="E196" s="52" t="e">
        <f t="shared" si="58"/>
        <v>#DIV/0!</v>
      </c>
      <c r="F196" s="51" t="str">
        <f>VLOOKUP($A196,Raw!$B$2:$DG$512,MATCH(NDPMS!F$1,Raw!$B$1:$DG$1,0),0)</f>
        <v>0</v>
      </c>
      <c r="G196" s="52" t="e">
        <f t="shared" si="59"/>
        <v>#DIV/0!</v>
      </c>
      <c r="H196" s="51" t="str">
        <f>VLOOKUP($A196,Raw!$B$2:$DG$512,MATCH(NDPMS!H$1,Raw!$B$1:$DG$1,0),0)</f>
        <v>0</v>
      </c>
      <c r="I196" s="52" t="e">
        <f t="shared" si="60"/>
        <v>#DIV/0!</v>
      </c>
      <c r="J196" s="51" t="str">
        <f>VLOOKUP($A196,Raw!$B$2:$DG$512,MATCH(NDPMS!J$1,Raw!$B$1:$DG$1,0),0)</f>
        <v>0</v>
      </c>
      <c r="K196" s="52" t="e">
        <f t="shared" si="61"/>
        <v>#DIV/0!</v>
      </c>
      <c r="L196" s="51" t="str">
        <f>VLOOKUP($A196,Raw!$B$2:$DG$512,MATCH(NDPMS!L$1,Raw!$B$1:$DG$1,0),0)</f>
        <v>0</v>
      </c>
      <c r="M196" s="52" t="e">
        <f t="shared" si="62"/>
        <v>#DIV/0!</v>
      </c>
      <c r="N196" s="51" t="str">
        <f>VLOOKUP($A196,Raw!$B$2:$DG$512,MATCH(NDPMS!N$1,Raw!$B$1:$DG$1,0),0)</f>
        <v>0</v>
      </c>
      <c r="O196" s="13"/>
      <c r="P196" s="48" t="str">
        <f>VLOOKUP($A196,Raw!$B$2:$DG$512,MATCH(NDPMS!P$1,Raw!$B$1:$DG$1,0),0)</f>
        <v>0</v>
      </c>
      <c r="Q196" s="49" t="e">
        <f t="shared" si="63"/>
        <v>#DIV/0!</v>
      </c>
      <c r="R196" s="48" t="str">
        <f>VLOOKUP($A196,Raw!$B$2:$DG$512,MATCH(NDPMS!R$1,Raw!$B$1:$DG$1,0),0)</f>
        <v>0</v>
      </c>
      <c r="S196" s="49" t="e">
        <f t="shared" si="64"/>
        <v>#DIV/0!</v>
      </c>
      <c r="T196" s="48" t="str">
        <f>VLOOKUP($A196,Raw!$B$2:$DG$512,MATCH(NDPMS!T$1,Raw!$B$1:$DG$1,0),0)</f>
        <v>0</v>
      </c>
      <c r="U196" s="49" t="e">
        <f t="shared" si="65"/>
        <v>#DIV/0!</v>
      </c>
      <c r="V196" s="48" t="str">
        <f>VLOOKUP($A196,Raw!$B$2:$DG$512,MATCH(NDPMS!V$1,Raw!$B$1:$DG$1,0),0)</f>
        <v>0</v>
      </c>
      <c r="W196" s="50" t="e">
        <f t="shared" si="66"/>
        <v>#DIV/0!</v>
      </c>
      <c r="X196" s="48" t="str">
        <f>VLOOKUP($A196,Raw!$B$2:$DG$512,MATCH(NDPMS!X$1,Raw!$B$1:$DG$1,0),0)</f>
        <v>0</v>
      </c>
      <c r="Y196" s="49" t="e">
        <f t="shared" si="67"/>
        <v>#DIV/0!</v>
      </c>
      <c r="Z196" s="48" t="str">
        <f>VLOOKUP($A196,Raw!$B$2:$DG$512,MATCH(NDPMS!Z$1,Raw!$B$1:$DG$1,0),0)</f>
        <v>0</v>
      </c>
      <c r="AA196" s="49" t="e">
        <f t="shared" si="68"/>
        <v>#DIV/0!</v>
      </c>
      <c r="AB196" s="48" t="str">
        <f>VLOOKUP($A196,Raw!$B$2:$DG$512,MATCH(NDPMS!AB$1,Raw!$B$1:$DG$1,0),0)</f>
        <v>0</v>
      </c>
      <c r="AC196" s="13"/>
      <c r="AD196" s="47" t="e">
        <f t="shared" si="69"/>
        <v>#DIV/0!</v>
      </c>
      <c r="AE196" s="47" t="e">
        <f t="shared" si="70"/>
        <v>#DIV/0!</v>
      </c>
      <c r="AF196" s="47" t="e">
        <f t="shared" si="71"/>
        <v>#DIV/0!</v>
      </c>
      <c r="AG196" s="47" t="e">
        <f t="shared" si="72"/>
        <v>#DIV/0!</v>
      </c>
      <c r="AH196" s="47" t="e">
        <f t="shared" si="73"/>
        <v>#DIV/0!</v>
      </c>
      <c r="AI196" s="47" t="e">
        <f t="shared" si="74"/>
        <v>#DIV/0!</v>
      </c>
      <c r="AJ196" s="47" t="e">
        <f t="shared" si="75"/>
        <v>#DIV/0!</v>
      </c>
    </row>
    <row r="197" spans="1:36" x14ac:dyDescent="0.3">
      <c r="A197" s="13" t="s">
        <v>3541</v>
      </c>
      <c r="B197" s="51" t="str">
        <f>VLOOKUP($A197,Raw!$B$2:$DG$512,MATCH(NDPMS!B$1,Raw!$B$1:$DG$1,0),0)</f>
        <v>0</v>
      </c>
      <c r="C197" s="52" t="e">
        <f t="shared" si="57"/>
        <v>#DIV/0!</v>
      </c>
      <c r="D197" s="51" t="str">
        <f>VLOOKUP($A197,Raw!$B$2:$DG$512,MATCH(NDPMS!D$1,Raw!$B$1:$DG$1,0),0)</f>
        <v>0</v>
      </c>
      <c r="E197" s="52" t="e">
        <f t="shared" si="58"/>
        <v>#DIV/0!</v>
      </c>
      <c r="F197" s="51" t="str">
        <f>VLOOKUP($A197,Raw!$B$2:$DG$512,MATCH(NDPMS!F$1,Raw!$B$1:$DG$1,0),0)</f>
        <v>0</v>
      </c>
      <c r="G197" s="52" t="e">
        <f t="shared" si="59"/>
        <v>#DIV/0!</v>
      </c>
      <c r="H197" s="51" t="str">
        <f>VLOOKUP($A197,Raw!$B$2:$DG$512,MATCH(NDPMS!H$1,Raw!$B$1:$DG$1,0),0)</f>
        <v>0</v>
      </c>
      <c r="I197" s="52" t="e">
        <f t="shared" si="60"/>
        <v>#DIV/0!</v>
      </c>
      <c r="J197" s="51" t="str">
        <f>VLOOKUP($A197,Raw!$B$2:$DG$512,MATCH(NDPMS!J$1,Raw!$B$1:$DG$1,0),0)</f>
        <v>0</v>
      </c>
      <c r="K197" s="52" t="e">
        <f t="shared" si="61"/>
        <v>#DIV/0!</v>
      </c>
      <c r="L197" s="51" t="str">
        <f>VLOOKUP($A197,Raw!$B$2:$DG$512,MATCH(NDPMS!L$1,Raw!$B$1:$DG$1,0),0)</f>
        <v>0</v>
      </c>
      <c r="M197" s="52" t="e">
        <f t="shared" si="62"/>
        <v>#DIV/0!</v>
      </c>
      <c r="N197" s="51" t="str">
        <f>VLOOKUP($A197,Raw!$B$2:$DG$512,MATCH(NDPMS!N$1,Raw!$B$1:$DG$1,0),0)</f>
        <v>0</v>
      </c>
      <c r="O197" s="13"/>
      <c r="P197" s="48" t="str">
        <f>VLOOKUP($A197,Raw!$B$2:$DG$512,MATCH(NDPMS!P$1,Raw!$B$1:$DG$1,0),0)</f>
        <v>0</v>
      </c>
      <c r="Q197" s="49" t="e">
        <f t="shared" si="63"/>
        <v>#DIV/0!</v>
      </c>
      <c r="R197" s="48" t="str">
        <f>VLOOKUP($A197,Raw!$B$2:$DG$512,MATCH(NDPMS!R$1,Raw!$B$1:$DG$1,0),0)</f>
        <v>0</v>
      </c>
      <c r="S197" s="49" t="e">
        <f t="shared" si="64"/>
        <v>#DIV/0!</v>
      </c>
      <c r="T197" s="48" t="str">
        <f>VLOOKUP($A197,Raw!$B$2:$DG$512,MATCH(NDPMS!T$1,Raw!$B$1:$DG$1,0),0)</f>
        <v>0</v>
      </c>
      <c r="U197" s="49" t="e">
        <f t="shared" si="65"/>
        <v>#DIV/0!</v>
      </c>
      <c r="V197" s="48" t="str">
        <f>VLOOKUP($A197,Raw!$B$2:$DG$512,MATCH(NDPMS!V$1,Raw!$B$1:$DG$1,0),0)</f>
        <v>0</v>
      </c>
      <c r="W197" s="50" t="e">
        <f t="shared" si="66"/>
        <v>#DIV/0!</v>
      </c>
      <c r="X197" s="48" t="str">
        <f>VLOOKUP($A197,Raw!$B$2:$DG$512,MATCH(NDPMS!X$1,Raw!$B$1:$DG$1,0),0)</f>
        <v>0</v>
      </c>
      <c r="Y197" s="49" t="e">
        <f t="shared" si="67"/>
        <v>#DIV/0!</v>
      </c>
      <c r="Z197" s="48" t="str">
        <f>VLOOKUP($A197,Raw!$B$2:$DG$512,MATCH(NDPMS!Z$1,Raw!$B$1:$DG$1,0),0)</f>
        <v>0</v>
      </c>
      <c r="AA197" s="49" t="e">
        <f t="shared" si="68"/>
        <v>#DIV/0!</v>
      </c>
      <c r="AB197" s="48" t="str">
        <f>VLOOKUP($A197,Raw!$B$2:$DG$512,MATCH(NDPMS!AB$1,Raw!$B$1:$DG$1,0),0)</f>
        <v>0</v>
      </c>
      <c r="AC197" s="13"/>
      <c r="AD197" s="47" t="e">
        <f t="shared" si="69"/>
        <v>#DIV/0!</v>
      </c>
      <c r="AE197" s="47" t="e">
        <f t="shared" si="70"/>
        <v>#DIV/0!</v>
      </c>
      <c r="AF197" s="47" t="e">
        <f t="shared" si="71"/>
        <v>#DIV/0!</v>
      </c>
      <c r="AG197" s="47" t="e">
        <f t="shared" si="72"/>
        <v>#DIV/0!</v>
      </c>
      <c r="AH197" s="47" t="e">
        <f t="shared" si="73"/>
        <v>#DIV/0!</v>
      </c>
      <c r="AI197" s="47" t="e">
        <f t="shared" si="74"/>
        <v>#DIV/0!</v>
      </c>
      <c r="AJ197" s="47" t="e">
        <f t="shared" si="75"/>
        <v>#DIV/0!</v>
      </c>
    </row>
    <row r="198" spans="1:36" x14ac:dyDescent="0.3">
      <c r="A198" s="13" t="s">
        <v>3553</v>
      </c>
      <c r="B198" s="51" t="str">
        <f>VLOOKUP($A198,Raw!$B$2:$DG$512,MATCH(NDPMS!B$1,Raw!$B$1:$DG$1,0),0)</f>
        <v>0</v>
      </c>
      <c r="C198" s="52" t="e">
        <f t="shared" si="57"/>
        <v>#DIV/0!</v>
      </c>
      <c r="D198" s="51" t="str">
        <f>VLOOKUP($A198,Raw!$B$2:$DG$512,MATCH(NDPMS!D$1,Raw!$B$1:$DG$1,0),0)</f>
        <v>0</v>
      </c>
      <c r="E198" s="52" t="e">
        <f t="shared" si="58"/>
        <v>#DIV/0!</v>
      </c>
      <c r="F198" s="51" t="str">
        <f>VLOOKUP($A198,Raw!$B$2:$DG$512,MATCH(NDPMS!F$1,Raw!$B$1:$DG$1,0),0)</f>
        <v>0</v>
      </c>
      <c r="G198" s="52" t="e">
        <f t="shared" si="59"/>
        <v>#DIV/0!</v>
      </c>
      <c r="H198" s="51" t="str">
        <f>VLOOKUP($A198,Raw!$B$2:$DG$512,MATCH(NDPMS!H$1,Raw!$B$1:$DG$1,0),0)</f>
        <v>0</v>
      </c>
      <c r="I198" s="52" t="e">
        <f t="shared" si="60"/>
        <v>#DIV/0!</v>
      </c>
      <c r="J198" s="51" t="str">
        <f>VLOOKUP($A198,Raw!$B$2:$DG$512,MATCH(NDPMS!J$1,Raw!$B$1:$DG$1,0),0)</f>
        <v>0</v>
      </c>
      <c r="K198" s="52" t="e">
        <f t="shared" si="61"/>
        <v>#DIV/0!</v>
      </c>
      <c r="L198" s="51" t="str">
        <f>VLOOKUP($A198,Raw!$B$2:$DG$512,MATCH(NDPMS!L$1,Raw!$B$1:$DG$1,0),0)</f>
        <v>0</v>
      </c>
      <c r="M198" s="52" t="e">
        <f t="shared" si="62"/>
        <v>#DIV/0!</v>
      </c>
      <c r="N198" s="51" t="str">
        <f>VLOOKUP($A198,Raw!$B$2:$DG$512,MATCH(NDPMS!N$1,Raw!$B$1:$DG$1,0),0)</f>
        <v>0</v>
      </c>
      <c r="O198" s="13"/>
      <c r="P198" s="48" t="str">
        <f>VLOOKUP($A198,Raw!$B$2:$DG$512,MATCH(NDPMS!P$1,Raw!$B$1:$DG$1,0),0)</f>
        <v>0</v>
      </c>
      <c r="Q198" s="49" t="e">
        <f t="shared" si="63"/>
        <v>#DIV/0!</v>
      </c>
      <c r="R198" s="48" t="str">
        <f>VLOOKUP($A198,Raw!$B$2:$DG$512,MATCH(NDPMS!R$1,Raw!$B$1:$DG$1,0),0)</f>
        <v>0</v>
      </c>
      <c r="S198" s="49" t="e">
        <f t="shared" si="64"/>
        <v>#DIV/0!</v>
      </c>
      <c r="T198" s="48" t="str">
        <f>VLOOKUP($A198,Raw!$B$2:$DG$512,MATCH(NDPMS!T$1,Raw!$B$1:$DG$1,0),0)</f>
        <v>0</v>
      </c>
      <c r="U198" s="49" t="e">
        <f t="shared" si="65"/>
        <v>#DIV/0!</v>
      </c>
      <c r="V198" s="48" t="str">
        <f>VLOOKUP($A198,Raw!$B$2:$DG$512,MATCH(NDPMS!V$1,Raw!$B$1:$DG$1,0),0)</f>
        <v>0</v>
      </c>
      <c r="W198" s="50" t="e">
        <f t="shared" si="66"/>
        <v>#DIV/0!</v>
      </c>
      <c r="X198" s="48" t="str">
        <f>VLOOKUP($A198,Raw!$B$2:$DG$512,MATCH(NDPMS!X$1,Raw!$B$1:$DG$1,0),0)</f>
        <v>0</v>
      </c>
      <c r="Y198" s="49" t="e">
        <f t="shared" si="67"/>
        <v>#DIV/0!</v>
      </c>
      <c r="Z198" s="48" t="str">
        <f>VLOOKUP($A198,Raw!$B$2:$DG$512,MATCH(NDPMS!Z$1,Raw!$B$1:$DG$1,0),0)</f>
        <v>0</v>
      </c>
      <c r="AA198" s="49" t="e">
        <f t="shared" si="68"/>
        <v>#DIV/0!</v>
      </c>
      <c r="AB198" s="48" t="str">
        <f>VLOOKUP($A198,Raw!$B$2:$DG$512,MATCH(NDPMS!AB$1,Raw!$B$1:$DG$1,0),0)</f>
        <v>0</v>
      </c>
      <c r="AC198" s="13"/>
      <c r="AD198" s="47" t="e">
        <f t="shared" si="69"/>
        <v>#DIV/0!</v>
      </c>
      <c r="AE198" s="47" t="e">
        <f t="shared" si="70"/>
        <v>#DIV/0!</v>
      </c>
      <c r="AF198" s="47" t="e">
        <f t="shared" si="71"/>
        <v>#DIV/0!</v>
      </c>
      <c r="AG198" s="47" t="e">
        <f t="shared" si="72"/>
        <v>#DIV/0!</v>
      </c>
      <c r="AH198" s="47" t="e">
        <f t="shared" si="73"/>
        <v>#DIV/0!</v>
      </c>
      <c r="AI198" s="47" t="e">
        <f t="shared" si="74"/>
        <v>#DIV/0!</v>
      </c>
      <c r="AJ198" s="47" t="e">
        <f t="shared" si="75"/>
        <v>#DIV/0!</v>
      </c>
    </row>
    <row r="199" spans="1:36" x14ac:dyDescent="0.3">
      <c r="A199" s="13" t="s">
        <v>3572</v>
      </c>
      <c r="B199" s="51" t="str">
        <f>VLOOKUP($A199,Raw!$B$2:$DG$512,MATCH(NDPMS!B$1,Raw!$B$1:$DG$1,0),0)</f>
        <v>0</v>
      </c>
      <c r="C199" s="52" t="e">
        <f t="shared" si="57"/>
        <v>#DIV/0!</v>
      </c>
      <c r="D199" s="51" t="str">
        <f>VLOOKUP($A199,Raw!$B$2:$DG$512,MATCH(NDPMS!D$1,Raw!$B$1:$DG$1,0),0)</f>
        <v>0</v>
      </c>
      <c r="E199" s="52" t="e">
        <f t="shared" si="58"/>
        <v>#DIV/0!</v>
      </c>
      <c r="F199" s="51" t="str">
        <f>VLOOKUP($A199,Raw!$B$2:$DG$512,MATCH(NDPMS!F$1,Raw!$B$1:$DG$1,0),0)</f>
        <v>0</v>
      </c>
      <c r="G199" s="52" t="e">
        <f t="shared" si="59"/>
        <v>#DIV/0!</v>
      </c>
      <c r="H199" s="51" t="str">
        <f>VLOOKUP($A199,Raw!$B$2:$DG$512,MATCH(NDPMS!H$1,Raw!$B$1:$DG$1,0),0)</f>
        <v>0</v>
      </c>
      <c r="I199" s="52" t="e">
        <f t="shared" si="60"/>
        <v>#DIV/0!</v>
      </c>
      <c r="J199" s="51" t="str">
        <f>VLOOKUP($A199,Raw!$B$2:$DG$512,MATCH(NDPMS!J$1,Raw!$B$1:$DG$1,0),0)</f>
        <v>0</v>
      </c>
      <c r="K199" s="52" t="e">
        <f t="shared" si="61"/>
        <v>#DIV/0!</v>
      </c>
      <c r="L199" s="51" t="str">
        <f>VLOOKUP($A199,Raw!$B$2:$DG$512,MATCH(NDPMS!L$1,Raw!$B$1:$DG$1,0),0)</f>
        <v>0</v>
      </c>
      <c r="M199" s="52" t="e">
        <f t="shared" si="62"/>
        <v>#DIV/0!</v>
      </c>
      <c r="N199" s="51" t="str">
        <f>VLOOKUP($A199,Raw!$B$2:$DG$512,MATCH(NDPMS!N$1,Raw!$B$1:$DG$1,0),0)</f>
        <v>0</v>
      </c>
      <c r="O199" s="13"/>
      <c r="P199" s="48" t="str">
        <f>VLOOKUP($A199,Raw!$B$2:$DG$512,MATCH(NDPMS!P$1,Raw!$B$1:$DG$1,0),0)</f>
        <v>0</v>
      </c>
      <c r="Q199" s="49" t="e">
        <f t="shared" si="63"/>
        <v>#DIV/0!</v>
      </c>
      <c r="R199" s="48" t="str">
        <f>VLOOKUP($A199,Raw!$B$2:$DG$512,MATCH(NDPMS!R$1,Raw!$B$1:$DG$1,0),0)</f>
        <v>0</v>
      </c>
      <c r="S199" s="49" t="e">
        <f t="shared" si="64"/>
        <v>#DIV/0!</v>
      </c>
      <c r="T199" s="48" t="str">
        <f>VLOOKUP($A199,Raw!$B$2:$DG$512,MATCH(NDPMS!T$1,Raw!$B$1:$DG$1,0),0)</f>
        <v>0</v>
      </c>
      <c r="U199" s="49" t="e">
        <f t="shared" si="65"/>
        <v>#DIV/0!</v>
      </c>
      <c r="V199" s="48" t="str">
        <f>VLOOKUP($A199,Raw!$B$2:$DG$512,MATCH(NDPMS!V$1,Raw!$B$1:$DG$1,0),0)</f>
        <v>0</v>
      </c>
      <c r="W199" s="50" t="e">
        <f t="shared" si="66"/>
        <v>#DIV/0!</v>
      </c>
      <c r="X199" s="48" t="str">
        <f>VLOOKUP($A199,Raw!$B$2:$DG$512,MATCH(NDPMS!X$1,Raw!$B$1:$DG$1,0),0)</f>
        <v>0</v>
      </c>
      <c r="Y199" s="49" t="e">
        <f t="shared" si="67"/>
        <v>#DIV/0!</v>
      </c>
      <c r="Z199" s="48" t="str">
        <f>VLOOKUP($A199,Raw!$B$2:$DG$512,MATCH(NDPMS!Z$1,Raw!$B$1:$DG$1,0),0)</f>
        <v>0</v>
      </c>
      <c r="AA199" s="49" t="e">
        <f t="shared" si="68"/>
        <v>#DIV/0!</v>
      </c>
      <c r="AB199" s="48" t="str">
        <f>VLOOKUP($A199,Raw!$B$2:$DG$512,MATCH(NDPMS!AB$1,Raw!$B$1:$DG$1,0),0)</f>
        <v>0</v>
      </c>
      <c r="AC199" s="13"/>
      <c r="AD199" s="47" t="e">
        <f t="shared" si="69"/>
        <v>#DIV/0!</v>
      </c>
      <c r="AE199" s="47" t="e">
        <f t="shared" si="70"/>
        <v>#DIV/0!</v>
      </c>
      <c r="AF199" s="47" t="e">
        <f t="shared" si="71"/>
        <v>#DIV/0!</v>
      </c>
      <c r="AG199" s="47" t="e">
        <f t="shared" si="72"/>
        <v>#DIV/0!</v>
      </c>
      <c r="AH199" s="47" t="e">
        <f t="shared" si="73"/>
        <v>#DIV/0!</v>
      </c>
      <c r="AI199" s="47" t="e">
        <f t="shared" si="74"/>
        <v>#DIV/0!</v>
      </c>
      <c r="AJ199" s="47" t="e">
        <f t="shared" si="75"/>
        <v>#DIV/0!</v>
      </c>
    </row>
    <row r="200" spans="1:36" x14ac:dyDescent="0.3">
      <c r="A200" s="13" t="s">
        <v>3585</v>
      </c>
      <c r="B200" s="51" t="str">
        <f>VLOOKUP($A200,Raw!$B$2:$DG$512,MATCH(NDPMS!B$1,Raw!$B$1:$DG$1,0),0)</f>
        <v>0</v>
      </c>
      <c r="C200" s="52" t="e">
        <f t="shared" si="57"/>
        <v>#DIV/0!</v>
      </c>
      <c r="D200" s="51" t="str">
        <f>VLOOKUP($A200,Raw!$B$2:$DG$512,MATCH(NDPMS!D$1,Raw!$B$1:$DG$1,0),0)</f>
        <v>0</v>
      </c>
      <c r="E200" s="52" t="e">
        <f t="shared" si="58"/>
        <v>#DIV/0!</v>
      </c>
      <c r="F200" s="51" t="str">
        <f>VLOOKUP($A200,Raw!$B$2:$DG$512,MATCH(NDPMS!F$1,Raw!$B$1:$DG$1,0),0)</f>
        <v>0</v>
      </c>
      <c r="G200" s="52" t="e">
        <f t="shared" si="59"/>
        <v>#DIV/0!</v>
      </c>
      <c r="H200" s="51" t="str">
        <f>VLOOKUP($A200,Raw!$B$2:$DG$512,MATCH(NDPMS!H$1,Raw!$B$1:$DG$1,0),0)</f>
        <v>0</v>
      </c>
      <c r="I200" s="52" t="e">
        <f t="shared" si="60"/>
        <v>#DIV/0!</v>
      </c>
      <c r="J200" s="51" t="str">
        <f>VLOOKUP($A200,Raw!$B$2:$DG$512,MATCH(NDPMS!J$1,Raw!$B$1:$DG$1,0),0)</f>
        <v>0</v>
      </c>
      <c r="K200" s="52" t="e">
        <f t="shared" si="61"/>
        <v>#DIV/0!</v>
      </c>
      <c r="L200" s="51" t="str">
        <f>VLOOKUP($A200,Raw!$B$2:$DG$512,MATCH(NDPMS!L$1,Raw!$B$1:$DG$1,0),0)</f>
        <v>0</v>
      </c>
      <c r="M200" s="52" t="e">
        <f t="shared" si="62"/>
        <v>#DIV/0!</v>
      </c>
      <c r="N200" s="51" t="str">
        <f>VLOOKUP($A200,Raw!$B$2:$DG$512,MATCH(NDPMS!N$1,Raw!$B$1:$DG$1,0),0)</f>
        <v>0</v>
      </c>
      <c r="O200" s="13"/>
      <c r="P200" s="48" t="str">
        <f>VLOOKUP($A200,Raw!$B$2:$DG$512,MATCH(NDPMS!P$1,Raw!$B$1:$DG$1,0),0)</f>
        <v>0</v>
      </c>
      <c r="Q200" s="49" t="e">
        <f t="shared" si="63"/>
        <v>#DIV/0!</v>
      </c>
      <c r="R200" s="48" t="str">
        <f>VLOOKUP($A200,Raw!$B$2:$DG$512,MATCH(NDPMS!R$1,Raw!$B$1:$DG$1,0),0)</f>
        <v>0</v>
      </c>
      <c r="S200" s="49" t="e">
        <f t="shared" si="64"/>
        <v>#DIV/0!</v>
      </c>
      <c r="T200" s="48" t="str">
        <f>VLOOKUP($A200,Raw!$B$2:$DG$512,MATCH(NDPMS!T$1,Raw!$B$1:$DG$1,0),0)</f>
        <v>0</v>
      </c>
      <c r="U200" s="49" t="e">
        <f t="shared" si="65"/>
        <v>#DIV/0!</v>
      </c>
      <c r="V200" s="48" t="str">
        <f>VLOOKUP($A200,Raw!$B$2:$DG$512,MATCH(NDPMS!V$1,Raw!$B$1:$DG$1,0),0)</f>
        <v>0</v>
      </c>
      <c r="W200" s="50" t="e">
        <f t="shared" si="66"/>
        <v>#DIV/0!</v>
      </c>
      <c r="X200" s="48" t="str">
        <f>VLOOKUP($A200,Raw!$B$2:$DG$512,MATCH(NDPMS!X$1,Raw!$B$1:$DG$1,0),0)</f>
        <v>0</v>
      </c>
      <c r="Y200" s="49" t="e">
        <f t="shared" si="67"/>
        <v>#DIV/0!</v>
      </c>
      <c r="Z200" s="48" t="str">
        <f>VLOOKUP($A200,Raw!$B$2:$DG$512,MATCH(NDPMS!Z$1,Raw!$B$1:$DG$1,0),0)</f>
        <v>0</v>
      </c>
      <c r="AA200" s="49" t="e">
        <f t="shared" si="68"/>
        <v>#DIV/0!</v>
      </c>
      <c r="AB200" s="48" t="str">
        <f>VLOOKUP($A200,Raw!$B$2:$DG$512,MATCH(NDPMS!AB$1,Raw!$B$1:$DG$1,0),0)</f>
        <v>0</v>
      </c>
      <c r="AC200" s="13"/>
      <c r="AD200" s="47" t="e">
        <f t="shared" si="69"/>
        <v>#DIV/0!</v>
      </c>
      <c r="AE200" s="47" t="e">
        <f t="shared" si="70"/>
        <v>#DIV/0!</v>
      </c>
      <c r="AF200" s="47" t="e">
        <f t="shared" si="71"/>
        <v>#DIV/0!</v>
      </c>
      <c r="AG200" s="47" t="e">
        <f t="shared" si="72"/>
        <v>#DIV/0!</v>
      </c>
      <c r="AH200" s="47" t="e">
        <f t="shared" si="73"/>
        <v>#DIV/0!</v>
      </c>
      <c r="AI200" s="47" t="e">
        <f t="shared" si="74"/>
        <v>#DIV/0!</v>
      </c>
      <c r="AJ200" s="47" t="e">
        <f t="shared" si="75"/>
        <v>#DIV/0!</v>
      </c>
    </row>
    <row r="201" spans="1:36" x14ac:dyDescent="0.3">
      <c r="A201" s="13" t="s">
        <v>3602</v>
      </c>
      <c r="B201" s="51" t="str">
        <f>VLOOKUP($A201,Raw!$B$2:$DG$512,MATCH(NDPMS!B$1,Raw!$B$1:$DG$1,0),0)</f>
        <v>0</v>
      </c>
      <c r="C201" s="52" t="e">
        <f t="shared" si="57"/>
        <v>#DIV/0!</v>
      </c>
      <c r="D201" s="51" t="str">
        <f>VLOOKUP($A201,Raw!$B$2:$DG$512,MATCH(NDPMS!D$1,Raw!$B$1:$DG$1,0),0)</f>
        <v>0</v>
      </c>
      <c r="E201" s="52" t="e">
        <f t="shared" si="58"/>
        <v>#DIV/0!</v>
      </c>
      <c r="F201" s="51" t="str">
        <f>VLOOKUP($A201,Raw!$B$2:$DG$512,MATCH(NDPMS!F$1,Raw!$B$1:$DG$1,0),0)</f>
        <v>0</v>
      </c>
      <c r="G201" s="52" t="e">
        <f t="shared" si="59"/>
        <v>#DIV/0!</v>
      </c>
      <c r="H201" s="51" t="str">
        <f>VLOOKUP($A201,Raw!$B$2:$DG$512,MATCH(NDPMS!H$1,Raw!$B$1:$DG$1,0),0)</f>
        <v>0</v>
      </c>
      <c r="I201" s="52" t="e">
        <f t="shared" si="60"/>
        <v>#DIV/0!</v>
      </c>
      <c r="J201" s="51" t="str">
        <f>VLOOKUP($A201,Raw!$B$2:$DG$512,MATCH(NDPMS!J$1,Raw!$B$1:$DG$1,0),0)</f>
        <v>0</v>
      </c>
      <c r="K201" s="52" t="e">
        <f t="shared" si="61"/>
        <v>#DIV/0!</v>
      </c>
      <c r="L201" s="51" t="str">
        <f>VLOOKUP($A201,Raw!$B$2:$DG$512,MATCH(NDPMS!L$1,Raw!$B$1:$DG$1,0),0)</f>
        <v>0</v>
      </c>
      <c r="M201" s="52" t="e">
        <f t="shared" si="62"/>
        <v>#DIV/0!</v>
      </c>
      <c r="N201" s="51" t="str">
        <f>VLOOKUP($A201,Raw!$B$2:$DG$512,MATCH(NDPMS!N$1,Raw!$B$1:$DG$1,0),0)</f>
        <v>0</v>
      </c>
      <c r="O201" s="13"/>
      <c r="P201" s="48" t="str">
        <f>VLOOKUP($A201,Raw!$B$2:$DG$512,MATCH(NDPMS!P$1,Raw!$B$1:$DG$1,0),0)</f>
        <v>0</v>
      </c>
      <c r="Q201" s="49" t="e">
        <f t="shared" si="63"/>
        <v>#DIV/0!</v>
      </c>
      <c r="R201" s="48" t="str">
        <f>VLOOKUP($A201,Raw!$B$2:$DG$512,MATCH(NDPMS!R$1,Raw!$B$1:$DG$1,0),0)</f>
        <v>0</v>
      </c>
      <c r="S201" s="49" t="e">
        <f t="shared" si="64"/>
        <v>#DIV/0!</v>
      </c>
      <c r="T201" s="48" t="str">
        <f>VLOOKUP($A201,Raw!$B$2:$DG$512,MATCH(NDPMS!T$1,Raw!$B$1:$DG$1,0),0)</f>
        <v>0</v>
      </c>
      <c r="U201" s="49" t="e">
        <f t="shared" si="65"/>
        <v>#DIV/0!</v>
      </c>
      <c r="V201" s="48" t="str">
        <f>VLOOKUP($A201,Raw!$B$2:$DG$512,MATCH(NDPMS!V$1,Raw!$B$1:$DG$1,0),0)</f>
        <v>0</v>
      </c>
      <c r="W201" s="50" t="e">
        <f t="shared" si="66"/>
        <v>#DIV/0!</v>
      </c>
      <c r="X201" s="48" t="str">
        <f>VLOOKUP($A201,Raw!$B$2:$DG$512,MATCH(NDPMS!X$1,Raw!$B$1:$DG$1,0),0)</f>
        <v>0</v>
      </c>
      <c r="Y201" s="49" t="e">
        <f t="shared" si="67"/>
        <v>#DIV/0!</v>
      </c>
      <c r="Z201" s="48" t="str">
        <f>VLOOKUP($A201,Raw!$B$2:$DG$512,MATCH(NDPMS!Z$1,Raw!$B$1:$DG$1,0),0)</f>
        <v>0</v>
      </c>
      <c r="AA201" s="49" t="e">
        <f t="shared" si="68"/>
        <v>#DIV/0!</v>
      </c>
      <c r="AB201" s="48" t="str">
        <f>VLOOKUP($A201,Raw!$B$2:$DG$512,MATCH(NDPMS!AB$1,Raw!$B$1:$DG$1,0),0)</f>
        <v>0</v>
      </c>
      <c r="AC201" s="13"/>
      <c r="AD201" s="47" t="e">
        <f t="shared" si="69"/>
        <v>#DIV/0!</v>
      </c>
      <c r="AE201" s="47" t="e">
        <f t="shared" si="70"/>
        <v>#DIV/0!</v>
      </c>
      <c r="AF201" s="47" t="e">
        <f t="shared" si="71"/>
        <v>#DIV/0!</v>
      </c>
      <c r="AG201" s="47" t="e">
        <f t="shared" si="72"/>
        <v>#DIV/0!</v>
      </c>
      <c r="AH201" s="47" t="e">
        <f t="shared" si="73"/>
        <v>#DIV/0!</v>
      </c>
      <c r="AI201" s="47" t="e">
        <f t="shared" si="74"/>
        <v>#DIV/0!</v>
      </c>
      <c r="AJ201" s="47" t="e">
        <f t="shared" si="75"/>
        <v>#DIV/0!</v>
      </c>
    </row>
    <row r="202" spans="1:36" x14ac:dyDescent="0.3">
      <c r="A202" s="13" t="s">
        <v>3616</v>
      </c>
      <c r="B202" s="51" t="str">
        <f>VLOOKUP($A202,Raw!$B$2:$DG$512,MATCH(NDPMS!B$1,Raw!$B$1:$DG$1,0),0)</f>
        <v>0</v>
      </c>
      <c r="C202" s="52">
        <f t="shared" si="57"/>
        <v>0</v>
      </c>
      <c r="D202" s="51" t="str">
        <f>VLOOKUP($A202,Raw!$B$2:$DG$512,MATCH(NDPMS!D$1,Raw!$B$1:$DG$1,0),0)</f>
        <v>4</v>
      </c>
      <c r="E202" s="52">
        <f t="shared" si="58"/>
        <v>4.8192771084337352E-2</v>
      </c>
      <c r="F202" s="51" t="str">
        <f>VLOOKUP($A202,Raw!$B$2:$DG$512,MATCH(NDPMS!F$1,Raw!$B$1:$DG$1,0),0)</f>
        <v>66</v>
      </c>
      <c r="G202" s="52">
        <f t="shared" si="59"/>
        <v>0.79518072289156627</v>
      </c>
      <c r="H202" s="51" t="str">
        <f>VLOOKUP($A202,Raw!$B$2:$DG$512,MATCH(NDPMS!H$1,Raw!$B$1:$DG$1,0),0)</f>
        <v>13</v>
      </c>
      <c r="I202" s="52">
        <f t="shared" si="60"/>
        <v>0.15662650602409639</v>
      </c>
      <c r="J202" s="51" t="str">
        <f>VLOOKUP($A202,Raw!$B$2:$DG$512,MATCH(NDPMS!J$1,Raw!$B$1:$DG$1,0),0)</f>
        <v>0</v>
      </c>
      <c r="K202" s="52">
        <f t="shared" si="61"/>
        <v>0</v>
      </c>
      <c r="L202" s="51" t="str">
        <f>VLOOKUP($A202,Raw!$B$2:$DG$512,MATCH(NDPMS!L$1,Raw!$B$1:$DG$1,0),0)</f>
        <v>0</v>
      </c>
      <c r="M202" s="52">
        <f t="shared" si="62"/>
        <v>0</v>
      </c>
      <c r="N202" s="51" t="str">
        <f>VLOOKUP($A202,Raw!$B$2:$DG$512,MATCH(NDPMS!N$1,Raw!$B$1:$DG$1,0),0)</f>
        <v>83</v>
      </c>
      <c r="O202" s="13"/>
      <c r="P202" s="48" t="str">
        <f>VLOOKUP($A202,Raw!$B$2:$DG$512,MATCH(NDPMS!P$1,Raw!$B$1:$DG$1,0),0)</f>
        <v>0</v>
      </c>
      <c r="Q202" s="49">
        <f t="shared" si="63"/>
        <v>0</v>
      </c>
      <c r="R202" s="48" t="str">
        <f>VLOOKUP($A202,Raw!$B$2:$DG$512,MATCH(NDPMS!R$1,Raw!$B$1:$DG$1,0),0)</f>
        <v>14.18</v>
      </c>
      <c r="S202" s="49">
        <f t="shared" si="64"/>
        <v>2.8451043338683788E-2</v>
      </c>
      <c r="T202" s="48" t="str">
        <f>VLOOKUP($A202,Raw!$B$2:$DG$512,MATCH(NDPMS!T$1,Raw!$B$1:$DG$1,0),0)</f>
        <v>439.78</v>
      </c>
      <c r="U202" s="49">
        <f t="shared" si="65"/>
        <v>0.88238362760834665</v>
      </c>
      <c r="V202" s="48" t="str">
        <f>VLOOKUP($A202,Raw!$B$2:$DG$512,MATCH(NDPMS!V$1,Raw!$B$1:$DG$1,0),0)</f>
        <v>44.45</v>
      </c>
      <c r="W202" s="50">
        <f t="shared" si="66"/>
        <v>8.9185393258426976E-2</v>
      </c>
      <c r="X202" s="48" t="str">
        <f>VLOOKUP($A202,Raw!$B$2:$DG$512,MATCH(NDPMS!X$1,Raw!$B$1:$DG$1,0),0)</f>
        <v>0</v>
      </c>
      <c r="Y202" s="49">
        <f t="shared" si="67"/>
        <v>0</v>
      </c>
      <c r="Z202" s="48" t="str">
        <f>VLOOKUP($A202,Raw!$B$2:$DG$512,MATCH(NDPMS!Z$1,Raw!$B$1:$DG$1,0),0)</f>
        <v>0</v>
      </c>
      <c r="AA202" s="49">
        <f t="shared" si="68"/>
        <v>0</v>
      </c>
      <c r="AB202" s="48" t="str">
        <f>VLOOKUP($A202,Raw!$B$2:$DG$512,MATCH(NDPMS!AB$1,Raw!$B$1:$DG$1,0),0)</f>
        <v>498.4</v>
      </c>
      <c r="AC202" s="13"/>
      <c r="AD202" s="47" t="e">
        <f t="shared" si="69"/>
        <v>#DIV/0!</v>
      </c>
      <c r="AE202" s="47">
        <f t="shared" si="70"/>
        <v>3.5449999999999999</v>
      </c>
      <c r="AF202" s="47">
        <f t="shared" si="71"/>
        <v>6.6633333333333331</v>
      </c>
      <c r="AG202" s="47">
        <f t="shared" si="72"/>
        <v>3.4192307692307695</v>
      </c>
      <c r="AH202" s="47" t="e">
        <f t="shared" si="73"/>
        <v>#DIV/0!</v>
      </c>
      <c r="AI202" s="47" t="e">
        <f t="shared" si="74"/>
        <v>#DIV/0!</v>
      </c>
      <c r="AJ202" s="47">
        <f t="shared" si="75"/>
        <v>6.0048192771084334</v>
      </c>
    </row>
    <row r="203" spans="1:36" x14ac:dyDescent="0.3">
      <c r="A203" s="13" t="s">
        <v>3646</v>
      </c>
      <c r="B203" s="51" t="str">
        <f>VLOOKUP($A203,Raw!$B$2:$DG$512,MATCH(NDPMS!B$1,Raw!$B$1:$DG$1,0),0)</f>
        <v>0</v>
      </c>
      <c r="C203" s="52" t="e">
        <f t="shared" si="57"/>
        <v>#DIV/0!</v>
      </c>
      <c r="D203" s="51" t="str">
        <f>VLOOKUP($A203,Raw!$B$2:$DG$512,MATCH(NDPMS!D$1,Raw!$B$1:$DG$1,0),0)</f>
        <v>0</v>
      </c>
      <c r="E203" s="52" t="e">
        <f t="shared" si="58"/>
        <v>#DIV/0!</v>
      </c>
      <c r="F203" s="51" t="str">
        <f>VLOOKUP($A203,Raw!$B$2:$DG$512,MATCH(NDPMS!F$1,Raw!$B$1:$DG$1,0),0)</f>
        <v>0</v>
      </c>
      <c r="G203" s="52" t="e">
        <f t="shared" si="59"/>
        <v>#DIV/0!</v>
      </c>
      <c r="H203" s="51" t="str">
        <f>VLOOKUP($A203,Raw!$B$2:$DG$512,MATCH(NDPMS!H$1,Raw!$B$1:$DG$1,0),0)</f>
        <v>0</v>
      </c>
      <c r="I203" s="52" t="e">
        <f t="shared" si="60"/>
        <v>#DIV/0!</v>
      </c>
      <c r="J203" s="51" t="str">
        <f>VLOOKUP($A203,Raw!$B$2:$DG$512,MATCH(NDPMS!J$1,Raw!$B$1:$DG$1,0),0)</f>
        <v>0</v>
      </c>
      <c r="K203" s="52" t="e">
        <f t="shared" si="61"/>
        <v>#DIV/0!</v>
      </c>
      <c r="L203" s="51" t="str">
        <f>VLOOKUP($A203,Raw!$B$2:$DG$512,MATCH(NDPMS!L$1,Raw!$B$1:$DG$1,0),0)</f>
        <v>0</v>
      </c>
      <c r="M203" s="52" t="e">
        <f t="shared" si="62"/>
        <v>#DIV/0!</v>
      </c>
      <c r="N203" s="51" t="str">
        <f>VLOOKUP($A203,Raw!$B$2:$DG$512,MATCH(NDPMS!N$1,Raw!$B$1:$DG$1,0),0)</f>
        <v>0</v>
      </c>
      <c r="O203" s="13"/>
      <c r="P203" s="48" t="str">
        <f>VLOOKUP($A203,Raw!$B$2:$DG$512,MATCH(NDPMS!P$1,Raw!$B$1:$DG$1,0),0)</f>
        <v>0</v>
      </c>
      <c r="Q203" s="49" t="e">
        <f t="shared" si="63"/>
        <v>#DIV/0!</v>
      </c>
      <c r="R203" s="48" t="str">
        <f>VLOOKUP($A203,Raw!$B$2:$DG$512,MATCH(NDPMS!R$1,Raw!$B$1:$DG$1,0),0)</f>
        <v>0</v>
      </c>
      <c r="S203" s="49" t="e">
        <f t="shared" si="64"/>
        <v>#DIV/0!</v>
      </c>
      <c r="T203" s="48" t="str">
        <f>VLOOKUP($A203,Raw!$B$2:$DG$512,MATCH(NDPMS!T$1,Raw!$B$1:$DG$1,0),0)</f>
        <v>0</v>
      </c>
      <c r="U203" s="49" t="e">
        <f t="shared" si="65"/>
        <v>#DIV/0!</v>
      </c>
      <c r="V203" s="48" t="str">
        <f>VLOOKUP($A203,Raw!$B$2:$DG$512,MATCH(NDPMS!V$1,Raw!$B$1:$DG$1,0),0)</f>
        <v>0</v>
      </c>
      <c r="W203" s="50" t="e">
        <f t="shared" si="66"/>
        <v>#DIV/0!</v>
      </c>
      <c r="X203" s="48" t="str">
        <f>VLOOKUP($A203,Raw!$B$2:$DG$512,MATCH(NDPMS!X$1,Raw!$B$1:$DG$1,0),0)</f>
        <v>0</v>
      </c>
      <c r="Y203" s="49" t="e">
        <f t="shared" si="67"/>
        <v>#DIV/0!</v>
      </c>
      <c r="Z203" s="48" t="str">
        <f>VLOOKUP($A203,Raw!$B$2:$DG$512,MATCH(NDPMS!Z$1,Raw!$B$1:$DG$1,0),0)</f>
        <v>0</v>
      </c>
      <c r="AA203" s="49" t="e">
        <f t="shared" si="68"/>
        <v>#DIV/0!</v>
      </c>
      <c r="AB203" s="48" t="str">
        <f>VLOOKUP($A203,Raw!$B$2:$DG$512,MATCH(NDPMS!AB$1,Raw!$B$1:$DG$1,0),0)</f>
        <v>0</v>
      </c>
      <c r="AC203" s="13"/>
      <c r="AD203" s="47" t="e">
        <f t="shared" si="69"/>
        <v>#DIV/0!</v>
      </c>
      <c r="AE203" s="47" t="e">
        <f t="shared" si="70"/>
        <v>#DIV/0!</v>
      </c>
      <c r="AF203" s="47" t="e">
        <f t="shared" si="71"/>
        <v>#DIV/0!</v>
      </c>
      <c r="AG203" s="47" t="e">
        <f t="shared" si="72"/>
        <v>#DIV/0!</v>
      </c>
      <c r="AH203" s="47" t="e">
        <f t="shared" si="73"/>
        <v>#DIV/0!</v>
      </c>
      <c r="AI203" s="47" t="e">
        <f t="shared" si="74"/>
        <v>#DIV/0!</v>
      </c>
      <c r="AJ203" s="47" t="e">
        <f t="shared" si="75"/>
        <v>#DIV/0!</v>
      </c>
    </row>
    <row r="204" spans="1:36" x14ac:dyDescent="0.3">
      <c r="A204" s="13" t="s">
        <v>3652</v>
      </c>
      <c r="B204" s="51" t="str">
        <f>VLOOKUP($A204,Raw!$B$2:$DG$512,MATCH(NDPMS!B$1,Raw!$B$1:$DG$1,0),0)</f>
        <v>0</v>
      </c>
      <c r="C204" s="52">
        <f t="shared" si="57"/>
        <v>0</v>
      </c>
      <c r="D204" s="51" t="str">
        <f>VLOOKUP($A204,Raw!$B$2:$DG$512,MATCH(NDPMS!D$1,Raw!$B$1:$DG$1,0),0)</f>
        <v>25</v>
      </c>
      <c r="E204" s="52">
        <f t="shared" si="58"/>
        <v>0.11415525114155251</v>
      </c>
      <c r="F204" s="51" t="str">
        <f>VLOOKUP($A204,Raw!$B$2:$DG$512,MATCH(NDPMS!F$1,Raw!$B$1:$DG$1,0),0)</f>
        <v>186</v>
      </c>
      <c r="G204" s="52">
        <f t="shared" si="59"/>
        <v>0.84931506849315064</v>
      </c>
      <c r="H204" s="51" t="str">
        <f>VLOOKUP($A204,Raw!$B$2:$DG$512,MATCH(NDPMS!H$1,Raw!$B$1:$DG$1,0),0)</f>
        <v>8</v>
      </c>
      <c r="I204" s="52">
        <f t="shared" si="60"/>
        <v>3.6529680365296802E-2</v>
      </c>
      <c r="J204" s="51" t="str">
        <f>VLOOKUP($A204,Raw!$B$2:$DG$512,MATCH(NDPMS!J$1,Raw!$B$1:$DG$1,0),0)</f>
        <v>0</v>
      </c>
      <c r="K204" s="52">
        <f t="shared" si="61"/>
        <v>0</v>
      </c>
      <c r="L204" s="51" t="str">
        <f>VLOOKUP($A204,Raw!$B$2:$DG$512,MATCH(NDPMS!L$1,Raw!$B$1:$DG$1,0),0)</f>
        <v>0</v>
      </c>
      <c r="M204" s="52">
        <f t="shared" si="62"/>
        <v>0</v>
      </c>
      <c r="N204" s="51" t="str">
        <f>VLOOKUP($A204,Raw!$B$2:$DG$512,MATCH(NDPMS!N$1,Raw!$B$1:$DG$1,0),0)</f>
        <v>219</v>
      </c>
      <c r="O204" s="13"/>
      <c r="P204" s="48" t="str">
        <f>VLOOKUP($A204,Raw!$B$2:$DG$512,MATCH(NDPMS!P$1,Raw!$B$1:$DG$1,0),0)</f>
        <v>0</v>
      </c>
      <c r="Q204" s="49">
        <f t="shared" si="63"/>
        <v>0</v>
      </c>
      <c r="R204" s="48" t="str">
        <f>VLOOKUP($A204,Raw!$B$2:$DG$512,MATCH(NDPMS!R$1,Raw!$B$1:$DG$1,0),0)</f>
        <v>428.54</v>
      </c>
      <c r="S204" s="49">
        <f t="shared" si="64"/>
        <v>0.20379784760102151</v>
      </c>
      <c r="T204" s="48" t="str">
        <f>VLOOKUP($A204,Raw!$B$2:$DG$512,MATCH(NDPMS!T$1,Raw!$B$1:$DG$1,0),0)</f>
        <v>1636.21</v>
      </c>
      <c r="U204" s="49">
        <f t="shared" si="65"/>
        <v>0.77812124007856309</v>
      </c>
      <c r="V204" s="48" t="str">
        <f>VLOOKUP($A204,Raw!$B$2:$DG$512,MATCH(NDPMS!V$1,Raw!$B$1:$DG$1,0),0)</f>
        <v>38.02</v>
      </c>
      <c r="W204" s="50">
        <f t="shared" si="66"/>
        <v>1.8080912320415452E-2</v>
      </c>
      <c r="X204" s="48" t="str">
        <f>VLOOKUP($A204,Raw!$B$2:$DG$512,MATCH(NDPMS!X$1,Raw!$B$1:$DG$1,0),0)</f>
        <v>0</v>
      </c>
      <c r="Y204" s="49">
        <f t="shared" si="67"/>
        <v>0</v>
      </c>
      <c r="Z204" s="48" t="str">
        <f>VLOOKUP($A204,Raw!$B$2:$DG$512,MATCH(NDPMS!Z$1,Raw!$B$1:$DG$1,0),0)</f>
        <v>0</v>
      </c>
      <c r="AA204" s="49">
        <f t="shared" si="68"/>
        <v>0</v>
      </c>
      <c r="AB204" s="48" t="str">
        <f>VLOOKUP($A204,Raw!$B$2:$DG$512,MATCH(NDPMS!AB$1,Raw!$B$1:$DG$1,0),0)</f>
        <v>2102.77</v>
      </c>
      <c r="AC204" s="13"/>
      <c r="AD204" s="47" t="e">
        <f t="shared" si="69"/>
        <v>#DIV/0!</v>
      </c>
      <c r="AE204" s="47">
        <f t="shared" si="70"/>
        <v>17.1416</v>
      </c>
      <c r="AF204" s="47">
        <f t="shared" si="71"/>
        <v>8.7968279569892474</v>
      </c>
      <c r="AG204" s="47">
        <f t="shared" si="72"/>
        <v>4.7525000000000004</v>
      </c>
      <c r="AH204" s="47" t="e">
        <f t="shared" si="73"/>
        <v>#DIV/0!</v>
      </c>
      <c r="AI204" s="47" t="e">
        <f t="shared" si="74"/>
        <v>#DIV/0!</v>
      </c>
      <c r="AJ204" s="47">
        <f t="shared" si="75"/>
        <v>9.6016894977168956</v>
      </c>
    </row>
    <row r="205" spans="1:36" x14ac:dyDescent="0.3">
      <c r="A205" s="13" t="s">
        <v>3689</v>
      </c>
      <c r="B205" s="51" t="str">
        <f>VLOOKUP($A205,Raw!$B$2:$DG$512,MATCH(NDPMS!B$1,Raw!$B$1:$DG$1,0),0)</f>
        <v>0</v>
      </c>
      <c r="C205" s="52" t="e">
        <f t="shared" si="57"/>
        <v>#DIV/0!</v>
      </c>
      <c r="D205" s="51" t="str">
        <f>VLOOKUP($A205,Raw!$B$2:$DG$512,MATCH(NDPMS!D$1,Raw!$B$1:$DG$1,0),0)</f>
        <v>0</v>
      </c>
      <c r="E205" s="52" t="e">
        <f t="shared" si="58"/>
        <v>#DIV/0!</v>
      </c>
      <c r="F205" s="51" t="str">
        <f>VLOOKUP($A205,Raw!$B$2:$DG$512,MATCH(NDPMS!F$1,Raw!$B$1:$DG$1,0),0)</f>
        <v>0</v>
      </c>
      <c r="G205" s="52" t="e">
        <f t="shared" si="59"/>
        <v>#DIV/0!</v>
      </c>
      <c r="H205" s="51" t="str">
        <f>VLOOKUP($A205,Raw!$B$2:$DG$512,MATCH(NDPMS!H$1,Raw!$B$1:$DG$1,0),0)</f>
        <v>0</v>
      </c>
      <c r="I205" s="52" t="e">
        <f t="shared" si="60"/>
        <v>#DIV/0!</v>
      </c>
      <c r="J205" s="51" t="str">
        <f>VLOOKUP($A205,Raw!$B$2:$DG$512,MATCH(NDPMS!J$1,Raw!$B$1:$DG$1,0),0)</f>
        <v>0</v>
      </c>
      <c r="K205" s="52" t="e">
        <f t="shared" si="61"/>
        <v>#DIV/0!</v>
      </c>
      <c r="L205" s="51" t="str">
        <f>VLOOKUP($A205,Raw!$B$2:$DG$512,MATCH(NDPMS!L$1,Raw!$B$1:$DG$1,0),0)</f>
        <v>0</v>
      </c>
      <c r="M205" s="52" t="e">
        <f t="shared" si="62"/>
        <v>#DIV/0!</v>
      </c>
      <c r="N205" s="51" t="str">
        <f>VLOOKUP($A205,Raw!$B$2:$DG$512,MATCH(NDPMS!N$1,Raw!$B$1:$DG$1,0),0)</f>
        <v>0</v>
      </c>
      <c r="O205" s="13"/>
      <c r="P205" s="48" t="str">
        <f>VLOOKUP($A205,Raw!$B$2:$DG$512,MATCH(NDPMS!P$1,Raw!$B$1:$DG$1,0),0)</f>
        <v>0</v>
      </c>
      <c r="Q205" s="49" t="e">
        <f t="shared" si="63"/>
        <v>#DIV/0!</v>
      </c>
      <c r="R205" s="48" t="str">
        <f>VLOOKUP($A205,Raw!$B$2:$DG$512,MATCH(NDPMS!R$1,Raw!$B$1:$DG$1,0),0)</f>
        <v>0</v>
      </c>
      <c r="S205" s="49" t="e">
        <f t="shared" si="64"/>
        <v>#DIV/0!</v>
      </c>
      <c r="T205" s="48" t="str">
        <f>VLOOKUP($A205,Raw!$B$2:$DG$512,MATCH(NDPMS!T$1,Raw!$B$1:$DG$1,0),0)</f>
        <v>0</v>
      </c>
      <c r="U205" s="49" t="e">
        <f t="shared" si="65"/>
        <v>#DIV/0!</v>
      </c>
      <c r="V205" s="48" t="str">
        <f>VLOOKUP($A205,Raw!$B$2:$DG$512,MATCH(NDPMS!V$1,Raw!$B$1:$DG$1,0),0)</f>
        <v>0</v>
      </c>
      <c r="W205" s="50" t="e">
        <f t="shared" si="66"/>
        <v>#DIV/0!</v>
      </c>
      <c r="X205" s="48" t="str">
        <f>VLOOKUP($A205,Raw!$B$2:$DG$512,MATCH(NDPMS!X$1,Raw!$B$1:$DG$1,0),0)</f>
        <v>0</v>
      </c>
      <c r="Y205" s="49" t="e">
        <f t="shared" si="67"/>
        <v>#DIV/0!</v>
      </c>
      <c r="Z205" s="48" t="str">
        <f>VLOOKUP($A205,Raw!$B$2:$DG$512,MATCH(NDPMS!Z$1,Raw!$B$1:$DG$1,0),0)</f>
        <v>0</v>
      </c>
      <c r="AA205" s="49" t="e">
        <f t="shared" si="68"/>
        <v>#DIV/0!</v>
      </c>
      <c r="AB205" s="48" t="str">
        <f>VLOOKUP($A205,Raw!$B$2:$DG$512,MATCH(NDPMS!AB$1,Raw!$B$1:$DG$1,0),0)</f>
        <v>0</v>
      </c>
      <c r="AC205" s="13"/>
      <c r="AD205" s="47" t="e">
        <f t="shared" si="69"/>
        <v>#DIV/0!</v>
      </c>
      <c r="AE205" s="47" t="e">
        <f t="shared" si="70"/>
        <v>#DIV/0!</v>
      </c>
      <c r="AF205" s="47" t="e">
        <f t="shared" si="71"/>
        <v>#DIV/0!</v>
      </c>
      <c r="AG205" s="47" t="e">
        <f t="shared" si="72"/>
        <v>#DIV/0!</v>
      </c>
      <c r="AH205" s="47" t="e">
        <f t="shared" si="73"/>
        <v>#DIV/0!</v>
      </c>
      <c r="AI205" s="47" t="e">
        <f t="shared" si="74"/>
        <v>#DIV/0!</v>
      </c>
      <c r="AJ205" s="47" t="e">
        <f t="shared" si="75"/>
        <v>#DIV/0!</v>
      </c>
    </row>
    <row r="206" spans="1:36" x14ac:dyDescent="0.3">
      <c r="A206" s="13" t="s">
        <v>3696</v>
      </c>
      <c r="B206" s="51" t="str">
        <f>VLOOKUP($A206,Raw!$B$2:$DG$512,MATCH(NDPMS!B$1,Raw!$B$1:$DG$1,0),0)</f>
        <v>0</v>
      </c>
      <c r="C206" s="52" t="e">
        <f t="shared" si="57"/>
        <v>#DIV/0!</v>
      </c>
      <c r="D206" s="51" t="str">
        <f>VLOOKUP($A206,Raw!$B$2:$DG$512,MATCH(NDPMS!D$1,Raw!$B$1:$DG$1,0),0)</f>
        <v>0</v>
      </c>
      <c r="E206" s="52" t="e">
        <f t="shared" si="58"/>
        <v>#DIV/0!</v>
      </c>
      <c r="F206" s="51" t="str">
        <f>VLOOKUP($A206,Raw!$B$2:$DG$512,MATCH(NDPMS!F$1,Raw!$B$1:$DG$1,0),0)</f>
        <v>0</v>
      </c>
      <c r="G206" s="52" t="e">
        <f t="shared" si="59"/>
        <v>#DIV/0!</v>
      </c>
      <c r="H206" s="51" t="str">
        <f>VLOOKUP($A206,Raw!$B$2:$DG$512,MATCH(NDPMS!H$1,Raw!$B$1:$DG$1,0),0)</f>
        <v>0</v>
      </c>
      <c r="I206" s="52" t="e">
        <f t="shared" si="60"/>
        <v>#DIV/0!</v>
      </c>
      <c r="J206" s="51" t="str">
        <f>VLOOKUP($A206,Raw!$B$2:$DG$512,MATCH(NDPMS!J$1,Raw!$B$1:$DG$1,0),0)</f>
        <v>0</v>
      </c>
      <c r="K206" s="52" t="e">
        <f t="shared" si="61"/>
        <v>#DIV/0!</v>
      </c>
      <c r="L206" s="51" t="str">
        <f>VLOOKUP($A206,Raw!$B$2:$DG$512,MATCH(NDPMS!L$1,Raw!$B$1:$DG$1,0),0)</f>
        <v>0</v>
      </c>
      <c r="M206" s="52" t="e">
        <f t="shared" si="62"/>
        <v>#DIV/0!</v>
      </c>
      <c r="N206" s="51" t="str">
        <f>VLOOKUP($A206,Raw!$B$2:$DG$512,MATCH(NDPMS!N$1,Raw!$B$1:$DG$1,0),0)</f>
        <v>0</v>
      </c>
      <c r="O206" s="13"/>
      <c r="P206" s="48" t="str">
        <f>VLOOKUP($A206,Raw!$B$2:$DG$512,MATCH(NDPMS!P$1,Raw!$B$1:$DG$1,0),0)</f>
        <v>0</v>
      </c>
      <c r="Q206" s="49" t="e">
        <f t="shared" si="63"/>
        <v>#DIV/0!</v>
      </c>
      <c r="R206" s="48" t="str">
        <f>VLOOKUP($A206,Raw!$B$2:$DG$512,MATCH(NDPMS!R$1,Raw!$B$1:$DG$1,0),0)</f>
        <v>0</v>
      </c>
      <c r="S206" s="49" t="e">
        <f t="shared" si="64"/>
        <v>#DIV/0!</v>
      </c>
      <c r="T206" s="48" t="str">
        <f>VLOOKUP($A206,Raw!$B$2:$DG$512,MATCH(NDPMS!T$1,Raw!$B$1:$DG$1,0),0)</f>
        <v>0</v>
      </c>
      <c r="U206" s="49" t="e">
        <f t="shared" si="65"/>
        <v>#DIV/0!</v>
      </c>
      <c r="V206" s="48" t="str">
        <f>VLOOKUP($A206,Raw!$B$2:$DG$512,MATCH(NDPMS!V$1,Raw!$B$1:$DG$1,0),0)</f>
        <v>0</v>
      </c>
      <c r="W206" s="50" t="e">
        <f t="shared" si="66"/>
        <v>#DIV/0!</v>
      </c>
      <c r="X206" s="48" t="str">
        <f>VLOOKUP($A206,Raw!$B$2:$DG$512,MATCH(NDPMS!X$1,Raw!$B$1:$DG$1,0),0)</f>
        <v>0</v>
      </c>
      <c r="Y206" s="49" t="e">
        <f t="shared" si="67"/>
        <v>#DIV/0!</v>
      </c>
      <c r="Z206" s="48" t="str">
        <f>VLOOKUP($A206,Raw!$B$2:$DG$512,MATCH(NDPMS!Z$1,Raw!$B$1:$DG$1,0),0)</f>
        <v>0</v>
      </c>
      <c r="AA206" s="49" t="e">
        <f t="shared" si="68"/>
        <v>#DIV/0!</v>
      </c>
      <c r="AB206" s="48" t="str">
        <f>VLOOKUP($A206,Raw!$B$2:$DG$512,MATCH(NDPMS!AB$1,Raw!$B$1:$DG$1,0),0)</f>
        <v>0</v>
      </c>
      <c r="AC206" s="13"/>
      <c r="AD206" s="47" t="e">
        <f t="shared" si="69"/>
        <v>#DIV/0!</v>
      </c>
      <c r="AE206" s="47" t="e">
        <f t="shared" si="70"/>
        <v>#DIV/0!</v>
      </c>
      <c r="AF206" s="47" t="e">
        <f t="shared" si="71"/>
        <v>#DIV/0!</v>
      </c>
      <c r="AG206" s="47" t="e">
        <f t="shared" si="72"/>
        <v>#DIV/0!</v>
      </c>
      <c r="AH206" s="47" t="e">
        <f t="shared" si="73"/>
        <v>#DIV/0!</v>
      </c>
      <c r="AI206" s="47" t="e">
        <f t="shared" si="74"/>
        <v>#DIV/0!</v>
      </c>
      <c r="AJ206" s="47" t="e">
        <f t="shared" si="75"/>
        <v>#DIV/0!</v>
      </c>
    </row>
    <row r="207" spans="1:36" x14ac:dyDescent="0.3">
      <c r="A207" s="13" t="s">
        <v>3713</v>
      </c>
      <c r="B207" s="51" t="str">
        <f>VLOOKUP($A207,Raw!$B$2:$DG$512,MATCH(NDPMS!B$1,Raw!$B$1:$DG$1,0),0)</f>
        <v>0</v>
      </c>
      <c r="C207" s="52" t="e">
        <f t="shared" si="57"/>
        <v>#DIV/0!</v>
      </c>
      <c r="D207" s="51" t="str">
        <f>VLOOKUP($A207,Raw!$B$2:$DG$512,MATCH(NDPMS!D$1,Raw!$B$1:$DG$1,0),0)</f>
        <v>0</v>
      </c>
      <c r="E207" s="52" t="e">
        <f t="shared" si="58"/>
        <v>#DIV/0!</v>
      </c>
      <c r="F207" s="51" t="str">
        <f>VLOOKUP($A207,Raw!$B$2:$DG$512,MATCH(NDPMS!F$1,Raw!$B$1:$DG$1,0),0)</f>
        <v>0</v>
      </c>
      <c r="G207" s="52" t="e">
        <f t="shared" si="59"/>
        <v>#DIV/0!</v>
      </c>
      <c r="H207" s="51" t="str">
        <f>VLOOKUP($A207,Raw!$B$2:$DG$512,MATCH(NDPMS!H$1,Raw!$B$1:$DG$1,0),0)</f>
        <v>0</v>
      </c>
      <c r="I207" s="52" t="e">
        <f t="shared" si="60"/>
        <v>#DIV/0!</v>
      </c>
      <c r="J207" s="51" t="str">
        <f>VLOOKUP($A207,Raw!$B$2:$DG$512,MATCH(NDPMS!J$1,Raw!$B$1:$DG$1,0),0)</f>
        <v>0</v>
      </c>
      <c r="K207" s="52" t="e">
        <f t="shared" si="61"/>
        <v>#DIV/0!</v>
      </c>
      <c r="L207" s="51" t="str">
        <f>VLOOKUP($A207,Raw!$B$2:$DG$512,MATCH(NDPMS!L$1,Raw!$B$1:$DG$1,0),0)</f>
        <v>0</v>
      </c>
      <c r="M207" s="52" t="e">
        <f t="shared" si="62"/>
        <v>#DIV/0!</v>
      </c>
      <c r="N207" s="51" t="str">
        <f>VLOOKUP($A207,Raw!$B$2:$DG$512,MATCH(NDPMS!N$1,Raw!$B$1:$DG$1,0),0)</f>
        <v>0</v>
      </c>
      <c r="O207" s="13"/>
      <c r="P207" s="48" t="str">
        <f>VLOOKUP($A207,Raw!$B$2:$DG$512,MATCH(NDPMS!P$1,Raw!$B$1:$DG$1,0),0)</f>
        <v>0</v>
      </c>
      <c r="Q207" s="49" t="e">
        <f t="shared" si="63"/>
        <v>#DIV/0!</v>
      </c>
      <c r="R207" s="48" t="str">
        <f>VLOOKUP($A207,Raw!$B$2:$DG$512,MATCH(NDPMS!R$1,Raw!$B$1:$DG$1,0),0)</f>
        <v>0</v>
      </c>
      <c r="S207" s="49" t="e">
        <f t="shared" si="64"/>
        <v>#DIV/0!</v>
      </c>
      <c r="T207" s="48" t="str">
        <f>VLOOKUP($A207,Raw!$B$2:$DG$512,MATCH(NDPMS!T$1,Raw!$B$1:$DG$1,0),0)</f>
        <v>0</v>
      </c>
      <c r="U207" s="49" t="e">
        <f t="shared" si="65"/>
        <v>#DIV/0!</v>
      </c>
      <c r="V207" s="48" t="str">
        <f>VLOOKUP($A207,Raw!$B$2:$DG$512,MATCH(NDPMS!V$1,Raw!$B$1:$DG$1,0),0)</f>
        <v>0</v>
      </c>
      <c r="W207" s="50" t="e">
        <f t="shared" si="66"/>
        <v>#DIV/0!</v>
      </c>
      <c r="X207" s="48" t="str">
        <f>VLOOKUP($A207,Raw!$B$2:$DG$512,MATCH(NDPMS!X$1,Raw!$B$1:$DG$1,0),0)</f>
        <v>0</v>
      </c>
      <c r="Y207" s="49" t="e">
        <f t="shared" si="67"/>
        <v>#DIV/0!</v>
      </c>
      <c r="Z207" s="48" t="str">
        <f>VLOOKUP($A207,Raw!$B$2:$DG$512,MATCH(NDPMS!Z$1,Raw!$B$1:$DG$1,0),0)</f>
        <v>0</v>
      </c>
      <c r="AA207" s="49" t="e">
        <f t="shared" si="68"/>
        <v>#DIV/0!</v>
      </c>
      <c r="AB207" s="48" t="str">
        <f>VLOOKUP($A207,Raw!$B$2:$DG$512,MATCH(NDPMS!AB$1,Raw!$B$1:$DG$1,0),0)</f>
        <v>0</v>
      </c>
      <c r="AC207" s="13"/>
      <c r="AD207" s="47" t="e">
        <f t="shared" si="69"/>
        <v>#DIV/0!</v>
      </c>
      <c r="AE207" s="47" t="e">
        <f t="shared" si="70"/>
        <v>#DIV/0!</v>
      </c>
      <c r="AF207" s="47" t="e">
        <f t="shared" si="71"/>
        <v>#DIV/0!</v>
      </c>
      <c r="AG207" s="47" t="e">
        <f t="shared" si="72"/>
        <v>#DIV/0!</v>
      </c>
      <c r="AH207" s="47" t="e">
        <f t="shared" si="73"/>
        <v>#DIV/0!</v>
      </c>
      <c r="AI207" s="47" t="e">
        <f t="shared" si="74"/>
        <v>#DIV/0!</v>
      </c>
      <c r="AJ207" s="47" t="e">
        <f t="shared" si="75"/>
        <v>#DIV/0!</v>
      </c>
    </row>
    <row r="208" spans="1:36" x14ac:dyDescent="0.3">
      <c r="A208" s="13" t="s">
        <v>3727</v>
      </c>
      <c r="B208" s="51" t="str">
        <f>VLOOKUP($A208,Raw!$B$2:$DG$512,MATCH(NDPMS!B$1,Raw!$B$1:$DG$1,0),0)</f>
        <v>0</v>
      </c>
      <c r="C208" s="52" t="e">
        <f t="shared" si="57"/>
        <v>#DIV/0!</v>
      </c>
      <c r="D208" s="51" t="str">
        <f>VLOOKUP($A208,Raw!$B$2:$DG$512,MATCH(NDPMS!D$1,Raw!$B$1:$DG$1,0),0)</f>
        <v>0</v>
      </c>
      <c r="E208" s="52" t="e">
        <f t="shared" si="58"/>
        <v>#DIV/0!</v>
      </c>
      <c r="F208" s="51" t="str">
        <f>VLOOKUP($A208,Raw!$B$2:$DG$512,MATCH(NDPMS!F$1,Raw!$B$1:$DG$1,0),0)</f>
        <v>0</v>
      </c>
      <c r="G208" s="52" t="e">
        <f t="shared" si="59"/>
        <v>#DIV/0!</v>
      </c>
      <c r="H208" s="51" t="str">
        <f>VLOOKUP($A208,Raw!$B$2:$DG$512,MATCH(NDPMS!H$1,Raw!$B$1:$DG$1,0),0)</f>
        <v>0</v>
      </c>
      <c r="I208" s="52" t="e">
        <f t="shared" si="60"/>
        <v>#DIV/0!</v>
      </c>
      <c r="J208" s="51" t="str">
        <f>VLOOKUP($A208,Raw!$B$2:$DG$512,MATCH(NDPMS!J$1,Raw!$B$1:$DG$1,0),0)</f>
        <v>0</v>
      </c>
      <c r="K208" s="52" t="e">
        <f t="shared" si="61"/>
        <v>#DIV/0!</v>
      </c>
      <c r="L208" s="51" t="str">
        <f>VLOOKUP($A208,Raw!$B$2:$DG$512,MATCH(NDPMS!L$1,Raw!$B$1:$DG$1,0),0)</f>
        <v>0</v>
      </c>
      <c r="M208" s="52" t="e">
        <f t="shared" si="62"/>
        <v>#DIV/0!</v>
      </c>
      <c r="N208" s="51" t="str">
        <f>VLOOKUP($A208,Raw!$B$2:$DG$512,MATCH(NDPMS!N$1,Raw!$B$1:$DG$1,0),0)</f>
        <v>0</v>
      </c>
      <c r="O208" s="13"/>
      <c r="P208" s="48" t="str">
        <f>VLOOKUP($A208,Raw!$B$2:$DG$512,MATCH(NDPMS!P$1,Raw!$B$1:$DG$1,0),0)</f>
        <v>0</v>
      </c>
      <c r="Q208" s="49" t="e">
        <f t="shared" si="63"/>
        <v>#DIV/0!</v>
      </c>
      <c r="R208" s="48" t="str">
        <f>VLOOKUP($A208,Raw!$B$2:$DG$512,MATCH(NDPMS!R$1,Raw!$B$1:$DG$1,0),0)</f>
        <v>0</v>
      </c>
      <c r="S208" s="49" t="e">
        <f t="shared" si="64"/>
        <v>#DIV/0!</v>
      </c>
      <c r="T208" s="48" t="str">
        <f>VLOOKUP($A208,Raw!$B$2:$DG$512,MATCH(NDPMS!T$1,Raw!$B$1:$DG$1,0),0)</f>
        <v>0</v>
      </c>
      <c r="U208" s="49" t="e">
        <f t="shared" si="65"/>
        <v>#DIV/0!</v>
      </c>
      <c r="V208" s="48" t="str">
        <f>VLOOKUP($A208,Raw!$B$2:$DG$512,MATCH(NDPMS!V$1,Raw!$B$1:$DG$1,0),0)</f>
        <v>0</v>
      </c>
      <c r="W208" s="50" t="e">
        <f t="shared" si="66"/>
        <v>#DIV/0!</v>
      </c>
      <c r="X208" s="48" t="str">
        <f>VLOOKUP($A208,Raw!$B$2:$DG$512,MATCH(NDPMS!X$1,Raw!$B$1:$DG$1,0),0)</f>
        <v>0</v>
      </c>
      <c r="Y208" s="49" t="e">
        <f t="shared" si="67"/>
        <v>#DIV/0!</v>
      </c>
      <c r="Z208" s="48" t="str">
        <f>VLOOKUP($A208,Raw!$B$2:$DG$512,MATCH(NDPMS!Z$1,Raw!$B$1:$DG$1,0),0)</f>
        <v>0</v>
      </c>
      <c r="AA208" s="49" t="e">
        <f t="shared" si="68"/>
        <v>#DIV/0!</v>
      </c>
      <c r="AB208" s="48" t="str">
        <f>VLOOKUP($A208,Raw!$B$2:$DG$512,MATCH(NDPMS!AB$1,Raw!$B$1:$DG$1,0),0)</f>
        <v>0</v>
      </c>
      <c r="AC208" s="13"/>
      <c r="AD208" s="47" t="e">
        <f t="shared" si="69"/>
        <v>#DIV/0!</v>
      </c>
      <c r="AE208" s="47" t="e">
        <f t="shared" si="70"/>
        <v>#DIV/0!</v>
      </c>
      <c r="AF208" s="47" t="e">
        <f t="shared" si="71"/>
        <v>#DIV/0!</v>
      </c>
      <c r="AG208" s="47" t="e">
        <f t="shared" si="72"/>
        <v>#DIV/0!</v>
      </c>
      <c r="AH208" s="47" t="e">
        <f t="shared" si="73"/>
        <v>#DIV/0!</v>
      </c>
      <c r="AI208" s="47" t="e">
        <f t="shared" si="74"/>
        <v>#DIV/0!</v>
      </c>
      <c r="AJ208" s="47" t="e">
        <f t="shared" si="75"/>
        <v>#DIV/0!</v>
      </c>
    </row>
    <row r="209" spans="1:36" x14ac:dyDescent="0.3">
      <c r="A209" s="13" t="s">
        <v>3738</v>
      </c>
      <c r="B209" s="51" t="str">
        <f>VLOOKUP($A209,Raw!$B$2:$DG$512,MATCH(NDPMS!B$1,Raw!$B$1:$DG$1,0),0)</f>
        <v>0</v>
      </c>
      <c r="C209" s="52" t="e">
        <f t="shared" si="57"/>
        <v>#DIV/0!</v>
      </c>
      <c r="D209" s="51" t="str">
        <f>VLOOKUP($A209,Raw!$B$2:$DG$512,MATCH(NDPMS!D$1,Raw!$B$1:$DG$1,0),0)</f>
        <v>0</v>
      </c>
      <c r="E209" s="52" t="e">
        <f t="shared" si="58"/>
        <v>#DIV/0!</v>
      </c>
      <c r="F209" s="51" t="str">
        <f>VLOOKUP($A209,Raw!$B$2:$DG$512,MATCH(NDPMS!F$1,Raw!$B$1:$DG$1,0),0)</f>
        <v>0</v>
      </c>
      <c r="G209" s="52" t="e">
        <f t="shared" si="59"/>
        <v>#DIV/0!</v>
      </c>
      <c r="H209" s="51" t="str">
        <f>VLOOKUP($A209,Raw!$B$2:$DG$512,MATCH(NDPMS!H$1,Raw!$B$1:$DG$1,0),0)</f>
        <v>0</v>
      </c>
      <c r="I209" s="52" t="e">
        <f t="shared" si="60"/>
        <v>#DIV/0!</v>
      </c>
      <c r="J209" s="51" t="str">
        <f>VLOOKUP($A209,Raw!$B$2:$DG$512,MATCH(NDPMS!J$1,Raw!$B$1:$DG$1,0),0)</f>
        <v>0</v>
      </c>
      <c r="K209" s="52" t="e">
        <f t="shared" si="61"/>
        <v>#DIV/0!</v>
      </c>
      <c r="L209" s="51" t="str">
        <f>VLOOKUP($A209,Raw!$B$2:$DG$512,MATCH(NDPMS!L$1,Raw!$B$1:$DG$1,0),0)</f>
        <v>0</v>
      </c>
      <c r="M209" s="52" t="e">
        <f t="shared" si="62"/>
        <v>#DIV/0!</v>
      </c>
      <c r="N209" s="51" t="str">
        <f>VLOOKUP($A209,Raw!$B$2:$DG$512,MATCH(NDPMS!N$1,Raw!$B$1:$DG$1,0),0)</f>
        <v>0</v>
      </c>
      <c r="O209" s="13"/>
      <c r="P209" s="48" t="str">
        <f>VLOOKUP($A209,Raw!$B$2:$DG$512,MATCH(NDPMS!P$1,Raw!$B$1:$DG$1,0),0)</f>
        <v>0</v>
      </c>
      <c r="Q209" s="49" t="e">
        <f t="shared" si="63"/>
        <v>#DIV/0!</v>
      </c>
      <c r="R209" s="48" t="str">
        <f>VLOOKUP($A209,Raw!$B$2:$DG$512,MATCH(NDPMS!R$1,Raw!$B$1:$DG$1,0),0)</f>
        <v>0</v>
      </c>
      <c r="S209" s="49" t="e">
        <f t="shared" si="64"/>
        <v>#DIV/0!</v>
      </c>
      <c r="T209" s="48" t="str">
        <f>VLOOKUP($A209,Raw!$B$2:$DG$512,MATCH(NDPMS!T$1,Raw!$B$1:$DG$1,0),0)</f>
        <v>0</v>
      </c>
      <c r="U209" s="49" t="e">
        <f t="shared" si="65"/>
        <v>#DIV/0!</v>
      </c>
      <c r="V209" s="48" t="str">
        <f>VLOOKUP($A209,Raw!$B$2:$DG$512,MATCH(NDPMS!V$1,Raw!$B$1:$DG$1,0),0)</f>
        <v>0</v>
      </c>
      <c r="W209" s="50" t="e">
        <f t="shared" si="66"/>
        <v>#DIV/0!</v>
      </c>
      <c r="X209" s="48" t="str">
        <f>VLOOKUP($A209,Raw!$B$2:$DG$512,MATCH(NDPMS!X$1,Raw!$B$1:$DG$1,0),0)</f>
        <v>0</v>
      </c>
      <c r="Y209" s="49" t="e">
        <f t="shared" si="67"/>
        <v>#DIV/0!</v>
      </c>
      <c r="Z209" s="48" t="str">
        <f>VLOOKUP($A209,Raw!$B$2:$DG$512,MATCH(NDPMS!Z$1,Raw!$B$1:$DG$1,0),0)</f>
        <v>0</v>
      </c>
      <c r="AA209" s="49" t="e">
        <f t="shared" si="68"/>
        <v>#DIV/0!</v>
      </c>
      <c r="AB209" s="48" t="str">
        <f>VLOOKUP($A209,Raw!$B$2:$DG$512,MATCH(NDPMS!AB$1,Raw!$B$1:$DG$1,0),0)</f>
        <v>0</v>
      </c>
      <c r="AC209" s="13"/>
      <c r="AD209" s="47" t="e">
        <f t="shared" si="69"/>
        <v>#DIV/0!</v>
      </c>
      <c r="AE209" s="47" t="e">
        <f t="shared" si="70"/>
        <v>#DIV/0!</v>
      </c>
      <c r="AF209" s="47" t="e">
        <f t="shared" si="71"/>
        <v>#DIV/0!</v>
      </c>
      <c r="AG209" s="47" t="e">
        <f t="shared" si="72"/>
        <v>#DIV/0!</v>
      </c>
      <c r="AH209" s="47" t="e">
        <f t="shared" si="73"/>
        <v>#DIV/0!</v>
      </c>
      <c r="AI209" s="47" t="e">
        <f t="shared" si="74"/>
        <v>#DIV/0!</v>
      </c>
      <c r="AJ209" s="47" t="e">
        <f t="shared" si="75"/>
        <v>#DIV/0!</v>
      </c>
    </row>
    <row r="210" spans="1:36" x14ac:dyDescent="0.3">
      <c r="A210" s="13" t="s">
        <v>3752</v>
      </c>
      <c r="B210" s="51" t="str">
        <f>VLOOKUP($A210,Raw!$B$2:$DG$512,MATCH(NDPMS!B$1,Raw!$B$1:$DG$1,0),0)</f>
        <v>0</v>
      </c>
      <c r="C210" s="52" t="e">
        <f t="shared" si="57"/>
        <v>#DIV/0!</v>
      </c>
      <c r="D210" s="51" t="str">
        <f>VLOOKUP($A210,Raw!$B$2:$DG$512,MATCH(NDPMS!D$1,Raw!$B$1:$DG$1,0),0)</f>
        <v>0</v>
      </c>
      <c r="E210" s="52" t="e">
        <f t="shared" si="58"/>
        <v>#DIV/0!</v>
      </c>
      <c r="F210" s="51" t="str">
        <f>VLOOKUP($A210,Raw!$B$2:$DG$512,MATCH(NDPMS!F$1,Raw!$B$1:$DG$1,0),0)</f>
        <v>0</v>
      </c>
      <c r="G210" s="52" t="e">
        <f t="shared" si="59"/>
        <v>#DIV/0!</v>
      </c>
      <c r="H210" s="51" t="str">
        <f>VLOOKUP($A210,Raw!$B$2:$DG$512,MATCH(NDPMS!H$1,Raw!$B$1:$DG$1,0),0)</f>
        <v>0</v>
      </c>
      <c r="I210" s="52" t="e">
        <f t="shared" si="60"/>
        <v>#DIV/0!</v>
      </c>
      <c r="J210" s="51" t="str">
        <f>VLOOKUP($A210,Raw!$B$2:$DG$512,MATCH(NDPMS!J$1,Raw!$B$1:$DG$1,0),0)</f>
        <v>0</v>
      </c>
      <c r="K210" s="52" t="e">
        <f t="shared" si="61"/>
        <v>#DIV/0!</v>
      </c>
      <c r="L210" s="51" t="str">
        <f>VLOOKUP($A210,Raw!$B$2:$DG$512,MATCH(NDPMS!L$1,Raw!$B$1:$DG$1,0),0)</f>
        <v>0</v>
      </c>
      <c r="M210" s="52" t="e">
        <f t="shared" si="62"/>
        <v>#DIV/0!</v>
      </c>
      <c r="N210" s="51" t="str">
        <f>VLOOKUP($A210,Raw!$B$2:$DG$512,MATCH(NDPMS!N$1,Raw!$B$1:$DG$1,0),0)</f>
        <v>0</v>
      </c>
      <c r="O210" s="13"/>
      <c r="P210" s="48" t="str">
        <f>VLOOKUP($A210,Raw!$B$2:$DG$512,MATCH(NDPMS!P$1,Raw!$B$1:$DG$1,0),0)</f>
        <v>0</v>
      </c>
      <c r="Q210" s="49" t="e">
        <f t="shared" si="63"/>
        <v>#DIV/0!</v>
      </c>
      <c r="R210" s="48" t="str">
        <f>VLOOKUP($A210,Raw!$B$2:$DG$512,MATCH(NDPMS!R$1,Raw!$B$1:$DG$1,0),0)</f>
        <v>0</v>
      </c>
      <c r="S210" s="49" t="e">
        <f t="shared" si="64"/>
        <v>#DIV/0!</v>
      </c>
      <c r="T210" s="48" t="str">
        <f>VLOOKUP($A210,Raw!$B$2:$DG$512,MATCH(NDPMS!T$1,Raw!$B$1:$DG$1,0),0)</f>
        <v>0</v>
      </c>
      <c r="U210" s="49" t="e">
        <f t="shared" si="65"/>
        <v>#DIV/0!</v>
      </c>
      <c r="V210" s="48" t="str">
        <f>VLOOKUP($A210,Raw!$B$2:$DG$512,MATCH(NDPMS!V$1,Raw!$B$1:$DG$1,0),0)</f>
        <v>0</v>
      </c>
      <c r="W210" s="50" t="e">
        <f t="shared" si="66"/>
        <v>#DIV/0!</v>
      </c>
      <c r="X210" s="48" t="str">
        <f>VLOOKUP($A210,Raw!$B$2:$DG$512,MATCH(NDPMS!X$1,Raw!$B$1:$DG$1,0),0)</f>
        <v>0</v>
      </c>
      <c r="Y210" s="49" t="e">
        <f t="shared" si="67"/>
        <v>#DIV/0!</v>
      </c>
      <c r="Z210" s="48" t="str">
        <f>VLOOKUP($A210,Raw!$B$2:$DG$512,MATCH(NDPMS!Z$1,Raw!$B$1:$DG$1,0),0)</f>
        <v>0</v>
      </c>
      <c r="AA210" s="49" t="e">
        <f t="shared" si="68"/>
        <v>#DIV/0!</v>
      </c>
      <c r="AB210" s="48" t="str">
        <f>VLOOKUP($A210,Raw!$B$2:$DG$512,MATCH(NDPMS!AB$1,Raw!$B$1:$DG$1,0),0)</f>
        <v>0</v>
      </c>
      <c r="AC210" s="13"/>
      <c r="AD210" s="47" t="e">
        <f t="shared" si="69"/>
        <v>#DIV/0!</v>
      </c>
      <c r="AE210" s="47" t="e">
        <f t="shared" si="70"/>
        <v>#DIV/0!</v>
      </c>
      <c r="AF210" s="47" t="e">
        <f t="shared" si="71"/>
        <v>#DIV/0!</v>
      </c>
      <c r="AG210" s="47" t="e">
        <f t="shared" si="72"/>
        <v>#DIV/0!</v>
      </c>
      <c r="AH210" s="47" t="e">
        <f t="shared" si="73"/>
        <v>#DIV/0!</v>
      </c>
      <c r="AI210" s="47" t="e">
        <f t="shared" si="74"/>
        <v>#DIV/0!</v>
      </c>
      <c r="AJ210" s="47" t="e">
        <f t="shared" si="75"/>
        <v>#DIV/0!</v>
      </c>
    </row>
    <row r="211" spans="1:36" x14ac:dyDescent="0.3">
      <c r="A211" s="13" t="s">
        <v>3768</v>
      </c>
      <c r="B211" s="51" t="str">
        <f>VLOOKUP($A211,Raw!$B$2:$DG$512,MATCH(NDPMS!B$1,Raw!$B$1:$DG$1,0),0)</f>
        <v>0</v>
      </c>
      <c r="C211" s="52" t="e">
        <f t="shared" si="57"/>
        <v>#DIV/0!</v>
      </c>
      <c r="D211" s="51" t="str">
        <f>VLOOKUP($A211,Raw!$B$2:$DG$512,MATCH(NDPMS!D$1,Raw!$B$1:$DG$1,0),0)</f>
        <v>0</v>
      </c>
      <c r="E211" s="52" t="e">
        <f t="shared" si="58"/>
        <v>#DIV/0!</v>
      </c>
      <c r="F211" s="51" t="str">
        <f>VLOOKUP($A211,Raw!$B$2:$DG$512,MATCH(NDPMS!F$1,Raw!$B$1:$DG$1,0),0)</f>
        <v>0</v>
      </c>
      <c r="G211" s="52" t="e">
        <f t="shared" si="59"/>
        <v>#DIV/0!</v>
      </c>
      <c r="H211" s="51" t="str">
        <f>VLOOKUP($A211,Raw!$B$2:$DG$512,MATCH(NDPMS!H$1,Raw!$B$1:$DG$1,0),0)</f>
        <v>0</v>
      </c>
      <c r="I211" s="52" t="e">
        <f t="shared" si="60"/>
        <v>#DIV/0!</v>
      </c>
      <c r="J211" s="51" t="str">
        <f>VLOOKUP($A211,Raw!$B$2:$DG$512,MATCH(NDPMS!J$1,Raw!$B$1:$DG$1,0),0)</f>
        <v>0</v>
      </c>
      <c r="K211" s="52" t="e">
        <f t="shared" si="61"/>
        <v>#DIV/0!</v>
      </c>
      <c r="L211" s="51" t="str">
        <f>VLOOKUP($A211,Raw!$B$2:$DG$512,MATCH(NDPMS!L$1,Raw!$B$1:$DG$1,0),0)</f>
        <v>0</v>
      </c>
      <c r="M211" s="52" t="e">
        <f t="shared" si="62"/>
        <v>#DIV/0!</v>
      </c>
      <c r="N211" s="51" t="str">
        <f>VLOOKUP($A211,Raw!$B$2:$DG$512,MATCH(NDPMS!N$1,Raw!$B$1:$DG$1,0),0)</f>
        <v>0</v>
      </c>
      <c r="O211" s="13"/>
      <c r="P211" s="48" t="str">
        <f>VLOOKUP($A211,Raw!$B$2:$DG$512,MATCH(NDPMS!P$1,Raw!$B$1:$DG$1,0),0)</f>
        <v>0</v>
      </c>
      <c r="Q211" s="49" t="e">
        <f t="shared" si="63"/>
        <v>#DIV/0!</v>
      </c>
      <c r="R211" s="48" t="str">
        <f>VLOOKUP($A211,Raw!$B$2:$DG$512,MATCH(NDPMS!R$1,Raw!$B$1:$DG$1,0),0)</f>
        <v>0</v>
      </c>
      <c r="S211" s="49" t="e">
        <f t="shared" si="64"/>
        <v>#DIV/0!</v>
      </c>
      <c r="T211" s="48" t="str">
        <f>VLOOKUP($A211,Raw!$B$2:$DG$512,MATCH(NDPMS!T$1,Raw!$B$1:$DG$1,0),0)</f>
        <v>0</v>
      </c>
      <c r="U211" s="49" t="e">
        <f t="shared" si="65"/>
        <v>#DIV/0!</v>
      </c>
      <c r="V211" s="48" t="str">
        <f>VLOOKUP($A211,Raw!$B$2:$DG$512,MATCH(NDPMS!V$1,Raw!$B$1:$DG$1,0),0)</f>
        <v>0</v>
      </c>
      <c r="W211" s="50" t="e">
        <f t="shared" si="66"/>
        <v>#DIV/0!</v>
      </c>
      <c r="X211" s="48" t="str">
        <f>VLOOKUP($A211,Raw!$B$2:$DG$512,MATCH(NDPMS!X$1,Raw!$B$1:$DG$1,0),0)</f>
        <v>0</v>
      </c>
      <c r="Y211" s="49" t="e">
        <f t="shared" si="67"/>
        <v>#DIV/0!</v>
      </c>
      <c r="Z211" s="48" t="str">
        <f>VLOOKUP($A211,Raw!$B$2:$DG$512,MATCH(NDPMS!Z$1,Raw!$B$1:$DG$1,0),0)</f>
        <v>0</v>
      </c>
      <c r="AA211" s="49" t="e">
        <f t="shared" si="68"/>
        <v>#DIV/0!</v>
      </c>
      <c r="AB211" s="48" t="str">
        <f>VLOOKUP($A211,Raw!$B$2:$DG$512,MATCH(NDPMS!AB$1,Raw!$B$1:$DG$1,0),0)</f>
        <v>0</v>
      </c>
      <c r="AC211" s="13"/>
      <c r="AD211" s="47" t="e">
        <f t="shared" si="69"/>
        <v>#DIV/0!</v>
      </c>
      <c r="AE211" s="47" t="e">
        <f t="shared" si="70"/>
        <v>#DIV/0!</v>
      </c>
      <c r="AF211" s="47" t="e">
        <f t="shared" si="71"/>
        <v>#DIV/0!</v>
      </c>
      <c r="AG211" s="47" t="e">
        <f t="shared" si="72"/>
        <v>#DIV/0!</v>
      </c>
      <c r="AH211" s="47" t="e">
        <f t="shared" si="73"/>
        <v>#DIV/0!</v>
      </c>
      <c r="AI211" s="47" t="e">
        <f t="shared" si="74"/>
        <v>#DIV/0!</v>
      </c>
      <c r="AJ211" s="47" t="e">
        <f t="shared" si="75"/>
        <v>#DIV/0!</v>
      </c>
    </row>
    <row r="212" spans="1:36" x14ac:dyDescent="0.3">
      <c r="A212" s="13" t="s">
        <v>3783</v>
      </c>
      <c r="B212" s="51" t="str">
        <f>VLOOKUP($A212,Raw!$B$2:$DG$512,MATCH(NDPMS!B$1,Raw!$B$1:$DG$1,0),0)</f>
        <v>0</v>
      </c>
      <c r="C212" s="52" t="e">
        <f t="shared" si="57"/>
        <v>#DIV/0!</v>
      </c>
      <c r="D212" s="51" t="str">
        <f>VLOOKUP($A212,Raw!$B$2:$DG$512,MATCH(NDPMS!D$1,Raw!$B$1:$DG$1,0),0)</f>
        <v>0</v>
      </c>
      <c r="E212" s="52" t="e">
        <f t="shared" si="58"/>
        <v>#DIV/0!</v>
      </c>
      <c r="F212" s="51" t="str">
        <f>VLOOKUP($A212,Raw!$B$2:$DG$512,MATCH(NDPMS!F$1,Raw!$B$1:$DG$1,0),0)</f>
        <v>0</v>
      </c>
      <c r="G212" s="52" t="e">
        <f t="shared" si="59"/>
        <v>#DIV/0!</v>
      </c>
      <c r="H212" s="51" t="str">
        <f>VLOOKUP($A212,Raw!$B$2:$DG$512,MATCH(NDPMS!H$1,Raw!$B$1:$DG$1,0),0)</f>
        <v>0</v>
      </c>
      <c r="I212" s="52" t="e">
        <f t="shared" si="60"/>
        <v>#DIV/0!</v>
      </c>
      <c r="J212" s="51" t="str">
        <f>VLOOKUP($A212,Raw!$B$2:$DG$512,MATCH(NDPMS!J$1,Raw!$B$1:$DG$1,0),0)</f>
        <v>0</v>
      </c>
      <c r="K212" s="52" t="e">
        <f t="shared" si="61"/>
        <v>#DIV/0!</v>
      </c>
      <c r="L212" s="51" t="str">
        <f>VLOOKUP($A212,Raw!$B$2:$DG$512,MATCH(NDPMS!L$1,Raw!$B$1:$DG$1,0),0)</f>
        <v>0</v>
      </c>
      <c r="M212" s="52" t="e">
        <f t="shared" si="62"/>
        <v>#DIV/0!</v>
      </c>
      <c r="N212" s="51" t="str">
        <f>VLOOKUP($A212,Raw!$B$2:$DG$512,MATCH(NDPMS!N$1,Raw!$B$1:$DG$1,0),0)</f>
        <v>0</v>
      </c>
      <c r="O212" s="13"/>
      <c r="P212" s="48" t="str">
        <f>VLOOKUP($A212,Raw!$B$2:$DG$512,MATCH(NDPMS!P$1,Raw!$B$1:$DG$1,0),0)</f>
        <v>0</v>
      </c>
      <c r="Q212" s="49" t="e">
        <f t="shared" si="63"/>
        <v>#DIV/0!</v>
      </c>
      <c r="R212" s="48" t="str">
        <f>VLOOKUP($A212,Raw!$B$2:$DG$512,MATCH(NDPMS!R$1,Raw!$B$1:$DG$1,0),0)</f>
        <v>0</v>
      </c>
      <c r="S212" s="49" t="e">
        <f t="shared" si="64"/>
        <v>#DIV/0!</v>
      </c>
      <c r="T212" s="48" t="str">
        <f>VLOOKUP($A212,Raw!$B$2:$DG$512,MATCH(NDPMS!T$1,Raw!$B$1:$DG$1,0),0)</f>
        <v>0</v>
      </c>
      <c r="U212" s="49" t="e">
        <f t="shared" si="65"/>
        <v>#DIV/0!</v>
      </c>
      <c r="V212" s="48" t="str">
        <f>VLOOKUP($A212,Raw!$B$2:$DG$512,MATCH(NDPMS!V$1,Raw!$B$1:$DG$1,0),0)</f>
        <v>0</v>
      </c>
      <c r="W212" s="50" t="e">
        <f t="shared" si="66"/>
        <v>#DIV/0!</v>
      </c>
      <c r="X212" s="48" t="str">
        <f>VLOOKUP($A212,Raw!$B$2:$DG$512,MATCH(NDPMS!X$1,Raw!$B$1:$DG$1,0),0)</f>
        <v>0</v>
      </c>
      <c r="Y212" s="49" t="e">
        <f t="shared" si="67"/>
        <v>#DIV/0!</v>
      </c>
      <c r="Z212" s="48" t="str">
        <f>VLOOKUP($A212,Raw!$B$2:$DG$512,MATCH(NDPMS!Z$1,Raw!$B$1:$DG$1,0),0)</f>
        <v>0</v>
      </c>
      <c r="AA212" s="49" t="e">
        <f t="shared" si="68"/>
        <v>#DIV/0!</v>
      </c>
      <c r="AB212" s="48" t="str">
        <f>VLOOKUP($A212,Raw!$B$2:$DG$512,MATCH(NDPMS!AB$1,Raw!$B$1:$DG$1,0),0)</f>
        <v>0</v>
      </c>
      <c r="AC212" s="13"/>
      <c r="AD212" s="47" t="e">
        <f t="shared" si="69"/>
        <v>#DIV/0!</v>
      </c>
      <c r="AE212" s="47" t="e">
        <f t="shared" si="70"/>
        <v>#DIV/0!</v>
      </c>
      <c r="AF212" s="47" t="e">
        <f t="shared" si="71"/>
        <v>#DIV/0!</v>
      </c>
      <c r="AG212" s="47" t="e">
        <f t="shared" si="72"/>
        <v>#DIV/0!</v>
      </c>
      <c r="AH212" s="47" t="e">
        <f t="shared" si="73"/>
        <v>#DIV/0!</v>
      </c>
      <c r="AI212" s="47" t="e">
        <f t="shared" si="74"/>
        <v>#DIV/0!</v>
      </c>
      <c r="AJ212" s="47" t="e">
        <f t="shared" si="75"/>
        <v>#DIV/0!</v>
      </c>
    </row>
    <row r="213" spans="1:36" x14ac:dyDescent="0.3">
      <c r="A213" s="13" t="s">
        <v>3798</v>
      </c>
      <c r="B213" s="51" t="str">
        <f>VLOOKUP($A213,Raw!$B$2:$DG$512,MATCH(NDPMS!B$1,Raw!$B$1:$DG$1,0),0)</f>
        <v>0</v>
      </c>
      <c r="C213" s="52" t="e">
        <f t="shared" si="57"/>
        <v>#DIV/0!</v>
      </c>
      <c r="D213" s="51" t="str">
        <f>VLOOKUP($A213,Raw!$B$2:$DG$512,MATCH(NDPMS!D$1,Raw!$B$1:$DG$1,0),0)</f>
        <v>0</v>
      </c>
      <c r="E213" s="52" t="e">
        <f t="shared" si="58"/>
        <v>#DIV/0!</v>
      </c>
      <c r="F213" s="51" t="str">
        <f>VLOOKUP($A213,Raw!$B$2:$DG$512,MATCH(NDPMS!F$1,Raw!$B$1:$DG$1,0),0)</f>
        <v>0</v>
      </c>
      <c r="G213" s="52" t="e">
        <f t="shared" si="59"/>
        <v>#DIV/0!</v>
      </c>
      <c r="H213" s="51" t="str">
        <f>VLOOKUP($A213,Raw!$B$2:$DG$512,MATCH(NDPMS!H$1,Raw!$B$1:$DG$1,0),0)</f>
        <v>0</v>
      </c>
      <c r="I213" s="52" t="e">
        <f t="shared" si="60"/>
        <v>#DIV/0!</v>
      </c>
      <c r="J213" s="51" t="str">
        <f>VLOOKUP($A213,Raw!$B$2:$DG$512,MATCH(NDPMS!J$1,Raw!$B$1:$DG$1,0),0)</f>
        <v>0</v>
      </c>
      <c r="K213" s="52" t="e">
        <f t="shared" si="61"/>
        <v>#DIV/0!</v>
      </c>
      <c r="L213" s="51" t="str">
        <f>VLOOKUP($A213,Raw!$B$2:$DG$512,MATCH(NDPMS!L$1,Raw!$B$1:$DG$1,0),0)</f>
        <v>0</v>
      </c>
      <c r="M213" s="52" t="e">
        <f t="shared" si="62"/>
        <v>#DIV/0!</v>
      </c>
      <c r="N213" s="51" t="str">
        <f>VLOOKUP($A213,Raw!$B$2:$DG$512,MATCH(NDPMS!N$1,Raw!$B$1:$DG$1,0),0)</f>
        <v>0</v>
      </c>
      <c r="O213" s="13"/>
      <c r="P213" s="48" t="str">
        <f>VLOOKUP($A213,Raw!$B$2:$DG$512,MATCH(NDPMS!P$1,Raw!$B$1:$DG$1,0),0)</f>
        <v>0</v>
      </c>
      <c r="Q213" s="49" t="e">
        <f t="shared" si="63"/>
        <v>#DIV/0!</v>
      </c>
      <c r="R213" s="48" t="str">
        <f>VLOOKUP($A213,Raw!$B$2:$DG$512,MATCH(NDPMS!R$1,Raw!$B$1:$DG$1,0),0)</f>
        <v>0</v>
      </c>
      <c r="S213" s="49" t="e">
        <f t="shared" si="64"/>
        <v>#DIV/0!</v>
      </c>
      <c r="T213" s="48" t="str">
        <f>VLOOKUP($A213,Raw!$B$2:$DG$512,MATCH(NDPMS!T$1,Raw!$B$1:$DG$1,0),0)</f>
        <v>0</v>
      </c>
      <c r="U213" s="49" t="e">
        <f t="shared" si="65"/>
        <v>#DIV/0!</v>
      </c>
      <c r="V213" s="48" t="str">
        <f>VLOOKUP($A213,Raw!$B$2:$DG$512,MATCH(NDPMS!V$1,Raw!$B$1:$DG$1,0),0)</f>
        <v>0</v>
      </c>
      <c r="W213" s="50" t="e">
        <f t="shared" si="66"/>
        <v>#DIV/0!</v>
      </c>
      <c r="X213" s="48" t="str">
        <f>VLOOKUP($A213,Raw!$B$2:$DG$512,MATCH(NDPMS!X$1,Raw!$B$1:$DG$1,0),0)</f>
        <v>0</v>
      </c>
      <c r="Y213" s="49" t="e">
        <f t="shared" si="67"/>
        <v>#DIV/0!</v>
      </c>
      <c r="Z213" s="48" t="str">
        <f>VLOOKUP($A213,Raw!$B$2:$DG$512,MATCH(NDPMS!Z$1,Raw!$B$1:$DG$1,0),0)</f>
        <v>0</v>
      </c>
      <c r="AA213" s="49" t="e">
        <f t="shared" si="68"/>
        <v>#DIV/0!</v>
      </c>
      <c r="AB213" s="48" t="str">
        <f>VLOOKUP($A213,Raw!$B$2:$DG$512,MATCH(NDPMS!AB$1,Raw!$B$1:$DG$1,0),0)</f>
        <v>0</v>
      </c>
      <c r="AC213" s="13"/>
      <c r="AD213" s="47" t="e">
        <f t="shared" si="69"/>
        <v>#DIV/0!</v>
      </c>
      <c r="AE213" s="47" t="e">
        <f t="shared" si="70"/>
        <v>#DIV/0!</v>
      </c>
      <c r="AF213" s="47" t="e">
        <f t="shared" si="71"/>
        <v>#DIV/0!</v>
      </c>
      <c r="AG213" s="47" t="e">
        <f t="shared" si="72"/>
        <v>#DIV/0!</v>
      </c>
      <c r="AH213" s="47" t="e">
        <f t="shared" si="73"/>
        <v>#DIV/0!</v>
      </c>
      <c r="AI213" s="47" t="e">
        <f t="shared" si="74"/>
        <v>#DIV/0!</v>
      </c>
      <c r="AJ213" s="47" t="e">
        <f t="shared" si="75"/>
        <v>#DIV/0!</v>
      </c>
    </row>
    <row r="214" spans="1:36" x14ac:dyDescent="0.3">
      <c r="A214" s="13" t="s">
        <v>3806</v>
      </c>
      <c r="B214" s="51" t="str">
        <f>VLOOKUP($A214,Raw!$B$2:$DG$512,MATCH(NDPMS!B$1,Raw!$B$1:$DG$1,0),0)</f>
        <v>0</v>
      </c>
      <c r="C214" s="52" t="e">
        <f t="shared" si="57"/>
        <v>#DIV/0!</v>
      </c>
      <c r="D214" s="51" t="str">
        <f>VLOOKUP($A214,Raw!$B$2:$DG$512,MATCH(NDPMS!D$1,Raw!$B$1:$DG$1,0),0)</f>
        <v>0</v>
      </c>
      <c r="E214" s="52" t="e">
        <f t="shared" si="58"/>
        <v>#DIV/0!</v>
      </c>
      <c r="F214" s="51" t="str">
        <f>VLOOKUP($A214,Raw!$B$2:$DG$512,MATCH(NDPMS!F$1,Raw!$B$1:$DG$1,0),0)</f>
        <v>0</v>
      </c>
      <c r="G214" s="52" t="e">
        <f t="shared" si="59"/>
        <v>#DIV/0!</v>
      </c>
      <c r="H214" s="51" t="str">
        <f>VLOOKUP($A214,Raw!$B$2:$DG$512,MATCH(NDPMS!H$1,Raw!$B$1:$DG$1,0),0)</f>
        <v>0</v>
      </c>
      <c r="I214" s="52" t="e">
        <f t="shared" si="60"/>
        <v>#DIV/0!</v>
      </c>
      <c r="J214" s="51" t="str">
        <f>VLOOKUP($A214,Raw!$B$2:$DG$512,MATCH(NDPMS!J$1,Raw!$B$1:$DG$1,0),0)</f>
        <v>0</v>
      </c>
      <c r="K214" s="52" t="e">
        <f t="shared" si="61"/>
        <v>#DIV/0!</v>
      </c>
      <c r="L214" s="51" t="str">
        <f>VLOOKUP($A214,Raw!$B$2:$DG$512,MATCH(NDPMS!L$1,Raw!$B$1:$DG$1,0),0)</f>
        <v>0</v>
      </c>
      <c r="M214" s="52" t="e">
        <f t="shared" si="62"/>
        <v>#DIV/0!</v>
      </c>
      <c r="N214" s="51" t="str">
        <f>VLOOKUP($A214,Raw!$B$2:$DG$512,MATCH(NDPMS!N$1,Raw!$B$1:$DG$1,0),0)</f>
        <v>0</v>
      </c>
      <c r="O214" s="13"/>
      <c r="P214" s="48" t="str">
        <f>VLOOKUP($A214,Raw!$B$2:$DG$512,MATCH(NDPMS!P$1,Raw!$B$1:$DG$1,0),0)</f>
        <v>0</v>
      </c>
      <c r="Q214" s="49" t="e">
        <f t="shared" si="63"/>
        <v>#DIV/0!</v>
      </c>
      <c r="R214" s="48" t="str">
        <f>VLOOKUP($A214,Raw!$B$2:$DG$512,MATCH(NDPMS!R$1,Raw!$B$1:$DG$1,0),0)</f>
        <v>0</v>
      </c>
      <c r="S214" s="49" t="e">
        <f t="shared" si="64"/>
        <v>#DIV/0!</v>
      </c>
      <c r="T214" s="48" t="str">
        <f>VLOOKUP($A214,Raw!$B$2:$DG$512,MATCH(NDPMS!T$1,Raw!$B$1:$DG$1,0),0)</f>
        <v>0</v>
      </c>
      <c r="U214" s="49" t="e">
        <f t="shared" si="65"/>
        <v>#DIV/0!</v>
      </c>
      <c r="V214" s="48" t="str">
        <f>VLOOKUP($A214,Raw!$B$2:$DG$512,MATCH(NDPMS!V$1,Raw!$B$1:$DG$1,0),0)</f>
        <v>0</v>
      </c>
      <c r="W214" s="50" t="e">
        <f t="shared" si="66"/>
        <v>#DIV/0!</v>
      </c>
      <c r="X214" s="48" t="str">
        <f>VLOOKUP($A214,Raw!$B$2:$DG$512,MATCH(NDPMS!X$1,Raw!$B$1:$DG$1,0),0)</f>
        <v>0</v>
      </c>
      <c r="Y214" s="49" t="e">
        <f t="shared" si="67"/>
        <v>#DIV/0!</v>
      </c>
      <c r="Z214" s="48" t="str">
        <f>VLOOKUP($A214,Raw!$B$2:$DG$512,MATCH(NDPMS!Z$1,Raw!$B$1:$DG$1,0),0)</f>
        <v>0</v>
      </c>
      <c r="AA214" s="49" t="e">
        <f t="shared" si="68"/>
        <v>#DIV/0!</v>
      </c>
      <c r="AB214" s="48" t="str">
        <f>VLOOKUP($A214,Raw!$B$2:$DG$512,MATCH(NDPMS!AB$1,Raw!$B$1:$DG$1,0),0)</f>
        <v>0</v>
      </c>
      <c r="AC214" s="13"/>
      <c r="AD214" s="47" t="e">
        <f t="shared" si="69"/>
        <v>#DIV/0!</v>
      </c>
      <c r="AE214" s="47" t="e">
        <f t="shared" si="70"/>
        <v>#DIV/0!</v>
      </c>
      <c r="AF214" s="47" t="e">
        <f t="shared" si="71"/>
        <v>#DIV/0!</v>
      </c>
      <c r="AG214" s="47" t="e">
        <f t="shared" si="72"/>
        <v>#DIV/0!</v>
      </c>
      <c r="AH214" s="47" t="e">
        <f t="shared" si="73"/>
        <v>#DIV/0!</v>
      </c>
      <c r="AI214" s="47" t="e">
        <f t="shared" si="74"/>
        <v>#DIV/0!</v>
      </c>
      <c r="AJ214" s="47" t="e">
        <f t="shared" si="75"/>
        <v>#DIV/0!</v>
      </c>
    </row>
    <row r="215" spans="1:36" x14ac:dyDescent="0.3">
      <c r="A215" s="13" t="s">
        <v>3820</v>
      </c>
      <c r="B215" s="51" t="str">
        <f>VLOOKUP($A215,Raw!$B$2:$DG$512,MATCH(NDPMS!B$1,Raw!$B$1:$DG$1,0),0)</f>
        <v>0</v>
      </c>
      <c r="C215" s="52" t="e">
        <f t="shared" si="57"/>
        <v>#DIV/0!</v>
      </c>
      <c r="D215" s="51" t="str">
        <f>VLOOKUP($A215,Raw!$B$2:$DG$512,MATCH(NDPMS!D$1,Raw!$B$1:$DG$1,0),0)</f>
        <v>0</v>
      </c>
      <c r="E215" s="52" t="e">
        <f t="shared" si="58"/>
        <v>#DIV/0!</v>
      </c>
      <c r="F215" s="51" t="str">
        <f>VLOOKUP($A215,Raw!$B$2:$DG$512,MATCH(NDPMS!F$1,Raw!$B$1:$DG$1,0),0)</f>
        <v>0</v>
      </c>
      <c r="G215" s="52" t="e">
        <f t="shared" si="59"/>
        <v>#DIV/0!</v>
      </c>
      <c r="H215" s="51" t="str">
        <f>VLOOKUP($A215,Raw!$B$2:$DG$512,MATCH(NDPMS!H$1,Raw!$B$1:$DG$1,0),0)</f>
        <v>0</v>
      </c>
      <c r="I215" s="52" t="e">
        <f t="shared" si="60"/>
        <v>#DIV/0!</v>
      </c>
      <c r="J215" s="51" t="str">
        <f>VLOOKUP($A215,Raw!$B$2:$DG$512,MATCH(NDPMS!J$1,Raw!$B$1:$DG$1,0),0)</f>
        <v>0</v>
      </c>
      <c r="K215" s="52" t="e">
        <f t="shared" si="61"/>
        <v>#DIV/0!</v>
      </c>
      <c r="L215" s="51" t="str">
        <f>VLOOKUP($A215,Raw!$B$2:$DG$512,MATCH(NDPMS!L$1,Raw!$B$1:$DG$1,0),0)</f>
        <v>0</v>
      </c>
      <c r="M215" s="52" t="e">
        <f t="shared" si="62"/>
        <v>#DIV/0!</v>
      </c>
      <c r="N215" s="51" t="str">
        <f>VLOOKUP($A215,Raw!$B$2:$DG$512,MATCH(NDPMS!N$1,Raw!$B$1:$DG$1,0),0)</f>
        <v>0</v>
      </c>
      <c r="O215" s="13"/>
      <c r="P215" s="48" t="str">
        <f>VLOOKUP($A215,Raw!$B$2:$DG$512,MATCH(NDPMS!P$1,Raw!$B$1:$DG$1,0),0)</f>
        <v>0</v>
      </c>
      <c r="Q215" s="49" t="e">
        <f t="shared" si="63"/>
        <v>#DIV/0!</v>
      </c>
      <c r="R215" s="48" t="str">
        <f>VLOOKUP($A215,Raw!$B$2:$DG$512,MATCH(NDPMS!R$1,Raw!$B$1:$DG$1,0),0)</f>
        <v>0</v>
      </c>
      <c r="S215" s="49" t="e">
        <f t="shared" si="64"/>
        <v>#DIV/0!</v>
      </c>
      <c r="T215" s="48" t="str">
        <f>VLOOKUP($A215,Raw!$B$2:$DG$512,MATCH(NDPMS!T$1,Raw!$B$1:$DG$1,0),0)</f>
        <v>0</v>
      </c>
      <c r="U215" s="49" t="e">
        <f t="shared" si="65"/>
        <v>#DIV/0!</v>
      </c>
      <c r="V215" s="48" t="str">
        <f>VLOOKUP($A215,Raw!$B$2:$DG$512,MATCH(NDPMS!V$1,Raw!$B$1:$DG$1,0),0)</f>
        <v>0</v>
      </c>
      <c r="W215" s="50" t="e">
        <f t="shared" si="66"/>
        <v>#DIV/0!</v>
      </c>
      <c r="X215" s="48" t="str">
        <f>VLOOKUP($A215,Raw!$B$2:$DG$512,MATCH(NDPMS!X$1,Raw!$B$1:$DG$1,0),0)</f>
        <v>0</v>
      </c>
      <c r="Y215" s="49" t="e">
        <f t="shared" si="67"/>
        <v>#DIV/0!</v>
      </c>
      <c r="Z215" s="48" t="str">
        <f>VLOOKUP($A215,Raw!$B$2:$DG$512,MATCH(NDPMS!Z$1,Raw!$B$1:$DG$1,0),0)</f>
        <v>0</v>
      </c>
      <c r="AA215" s="49" t="e">
        <f t="shared" si="68"/>
        <v>#DIV/0!</v>
      </c>
      <c r="AB215" s="48" t="str">
        <f>VLOOKUP($A215,Raw!$B$2:$DG$512,MATCH(NDPMS!AB$1,Raw!$B$1:$DG$1,0),0)</f>
        <v>0</v>
      </c>
      <c r="AC215" s="13"/>
      <c r="AD215" s="47" t="e">
        <f t="shared" si="69"/>
        <v>#DIV/0!</v>
      </c>
      <c r="AE215" s="47" t="e">
        <f t="shared" si="70"/>
        <v>#DIV/0!</v>
      </c>
      <c r="AF215" s="47" t="e">
        <f t="shared" si="71"/>
        <v>#DIV/0!</v>
      </c>
      <c r="AG215" s="47" t="e">
        <f t="shared" si="72"/>
        <v>#DIV/0!</v>
      </c>
      <c r="AH215" s="47" t="e">
        <f t="shared" si="73"/>
        <v>#DIV/0!</v>
      </c>
      <c r="AI215" s="47" t="e">
        <f t="shared" si="74"/>
        <v>#DIV/0!</v>
      </c>
      <c r="AJ215" s="47" t="e">
        <f t="shared" si="75"/>
        <v>#DIV/0!</v>
      </c>
    </row>
    <row r="216" spans="1:36" x14ac:dyDescent="0.3">
      <c r="A216" s="13" t="s">
        <v>3831</v>
      </c>
      <c r="B216" s="51" t="str">
        <f>VLOOKUP($A216,Raw!$B$2:$DG$512,MATCH(NDPMS!B$1,Raw!$B$1:$DG$1,0),0)</f>
        <v>0</v>
      </c>
      <c r="C216" s="52" t="e">
        <f t="shared" si="57"/>
        <v>#DIV/0!</v>
      </c>
      <c r="D216" s="51" t="str">
        <f>VLOOKUP($A216,Raw!$B$2:$DG$512,MATCH(NDPMS!D$1,Raw!$B$1:$DG$1,0),0)</f>
        <v>0</v>
      </c>
      <c r="E216" s="52" t="e">
        <f t="shared" si="58"/>
        <v>#DIV/0!</v>
      </c>
      <c r="F216" s="51" t="str">
        <f>VLOOKUP($A216,Raw!$B$2:$DG$512,MATCH(NDPMS!F$1,Raw!$B$1:$DG$1,0),0)</f>
        <v>0</v>
      </c>
      <c r="G216" s="52" t="e">
        <f t="shared" si="59"/>
        <v>#DIV/0!</v>
      </c>
      <c r="H216" s="51" t="str">
        <f>VLOOKUP($A216,Raw!$B$2:$DG$512,MATCH(NDPMS!H$1,Raw!$B$1:$DG$1,0),0)</f>
        <v>0</v>
      </c>
      <c r="I216" s="52" t="e">
        <f t="shared" si="60"/>
        <v>#DIV/0!</v>
      </c>
      <c r="J216" s="51" t="str">
        <f>VLOOKUP($A216,Raw!$B$2:$DG$512,MATCH(NDPMS!J$1,Raw!$B$1:$DG$1,0),0)</f>
        <v>0</v>
      </c>
      <c r="K216" s="52" t="e">
        <f t="shared" si="61"/>
        <v>#DIV/0!</v>
      </c>
      <c r="L216" s="51" t="str">
        <f>VLOOKUP($A216,Raw!$B$2:$DG$512,MATCH(NDPMS!L$1,Raw!$B$1:$DG$1,0),0)</f>
        <v>0</v>
      </c>
      <c r="M216" s="52" t="e">
        <f t="shared" si="62"/>
        <v>#DIV/0!</v>
      </c>
      <c r="N216" s="51" t="str">
        <f>VLOOKUP($A216,Raw!$B$2:$DG$512,MATCH(NDPMS!N$1,Raw!$B$1:$DG$1,0),0)</f>
        <v>0</v>
      </c>
      <c r="O216" s="13"/>
      <c r="P216" s="48" t="str">
        <f>VLOOKUP($A216,Raw!$B$2:$DG$512,MATCH(NDPMS!P$1,Raw!$B$1:$DG$1,0),0)</f>
        <v>0</v>
      </c>
      <c r="Q216" s="49" t="e">
        <f t="shared" si="63"/>
        <v>#DIV/0!</v>
      </c>
      <c r="R216" s="48" t="str">
        <f>VLOOKUP($A216,Raw!$B$2:$DG$512,MATCH(NDPMS!R$1,Raw!$B$1:$DG$1,0),0)</f>
        <v>0</v>
      </c>
      <c r="S216" s="49" t="e">
        <f t="shared" si="64"/>
        <v>#DIV/0!</v>
      </c>
      <c r="T216" s="48" t="str">
        <f>VLOOKUP($A216,Raw!$B$2:$DG$512,MATCH(NDPMS!T$1,Raw!$B$1:$DG$1,0),0)</f>
        <v>0</v>
      </c>
      <c r="U216" s="49" t="e">
        <f t="shared" si="65"/>
        <v>#DIV/0!</v>
      </c>
      <c r="V216" s="48" t="str">
        <f>VLOOKUP($A216,Raw!$B$2:$DG$512,MATCH(NDPMS!V$1,Raw!$B$1:$DG$1,0),0)</f>
        <v>0</v>
      </c>
      <c r="W216" s="50" t="e">
        <f t="shared" si="66"/>
        <v>#DIV/0!</v>
      </c>
      <c r="X216" s="48" t="str">
        <f>VLOOKUP($A216,Raw!$B$2:$DG$512,MATCH(NDPMS!X$1,Raw!$B$1:$DG$1,0),0)</f>
        <v>0</v>
      </c>
      <c r="Y216" s="49" t="e">
        <f t="shared" si="67"/>
        <v>#DIV/0!</v>
      </c>
      <c r="Z216" s="48" t="str">
        <f>VLOOKUP($A216,Raw!$B$2:$DG$512,MATCH(NDPMS!Z$1,Raw!$B$1:$DG$1,0),0)</f>
        <v>0</v>
      </c>
      <c r="AA216" s="49" t="e">
        <f t="shared" si="68"/>
        <v>#DIV/0!</v>
      </c>
      <c r="AB216" s="48" t="str">
        <f>VLOOKUP($A216,Raw!$B$2:$DG$512,MATCH(NDPMS!AB$1,Raw!$B$1:$DG$1,0),0)</f>
        <v>0</v>
      </c>
      <c r="AC216" s="13"/>
      <c r="AD216" s="47" t="e">
        <f t="shared" si="69"/>
        <v>#DIV/0!</v>
      </c>
      <c r="AE216" s="47" t="e">
        <f t="shared" si="70"/>
        <v>#DIV/0!</v>
      </c>
      <c r="AF216" s="47" t="e">
        <f t="shared" si="71"/>
        <v>#DIV/0!</v>
      </c>
      <c r="AG216" s="47" t="e">
        <f t="shared" si="72"/>
        <v>#DIV/0!</v>
      </c>
      <c r="AH216" s="47" t="e">
        <f t="shared" si="73"/>
        <v>#DIV/0!</v>
      </c>
      <c r="AI216" s="47" t="e">
        <f t="shared" si="74"/>
        <v>#DIV/0!</v>
      </c>
      <c r="AJ216" s="47" t="e">
        <f t="shared" si="75"/>
        <v>#DIV/0!</v>
      </c>
    </row>
    <row r="217" spans="1:36" x14ac:dyDescent="0.3">
      <c r="A217" s="13" t="s">
        <v>3837</v>
      </c>
      <c r="B217" s="51" t="str">
        <f>VLOOKUP($A217,Raw!$B$2:$DG$512,MATCH(NDPMS!B$1,Raw!$B$1:$DG$1,0),0)</f>
        <v>0</v>
      </c>
      <c r="C217" s="52">
        <f t="shared" si="57"/>
        <v>0</v>
      </c>
      <c r="D217" s="51" t="str">
        <f>VLOOKUP($A217,Raw!$B$2:$DG$512,MATCH(NDPMS!D$1,Raw!$B$1:$DG$1,0),0)</f>
        <v>12</v>
      </c>
      <c r="E217" s="52">
        <f t="shared" si="58"/>
        <v>0.15584415584415584</v>
      </c>
      <c r="F217" s="51" t="str">
        <f>VLOOKUP($A217,Raw!$B$2:$DG$512,MATCH(NDPMS!F$1,Raw!$B$1:$DG$1,0),0)</f>
        <v>62</v>
      </c>
      <c r="G217" s="52">
        <f t="shared" si="59"/>
        <v>0.80519480519480524</v>
      </c>
      <c r="H217" s="51" t="str">
        <f>VLOOKUP($A217,Raw!$B$2:$DG$512,MATCH(NDPMS!H$1,Raw!$B$1:$DG$1,0),0)</f>
        <v>3</v>
      </c>
      <c r="I217" s="52">
        <f t="shared" si="60"/>
        <v>3.896103896103896E-2</v>
      </c>
      <c r="J217" s="51" t="str">
        <f>VLOOKUP($A217,Raw!$B$2:$DG$512,MATCH(NDPMS!J$1,Raw!$B$1:$DG$1,0),0)</f>
        <v>0</v>
      </c>
      <c r="K217" s="52">
        <f t="shared" si="61"/>
        <v>0</v>
      </c>
      <c r="L217" s="51" t="str">
        <f>VLOOKUP($A217,Raw!$B$2:$DG$512,MATCH(NDPMS!L$1,Raw!$B$1:$DG$1,0),0)</f>
        <v>0</v>
      </c>
      <c r="M217" s="52">
        <f t="shared" si="62"/>
        <v>0</v>
      </c>
      <c r="N217" s="51" t="str">
        <f>VLOOKUP($A217,Raw!$B$2:$DG$512,MATCH(NDPMS!N$1,Raw!$B$1:$DG$1,0),0)</f>
        <v>77</v>
      </c>
      <c r="O217" s="13"/>
      <c r="P217" s="48" t="str">
        <f>VLOOKUP($A217,Raw!$B$2:$DG$512,MATCH(NDPMS!P$1,Raw!$B$1:$DG$1,0),0)</f>
        <v>0</v>
      </c>
      <c r="Q217" s="49">
        <f t="shared" si="63"/>
        <v>0</v>
      </c>
      <c r="R217" s="48" t="str">
        <f>VLOOKUP($A217,Raw!$B$2:$DG$512,MATCH(NDPMS!R$1,Raw!$B$1:$DG$1,0),0)</f>
        <v>271.22</v>
      </c>
      <c r="S217" s="49">
        <f t="shared" si="64"/>
        <v>0.54625284485710268</v>
      </c>
      <c r="T217" s="48" t="str">
        <f>VLOOKUP($A217,Raw!$B$2:$DG$512,MATCH(NDPMS!T$1,Raw!$B$1:$DG$1,0),0)</f>
        <v>218.81</v>
      </c>
      <c r="U217" s="49">
        <f t="shared" si="65"/>
        <v>0.440696058488248</v>
      </c>
      <c r="V217" s="48" t="str">
        <f>VLOOKUP($A217,Raw!$B$2:$DG$512,MATCH(NDPMS!V$1,Raw!$B$1:$DG$1,0),0)</f>
        <v>6.48</v>
      </c>
      <c r="W217" s="50">
        <f t="shared" si="66"/>
        <v>1.3051096654649454E-2</v>
      </c>
      <c r="X217" s="48" t="str">
        <f>VLOOKUP($A217,Raw!$B$2:$DG$512,MATCH(NDPMS!X$1,Raw!$B$1:$DG$1,0),0)</f>
        <v>0</v>
      </c>
      <c r="Y217" s="49">
        <f t="shared" si="67"/>
        <v>0</v>
      </c>
      <c r="Z217" s="48" t="str">
        <f>VLOOKUP($A217,Raw!$B$2:$DG$512,MATCH(NDPMS!Z$1,Raw!$B$1:$DG$1,0),0)</f>
        <v>0</v>
      </c>
      <c r="AA217" s="49">
        <f t="shared" si="68"/>
        <v>0</v>
      </c>
      <c r="AB217" s="48" t="str">
        <f>VLOOKUP($A217,Raw!$B$2:$DG$512,MATCH(NDPMS!AB$1,Raw!$B$1:$DG$1,0),0)</f>
        <v>496.51</v>
      </c>
      <c r="AC217" s="13"/>
      <c r="AD217" s="47" t="e">
        <f t="shared" si="69"/>
        <v>#DIV/0!</v>
      </c>
      <c r="AE217" s="47">
        <f t="shared" si="70"/>
        <v>22.60166666666667</v>
      </c>
      <c r="AF217" s="47">
        <f t="shared" si="71"/>
        <v>3.5291935483870969</v>
      </c>
      <c r="AG217" s="47">
        <f t="shared" si="72"/>
        <v>2.16</v>
      </c>
      <c r="AH217" s="47" t="e">
        <f t="shared" si="73"/>
        <v>#DIV/0!</v>
      </c>
      <c r="AI217" s="47" t="e">
        <f t="shared" si="74"/>
        <v>#DIV/0!</v>
      </c>
      <c r="AJ217" s="47">
        <f t="shared" si="75"/>
        <v>6.4481818181818182</v>
      </c>
    </row>
    <row r="218" spans="1:36" x14ac:dyDescent="0.3">
      <c r="A218" s="13" t="s">
        <v>3871</v>
      </c>
      <c r="B218" s="51" t="str">
        <f>VLOOKUP($A218,Raw!$B$2:$DG$512,MATCH(NDPMS!B$1,Raw!$B$1:$DG$1,0),0)</f>
        <v>0</v>
      </c>
      <c r="C218" s="52" t="e">
        <f t="shared" si="57"/>
        <v>#DIV/0!</v>
      </c>
      <c r="D218" s="51" t="str">
        <f>VLOOKUP($A218,Raw!$B$2:$DG$512,MATCH(NDPMS!D$1,Raw!$B$1:$DG$1,0),0)</f>
        <v>0</v>
      </c>
      <c r="E218" s="52" t="e">
        <f t="shared" si="58"/>
        <v>#DIV/0!</v>
      </c>
      <c r="F218" s="51" t="str">
        <f>VLOOKUP($A218,Raw!$B$2:$DG$512,MATCH(NDPMS!F$1,Raw!$B$1:$DG$1,0),0)</f>
        <v>0</v>
      </c>
      <c r="G218" s="52" t="e">
        <f t="shared" si="59"/>
        <v>#DIV/0!</v>
      </c>
      <c r="H218" s="51" t="str">
        <f>VLOOKUP($A218,Raw!$B$2:$DG$512,MATCH(NDPMS!H$1,Raw!$B$1:$DG$1,0),0)</f>
        <v>0</v>
      </c>
      <c r="I218" s="52" t="e">
        <f t="shared" si="60"/>
        <v>#DIV/0!</v>
      </c>
      <c r="J218" s="51" t="str">
        <f>VLOOKUP($A218,Raw!$B$2:$DG$512,MATCH(NDPMS!J$1,Raw!$B$1:$DG$1,0),0)</f>
        <v>0</v>
      </c>
      <c r="K218" s="52" t="e">
        <f t="shared" si="61"/>
        <v>#DIV/0!</v>
      </c>
      <c r="L218" s="51" t="str">
        <f>VLOOKUP($A218,Raw!$B$2:$DG$512,MATCH(NDPMS!L$1,Raw!$B$1:$DG$1,0),0)</f>
        <v>0</v>
      </c>
      <c r="M218" s="52" t="e">
        <f t="shared" si="62"/>
        <v>#DIV/0!</v>
      </c>
      <c r="N218" s="51" t="str">
        <f>VLOOKUP($A218,Raw!$B$2:$DG$512,MATCH(NDPMS!N$1,Raw!$B$1:$DG$1,0),0)</f>
        <v>0</v>
      </c>
      <c r="O218" s="13"/>
      <c r="P218" s="48" t="str">
        <f>VLOOKUP($A218,Raw!$B$2:$DG$512,MATCH(NDPMS!P$1,Raw!$B$1:$DG$1,0),0)</f>
        <v>0</v>
      </c>
      <c r="Q218" s="49" t="e">
        <f t="shared" si="63"/>
        <v>#DIV/0!</v>
      </c>
      <c r="R218" s="48" t="str">
        <f>VLOOKUP($A218,Raw!$B$2:$DG$512,MATCH(NDPMS!R$1,Raw!$B$1:$DG$1,0),0)</f>
        <v>0</v>
      </c>
      <c r="S218" s="49" t="e">
        <f t="shared" si="64"/>
        <v>#DIV/0!</v>
      </c>
      <c r="T218" s="48" t="str">
        <f>VLOOKUP($A218,Raw!$B$2:$DG$512,MATCH(NDPMS!T$1,Raw!$B$1:$DG$1,0),0)</f>
        <v>0</v>
      </c>
      <c r="U218" s="49" t="e">
        <f t="shared" si="65"/>
        <v>#DIV/0!</v>
      </c>
      <c r="V218" s="48" t="str">
        <f>VLOOKUP($A218,Raw!$B$2:$DG$512,MATCH(NDPMS!V$1,Raw!$B$1:$DG$1,0),0)</f>
        <v>0</v>
      </c>
      <c r="W218" s="50" t="e">
        <f t="shared" si="66"/>
        <v>#DIV/0!</v>
      </c>
      <c r="X218" s="48" t="str">
        <f>VLOOKUP($A218,Raw!$B$2:$DG$512,MATCH(NDPMS!X$1,Raw!$B$1:$DG$1,0),0)</f>
        <v>0</v>
      </c>
      <c r="Y218" s="49" t="e">
        <f t="shared" si="67"/>
        <v>#DIV/0!</v>
      </c>
      <c r="Z218" s="48" t="str">
        <f>VLOOKUP($A218,Raw!$B$2:$DG$512,MATCH(NDPMS!Z$1,Raw!$B$1:$DG$1,0),0)</f>
        <v>0</v>
      </c>
      <c r="AA218" s="49" t="e">
        <f t="shared" si="68"/>
        <v>#DIV/0!</v>
      </c>
      <c r="AB218" s="48" t="str">
        <f>VLOOKUP($A218,Raw!$B$2:$DG$512,MATCH(NDPMS!AB$1,Raw!$B$1:$DG$1,0),0)</f>
        <v>0</v>
      </c>
      <c r="AC218" s="13"/>
      <c r="AD218" s="47" t="e">
        <f t="shared" si="69"/>
        <v>#DIV/0!</v>
      </c>
      <c r="AE218" s="47" t="e">
        <f t="shared" si="70"/>
        <v>#DIV/0!</v>
      </c>
      <c r="AF218" s="47" t="e">
        <f t="shared" si="71"/>
        <v>#DIV/0!</v>
      </c>
      <c r="AG218" s="47" t="e">
        <f t="shared" si="72"/>
        <v>#DIV/0!</v>
      </c>
      <c r="AH218" s="47" t="e">
        <f t="shared" si="73"/>
        <v>#DIV/0!</v>
      </c>
      <c r="AI218" s="47" t="e">
        <f t="shared" si="74"/>
        <v>#DIV/0!</v>
      </c>
      <c r="AJ218" s="47" t="e">
        <f t="shared" si="75"/>
        <v>#DIV/0!</v>
      </c>
    </row>
    <row r="219" spans="1:36" x14ac:dyDescent="0.3">
      <c r="A219" s="13" t="s">
        <v>3880</v>
      </c>
      <c r="B219" s="51" t="str">
        <f>VLOOKUP($A219,Raw!$B$2:$DG$512,MATCH(NDPMS!B$1,Raw!$B$1:$DG$1,0),0)</f>
        <v>0</v>
      </c>
      <c r="C219" s="52" t="e">
        <f t="shared" si="57"/>
        <v>#DIV/0!</v>
      </c>
      <c r="D219" s="51" t="str">
        <f>VLOOKUP($A219,Raw!$B$2:$DG$512,MATCH(NDPMS!D$1,Raw!$B$1:$DG$1,0),0)</f>
        <v>0</v>
      </c>
      <c r="E219" s="52" t="e">
        <f t="shared" si="58"/>
        <v>#DIV/0!</v>
      </c>
      <c r="F219" s="51" t="str">
        <f>VLOOKUP($A219,Raw!$B$2:$DG$512,MATCH(NDPMS!F$1,Raw!$B$1:$DG$1,0),0)</f>
        <v>0</v>
      </c>
      <c r="G219" s="52" t="e">
        <f t="shared" si="59"/>
        <v>#DIV/0!</v>
      </c>
      <c r="H219" s="51" t="str">
        <f>VLOOKUP($A219,Raw!$B$2:$DG$512,MATCH(NDPMS!H$1,Raw!$B$1:$DG$1,0),0)</f>
        <v>0</v>
      </c>
      <c r="I219" s="52" t="e">
        <f t="shared" si="60"/>
        <v>#DIV/0!</v>
      </c>
      <c r="J219" s="51" t="str">
        <f>VLOOKUP($A219,Raw!$B$2:$DG$512,MATCH(NDPMS!J$1,Raw!$B$1:$DG$1,0),0)</f>
        <v>0</v>
      </c>
      <c r="K219" s="52" t="e">
        <f t="shared" si="61"/>
        <v>#DIV/0!</v>
      </c>
      <c r="L219" s="51" t="str">
        <f>VLOOKUP($A219,Raw!$B$2:$DG$512,MATCH(NDPMS!L$1,Raw!$B$1:$DG$1,0),0)</f>
        <v>0</v>
      </c>
      <c r="M219" s="52" t="e">
        <f t="shared" si="62"/>
        <v>#DIV/0!</v>
      </c>
      <c r="N219" s="51" t="str">
        <f>VLOOKUP($A219,Raw!$B$2:$DG$512,MATCH(NDPMS!N$1,Raw!$B$1:$DG$1,0),0)</f>
        <v>0</v>
      </c>
      <c r="O219" s="13"/>
      <c r="P219" s="48" t="str">
        <f>VLOOKUP($A219,Raw!$B$2:$DG$512,MATCH(NDPMS!P$1,Raw!$B$1:$DG$1,0),0)</f>
        <v>0</v>
      </c>
      <c r="Q219" s="49" t="e">
        <f t="shared" si="63"/>
        <v>#DIV/0!</v>
      </c>
      <c r="R219" s="48" t="str">
        <f>VLOOKUP($A219,Raw!$B$2:$DG$512,MATCH(NDPMS!R$1,Raw!$B$1:$DG$1,0),0)</f>
        <v>0</v>
      </c>
      <c r="S219" s="49" t="e">
        <f t="shared" si="64"/>
        <v>#DIV/0!</v>
      </c>
      <c r="T219" s="48" t="str">
        <f>VLOOKUP($A219,Raw!$B$2:$DG$512,MATCH(NDPMS!T$1,Raw!$B$1:$DG$1,0),0)</f>
        <v>0</v>
      </c>
      <c r="U219" s="49" t="e">
        <f t="shared" si="65"/>
        <v>#DIV/0!</v>
      </c>
      <c r="V219" s="48" t="str">
        <f>VLOOKUP($A219,Raw!$B$2:$DG$512,MATCH(NDPMS!V$1,Raw!$B$1:$DG$1,0),0)</f>
        <v>0</v>
      </c>
      <c r="W219" s="50" t="e">
        <f t="shared" si="66"/>
        <v>#DIV/0!</v>
      </c>
      <c r="X219" s="48" t="str">
        <f>VLOOKUP($A219,Raw!$B$2:$DG$512,MATCH(NDPMS!X$1,Raw!$B$1:$DG$1,0),0)</f>
        <v>0</v>
      </c>
      <c r="Y219" s="49" t="e">
        <f t="shared" si="67"/>
        <v>#DIV/0!</v>
      </c>
      <c r="Z219" s="48" t="str">
        <f>VLOOKUP($A219,Raw!$B$2:$DG$512,MATCH(NDPMS!Z$1,Raw!$B$1:$DG$1,0),0)</f>
        <v>0</v>
      </c>
      <c r="AA219" s="49" t="e">
        <f t="shared" si="68"/>
        <v>#DIV/0!</v>
      </c>
      <c r="AB219" s="48" t="str">
        <f>VLOOKUP($A219,Raw!$B$2:$DG$512,MATCH(NDPMS!AB$1,Raw!$B$1:$DG$1,0),0)</f>
        <v>0</v>
      </c>
      <c r="AC219" s="13"/>
      <c r="AD219" s="47" t="e">
        <f t="shared" si="69"/>
        <v>#DIV/0!</v>
      </c>
      <c r="AE219" s="47" t="e">
        <f t="shared" si="70"/>
        <v>#DIV/0!</v>
      </c>
      <c r="AF219" s="47" t="e">
        <f t="shared" si="71"/>
        <v>#DIV/0!</v>
      </c>
      <c r="AG219" s="47" t="e">
        <f t="shared" si="72"/>
        <v>#DIV/0!</v>
      </c>
      <c r="AH219" s="47" t="e">
        <f t="shared" si="73"/>
        <v>#DIV/0!</v>
      </c>
      <c r="AI219" s="47" t="e">
        <f t="shared" si="74"/>
        <v>#DIV/0!</v>
      </c>
      <c r="AJ219" s="47" t="e">
        <f t="shared" si="75"/>
        <v>#DIV/0!</v>
      </c>
    </row>
    <row r="220" spans="1:36" x14ac:dyDescent="0.3">
      <c r="A220" s="13" t="s">
        <v>3890</v>
      </c>
      <c r="B220" s="51" t="str">
        <f>VLOOKUP($A220,Raw!$B$2:$DG$512,MATCH(NDPMS!B$1,Raw!$B$1:$DG$1,0),0)</f>
        <v>0</v>
      </c>
      <c r="C220" s="52" t="e">
        <f t="shared" si="57"/>
        <v>#DIV/0!</v>
      </c>
      <c r="D220" s="51" t="str">
        <f>VLOOKUP($A220,Raw!$B$2:$DG$512,MATCH(NDPMS!D$1,Raw!$B$1:$DG$1,0),0)</f>
        <v>0</v>
      </c>
      <c r="E220" s="52" t="e">
        <f t="shared" si="58"/>
        <v>#DIV/0!</v>
      </c>
      <c r="F220" s="51" t="str">
        <f>VLOOKUP($A220,Raw!$B$2:$DG$512,MATCH(NDPMS!F$1,Raw!$B$1:$DG$1,0),0)</f>
        <v>0</v>
      </c>
      <c r="G220" s="52" t="e">
        <f t="shared" si="59"/>
        <v>#DIV/0!</v>
      </c>
      <c r="H220" s="51" t="str">
        <f>VLOOKUP($A220,Raw!$B$2:$DG$512,MATCH(NDPMS!H$1,Raw!$B$1:$DG$1,0),0)</f>
        <v>0</v>
      </c>
      <c r="I220" s="52" t="e">
        <f t="shared" si="60"/>
        <v>#DIV/0!</v>
      </c>
      <c r="J220" s="51" t="str">
        <f>VLOOKUP($A220,Raw!$B$2:$DG$512,MATCH(NDPMS!J$1,Raw!$B$1:$DG$1,0),0)</f>
        <v>0</v>
      </c>
      <c r="K220" s="52" t="e">
        <f t="shared" si="61"/>
        <v>#DIV/0!</v>
      </c>
      <c r="L220" s="51" t="str">
        <f>VLOOKUP($A220,Raw!$B$2:$DG$512,MATCH(NDPMS!L$1,Raw!$B$1:$DG$1,0),0)</f>
        <v>0</v>
      </c>
      <c r="M220" s="52" t="e">
        <f t="shared" si="62"/>
        <v>#DIV/0!</v>
      </c>
      <c r="N220" s="51" t="str">
        <f>VLOOKUP($A220,Raw!$B$2:$DG$512,MATCH(NDPMS!N$1,Raw!$B$1:$DG$1,0),0)</f>
        <v>0</v>
      </c>
      <c r="O220" s="13"/>
      <c r="P220" s="48" t="str">
        <f>VLOOKUP($A220,Raw!$B$2:$DG$512,MATCH(NDPMS!P$1,Raw!$B$1:$DG$1,0),0)</f>
        <v>0</v>
      </c>
      <c r="Q220" s="49" t="e">
        <f t="shared" si="63"/>
        <v>#DIV/0!</v>
      </c>
      <c r="R220" s="48" t="str">
        <f>VLOOKUP($A220,Raw!$B$2:$DG$512,MATCH(NDPMS!R$1,Raw!$B$1:$DG$1,0),0)</f>
        <v>0</v>
      </c>
      <c r="S220" s="49" t="e">
        <f t="shared" si="64"/>
        <v>#DIV/0!</v>
      </c>
      <c r="T220" s="48" t="str">
        <f>VLOOKUP($A220,Raw!$B$2:$DG$512,MATCH(NDPMS!T$1,Raw!$B$1:$DG$1,0),0)</f>
        <v>0</v>
      </c>
      <c r="U220" s="49" t="e">
        <f t="shared" si="65"/>
        <v>#DIV/0!</v>
      </c>
      <c r="V220" s="48" t="str">
        <f>VLOOKUP($A220,Raw!$B$2:$DG$512,MATCH(NDPMS!V$1,Raw!$B$1:$DG$1,0),0)</f>
        <v>0</v>
      </c>
      <c r="W220" s="50" t="e">
        <f t="shared" si="66"/>
        <v>#DIV/0!</v>
      </c>
      <c r="X220" s="48" t="str">
        <f>VLOOKUP($A220,Raw!$B$2:$DG$512,MATCH(NDPMS!X$1,Raw!$B$1:$DG$1,0),0)</f>
        <v>0</v>
      </c>
      <c r="Y220" s="49" t="e">
        <f t="shared" si="67"/>
        <v>#DIV/0!</v>
      </c>
      <c r="Z220" s="48" t="str">
        <f>VLOOKUP($A220,Raw!$B$2:$DG$512,MATCH(NDPMS!Z$1,Raw!$B$1:$DG$1,0),0)</f>
        <v>0</v>
      </c>
      <c r="AA220" s="49" t="e">
        <f t="shared" si="68"/>
        <v>#DIV/0!</v>
      </c>
      <c r="AB220" s="48" t="str">
        <f>VLOOKUP($A220,Raw!$B$2:$DG$512,MATCH(NDPMS!AB$1,Raw!$B$1:$DG$1,0),0)</f>
        <v>0</v>
      </c>
      <c r="AC220" s="13"/>
      <c r="AD220" s="47" t="e">
        <f t="shared" si="69"/>
        <v>#DIV/0!</v>
      </c>
      <c r="AE220" s="47" t="e">
        <f t="shared" si="70"/>
        <v>#DIV/0!</v>
      </c>
      <c r="AF220" s="47" t="e">
        <f t="shared" si="71"/>
        <v>#DIV/0!</v>
      </c>
      <c r="AG220" s="47" t="e">
        <f t="shared" si="72"/>
        <v>#DIV/0!</v>
      </c>
      <c r="AH220" s="47" t="e">
        <f t="shared" si="73"/>
        <v>#DIV/0!</v>
      </c>
      <c r="AI220" s="47" t="e">
        <f t="shared" si="74"/>
        <v>#DIV/0!</v>
      </c>
      <c r="AJ220" s="47" t="e">
        <f t="shared" si="75"/>
        <v>#DIV/0!</v>
      </c>
    </row>
    <row r="221" spans="1:36" x14ac:dyDescent="0.3">
      <c r="A221" s="13" t="s">
        <v>3894</v>
      </c>
      <c r="B221" s="51" t="str">
        <f>VLOOKUP($A221,Raw!$B$2:$DG$512,MATCH(NDPMS!B$1,Raw!$B$1:$DG$1,0),0)</f>
        <v>0</v>
      </c>
      <c r="C221" s="52" t="e">
        <f t="shared" si="57"/>
        <v>#DIV/0!</v>
      </c>
      <c r="D221" s="51" t="str">
        <f>VLOOKUP($A221,Raw!$B$2:$DG$512,MATCH(NDPMS!D$1,Raw!$B$1:$DG$1,0),0)</f>
        <v>0</v>
      </c>
      <c r="E221" s="52" t="e">
        <f t="shared" si="58"/>
        <v>#DIV/0!</v>
      </c>
      <c r="F221" s="51" t="str">
        <f>VLOOKUP($A221,Raw!$B$2:$DG$512,MATCH(NDPMS!F$1,Raw!$B$1:$DG$1,0),0)</f>
        <v>0</v>
      </c>
      <c r="G221" s="52" t="e">
        <f t="shared" si="59"/>
        <v>#DIV/0!</v>
      </c>
      <c r="H221" s="51" t="str">
        <f>VLOOKUP($A221,Raw!$B$2:$DG$512,MATCH(NDPMS!H$1,Raw!$B$1:$DG$1,0),0)</f>
        <v>0</v>
      </c>
      <c r="I221" s="52" t="e">
        <f t="shared" si="60"/>
        <v>#DIV/0!</v>
      </c>
      <c r="J221" s="51" t="str">
        <f>VLOOKUP($A221,Raw!$B$2:$DG$512,MATCH(NDPMS!J$1,Raw!$B$1:$DG$1,0),0)</f>
        <v>0</v>
      </c>
      <c r="K221" s="52" t="e">
        <f t="shared" si="61"/>
        <v>#DIV/0!</v>
      </c>
      <c r="L221" s="51" t="str">
        <f>VLOOKUP($A221,Raw!$B$2:$DG$512,MATCH(NDPMS!L$1,Raw!$B$1:$DG$1,0),0)</f>
        <v>0</v>
      </c>
      <c r="M221" s="52" t="e">
        <f t="shared" si="62"/>
        <v>#DIV/0!</v>
      </c>
      <c r="N221" s="51" t="str">
        <f>VLOOKUP($A221,Raw!$B$2:$DG$512,MATCH(NDPMS!N$1,Raw!$B$1:$DG$1,0),0)</f>
        <v>0</v>
      </c>
      <c r="O221" s="13"/>
      <c r="P221" s="48" t="str">
        <f>VLOOKUP($A221,Raw!$B$2:$DG$512,MATCH(NDPMS!P$1,Raw!$B$1:$DG$1,0),0)</f>
        <v>0</v>
      </c>
      <c r="Q221" s="49" t="e">
        <f t="shared" si="63"/>
        <v>#DIV/0!</v>
      </c>
      <c r="R221" s="48" t="str">
        <f>VLOOKUP($A221,Raw!$B$2:$DG$512,MATCH(NDPMS!R$1,Raw!$B$1:$DG$1,0),0)</f>
        <v>0</v>
      </c>
      <c r="S221" s="49" t="e">
        <f t="shared" si="64"/>
        <v>#DIV/0!</v>
      </c>
      <c r="T221" s="48" t="str">
        <f>VLOOKUP($A221,Raw!$B$2:$DG$512,MATCH(NDPMS!T$1,Raw!$B$1:$DG$1,0),0)</f>
        <v>0</v>
      </c>
      <c r="U221" s="49" t="e">
        <f t="shared" si="65"/>
        <v>#DIV/0!</v>
      </c>
      <c r="V221" s="48" t="str">
        <f>VLOOKUP($A221,Raw!$B$2:$DG$512,MATCH(NDPMS!V$1,Raw!$B$1:$DG$1,0),0)</f>
        <v>0</v>
      </c>
      <c r="W221" s="50" t="e">
        <f t="shared" si="66"/>
        <v>#DIV/0!</v>
      </c>
      <c r="X221" s="48" t="str">
        <f>VLOOKUP($A221,Raw!$B$2:$DG$512,MATCH(NDPMS!X$1,Raw!$B$1:$DG$1,0),0)</f>
        <v>0</v>
      </c>
      <c r="Y221" s="49" t="e">
        <f t="shared" si="67"/>
        <v>#DIV/0!</v>
      </c>
      <c r="Z221" s="48" t="str">
        <f>VLOOKUP($A221,Raw!$B$2:$DG$512,MATCH(NDPMS!Z$1,Raw!$B$1:$DG$1,0),0)</f>
        <v>0</v>
      </c>
      <c r="AA221" s="49" t="e">
        <f t="shared" si="68"/>
        <v>#DIV/0!</v>
      </c>
      <c r="AB221" s="48" t="str">
        <f>VLOOKUP($A221,Raw!$B$2:$DG$512,MATCH(NDPMS!AB$1,Raw!$B$1:$DG$1,0),0)</f>
        <v>0</v>
      </c>
      <c r="AC221" s="13"/>
      <c r="AD221" s="47" t="e">
        <f t="shared" si="69"/>
        <v>#DIV/0!</v>
      </c>
      <c r="AE221" s="47" t="e">
        <f t="shared" si="70"/>
        <v>#DIV/0!</v>
      </c>
      <c r="AF221" s="47" t="e">
        <f t="shared" si="71"/>
        <v>#DIV/0!</v>
      </c>
      <c r="AG221" s="47" t="e">
        <f t="shared" si="72"/>
        <v>#DIV/0!</v>
      </c>
      <c r="AH221" s="47" t="e">
        <f t="shared" si="73"/>
        <v>#DIV/0!</v>
      </c>
      <c r="AI221" s="47" t="e">
        <f t="shared" si="74"/>
        <v>#DIV/0!</v>
      </c>
      <c r="AJ221" s="47" t="e">
        <f t="shared" si="75"/>
        <v>#DIV/0!</v>
      </c>
    </row>
    <row r="222" spans="1:36" x14ac:dyDescent="0.3">
      <c r="A222" s="13" t="s">
        <v>3903</v>
      </c>
      <c r="B222" s="51" t="str">
        <f>VLOOKUP($A222,Raw!$B$2:$DG$512,MATCH(NDPMS!B$1,Raw!$B$1:$DG$1,0),0)</f>
        <v>0</v>
      </c>
      <c r="C222" s="52" t="e">
        <f t="shared" si="57"/>
        <v>#DIV/0!</v>
      </c>
      <c r="D222" s="51" t="str">
        <f>VLOOKUP($A222,Raw!$B$2:$DG$512,MATCH(NDPMS!D$1,Raw!$B$1:$DG$1,0),0)</f>
        <v>0</v>
      </c>
      <c r="E222" s="52" t="e">
        <f t="shared" si="58"/>
        <v>#DIV/0!</v>
      </c>
      <c r="F222" s="51" t="str">
        <f>VLOOKUP($A222,Raw!$B$2:$DG$512,MATCH(NDPMS!F$1,Raw!$B$1:$DG$1,0),0)</f>
        <v>0</v>
      </c>
      <c r="G222" s="52" t="e">
        <f t="shared" si="59"/>
        <v>#DIV/0!</v>
      </c>
      <c r="H222" s="51" t="str">
        <f>VLOOKUP($A222,Raw!$B$2:$DG$512,MATCH(NDPMS!H$1,Raw!$B$1:$DG$1,0),0)</f>
        <v>0</v>
      </c>
      <c r="I222" s="52" t="e">
        <f t="shared" si="60"/>
        <v>#DIV/0!</v>
      </c>
      <c r="J222" s="51" t="str">
        <f>VLOOKUP($A222,Raw!$B$2:$DG$512,MATCH(NDPMS!J$1,Raw!$B$1:$DG$1,0),0)</f>
        <v>0</v>
      </c>
      <c r="K222" s="52" t="e">
        <f t="shared" si="61"/>
        <v>#DIV/0!</v>
      </c>
      <c r="L222" s="51" t="str">
        <f>VLOOKUP($A222,Raw!$B$2:$DG$512,MATCH(NDPMS!L$1,Raw!$B$1:$DG$1,0),0)</f>
        <v>0</v>
      </c>
      <c r="M222" s="52" t="e">
        <f t="shared" si="62"/>
        <v>#DIV/0!</v>
      </c>
      <c r="N222" s="51" t="str">
        <f>VLOOKUP($A222,Raw!$B$2:$DG$512,MATCH(NDPMS!N$1,Raw!$B$1:$DG$1,0),0)</f>
        <v>0</v>
      </c>
      <c r="O222" s="13"/>
      <c r="P222" s="48" t="str">
        <f>VLOOKUP($A222,Raw!$B$2:$DG$512,MATCH(NDPMS!P$1,Raw!$B$1:$DG$1,0),0)</f>
        <v>0</v>
      </c>
      <c r="Q222" s="49" t="e">
        <f t="shared" si="63"/>
        <v>#DIV/0!</v>
      </c>
      <c r="R222" s="48" t="str">
        <f>VLOOKUP($A222,Raw!$B$2:$DG$512,MATCH(NDPMS!R$1,Raw!$B$1:$DG$1,0),0)</f>
        <v>0</v>
      </c>
      <c r="S222" s="49" t="e">
        <f t="shared" si="64"/>
        <v>#DIV/0!</v>
      </c>
      <c r="T222" s="48" t="str">
        <f>VLOOKUP($A222,Raw!$B$2:$DG$512,MATCH(NDPMS!T$1,Raw!$B$1:$DG$1,0),0)</f>
        <v>0</v>
      </c>
      <c r="U222" s="49" t="e">
        <f t="shared" si="65"/>
        <v>#DIV/0!</v>
      </c>
      <c r="V222" s="48" t="str">
        <f>VLOOKUP($A222,Raw!$B$2:$DG$512,MATCH(NDPMS!V$1,Raw!$B$1:$DG$1,0),0)</f>
        <v>0</v>
      </c>
      <c r="W222" s="50" t="e">
        <f t="shared" si="66"/>
        <v>#DIV/0!</v>
      </c>
      <c r="X222" s="48" t="str">
        <f>VLOOKUP($A222,Raw!$B$2:$DG$512,MATCH(NDPMS!X$1,Raw!$B$1:$DG$1,0),0)</f>
        <v>0</v>
      </c>
      <c r="Y222" s="49" t="e">
        <f t="shared" si="67"/>
        <v>#DIV/0!</v>
      </c>
      <c r="Z222" s="48" t="str">
        <f>VLOOKUP($A222,Raw!$B$2:$DG$512,MATCH(NDPMS!Z$1,Raw!$B$1:$DG$1,0),0)</f>
        <v>0</v>
      </c>
      <c r="AA222" s="49" t="e">
        <f t="shared" si="68"/>
        <v>#DIV/0!</v>
      </c>
      <c r="AB222" s="48" t="str">
        <f>VLOOKUP($A222,Raw!$B$2:$DG$512,MATCH(NDPMS!AB$1,Raw!$B$1:$DG$1,0),0)</f>
        <v>0</v>
      </c>
      <c r="AC222" s="13"/>
      <c r="AD222" s="47" t="e">
        <f t="shared" si="69"/>
        <v>#DIV/0!</v>
      </c>
      <c r="AE222" s="47" t="e">
        <f t="shared" si="70"/>
        <v>#DIV/0!</v>
      </c>
      <c r="AF222" s="47" t="e">
        <f t="shared" si="71"/>
        <v>#DIV/0!</v>
      </c>
      <c r="AG222" s="47" t="e">
        <f t="shared" si="72"/>
        <v>#DIV/0!</v>
      </c>
      <c r="AH222" s="47" t="e">
        <f t="shared" si="73"/>
        <v>#DIV/0!</v>
      </c>
      <c r="AI222" s="47" t="e">
        <f t="shared" si="74"/>
        <v>#DIV/0!</v>
      </c>
      <c r="AJ222" s="47" t="e">
        <f t="shared" si="75"/>
        <v>#DIV/0!</v>
      </c>
    </row>
    <row r="223" spans="1:36" x14ac:dyDescent="0.3">
      <c r="A223" s="13" t="s">
        <v>3919</v>
      </c>
      <c r="B223" s="51" t="str">
        <f>VLOOKUP($A223,Raw!$B$2:$DG$512,MATCH(NDPMS!B$1,Raw!$B$1:$DG$1,0),0)</f>
        <v>0</v>
      </c>
      <c r="C223" s="52" t="e">
        <f t="shared" si="57"/>
        <v>#DIV/0!</v>
      </c>
      <c r="D223" s="51" t="str">
        <f>VLOOKUP($A223,Raw!$B$2:$DG$512,MATCH(NDPMS!D$1,Raw!$B$1:$DG$1,0),0)</f>
        <v>0</v>
      </c>
      <c r="E223" s="52" t="e">
        <f t="shared" si="58"/>
        <v>#DIV/0!</v>
      </c>
      <c r="F223" s="51" t="str">
        <f>VLOOKUP($A223,Raw!$B$2:$DG$512,MATCH(NDPMS!F$1,Raw!$B$1:$DG$1,0),0)</f>
        <v>0</v>
      </c>
      <c r="G223" s="52" t="e">
        <f t="shared" si="59"/>
        <v>#DIV/0!</v>
      </c>
      <c r="H223" s="51" t="str">
        <f>VLOOKUP($A223,Raw!$B$2:$DG$512,MATCH(NDPMS!H$1,Raw!$B$1:$DG$1,0),0)</f>
        <v>0</v>
      </c>
      <c r="I223" s="52" t="e">
        <f t="shared" si="60"/>
        <v>#DIV/0!</v>
      </c>
      <c r="J223" s="51" t="str">
        <f>VLOOKUP($A223,Raw!$B$2:$DG$512,MATCH(NDPMS!J$1,Raw!$B$1:$DG$1,0),0)</f>
        <v>0</v>
      </c>
      <c r="K223" s="52" t="e">
        <f t="shared" si="61"/>
        <v>#DIV/0!</v>
      </c>
      <c r="L223" s="51" t="str">
        <f>VLOOKUP($A223,Raw!$B$2:$DG$512,MATCH(NDPMS!L$1,Raw!$B$1:$DG$1,0),0)</f>
        <v>0</v>
      </c>
      <c r="M223" s="52" t="e">
        <f t="shared" si="62"/>
        <v>#DIV/0!</v>
      </c>
      <c r="N223" s="51" t="str">
        <f>VLOOKUP($A223,Raw!$B$2:$DG$512,MATCH(NDPMS!N$1,Raw!$B$1:$DG$1,0),0)</f>
        <v>0</v>
      </c>
      <c r="O223" s="13"/>
      <c r="P223" s="48" t="str">
        <f>VLOOKUP($A223,Raw!$B$2:$DG$512,MATCH(NDPMS!P$1,Raw!$B$1:$DG$1,0),0)</f>
        <v>0</v>
      </c>
      <c r="Q223" s="49" t="e">
        <f t="shared" si="63"/>
        <v>#DIV/0!</v>
      </c>
      <c r="R223" s="48" t="str">
        <f>VLOOKUP($A223,Raw!$B$2:$DG$512,MATCH(NDPMS!R$1,Raw!$B$1:$DG$1,0),0)</f>
        <v>0</v>
      </c>
      <c r="S223" s="49" t="e">
        <f t="shared" si="64"/>
        <v>#DIV/0!</v>
      </c>
      <c r="T223" s="48" t="str">
        <f>VLOOKUP($A223,Raw!$B$2:$DG$512,MATCH(NDPMS!T$1,Raw!$B$1:$DG$1,0),0)</f>
        <v>0</v>
      </c>
      <c r="U223" s="49" t="e">
        <f t="shared" si="65"/>
        <v>#DIV/0!</v>
      </c>
      <c r="V223" s="48" t="str">
        <f>VLOOKUP($A223,Raw!$B$2:$DG$512,MATCH(NDPMS!V$1,Raw!$B$1:$DG$1,0),0)</f>
        <v>0</v>
      </c>
      <c r="W223" s="50" t="e">
        <f t="shared" si="66"/>
        <v>#DIV/0!</v>
      </c>
      <c r="X223" s="48" t="str">
        <f>VLOOKUP($A223,Raw!$B$2:$DG$512,MATCH(NDPMS!X$1,Raw!$B$1:$DG$1,0),0)</f>
        <v>0</v>
      </c>
      <c r="Y223" s="49" t="e">
        <f t="shared" si="67"/>
        <v>#DIV/0!</v>
      </c>
      <c r="Z223" s="48" t="str">
        <f>VLOOKUP($A223,Raw!$B$2:$DG$512,MATCH(NDPMS!Z$1,Raw!$B$1:$DG$1,0),0)</f>
        <v>0</v>
      </c>
      <c r="AA223" s="49" t="e">
        <f t="shared" si="68"/>
        <v>#DIV/0!</v>
      </c>
      <c r="AB223" s="48" t="str">
        <f>VLOOKUP($A223,Raw!$B$2:$DG$512,MATCH(NDPMS!AB$1,Raw!$B$1:$DG$1,0),0)</f>
        <v>0</v>
      </c>
      <c r="AC223" s="13"/>
      <c r="AD223" s="47" t="e">
        <f t="shared" si="69"/>
        <v>#DIV/0!</v>
      </c>
      <c r="AE223" s="47" t="e">
        <f t="shared" si="70"/>
        <v>#DIV/0!</v>
      </c>
      <c r="AF223" s="47" t="e">
        <f t="shared" si="71"/>
        <v>#DIV/0!</v>
      </c>
      <c r="AG223" s="47" t="e">
        <f t="shared" si="72"/>
        <v>#DIV/0!</v>
      </c>
      <c r="AH223" s="47" t="e">
        <f t="shared" si="73"/>
        <v>#DIV/0!</v>
      </c>
      <c r="AI223" s="47" t="e">
        <f t="shared" si="74"/>
        <v>#DIV/0!</v>
      </c>
      <c r="AJ223" s="47" t="e">
        <f t="shared" si="75"/>
        <v>#DIV/0!</v>
      </c>
    </row>
    <row r="224" spans="1:36" x14ac:dyDescent="0.3">
      <c r="A224" s="13" t="s">
        <v>3931</v>
      </c>
      <c r="B224" s="51" t="str">
        <f>VLOOKUP($A224,Raw!$B$2:$DG$512,MATCH(NDPMS!B$1,Raw!$B$1:$DG$1,0),0)</f>
        <v>0</v>
      </c>
      <c r="C224" s="52" t="e">
        <f t="shared" si="57"/>
        <v>#DIV/0!</v>
      </c>
      <c r="D224" s="51" t="str">
        <f>VLOOKUP($A224,Raw!$B$2:$DG$512,MATCH(NDPMS!D$1,Raw!$B$1:$DG$1,0),0)</f>
        <v>0</v>
      </c>
      <c r="E224" s="52" t="e">
        <f t="shared" si="58"/>
        <v>#DIV/0!</v>
      </c>
      <c r="F224" s="51" t="str">
        <f>VLOOKUP($A224,Raw!$B$2:$DG$512,MATCH(NDPMS!F$1,Raw!$B$1:$DG$1,0),0)</f>
        <v>0</v>
      </c>
      <c r="G224" s="52" t="e">
        <f t="shared" si="59"/>
        <v>#DIV/0!</v>
      </c>
      <c r="H224" s="51" t="str">
        <f>VLOOKUP($A224,Raw!$B$2:$DG$512,MATCH(NDPMS!H$1,Raw!$B$1:$DG$1,0),0)</f>
        <v>0</v>
      </c>
      <c r="I224" s="52" t="e">
        <f t="shared" si="60"/>
        <v>#DIV/0!</v>
      </c>
      <c r="J224" s="51" t="str">
        <f>VLOOKUP($A224,Raw!$B$2:$DG$512,MATCH(NDPMS!J$1,Raw!$B$1:$DG$1,0),0)</f>
        <v>0</v>
      </c>
      <c r="K224" s="52" t="e">
        <f t="shared" si="61"/>
        <v>#DIV/0!</v>
      </c>
      <c r="L224" s="51" t="str">
        <f>VLOOKUP($A224,Raw!$B$2:$DG$512,MATCH(NDPMS!L$1,Raw!$B$1:$DG$1,0),0)</f>
        <v>0</v>
      </c>
      <c r="M224" s="52" t="e">
        <f t="shared" si="62"/>
        <v>#DIV/0!</v>
      </c>
      <c r="N224" s="51" t="str">
        <f>VLOOKUP($A224,Raw!$B$2:$DG$512,MATCH(NDPMS!N$1,Raw!$B$1:$DG$1,0),0)</f>
        <v>0</v>
      </c>
      <c r="O224" s="13"/>
      <c r="P224" s="48" t="str">
        <f>VLOOKUP($A224,Raw!$B$2:$DG$512,MATCH(NDPMS!P$1,Raw!$B$1:$DG$1,0),0)</f>
        <v>0</v>
      </c>
      <c r="Q224" s="49" t="e">
        <f t="shared" si="63"/>
        <v>#DIV/0!</v>
      </c>
      <c r="R224" s="48" t="str">
        <f>VLOOKUP($A224,Raw!$B$2:$DG$512,MATCH(NDPMS!R$1,Raw!$B$1:$DG$1,0),0)</f>
        <v>0</v>
      </c>
      <c r="S224" s="49" t="e">
        <f t="shared" si="64"/>
        <v>#DIV/0!</v>
      </c>
      <c r="T224" s="48" t="str">
        <f>VLOOKUP($A224,Raw!$B$2:$DG$512,MATCH(NDPMS!T$1,Raw!$B$1:$DG$1,0),0)</f>
        <v>0</v>
      </c>
      <c r="U224" s="49" t="e">
        <f t="shared" si="65"/>
        <v>#DIV/0!</v>
      </c>
      <c r="V224" s="48" t="str">
        <f>VLOOKUP($A224,Raw!$B$2:$DG$512,MATCH(NDPMS!V$1,Raw!$B$1:$DG$1,0),0)</f>
        <v>0</v>
      </c>
      <c r="W224" s="50" t="e">
        <f t="shared" si="66"/>
        <v>#DIV/0!</v>
      </c>
      <c r="X224" s="48" t="str">
        <f>VLOOKUP($A224,Raw!$B$2:$DG$512,MATCH(NDPMS!X$1,Raw!$B$1:$DG$1,0),0)</f>
        <v>0</v>
      </c>
      <c r="Y224" s="49" t="e">
        <f t="shared" si="67"/>
        <v>#DIV/0!</v>
      </c>
      <c r="Z224" s="48" t="str">
        <f>VLOOKUP($A224,Raw!$B$2:$DG$512,MATCH(NDPMS!Z$1,Raw!$B$1:$DG$1,0),0)</f>
        <v>0</v>
      </c>
      <c r="AA224" s="49" t="e">
        <f t="shared" si="68"/>
        <v>#DIV/0!</v>
      </c>
      <c r="AB224" s="48" t="str">
        <f>VLOOKUP($A224,Raw!$B$2:$DG$512,MATCH(NDPMS!AB$1,Raw!$B$1:$DG$1,0),0)</f>
        <v>0</v>
      </c>
      <c r="AC224" s="13"/>
      <c r="AD224" s="47" t="e">
        <f t="shared" si="69"/>
        <v>#DIV/0!</v>
      </c>
      <c r="AE224" s="47" t="e">
        <f t="shared" si="70"/>
        <v>#DIV/0!</v>
      </c>
      <c r="AF224" s="47" t="e">
        <f t="shared" si="71"/>
        <v>#DIV/0!</v>
      </c>
      <c r="AG224" s="47" t="e">
        <f t="shared" si="72"/>
        <v>#DIV/0!</v>
      </c>
      <c r="AH224" s="47" t="e">
        <f t="shared" si="73"/>
        <v>#DIV/0!</v>
      </c>
      <c r="AI224" s="47" t="e">
        <f t="shared" si="74"/>
        <v>#DIV/0!</v>
      </c>
      <c r="AJ224" s="47" t="e">
        <f t="shared" si="75"/>
        <v>#DIV/0!</v>
      </c>
    </row>
    <row r="225" spans="1:36" x14ac:dyDescent="0.3">
      <c r="A225" s="13" t="s">
        <v>3952</v>
      </c>
      <c r="B225" s="51" t="str">
        <f>VLOOKUP($A225,Raw!$B$2:$DG$512,MATCH(NDPMS!B$1,Raw!$B$1:$DG$1,0),0)</f>
        <v>0</v>
      </c>
      <c r="C225" s="52">
        <f t="shared" si="57"/>
        <v>0</v>
      </c>
      <c r="D225" s="51" t="str">
        <f>VLOOKUP($A225,Raw!$B$2:$DG$512,MATCH(NDPMS!D$1,Raw!$B$1:$DG$1,0),0)</f>
        <v>0</v>
      </c>
      <c r="E225" s="52">
        <f t="shared" si="58"/>
        <v>0</v>
      </c>
      <c r="F225" s="51" t="str">
        <f>VLOOKUP($A225,Raw!$B$2:$DG$512,MATCH(NDPMS!F$1,Raw!$B$1:$DG$1,0),0)</f>
        <v>11</v>
      </c>
      <c r="G225" s="52">
        <f t="shared" si="59"/>
        <v>0.84615384615384615</v>
      </c>
      <c r="H225" s="51" t="str">
        <f>VLOOKUP($A225,Raw!$B$2:$DG$512,MATCH(NDPMS!H$1,Raw!$B$1:$DG$1,0),0)</f>
        <v>2</v>
      </c>
      <c r="I225" s="52">
        <f t="shared" si="60"/>
        <v>0.15384615384615385</v>
      </c>
      <c r="J225" s="51" t="str">
        <f>VLOOKUP($A225,Raw!$B$2:$DG$512,MATCH(NDPMS!J$1,Raw!$B$1:$DG$1,0),0)</f>
        <v>0</v>
      </c>
      <c r="K225" s="52">
        <f t="shared" si="61"/>
        <v>0</v>
      </c>
      <c r="L225" s="51" t="str">
        <f>VLOOKUP($A225,Raw!$B$2:$DG$512,MATCH(NDPMS!L$1,Raw!$B$1:$DG$1,0),0)</f>
        <v>0</v>
      </c>
      <c r="M225" s="52">
        <f t="shared" si="62"/>
        <v>0</v>
      </c>
      <c r="N225" s="51" t="str">
        <f>VLOOKUP($A225,Raw!$B$2:$DG$512,MATCH(NDPMS!N$1,Raw!$B$1:$DG$1,0),0)</f>
        <v>13</v>
      </c>
      <c r="O225" s="13"/>
      <c r="P225" s="48" t="str">
        <f>VLOOKUP($A225,Raw!$B$2:$DG$512,MATCH(NDPMS!P$1,Raw!$B$1:$DG$1,0),0)</f>
        <v>0</v>
      </c>
      <c r="Q225" s="49">
        <f t="shared" si="63"/>
        <v>0</v>
      </c>
      <c r="R225" s="48" t="str">
        <f>VLOOKUP($A225,Raw!$B$2:$DG$512,MATCH(NDPMS!R$1,Raw!$B$1:$DG$1,0),0)</f>
        <v>0</v>
      </c>
      <c r="S225" s="49">
        <f t="shared" si="64"/>
        <v>0</v>
      </c>
      <c r="T225" s="48" t="str">
        <f>VLOOKUP($A225,Raw!$B$2:$DG$512,MATCH(NDPMS!T$1,Raw!$B$1:$DG$1,0),0)</f>
        <v>66.94</v>
      </c>
      <c r="U225" s="49">
        <f t="shared" si="65"/>
        <v>0.85590077995141289</v>
      </c>
      <c r="V225" s="48" t="str">
        <f>VLOOKUP($A225,Raw!$B$2:$DG$512,MATCH(NDPMS!V$1,Raw!$B$1:$DG$1,0),0)</f>
        <v>11.27</v>
      </c>
      <c r="W225" s="50">
        <f t="shared" si="66"/>
        <v>0.14409922004858713</v>
      </c>
      <c r="X225" s="48" t="str">
        <f>VLOOKUP($A225,Raw!$B$2:$DG$512,MATCH(NDPMS!X$1,Raw!$B$1:$DG$1,0),0)</f>
        <v>0</v>
      </c>
      <c r="Y225" s="49">
        <f t="shared" si="67"/>
        <v>0</v>
      </c>
      <c r="Z225" s="48" t="str">
        <f>VLOOKUP($A225,Raw!$B$2:$DG$512,MATCH(NDPMS!Z$1,Raw!$B$1:$DG$1,0),0)</f>
        <v>0</v>
      </c>
      <c r="AA225" s="49">
        <f t="shared" si="68"/>
        <v>0</v>
      </c>
      <c r="AB225" s="48" t="str">
        <f>VLOOKUP($A225,Raw!$B$2:$DG$512,MATCH(NDPMS!AB$1,Raw!$B$1:$DG$1,0),0)</f>
        <v>78.21</v>
      </c>
      <c r="AC225" s="13"/>
      <c r="AD225" s="47" t="e">
        <f t="shared" si="69"/>
        <v>#DIV/0!</v>
      </c>
      <c r="AE225" s="47" t="e">
        <f t="shared" si="70"/>
        <v>#DIV/0!</v>
      </c>
      <c r="AF225" s="47">
        <f t="shared" si="71"/>
        <v>6.085454545454545</v>
      </c>
      <c r="AG225" s="47">
        <f t="shared" si="72"/>
        <v>5.6349999999999998</v>
      </c>
      <c r="AH225" s="47" t="e">
        <f t="shared" si="73"/>
        <v>#DIV/0!</v>
      </c>
      <c r="AI225" s="47" t="e">
        <f t="shared" si="74"/>
        <v>#DIV/0!</v>
      </c>
      <c r="AJ225" s="47">
        <f t="shared" si="75"/>
        <v>6.0161538461538457</v>
      </c>
    </row>
    <row r="226" spans="1:36" x14ac:dyDescent="0.3">
      <c r="A226" s="13" t="s">
        <v>3986</v>
      </c>
      <c r="B226" s="51" t="str">
        <f>VLOOKUP($A226,Raw!$B$2:$DG$512,MATCH(NDPMS!B$1,Raw!$B$1:$DG$1,0),0)</f>
        <v>0</v>
      </c>
      <c r="C226" s="52" t="e">
        <f t="shared" si="57"/>
        <v>#DIV/0!</v>
      </c>
      <c r="D226" s="51" t="str">
        <f>VLOOKUP($A226,Raw!$B$2:$DG$512,MATCH(NDPMS!D$1,Raw!$B$1:$DG$1,0),0)</f>
        <v>0</v>
      </c>
      <c r="E226" s="52" t="e">
        <f t="shared" si="58"/>
        <v>#DIV/0!</v>
      </c>
      <c r="F226" s="51" t="str">
        <f>VLOOKUP($A226,Raw!$B$2:$DG$512,MATCH(NDPMS!F$1,Raw!$B$1:$DG$1,0),0)</f>
        <v>0</v>
      </c>
      <c r="G226" s="52" t="e">
        <f t="shared" si="59"/>
        <v>#DIV/0!</v>
      </c>
      <c r="H226" s="51" t="str">
        <f>VLOOKUP($A226,Raw!$B$2:$DG$512,MATCH(NDPMS!H$1,Raw!$B$1:$DG$1,0),0)</f>
        <v>0</v>
      </c>
      <c r="I226" s="52" t="e">
        <f t="shared" si="60"/>
        <v>#DIV/0!</v>
      </c>
      <c r="J226" s="51" t="str">
        <f>VLOOKUP($A226,Raw!$B$2:$DG$512,MATCH(NDPMS!J$1,Raw!$B$1:$DG$1,0),0)</f>
        <v>0</v>
      </c>
      <c r="K226" s="52" t="e">
        <f t="shared" si="61"/>
        <v>#DIV/0!</v>
      </c>
      <c r="L226" s="51" t="str">
        <f>VLOOKUP($A226,Raw!$B$2:$DG$512,MATCH(NDPMS!L$1,Raw!$B$1:$DG$1,0),0)</f>
        <v>0</v>
      </c>
      <c r="M226" s="52" t="e">
        <f t="shared" si="62"/>
        <v>#DIV/0!</v>
      </c>
      <c r="N226" s="51" t="str">
        <f>VLOOKUP($A226,Raw!$B$2:$DG$512,MATCH(NDPMS!N$1,Raw!$B$1:$DG$1,0),0)</f>
        <v>0</v>
      </c>
      <c r="O226" s="13"/>
      <c r="P226" s="48" t="str">
        <f>VLOOKUP($A226,Raw!$B$2:$DG$512,MATCH(NDPMS!P$1,Raw!$B$1:$DG$1,0),0)</f>
        <v>0</v>
      </c>
      <c r="Q226" s="49" t="e">
        <f t="shared" si="63"/>
        <v>#DIV/0!</v>
      </c>
      <c r="R226" s="48" t="str">
        <f>VLOOKUP($A226,Raw!$B$2:$DG$512,MATCH(NDPMS!R$1,Raw!$B$1:$DG$1,0),0)</f>
        <v>0</v>
      </c>
      <c r="S226" s="49" t="e">
        <f t="shared" si="64"/>
        <v>#DIV/0!</v>
      </c>
      <c r="T226" s="48" t="str">
        <f>VLOOKUP($A226,Raw!$B$2:$DG$512,MATCH(NDPMS!T$1,Raw!$B$1:$DG$1,0),0)</f>
        <v>0</v>
      </c>
      <c r="U226" s="49" t="e">
        <f t="shared" si="65"/>
        <v>#DIV/0!</v>
      </c>
      <c r="V226" s="48" t="str">
        <f>VLOOKUP($A226,Raw!$B$2:$DG$512,MATCH(NDPMS!V$1,Raw!$B$1:$DG$1,0),0)</f>
        <v>0</v>
      </c>
      <c r="W226" s="50" t="e">
        <f t="shared" si="66"/>
        <v>#DIV/0!</v>
      </c>
      <c r="X226" s="48" t="str">
        <f>VLOOKUP($A226,Raw!$B$2:$DG$512,MATCH(NDPMS!X$1,Raw!$B$1:$DG$1,0),0)</f>
        <v>0</v>
      </c>
      <c r="Y226" s="49" t="e">
        <f t="shared" si="67"/>
        <v>#DIV/0!</v>
      </c>
      <c r="Z226" s="48" t="str">
        <f>VLOOKUP($A226,Raw!$B$2:$DG$512,MATCH(NDPMS!Z$1,Raw!$B$1:$DG$1,0),0)</f>
        <v>0</v>
      </c>
      <c r="AA226" s="49" t="e">
        <f t="shared" si="68"/>
        <v>#DIV/0!</v>
      </c>
      <c r="AB226" s="48" t="str">
        <f>VLOOKUP($A226,Raw!$B$2:$DG$512,MATCH(NDPMS!AB$1,Raw!$B$1:$DG$1,0),0)</f>
        <v>0</v>
      </c>
      <c r="AC226" s="13"/>
      <c r="AD226" s="47" t="e">
        <f t="shared" si="69"/>
        <v>#DIV/0!</v>
      </c>
      <c r="AE226" s="47" t="e">
        <f t="shared" si="70"/>
        <v>#DIV/0!</v>
      </c>
      <c r="AF226" s="47" t="e">
        <f t="shared" si="71"/>
        <v>#DIV/0!</v>
      </c>
      <c r="AG226" s="47" t="e">
        <f t="shared" si="72"/>
        <v>#DIV/0!</v>
      </c>
      <c r="AH226" s="47" t="e">
        <f t="shared" si="73"/>
        <v>#DIV/0!</v>
      </c>
      <c r="AI226" s="47" t="e">
        <f t="shared" si="74"/>
        <v>#DIV/0!</v>
      </c>
      <c r="AJ226" s="47" t="e">
        <f t="shared" si="75"/>
        <v>#DIV/0!</v>
      </c>
    </row>
    <row r="227" spans="1:36" x14ac:dyDescent="0.3">
      <c r="A227" s="13" t="s">
        <v>3995</v>
      </c>
      <c r="B227" s="51" t="str">
        <f>VLOOKUP($A227,Raw!$B$2:$DG$512,MATCH(NDPMS!B$1,Raw!$B$1:$DG$1,0),0)</f>
        <v>0</v>
      </c>
      <c r="C227" s="52" t="e">
        <f t="shared" si="57"/>
        <v>#DIV/0!</v>
      </c>
      <c r="D227" s="51" t="str">
        <f>VLOOKUP($A227,Raw!$B$2:$DG$512,MATCH(NDPMS!D$1,Raw!$B$1:$DG$1,0),0)</f>
        <v>0</v>
      </c>
      <c r="E227" s="52" t="e">
        <f t="shared" si="58"/>
        <v>#DIV/0!</v>
      </c>
      <c r="F227" s="51" t="str">
        <f>VLOOKUP($A227,Raw!$B$2:$DG$512,MATCH(NDPMS!F$1,Raw!$B$1:$DG$1,0),0)</f>
        <v>0</v>
      </c>
      <c r="G227" s="52" t="e">
        <f t="shared" si="59"/>
        <v>#DIV/0!</v>
      </c>
      <c r="H227" s="51" t="str">
        <f>VLOOKUP($A227,Raw!$B$2:$DG$512,MATCH(NDPMS!H$1,Raw!$B$1:$DG$1,0),0)</f>
        <v>0</v>
      </c>
      <c r="I227" s="52" t="e">
        <f t="shared" si="60"/>
        <v>#DIV/0!</v>
      </c>
      <c r="J227" s="51" t="str">
        <f>VLOOKUP($A227,Raw!$B$2:$DG$512,MATCH(NDPMS!J$1,Raw!$B$1:$DG$1,0),0)</f>
        <v>0</v>
      </c>
      <c r="K227" s="52" t="e">
        <f t="shared" si="61"/>
        <v>#DIV/0!</v>
      </c>
      <c r="L227" s="51" t="str">
        <f>VLOOKUP($A227,Raw!$B$2:$DG$512,MATCH(NDPMS!L$1,Raw!$B$1:$DG$1,0),0)</f>
        <v>0</v>
      </c>
      <c r="M227" s="52" t="e">
        <f t="shared" si="62"/>
        <v>#DIV/0!</v>
      </c>
      <c r="N227" s="51" t="str">
        <f>VLOOKUP($A227,Raw!$B$2:$DG$512,MATCH(NDPMS!N$1,Raw!$B$1:$DG$1,0),0)</f>
        <v>0</v>
      </c>
      <c r="O227" s="13"/>
      <c r="P227" s="48" t="str">
        <f>VLOOKUP($A227,Raw!$B$2:$DG$512,MATCH(NDPMS!P$1,Raw!$B$1:$DG$1,0),0)</f>
        <v>0</v>
      </c>
      <c r="Q227" s="49" t="e">
        <f t="shared" si="63"/>
        <v>#DIV/0!</v>
      </c>
      <c r="R227" s="48" t="str">
        <f>VLOOKUP($A227,Raw!$B$2:$DG$512,MATCH(NDPMS!R$1,Raw!$B$1:$DG$1,0),0)</f>
        <v>0</v>
      </c>
      <c r="S227" s="49" t="e">
        <f t="shared" si="64"/>
        <v>#DIV/0!</v>
      </c>
      <c r="T227" s="48" t="str">
        <f>VLOOKUP($A227,Raw!$B$2:$DG$512,MATCH(NDPMS!T$1,Raw!$B$1:$DG$1,0),0)</f>
        <v>0</v>
      </c>
      <c r="U227" s="49" t="e">
        <f t="shared" si="65"/>
        <v>#DIV/0!</v>
      </c>
      <c r="V227" s="48" t="str">
        <f>VLOOKUP($A227,Raw!$B$2:$DG$512,MATCH(NDPMS!V$1,Raw!$B$1:$DG$1,0),0)</f>
        <v>0</v>
      </c>
      <c r="W227" s="50" t="e">
        <f t="shared" si="66"/>
        <v>#DIV/0!</v>
      </c>
      <c r="X227" s="48" t="str">
        <f>VLOOKUP($A227,Raw!$B$2:$DG$512,MATCH(NDPMS!X$1,Raw!$B$1:$DG$1,0),0)</f>
        <v>0</v>
      </c>
      <c r="Y227" s="49" t="e">
        <f t="shared" si="67"/>
        <v>#DIV/0!</v>
      </c>
      <c r="Z227" s="48" t="str">
        <f>VLOOKUP($A227,Raw!$B$2:$DG$512,MATCH(NDPMS!Z$1,Raw!$B$1:$DG$1,0),0)</f>
        <v>0</v>
      </c>
      <c r="AA227" s="49" t="e">
        <f t="shared" si="68"/>
        <v>#DIV/0!</v>
      </c>
      <c r="AB227" s="48" t="str">
        <f>VLOOKUP($A227,Raw!$B$2:$DG$512,MATCH(NDPMS!AB$1,Raw!$B$1:$DG$1,0),0)</f>
        <v>0</v>
      </c>
      <c r="AC227" s="13"/>
      <c r="AD227" s="47" t="e">
        <f t="shared" si="69"/>
        <v>#DIV/0!</v>
      </c>
      <c r="AE227" s="47" t="e">
        <f t="shared" si="70"/>
        <v>#DIV/0!</v>
      </c>
      <c r="AF227" s="47" t="e">
        <f t="shared" si="71"/>
        <v>#DIV/0!</v>
      </c>
      <c r="AG227" s="47" t="e">
        <f t="shared" si="72"/>
        <v>#DIV/0!</v>
      </c>
      <c r="AH227" s="47" t="e">
        <f t="shared" si="73"/>
        <v>#DIV/0!</v>
      </c>
      <c r="AI227" s="47" t="e">
        <f t="shared" si="74"/>
        <v>#DIV/0!</v>
      </c>
      <c r="AJ227" s="47" t="e">
        <f t="shared" si="75"/>
        <v>#DIV/0!</v>
      </c>
    </row>
    <row r="228" spans="1:36" x14ac:dyDescent="0.3">
      <c r="A228" s="13" t="s">
        <v>4011</v>
      </c>
      <c r="B228" s="51" t="str">
        <f>VLOOKUP($A228,Raw!$B$2:$DG$512,MATCH(NDPMS!B$1,Raw!$B$1:$DG$1,0),0)</f>
        <v>0</v>
      </c>
      <c r="C228" s="52" t="e">
        <f t="shared" si="57"/>
        <v>#DIV/0!</v>
      </c>
      <c r="D228" s="51" t="str">
        <f>VLOOKUP($A228,Raw!$B$2:$DG$512,MATCH(NDPMS!D$1,Raw!$B$1:$DG$1,0),0)</f>
        <v>0</v>
      </c>
      <c r="E228" s="52" t="e">
        <f t="shared" si="58"/>
        <v>#DIV/0!</v>
      </c>
      <c r="F228" s="51" t="str">
        <f>VLOOKUP($A228,Raw!$B$2:$DG$512,MATCH(NDPMS!F$1,Raw!$B$1:$DG$1,0),0)</f>
        <v>0</v>
      </c>
      <c r="G228" s="52" t="e">
        <f t="shared" si="59"/>
        <v>#DIV/0!</v>
      </c>
      <c r="H228" s="51" t="str">
        <f>VLOOKUP($A228,Raw!$B$2:$DG$512,MATCH(NDPMS!H$1,Raw!$B$1:$DG$1,0),0)</f>
        <v>0</v>
      </c>
      <c r="I228" s="52" t="e">
        <f t="shared" si="60"/>
        <v>#DIV/0!</v>
      </c>
      <c r="J228" s="51" t="str">
        <f>VLOOKUP($A228,Raw!$B$2:$DG$512,MATCH(NDPMS!J$1,Raw!$B$1:$DG$1,0),0)</f>
        <v>0</v>
      </c>
      <c r="K228" s="52" t="e">
        <f t="shared" si="61"/>
        <v>#DIV/0!</v>
      </c>
      <c r="L228" s="51" t="str">
        <f>VLOOKUP($A228,Raw!$B$2:$DG$512,MATCH(NDPMS!L$1,Raw!$B$1:$DG$1,0),0)</f>
        <v>0</v>
      </c>
      <c r="M228" s="52" t="e">
        <f t="shared" si="62"/>
        <v>#DIV/0!</v>
      </c>
      <c r="N228" s="51" t="str">
        <f>VLOOKUP($A228,Raw!$B$2:$DG$512,MATCH(NDPMS!N$1,Raw!$B$1:$DG$1,0),0)</f>
        <v>0</v>
      </c>
      <c r="O228" s="13"/>
      <c r="P228" s="48" t="str">
        <f>VLOOKUP($A228,Raw!$B$2:$DG$512,MATCH(NDPMS!P$1,Raw!$B$1:$DG$1,0),0)</f>
        <v>0</v>
      </c>
      <c r="Q228" s="49" t="e">
        <f t="shared" si="63"/>
        <v>#DIV/0!</v>
      </c>
      <c r="R228" s="48" t="str">
        <f>VLOOKUP($A228,Raw!$B$2:$DG$512,MATCH(NDPMS!R$1,Raw!$B$1:$DG$1,0),0)</f>
        <v>0</v>
      </c>
      <c r="S228" s="49" t="e">
        <f t="shared" si="64"/>
        <v>#DIV/0!</v>
      </c>
      <c r="T228" s="48" t="str">
        <f>VLOOKUP($A228,Raw!$B$2:$DG$512,MATCH(NDPMS!T$1,Raw!$B$1:$DG$1,0),0)</f>
        <v>0</v>
      </c>
      <c r="U228" s="49" t="e">
        <f t="shared" si="65"/>
        <v>#DIV/0!</v>
      </c>
      <c r="V228" s="48" t="str">
        <f>VLOOKUP($A228,Raw!$B$2:$DG$512,MATCH(NDPMS!V$1,Raw!$B$1:$DG$1,0),0)</f>
        <v>0</v>
      </c>
      <c r="W228" s="50" t="e">
        <f t="shared" si="66"/>
        <v>#DIV/0!</v>
      </c>
      <c r="X228" s="48" t="str">
        <f>VLOOKUP($A228,Raw!$B$2:$DG$512,MATCH(NDPMS!X$1,Raw!$B$1:$DG$1,0),0)</f>
        <v>0</v>
      </c>
      <c r="Y228" s="49" t="e">
        <f t="shared" si="67"/>
        <v>#DIV/0!</v>
      </c>
      <c r="Z228" s="48" t="str">
        <f>VLOOKUP($A228,Raw!$B$2:$DG$512,MATCH(NDPMS!Z$1,Raw!$B$1:$DG$1,0),0)</f>
        <v>0</v>
      </c>
      <c r="AA228" s="49" t="e">
        <f t="shared" si="68"/>
        <v>#DIV/0!</v>
      </c>
      <c r="AB228" s="48" t="str">
        <f>VLOOKUP($A228,Raw!$B$2:$DG$512,MATCH(NDPMS!AB$1,Raw!$B$1:$DG$1,0),0)</f>
        <v>0</v>
      </c>
      <c r="AC228" s="13"/>
      <c r="AD228" s="47" t="e">
        <f t="shared" si="69"/>
        <v>#DIV/0!</v>
      </c>
      <c r="AE228" s="47" t="e">
        <f t="shared" si="70"/>
        <v>#DIV/0!</v>
      </c>
      <c r="AF228" s="47" t="e">
        <f t="shared" si="71"/>
        <v>#DIV/0!</v>
      </c>
      <c r="AG228" s="47" t="e">
        <f t="shared" si="72"/>
        <v>#DIV/0!</v>
      </c>
      <c r="AH228" s="47" t="e">
        <f t="shared" si="73"/>
        <v>#DIV/0!</v>
      </c>
      <c r="AI228" s="47" t="e">
        <f t="shared" si="74"/>
        <v>#DIV/0!</v>
      </c>
      <c r="AJ228" s="47" t="e">
        <f t="shared" si="75"/>
        <v>#DIV/0!</v>
      </c>
    </row>
    <row r="229" spans="1:36" x14ac:dyDescent="0.3">
      <c r="A229" s="13" t="s">
        <v>4034</v>
      </c>
      <c r="B229" s="51" t="str">
        <f>VLOOKUP($A229,Raw!$B$2:$DG$512,MATCH(NDPMS!B$1,Raw!$B$1:$DG$1,0),0)</f>
        <v>0</v>
      </c>
      <c r="C229" s="52" t="e">
        <f t="shared" si="57"/>
        <v>#DIV/0!</v>
      </c>
      <c r="D229" s="51" t="str">
        <f>VLOOKUP($A229,Raw!$B$2:$DG$512,MATCH(NDPMS!D$1,Raw!$B$1:$DG$1,0),0)</f>
        <v>0</v>
      </c>
      <c r="E229" s="52" t="e">
        <f t="shared" si="58"/>
        <v>#DIV/0!</v>
      </c>
      <c r="F229" s="51" t="str">
        <f>VLOOKUP($A229,Raw!$B$2:$DG$512,MATCH(NDPMS!F$1,Raw!$B$1:$DG$1,0),0)</f>
        <v>0</v>
      </c>
      <c r="G229" s="52" t="e">
        <f t="shared" si="59"/>
        <v>#DIV/0!</v>
      </c>
      <c r="H229" s="51" t="str">
        <f>VLOOKUP($A229,Raw!$B$2:$DG$512,MATCH(NDPMS!H$1,Raw!$B$1:$DG$1,0),0)</f>
        <v>0</v>
      </c>
      <c r="I229" s="52" t="e">
        <f t="shared" si="60"/>
        <v>#DIV/0!</v>
      </c>
      <c r="J229" s="51" t="str">
        <f>VLOOKUP($A229,Raw!$B$2:$DG$512,MATCH(NDPMS!J$1,Raw!$B$1:$DG$1,0),0)</f>
        <v>0</v>
      </c>
      <c r="K229" s="52" t="e">
        <f t="shared" si="61"/>
        <v>#DIV/0!</v>
      </c>
      <c r="L229" s="51" t="str">
        <f>VLOOKUP($A229,Raw!$B$2:$DG$512,MATCH(NDPMS!L$1,Raw!$B$1:$DG$1,0),0)</f>
        <v>0</v>
      </c>
      <c r="M229" s="52" t="e">
        <f t="shared" si="62"/>
        <v>#DIV/0!</v>
      </c>
      <c r="N229" s="51" t="str">
        <f>VLOOKUP($A229,Raw!$B$2:$DG$512,MATCH(NDPMS!N$1,Raw!$B$1:$DG$1,0),0)</f>
        <v>0</v>
      </c>
      <c r="O229" s="13"/>
      <c r="P229" s="48" t="str">
        <f>VLOOKUP($A229,Raw!$B$2:$DG$512,MATCH(NDPMS!P$1,Raw!$B$1:$DG$1,0),0)</f>
        <v>0</v>
      </c>
      <c r="Q229" s="49" t="e">
        <f t="shared" si="63"/>
        <v>#DIV/0!</v>
      </c>
      <c r="R229" s="48" t="str">
        <f>VLOOKUP($A229,Raw!$B$2:$DG$512,MATCH(NDPMS!R$1,Raw!$B$1:$DG$1,0),0)</f>
        <v>0</v>
      </c>
      <c r="S229" s="49" t="e">
        <f t="shared" si="64"/>
        <v>#DIV/0!</v>
      </c>
      <c r="T229" s="48" t="str">
        <f>VLOOKUP($A229,Raw!$B$2:$DG$512,MATCH(NDPMS!T$1,Raw!$B$1:$DG$1,0),0)</f>
        <v>0</v>
      </c>
      <c r="U229" s="49" t="e">
        <f t="shared" si="65"/>
        <v>#DIV/0!</v>
      </c>
      <c r="V229" s="48" t="str">
        <f>VLOOKUP($A229,Raw!$B$2:$DG$512,MATCH(NDPMS!V$1,Raw!$B$1:$DG$1,0),0)</f>
        <v>0</v>
      </c>
      <c r="W229" s="50" t="e">
        <f t="shared" si="66"/>
        <v>#DIV/0!</v>
      </c>
      <c r="X229" s="48" t="str">
        <f>VLOOKUP($A229,Raw!$B$2:$DG$512,MATCH(NDPMS!X$1,Raw!$B$1:$DG$1,0),0)</f>
        <v>0</v>
      </c>
      <c r="Y229" s="49" t="e">
        <f t="shared" si="67"/>
        <v>#DIV/0!</v>
      </c>
      <c r="Z229" s="48" t="str">
        <f>VLOOKUP($A229,Raw!$B$2:$DG$512,MATCH(NDPMS!Z$1,Raw!$B$1:$DG$1,0),0)</f>
        <v>0</v>
      </c>
      <c r="AA229" s="49" t="e">
        <f t="shared" si="68"/>
        <v>#DIV/0!</v>
      </c>
      <c r="AB229" s="48" t="str">
        <f>VLOOKUP($A229,Raw!$B$2:$DG$512,MATCH(NDPMS!AB$1,Raw!$B$1:$DG$1,0),0)</f>
        <v>0</v>
      </c>
      <c r="AC229" s="13"/>
      <c r="AD229" s="47" t="e">
        <f t="shared" si="69"/>
        <v>#DIV/0!</v>
      </c>
      <c r="AE229" s="47" t="e">
        <f t="shared" si="70"/>
        <v>#DIV/0!</v>
      </c>
      <c r="AF229" s="47" t="e">
        <f t="shared" si="71"/>
        <v>#DIV/0!</v>
      </c>
      <c r="AG229" s="47" t="e">
        <f t="shared" si="72"/>
        <v>#DIV/0!</v>
      </c>
      <c r="AH229" s="47" t="e">
        <f t="shared" si="73"/>
        <v>#DIV/0!</v>
      </c>
      <c r="AI229" s="47" t="e">
        <f t="shared" si="74"/>
        <v>#DIV/0!</v>
      </c>
      <c r="AJ229" s="47" t="e">
        <f t="shared" si="75"/>
        <v>#DIV/0!</v>
      </c>
    </row>
    <row r="230" spans="1:36" x14ac:dyDescent="0.3">
      <c r="A230" s="13" t="s">
        <v>4050</v>
      </c>
      <c r="B230" s="51" t="str">
        <f>VLOOKUP($A230,Raw!$B$2:$DG$512,MATCH(NDPMS!B$1,Raw!$B$1:$DG$1,0),0)</f>
        <v>0</v>
      </c>
      <c r="C230" s="52" t="e">
        <f t="shared" si="57"/>
        <v>#DIV/0!</v>
      </c>
      <c r="D230" s="51" t="str">
        <f>VLOOKUP($A230,Raw!$B$2:$DG$512,MATCH(NDPMS!D$1,Raw!$B$1:$DG$1,0),0)</f>
        <v>0</v>
      </c>
      <c r="E230" s="52" t="e">
        <f t="shared" si="58"/>
        <v>#DIV/0!</v>
      </c>
      <c r="F230" s="51" t="str">
        <f>VLOOKUP($A230,Raw!$B$2:$DG$512,MATCH(NDPMS!F$1,Raw!$B$1:$DG$1,0),0)</f>
        <v>0</v>
      </c>
      <c r="G230" s="52" t="e">
        <f t="shared" si="59"/>
        <v>#DIV/0!</v>
      </c>
      <c r="H230" s="51" t="str">
        <f>VLOOKUP($A230,Raw!$B$2:$DG$512,MATCH(NDPMS!H$1,Raw!$B$1:$DG$1,0),0)</f>
        <v>0</v>
      </c>
      <c r="I230" s="52" t="e">
        <f t="shared" si="60"/>
        <v>#DIV/0!</v>
      </c>
      <c r="J230" s="51" t="str">
        <f>VLOOKUP($A230,Raw!$B$2:$DG$512,MATCH(NDPMS!J$1,Raw!$B$1:$DG$1,0),0)</f>
        <v>0</v>
      </c>
      <c r="K230" s="52" t="e">
        <f t="shared" si="61"/>
        <v>#DIV/0!</v>
      </c>
      <c r="L230" s="51" t="str">
        <f>VLOOKUP($A230,Raw!$B$2:$DG$512,MATCH(NDPMS!L$1,Raw!$B$1:$DG$1,0),0)</f>
        <v>0</v>
      </c>
      <c r="M230" s="52" t="e">
        <f t="shared" si="62"/>
        <v>#DIV/0!</v>
      </c>
      <c r="N230" s="51" t="str">
        <f>VLOOKUP($A230,Raw!$B$2:$DG$512,MATCH(NDPMS!N$1,Raw!$B$1:$DG$1,0),0)</f>
        <v>0</v>
      </c>
      <c r="O230" s="13"/>
      <c r="P230" s="48" t="str">
        <f>VLOOKUP($A230,Raw!$B$2:$DG$512,MATCH(NDPMS!P$1,Raw!$B$1:$DG$1,0),0)</f>
        <v>0</v>
      </c>
      <c r="Q230" s="49" t="e">
        <f t="shared" si="63"/>
        <v>#DIV/0!</v>
      </c>
      <c r="R230" s="48" t="str">
        <f>VLOOKUP($A230,Raw!$B$2:$DG$512,MATCH(NDPMS!R$1,Raw!$B$1:$DG$1,0),0)</f>
        <v>0</v>
      </c>
      <c r="S230" s="49" t="e">
        <f t="shared" si="64"/>
        <v>#DIV/0!</v>
      </c>
      <c r="T230" s="48" t="str">
        <f>VLOOKUP($A230,Raw!$B$2:$DG$512,MATCH(NDPMS!T$1,Raw!$B$1:$DG$1,0),0)</f>
        <v>0</v>
      </c>
      <c r="U230" s="49" t="e">
        <f t="shared" si="65"/>
        <v>#DIV/0!</v>
      </c>
      <c r="V230" s="48" t="str">
        <f>VLOOKUP($A230,Raw!$B$2:$DG$512,MATCH(NDPMS!V$1,Raw!$B$1:$DG$1,0),0)</f>
        <v>0</v>
      </c>
      <c r="W230" s="50" t="e">
        <f t="shared" si="66"/>
        <v>#DIV/0!</v>
      </c>
      <c r="X230" s="48" t="str">
        <f>VLOOKUP($A230,Raw!$B$2:$DG$512,MATCH(NDPMS!X$1,Raw!$B$1:$DG$1,0),0)</f>
        <v>0</v>
      </c>
      <c r="Y230" s="49" t="e">
        <f t="shared" si="67"/>
        <v>#DIV/0!</v>
      </c>
      <c r="Z230" s="48" t="str">
        <f>VLOOKUP($A230,Raw!$B$2:$DG$512,MATCH(NDPMS!Z$1,Raw!$B$1:$DG$1,0),0)</f>
        <v>0</v>
      </c>
      <c r="AA230" s="49" t="e">
        <f t="shared" si="68"/>
        <v>#DIV/0!</v>
      </c>
      <c r="AB230" s="48" t="str">
        <f>VLOOKUP($A230,Raw!$B$2:$DG$512,MATCH(NDPMS!AB$1,Raw!$B$1:$DG$1,0),0)</f>
        <v>0</v>
      </c>
      <c r="AC230" s="13"/>
      <c r="AD230" s="47" t="e">
        <f t="shared" si="69"/>
        <v>#DIV/0!</v>
      </c>
      <c r="AE230" s="47" t="e">
        <f t="shared" si="70"/>
        <v>#DIV/0!</v>
      </c>
      <c r="AF230" s="47" t="e">
        <f t="shared" si="71"/>
        <v>#DIV/0!</v>
      </c>
      <c r="AG230" s="47" t="e">
        <f t="shared" si="72"/>
        <v>#DIV/0!</v>
      </c>
      <c r="AH230" s="47" t="e">
        <f t="shared" si="73"/>
        <v>#DIV/0!</v>
      </c>
      <c r="AI230" s="47" t="e">
        <f t="shared" si="74"/>
        <v>#DIV/0!</v>
      </c>
      <c r="AJ230" s="47" t="e">
        <f t="shared" si="75"/>
        <v>#DIV/0!</v>
      </c>
    </row>
    <row r="231" spans="1:36" x14ac:dyDescent="0.3">
      <c r="A231" s="13" t="s">
        <v>4062</v>
      </c>
      <c r="B231" s="51" t="str">
        <f>VLOOKUP($A231,Raw!$B$2:$DG$512,MATCH(NDPMS!B$1,Raw!$B$1:$DG$1,0),0)</f>
        <v>0</v>
      </c>
      <c r="C231" s="52" t="e">
        <f t="shared" si="57"/>
        <v>#DIV/0!</v>
      </c>
      <c r="D231" s="51" t="str">
        <f>VLOOKUP($A231,Raw!$B$2:$DG$512,MATCH(NDPMS!D$1,Raw!$B$1:$DG$1,0),0)</f>
        <v>0</v>
      </c>
      <c r="E231" s="52" t="e">
        <f t="shared" si="58"/>
        <v>#DIV/0!</v>
      </c>
      <c r="F231" s="51" t="str">
        <f>VLOOKUP($A231,Raw!$B$2:$DG$512,MATCH(NDPMS!F$1,Raw!$B$1:$DG$1,0),0)</f>
        <v>0</v>
      </c>
      <c r="G231" s="52" t="e">
        <f t="shared" si="59"/>
        <v>#DIV/0!</v>
      </c>
      <c r="H231" s="51" t="str">
        <f>VLOOKUP($A231,Raw!$B$2:$DG$512,MATCH(NDPMS!H$1,Raw!$B$1:$DG$1,0),0)</f>
        <v>0</v>
      </c>
      <c r="I231" s="52" t="e">
        <f t="shared" si="60"/>
        <v>#DIV/0!</v>
      </c>
      <c r="J231" s="51" t="str">
        <f>VLOOKUP($A231,Raw!$B$2:$DG$512,MATCH(NDPMS!J$1,Raw!$B$1:$DG$1,0),0)</f>
        <v>0</v>
      </c>
      <c r="K231" s="52" t="e">
        <f t="shared" si="61"/>
        <v>#DIV/0!</v>
      </c>
      <c r="L231" s="51" t="str">
        <f>VLOOKUP($A231,Raw!$B$2:$DG$512,MATCH(NDPMS!L$1,Raw!$B$1:$DG$1,0),0)</f>
        <v>0</v>
      </c>
      <c r="M231" s="52" t="e">
        <f t="shared" si="62"/>
        <v>#DIV/0!</v>
      </c>
      <c r="N231" s="51" t="str">
        <f>VLOOKUP($A231,Raw!$B$2:$DG$512,MATCH(NDPMS!N$1,Raw!$B$1:$DG$1,0),0)</f>
        <v>0</v>
      </c>
      <c r="O231" s="13"/>
      <c r="P231" s="48" t="str">
        <f>VLOOKUP($A231,Raw!$B$2:$DG$512,MATCH(NDPMS!P$1,Raw!$B$1:$DG$1,0),0)</f>
        <v>0</v>
      </c>
      <c r="Q231" s="49" t="e">
        <f t="shared" si="63"/>
        <v>#DIV/0!</v>
      </c>
      <c r="R231" s="48" t="str">
        <f>VLOOKUP($A231,Raw!$B$2:$DG$512,MATCH(NDPMS!R$1,Raw!$B$1:$DG$1,0),0)</f>
        <v>0</v>
      </c>
      <c r="S231" s="49" t="e">
        <f t="shared" si="64"/>
        <v>#DIV/0!</v>
      </c>
      <c r="T231" s="48" t="str">
        <f>VLOOKUP($A231,Raw!$B$2:$DG$512,MATCH(NDPMS!T$1,Raw!$B$1:$DG$1,0),0)</f>
        <v>0</v>
      </c>
      <c r="U231" s="49" t="e">
        <f t="shared" si="65"/>
        <v>#DIV/0!</v>
      </c>
      <c r="V231" s="48" t="str">
        <f>VLOOKUP($A231,Raw!$B$2:$DG$512,MATCH(NDPMS!V$1,Raw!$B$1:$DG$1,0),0)</f>
        <v>0</v>
      </c>
      <c r="W231" s="50" t="e">
        <f t="shared" si="66"/>
        <v>#DIV/0!</v>
      </c>
      <c r="X231" s="48" t="str">
        <f>VLOOKUP($A231,Raw!$B$2:$DG$512,MATCH(NDPMS!X$1,Raw!$B$1:$DG$1,0),0)</f>
        <v>0</v>
      </c>
      <c r="Y231" s="49" t="e">
        <f t="shared" si="67"/>
        <v>#DIV/0!</v>
      </c>
      <c r="Z231" s="48" t="str">
        <f>VLOOKUP($A231,Raw!$B$2:$DG$512,MATCH(NDPMS!Z$1,Raw!$B$1:$DG$1,0),0)</f>
        <v>0</v>
      </c>
      <c r="AA231" s="49" t="e">
        <f t="shared" si="68"/>
        <v>#DIV/0!</v>
      </c>
      <c r="AB231" s="48" t="str">
        <f>VLOOKUP($A231,Raw!$B$2:$DG$512,MATCH(NDPMS!AB$1,Raw!$B$1:$DG$1,0),0)</f>
        <v>0</v>
      </c>
      <c r="AC231" s="13"/>
      <c r="AD231" s="47" t="e">
        <f t="shared" si="69"/>
        <v>#DIV/0!</v>
      </c>
      <c r="AE231" s="47" t="e">
        <f t="shared" si="70"/>
        <v>#DIV/0!</v>
      </c>
      <c r="AF231" s="47" t="e">
        <f t="shared" si="71"/>
        <v>#DIV/0!</v>
      </c>
      <c r="AG231" s="47" t="e">
        <f t="shared" si="72"/>
        <v>#DIV/0!</v>
      </c>
      <c r="AH231" s="47" t="e">
        <f t="shared" si="73"/>
        <v>#DIV/0!</v>
      </c>
      <c r="AI231" s="47" t="e">
        <f t="shared" si="74"/>
        <v>#DIV/0!</v>
      </c>
      <c r="AJ231" s="47" t="e">
        <f t="shared" si="75"/>
        <v>#DIV/0!</v>
      </c>
    </row>
    <row r="232" spans="1:36" x14ac:dyDescent="0.3">
      <c r="A232" s="13" t="s">
        <v>4075</v>
      </c>
      <c r="B232" s="51" t="str">
        <f>VLOOKUP($A232,Raw!$B$2:$DG$512,MATCH(NDPMS!B$1,Raw!$B$1:$DG$1,0),0)</f>
        <v>0</v>
      </c>
      <c r="C232" s="52" t="e">
        <f t="shared" si="57"/>
        <v>#DIV/0!</v>
      </c>
      <c r="D232" s="51" t="str">
        <f>VLOOKUP($A232,Raw!$B$2:$DG$512,MATCH(NDPMS!D$1,Raw!$B$1:$DG$1,0),0)</f>
        <v>0</v>
      </c>
      <c r="E232" s="52" t="e">
        <f t="shared" si="58"/>
        <v>#DIV/0!</v>
      </c>
      <c r="F232" s="51" t="str">
        <f>VLOOKUP($A232,Raw!$B$2:$DG$512,MATCH(NDPMS!F$1,Raw!$B$1:$DG$1,0),0)</f>
        <v>0</v>
      </c>
      <c r="G232" s="52" t="e">
        <f t="shared" si="59"/>
        <v>#DIV/0!</v>
      </c>
      <c r="H232" s="51" t="str">
        <f>VLOOKUP($A232,Raw!$B$2:$DG$512,MATCH(NDPMS!H$1,Raw!$B$1:$DG$1,0),0)</f>
        <v>0</v>
      </c>
      <c r="I232" s="52" t="e">
        <f t="shared" si="60"/>
        <v>#DIV/0!</v>
      </c>
      <c r="J232" s="51" t="str">
        <f>VLOOKUP($A232,Raw!$B$2:$DG$512,MATCH(NDPMS!J$1,Raw!$B$1:$DG$1,0),0)</f>
        <v>0</v>
      </c>
      <c r="K232" s="52" t="e">
        <f t="shared" si="61"/>
        <v>#DIV/0!</v>
      </c>
      <c r="L232" s="51" t="str">
        <f>VLOOKUP($A232,Raw!$B$2:$DG$512,MATCH(NDPMS!L$1,Raw!$B$1:$DG$1,0),0)</f>
        <v>0</v>
      </c>
      <c r="M232" s="52" t="e">
        <f t="shared" si="62"/>
        <v>#DIV/0!</v>
      </c>
      <c r="N232" s="51" t="str">
        <f>VLOOKUP($A232,Raw!$B$2:$DG$512,MATCH(NDPMS!N$1,Raw!$B$1:$DG$1,0),0)</f>
        <v>0</v>
      </c>
      <c r="O232" s="13"/>
      <c r="P232" s="48" t="str">
        <f>VLOOKUP($A232,Raw!$B$2:$DG$512,MATCH(NDPMS!P$1,Raw!$B$1:$DG$1,0),0)</f>
        <v>0</v>
      </c>
      <c r="Q232" s="49" t="e">
        <f t="shared" si="63"/>
        <v>#DIV/0!</v>
      </c>
      <c r="R232" s="48" t="str">
        <f>VLOOKUP($A232,Raw!$B$2:$DG$512,MATCH(NDPMS!R$1,Raw!$B$1:$DG$1,0),0)</f>
        <v>0</v>
      </c>
      <c r="S232" s="49" t="e">
        <f t="shared" si="64"/>
        <v>#DIV/0!</v>
      </c>
      <c r="T232" s="48" t="str">
        <f>VLOOKUP($A232,Raw!$B$2:$DG$512,MATCH(NDPMS!T$1,Raw!$B$1:$DG$1,0),0)</f>
        <v>0</v>
      </c>
      <c r="U232" s="49" t="e">
        <f t="shared" si="65"/>
        <v>#DIV/0!</v>
      </c>
      <c r="V232" s="48" t="str">
        <f>VLOOKUP($A232,Raw!$B$2:$DG$512,MATCH(NDPMS!V$1,Raw!$B$1:$DG$1,0),0)</f>
        <v>0</v>
      </c>
      <c r="W232" s="50" t="e">
        <f t="shared" si="66"/>
        <v>#DIV/0!</v>
      </c>
      <c r="X232" s="48" t="str">
        <f>VLOOKUP($A232,Raw!$B$2:$DG$512,MATCH(NDPMS!X$1,Raw!$B$1:$DG$1,0),0)</f>
        <v>0</v>
      </c>
      <c r="Y232" s="49" t="e">
        <f t="shared" si="67"/>
        <v>#DIV/0!</v>
      </c>
      <c r="Z232" s="48" t="str">
        <f>VLOOKUP($A232,Raw!$B$2:$DG$512,MATCH(NDPMS!Z$1,Raw!$B$1:$DG$1,0),0)</f>
        <v>0</v>
      </c>
      <c r="AA232" s="49" t="e">
        <f t="shared" si="68"/>
        <v>#DIV/0!</v>
      </c>
      <c r="AB232" s="48" t="str">
        <f>VLOOKUP($A232,Raw!$B$2:$DG$512,MATCH(NDPMS!AB$1,Raw!$B$1:$DG$1,0),0)</f>
        <v>0</v>
      </c>
      <c r="AC232" s="13"/>
      <c r="AD232" s="47" t="e">
        <f t="shared" si="69"/>
        <v>#DIV/0!</v>
      </c>
      <c r="AE232" s="47" t="e">
        <f t="shared" si="70"/>
        <v>#DIV/0!</v>
      </c>
      <c r="AF232" s="47" t="e">
        <f t="shared" si="71"/>
        <v>#DIV/0!</v>
      </c>
      <c r="AG232" s="47" t="e">
        <f t="shared" si="72"/>
        <v>#DIV/0!</v>
      </c>
      <c r="AH232" s="47" t="e">
        <f t="shared" si="73"/>
        <v>#DIV/0!</v>
      </c>
      <c r="AI232" s="47" t="e">
        <f t="shared" si="74"/>
        <v>#DIV/0!</v>
      </c>
      <c r="AJ232" s="47" t="e">
        <f t="shared" si="75"/>
        <v>#DIV/0!</v>
      </c>
    </row>
    <row r="233" spans="1:36" x14ac:dyDescent="0.3">
      <c r="A233" s="13" t="s">
        <v>4083</v>
      </c>
      <c r="B233" s="51" t="str">
        <f>VLOOKUP($A233,Raw!$B$2:$DG$512,MATCH(NDPMS!B$1,Raw!$B$1:$DG$1,0),0)</f>
        <v>0</v>
      </c>
      <c r="C233" s="52" t="e">
        <f t="shared" si="57"/>
        <v>#DIV/0!</v>
      </c>
      <c r="D233" s="51" t="str">
        <f>VLOOKUP($A233,Raw!$B$2:$DG$512,MATCH(NDPMS!D$1,Raw!$B$1:$DG$1,0),0)</f>
        <v>0</v>
      </c>
      <c r="E233" s="52" t="e">
        <f t="shared" si="58"/>
        <v>#DIV/0!</v>
      </c>
      <c r="F233" s="51" t="str">
        <f>VLOOKUP($A233,Raw!$B$2:$DG$512,MATCH(NDPMS!F$1,Raw!$B$1:$DG$1,0),0)</f>
        <v>0</v>
      </c>
      <c r="G233" s="52" t="e">
        <f t="shared" si="59"/>
        <v>#DIV/0!</v>
      </c>
      <c r="H233" s="51" t="str">
        <f>VLOOKUP($A233,Raw!$B$2:$DG$512,MATCH(NDPMS!H$1,Raw!$B$1:$DG$1,0),0)</f>
        <v>0</v>
      </c>
      <c r="I233" s="52" t="e">
        <f t="shared" si="60"/>
        <v>#DIV/0!</v>
      </c>
      <c r="J233" s="51" t="str">
        <f>VLOOKUP($A233,Raw!$B$2:$DG$512,MATCH(NDPMS!J$1,Raw!$B$1:$DG$1,0),0)</f>
        <v>0</v>
      </c>
      <c r="K233" s="52" t="e">
        <f t="shared" si="61"/>
        <v>#DIV/0!</v>
      </c>
      <c r="L233" s="51" t="str">
        <f>VLOOKUP($A233,Raw!$B$2:$DG$512,MATCH(NDPMS!L$1,Raw!$B$1:$DG$1,0),0)</f>
        <v>0</v>
      </c>
      <c r="M233" s="52" t="e">
        <f t="shared" si="62"/>
        <v>#DIV/0!</v>
      </c>
      <c r="N233" s="51" t="str">
        <f>VLOOKUP($A233,Raw!$B$2:$DG$512,MATCH(NDPMS!N$1,Raw!$B$1:$DG$1,0),0)</f>
        <v>0</v>
      </c>
      <c r="O233" s="13"/>
      <c r="P233" s="48" t="str">
        <f>VLOOKUP($A233,Raw!$B$2:$DG$512,MATCH(NDPMS!P$1,Raw!$B$1:$DG$1,0),0)</f>
        <v>0</v>
      </c>
      <c r="Q233" s="49" t="e">
        <f t="shared" si="63"/>
        <v>#DIV/0!</v>
      </c>
      <c r="R233" s="48" t="str">
        <f>VLOOKUP($A233,Raw!$B$2:$DG$512,MATCH(NDPMS!R$1,Raw!$B$1:$DG$1,0),0)</f>
        <v>0</v>
      </c>
      <c r="S233" s="49" t="e">
        <f t="shared" si="64"/>
        <v>#DIV/0!</v>
      </c>
      <c r="T233" s="48" t="str">
        <f>VLOOKUP($A233,Raw!$B$2:$DG$512,MATCH(NDPMS!T$1,Raw!$B$1:$DG$1,0),0)</f>
        <v>0</v>
      </c>
      <c r="U233" s="49" t="e">
        <f t="shared" si="65"/>
        <v>#DIV/0!</v>
      </c>
      <c r="V233" s="48" t="str">
        <f>VLOOKUP($A233,Raw!$B$2:$DG$512,MATCH(NDPMS!V$1,Raw!$B$1:$DG$1,0),0)</f>
        <v>0</v>
      </c>
      <c r="W233" s="50" t="e">
        <f t="shared" si="66"/>
        <v>#DIV/0!</v>
      </c>
      <c r="X233" s="48" t="str">
        <f>VLOOKUP($A233,Raw!$B$2:$DG$512,MATCH(NDPMS!X$1,Raw!$B$1:$DG$1,0),0)</f>
        <v>0</v>
      </c>
      <c r="Y233" s="49" t="e">
        <f t="shared" si="67"/>
        <v>#DIV/0!</v>
      </c>
      <c r="Z233" s="48" t="str">
        <f>VLOOKUP($A233,Raw!$B$2:$DG$512,MATCH(NDPMS!Z$1,Raw!$B$1:$DG$1,0),0)</f>
        <v>0</v>
      </c>
      <c r="AA233" s="49" t="e">
        <f t="shared" si="68"/>
        <v>#DIV/0!</v>
      </c>
      <c r="AB233" s="48" t="str">
        <f>VLOOKUP($A233,Raw!$B$2:$DG$512,MATCH(NDPMS!AB$1,Raw!$B$1:$DG$1,0),0)</f>
        <v>0</v>
      </c>
      <c r="AC233" s="13"/>
      <c r="AD233" s="47" t="e">
        <f t="shared" si="69"/>
        <v>#DIV/0!</v>
      </c>
      <c r="AE233" s="47" t="e">
        <f t="shared" si="70"/>
        <v>#DIV/0!</v>
      </c>
      <c r="AF233" s="47" t="e">
        <f t="shared" si="71"/>
        <v>#DIV/0!</v>
      </c>
      <c r="AG233" s="47" t="e">
        <f t="shared" si="72"/>
        <v>#DIV/0!</v>
      </c>
      <c r="AH233" s="47" t="e">
        <f t="shared" si="73"/>
        <v>#DIV/0!</v>
      </c>
      <c r="AI233" s="47" t="e">
        <f t="shared" si="74"/>
        <v>#DIV/0!</v>
      </c>
      <c r="AJ233" s="47" t="e">
        <f t="shared" si="75"/>
        <v>#DIV/0!</v>
      </c>
    </row>
    <row r="234" spans="1:36" x14ac:dyDescent="0.3">
      <c r="A234" s="13" t="s">
        <v>4088</v>
      </c>
      <c r="B234" s="51" t="str">
        <f>VLOOKUP($A234,Raw!$B$2:$DG$512,MATCH(NDPMS!B$1,Raw!$B$1:$DG$1,0),0)</f>
        <v>0</v>
      </c>
      <c r="C234" s="52" t="e">
        <f t="shared" si="57"/>
        <v>#DIV/0!</v>
      </c>
      <c r="D234" s="51" t="str">
        <f>VLOOKUP($A234,Raw!$B$2:$DG$512,MATCH(NDPMS!D$1,Raw!$B$1:$DG$1,0),0)</f>
        <v>0</v>
      </c>
      <c r="E234" s="52" t="e">
        <f t="shared" si="58"/>
        <v>#DIV/0!</v>
      </c>
      <c r="F234" s="51" t="str">
        <f>VLOOKUP($A234,Raw!$B$2:$DG$512,MATCH(NDPMS!F$1,Raw!$B$1:$DG$1,0),0)</f>
        <v>0</v>
      </c>
      <c r="G234" s="52" t="e">
        <f t="shared" si="59"/>
        <v>#DIV/0!</v>
      </c>
      <c r="H234" s="51" t="str">
        <f>VLOOKUP($A234,Raw!$B$2:$DG$512,MATCH(NDPMS!H$1,Raw!$B$1:$DG$1,0),0)</f>
        <v>0</v>
      </c>
      <c r="I234" s="52" t="e">
        <f t="shared" si="60"/>
        <v>#DIV/0!</v>
      </c>
      <c r="J234" s="51" t="str">
        <f>VLOOKUP($A234,Raw!$B$2:$DG$512,MATCH(NDPMS!J$1,Raw!$B$1:$DG$1,0),0)</f>
        <v>0</v>
      </c>
      <c r="K234" s="52" t="e">
        <f t="shared" si="61"/>
        <v>#DIV/0!</v>
      </c>
      <c r="L234" s="51" t="str">
        <f>VLOOKUP($A234,Raw!$B$2:$DG$512,MATCH(NDPMS!L$1,Raw!$B$1:$DG$1,0),0)</f>
        <v>0</v>
      </c>
      <c r="M234" s="52" t="e">
        <f t="shared" si="62"/>
        <v>#DIV/0!</v>
      </c>
      <c r="N234" s="51" t="str">
        <f>VLOOKUP($A234,Raw!$B$2:$DG$512,MATCH(NDPMS!N$1,Raw!$B$1:$DG$1,0),0)</f>
        <v>0</v>
      </c>
      <c r="O234" s="13"/>
      <c r="P234" s="48" t="str">
        <f>VLOOKUP($A234,Raw!$B$2:$DG$512,MATCH(NDPMS!P$1,Raw!$B$1:$DG$1,0),0)</f>
        <v>0</v>
      </c>
      <c r="Q234" s="49" t="e">
        <f t="shared" si="63"/>
        <v>#DIV/0!</v>
      </c>
      <c r="R234" s="48" t="str">
        <f>VLOOKUP($A234,Raw!$B$2:$DG$512,MATCH(NDPMS!R$1,Raw!$B$1:$DG$1,0),0)</f>
        <v>0</v>
      </c>
      <c r="S234" s="49" t="e">
        <f t="shared" si="64"/>
        <v>#DIV/0!</v>
      </c>
      <c r="T234" s="48" t="str">
        <f>VLOOKUP($A234,Raw!$B$2:$DG$512,MATCH(NDPMS!T$1,Raw!$B$1:$DG$1,0),0)</f>
        <v>0</v>
      </c>
      <c r="U234" s="49" t="e">
        <f t="shared" si="65"/>
        <v>#DIV/0!</v>
      </c>
      <c r="V234" s="48" t="str">
        <f>VLOOKUP($A234,Raw!$B$2:$DG$512,MATCH(NDPMS!V$1,Raw!$B$1:$DG$1,0),0)</f>
        <v>0</v>
      </c>
      <c r="W234" s="50" t="e">
        <f t="shared" si="66"/>
        <v>#DIV/0!</v>
      </c>
      <c r="X234" s="48" t="str">
        <f>VLOOKUP($A234,Raw!$B$2:$DG$512,MATCH(NDPMS!X$1,Raw!$B$1:$DG$1,0),0)</f>
        <v>0</v>
      </c>
      <c r="Y234" s="49" t="e">
        <f t="shared" si="67"/>
        <v>#DIV/0!</v>
      </c>
      <c r="Z234" s="48" t="str">
        <f>VLOOKUP($A234,Raw!$B$2:$DG$512,MATCH(NDPMS!Z$1,Raw!$B$1:$DG$1,0),0)</f>
        <v>0</v>
      </c>
      <c r="AA234" s="49" t="e">
        <f t="shared" si="68"/>
        <v>#DIV/0!</v>
      </c>
      <c r="AB234" s="48" t="str">
        <f>VLOOKUP($A234,Raw!$B$2:$DG$512,MATCH(NDPMS!AB$1,Raw!$B$1:$DG$1,0),0)</f>
        <v>0</v>
      </c>
      <c r="AC234" s="13"/>
      <c r="AD234" s="47" t="e">
        <f t="shared" si="69"/>
        <v>#DIV/0!</v>
      </c>
      <c r="AE234" s="47" t="e">
        <f t="shared" si="70"/>
        <v>#DIV/0!</v>
      </c>
      <c r="AF234" s="47" t="e">
        <f t="shared" si="71"/>
        <v>#DIV/0!</v>
      </c>
      <c r="AG234" s="47" t="e">
        <f t="shared" si="72"/>
        <v>#DIV/0!</v>
      </c>
      <c r="AH234" s="47" t="e">
        <f t="shared" si="73"/>
        <v>#DIV/0!</v>
      </c>
      <c r="AI234" s="47" t="e">
        <f t="shared" si="74"/>
        <v>#DIV/0!</v>
      </c>
      <c r="AJ234" s="47" t="e">
        <f t="shared" si="75"/>
        <v>#DIV/0!</v>
      </c>
    </row>
    <row r="235" spans="1:36" x14ac:dyDescent="0.3">
      <c r="A235" s="13" t="s">
        <v>4102</v>
      </c>
      <c r="B235" s="51" t="str">
        <f>VLOOKUP($A235,Raw!$B$2:$DG$512,MATCH(NDPMS!B$1,Raw!$B$1:$DG$1,0),0)</f>
        <v>0</v>
      </c>
      <c r="C235" s="52" t="e">
        <f t="shared" si="57"/>
        <v>#DIV/0!</v>
      </c>
      <c r="D235" s="51" t="str">
        <f>VLOOKUP($A235,Raw!$B$2:$DG$512,MATCH(NDPMS!D$1,Raw!$B$1:$DG$1,0),0)</f>
        <v>0</v>
      </c>
      <c r="E235" s="52" t="e">
        <f t="shared" si="58"/>
        <v>#DIV/0!</v>
      </c>
      <c r="F235" s="51" t="str">
        <f>VLOOKUP($A235,Raw!$B$2:$DG$512,MATCH(NDPMS!F$1,Raw!$B$1:$DG$1,0),0)</f>
        <v>0</v>
      </c>
      <c r="G235" s="52" t="e">
        <f t="shared" si="59"/>
        <v>#DIV/0!</v>
      </c>
      <c r="H235" s="51" t="str">
        <f>VLOOKUP($A235,Raw!$B$2:$DG$512,MATCH(NDPMS!H$1,Raw!$B$1:$DG$1,0),0)</f>
        <v>0</v>
      </c>
      <c r="I235" s="52" t="e">
        <f t="shared" si="60"/>
        <v>#DIV/0!</v>
      </c>
      <c r="J235" s="51" t="str">
        <f>VLOOKUP($A235,Raw!$B$2:$DG$512,MATCH(NDPMS!J$1,Raw!$B$1:$DG$1,0),0)</f>
        <v>0</v>
      </c>
      <c r="K235" s="52" t="e">
        <f t="shared" si="61"/>
        <v>#DIV/0!</v>
      </c>
      <c r="L235" s="51" t="str">
        <f>VLOOKUP($A235,Raw!$B$2:$DG$512,MATCH(NDPMS!L$1,Raw!$B$1:$DG$1,0),0)</f>
        <v>0</v>
      </c>
      <c r="M235" s="52" t="e">
        <f t="shared" si="62"/>
        <v>#DIV/0!</v>
      </c>
      <c r="N235" s="51" t="str">
        <f>VLOOKUP($A235,Raw!$B$2:$DG$512,MATCH(NDPMS!N$1,Raw!$B$1:$DG$1,0),0)</f>
        <v>0</v>
      </c>
      <c r="O235" s="13"/>
      <c r="P235" s="48" t="str">
        <f>VLOOKUP($A235,Raw!$B$2:$DG$512,MATCH(NDPMS!P$1,Raw!$B$1:$DG$1,0),0)</f>
        <v>0</v>
      </c>
      <c r="Q235" s="49" t="e">
        <f t="shared" si="63"/>
        <v>#DIV/0!</v>
      </c>
      <c r="R235" s="48" t="str">
        <f>VLOOKUP($A235,Raw!$B$2:$DG$512,MATCH(NDPMS!R$1,Raw!$B$1:$DG$1,0),0)</f>
        <v>0</v>
      </c>
      <c r="S235" s="49" t="e">
        <f t="shared" si="64"/>
        <v>#DIV/0!</v>
      </c>
      <c r="T235" s="48" t="str">
        <f>VLOOKUP($A235,Raw!$B$2:$DG$512,MATCH(NDPMS!T$1,Raw!$B$1:$DG$1,0),0)</f>
        <v>0</v>
      </c>
      <c r="U235" s="49" t="e">
        <f t="shared" si="65"/>
        <v>#DIV/0!</v>
      </c>
      <c r="V235" s="48" t="str">
        <f>VLOOKUP($A235,Raw!$B$2:$DG$512,MATCH(NDPMS!V$1,Raw!$B$1:$DG$1,0),0)</f>
        <v>0</v>
      </c>
      <c r="W235" s="50" t="e">
        <f t="shared" si="66"/>
        <v>#DIV/0!</v>
      </c>
      <c r="X235" s="48" t="str">
        <f>VLOOKUP($A235,Raw!$B$2:$DG$512,MATCH(NDPMS!X$1,Raw!$B$1:$DG$1,0),0)</f>
        <v>0</v>
      </c>
      <c r="Y235" s="49" t="e">
        <f t="shared" si="67"/>
        <v>#DIV/0!</v>
      </c>
      <c r="Z235" s="48" t="str">
        <f>VLOOKUP($A235,Raw!$B$2:$DG$512,MATCH(NDPMS!Z$1,Raw!$B$1:$DG$1,0),0)</f>
        <v>0</v>
      </c>
      <c r="AA235" s="49" t="e">
        <f t="shared" si="68"/>
        <v>#DIV/0!</v>
      </c>
      <c r="AB235" s="48" t="str">
        <f>VLOOKUP($A235,Raw!$B$2:$DG$512,MATCH(NDPMS!AB$1,Raw!$B$1:$DG$1,0),0)</f>
        <v>0</v>
      </c>
      <c r="AC235" s="13"/>
      <c r="AD235" s="47" t="e">
        <f t="shared" si="69"/>
        <v>#DIV/0!</v>
      </c>
      <c r="AE235" s="47" t="e">
        <f t="shared" si="70"/>
        <v>#DIV/0!</v>
      </c>
      <c r="AF235" s="47" t="e">
        <f t="shared" si="71"/>
        <v>#DIV/0!</v>
      </c>
      <c r="AG235" s="47" t="e">
        <f t="shared" si="72"/>
        <v>#DIV/0!</v>
      </c>
      <c r="AH235" s="47" t="e">
        <f t="shared" si="73"/>
        <v>#DIV/0!</v>
      </c>
      <c r="AI235" s="47" t="e">
        <f t="shared" si="74"/>
        <v>#DIV/0!</v>
      </c>
      <c r="AJ235" s="47" t="e">
        <f t="shared" si="75"/>
        <v>#DIV/0!</v>
      </c>
    </row>
    <row r="236" spans="1:36" x14ac:dyDescent="0.3">
      <c r="A236" s="13" t="s">
        <v>4112</v>
      </c>
      <c r="B236" s="51" t="str">
        <f>VLOOKUP($A236,Raw!$B$2:$DG$512,MATCH(NDPMS!B$1,Raw!$B$1:$DG$1,0),0)</f>
        <v>0</v>
      </c>
      <c r="C236" s="52" t="e">
        <f t="shared" si="57"/>
        <v>#DIV/0!</v>
      </c>
      <c r="D236" s="51" t="str">
        <f>VLOOKUP($A236,Raw!$B$2:$DG$512,MATCH(NDPMS!D$1,Raw!$B$1:$DG$1,0),0)</f>
        <v>0</v>
      </c>
      <c r="E236" s="52" t="e">
        <f t="shared" si="58"/>
        <v>#DIV/0!</v>
      </c>
      <c r="F236" s="51" t="str">
        <f>VLOOKUP($A236,Raw!$B$2:$DG$512,MATCH(NDPMS!F$1,Raw!$B$1:$DG$1,0),0)</f>
        <v>0</v>
      </c>
      <c r="G236" s="52" t="e">
        <f t="shared" si="59"/>
        <v>#DIV/0!</v>
      </c>
      <c r="H236" s="51" t="str">
        <f>VLOOKUP($A236,Raw!$B$2:$DG$512,MATCH(NDPMS!H$1,Raw!$B$1:$DG$1,0),0)</f>
        <v>0</v>
      </c>
      <c r="I236" s="52" t="e">
        <f t="shared" si="60"/>
        <v>#DIV/0!</v>
      </c>
      <c r="J236" s="51" t="str">
        <f>VLOOKUP($A236,Raw!$B$2:$DG$512,MATCH(NDPMS!J$1,Raw!$B$1:$DG$1,0),0)</f>
        <v>0</v>
      </c>
      <c r="K236" s="52" t="e">
        <f t="shared" si="61"/>
        <v>#DIV/0!</v>
      </c>
      <c r="L236" s="51" t="str">
        <f>VLOOKUP($A236,Raw!$B$2:$DG$512,MATCH(NDPMS!L$1,Raw!$B$1:$DG$1,0),0)</f>
        <v>0</v>
      </c>
      <c r="M236" s="52" t="e">
        <f t="shared" si="62"/>
        <v>#DIV/0!</v>
      </c>
      <c r="N236" s="51" t="str">
        <f>VLOOKUP($A236,Raw!$B$2:$DG$512,MATCH(NDPMS!N$1,Raw!$B$1:$DG$1,0),0)</f>
        <v>0</v>
      </c>
      <c r="O236" s="13"/>
      <c r="P236" s="48" t="str">
        <f>VLOOKUP($A236,Raw!$B$2:$DG$512,MATCH(NDPMS!P$1,Raw!$B$1:$DG$1,0),0)</f>
        <v>0</v>
      </c>
      <c r="Q236" s="49" t="e">
        <f t="shared" si="63"/>
        <v>#DIV/0!</v>
      </c>
      <c r="R236" s="48" t="str">
        <f>VLOOKUP($A236,Raw!$B$2:$DG$512,MATCH(NDPMS!R$1,Raw!$B$1:$DG$1,0),0)</f>
        <v>0</v>
      </c>
      <c r="S236" s="49" t="e">
        <f t="shared" si="64"/>
        <v>#DIV/0!</v>
      </c>
      <c r="T236" s="48" t="str">
        <f>VLOOKUP($A236,Raw!$B$2:$DG$512,MATCH(NDPMS!T$1,Raw!$B$1:$DG$1,0),0)</f>
        <v>0</v>
      </c>
      <c r="U236" s="49" t="e">
        <f t="shared" si="65"/>
        <v>#DIV/0!</v>
      </c>
      <c r="V236" s="48" t="str">
        <f>VLOOKUP($A236,Raw!$B$2:$DG$512,MATCH(NDPMS!V$1,Raw!$B$1:$DG$1,0),0)</f>
        <v>0</v>
      </c>
      <c r="W236" s="50" t="e">
        <f t="shared" si="66"/>
        <v>#DIV/0!</v>
      </c>
      <c r="X236" s="48" t="str">
        <f>VLOOKUP($A236,Raw!$B$2:$DG$512,MATCH(NDPMS!X$1,Raw!$B$1:$DG$1,0),0)</f>
        <v>0</v>
      </c>
      <c r="Y236" s="49" t="e">
        <f t="shared" si="67"/>
        <v>#DIV/0!</v>
      </c>
      <c r="Z236" s="48" t="str">
        <f>VLOOKUP($A236,Raw!$B$2:$DG$512,MATCH(NDPMS!Z$1,Raw!$B$1:$DG$1,0),0)</f>
        <v>0</v>
      </c>
      <c r="AA236" s="49" t="e">
        <f t="shared" si="68"/>
        <v>#DIV/0!</v>
      </c>
      <c r="AB236" s="48" t="str">
        <f>VLOOKUP($A236,Raw!$B$2:$DG$512,MATCH(NDPMS!AB$1,Raw!$B$1:$DG$1,0),0)</f>
        <v>0</v>
      </c>
      <c r="AC236" s="13"/>
      <c r="AD236" s="47" t="e">
        <f t="shared" si="69"/>
        <v>#DIV/0!</v>
      </c>
      <c r="AE236" s="47" t="e">
        <f t="shared" si="70"/>
        <v>#DIV/0!</v>
      </c>
      <c r="AF236" s="47" t="e">
        <f t="shared" si="71"/>
        <v>#DIV/0!</v>
      </c>
      <c r="AG236" s="47" t="e">
        <f t="shared" si="72"/>
        <v>#DIV/0!</v>
      </c>
      <c r="AH236" s="47" t="e">
        <f t="shared" si="73"/>
        <v>#DIV/0!</v>
      </c>
      <c r="AI236" s="47" t="e">
        <f t="shared" si="74"/>
        <v>#DIV/0!</v>
      </c>
      <c r="AJ236" s="47" t="e">
        <f t="shared" si="75"/>
        <v>#DIV/0!</v>
      </c>
    </row>
    <row r="237" spans="1:36" x14ac:dyDescent="0.3">
      <c r="A237" s="13" t="s">
        <v>4126</v>
      </c>
      <c r="B237" s="51" t="str">
        <f>VLOOKUP($A237,Raw!$B$2:$DG$512,MATCH(NDPMS!B$1,Raw!$B$1:$DG$1,0),0)</f>
        <v>0</v>
      </c>
      <c r="C237" s="52">
        <f t="shared" si="57"/>
        <v>0</v>
      </c>
      <c r="D237" s="51" t="str">
        <f>VLOOKUP($A237,Raw!$B$2:$DG$512,MATCH(NDPMS!D$1,Raw!$B$1:$DG$1,0),0)</f>
        <v>0</v>
      </c>
      <c r="E237" s="52">
        <f t="shared" si="58"/>
        <v>0</v>
      </c>
      <c r="F237" s="51" t="str">
        <f>VLOOKUP($A237,Raw!$B$2:$DG$512,MATCH(NDPMS!F$1,Raw!$B$1:$DG$1,0),0)</f>
        <v>2</v>
      </c>
      <c r="G237" s="52">
        <f t="shared" si="59"/>
        <v>1</v>
      </c>
      <c r="H237" s="51" t="str">
        <f>VLOOKUP($A237,Raw!$B$2:$DG$512,MATCH(NDPMS!H$1,Raw!$B$1:$DG$1,0),0)</f>
        <v>0</v>
      </c>
      <c r="I237" s="52">
        <f t="shared" si="60"/>
        <v>0</v>
      </c>
      <c r="J237" s="51" t="str">
        <f>VLOOKUP($A237,Raw!$B$2:$DG$512,MATCH(NDPMS!J$1,Raw!$B$1:$DG$1,0),0)</f>
        <v>0</v>
      </c>
      <c r="K237" s="52">
        <f t="shared" si="61"/>
        <v>0</v>
      </c>
      <c r="L237" s="51" t="str">
        <f>VLOOKUP($A237,Raw!$B$2:$DG$512,MATCH(NDPMS!L$1,Raw!$B$1:$DG$1,0),0)</f>
        <v>0</v>
      </c>
      <c r="M237" s="52">
        <f t="shared" si="62"/>
        <v>0</v>
      </c>
      <c r="N237" s="51" t="str">
        <f>VLOOKUP($A237,Raw!$B$2:$DG$512,MATCH(NDPMS!N$1,Raw!$B$1:$DG$1,0),0)</f>
        <v>2</v>
      </c>
      <c r="O237" s="13"/>
      <c r="P237" s="48" t="str">
        <f>VLOOKUP($A237,Raw!$B$2:$DG$512,MATCH(NDPMS!P$1,Raw!$B$1:$DG$1,0),0)</f>
        <v>0</v>
      </c>
      <c r="Q237" s="49">
        <f t="shared" si="63"/>
        <v>0</v>
      </c>
      <c r="R237" s="48" t="str">
        <f>VLOOKUP($A237,Raw!$B$2:$DG$512,MATCH(NDPMS!R$1,Raw!$B$1:$DG$1,0),0)</f>
        <v>0</v>
      </c>
      <c r="S237" s="49">
        <f t="shared" si="64"/>
        <v>0</v>
      </c>
      <c r="T237" s="48" t="str">
        <f>VLOOKUP($A237,Raw!$B$2:$DG$512,MATCH(NDPMS!T$1,Raw!$B$1:$DG$1,0),0)</f>
        <v>3.81</v>
      </c>
      <c r="U237" s="49">
        <f t="shared" si="65"/>
        <v>1</v>
      </c>
      <c r="V237" s="48" t="str">
        <f>VLOOKUP($A237,Raw!$B$2:$DG$512,MATCH(NDPMS!V$1,Raw!$B$1:$DG$1,0),0)</f>
        <v>0</v>
      </c>
      <c r="W237" s="50">
        <f t="shared" si="66"/>
        <v>0</v>
      </c>
      <c r="X237" s="48" t="str">
        <f>VLOOKUP($A237,Raw!$B$2:$DG$512,MATCH(NDPMS!X$1,Raw!$B$1:$DG$1,0),0)</f>
        <v>0</v>
      </c>
      <c r="Y237" s="49">
        <f t="shared" si="67"/>
        <v>0</v>
      </c>
      <c r="Z237" s="48" t="str">
        <f>VLOOKUP($A237,Raw!$B$2:$DG$512,MATCH(NDPMS!Z$1,Raw!$B$1:$DG$1,0),0)</f>
        <v>0</v>
      </c>
      <c r="AA237" s="49">
        <f t="shared" si="68"/>
        <v>0</v>
      </c>
      <c r="AB237" s="48" t="str">
        <f>VLOOKUP($A237,Raw!$B$2:$DG$512,MATCH(NDPMS!AB$1,Raw!$B$1:$DG$1,0),0)</f>
        <v>3.81</v>
      </c>
      <c r="AC237" s="13"/>
      <c r="AD237" s="47" t="e">
        <f t="shared" si="69"/>
        <v>#DIV/0!</v>
      </c>
      <c r="AE237" s="47" t="e">
        <f t="shared" si="70"/>
        <v>#DIV/0!</v>
      </c>
      <c r="AF237" s="47">
        <f t="shared" si="71"/>
        <v>1.905</v>
      </c>
      <c r="AG237" s="47" t="e">
        <f t="shared" si="72"/>
        <v>#DIV/0!</v>
      </c>
      <c r="AH237" s="47" t="e">
        <f t="shared" si="73"/>
        <v>#DIV/0!</v>
      </c>
      <c r="AI237" s="47" t="e">
        <f t="shared" si="74"/>
        <v>#DIV/0!</v>
      </c>
      <c r="AJ237" s="47">
        <f t="shared" si="75"/>
        <v>1.905</v>
      </c>
    </row>
    <row r="238" spans="1:36" x14ac:dyDescent="0.3">
      <c r="A238" s="13" t="s">
        <v>4145</v>
      </c>
      <c r="B238" s="51" t="str">
        <f>VLOOKUP($A238,Raw!$B$2:$DG$512,MATCH(NDPMS!B$1,Raw!$B$1:$DG$1,0),0)</f>
        <v>0</v>
      </c>
      <c r="C238" s="52" t="e">
        <f t="shared" si="57"/>
        <v>#DIV/0!</v>
      </c>
      <c r="D238" s="51" t="str">
        <f>VLOOKUP($A238,Raw!$B$2:$DG$512,MATCH(NDPMS!D$1,Raw!$B$1:$DG$1,0),0)</f>
        <v>0</v>
      </c>
      <c r="E238" s="52" t="e">
        <f t="shared" si="58"/>
        <v>#DIV/0!</v>
      </c>
      <c r="F238" s="51" t="str">
        <f>VLOOKUP($A238,Raw!$B$2:$DG$512,MATCH(NDPMS!F$1,Raw!$B$1:$DG$1,0),0)</f>
        <v>0</v>
      </c>
      <c r="G238" s="52" t="e">
        <f t="shared" si="59"/>
        <v>#DIV/0!</v>
      </c>
      <c r="H238" s="51" t="str">
        <f>VLOOKUP($A238,Raw!$B$2:$DG$512,MATCH(NDPMS!H$1,Raw!$B$1:$DG$1,0),0)</f>
        <v>0</v>
      </c>
      <c r="I238" s="52" t="e">
        <f t="shared" si="60"/>
        <v>#DIV/0!</v>
      </c>
      <c r="J238" s="51" t="str">
        <f>VLOOKUP($A238,Raw!$B$2:$DG$512,MATCH(NDPMS!J$1,Raw!$B$1:$DG$1,0),0)</f>
        <v>0</v>
      </c>
      <c r="K238" s="52" t="e">
        <f t="shared" si="61"/>
        <v>#DIV/0!</v>
      </c>
      <c r="L238" s="51" t="str">
        <f>VLOOKUP($A238,Raw!$B$2:$DG$512,MATCH(NDPMS!L$1,Raw!$B$1:$DG$1,0),0)</f>
        <v>0</v>
      </c>
      <c r="M238" s="52" t="e">
        <f t="shared" si="62"/>
        <v>#DIV/0!</v>
      </c>
      <c r="N238" s="51" t="str">
        <f>VLOOKUP($A238,Raw!$B$2:$DG$512,MATCH(NDPMS!N$1,Raw!$B$1:$DG$1,0),0)</f>
        <v>0</v>
      </c>
      <c r="O238" s="13"/>
      <c r="P238" s="48" t="str">
        <f>VLOOKUP($A238,Raw!$B$2:$DG$512,MATCH(NDPMS!P$1,Raw!$B$1:$DG$1,0),0)</f>
        <v>0</v>
      </c>
      <c r="Q238" s="49" t="e">
        <f t="shared" si="63"/>
        <v>#DIV/0!</v>
      </c>
      <c r="R238" s="48" t="str">
        <f>VLOOKUP($A238,Raw!$B$2:$DG$512,MATCH(NDPMS!R$1,Raw!$B$1:$DG$1,0),0)</f>
        <v>0</v>
      </c>
      <c r="S238" s="49" t="e">
        <f t="shared" si="64"/>
        <v>#DIV/0!</v>
      </c>
      <c r="T238" s="48" t="str">
        <f>VLOOKUP($A238,Raw!$B$2:$DG$512,MATCH(NDPMS!T$1,Raw!$B$1:$DG$1,0),0)</f>
        <v>0</v>
      </c>
      <c r="U238" s="49" t="e">
        <f t="shared" si="65"/>
        <v>#DIV/0!</v>
      </c>
      <c r="V238" s="48" t="str">
        <f>VLOOKUP($A238,Raw!$B$2:$DG$512,MATCH(NDPMS!V$1,Raw!$B$1:$DG$1,0),0)</f>
        <v>0</v>
      </c>
      <c r="W238" s="50" t="e">
        <f t="shared" si="66"/>
        <v>#DIV/0!</v>
      </c>
      <c r="X238" s="48" t="str">
        <f>VLOOKUP($A238,Raw!$B$2:$DG$512,MATCH(NDPMS!X$1,Raw!$B$1:$DG$1,0),0)</f>
        <v>0</v>
      </c>
      <c r="Y238" s="49" t="e">
        <f t="shared" si="67"/>
        <v>#DIV/0!</v>
      </c>
      <c r="Z238" s="48" t="str">
        <f>VLOOKUP($A238,Raw!$B$2:$DG$512,MATCH(NDPMS!Z$1,Raw!$B$1:$DG$1,0),0)</f>
        <v>0</v>
      </c>
      <c r="AA238" s="49" t="e">
        <f t="shared" si="68"/>
        <v>#DIV/0!</v>
      </c>
      <c r="AB238" s="48" t="str">
        <f>VLOOKUP($A238,Raw!$B$2:$DG$512,MATCH(NDPMS!AB$1,Raw!$B$1:$DG$1,0),0)</f>
        <v>0</v>
      </c>
      <c r="AC238" s="13"/>
      <c r="AD238" s="47" t="e">
        <f t="shared" si="69"/>
        <v>#DIV/0!</v>
      </c>
      <c r="AE238" s="47" t="e">
        <f t="shared" si="70"/>
        <v>#DIV/0!</v>
      </c>
      <c r="AF238" s="47" t="e">
        <f t="shared" si="71"/>
        <v>#DIV/0!</v>
      </c>
      <c r="AG238" s="47" t="e">
        <f t="shared" si="72"/>
        <v>#DIV/0!</v>
      </c>
      <c r="AH238" s="47" t="e">
        <f t="shared" si="73"/>
        <v>#DIV/0!</v>
      </c>
      <c r="AI238" s="47" t="e">
        <f t="shared" si="74"/>
        <v>#DIV/0!</v>
      </c>
      <c r="AJ238" s="47" t="e">
        <f t="shared" si="75"/>
        <v>#DIV/0!</v>
      </c>
    </row>
    <row r="239" spans="1:36" x14ac:dyDescent="0.3">
      <c r="A239" s="13" t="s">
        <v>4163</v>
      </c>
      <c r="B239" s="51" t="str">
        <f>VLOOKUP($A239,Raw!$B$2:$DG$512,MATCH(NDPMS!B$1,Raw!$B$1:$DG$1,0),0)</f>
        <v>0</v>
      </c>
      <c r="C239" s="52" t="e">
        <f t="shared" si="57"/>
        <v>#DIV/0!</v>
      </c>
      <c r="D239" s="51" t="str">
        <f>VLOOKUP($A239,Raw!$B$2:$DG$512,MATCH(NDPMS!D$1,Raw!$B$1:$DG$1,0),0)</f>
        <v>0</v>
      </c>
      <c r="E239" s="52" t="e">
        <f t="shared" si="58"/>
        <v>#DIV/0!</v>
      </c>
      <c r="F239" s="51" t="str">
        <f>VLOOKUP($A239,Raw!$B$2:$DG$512,MATCH(NDPMS!F$1,Raw!$B$1:$DG$1,0),0)</f>
        <v>0</v>
      </c>
      <c r="G239" s="52" t="e">
        <f t="shared" si="59"/>
        <v>#DIV/0!</v>
      </c>
      <c r="H239" s="51" t="str">
        <f>VLOOKUP($A239,Raw!$B$2:$DG$512,MATCH(NDPMS!H$1,Raw!$B$1:$DG$1,0),0)</f>
        <v>0</v>
      </c>
      <c r="I239" s="52" t="e">
        <f t="shared" si="60"/>
        <v>#DIV/0!</v>
      </c>
      <c r="J239" s="51" t="str">
        <f>VLOOKUP($A239,Raw!$B$2:$DG$512,MATCH(NDPMS!J$1,Raw!$B$1:$DG$1,0),0)</f>
        <v>0</v>
      </c>
      <c r="K239" s="52" t="e">
        <f t="shared" si="61"/>
        <v>#DIV/0!</v>
      </c>
      <c r="L239" s="51" t="str">
        <f>VLOOKUP($A239,Raw!$B$2:$DG$512,MATCH(NDPMS!L$1,Raw!$B$1:$DG$1,0),0)</f>
        <v>0</v>
      </c>
      <c r="M239" s="52" t="e">
        <f t="shared" si="62"/>
        <v>#DIV/0!</v>
      </c>
      <c r="N239" s="51" t="str">
        <f>VLOOKUP($A239,Raw!$B$2:$DG$512,MATCH(NDPMS!N$1,Raw!$B$1:$DG$1,0),0)</f>
        <v>0</v>
      </c>
      <c r="O239" s="13"/>
      <c r="P239" s="48" t="str">
        <f>VLOOKUP($A239,Raw!$B$2:$DG$512,MATCH(NDPMS!P$1,Raw!$B$1:$DG$1,0),0)</f>
        <v>0</v>
      </c>
      <c r="Q239" s="49" t="e">
        <f t="shared" si="63"/>
        <v>#DIV/0!</v>
      </c>
      <c r="R239" s="48" t="str">
        <f>VLOOKUP($A239,Raw!$B$2:$DG$512,MATCH(NDPMS!R$1,Raw!$B$1:$DG$1,0),0)</f>
        <v>0</v>
      </c>
      <c r="S239" s="49" t="e">
        <f t="shared" si="64"/>
        <v>#DIV/0!</v>
      </c>
      <c r="T239" s="48" t="str">
        <f>VLOOKUP($A239,Raw!$B$2:$DG$512,MATCH(NDPMS!T$1,Raw!$B$1:$DG$1,0),0)</f>
        <v>0</v>
      </c>
      <c r="U239" s="49" t="e">
        <f t="shared" si="65"/>
        <v>#DIV/0!</v>
      </c>
      <c r="V239" s="48" t="str">
        <f>VLOOKUP($A239,Raw!$B$2:$DG$512,MATCH(NDPMS!V$1,Raw!$B$1:$DG$1,0),0)</f>
        <v>0</v>
      </c>
      <c r="W239" s="50" t="e">
        <f t="shared" si="66"/>
        <v>#DIV/0!</v>
      </c>
      <c r="X239" s="48" t="str">
        <f>VLOOKUP($A239,Raw!$B$2:$DG$512,MATCH(NDPMS!X$1,Raw!$B$1:$DG$1,0),0)</f>
        <v>0</v>
      </c>
      <c r="Y239" s="49" t="e">
        <f t="shared" si="67"/>
        <v>#DIV/0!</v>
      </c>
      <c r="Z239" s="48" t="str">
        <f>VLOOKUP($A239,Raw!$B$2:$DG$512,MATCH(NDPMS!Z$1,Raw!$B$1:$DG$1,0),0)</f>
        <v>0</v>
      </c>
      <c r="AA239" s="49" t="e">
        <f t="shared" si="68"/>
        <v>#DIV/0!</v>
      </c>
      <c r="AB239" s="48" t="str">
        <f>VLOOKUP($A239,Raw!$B$2:$DG$512,MATCH(NDPMS!AB$1,Raw!$B$1:$DG$1,0),0)</f>
        <v>0</v>
      </c>
      <c r="AC239" s="13"/>
      <c r="AD239" s="47" t="e">
        <f t="shared" si="69"/>
        <v>#DIV/0!</v>
      </c>
      <c r="AE239" s="47" t="e">
        <f t="shared" si="70"/>
        <v>#DIV/0!</v>
      </c>
      <c r="AF239" s="47" t="e">
        <f t="shared" si="71"/>
        <v>#DIV/0!</v>
      </c>
      <c r="AG239" s="47" t="e">
        <f t="shared" si="72"/>
        <v>#DIV/0!</v>
      </c>
      <c r="AH239" s="47" t="e">
        <f t="shared" si="73"/>
        <v>#DIV/0!</v>
      </c>
      <c r="AI239" s="47" t="e">
        <f t="shared" si="74"/>
        <v>#DIV/0!</v>
      </c>
      <c r="AJ239" s="47" t="e">
        <f t="shared" si="75"/>
        <v>#DIV/0!</v>
      </c>
    </row>
    <row r="240" spans="1:36" x14ac:dyDescent="0.3">
      <c r="A240" s="13" t="s">
        <v>4172</v>
      </c>
      <c r="B240" s="51" t="str">
        <f>VLOOKUP($A240,Raw!$B$2:$DG$512,MATCH(NDPMS!B$1,Raw!$B$1:$DG$1,0),0)</f>
        <v>0</v>
      </c>
      <c r="C240" s="52" t="e">
        <f t="shared" si="57"/>
        <v>#DIV/0!</v>
      </c>
      <c r="D240" s="51" t="str">
        <f>VLOOKUP($A240,Raw!$B$2:$DG$512,MATCH(NDPMS!D$1,Raw!$B$1:$DG$1,0),0)</f>
        <v>0</v>
      </c>
      <c r="E240" s="52" t="e">
        <f t="shared" si="58"/>
        <v>#DIV/0!</v>
      </c>
      <c r="F240" s="51" t="str">
        <f>VLOOKUP($A240,Raw!$B$2:$DG$512,MATCH(NDPMS!F$1,Raw!$B$1:$DG$1,0),0)</f>
        <v>0</v>
      </c>
      <c r="G240" s="52" t="e">
        <f t="shared" si="59"/>
        <v>#DIV/0!</v>
      </c>
      <c r="H240" s="51" t="str">
        <f>VLOOKUP($A240,Raw!$B$2:$DG$512,MATCH(NDPMS!H$1,Raw!$B$1:$DG$1,0),0)</f>
        <v>0</v>
      </c>
      <c r="I240" s="52" t="e">
        <f t="shared" si="60"/>
        <v>#DIV/0!</v>
      </c>
      <c r="J240" s="51" t="str">
        <f>VLOOKUP($A240,Raw!$B$2:$DG$512,MATCH(NDPMS!J$1,Raw!$B$1:$DG$1,0),0)</f>
        <v>0</v>
      </c>
      <c r="K240" s="52" t="e">
        <f t="shared" si="61"/>
        <v>#DIV/0!</v>
      </c>
      <c r="L240" s="51" t="str">
        <f>VLOOKUP($A240,Raw!$B$2:$DG$512,MATCH(NDPMS!L$1,Raw!$B$1:$DG$1,0),0)</f>
        <v>0</v>
      </c>
      <c r="M240" s="52" t="e">
        <f t="shared" si="62"/>
        <v>#DIV/0!</v>
      </c>
      <c r="N240" s="51" t="str">
        <f>VLOOKUP($A240,Raw!$B$2:$DG$512,MATCH(NDPMS!N$1,Raw!$B$1:$DG$1,0),0)</f>
        <v>0</v>
      </c>
      <c r="O240" s="13"/>
      <c r="P240" s="48" t="str">
        <f>VLOOKUP($A240,Raw!$B$2:$DG$512,MATCH(NDPMS!P$1,Raw!$B$1:$DG$1,0),0)</f>
        <v>0</v>
      </c>
      <c r="Q240" s="49" t="e">
        <f t="shared" si="63"/>
        <v>#DIV/0!</v>
      </c>
      <c r="R240" s="48" t="str">
        <f>VLOOKUP($A240,Raw!$B$2:$DG$512,MATCH(NDPMS!R$1,Raw!$B$1:$DG$1,0),0)</f>
        <v>0</v>
      </c>
      <c r="S240" s="49" t="e">
        <f t="shared" si="64"/>
        <v>#DIV/0!</v>
      </c>
      <c r="T240" s="48" t="str">
        <f>VLOOKUP($A240,Raw!$B$2:$DG$512,MATCH(NDPMS!T$1,Raw!$B$1:$DG$1,0),0)</f>
        <v>0</v>
      </c>
      <c r="U240" s="49" t="e">
        <f t="shared" si="65"/>
        <v>#DIV/0!</v>
      </c>
      <c r="V240" s="48" t="str">
        <f>VLOOKUP($A240,Raw!$B$2:$DG$512,MATCH(NDPMS!V$1,Raw!$B$1:$DG$1,0),0)</f>
        <v>0</v>
      </c>
      <c r="W240" s="50" t="e">
        <f t="shared" si="66"/>
        <v>#DIV/0!</v>
      </c>
      <c r="X240" s="48" t="str">
        <f>VLOOKUP($A240,Raw!$B$2:$DG$512,MATCH(NDPMS!X$1,Raw!$B$1:$DG$1,0),0)</f>
        <v>0</v>
      </c>
      <c r="Y240" s="49" t="e">
        <f t="shared" si="67"/>
        <v>#DIV/0!</v>
      </c>
      <c r="Z240" s="48" t="str">
        <f>VLOOKUP($A240,Raw!$B$2:$DG$512,MATCH(NDPMS!Z$1,Raw!$B$1:$DG$1,0),0)</f>
        <v>0</v>
      </c>
      <c r="AA240" s="49" t="e">
        <f t="shared" si="68"/>
        <v>#DIV/0!</v>
      </c>
      <c r="AB240" s="48" t="str">
        <f>VLOOKUP($A240,Raw!$B$2:$DG$512,MATCH(NDPMS!AB$1,Raw!$B$1:$DG$1,0),0)</f>
        <v>0</v>
      </c>
      <c r="AC240" s="13"/>
      <c r="AD240" s="47" t="e">
        <f t="shared" si="69"/>
        <v>#DIV/0!</v>
      </c>
      <c r="AE240" s="47" t="e">
        <f t="shared" si="70"/>
        <v>#DIV/0!</v>
      </c>
      <c r="AF240" s="47" t="e">
        <f t="shared" si="71"/>
        <v>#DIV/0!</v>
      </c>
      <c r="AG240" s="47" t="e">
        <f t="shared" si="72"/>
        <v>#DIV/0!</v>
      </c>
      <c r="AH240" s="47" t="e">
        <f t="shared" si="73"/>
        <v>#DIV/0!</v>
      </c>
      <c r="AI240" s="47" t="e">
        <f t="shared" si="74"/>
        <v>#DIV/0!</v>
      </c>
      <c r="AJ240" s="47" t="e">
        <f t="shared" si="75"/>
        <v>#DIV/0!</v>
      </c>
    </row>
    <row r="241" spans="1:36" x14ac:dyDescent="0.3">
      <c r="A241" s="13" t="s">
        <v>4187</v>
      </c>
      <c r="B241" s="51" t="str">
        <f>VLOOKUP($A241,Raw!$B$2:$DG$512,MATCH(NDPMS!B$1,Raw!$B$1:$DG$1,0),0)</f>
        <v>0</v>
      </c>
      <c r="C241" s="52" t="e">
        <f t="shared" si="57"/>
        <v>#DIV/0!</v>
      </c>
      <c r="D241" s="51" t="str">
        <f>VLOOKUP($A241,Raw!$B$2:$DG$512,MATCH(NDPMS!D$1,Raw!$B$1:$DG$1,0),0)</f>
        <v>0</v>
      </c>
      <c r="E241" s="52" t="e">
        <f t="shared" si="58"/>
        <v>#DIV/0!</v>
      </c>
      <c r="F241" s="51" t="str">
        <f>VLOOKUP($A241,Raw!$B$2:$DG$512,MATCH(NDPMS!F$1,Raw!$B$1:$DG$1,0),0)</f>
        <v>0</v>
      </c>
      <c r="G241" s="52" t="e">
        <f t="shared" si="59"/>
        <v>#DIV/0!</v>
      </c>
      <c r="H241" s="51" t="str">
        <f>VLOOKUP($A241,Raw!$B$2:$DG$512,MATCH(NDPMS!H$1,Raw!$B$1:$DG$1,0),0)</f>
        <v>0</v>
      </c>
      <c r="I241" s="52" t="e">
        <f t="shared" si="60"/>
        <v>#DIV/0!</v>
      </c>
      <c r="J241" s="51" t="str">
        <f>VLOOKUP($A241,Raw!$B$2:$DG$512,MATCH(NDPMS!J$1,Raw!$B$1:$DG$1,0),0)</f>
        <v>0</v>
      </c>
      <c r="K241" s="52" t="e">
        <f t="shared" si="61"/>
        <v>#DIV/0!</v>
      </c>
      <c r="L241" s="51" t="str">
        <f>VLOOKUP($A241,Raw!$B$2:$DG$512,MATCH(NDPMS!L$1,Raw!$B$1:$DG$1,0),0)</f>
        <v>0</v>
      </c>
      <c r="M241" s="52" t="e">
        <f t="shared" si="62"/>
        <v>#DIV/0!</v>
      </c>
      <c r="N241" s="51" t="str">
        <f>VLOOKUP($A241,Raw!$B$2:$DG$512,MATCH(NDPMS!N$1,Raw!$B$1:$DG$1,0),0)</f>
        <v>0</v>
      </c>
      <c r="O241" s="13"/>
      <c r="P241" s="48" t="str">
        <f>VLOOKUP($A241,Raw!$B$2:$DG$512,MATCH(NDPMS!P$1,Raw!$B$1:$DG$1,0),0)</f>
        <v>0</v>
      </c>
      <c r="Q241" s="49" t="e">
        <f t="shared" si="63"/>
        <v>#DIV/0!</v>
      </c>
      <c r="R241" s="48" t="str">
        <f>VLOOKUP($A241,Raw!$B$2:$DG$512,MATCH(NDPMS!R$1,Raw!$B$1:$DG$1,0),0)</f>
        <v>0</v>
      </c>
      <c r="S241" s="49" t="e">
        <f t="shared" si="64"/>
        <v>#DIV/0!</v>
      </c>
      <c r="T241" s="48" t="str">
        <f>VLOOKUP($A241,Raw!$B$2:$DG$512,MATCH(NDPMS!T$1,Raw!$B$1:$DG$1,0),0)</f>
        <v>0</v>
      </c>
      <c r="U241" s="49" t="e">
        <f t="shared" si="65"/>
        <v>#DIV/0!</v>
      </c>
      <c r="V241" s="48" t="str">
        <f>VLOOKUP($A241,Raw!$B$2:$DG$512,MATCH(NDPMS!V$1,Raw!$B$1:$DG$1,0),0)</f>
        <v>0</v>
      </c>
      <c r="W241" s="50" t="e">
        <f t="shared" si="66"/>
        <v>#DIV/0!</v>
      </c>
      <c r="X241" s="48" t="str">
        <f>VLOOKUP($A241,Raw!$B$2:$DG$512,MATCH(NDPMS!X$1,Raw!$B$1:$DG$1,0),0)</f>
        <v>0</v>
      </c>
      <c r="Y241" s="49" t="e">
        <f t="shared" si="67"/>
        <v>#DIV/0!</v>
      </c>
      <c r="Z241" s="48" t="str">
        <f>VLOOKUP($A241,Raw!$B$2:$DG$512,MATCH(NDPMS!Z$1,Raw!$B$1:$DG$1,0),0)</f>
        <v>0</v>
      </c>
      <c r="AA241" s="49" t="e">
        <f t="shared" si="68"/>
        <v>#DIV/0!</v>
      </c>
      <c r="AB241" s="48" t="str">
        <f>VLOOKUP($A241,Raw!$B$2:$DG$512,MATCH(NDPMS!AB$1,Raw!$B$1:$DG$1,0),0)</f>
        <v>0</v>
      </c>
      <c r="AC241" s="13"/>
      <c r="AD241" s="47" t="e">
        <f t="shared" si="69"/>
        <v>#DIV/0!</v>
      </c>
      <c r="AE241" s="47" t="e">
        <f t="shared" si="70"/>
        <v>#DIV/0!</v>
      </c>
      <c r="AF241" s="47" t="e">
        <f t="shared" si="71"/>
        <v>#DIV/0!</v>
      </c>
      <c r="AG241" s="47" t="e">
        <f t="shared" si="72"/>
        <v>#DIV/0!</v>
      </c>
      <c r="AH241" s="47" t="e">
        <f t="shared" si="73"/>
        <v>#DIV/0!</v>
      </c>
      <c r="AI241" s="47" t="e">
        <f t="shared" si="74"/>
        <v>#DIV/0!</v>
      </c>
      <c r="AJ241" s="47" t="e">
        <f t="shared" si="75"/>
        <v>#DIV/0!</v>
      </c>
    </row>
    <row r="242" spans="1:36" x14ac:dyDescent="0.3">
      <c r="A242" s="13" t="s">
        <v>4198</v>
      </c>
      <c r="B242" s="51" t="str">
        <f>VLOOKUP($A242,Raw!$B$2:$DG$512,MATCH(NDPMS!B$1,Raw!$B$1:$DG$1,0),0)</f>
        <v>0</v>
      </c>
      <c r="C242" s="52">
        <f t="shared" si="57"/>
        <v>0</v>
      </c>
      <c r="D242" s="51" t="str">
        <f>VLOOKUP($A242,Raw!$B$2:$DG$512,MATCH(NDPMS!D$1,Raw!$B$1:$DG$1,0),0)</f>
        <v>38</v>
      </c>
      <c r="E242" s="52">
        <f t="shared" si="58"/>
        <v>0.22754491017964071</v>
      </c>
      <c r="F242" s="51" t="str">
        <f>VLOOKUP($A242,Raw!$B$2:$DG$512,MATCH(NDPMS!F$1,Raw!$B$1:$DG$1,0),0)</f>
        <v>127</v>
      </c>
      <c r="G242" s="52">
        <f t="shared" si="59"/>
        <v>0.76047904191616766</v>
      </c>
      <c r="H242" s="51" t="str">
        <f>VLOOKUP($A242,Raw!$B$2:$DG$512,MATCH(NDPMS!H$1,Raw!$B$1:$DG$1,0),0)</f>
        <v>2</v>
      </c>
      <c r="I242" s="52">
        <f t="shared" si="60"/>
        <v>1.1976047904191617E-2</v>
      </c>
      <c r="J242" s="51" t="str">
        <f>VLOOKUP($A242,Raw!$B$2:$DG$512,MATCH(NDPMS!J$1,Raw!$B$1:$DG$1,0),0)</f>
        <v>0</v>
      </c>
      <c r="K242" s="52">
        <f t="shared" si="61"/>
        <v>0</v>
      </c>
      <c r="L242" s="51" t="str">
        <f>VLOOKUP($A242,Raw!$B$2:$DG$512,MATCH(NDPMS!L$1,Raw!$B$1:$DG$1,0),0)</f>
        <v>0</v>
      </c>
      <c r="M242" s="52">
        <f t="shared" si="62"/>
        <v>0</v>
      </c>
      <c r="N242" s="51" t="str">
        <f>VLOOKUP($A242,Raw!$B$2:$DG$512,MATCH(NDPMS!N$1,Raw!$B$1:$DG$1,0),0)</f>
        <v>167</v>
      </c>
      <c r="O242" s="13"/>
      <c r="P242" s="48" t="str">
        <f>VLOOKUP($A242,Raw!$B$2:$DG$512,MATCH(NDPMS!P$1,Raw!$B$1:$DG$1,0),0)</f>
        <v>0</v>
      </c>
      <c r="Q242" s="49">
        <f t="shared" si="63"/>
        <v>0</v>
      </c>
      <c r="R242" s="48" t="str">
        <f>VLOOKUP($A242,Raw!$B$2:$DG$512,MATCH(NDPMS!R$1,Raw!$B$1:$DG$1,0),0)</f>
        <v>909.91</v>
      </c>
      <c r="S242" s="49">
        <f t="shared" si="64"/>
        <v>0.34099460350771998</v>
      </c>
      <c r="T242" s="48" t="str">
        <f>VLOOKUP($A242,Raw!$B$2:$DG$512,MATCH(NDPMS!T$1,Raw!$B$1:$DG$1,0),0)</f>
        <v>1755.8</v>
      </c>
      <c r="U242" s="49">
        <f t="shared" si="65"/>
        <v>0.65799730175385995</v>
      </c>
      <c r="V242" s="48" t="str">
        <f>VLOOKUP($A242,Raw!$B$2:$DG$512,MATCH(NDPMS!V$1,Raw!$B$1:$DG$1,0),0)</f>
        <v>2.68</v>
      </c>
      <c r="W242" s="50">
        <f t="shared" si="66"/>
        <v>1.0043471743366812E-3</v>
      </c>
      <c r="X242" s="48" t="str">
        <f>VLOOKUP($A242,Raw!$B$2:$DG$512,MATCH(NDPMS!X$1,Raw!$B$1:$DG$1,0),0)</f>
        <v>0</v>
      </c>
      <c r="Y242" s="49">
        <f t="shared" si="67"/>
        <v>0</v>
      </c>
      <c r="Z242" s="48" t="str">
        <f>VLOOKUP($A242,Raw!$B$2:$DG$512,MATCH(NDPMS!Z$1,Raw!$B$1:$DG$1,0),0)</f>
        <v>0</v>
      </c>
      <c r="AA242" s="49">
        <f t="shared" si="68"/>
        <v>0</v>
      </c>
      <c r="AB242" s="48" t="str">
        <f>VLOOKUP($A242,Raw!$B$2:$DG$512,MATCH(NDPMS!AB$1,Raw!$B$1:$DG$1,0),0)</f>
        <v>2668.4</v>
      </c>
      <c r="AC242" s="13"/>
      <c r="AD242" s="47" t="e">
        <f t="shared" si="69"/>
        <v>#DIV/0!</v>
      </c>
      <c r="AE242" s="47">
        <f t="shared" si="70"/>
        <v>23.945</v>
      </c>
      <c r="AF242" s="47">
        <f t="shared" si="71"/>
        <v>13.8251968503937</v>
      </c>
      <c r="AG242" s="47">
        <f t="shared" si="72"/>
        <v>1.34</v>
      </c>
      <c r="AH242" s="47" t="e">
        <f t="shared" si="73"/>
        <v>#DIV/0!</v>
      </c>
      <c r="AI242" s="47" t="e">
        <f t="shared" si="74"/>
        <v>#DIV/0!</v>
      </c>
      <c r="AJ242" s="47">
        <f t="shared" si="75"/>
        <v>15.978443113772455</v>
      </c>
    </row>
    <row r="243" spans="1:36" x14ac:dyDescent="0.3">
      <c r="A243" s="13" t="s">
        <v>4232</v>
      </c>
      <c r="B243" s="51" t="str">
        <f>VLOOKUP($A243,Raw!$B$2:$DG$512,MATCH(NDPMS!B$1,Raw!$B$1:$DG$1,0),0)</f>
        <v>0</v>
      </c>
      <c r="C243" s="52" t="e">
        <f t="shared" si="57"/>
        <v>#DIV/0!</v>
      </c>
      <c r="D243" s="51" t="str">
        <f>VLOOKUP($A243,Raw!$B$2:$DG$512,MATCH(NDPMS!D$1,Raw!$B$1:$DG$1,0),0)</f>
        <v>0</v>
      </c>
      <c r="E243" s="52" t="e">
        <f t="shared" si="58"/>
        <v>#DIV/0!</v>
      </c>
      <c r="F243" s="51" t="str">
        <f>VLOOKUP($A243,Raw!$B$2:$DG$512,MATCH(NDPMS!F$1,Raw!$B$1:$DG$1,0),0)</f>
        <v>0</v>
      </c>
      <c r="G243" s="52" t="e">
        <f t="shared" si="59"/>
        <v>#DIV/0!</v>
      </c>
      <c r="H243" s="51" t="str">
        <f>VLOOKUP($A243,Raw!$B$2:$DG$512,MATCH(NDPMS!H$1,Raw!$B$1:$DG$1,0),0)</f>
        <v>0</v>
      </c>
      <c r="I243" s="52" t="e">
        <f t="shared" si="60"/>
        <v>#DIV/0!</v>
      </c>
      <c r="J243" s="51" t="str">
        <f>VLOOKUP($A243,Raw!$B$2:$DG$512,MATCH(NDPMS!J$1,Raw!$B$1:$DG$1,0),0)</f>
        <v>0</v>
      </c>
      <c r="K243" s="52" t="e">
        <f t="shared" si="61"/>
        <v>#DIV/0!</v>
      </c>
      <c r="L243" s="51" t="str">
        <f>VLOOKUP($A243,Raw!$B$2:$DG$512,MATCH(NDPMS!L$1,Raw!$B$1:$DG$1,0),0)</f>
        <v>0</v>
      </c>
      <c r="M243" s="52" t="e">
        <f t="shared" si="62"/>
        <v>#DIV/0!</v>
      </c>
      <c r="N243" s="51" t="str">
        <f>VLOOKUP($A243,Raw!$B$2:$DG$512,MATCH(NDPMS!N$1,Raw!$B$1:$DG$1,0),0)</f>
        <v>0</v>
      </c>
      <c r="O243" s="13"/>
      <c r="P243" s="48" t="str">
        <f>VLOOKUP($A243,Raw!$B$2:$DG$512,MATCH(NDPMS!P$1,Raw!$B$1:$DG$1,0),0)</f>
        <v>0</v>
      </c>
      <c r="Q243" s="49" t="e">
        <f t="shared" si="63"/>
        <v>#DIV/0!</v>
      </c>
      <c r="R243" s="48" t="str">
        <f>VLOOKUP($A243,Raw!$B$2:$DG$512,MATCH(NDPMS!R$1,Raw!$B$1:$DG$1,0),0)</f>
        <v>0</v>
      </c>
      <c r="S243" s="49" t="e">
        <f t="shared" si="64"/>
        <v>#DIV/0!</v>
      </c>
      <c r="T243" s="48" t="str">
        <f>VLOOKUP($A243,Raw!$B$2:$DG$512,MATCH(NDPMS!T$1,Raw!$B$1:$DG$1,0),0)</f>
        <v>0</v>
      </c>
      <c r="U243" s="49" t="e">
        <f t="shared" si="65"/>
        <v>#DIV/0!</v>
      </c>
      <c r="V243" s="48" t="str">
        <f>VLOOKUP($A243,Raw!$B$2:$DG$512,MATCH(NDPMS!V$1,Raw!$B$1:$DG$1,0),0)</f>
        <v>0</v>
      </c>
      <c r="W243" s="50" t="e">
        <f t="shared" si="66"/>
        <v>#DIV/0!</v>
      </c>
      <c r="X243" s="48" t="str">
        <f>VLOOKUP($A243,Raw!$B$2:$DG$512,MATCH(NDPMS!X$1,Raw!$B$1:$DG$1,0),0)</f>
        <v>0</v>
      </c>
      <c r="Y243" s="49" t="e">
        <f t="shared" si="67"/>
        <v>#DIV/0!</v>
      </c>
      <c r="Z243" s="48" t="str">
        <f>VLOOKUP($A243,Raw!$B$2:$DG$512,MATCH(NDPMS!Z$1,Raw!$B$1:$DG$1,0),0)</f>
        <v>0</v>
      </c>
      <c r="AA243" s="49" t="e">
        <f t="shared" si="68"/>
        <v>#DIV/0!</v>
      </c>
      <c r="AB243" s="48" t="str">
        <f>VLOOKUP($A243,Raw!$B$2:$DG$512,MATCH(NDPMS!AB$1,Raw!$B$1:$DG$1,0),0)</f>
        <v>0</v>
      </c>
      <c r="AC243" s="13"/>
      <c r="AD243" s="47" t="e">
        <f t="shared" si="69"/>
        <v>#DIV/0!</v>
      </c>
      <c r="AE243" s="47" t="e">
        <f t="shared" si="70"/>
        <v>#DIV/0!</v>
      </c>
      <c r="AF243" s="47" t="e">
        <f t="shared" si="71"/>
        <v>#DIV/0!</v>
      </c>
      <c r="AG243" s="47" t="e">
        <f t="shared" si="72"/>
        <v>#DIV/0!</v>
      </c>
      <c r="AH243" s="47" t="e">
        <f t="shared" si="73"/>
        <v>#DIV/0!</v>
      </c>
      <c r="AI243" s="47" t="e">
        <f t="shared" si="74"/>
        <v>#DIV/0!</v>
      </c>
      <c r="AJ243" s="47" t="e">
        <f t="shared" si="75"/>
        <v>#DIV/0!</v>
      </c>
    </row>
    <row r="244" spans="1:36" x14ac:dyDescent="0.3">
      <c r="A244" s="13" t="s">
        <v>4252</v>
      </c>
      <c r="B244" s="51" t="str">
        <f>VLOOKUP($A244,Raw!$B$2:$DG$512,MATCH(NDPMS!B$1,Raw!$B$1:$DG$1,0),0)</f>
        <v>0</v>
      </c>
      <c r="C244" s="52">
        <f t="shared" si="57"/>
        <v>0</v>
      </c>
      <c r="D244" s="51" t="str">
        <f>VLOOKUP($A244,Raw!$B$2:$DG$512,MATCH(NDPMS!D$1,Raw!$B$1:$DG$1,0),0)</f>
        <v>1</v>
      </c>
      <c r="E244" s="52">
        <f t="shared" si="58"/>
        <v>0.2</v>
      </c>
      <c r="F244" s="51" t="str">
        <f>VLOOKUP($A244,Raw!$B$2:$DG$512,MATCH(NDPMS!F$1,Raw!$B$1:$DG$1,0),0)</f>
        <v>3</v>
      </c>
      <c r="G244" s="52">
        <f t="shared" si="59"/>
        <v>0.6</v>
      </c>
      <c r="H244" s="51" t="str">
        <f>VLOOKUP($A244,Raw!$B$2:$DG$512,MATCH(NDPMS!H$1,Raw!$B$1:$DG$1,0),0)</f>
        <v>1</v>
      </c>
      <c r="I244" s="52">
        <f t="shared" si="60"/>
        <v>0.2</v>
      </c>
      <c r="J244" s="51" t="str">
        <f>VLOOKUP($A244,Raw!$B$2:$DG$512,MATCH(NDPMS!J$1,Raw!$B$1:$DG$1,0),0)</f>
        <v>0</v>
      </c>
      <c r="K244" s="52">
        <f t="shared" si="61"/>
        <v>0</v>
      </c>
      <c r="L244" s="51" t="str">
        <f>VLOOKUP($A244,Raw!$B$2:$DG$512,MATCH(NDPMS!L$1,Raw!$B$1:$DG$1,0),0)</f>
        <v>0</v>
      </c>
      <c r="M244" s="52">
        <f t="shared" si="62"/>
        <v>0</v>
      </c>
      <c r="N244" s="51" t="str">
        <f>VLOOKUP($A244,Raw!$B$2:$DG$512,MATCH(NDPMS!N$1,Raw!$B$1:$DG$1,0),0)</f>
        <v>5</v>
      </c>
      <c r="O244" s="13"/>
      <c r="P244" s="48" t="str">
        <f>VLOOKUP($A244,Raw!$B$2:$DG$512,MATCH(NDPMS!P$1,Raw!$B$1:$DG$1,0),0)</f>
        <v>0</v>
      </c>
      <c r="Q244" s="49">
        <f t="shared" si="63"/>
        <v>0</v>
      </c>
      <c r="R244" s="48" t="str">
        <f>VLOOKUP($A244,Raw!$B$2:$DG$512,MATCH(NDPMS!R$1,Raw!$B$1:$DG$1,0),0)</f>
        <v>8.65</v>
      </c>
      <c r="S244" s="49">
        <f t="shared" si="64"/>
        <v>0.27192706696007546</v>
      </c>
      <c r="T244" s="48" t="str">
        <f>VLOOKUP($A244,Raw!$B$2:$DG$512,MATCH(NDPMS!T$1,Raw!$B$1:$DG$1,0),0)</f>
        <v>20.72</v>
      </c>
      <c r="U244" s="49">
        <f t="shared" si="65"/>
        <v>0.65136749449858533</v>
      </c>
      <c r="V244" s="48" t="str">
        <f>VLOOKUP($A244,Raw!$B$2:$DG$512,MATCH(NDPMS!V$1,Raw!$B$1:$DG$1,0),0)</f>
        <v>2.44</v>
      </c>
      <c r="W244" s="50">
        <f t="shared" si="66"/>
        <v>7.6705438541339196E-2</v>
      </c>
      <c r="X244" s="48" t="str">
        <f>VLOOKUP($A244,Raw!$B$2:$DG$512,MATCH(NDPMS!X$1,Raw!$B$1:$DG$1,0),0)</f>
        <v>0</v>
      </c>
      <c r="Y244" s="49">
        <f t="shared" si="67"/>
        <v>0</v>
      </c>
      <c r="Z244" s="48" t="str">
        <f>VLOOKUP($A244,Raw!$B$2:$DG$512,MATCH(NDPMS!Z$1,Raw!$B$1:$DG$1,0),0)</f>
        <v>0</v>
      </c>
      <c r="AA244" s="49">
        <f t="shared" si="68"/>
        <v>0</v>
      </c>
      <c r="AB244" s="48" t="str">
        <f>VLOOKUP($A244,Raw!$B$2:$DG$512,MATCH(NDPMS!AB$1,Raw!$B$1:$DG$1,0),0)</f>
        <v>31.81</v>
      </c>
      <c r="AC244" s="13"/>
      <c r="AD244" s="47" t="e">
        <f t="shared" si="69"/>
        <v>#DIV/0!</v>
      </c>
      <c r="AE244" s="47">
        <f t="shared" si="70"/>
        <v>8.65</v>
      </c>
      <c r="AF244" s="47">
        <f t="shared" si="71"/>
        <v>6.9066666666666663</v>
      </c>
      <c r="AG244" s="47">
        <f t="shared" si="72"/>
        <v>2.44</v>
      </c>
      <c r="AH244" s="47" t="e">
        <f t="shared" si="73"/>
        <v>#DIV/0!</v>
      </c>
      <c r="AI244" s="47" t="e">
        <f t="shared" si="74"/>
        <v>#DIV/0!</v>
      </c>
      <c r="AJ244" s="47">
        <f t="shared" si="75"/>
        <v>6.3620000000000001</v>
      </c>
    </row>
    <row r="245" spans="1:36" x14ac:dyDescent="0.3">
      <c r="A245" s="13" t="s">
        <v>4280</v>
      </c>
      <c r="B245" s="51" t="str">
        <f>VLOOKUP($A245,Raw!$B$2:$DG$512,MATCH(NDPMS!B$1,Raw!$B$1:$DG$1,0),0)</f>
        <v>0</v>
      </c>
      <c r="C245" s="52" t="e">
        <f t="shared" si="57"/>
        <v>#DIV/0!</v>
      </c>
      <c r="D245" s="51" t="str">
        <f>VLOOKUP($A245,Raw!$B$2:$DG$512,MATCH(NDPMS!D$1,Raw!$B$1:$DG$1,0),0)</f>
        <v>0</v>
      </c>
      <c r="E245" s="52" t="e">
        <f t="shared" si="58"/>
        <v>#DIV/0!</v>
      </c>
      <c r="F245" s="51" t="str">
        <f>VLOOKUP($A245,Raw!$B$2:$DG$512,MATCH(NDPMS!F$1,Raw!$B$1:$DG$1,0),0)</f>
        <v>0</v>
      </c>
      <c r="G245" s="52" t="e">
        <f t="shared" si="59"/>
        <v>#DIV/0!</v>
      </c>
      <c r="H245" s="51" t="str">
        <f>VLOOKUP($A245,Raw!$B$2:$DG$512,MATCH(NDPMS!H$1,Raw!$B$1:$DG$1,0),0)</f>
        <v>0</v>
      </c>
      <c r="I245" s="52" t="e">
        <f t="shared" si="60"/>
        <v>#DIV/0!</v>
      </c>
      <c r="J245" s="51" t="str">
        <f>VLOOKUP($A245,Raw!$B$2:$DG$512,MATCH(NDPMS!J$1,Raw!$B$1:$DG$1,0),0)</f>
        <v>0</v>
      </c>
      <c r="K245" s="52" t="e">
        <f t="shared" si="61"/>
        <v>#DIV/0!</v>
      </c>
      <c r="L245" s="51" t="str">
        <f>VLOOKUP($A245,Raw!$B$2:$DG$512,MATCH(NDPMS!L$1,Raw!$B$1:$DG$1,0),0)</f>
        <v>0</v>
      </c>
      <c r="M245" s="52" t="e">
        <f t="shared" si="62"/>
        <v>#DIV/0!</v>
      </c>
      <c r="N245" s="51" t="str">
        <f>VLOOKUP($A245,Raw!$B$2:$DG$512,MATCH(NDPMS!N$1,Raw!$B$1:$DG$1,0),0)</f>
        <v>0</v>
      </c>
      <c r="O245" s="13"/>
      <c r="P245" s="48" t="str">
        <f>VLOOKUP($A245,Raw!$B$2:$DG$512,MATCH(NDPMS!P$1,Raw!$B$1:$DG$1,0),0)</f>
        <v>0</v>
      </c>
      <c r="Q245" s="49" t="e">
        <f t="shared" si="63"/>
        <v>#DIV/0!</v>
      </c>
      <c r="R245" s="48" t="str">
        <f>VLOOKUP($A245,Raw!$B$2:$DG$512,MATCH(NDPMS!R$1,Raw!$B$1:$DG$1,0),0)</f>
        <v>0</v>
      </c>
      <c r="S245" s="49" t="e">
        <f t="shared" si="64"/>
        <v>#DIV/0!</v>
      </c>
      <c r="T245" s="48" t="str">
        <f>VLOOKUP($A245,Raw!$B$2:$DG$512,MATCH(NDPMS!T$1,Raw!$B$1:$DG$1,0),0)</f>
        <v>0</v>
      </c>
      <c r="U245" s="49" t="e">
        <f t="shared" si="65"/>
        <v>#DIV/0!</v>
      </c>
      <c r="V245" s="48" t="str">
        <f>VLOOKUP($A245,Raw!$B$2:$DG$512,MATCH(NDPMS!V$1,Raw!$B$1:$DG$1,0),0)</f>
        <v>0</v>
      </c>
      <c r="W245" s="50" t="e">
        <f t="shared" si="66"/>
        <v>#DIV/0!</v>
      </c>
      <c r="X245" s="48" t="str">
        <f>VLOOKUP($A245,Raw!$B$2:$DG$512,MATCH(NDPMS!X$1,Raw!$B$1:$DG$1,0),0)</f>
        <v>0</v>
      </c>
      <c r="Y245" s="49" t="e">
        <f t="shared" si="67"/>
        <v>#DIV/0!</v>
      </c>
      <c r="Z245" s="48" t="str">
        <f>VLOOKUP($A245,Raw!$B$2:$DG$512,MATCH(NDPMS!Z$1,Raw!$B$1:$DG$1,0),0)</f>
        <v>0</v>
      </c>
      <c r="AA245" s="49" t="e">
        <f t="shared" si="68"/>
        <v>#DIV/0!</v>
      </c>
      <c r="AB245" s="48" t="str">
        <f>VLOOKUP($A245,Raw!$B$2:$DG$512,MATCH(NDPMS!AB$1,Raw!$B$1:$DG$1,0),0)</f>
        <v>0</v>
      </c>
      <c r="AC245" s="13"/>
      <c r="AD245" s="47" t="e">
        <f t="shared" si="69"/>
        <v>#DIV/0!</v>
      </c>
      <c r="AE245" s="47" t="e">
        <f t="shared" si="70"/>
        <v>#DIV/0!</v>
      </c>
      <c r="AF245" s="47" t="e">
        <f t="shared" si="71"/>
        <v>#DIV/0!</v>
      </c>
      <c r="AG245" s="47" t="e">
        <f t="shared" si="72"/>
        <v>#DIV/0!</v>
      </c>
      <c r="AH245" s="47" t="e">
        <f t="shared" si="73"/>
        <v>#DIV/0!</v>
      </c>
      <c r="AI245" s="47" t="e">
        <f t="shared" si="74"/>
        <v>#DIV/0!</v>
      </c>
      <c r="AJ245" s="47" t="e">
        <f t="shared" si="75"/>
        <v>#DIV/0!</v>
      </c>
    </row>
    <row r="246" spans="1:36" x14ac:dyDescent="0.3">
      <c r="A246" s="13" t="s">
        <v>4291</v>
      </c>
      <c r="B246" s="51" t="str">
        <f>VLOOKUP($A246,Raw!$B$2:$DG$512,MATCH(NDPMS!B$1,Raw!$B$1:$DG$1,0),0)</f>
        <v>0</v>
      </c>
      <c r="C246" s="52" t="e">
        <f t="shared" si="57"/>
        <v>#DIV/0!</v>
      </c>
      <c r="D246" s="51" t="str">
        <f>VLOOKUP($A246,Raw!$B$2:$DG$512,MATCH(NDPMS!D$1,Raw!$B$1:$DG$1,0),0)</f>
        <v>0</v>
      </c>
      <c r="E246" s="52" t="e">
        <f t="shared" si="58"/>
        <v>#DIV/0!</v>
      </c>
      <c r="F246" s="51" t="str">
        <f>VLOOKUP($A246,Raw!$B$2:$DG$512,MATCH(NDPMS!F$1,Raw!$B$1:$DG$1,0),0)</f>
        <v>0</v>
      </c>
      <c r="G246" s="52" t="e">
        <f t="shared" si="59"/>
        <v>#DIV/0!</v>
      </c>
      <c r="H246" s="51" t="str">
        <f>VLOOKUP($A246,Raw!$B$2:$DG$512,MATCH(NDPMS!H$1,Raw!$B$1:$DG$1,0),0)</f>
        <v>0</v>
      </c>
      <c r="I246" s="52" t="e">
        <f t="shared" si="60"/>
        <v>#DIV/0!</v>
      </c>
      <c r="J246" s="51" t="str">
        <f>VLOOKUP($A246,Raw!$B$2:$DG$512,MATCH(NDPMS!J$1,Raw!$B$1:$DG$1,0),0)</f>
        <v>0</v>
      </c>
      <c r="K246" s="52" t="e">
        <f t="shared" si="61"/>
        <v>#DIV/0!</v>
      </c>
      <c r="L246" s="51" t="str">
        <f>VLOOKUP($A246,Raw!$B$2:$DG$512,MATCH(NDPMS!L$1,Raw!$B$1:$DG$1,0),0)</f>
        <v>0</v>
      </c>
      <c r="M246" s="52" t="e">
        <f t="shared" si="62"/>
        <v>#DIV/0!</v>
      </c>
      <c r="N246" s="51" t="str">
        <f>VLOOKUP($A246,Raw!$B$2:$DG$512,MATCH(NDPMS!N$1,Raw!$B$1:$DG$1,0),0)</f>
        <v>0</v>
      </c>
      <c r="O246" s="13"/>
      <c r="P246" s="48" t="str">
        <f>VLOOKUP($A246,Raw!$B$2:$DG$512,MATCH(NDPMS!P$1,Raw!$B$1:$DG$1,0),0)</f>
        <v>0</v>
      </c>
      <c r="Q246" s="49" t="e">
        <f t="shared" si="63"/>
        <v>#DIV/0!</v>
      </c>
      <c r="R246" s="48" t="str">
        <f>VLOOKUP($A246,Raw!$B$2:$DG$512,MATCH(NDPMS!R$1,Raw!$B$1:$DG$1,0),0)</f>
        <v>0</v>
      </c>
      <c r="S246" s="49" t="e">
        <f t="shared" si="64"/>
        <v>#DIV/0!</v>
      </c>
      <c r="T246" s="48" t="str">
        <f>VLOOKUP($A246,Raw!$B$2:$DG$512,MATCH(NDPMS!T$1,Raw!$B$1:$DG$1,0),0)</f>
        <v>0</v>
      </c>
      <c r="U246" s="49" t="e">
        <f t="shared" si="65"/>
        <v>#DIV/0!</v>
      </c>
      <c r="V246" s="48" t="str">
        <f>VLOOKUP($A246,Raw!$B$2:$DG$512,MATCH(NDPMS!V$1,Raw!$B$1:$DG$1,0),0)</f>
        <v>0</v>
      </c>
      <c r="W246" s="50" t="e">
        <f t="shared" si="66"/>
        <v>#DIV/0!</v>
      </c>
      <c r="X246" s="48" t="str">
        <f>VLOOKUP($A246,Raw!$B$2:$DG$512,MATCH(NDPMS!X$1,Raw!$B$1:$DG$1,0),0)</f>
        <v>0</v>
      </c>
      <c r="Y246" s="49" t="e">
        <f t="shared" si="67"/>
        <v>#DIV/0!</v>
      </c>
      <c r="Z246" s="48" t="str">
        <f>VLOOKUP($A246,Raw!$B$2:$DG$512,MATCH(NDPMS!Z$1,Raw!$B$1:$DG$1,0),0)</f>
        <v>0</v>
      </c>
      <c r="AA246" s="49" t="e">
        <f t="shared" si="68"/>
        <v>#DIV/0!</v>
      </c>
      <c r="AB246" s="48" t="str">
        <f>VLOOKUP($A246,Raw!$B$2:$DG$512,MATCH(NDPMS!AB$1,Raw!$B$1:$DG$1,0),0)</f>
        <v>0</v>
      </c>
      <c r="AC246" s="13"/>
      <c r="AD246" s="47" t="e">
        <f t="shared" si="69"/>
        <v>#DIV/0!</v>
      </c>
      <c r="AE246" s="47" t="e">
        <f t="shared" si="70"/>
        <v>#DIV/0!</v>
      </c>
      <c r="AF246" s="47" t="e">
        <f t="shared" si="71"/>
        <v>#DIV/0!</v>
      </c>
      <c r="AG246" s="47" t="e">
        <f t="shared" si="72"/>
        <v>#DIV/0!</v>
      </c>
      <c r="AH246" s="47" t="e">
        <f t="shared" si="73"/>
        <v>#DIV/0!</v>
      </c>
      <c r="AI246" s="47" t="e">
        <f t="shared" si="74"/>
        <v>#DIV/0!</v>
      </c>
      <c r="AJ246" s="47" t="e">
        <f t="shared" si="75"/>
        <v>#DIV/0!</v>
      </c>
    </row>
    <row r="247" spans="1:36" x14ac:dyDescent="0.3">
      <c r="A247" s="13" t="s">
        <v>4296</v>
      </c>
      <c r="B247" s="51" t="str">
        <f>VLOOKUP($A247,Raw!$B$2:$DG$512,MATCH(NDPMS!B$1,Raw!$B$1:$DG$1,0),0)</f>
        <v>0</v>
      </c>
      <c r="C247" s="52" t="e">
        <f t="shared" si="57"/>
        <v>#DIV/0!</v>
      </c>
      <c r="D247" s="51" t="str">
        <f>VLOOKUP($A247,Raw!$B$2:$DG$512,MATCH(NDPMS!D$1,Raw!$B$1:$DG$1,0),0)</f>
        <v>0</v>
      </c>
      <c r="E247" s="52" t="e">
        <f t="shared" si="58"/>
        <v>#DIV/0!</v>
      </c>
      <c r="F247" s="51" t="str">
        <f>VLOOKUP($A247,Raw!$B$2:$DG$512,MATCH(NDPMS!F$1,Raw!$B$1:$DG$1,0),0)</f>
        <v>0</v>
      </c>
      <c r="G247" s="52" t="e">
        <f t="shared" si="59"/>
        <v>#DIV/0!</v>
      </c>
      <c r="H247" s="51" t="str">
        <f>VLOOKUP($A247,Raw!$B$2:$DG$512,MATCH(NDPMS!H$1,Raw!$B$1:$DG$1,0),0)</f>
        <v>0</v>
      </c>
      <c r="I247" s="52" t="e">
        <f t="shared" si="60"/>
        <v>#DIV/0!</v>
      </c>
      <c r="J247" s="51" t="str">
        <f>VLOOKUP($A247,Raw!$B$2:$DG$512,MATCH(NDPMS!J$1,Raw!$B$1:$DG$1,0),0)</f>
        <v>0</v>
      </c>
      <c r="K247" s="52" t="e">
        <f t="shared" si="61"/>
        <v>#DIV/0!</v>
      </c>
      <c r="L247" s="51" t="str">
        <f>VLOOKUP($A247,Raw!$B$2:$DG$512,MATCH(NDPMS!L$1,Raw!$B$1:$DG$1,0),0)</f>
        <v>0</v>
      </c>
      <c r="M247" s="52" t="e">
        <f t="shared" si="62"/>
        <v>#DIV/0!</v>
      </c>
      <c r="N247" s="51" t="str">
        <f>VLOOKUP($A247,Raw!$B$2:$DG$512,MATCH(NDPMS!N$1,Raw!$B$1:$DG$1,0),0)</f>
        <v>0</v>
      </c>
      <c r="O247" s="13"/>
      <c r="P247" s="48" t="str">
        <f>VLOOKUP($A247,Raw!$B$2:$DG$512,MATCH(NDPMS!P$1,Raw!$B$1:$DG$1,0),0)</f>
        <v>0</v>
      </c>
      <c r="Q247" s="49" t="e">
        <f t="shared" si="63"/>
        <v>#DIV/0!</v>
      </c>
      <c r="R247" s="48" t="str">
        <f>VLOOKUP($A247,Raw!$B$2:$DG$512,MATCH(NDPMS!R$1,Raw!$B$1:$DG$1,0),0)</f>
        <v>0</v>
      </c>
      <c r="S247" s="49" t="e">
        <f t="shared" si="64"/>
        <v>#DIV/0!</v>
      </c>
      <c r="T247" s="48" t="str">
        <f>VLOOKUP($A247,Raw!$B$2:$DG$512,MATCH(NDPMS!T$1,Raw!$B$1:$DG$1,0),0)</f>
        <v>0</v>
      </c>
      <c r="U247" s="49" t="e">
        <f t="shared" si="65"/>
        <v>#DIV/0!</v>
      </c>
      <c r="V247" s="48" t="str">
        <f>VLOOKUP($A247,Raw!$B$2:$DG$512,MATCH(NDPMS!V$1,Raw!$B$1:$DG$1,0),0)</f>
        <v>0</v>
      </c>
      <c r="W247" s="50" t="e">
        <f t="shared" si="66"/>
        <v>#DIV/0!</v>
      </c>
      <c r="X247" s="48" t="str">
        <f>VLOOKUP($A247,Raw!$B$2:$DG$512,MATCH(NDPMS!X$1,Raw!$B$1:$DG$1,0),0)</f>
        <v>0</v>
      </c>
      <c r="Y247" s="49" t="e">
        <f t="shared" si="67"/>
        <v>#DIV/0!</v>
      </c>
      <c r="Z247" s="48" t="str">
        <f>VLOOKUP($A247,Raw!$B$2:$DG$512,MATCH(NDPMS!Z$1,Raw!$B$1:$DG$1,0),0)</f>
        <v>0</v>
      </c>
      <c r="AA247" s="49" t="e">
        <f t="shared" si="68"/>
        <v>#DIV/0!</v>
      </c>
      <c r="AB247" s="48" t="str">
        <f>VLOOKUP($A247,Raw!$B$2:$DG$512,MATCH(NDPMS!AB$1,Raw!$B$1:$DG$1,0),0)</f>
        <v>0</v>
      </c>
      <c r="AC247" s="13"/>
      <c r="AD247" s="47" t="e">
        <f t="shared" si="69"/>
        <v>#DIV/0!</v>
      </c>
      <c r="AE247" s="47" t="e">
        <f t="shared" si="70"/>
        <v>#DIV/0!</v>
      </c>
      <c r="AF247" s="47" t="e">
        <f t="shared" si="71"/>
        <v>#DIV/0!</v>
      </c>
      <c r="AG247" s="47" t="e">
        <f t="shared" si="72"/>
        <v>#DIV/0!</v>
      </c>
      <c r="AH247" s="47" t="e">
        <f t="shared" si="73"/>
        <v>#DIV/0!</v>
      </c>
      <c r="AI247" s="47" t="e">
        <f t="shared" si="74"/>
        <v>#DIV/0!</v>
      </c>
      <c r="AJ247" s="47" t="e">
        <f t="shared" si="75"/>
        <v>#DIV/0!</v>
      </c>
    </row>
    <row r="248" spans="1:36" x14ac:dyDescent="0.3">
      <c r="A248" s="13" t="s">
        <v>4319</v>
      </c>
      <c r="B248" s="51" t="str">
        <f>VLOOKUP($A248,Raw!$B$2:$DG$512,MATCH(NDPMS!B$1,Raw!$B$1:$DG$1,0),0)</f>
        <v>0</v>
      </c>
      <c r="C248" s="52" t="e">
        <f t="shared" si="57"/>
        <v>#DIV/0!</v>
      </c>
      <c r="D248" s="51" t="str">
        <f>VLOOKUP($A248,Raw!$B$2:$DG$512,MATCH(NDPMS!D$1,Raw!$B$1:$DG$1,0),0)</f>
        <v>0</v>
      </c>
      <c r="E248" s="52" t="e">
        <f t="shared" si="58"/>
        <v>#DIV/0!</v>
      </c>
      <c r="F248" s="51" t="str">
        <f>VLOOKUP($A248,Raw!$B$2:$DG$512,MATCH(NDPMS!F$1,Raw!$B$1:$DG$1,0),0)</f>
        <v>0</v>
      </c>
      <c r="G248" s="52" t="e">
        <f t="shared" si="59"/>
        <v>#DIV/0!</v>
      </c>
      <c r="H248" s="51" t="str">
        <f>VLOOKUP($A248,Raw!$B$2:$DG$512,MATCH(NDPMS!H$1,Raw!$B$1:$DG$1,0),0)</f>
        <v>0</v>
      </c>
      <c r="I248" s="52" t="e">
        <f t="shared" si="60"/>
        <v>#DIV/0!</v>
      </c>
      <c r="J248" s="51" t="str">
        <f>VLOOKUP($A248,Raw!$B$2:$DG$512,MATCH(NDPMS!J$1,Raw!$B$1:$DG$1,0),0)</f>
        <v>0</v>
      </c>
      <c r="K248" s="52" t="e">
        <f t="shared" si="61"/>
        <v>#DIV/0!</v>
      </c>
      <c r="L248" s="51" t="str">
        <f>VLOOKUP($A248,Raw!$B$2:$DG$512,MATCH(NDPMS!L$1,Raw!$B$1:$DG$1,0),0)</f>
        <v>0</v>
      </c>
      <c r="M248" s="52" t="e">
        <f t="shared" si="62"/>
        <v>#DIV/0!</v>
      </c>
      <c r="N248" s="51" t="str">
        <f>VLOOKUP($A248,Raw!$B$2:$DG$512,MATCH(NDPMS!N$1,Raw!$B$1:$DG$1,0),0)</f>
        <v>0</v>
      </c>
      <c r="O248" s="13"/>
      <c r="P248" s="48" t="str">
        <f>VLOOKUP($A248,Raw!$B$2:$DG$512,MATCH(NDPMS!P$1,Raw!$B$1:$DG$1,0),0)</f>
        <v>0</v>
      </c>
      <c r="Q248" s="49" t="e">
        <f t="shared" si="63"/>
        <v>#DIV/0!</v>
      </c>
      <c r="R248" s="48" t="str">
        <f>VLOOKUP($A248,Raw!$B$2:$DG$512,MATCH(NDPMS!R$1,Raw!$B$1:$DG$1,0),0)</f>
        <v>0</v>
      </c>
      <c r="S248" s="49" t="e">
        <f t="shared" si="64"/>
        <v>#DIV/0!</v>
      </c>
      <c r="T248" s="48" t="str">
        <f>VLOOKUP($A248,Raw!$B$2:$DG$512,MATCH(NDPMS!T$1,Raw!$B$1:$DG$1,0),0)</f>
        <v>0</v>
      </c>
      <c r="U248" s="49" t="e">
        <f t="shared" si="65"/>
        <v>#DIV/0!</v>
      </c>
      <c r="V248" s="48" t="str">
        <f>VLOOKUP($A248,Raw!$B$2:$DG$512,MATCH(NDPMS!V$1,Raw!$B$1:$DG$1,0),0)</f>
        <v>0</v>
      </c>
      <c r="W248" s="50" t="e">
        <f t="shared" si="66"/>
        <v>#DIV/0!</v>
      </c>
      <c r="X248" s="48" t="str">
        <f>VLOOKUP($A248,Raw!$B$2:$DG$512,MATCH(NDPMS!X$1,Raw!$B$1:$DG$1,0),0)</f>
        <v>0</v>
      </c>
      <c r="Y248" s="49" t="e">
        <f t="shared" si="67"/>
        <v>#DIV/0!</v>
      </c>
      <c r="Z248" s="48" t="str">
        <f>VLOOKUP($A248,Raw!$B$2:$DG$512,MATCH(NDPMS!Z$1,Raw!$B$1:$DG$1,0),0)</f>
        <v>0</v>
      </c>
      <c r="AA248" s="49" t="e">
        <f t="shared" si="68"/>
        <v>#DIV/0!</v>
      </c>
      <c r="AB248" s="48" t="str">
        <f>VLOOKUP($A248,Raw!$B$2:$DG$512,MATCH(NDPMS!AB$1,Raw!$B$1:$DG$1,0),0)</f>
        <v>0</v>
      </c>
      <c r="AC248" s="13"/>
      <c r="AD248" s="47" t="e">
        <f t="shared" si="69"/>
        <v>#DIV/0!</v>
      </c>
      <c r="AE248" s="47" t="e">
        <f t="shared" si="70"/>
        <v>#DIV/0!</v>
      </c>
      <c r="AF248" s="47" t="e">
        <f t="shared" si="71"/>
        <v>#DIV/0!</v>
      </c>
      <c r="AG248" s="47" t="e">
        <f t="shared" si="72"/>
        <v>#DIV/0!</v>
      </c>
      <c r="AH248" s="47" t="e">
        <f t="shared" si="73"/>
        <v>#DIV/0!</v>
      </c>
      <c r="AI248" s="47" t="e">
        <f t="shared" si="74"/>
        <v>#DIV/0!</v>
      </c>
      <c r="AJ248" s="47" t="e">
        <f t="shared" si="75"/>
        <v>#DIV/0!</v>
      </c>
    </row>
    <row r="249" spans="1:36" x14ac:dyDescent="0.3">
      <c r="A249" s="13" t="s">
        <v>4345</v>
      </c>
      <c r="B249" s="51" t="str">
        <f>VLOOKUP($A249,Raw!$B$2:$DG$512,MATCH(NDPMS!B$1,Raw!$B$1:$DG$1,0),0)</f>
        <v>0</v>
      </c>
      <c r="C249" s="52" t="e">
        <f t="shared" si="57"/>
        <v>#DIV/0!</v>
      </c>
      <c r="D249" s="51" t="str">
        <f>VLOOKUP($A249,Raw!$B$2:$DG$512,MATCH(NDPMS!D$1,Raw!$B$1:$DG$1,0),0)</f>
        <v>0</v>
      </c>
      <c r="E249" s="52" t="e">
        <f t="shared" si="58"/>
        <v>#DIV/0!</v>
      </c>
      <c r="F249" s="51" t="str">
        <f>VLOOKUP($A249,Raw!$B$2:$DG$512,MATCH(NDPMS!F$1,Raw!$B$1:$DG$1,0),0)</f>
        <v>0</v>
      </c>
      <c r="G249" s="52" t="e">
        <f t="shared" si="59"/>
        <v>#DIV/0!</v>
      </c>
      <c r="H249" s="51" t="str">
        <f>VLOOKUP($A249,Raw!$B$2:$DG$512,MATCH(NDPMS!H$1,Raw!$B$1:$DG$1,0),0)</f>
        <v>0</v>
      </c>
      <c r="I249" s="52" t="e">
        <f t="shared" si="60"/>
        <v>#DIV/0!</v>
      </c>
      <c r="J249" s="51" t="str">
        <f>VLOOKUP($A249,Raw!$B$2:$DG$512,MATCH(NDPMS!J$1,Raw!$B$1:$DG$1,0),0)</f>
        <v>0</v>
      </c>
      <c r="K249" s="52" t="e">
        <f t="shared" si="61"/>
        <v>#DIV/0!</v>
      </c>
      <c r="L249" s="51" t="str">
        <f>VLOOKUP($A249,Raw!$B$2:$DG$512,MATCH(NDPMS!L$1,Raw!$B$1:$DG$1,0),0)</f>
        <v>0</v>
      </c>
      <c r="M249" s="52" t="e">
        <f t="shared" si="62"/>
        <v>#DIV/0!</v>
      </c>
      <c r="N249" s="51" t="str">
        <f>VLOOKUP($A249,Raw!$B$2:$DG$512,MATCH(NDPMS!N$1,Raw!$B$1:$DG$1,0),0)</f>
        <v>0</v>
      </c>
      <c r="O249" s="13"/>
      <c r="P249" s="48" t="str">
        <f>VLOOKUP($A249,Raw!$B$2:$DG$512,MATCH(NDPMS!P$1,Raw!$B$1:$DG$1,0),0)</f>
        <v>0</v>
      </c>
      <c r="Q249" s="49" t="e">
        <f t="shared" si="63"/>
        <v>#DIV/0!</v>
      </c>
      <c r="R249" s="48" t="str">
        <f>VLOOKUP($A249,Raw!$B$2:$DG$512,MATCH(NDPMS!R$1,Raw!$B$1:$DG$1,0),0)</f>
        <v>0</v>
      </c>
      <c r="S249" s="49" t="e">
        <f t="shared" si="64"/>
        <v>#DIV/0!</v>
      </c>
      <c r="T249" s="48" t="str">
        <f>VLOOKUP($A249,Raw!$B$2:$DG$512,MATCH(NDPMS!T$1,Raw!$B$1:$DG$1,0),0)</f>
        <v>0</v>
      </c>
      <c r="U249" s="49" t="e">
        <f t="shared" si="65"/>
        <v>#DIV/0!</v>
      </c>
      <c r="V249" s="48" t="str">
        <f>VLOOKUP($A249,Raw!$B$2:$DG$512,MATCH(NDPMS!V$1,Raw!$B$1:$DG$1,0),0)</f>
        <v>0</v>
      </c>
      <c r="W249" s="50" t="e">
        <f t="shared" si="66"/>
        <v>#DIV/0!</v>
      </c>
      <c r="X249" s="48" t="str">
        <f>VLOOKUP($A249,Raw!$B$2:$DG$512,MATCH(NDPMS!X$1,Raw!$B$1:$DG$1,0),0)</f>
        <v>0</v>
      </c>
      <c r="Y249" s="49" t="e">
        <f t="shared" si="67"/>
        <v>#DIV/0!</v>
      </c>
      <c r="Z249" s="48" t="str">
        <f>VLOOKUP($A249,Raw!$B$2:$DG$512,MATCH(NDPMS!Z$1,Raw!$B$1:$DG$1,0),0)</f>
        <v>0</v>
      </c>
      <c r="AA249" s="49" t="e">
        <f t="shared" si="68"/>
        <v>#DIV/0!</v>
      </c>
      <c r="AB249" s="48" t="str">
        <f>VLOOKUP($A249,Raw!$B$2:$DG$512,MATCH(NDPMS!AB$1,Raw!$B$1:$DG$1,0),0)</f>
        <v>0</v>
      </c>
      <c r="AC249" s="13"/>
      <c r="AD249" s="47" t="e">
        <f t="shared" si="69"/>
        <v>#DIV/0!</v>
      </c>
      <c r="AE249" s="47" t="e">
        <f t="shared" si="70"/>
        <v>#DIV/0!</v>
      </c>
      <c r="AF249" s="47" t="e">
        <f t="shared" si="71"/>
        <v>#DIV/0!</v>
      </c>
      <c r="AG249" s="47" t="e">
        <f t="shared" si="72"/>
        <v>#DIV/0!</v>
      </c>
      <c r="AH249" s="47" t="e">
        <f t="shared" si="73"/>
        <v>#DIV/0!</v>
      </c>
      <c r="AI249" s="47" t="e">
        <f t="shared" si="74"/>
        <v>#DIV/0!</v>
      </c>
      <c r="AJ249" s="47" t="e">
        <f t="shared" si="75"/>
        <v>#DIV/0!</v>
      </c>
    </row>
    <row r="250" spans="1:36" x14ac:dyDescent="0.3">
      <c r="A250" s="13" t="s">
        <v>4359</v>
      </c>
      <c r="B250" s="51" t="str">
        <f>VLOOKUP($A250,Raw!$B$2:$DG$512,MATCH(NDPMS!B$1,Raw!$B$1:$DG$1,0),0)</f>
        <v>0</v>
      </c>
      <c r="C250" s="52">
        <f t="shared" si="57"/>
        <v>0</v>
      </c>
      <c r="D250" s="51" t="str">
        <f>VLOOKUP($A250,Raw!$B$2:$DG$512,MATCH(NDPMS!D$1,Raw!$B$1:$DG$1,0),0)</f>
        <v>9</v>
      </c>
      <c r="E250" s="52">
        <f t="shared" si="58"/>
        <v>0.14285714285714285</v>
      </c>
      <c r="F250" s="51" t="str">
        <f>VLOOKUP($A250,Raw!$B$2:$DG$512,MATCH(NDPMS!F$1,Raw!$B$1:$DG$1,0),0)</f>
        <v>51</v>
      </c>
      <c r="G250" s="52">
        <f t="shared" si="59"/>
        <v>0.80952380952380953</v>
      </c>
      <c r="H250" s="51" t="str">
        <f>VLOOKUP($A250,Raw!$B$2:$DG$512,MATCH(NDPMS!H$1,Raw!$B$1:$DG$1,0),0)</f>
        <v>3</v>
      </c>
      <c r="I250" s="52">
        <f t="shared" si="60"/>
        <v>4.7619047619047616E-2</v>
      </c>
      <c r="J250" s="51" t="str">
        <f>VLOOKUP($A250,Raw!$B$2:$DG$512,MATCH(NDPMS!J$1,Raw!$B$1:$DG$1,0),0)</f>
        <v>0</v>
      </c>
      <c r="K250" s="52">
        <f t="shared" si="61"/>
        <v>0</v>
      </c>
      <c r="L250" s="51" t="str">
        <f>VLOOKUP($A250,Raw!$B$2:$DG$512,MATCH(NDPMS!L$1,Raw!$B$1:$DG$1,0),0)</f>
        <v>0</v>
      </c>
      <c r="M250" s="52">
        <f t="shared" si="62"/>
        <v>0</v>
      </c>
      <c r="N250" s="51" t="str">
        <f>VLOOKUP($A250,Raw!$B$2:$DG$512,MATCH(NDPMS!N$1,Raw!$B$1:$DG$1,0),0)</f>
        <v>63</v>
      </c>
      <c r="O250" s="13"/>
      <c r="P250" s="48" t="str">
        <f>VLOOKUP($A250,Raw!$B$2:$DG$512,MATCH(NDPMS!P$1,Raw!$B$1:$DG$1,0),0)</f>
        <v>0</v>
      </c>
      <c r="Q250" s="49">
        <f t="shared" si="63"/>
        <v>0</v>
      </c>
      <c r="R250" s="48" t="str">
        <f>VLOOKUP($A250,Raw!$B$2:$DG$512,MATCH(NDPMS!R$1,Raw!$B$1:$DG$1,0),0)</f>
        <v>139.01</v>
      </c>
      <c r="S250" s="49">
        <f t="shared" si="64"/>
        <v>0.21942826474720209</v>
      </c>
      <c r="T250" s="48" t="str">
        <f>VLOOKUP($A250,Raw!$B$2:$DG$512,MATCH(NDPMS!T$1,Raw!$B$1:$DG$1,0),0)</f>
        <v>486.25</v>
      </c>
      <c r="U250" s="49">
        <f t="shared" si="65"/>
        <v>0.76754905210651769</v>
      </c>
      <c r="V250" s="48" t="str">
        <f>VLOOKUP($A250,Raw!$B$2:$DG$512,MATCH(NDPMS!V$1,Raw!$B$1:$DG$1,0),0)</f>
        <v>8.25</v>
      </c>
      <c r="W250" s="50">
        <f t="shared" si="66"/>
        <v>1.3022683146280249E-2</v>
      </c>
      <c r="X250" s="48" t="str">
        <f>VLOOKUP($A250,Raw!$B$2:$DG$512,MATCH(NDPMS!X$1,Raw!$B$1:$DG$1,0),0)</f>
        <v>0</v>
      </c>
      <c r="Y250" s="49">
        <f t="shared" si="67"/>
        <v>0</v>
      </c>
      <c r="Z250" s="48" t="str">
        <f>VLOOKUP($A250,Raw!$B$2:$DG$512,MATCH(NDPMS!Z$1,Raw!$B$1:$DG$1,0),0)</f>
        <v>0</v>
      </c>
      <c r="AA250" s="49">
        <f t="shared" si="68"/>
        <v>0</v>
      </c>
      <c r="AB250" s="48" t="str">
        <f>VLOOKUP($A250,Raw!$B$2:$DG$512,MATCH(NDPMS!AB$1,Raw!$B$1:$DG$1,0),0)</f>
        <v>633.51</v>
      </c>
      <c r="AC250" s="13"/>
      <c r="AD250" s="47" t="e">
        <f t="shared" si="69"/>
        <v>#DIV/0!</v>
      </c>
      <c r="AE250" s="47">
        <f t="shared" si="70"/>
        <v>15.445555555555554</v>
      </c>
      <c r="AF250" s="47">
        <f t="shared" si="71"/>
        <v>9.5343137254901968</v>
      </c>
      <c r="AG250" s="47">
        <f t="shared" si="72"/>
        <v>2.75</v>
      </c>
      <c r="AH250" s="47" t="e">
        <f t="shared" si="73"/>
        <v>#DIV/0!</v>
      </c>
      <c r="AI250" s="47" t="e">
        <f t="shared" si="74"/>
        <v>#DIV/0!</v>
      </c>
      <c r="AJ250" s="47">
        <f t="shared" si="75"/>
        <v>10.055714285714286</v>
      </c>
    </row>
    <row r="251" spans="1:36" x14ac:dyDescent="0.3">
      <c r="A251" s="13" t="s">
        <v>4395</v>
      </c>
      <c r="B251" s="51" t="str">
        <f>VLOOKUP($A251,Raw!$B$2:$DG$512,MATCH(NDPMS!B$1,Raw!$B$1:$DG$1,0),0)</f>
        <v>0</v>
      </c>
      <c r="C251" s="52" t="e">
        <f t="shared" si="57"/>
        <v>#DIV/0!</v>
      </c>
      <c r="D251" s="51" t="str">
        <f>VLOOKUP($A251,Raw!$B$2:$DG$512,MATCH(NDPMS!D$1,Raw!$B$1:$DG$1,0),0)</f>
        <v>0</v>
      </c>
      <c r="E251" s="52" t="e">
        <f t="shared" si="58"/>
        <v>#DIV/0!</v>
      </c>
      <c r="F251" s="51" t="str">
        <f>VLOOKUP($A251,Raw!$B$2:$DG$512,MATCH(NDPMS!F$1,Raw!$B$1:$DG$1,0),0)</f>
        <v>0</v>
      </c>
      <c r="G251" s="52" t="e">
        <f t="shared" si="59"/>
        <v>#DIV/0!</v>
      </c>
      <c r="H251" s="51" t="str">
        <f>VLOOKUP($A251,Raw!$B$2:$DG$512,MATCH(NDPMS!H$1,Raw!$B$1:$DG$1,0),0)</f>
        <v>0</v>
      </c>
      <c r="I251" s="52" t="e">
        <f t="shared" si="60"/>
        <v>#DIV/0!</v>
      </c>
      <c r="J251" s="51" t="str">
        <f>VLOOKUP($A251,Raw!$B$2:$DG$512,MATCH(NDPMS!J$1,Raw!$B$1:$DG$1,0),0)</f>
        <v>0</v>
      </c>
      <c r="K251" s="52" t="e">
        <f t="shared" si="61"/>
        <v>#DIV/0!</v>
      </c>
      <c r="L251" s="51" t="str">
        <f>VLOOKUP($A251,Raw!$B$2:$DG$512,MATCH(NDPMS!L$1,Raw!$B$1:$DG$1,0),0)</f>
        <v>0</v>
      </c>
      <c r="M251" s="52" t="e">
        <f t="shared" si="62"/>
        <v>#DIV/0!</v>
      </c>
      <c r="N251" s="51" t="str">
        <f>VLOOKUP($A251,Raw!$B$2:$DG$512,MATCH(NDPMS!N$1,Raw!$B$1:$DG$1,0),0)</f>
        <v>0</v>
      </c>
      <c r="O251" s="13"/>
      <c r="P251" s="48" t="str">
        <f>VLOOKUP($A251,Raw!$B$2:$DG$512,MATCH(NDPMS!P$1,Raw!$B$1:$DG$1,0),0)</f>
        <v>0</v>
      </c>
      <c r="Q251" s="49" t="e">
        <f t="shared" si="63"/>
        <v>#DIV/0!</v>
      </c>
      <c r="R251" s="48" t="str">
        <f>VLOOKUP($A251,Raw!$B$2:$DG$512,MATCH(NDPMS!R$1,Raw!$B$1:$DG$1,0),0)</f>
        <v>0</v>
      </c>
      <c r="S251" s="49" t="e">
        <f t="shared" si="64"/>
        <v>#DIV/0!</v>
      </c>
      <c r="T251" s="48" t="str">
        <f>VLOOKUP($A251,Raw!$B$2:$DG$512,MATCH(NDPMS!T$1,Raw!$B$1:$DG$1,0),0)</f>
        <v>0</v>
      </c>
      <c r="U251" s="49" t="e">
        <f t="shared" si="65"/>
        <v>#DIV/0!</v>
      </c>
      <c r="V251" s="48" t="str">
        <f>VLOOKUP($A251,Raw!$B$2:$DG$512,MATCH(NDPMS!V$1,Raw!$B$1:$DG$1,0),0)</f>
        <v>0</v>
      </c>
      <c r="W251" s="50" t="e">
        <f t="shared" si="66"/>
        <v>#DIV/0!</v>
      </c>
      <c r="X251" s="48" t="str">
        <f>VLOOKUP($A251,Raw!$B$2:$DG$512,MATCH(NDPMS!X$1,Raw!$B$1:$DG$1,0),0)</f>
        <v>0</v>
      </c>
      <c r="Y251" s="49" t="e">
        <f t="shared" si="67"/>
        <v>#DIV/0!</v>
      </c>
      <c r="Z251" s="48" t="str">
        <f>VLOOKUP($A251,Raw!$B$2:$DG$512,MATCH(NDPMS!Z$1,Raw!$B$1:$DG$1,0),0)</f>
        <v>0</v>
      </c>
      <c r="AA251" s="49" t="e">
        <f t="shared" si="68"/>
        <v>#DIV/0!</v>
      </c>
      <c r="AB251" s="48" t="str">
        <f>VLOOKUP($A251,Raw!$B$2:$DG$512,MATCH(NDPMS!AB$1,Raw!$B$1:$DG$1,0),0)</f>
        <v>0</v>
      </c>
      <c r="AC251" s="13"/>
      <c r="AD251" s="47" t="e">
        <f t="shared" si="69"/>
        <v>#DIV/0!</v>
      </c>
      <c r="AE251" s="47" t="e">
        <f t="shared" si="70"/>
        <v>#DIV/0!</v>
      </c>
      <c r="AF251" s="47" t="e">
        <f t="shared" si="71"/>
        <v>#DIV/0!</v>
      </c>
      <c r="AG251" s="47" t="e">
        <f t="shared" si="72"/>
        <v>#DIV/0!</v>
      </c>
      <c r="AH251" s="47" t="e">
        <f t="shared" si="73"/>
        <v>#DIV/0!</v>
      </c>
      <c r="AI251" s="47" t="e">
        <f t="shared" si="74"/>
        <v>#DIV/0!</v>
      </c>
      <c r="AJ251" s="47" t="e">
        <f t="shared" si="75"/>
        <v>#DIV/0!</v>
      </c>
    </row>
    <row r="252" spans="1:36" x14ac:dyDescent="0.3">
      <c r="A252" s="13" t="s">
        <v>4404</v>
      </c>
      <c r="B252" s="51" t="str">
        <f>VLOOKUP($A252,Raw!$B$2:$DG$512,MATCH(NDPMS!B$1,Raw!$B$1:$DG$1,0),0)</f>
        <v>0</v>
      </c>
      <c r="C252" s="52" t="e">
        <f t="shared" si="57"/>
        <v>#DIV/0!</v>
      </c>
      <c r="D252" s="51" t="str">
        <f>VLOOKUP($A252,Raw!$B$2:$DG$512,MATCH(NDPMS!D$1,Raw!$B$1:$DG$1,0),0)</f>
        <v>0</v>
      </c>
      <c r="E252" s="52" t="e">
        <f t="shared" si="58"/>
        <v>#DIV/0!</v>
      </c>
      <c r="F252" s="51" t="str">
        <f>VLOOKUP($A252,Raw!$B$2:$DG$512,MATCH(NDPMS!F$1,Raw!$B$1:$DG$1,0),0)</f>
        <v>0</v>
      </c>
      <c r="G252" s="52" t="e">
        <f t="shared" si="59"/>
        <v>#DIV/0!</v>
      </c>
      <c r="H252" s="51" t="str">
        <f>VLOOKUP($A252,Raw!$B$2:$DG$512,MATCH(NDPMS!H$1,Raw!$B$1:$DG$1,0),0)</f>
        <v>0</v>
      </c>
      <c r="I252" s="52" t="e">
        <f t="shared" si="60"/>
        <v>#DIV/0!</v>
      </c>
      <c r="J252" s="51" t="str">
        <f>VLOOKUP($A252,Raw!$B$2:$DG$512,MATCH(NDPMS!J$1,Raw!$B$1:$DG$1,0),0)</f>
        <v>0</v>
      </c>
      <c r="K252" s="52" t="e">
        <f t="shared" si="61"/>
        <v>#DIV/0!</v>
      </c>
      <c r="L252" s="51" t="str">
        <f>VLOOKUP($A252,Raw!$B$2:$DG$512,MATCH(NDPMS!L$1,Raw!$B$1:$DG$1,0),0)</f>
        <v>0</v>
      </c>
      <c r="M252" s="52" t="e">
        <f t="shared" si="62"/>
        <v>#DIV/0!</v>
      </c>
      <c r="N252" s="51" t="str">
        <f>VLOOKUP($A252,Raw!$B$2:$DG$512,MATCH(NDPMS!N$1,Raw!$B$1:$DG$1,0),0)</f>
        <v>0</v>
      </c>
      <c r="O252" s="13"/>
      <c r="P252" s="48" t="str">
        <f>VLOOKUP($A252,Raw!$B$2:$DG$512,MATCH(NDPMS!P$1,Raw!$B$1:$DG$1,0),0)</f>
        <v>0</v>
      </c>
      <c r="Q252" s="49" t="e">
        <f t="shared" si="63"/>
        <v>#DIV/0!</v>
      </c>
      <c r="R252" s="48" t="str">
        <f>VLOOKUP($A252,Raw!$B$2:$DG$512,MATCH(NDPMS!R$1,Raw!$B$1:$DG$1,0),0)</f>
        <v>0</v>
      </c>
      <c r="S252" s="49" t="e">
        <f t="shared" si="64"/>
        <v>#DIV/0!</v>
      </c>
      <c r="T252" s="48" t="str">
        <f>VLOOKUP($A252,Raw!$B$2:$DG$512,MATCH(NDPMS!T$1,Raw!$B$1:$DG$1,0),0)</f>
        <v>0</v>
      </c>
      <c r="U252" s="49" t="e">
        <f t="shared" si="65"/>
        <v>#DIV/0!</v>
      </c>
      <c r="V252" s="48" t="str">
        <f>VLOOKUP($A252,Raw!$B$2:$DG$512,MATCH(NDPMS!V$1,Raw!$B$1:$DG$1,0),0)</f>
        <v>0</v>
      </c>
      <c r="W252" s="50" t="e">
        <f t="shared" si="66"/>
        <v>#DIV/0!</v>
      </c>
      <c r="X252" s="48" t="str">
        <f>VLOOKUP($A252,Raw!$B$2:$DG$512,MATCH(NDPMS!X$1,Raw!$B$1:$DG$1,0),0)</f>
        <v>0</v>
      </c>
      <c r="Y252" s="49" t="e">
        <f t="shared" si="67"/>
        <v>#DIV/0!</v>
      </c>
      <c r="Z252" s="48" t="str">
        <f>VLOOKUP($A252,Raw!$B$2:$DG$512,MATCH(NDPMS!Z$1,Raw!$B$1:$DG$1,0),0)</f>
        <v>0</v>
      </c>
      <c r="AA252" s="49" t="e">
        <f t="shared" si="68"/>
        <v>#DIV/0!</v>
      </c>
      <c r="AB252" s="48" t="str">
        <f>VLOOKUP($A252,Raw!$B$2:$DG$512,MATCH(NDPMS!AB$1,Raw!$B$1:$DG$1,0),0)</f>
        <v>0</v>
      </c>
      <c r="AC252" s="13"/>
      <c r="AD252" s="47" t="e">
        <f t="shared" si="69"/>
        <v>#DIV/0!</v>
      </c>
      <c r="AE252" s="47" t="e">
        <f t="shared" si="70"/>
        <v>#DIV/0!</v>
      </c>
      <c r="AF252" s="47" t="e">
        <f t="shared" si="71"/>
        <v>#DIV/0!</v>
      </c>
      <c r="AG252" s="47" t="e">
        <f t="shared" si="72"/>
        <v>#DIV/0!</v>
      </c>
      <c r="AH252" s="47" t="e">
        <f t="shared" si="73"/>
        <v>#DIV/0!</v>
      </c>
      <c r="AI252" s="47" t="e">
        <f t="shared" si="74"/>
        <v>#DIV/0!</v>
      </c>
      <c r="AJ252" s="47" t="e">
        <f t="shared" si="75"/>
        <v>#DIV/0!</v>
      </c>
    </row>
    <row r="253" spans="1:36" x14ac:dyDescent="0.3">
      <c r="A253" s="13" t="s">
        <v>4411</v>
      </c>
      <c r="B253" s="51" t="str">
        <f>VLOOKUP($A253,Raw!$B$2:$DG$512,MATCH(NDPMS!B$1,Raw!$B$1:$DG$1,0),0)</f>
        <v>0</v>
      </c>
      <c r="C253" s="52" t="e">
        <f t="shared" si="57"/>
        <v>#DIV/0!</v>
      </c>
      <c r="D253" s="51" t="str">
        <f>VLOOKUP($A253,Raw!$B$2:$DG$512,MATCH(NDPMS!D$1,Raw!$B$1:$DG$1,0),0)</f>
        <v>0</v>
      </c>
      <c r="E253" s="52" t="e">
        <f t="shared" si="58"/>
        <v>#DIV/0!</v>
      </c>
      <c r="F253" s="51" t="str">
        <f>VLOOKUP($A253,Raw!$B$2:$DG$512,MATCH(NDPMS!F$1,Raw!$B$1:$DG$1,0),0)</f>
        <v>0</v>
      </c>
      <c r="G253" s="52" t="e">
        <f t="shared" si="59"/>
        <v>#DIV/0!</v>
      </c>
      <c r="H253" s="51" t="str">
        <f>VLOOKUP($A253,Raw!$B$2:$DG$512,MATCH(NDPMS!H$1,Raw!$B$1:$DG$1,0),0)</f>
        <v>0</v>
      </c>
      <c r="I253" s="52" t="e">
        <f t="shared" si="60"/>
        <v>#DIV/0!</v>
      </c>
      <c r="J253" s="51" t="str">
        <f>VLOOKUP($A253,Raw!$B$2:$DG$512,MATCH(NDPMS!J$1,Raw!$B$1:$DG$1,0),0)</f>
        <v>0</v>
      </c>
      <c r="K253" s="52" t="e">
        <f t="shared" si="61"/>
        <v>#DIV/0!</v>
      </c>
      <c r="L253" s="51" t="str">
        <f>VLOOKUP($A253,Raw!$B$2:$DG$512,MATCH(NDPMS!L$1,Raw!$B$1:$DG$1,0),0)</f>
        <v>0</v>
      </c>
      <c r="M253" s="52" t="e">
        <f t="shared" si="62"/>
        <v>#DIV/0!</v>
      </c>
      <c r="N253" s="51" t="str">
        <f>VLOOKUP($A253,Raw!$B$2:$DG$512,MATCH(NDPMS!N$1,Raw!$B$1:$DG$1,0),0)</f>
        <v>0</v>
      </c>
      <c r="O253" s="13"/>
      <c r="P253" s="48" t="str">
        <f>VLOOKUP($A253,Raw!$B$2:$DG$512,MATCH(NDPMS!P$1,Raw!$B$1:$DG$1,0),0)</f>
        <v>0</v>
      </c>
      <c r="Q253" s="49" t="e">
        <f t="shared" si="63"/>
        <v>#DIV/0!</v>
      </c>
      <c r="R253" s="48" t="str">
        <f>VLOOKUP($A253,Raw!$B$2:$DG$512,MATCH(NDPMS!R$1,Raw!$B$1:$DG$1,0),0)</f>
        <v>0</v>
      </c>
      <c r="S253" s="49" t="e">
        <f t="shared" si="64"/>
        <v>#DIV/0!</v>
      </c>
      <c r="T253" s="48" t="str">
        <f>VLOOKUP($A253,Raw!$B$2:$DG$512,MATCH(NDPMS!T$1,Raw!$B$1:$DG$1,0),0)</f>
        <v>0</v>
      </c>
      <c r="U253" s="49" t="e">
        <f t="shared" si="65"/>
        <v>#DIV/0!</v>
      </c>
      <c r="V253" s="48" t="str">
        <f>VLOOKUP($A253,Raw!$B$2:$DG$512,MATCH(NDPMS!V$1,Raw!$B$1:$DG$1,0),0)</f>
        <v>0</v>
      </c>
      <c r="W253" s="50" t="e">
        <f t="shared" si="66"/>
        <v>#DIV/0!</v>
      </c>
      <c r="X253" s="48" t="str">
        <f>VLOOKUP($A253,Raw!$B$2:$DG$512,MATCH(NDPMS!X$1,Raw!$B$1:$DG$1,0),0)</f>
        <v>0</v>
      </c>
      <c r="Y253" s="49" t="e">
        <f t="shared" si="67"/>
        <v>#DIV/0!</v>
      </c>
      <c r="Z253" s="48" t="str">
        <f>VLOOKUP($A253,Raw!$B$2:$DG$512,MATCH(NDPMS!Z$1,Raw!$B$1:$DG$1,0),0)</f>
        <v>0</v>
      </c>
      <c r="AA253" s="49" t="e">
        <f t="shared" si="68"/>
        <v>#DIV/0!</v>
      </c>
      <c r="AB253" s="48" t="str">
        <f>VLOOKUP($A253,Raw!$B$2:$DG$512,MATCH(NDPMS!AB$1,Raw!$B$1:$DG$1,0),0)</f>
        <v>0</v>
      </c>
      <c r="AC253" s="13"/>
      <c r="AD253" s="47" t="e">
        <f t="shared" si="69"/>
        <v>#DIV/0!</v>
      </c>
      <c r="AE253" s="47" t="e">
        <f t="shared" si="70"/>
        <v>#DIV/0!</v>
      </c>
      <c r="AF253" s="47" t="e">
        <f t="shared" si="71"/>
        <v>#DIV/0!</v>
      </c>
      <c r="AG253" s="47" t="e">
        <f t="shared" si="72"/>
        <v>#DIV/0!</v>
      </c>
      <c r="AH253" s="47" t="e">
        <f t="shared" si="73"/>
        <v>#DIV/0!</v>
      </c>
      <c r="AI253" s="47" t="e">
        <f t="shared" si="74"/>
        <v>#DIV/0!</v>
      </c>
      <c r="AJ253" s="47" t="e">
        <f t="shared" si="75"/>
        <v>#DIV/0!</v>
      </c>
    </row>
    <row r="254" spans="1:36" x14ac:dyDescent="0.3">
      <c r="A254" s="13" t="s">
        <v>4420</v>
      </c>
      <c r="B254" s="51" t="str">
        <f>VLOOKUP($A254,Raw!$B$2:$DG$512,MATCH(NDPMS!B$1,Raw!$B$1:$DG$1,0),0)</f>
        <v>0</v>
      </c>
      <c r="C254" s="52" t="e">
        <f t="shared" si="57"/>
        <v>#DIV/0!</v>
      </c>
      <c r="D254" s="51" t="str">
        <f>VLOOKUP($A254,Raw!$B$2:$DG$512,MATCH(NDPMS!D$1,Raw!$B$1:$DG$1,0),0)</f>
        <v>0</v>
      </c>
      <c r="E254" s="52" t="e">
        <f t="shared" si="58"/>
        <v>#DIV/0!</v>
      </c>
      <c r="F254" s="51" t="str">
        <f>VLOOKUP($A254,Raw!$B$2:$DG$512,MATCH(NDPMS!F$1,Raw!$B$1:$DG$1,0),0)</f>
        <v>0</v>
      </c>
      <c r="G254" s="52" t="e">
        <f t="shared" si="59"/>
        <v>#DIV/0!</v>
      </c>
      <c r="H254" s="51" t="str">
        <f>VLOOKUP($A254,Raw!$B$2:$DG$512,MATCH(NDPMS!H$1,Raw!$B$1:$DG$1,0),0)</f>
        <v>0</v>
      </c>
      <c r="I254" s="52" t="e">
        <f t="shared" si="60"/>
        <v>#DIV/0!</v>
      </c>
      <c r="J254" s="51" t="str">
        <f>VLOOKUP($A254,Raw!$B$2:$DG$512,MATCH(NDPMS!J$1,Raw!$B$1:$DG$1,0),0)</f>
        <v>0</v>
      </c>
      <c r="K254" s="52" t="e">
        <f t="shared" si="61"/>
        <v>#DIV/0!</v>
      </c>
      <c r="L254" s="51" t="str">
        <f>VLOOKUP($A254,Raw!$B$2:$DG$512,MATCH(NDPMS!L$1,Raw!$B$1:$DG$1,0),0)</f>
        <v>0</v>
      </c>
      <c r="M254" s="52" t="e">
        <f t="shared" si="62"/>
        <v>#DIV/0!</v>
      </c>
      <c r="N254" s="51" t="str">
        <f>VLOOKUP($A254,Raw!$B$2:$DG$512,MATCH(NDPMS!N$1,Raw!$B$1:$DG$1,0),0)</f>
        <v>0</v>
      </c>
      <c r="O254" s="13"/>
      <c r="P254" s="48" t="str">
        <f>VLOOKUP($A254,Raw!$B$2:$DG$512,MATCH(NDPMS!P$1,Raw!$B$1:$DG$1,0),0)</f>
        <v>0</v>
      </c>
      <c r="Q254" s="49" t="e">
        <f t="shared" si="63"/>
        <v>#DIV/0!</v>
      </c>
      <c r="R254" s="48" t="str">
        <f>VLOOKUP($A254,Raw!$B$2:$DG$512,MATCH(NDPMS!R$1,Raw!$B$1:$DG$1,0),0)</f>
        <v>0</v>
      </c>
      <c r="S254" s="49" t="e">
        <f t="shared" si="64"/>
        <v>#DIV/0!</v>
      </c>
      <c r="T254" s="48" t="str">
        <f>VLOOKUP($A254,Raw!$B$2:$DG$512,MATCH(NDPMS!T$1,Raw!$B$1:$DG$1,0),0)</f>
        <v>0</v>
      </c>
      <c r="U254" s="49" t="e">
        <f t="shared" si="65"/>
        <v>#DIV/0!</v>
      </c>
      <c r="V254" s="48" t="str">
        <f>VLOOKUP($A254,Raw!$B$2:$DG$512,MATCH(NDPMS!V$1,Raw!$B$1:$DG$1,0),0)</f>
        <v>0</v>
      </c>
      <c r="W254" s="50" t="e">
        <f t="shared" si="66"/>
        <v>#DIV/0!</v>
      </c>
      <c r="X254" s="48" t="str">
        <f>VLOOKUP($A254,Raw!$B$2:$DG$512,MATCH(NDPMS!X$1,Raw!$B$1:$DG$1,0),0)</f>
        <v>0</v>
      </c>
      <c r="Y254" s="49" t="e">
        <f t="shared" si="67"/>
        <v>#DIV/0!</v>
      </c>
      <c r="Z254" s="48" t="str">
        <f>VLOOKUP($A254,Raw!$B$2:$DG$512,MATCH(NDPMS!Z$1,Raw!$B$1:$DG$1,0),0)</f>
        <v>0</v>
      </c>
      <c r="AA254" s="49" t="e">
        <f t="shared" si="68"/>
        <v>#DIV/0!</v>
      </c>
      <c r="AB254" s="48" t="str">
        <f>VLOOKUP($A254,Raw!$B$2:$DG$512,MATCH(NDPMS!AB$1,Raw!$B$1:$DG$1,0),0)</f>
        <v>0</v>
      </c>
      <c r="AC254" s="13"/>
      <c r="AD254" s="47" t="e">
        <f t="shared" si="69"/>
        <v>#DIV/0!</v>
      </c>
      <c r="AE254" s="47" t="e">
        <f t="shared" si="70"/>
        <v>#DIV/0!</v>
      </c>
      <c r="AF254" s="47" t="e">
        <f t="shared" si="71"/>
        <v>#DIV/0!</v>
      </c>
      <c r="AG254" s="47" t="e">
        <f t="shared" si="72"/>
        <v>#DIV/0!</v>
      </c>
      <c r="AH254" s="47" t="e">
        <f t="shared" si="73"/>
        <v>#DIV/0!</v>
      </c>
      <c r="AI254" s="47" t="e">
        <f t="shared" si="74"/>
        <v>#DIV/0!</v>
      </c>
      <c r="AJ254" s="47" t="e">
        <f t="shared" si="75"/>
        <v>#DIV/0!</v>
      </c>
    </row>
    <row r="255" spans="1:36" x14ac:dyDescent="0.3">
      <c r="A255" s="13" t="s">
        <v>4428</v>
      </c>
      <c r="B255" s="51" t="str">
        <f>VLOOKUP($A255,Raw!$B$2:$DG$512,MATCH(NDPMS!B$1,Raw!$B$1:$DG$1,0),0)</f>
        <v>0</v>
      </c>
      <c r="C255" s="52" t="e">
        <f t="shared" si="57"/>
        <v>#DIV/0!</v>
      </c>
      <c r="D255" s="51" t="str">
        <f>VLOOKUP($A255,Raw!$B$2:$DG$512,MATCH(NDPMS!D$1,Raw!$B$1:$DG$1,0),0)</f>
        <v>0</v>
      </c>
      <c r="E255" s="52" t="e">
        <f t="shared" si="58"/>
        <v>#DIV/0!</v>
      </c>
      <c r="F255" s="51" t="str">
        <f>VLOOKUP($A255,Raw!$B$2:$DG$512,MATCH(NDPMS!F$1,Raw!$B$1:$DG$1,0),0)</f>
        <v>0</v>
      </c>
      <c r="G255" s="52" t="e">
        <f t="shared" si="59"/>
        <v>#DIV/0!</v>
      </c>
      <c r="H255" s="51" t="str">
        <f>VLOOKUP($A255,Raw!$B$2:$DG$512,MATCH(NDPMS!H$1,Raw!$B$1:$DG$1,0),0)</f>
        <v>0</v>
      </c>
      <c r="I255" s="52" t="e">
        <f t="shared" si="60"/>
        <v>#DIV/0!</v>
      </c>
      <c r="J255" s="51" t="str">
        <f>VLOOKUP($A255,Raw!$B$2:$DG$512,MATCH(NDPMS!J$1,Raw!$B$1:$DG$1,0),0)</f>
        <v>0</v>
      </c>
      <c r="K255" s="52" t="e">
        <f t="shared" si="61"/>
        <v>#DIV/0!</v>
      </c>
      <c r="L255" s="51" t="str">
        <f>VLOOKUP($A255,Raw!$B$2:$DG$512,MATCH(NDPMS!L$1,Raw!$B$1:$DG$1,0),0)</f>
        <v>0</v>
      </c>
      <c r="M255" s="52" t="e">
        <f t="shared" si="62"/>
        <v>#DIV/0!</v>
      </c>
      <c r="N255" s="51" t="str">
        <f>VLOOKUP($A255,Raw!$B$2:$DG$512,MATCH(NDPMS!N$1,Raw!$B$1:$DG$1,0),0)</f>
        <v>0</v>
      </c>
      <c r="O255" s="13"/>
      <c r="P255" s="48" t="str">
        <f>VLOOKUP($A255,Raw!$B$2:$DG$512,MATCH(NDPMS!P$1,Raw!$B$1:$DG$1,0),0)</f>
        <v>0</v>
      </c>
      <c r="Q255" s="49" t="e">
        <f t="shared" si="63"/>
        <v>#DIV/0!</v>
      </c>
      <c r="R255" s="48" t="str">
        <f>VLOOKUP($A255,Raw!$B$2:$DG$512,MATCH(NDPMS!R$1,Raw!$B$1:$DG$1,0),0)</f>
        <v>0</v>
      </c>
      <c r="S255" s="49" t="e">
        <f t="shared" si="64"/>
        <v>#DIV/0!</v>
      </c>
      <c r="T255" s="48" t="str">
        <f>VLOOKUP($A255,Raw!$B$2:$DG$512,MATCH(NDPMS!T$1,Raw!$B$1:$DG$1,0),0)</f>
        <v>0</v>
      </c>
      <c r="U255" s="49" t="e">
        <f t="shared" si="65"/>
        <v>#DIV/0!</v>
      </c>
      <c r="V255" s="48" t="str">
        <f>VLOOKUP($A255,Raw!$B$2:$DG$512,MATCH(NDPMS!V$1,Raw!$B$1:$DG$1,0),0)</f>
        <v>0</v>
      </c>
      <c r="W255" s="50" t="e">
        <f t="shared" si="66"/>
        <v>#DIV/0!</v>
      </c>
      <c r="X255" s="48" t="str">
        <f>VLOOKUP($A255,Raw!$B$2:$DG$512,MATCH(NDPMS!X$1,Raw!$B$1:$DG$1,0),0)</f>
        <v>0</v>
      </c>
      <c r="Y255" s="49" t="e">
        <f t="shared" si="67"/>
        <v>#DIV/0!</v>
      </c>
      <c r="Z255" s="48" t="str">
        <f>VLOOKUP($A255,Raw!$B$2:$DG$512,MATCH(NDPMS!Z$1,Raw!$B$1:$DG$1,0),0)</f>
        <v>0</v>
      </c>
      <c r="AA255" s="49" t="e">
        <f t="shared" si="68"/>
        <v>#DIV/0!</v>
      </c>
      <c r="AB255" s="48" t="str">
        <f>VLOOKUP($A255,Raw!$B$2:$DG$512,MATCH(NDPMS!AB$1,Raw!$B$1:$DG$1,0),0)</f>
        <v>0</v>
      </c>
      <c r="AC255" s="13"/>
      <c r="AD255" s="47" t="e">
        <f t="shared" si="69"/>
        <v>#DIV/0!</v>
      </c>
      <c r="AE255" s="47" t="e">
        <f t="shared" si="70"/>
        <v>#DIV/0!</v>
      </c>
      <c r="AF255" s="47" t="e">
        <f t="shared" si="71"/>
        <v>#DIV/0!</v>
      </c>
      <c r="AG255" s="47" t="e">
        <f t="shared" si="72"/>
        <v>#DIV/0!</v>
      </c>
      <c r="AH255" s="47" t="e">
        <f t="shared" si="73"/>
        <v>#DIV/0!</v>
      </c>
      <c r="AI255" s="47" t="e">
        <f t="shared" si="74"/>
        <v>#DIV/0!</v>
      </c>
      <c r="AJ255" s="47" t="e">
        <f t="shared" si="75"/>
        <v>#DIV/0!</v>
      </c>
    </row>
    <row r="256" spans="1:36" x14ac:dyDescent="0.3">
      <c r="A256" s="13" t="s">
        <v>4444</v>
      </c>
      <c r="B256" s="51" t="str">
        <f>VLOOKUP($A256,Raw!$B$2:$DG$512,MATCH(NDPMS!B$1,Raw!$B$1:$DG$1,0),0)</f>
        <v>0</v>
      </c>
      <c r="C256" s="52" t="e">
        <f t="shared" si="57"/>
        <v>#DIV/0!</v>
      </c>
      <c r="D256" s="51" t="str">
        <f>VLOOKUP($A256,Raw!$B$2:$DG$512,MATCH(NDPMS!D$1,Raw!$B$1:$DG$1,0),0)</f>
        <v>0</v>
      </c>
      <c r="E256" s="52" t="e">
        <f t="shared" si="58"/>
        <v>#DIV/0!</v>
      </c>
      <c r="F256" s="51" t="str">
        <f>VLOOKUP($A256,Raw!$B$2:$DG$512,MATCH(NDPMS!F$1,Raw!$B$1:$DG$1,0),0)</f>
        <v>0</v>
      </c>
      <c r="G256" s="52" t="e">
        <f t="shared" si="59"/>
        <v>#DIV/0!</v>
      </c>
      <c r="H256" s="51" t="str">
        <f>VLOOKUP($A256,Raw!$B$2:$DG$512,MATCH(NDPMS!H$1,Raw!$B$1:$DG$1,0),0)</f>
        <v>0</v>
      </c>
      <c r="I256" s="52" t="e">
        <f t="shared" si="60"/>
        <v>#DIV/0!</v>
      </c>
      <c r="J256" s="51" t="str">
        <f>VLOOKUP($A256,Raw!$B$2:$DG$512,MATCH(NDPMS!J$1,Raw!$B$1:$DG$1,0),0)</f>
        <v>0</v>
      </c>
      <c r="K256" s="52" t="e">
        <f t="shared" si="61"/>
        <v>#DIV/0!</v>
      </c>
      <c r="L256" s="51" t="str">
        <f>VLOOKUP($A256,Raw!$B$2:$DG$512,MATCH(NDPMS!L$1,Raw!$B$1:$DG$1,0),0)</f>
        <v>0</v>
      </c>
      <c r="M256" s="52" t="e">
        <f t="shared" si="62"/>
        <v>#DIV/0!</v>
      </c>
      <c r="N256" s="51" t="str">
        <f>VLOOKUP($A256,Raw!$B$2:$DG$512,MATCH(NDPMS!N$1,Raw!$B$1:$DG$1,0),0)</f>
        <v>0</v>
      </c>
      <c r="O256" s="13"/>
      <c r="P256" s="48" t="str">
        <f>VLOOKUP($A256,Raw!$B$2:$DG$512,MATCH(NDPMS!P$1,Raw!$B$1:$DG$1,0),0)</f>
        <v>0</v>
      </c>
      <c r="Q256" s="49" t="e">
        <f t="shared" si="63"/>
        <v>#DIV/0!</v>
      </c>
      <c r="R256" s="48" t="str">
        <f>VLOOKUP($A256,Raw!$B$2:$DG$512,MATCH(NDPMS!R$1,Raw!$B$1:$DG$1,0),0)</f>
        <v>0</v>
      </c>
      <c r="S256" s="49" t="e">
        <f t="shared" si="64"/>
        <v>#DIV/0!</v>
      </c>
      <c r="T256" s="48" t="str">
        <f>VLOOKUP($A256,Raw!$B$2:$DG$512,MATCH(NDPMS!T$1,Raw!$B$1:$DG$1,0),0)</f>
        <v>0</v>
      </c>
      <c r="U256" s="49" t="e">
        <f t="shared" si="65"/>
        <v>#DIV/0!</v>
      </c>
      <c r="V256" s="48" t="str">
        <f>VLOOKUP($A256,Raw!$B$2:$DG$512,MATCH(NDPMS!V$1,Raw!$B$1:$DG$1,0),0)</f>
        <v>0</v>
      </c>
      <c r="W256" s="50" t="e">
        <f t="shared" si="66"/>
        <v>#DIV/0!</v>
      </c>
      <c r="X256" s="48" t="str">
        <f>VLOOKUP($A256,Raw!$B$2:$DG$512,MATCH(NDPMS!X$1,Raw!$B$1:$DG$1,0),0)</f>
        <v>0</v>
      </c>
      <c r="Y256" s="49" t="e">
        <f t="shared" si="67"/>
        <v>#DIV/0!</v>
      </c>
      <c r="Z256" s="48" t="str">
        <f>VLOOKUP($A256,Raw!$B$2:$DG$512,MATCH(NDPMS!Z$1,Raw!$B$1:$DG$1,0),0)</f>
        <v>0</v>
      </c>
      <c r="AA256" s="49" t="e">
        <f t="shared" si="68"/>
        <v>#DIV/0!</v>
      </c>
      <c r="AB256" s="48" t="str">
        <f>VLOOKUP($A256,Raw!$B$2:$DG$512,MATCH(NDPMS!AB$1,Raw!$B$1:$DG$1,0),0)</f>
        <v>0</v>
      </c>
      <c r="AC256" s="13"/>
      <c r="AD256" s="47" t="e">
        <f t="shared" si="69"/>
        <v>#DIV/0!</v>
      </c>
      <c r="AE256" s="47" t="e">
        <f t="shared" si="70"/>
        <v>#DIV/0!</v>
      </c>
      <c r="AF256" s="47" t="e">
        <f t="shared" si="71"/>
        <v>#DIV/0!</v>
      </c>
      <c r="AG256" s="47" t="e">
        <f t="shared" si="72"/>
        <v>#DIV/0!</v>
      </c>
      <c r="AH256" s="47" t="e">
        <f t="shared" si="73"/>
        <v>#DIV/0!</v>
      </c>
      <c r="AI256" s="47" t="e">
        <f t="shared" si="74"/>
        <v>#DIV/0!</v>
      </c>
      <c r="AJ256" s="47" t="e">
        <f t="shared" si="75"/>
        <v>#DIV/0!</v>
      </c>
    </row>
    <row r="257" spans="1:36" x14ac:dyDescent="0.3">
      <c r="A257" s="13" t="s">
        <v>4453</v>
      </c>
      <c r="B257" s="51" t="str">
        <f>VLOOKUP($A257,Raw!$B$2:$DG$512,MATCH(NDPMS!B$1,Raw!$B$1:$DG$1,0),0)</f>
        <v>0</v>
      </c>
      <c r="C257" s="52">
        <f t="shared" si="57"/>
        <v>0</v>
      </c>
      <c r="D257" s="51" t="str">
        <f>VLOOKUP($A257,Raw!$B$2:$DG$512,MATCH(NDPMS!D$1,Raw!$B$1:$DG$1,0),0)</f>
        <v>2</v>
      </c>
      <c r="E257" s="52">
        <f t="shared" si="58"/>
        <v>1</v>
      </c>
      <c r="F257" s="51" t="str">
        <f>VLOOKUP($A257,Raw!$B$2:$DG$512,MATCH(NDPMS!F$1,Raw!$B$1:$DG$1,0),0)</f>
        <v>0</v>
      </c>
      <c r="G257" s="52">
        <f t="shared" si="59"/>
        <v>0</v>
      </c>
      <c r="H257" s="51" t="str">
        <f>VLOOKUP($A257,Raw!$B$2:$DG$512,MATCH(NDPMS!H$1,Raw!$B$1:$DG$1,0),0)</f>
        <v>0</v>
      </c>
      <c r="I257" s="52">
        <f t="shared" si="60"/>
        <v>0</v>
      </c>
      <c r="J257" s="51" t="str">
        <f>VLOOKUP($A257,Raw!$B$2:$DG$512,MATCH(NDPMS!J$1,Raw!$B$1:$DG$1,0),0)</f>
        <v>0</v>
      </c>
      <c r="K257" s="52">
        <f t="shared" si="61"/>
        <v>0</v>
      </c>
      <c r="L257" s="51" t="str">
        <f>VLOOKUP($A257,Raw!$B$2:$DG$512,MATCH(NDPMS!L$1,Raw!$B$1:$DG$1,0),0)</f>
        <v>0</v>
      </c>
      <c r="M257" s="52">
        <f t="shared" si="62"/>
        <v>0</v>
      </c>
      <c r="N257" s="51" t="str">
        <f>VLOOKUP($A257,Raw!$B$2:$DG$512,MATCH(NDPMS!N$1,Raw!$B$1:$DG$1,0),0)</f>
        <v>2</v>
      </c>
      <c r="O257" s="13"/>
      <c r="P257" s="48" t="str">
        <f>VLOOKUP($A257,Raw!$B$2:$DG$512,MATCH(NDPMS!P$1,Raw!$B$1:$DG$1,0),0)</f>
        <v>0</v>
      </c>
      <c r="Q257" s="49">
        <f t="shared" si="63"/>
        <v>0</v>
      </c>
      <c r="R257" s="48" t="str">
        <f>VLOOKUP($A257,Raw!$B$2:$DG$512,MATCH(NDPMS!R$1,Raw!$B$1:$DG$1,0),0)</f>
        <v>74301.71</v>
      </c>
      <c r="S257" s="49">
        <f t="shared" si="64"/>
        <v>1</v>
      </c>
      <c r="T257" s="48" t="str">
        <f>VLOOKUP($A257,Raw!$B$2:$DG$512,MATCH(NDPMS!T$1,Raw!$B$1:$DG$1,0),0)</f>
        <v>0</v>
      </c>
      <c r="U257" s="49">
        <f t="shared" si="65"/>
        <v>0</v>
      </c>
      <c r="V257" s="48" t="str">
        <f>VLOOKUP($A257,Raw!$B$2:$DG$512,MATCH(NDPMS!V$1,Raw!$B$1:$DG$1,0),0)</f>
        <v>0</v>
      </c>
      <c r="W257" s="50">
        <f t="shared" si="66"/>
        <v>0</v>
      </c>
      <c r="X257" s="48" t="str">
        <f>VLOOKUP($A257,Raw!$B$2:$DG$512,MATCH(NDPMS!X$1,Raw!$B$1:$DG$1,0),0)</f>
        <v>0</v>
      </c>
      <c r="Y257" s="49">
        <f t="shared" si="67"/>
        <v>0</v>
      </c>
      <c r="Z257" s="48" t="str">
        <f>VLOOKUP($A257,Raw!$B$2:$DG$512,MATCH(NDPMS!Z$1,Raw!$B$1:$DG$1,0),0)</f>
        <v>0</v>
      </c>
      <c r="AA257" s="49">
        <f t="shared" si="68"/>
        <v>0</v>
      </c>
      <c r="AB257" s="48" t="str">
        <f>VLOOKUP($A257,Raw!$B$2:$DG$512,MATCH(NDPMS!AB$1,Raw!$B$1:$DG$1,0),0)</f>
        <v>74301.71</v>
      </c>
      <c r="AC257" s="13"/>
      <c r="AD257" s="47" t="e">
        <f t="shared" si="69"/>
        <v>#DIV/0!</v>
      </c>
      <c r="AE257" s="47">
        <f t="shared" si="70"/>
        <v>37150.855000000003</v>
      </c>
      <c r="AF257" s="47" t="e">
        <f t="shared" si="71"/>
        <v>#DIV/0!</v>
      </c>
      <c r="AG257" s="47" t="e">
        <f t="shared" si="72"/>
        <v>#DIV/0!</v>
      </c>
      <c r="AH257" s="47" t="e">
        <f t="shared" si="73"/>
        <v>#DIV/0!</v>
      </c>
      <c r="AI257" s="47" t="e">
        <f t="shared" si="74"/>
        <v>#DIV/0!</v>
      </c>
      <c r="AJ257" s="47">
        <f t="shared" si="75"/>
        <v>37150.855000000003</v>
      </c>
    </row>
    <row r="258" spans="1:36" x14ac:dyDescent="0.3">
      <c r="A258" s="13" t="s">
        <v>4480</v>
      </c>
      <c r="B258" s="51" t="str">
        <f>VLOOKUP($A258,Raw!$B$2:$DG$512,MATCH(NDPMS!B$1,Raw!$B$1:$DG$1,0),0)</f>
        <v>0</v>
      </c>
      <c r="C258" s="52" t="e">
        <f t="shared" si="57"/>
        <v>#DIV/0!</v>
      </c>
      <c r="D258" s="51" t="str">
        <f>VLOOKUP($A258,Raw!$B$2:$DG$512,MATCH(NDPMS!D$1,Raw!$B$1:$DG$1,0),0)</f>
        <v>0</v>
      </c>
      <c r="E258" s="52" t="e">
        <f t="shared" si="58"/>
        <v>#DIV/0!</v>
      </c>
      <c r="F258" s="51" t="str">
        <f>VLOOKUP($A258,Raw!$B$2:$DG$512,MATCH(NDPMS!F$1,Raw!$B$1:$DG$1,0),0)</f>
        <v>0</v>
      </c>
      <c r="G258" s="52" t="e">
        <f t="shared" si="59"/>
        <v>#DIV/0!</v>
      </c>
      <c r="H258" s="51" t="str">
        <f>VLOOKUP($A258,Raw!$B$2:$DG$512,MATCH(NDPMS!H$1,Raw!$B$1:$DG$1,0),0)</f>
        <v>0</v>
      </c>
      <c r="I258" s="52" t="e">
        <f t="shared" si="60"/>
        <v>#DIV/0!</v>
      </c>
      <c r="J258" s="51" t="str">
        <f>VLOOKUP($A258,Raw!$B$2:$DG$512,MATCH(NDPMS!J$1,Raw!$B$1:$DG$1,0),0)</f>
        <v>0</v>
      </c>
      <c r="K258" s="52" t="e">
        <f t="shared" si="61"/>
        <v>#DIV/0!</v>
      </c>
      <c r="L258" s="51" t="str">
        <f>VLOOKUP($A258,Raw!$B$2:$DG$512,MATCH(NDPMS!L$1,Raw!$B$1:$DG$1,0),0)</f>
        <v>0</v>
      </c>
      <c r="M258" s="52" t="e">
        <f t="shared" si="62"/>
        <v>#DIV/0!</v>
      </c>
      <c r="N258" s="51" t="str">
        <f>VLOOKUP($A258,Raw!$B$2:$DG$512,MATCH(NDPMS!N$1,Raw!$B$1:$DG$1,0),0)</f>
        <v>0</v>
      </c>
      <c r="O258" s="13"/>
      <c r="P258" s="48" t="str">
        <f>VLOOKUP($A258,Raw!$B$2:$DG$512,MATCH(NDPMS!P$1,Raw!$B$1:$DG$1,0),0)</f>
        <v>0</v>
      </c>
      <c r="Q258" s="49" t="e">
        <f t="shared" si="63"/>
        <v>#DIV/0!</v>
      </c>
      <c r="R258" s="48" t="str">
        <f>VLOOKUP($A258,Raw!$B$2:$DG$512,MATCH(NDPMS!R$1,Raw!$B$1:$DG$1,0),0)</f>
        <v>0</v>
      </c>
      <c r="S258" s="49" t="e">
        <f t="shared" si="64"/>
        <v>#DIV/0!</v>
      </c>
      <c r="T258" s="48" t="str">
        <f>VLOOKUP($A258,Raw!$B$2:$DG$512,MATCH(NDPMS!T$1,Raw!$B$1:$DG$1,0),0)</f>
        <v>0</v>
      </c>
      <c r="U258" s="49" t="e">
        <f t="shared" si="65"/>
        <v>#DIV/0!</v>
      </c>
      <c r="V258" s="48" t="str">
        <f>VLOOKUP($A258,Raw!$B$2:$DG$512,MATCH(NDPMS!V$1,Raw!$B$1:$DG$1,0),0)</f>
        <v>0</v>
      </c>
      <c r="W258" s="50" t="e">
        <f t="shared" si="66"/>
        <v>#DIV/0!</v>
      </c>
      <c r="X258" s="48" t="str">
        <f>VLOOKUP($A258,Raw!$B$2:$DG$512,MATCH(NDPMS!X$1,Raw!$B$1:$DG$1,0),0)</f>
        <v>0</v>
      </c>
      <c r="Y258" s="49" t="e">
        <f t="shared" si="67"/>
        <v>#DIV/0!</v>
      </c>
      <c r="Z258" s="48" t="str">
        <f>VLOOKUP($A258,Raw!$B$2:$DG$512,MATCH(NDPMS!Z$1,Raw!$B$1:$DG$1,0),0)</f>
        <v>0</v>
      </c>
      <c r="AA258" s="49" t="e">
        <f t="shared" si="68"/>
        <v>#DIV/0!</v>
      </c>
      <c r="AB258" s="48" t="str">
        <f>VLOOKUP($A258,Raw!$B$2:$DG$512,MATCH(NDPMS!AB$1,Raw!$B$1:$DG$1,0),0)</f>
        <v>0</v>
      </c>
      <c r="AC258" s="13"/>
      <c r="AD258" s="47" t="e">
        <f t="shared" si="69"/>
        <v>#DIV/0!</v>
      </c>
      <c r="AE258" s="47" t="e">
        <f t="shared" si="70"/>
        <v>#DIV/0!</v>
      </c>
      <c r="AF258" s="47" t="e">
        <f t="shared" si="71"/>
        <v>#DIV/0!</v>
      </c>
      <c r="AG258" s="47" t="e">
        <f t="shared" si="72"/>
        <v>#DIV/0!</v>
      </c>
      <c r="AH258" s="47" t="e">
        <f t="shared" si="73"/>
        <v>#DIV/0!</v>
      </c>
      <c r="AI258" s="47" t="e">
        <f t="shared" si="74"/>
        <v>#DIV/0!</v>
      </c>
      <c r="AJ258" s="47" t="e">
        <f t="shared" si="75"/>
        <v>#DIV/0!</v>
      </c>
    </row>
    <row r="259" spans="1:36" x14ac:dyDescent="0.3">
      <c r="A259" s="13" t="s">
        <v>4493</v>
      </c>
      <c r="B259" s="51" t="str">
        <f>VLOOKUP($A259,Raw!$B$2:$DG$512,MATCH(NDPMS!B$1,Raw!$B$1:$DG$1,0),0)</f>
        <v>0</v>
      </c>
      <c r="C259" s="52">
        <f t="shared" ref="C259:C322" si="76">B259/$N259</f>
        <v>0</v>
      </c>
      <c r="D259" s="51" t="str">
        <f>VLOOKUP($A259,Raw!$B$2:$DG$512,MATCH(NDPMS!D$1,Raw!$B$1:$DG$1,0),0)</f>
        <v>0</v>
      </c>
      <c r="E259" s="52">
        <f t="shared" ref="E259:E322" si="77">D259/$N259</f>
        <v>0</v>
      </c>
      <c r="F259" s="51" t="str">
        <f>VLOOKUP($A259,Raw!$B$2:$DG$512,MATCH(NDPMS!F$1,Raw!$B$1:$DG$1,0),0)</f>
        <v>2</v>
      </c>
      <c r="G259" s="52">
        <f t="shared" ref="G259:G322" si="78">F259/$N259</f>
        <v>1</v>
      </c>
      <c r="H259" s="51" t="str">
        <f>VLOOKUP($A259,Raw!$B$2:$DG$512,MATCH(NDPMS!H$1,Raw!$B$1:$DG$1,0),0)</f>
        <v>0</v>
      </c>
      <c r="I259" s="52">
        <f t="shared" ref="I259:I322" si="79">H259/$N259</f>
        <v>0</v>
      </c>
      <c r="J259" s="51" t="str">
        <f>VLOOKUP($A259,Raw!$B$2:$DG$512,MATCH(NDPMS!J$1,Raw!$B$1:$DG$1,0),0)</f>
        <v>0</v>
      </c>
      <c r="K259" s="52">
        <f t="shared" ref="K259:K322" si="80">J259/$N259</f>
        <v>0</v>
      </c>
      <c r="L259" s="51" t="str">
        <f>VLOOKUP($A259,Raw!$B$2:$DG$512,MATCH(NDPMS!L$1,Raw!$B$1:$DG$1,0),0)</f>
        <v>0</v>
      </c>
      <c r="M259" s="52">
        <f t="shared" ref="M259:M322" si="81">L259/$N259</f>
        <v>0</v>
      </c>
      <c r="N259" s="51" t="str">
        <f>VLOOKUP($A259,Raw!$B$2:$DG$512,MATCH(NDPMS!N$1,Raw!$B$1:$DG$1,0),0)</f>
        <v>2</v>
      </c>
      <c r="O259" s="13"/>
      <c r="P259" s="48" t="str">
        <f>VLOOKUP($A259,Raw!$B$2:$DG$512,MATCH(NDPMS!P$1,Raw!$B$1:$DG$1,0),0)</f>
        <v>0</v>
      </c>
      <c r="Q259" s="49">
        <f t="shared" ref="Q259:Q322" si="82">P259/AB259</f>
        <v>0</v>
      </c>
      <c r="R259" s="48" t="str">
        <f>VLOOKUP($A259,Raw!$B$2:$DG$512,MATCH(NDPMS!R$1,Raw!$B$1:$DG$1,0),0)</f>
        <v>0</v>
      </c>
      <c r="S259" s="49">
        <f t="shared" ref="S259:S322" si="83">R259/AB259</f>
        <v>0</v>
      </c>
      <c r="T259" s="48" t="str">
        <f>VLOOKUP($A259,Raw!$B$2:$DG$512,MATCH(NDPMS!T$1,Raw!$B$1:$DG$1,0),0)</f>
        <v>32.034</v>
      </c>
      <c r="U259" s="49">
        <f t="shared" ref="U259:U322" si="84">T259/AB259</f>
        <v>1</v>
      </c>
      <c r="V259" s="48" t="str">
        <f>VLOOKUP($A259,Raw!$B$2:$DG$512,MATCH(NDPMS!V$1,Raw!$B$1:$DG$1,0),0)</f>
        <v>0</v>
      </c>
      <c r="W259" s="50">
        <f t="shared" ref="W259:W322" si="85">V259/AB259</f>
        <v>0</v>
      </c>
      <c r="X259" s="48" t="str">
        <f>VLOOKUP($A259,Raw!$B$2:$DG$512,MATCH(NDPMS!X$1,Raw!$B$1:$DG$1,0),0)</f>
        <v>0</v>
      </c>
      <c r="Y259" s="49">
        <f t="shared" ref="Y259:Y322" si="86">X259/AB259</f>
        <v>0</v>
      </c>
      <c r="Z259" s="48" t="str">
        <f>VLOOKUP($A259,Raw!$B$2:$DG$512,MATCH(NDPMS!Z$1,Raw!$B$1:$DG$1,0),0)</f>
        <v>0</v>
      </c>
      <c r="AA259" s="49">
        <f t="shared" ref="AA259:AA322" si="87">Z259/AB259</f>
        <v>0</v>
      </c>
      <c r="AB259" s="48" t="str">
        <f>VLOOKUP($A259,Raw!$B$2:$DG$512,MATCH(NDPMS!AB$1,Raw!$B$1:$DG$1,0),0)</f>
        <v>32.034</v>
      </c>
      <c r="AC259" s="13"/>
      <c r="AD259" s="47" t="e">
        <f t="shared" ref="AD259:AD322" si="88">P259/B259</f>
        <v>#DIV/0!</v>
      </c>
      <c r="AE259" s="47" t="e">
        <f t="shared" ref="AE259:AE322" si="89">R259/D259</f>
        <v>#DIV/0!</v>
      </c>
      <c r="AF259" s="47">
        <f t="shared" ref="AF259:AF322" si="90">T259/F259</f>
        <v>16.016999999999999</v>
      </c>
      <c r="AG259" s="47" t="e">
        <f t="shared" ref="AG259:AG322" si="91">V259/H259</f>
        <v>#DIV/0!</v>
      </c>
      <c r="AH259" s="47" t="e">
        <f t="shared" ref="AH259:AH322" si="92">X259/J259</f>
        <v>#DIV/0!</v>
      </c>
      <c r="AI259" s="47" t="e">
        <f t="shared" ref="AI259:AI322" si="93">Z259/L259</f>
        <v>#DIV/0!</v>
      </c>
      <c r="AJ259" s="47">
        <f t="shared" ref="AJ259:AJ322" si="94">AB259/N259</f>
        <v>16.016999999999999</v>
      </c>
    </row>
    <row r="260" spans="1:36" x14ac:dyDescent="0.3">
      <c r="A260" s="13" t="s">
        <v>4518</v>
      </c>
      <c r="B260" s="51" t="str">
        <f>VLOOKUP($A260,Raw!$B$2:$DG$512,MATCH(NDPMS!B$1,Raw!$B$1:$DG$1,0),0)</f>
        <v>0</v>
      </c>
      <c r="C260" s="52" t="e">
        <f t="shared" si="76"/>
        <v>#DIV/0!</v>
      </c>
      <c r="D260" s="51" t="str">
        <f>VLOOKUP($A260,Raw!$B$2:$DG$512,MATCH(NDPMS!D$1,Raw!$B$1:$DG$1,0),0)</f>
        <v>0</v>
      </c>
      <c r="E260" s="52" t="e">
        <f t="shared" si="77"/>
        <v>#DIV/0!</v>
      </c>
      <c r="F260" s="51" t="str">
        <f>VLOOKUP($A260,Raw!$B$2:$DG$512,MATCH(NDPMS!F$1,Raw!$B$1:$DG$1,0),0)</f>
        <v>0</v>
      </c>
      <c r="G260" s="52" t="e">
        <f t="shared" si="78"/>
        <v>#DIV/0!</v>
      </c>
      <c r="H260" s="51" t="str">
        <f>VLOOKUP($A260,Raw!$B$2:$DG$512,MATCH(NDPMS!H$1,Raw!$B$1:$DG$1,0),0)</f>
        <v>0</v>
      </c>
      <c r="I260" s="52" t="e">
        <f t="shared" si="79"/>
        <v>#DIV/0!</v>
      </c>
      <c r="J260" s="51" t="str">
        <f>VLOOKUP($A260,Raw!$B$2:$DG$512,MATCH(NDPMS!J$1,Raw!$B$1:$DG$1,0),0)</f>
        <v>0</v>
      </c>
      <c r="K260" s="52" t="e">
        <f t="shared" si="80"/>
        <v>#DIV/0!</v>
      </c>
      <c r="L260" s="51" t="str">
        <f>VLOOKUP($A260,Raw!$B$2:$DG$512,MATCH(NDPMS!L$1,Raw!$B$1:$DG$1,0),0)</f>
        <v>0</v>
      </c>
      <c r="M260" s="52" t="e">
        <f t="shared" si="81"/>
        <v>#DIV/0!</v>
      </c>
      <c r="N260" s="51" t="str">
        <f>VLOOKUP($A260,Raw!$B$2:$DG$512,MATCH(NDPMS!N$1,Raw!$B$1:$DG$1,0),0)</f>
        <v>0</v>
      </c>
      <c r="O260" s="13"/>
      <c r="P260" s="48" t="str">
        <f>VLOOKUP($A260,Raw!$B$2:$DG$512,MATCH(NDPMS!P$1,Raw!$B$1:$DG$1,0),0)</f>
        <v>0</v>
      </c>
      <c r="Q260" s="49" t="e">
        <f t="shared" si="82"/>
        <v>#DIV/0!</v>
      </c>
      <c r="R260" s="48" t="str">
        <f>VLOOKUP($A260,Raw!$B$2:$DG$512,MATCH(NDPMS!R$1,Raw!$B$1:$DG$1,0),0)</f>
        <v>0</v>
      </c>
      <c r="S260" s="49" t="e">
        <f t="shared" si="83"/>
        <v>#DIV/0!</v>
      </c>
      <c r="T260" s="48" t="str">
        <f>VLOOKUP($A260,Raw!$B$2:$DG$512,MATCH(NDPMS!T$1,Raw!$B$1:$DG$1,0),0)</f>
        <v>0</v>
      </c>
      <c r="U260" s="49" t="e">
        <f t="shared" si="84"/>
        <v>#DIV/0!</v>
      </c>
      <c r="V260" s="48" t="str">
        <f>VLOOKUP($A260,Raw!$B$2:$DG$512,MATCH(NDPMS!V$1,Raw!$B$1:$DG$1,0),0)</f>
        <v>0</v>
      </c>
      <c r="W260" s="50" t="e">
        <f t="shared" si="85"/>
        <v>#DIV/0!</v>
      </c>
      <c r="X260" s="48" t="str">
        <f>VLOOKUP($A260,Raw!$B$2:$DG$512,MATCH(NDPMS!X$1,Raw!$B$1:$DG$1,0),0)</f>
        <v>0</v>
      </c>
      <c r="Y260" s="49" t="e">
        <f t="shared" si="86"/>
        <v>#DIV/0!</v>
      </c>
      <c r="Z260" s="48" t="str">
        <f>VLOOKUP($A260,Raw!$B$2:$DG$512,MATCH(NDPMS!Z$1,Raw!$B$1:$DG$1,0),0)</f>
        <v>0</v>
      </c>
      <c r="AA260" s="49" t="e">
        <f t="shared" si="87"/>
        <v>#DIV/0!</v>
      </c>
      <c r="AB260" s="48" t="str">
        <f>VLOOKUP($A260,Raw!$B$2:$DG$512,MATCH(NDPMS!AB$1,Raw!$B$1:$DG$1,0),0)</f>
        <v>0</v>
      </c>
      <c r="AC260" s="13"/>
      <c r="AD260" s="47" t="e">
        <f t="shared" si="88"/>
        <v>#DIV/0!</v>
      </c>
      <c r="AE260" s="47" t="e">
        <f t="shared" si="89"/>
        <v>#DIV/0!</v>
      </c>
      <c r="AF260" s="47" t="e">
        <f t="shared" si="90"/>
        <v>#DIV/0!</v>
      </c>
      <c r="AG260" s="47" t="e">
        <f t="shared" si="91"/>
        <v>#DIV/0!</v>
      </c>
      <c r="AH260" s="47" t="e">
        <f t="shared" si="92"/>
        <v>#DIV/0!</v>
      </c>
      <c r="AI260" s="47" t="e">
        <f t="shared" si="93"/>
        <v>#DIV/0!</v>
      </c>
      <c r="AJ260" s="47" t="e">
        <f t="shared" si="94"/>
        <v>#DIV/0!</v>
      </c>
    </row>
    <row r="261" spans="1:36" x14ac:dyDescent="0.3">
      <c r="A261" s="13" t="s">
        <v>4529</v>
      </c>
      <c r="B261" s="51" t="str">
        <f>VLOOKUP($A261,Raw!$B$2:$DG$512,MATCH(NDPMS!B$1,Raw!$B$1:$DG$1,0),0)</f>
        <v>0</v>
      </c>
      <c r="C261" s="52">
        <f t="shared" si="76"/>
        <v>0</v>
      </c>
      <c r="D261" s="51" t="str">
        <f>VLOOKUP($A261,Raw!$B$2:$DG$512,MATCH(NDPMS!D$1,Raw!$B$1:$DG$1,0),0)</f>
        <v>7</v>
      </c>
      <c r="E261" s="52">
        <f t="shared" si="77"/>
        <v>1</v>
      </c>
      <c r="F261" s="51" t="str">
        <f>VLOOKUP($A261,Raw!$B$2:$DG$512,MATCH(NDPMS!F$1,Raw!$B$1:$DG$1,0),0)</f>
        <v>0</v>
      </c>
      <c r="G261" s="52">
        <f t="shared" si="78"/>
        <v>0</v>
      </c>
      <c r="H261" s="51" t="str">
        <f>VLOOKUP($A261,Raw!$B$2:$DG$512,MATCH(NDPMS!H$1,Raw!$B$1:$DG$1,0),0)</f>
        <v>0</v>
      </c>
      <c r="I261" s="52">
        <f t="shared" si="79"/>
        <v>0</v>
      </c>
      <c r="J261" s="51" t="str">
        <f>VLOOKUP($A261,Raw!$B$2:$DG$512,MATCH(NDPMS!J$1,Raw!$B$1:$DG$1,0),0)</f>
        <v>0</v>
      </c>
      <c r="K261" s="52">
        <f t="shared" si="80"/>
        <v>0</v>
      </c>
      <c r="L261" s="51" t="str">
        <f>VLOOKUP($A261,Raw!$B$2:$DG$512,MATCH(NDPMS!L$1,Raw!$B$1:$DG$1,0),0)</f>
        <v>0</v>
      </c>
      <c r="M261" s="52">
        <f t="shared" si="81"/>
        <v>0</v>
      </c>
      <c r="N261" s="51" t="str">
        <f>VLOOKUP($A261,Raw!$B$2:$DG$512,MATCH(NDPMS!N$1,Raw!$B$1:$DG$1,0),0)</f>
        <v>7</v>
      </c>
      <c r="O261" s="13"/>
      <c r="P261" s="48" t="str">
        <f>VLOOKUP($A261,Raw!$B$2:$DG$512,MATCH(NDPMS!P$1,Raw!$B$1:$DG$1,0),0)</f>
        <v>0</v>
      </c>
      <c r="Q261" s="49">
        <f t="shared" si="82"/>
        <v>0</v>
      </c>
      <c r="R261" s="48" t="str">
        <f>VLOOKUP($A261,Raw!$B$2:$DG$512,MATCH(NDPMS!R$1,Raw!$B$1:$DG$1,0),0)</f>
        <v>42.83303</v>
      </c>
      <c r="S261" s="49">
        <f t="shared" si="83"/>
        <v>1</v>
      </c>
      <c r="T261" s="48" t="str">
        <f>VLOOKUP($A261,Raw!$B$2:$DG$512,MATCH(NDPMS!T$1,Raw!$B$1:$DG$1,0),0)</f>
        <v>0</v>
      </c>
      <c r="U261" s="49">
        <f t="shared" si="84"/>
        <v>0</v>
      </c>
      <c r="V261" s="48" t="str">
        <f>VLOOKUP($A261,Raw!$B$2:$DG$512,MATCH(NDPMS!V$1,Raw!$B$1:$DG$1,0),0)</f>
        <v>0</v>
      </c>
      <c r="W261" s="50">
        <f t="shared" si="85"/>
        <v>0</v>
      </c>
      <c r="X261" s="48" t="str">
        <f>VLOOKUP($A261,Raw!$B$2:$DG$512,MATCH(NDPMS!X$1,Raw!$B$1:$DG$1,0),0)</f>
        <v>0</v>
      </c>
      <c r="Y261" s="49">
        <f t="shared" si="86"/>
        <v>0</v>
      </c>
      <c r="Z261" s="48" t="str">
        <f>VLOOKUP($A261,Raw!$B$2:$DG$512,MATCH(NDPMS!Z$1,Raw!$B$1:$DG$1,0),0)</f>
        <v>0</v>
      </c>
      <c r="AA261" s="49">
        <f t="shared" si="87"/>
        <v>0</v>
      </c>
      <c r="AB261" s="48" t="str">
        <f>VLOOKUP($A261,Raw!$B$2:$DG$512,MATCH(NDPMS!AB$1,Raw!$B$1:$DG$1,0),0)</f>
        <v>42.83303</v>
      </c>
      <c r="AC261" s="13"/>
      <c r="AD261" s="47" t="e">
        <f t="shared" si="88"/>
        <v>#DIV/0!</v>
      </c>
      <c r="AE261" s="47">
        <f t="shared" si="89"/>
        <v>6.1190042857142855</v>
      </c>
      <c r="AF261" s="47" t="e">
        <f t="shared" si="90"/>
        <v>#DIV/0!</v>
      </c>
      <c r="AG261" s="47" t="e">
        <f t="shared" si="91"/>
        <v>#DIV/0!</v>
      </c>
      <c r="AH261" s="47" t="e">
        <f t="shared" si="92"/>
        <v>#DIV/0!</v>
      </c>
      <c r="AI261" s="47" t="e">
        <f t="shared" si="93"/>
        <v>#DIV/0!</v>
      </c>
      <c r="AJ261" s="47">
        <f t="shared" si="94"/>
        <v>6.1190042857142855</v>
      </c>
    </row>
    <row r="262" spans="1:36" x14ac:dyDescent="0.3">
      <c r="A262" s="13" t="s">
        <v>4555</v>
      </c>
      <c r="B262" s="51" t="str">
        <f>VLOOKUP($A262,Raw!$B$2:$DG$512,MATCH(NDPMS!B$1,Raw!$B$1:$DG$1,0),0)</f>
        <v>0</v>
      </c>
      <c r="C262" s="52">
        <f t="shared" si="76"/>
        <v>0</v>
      </c>
      <c r="D262" s="51" t="str">
        <f>VLOOKUP($A262,Raw!$B$2:$DG$512,MATCH(NDPMS!D$1,Raw!$B$1:$DG$1,0),0)</f>
        <v>32</v>
      </c>
      <c r="E262" s="52">
        <f t="shared" si="77"/>
        <v>0.37209302325581395</v>
      </c>
      <c r="F262" s="51" t="str">
        <f>VLOOKUP($A262,Raw!$B$2:$DG$512,MATCH(NDPMS!F$1,Raw!$B$1:$DG$1,0),0)</f>
        <v>54</v>
      </c>
      <c r="G262" s="52">
        <f t="shared" si="78"/>
        <v>0.62790697674418605</v>
      </c>
      <c r="H262" s="51" t="str">
        <f>VLOOKUP($A262,Raw!$B$2:$DG$512,MATCH(NDPMS!H$1,Raw!$B$1:$DG$1,0),0)</f>
        <v>0</v>
      </c>
      <c r="I262" s="52">
        <f t="shared" si="79"/>
        <v>0</v>
      </c>
      <c r="J262" s="51" t="str">
        <f>VLOOKUP($A262,Raw!$B$2:$DG$512,MATCH(NDPMS!J$1,Raw!$B$1:$DG$1,0),0)</f>
        <v>0</v>
      </c>
      <c r="K262" s="52">
        <f t="shared" si="80"/>
        <v>0</v>
      </c>
      <c r="L262" s="51" t="str">
        <f>VLOOKUP($A262,Raw!$B$2:$DG$512,MATCH(NDPMS!L$1,Raw!$B$1:$DG$1,0),0)</f>
        <v>0</v>
      </c>
      <c r="M262" s="52">
        <f t="shared" si="81"/>
        <v>0</v>
      </c>
      <c r="N262" s="51" t="str">
        <f>VLOOKUP($A262,Raw!$B$2:$DG$512,MATCH(NDPMS!N$1,Raw!$B$1:$DG$1,0),0)</f>
        <v>86</v>
      </c>
      <c r="O262" s="13"/>
      <c r="P262" s="48" t="str">
        <f>VLOOKUP($A262,Raw!$B$2:$DG$512,MATCH(NDPMS!P$1,Raw!$B$1:$DG$1,0),0)</f>
        <v>0</v>
      </c>
      <c r="Q262" s="49">
        <f t="shared" si="82"/>
        <v>0</v>
      </c>
      <c r="R262" s="48" t="str">
        <f>VLOOKUP($A262,Raw!$B$2:$DG$512,MATCH(NDPMS!R$1,Raw!$B$1:$DG$1,0),0)</f>
        <v>805.63</v>
      </c>
      <c r="S262" s="49">
        <f t="shared" si="83"/>
        <v>0.25967123287671234</v>
      </c>
      <c r="T262" s="48" t="str">
        <f>VLOOKUP($A262,Raw!$B$2:$DG$512,MATCH(NDPMS!T$1,Raw!$B$1:$DG$1,0),0)</f>
        <v>2296.86</v>
      </c>
      <c r="U262" s="49">
        <f t="shared" si="84"/>
        <v>0.74032554391619665</v>
      </c>
      <c r="V262" s="48" t="str">
        <f>VLOOKUP($A262,Raw!$B$2:$DG$512,MATCH(NDPMS!V$1,Raw!$B$1:$DG$1,0),0)</f>
        <v>0</v>
      </c>
      <c r="W262" s="50">
        <f t="shared" si="85"/>
        <v>0</v>
      </c>
      <c r="X262" s="48" t="str">
        <f>VLOOKUP($A262,Raw!$B$2:$DG$512,MATCH(NDPMS!X$1,Raw!$B$1:$DG$1,0),0)</f>
        <v>0</v>
      </c>
      <c r="Y262" s="49">
        <f t="shared" si="86"/>
        <v>0</v>
      </c>
      <c r="Z262" s="48" t="str">
        <f>VLOOKUP($A262,Raw!$B$2:$DG$512,MATCH(NDPMS!Z$1,Raw!$B$1:$DG$1,0),0)</f>
        <v>0</v>
      </c>
      <c r="AA262" s="49">
        <f t="shared" si="87"/>
        <v>0</v>
      </c>
      <c r="AB262" s="48" t="str">
        <f>VLOOKUP($A262,Raw!$B$2:$DG$512,MATCH(NDPMS!AB$1,Raw!$B$1:$DG$1,0),0)</f>
        <v>3102.5</v>
      </c>
      <c r="AC262" s="13"/>
      <c r="AD262" s="47" t="e">
        <f t="shared" si="88"/>
        <v>#DIV/0!</v>
      </c>
      <c r="AE262" s="47">
        <f t="shared" si="89"/>
        <v>25.1759375</v>
      </c>
      <c r="AF262" s="47">
        <f t="shared" si="90"/>
        <v>42.534444444444446</v>
      </c>
      <c r="AG262" s="47" t="e">
        <f t="shared" si="91"/>
        <v>#DIV/0!</v>
      </c>
      <c r="AH262" s="47" t="e">
        <f t="shared" si="92"/>
        <v>#DIV/0!</v>
      </c>
      <c r="AI262" s="47" t="e">
        <f t="shared" si="93"/>
        <v>#DIV/0!</v>
      </c>
      <c r="AJ262" s="47">
        <f t="shared" si="94"/>
        <v>36.075581395348834</v>
      </c>
    </row>
    <row r="263" spans="1:36" x14ac:dyDescent="0.3">
      <c r="A263" s="13" t="s">
        <v>4596</v>
      </c>
      <c r="B263" s="51" t="str">
        <f>VLOOKUP($A263,Raw!$B$2:$DG$512,MATCH(NDPMS!B$1,Raw!$B$1:$DG$1,0),0)</f>
        <v>0</v>
      </c>
      <c r="C263" s="52" t="e">
        <f t="shared" si="76"/>
        <v>#DIV/0!</v>
      </c>
      <c r="D263" s="51" t="str">
        <f>VLOOKUP($A263,Raw!$B$2:$DG$512,MATCH(NDPMS!D$1,Raw!$B$1:$DG$1,0),0)</f>
        <v>0</v>
      </c>
      <c r="E263" s="52" t="e">
        <f t="shared" si="77"/>
        <v>#DIV/0!</v>
      </c>
      <c r="F263" s="51" t="str">
        <f>VLOOKUP($A263,Raw!$B$2:$DG$512,MATCH(NDPMS!F$1,Raw!$B$1:$DG$1,0),0)</f>
        <v>0</v>
      </c>
      <c r="G263" s="52" t="e">
        <f t="shared" si="78"/>
        <v>#DIV/0!</v>
      </c>
      <c r="H263" s="51" t="str">
        <f>VLOOKUP($A263,Raw!$B$2:$DG$512,MATCH(NDPMS!H$1,Raw!$B$1:$DG$1,0),0)</f>
        <v>0</v>
      </c>
      <c r="I263" s="52" t="e">
        <f t="shared" si="79"/>
        <v>#DIV/0!</v>
      </c>
      <c r="J263" s="51" t="str">
        <f>VLOOKUP($A263,Raw!$B$2:$DG$512,MATCH(NDPMS!J$1,Raw!$B$1:$DG$1,0),0)</f>
        <v>0</v>
      </c>
      <c r="K263" s="52" t="e">
        <f t="shared" si="80"/>
        <v>#DIV/0!</v>
      </c>
      <c r="L263" s="51" t="str">
        <f>VLOOKUP($A263,Raw!$B$2:$DG$512,MATCH(NDPMS!L$1,Raw!$B$1:$DG$1,0),0)</f>
        <v>0</v>
      </c>
      <c r="M263" s="52" t="e">
        <f t="shared" si="81"/>
        <v>#DIV/0!</v>
      </c>
      <c r="N263" s="51" t="str">
        <f>VLOOKUP($A263,Raw!$B$2:$DG$512,MATCH(NDPMS!N$1,Raw!$B$1:$DG$1,0),0)</f>
        <v>0</v>
      </c>
      <c r="O263" s="13"/>
      <c r="P263" s="48" t="str">
        <f>VLOOKUP($A263,Raw!$B$2:$DG$512,MATCH(NDPMS!P$1,Raw!$B$1:$DG$1,0),0)</f>
        <v>0</v>
      </c>
      <c r="Q263" s="49" t="e">
        <f t="shared" si="82"/>
        <v>#DIV/0!</v>
      </c>
      <c r="R263" s="48" t="str">
        <f>VLOOKUP($A263,Raw!$B$2:$DG$512,MATCH(NDPMS!R$1,Raw!$B$1:$DG$1,0),0)</f>
        <v>0</v>
      </c>
      <c r="S263" s="49" t="e">
        <f t="shared" si="83"/>
        <v>#DIV/0!</v>
      </c>
      <c r="T263" s="48" t="str">
        <f>VLOOKUP($A263,Raw!$B$2:$DG$512,MATCH(NDPMS!T$1,Raw!$B$1:$DG$1,0),0)</f>
        <v>0</v>
      </c>
      <c r="U263" s="49" t="e">
        <f t="shared" si="84"/>
        <v>#DIV/0!</v>
      </c>
      <c r="V263" s="48" t="str">
        <f>VLOOKUP($A263,Raw!$B$2:$DG$512,MATCH(NDPMS!V$1,Raw!$B$1:$DG$1,0),0)</f>
        <v>0</v>
      </c>
      <c r="W263" s="50" t="e">
        <f t="shared" si="85"/>
        <v>#DIV/0!</v>
      </c>
      <c r="X263" s="48" t="str">
        <f>VLOOKUP($A263,Raw!$B$2:$DG$512,MATCH(NDPMS!X$1,Raw!$B$1:$DG$1,0),0)</f>
        <v>0</v>
      </c>
      <c r="Y263" s="49" t="e">
        <f t="shared" si="86"/>
        <v>#DIV/0!</v>
      </c>
      <c r="Z263" s="48" t="str">
        <f>VLOOKUP($A263,Raw!$B$2:$DG$512,MATCH(NDPMS!Z$1,Raw!$B$1:$DG$1,0),0)</f>
        <v>0</v>
      </c>
      <c r="AA263" s="49" t="e">
        <f t="shared" si="87"/>
        <v>#DIV/0!</v>
      </c>
      <c r="AB263" s="48" t="str">
        <f>VLOOKUP($A263,Raw!$B$2:$DG$512,MATCH(NDPMS!AB$1,Raw!$B$1:$DG$1,0),0)</f>
        <v>0</v>
      </c>
      <c r="AC263" s="13"/>
      <c r="AD263" s="47" t="e">
        <f t="shared" si="88"/>
        <v>#DIV/0!</v>
      </c>
      <c r="AE263" s="47" t="e">
        <f t="shared" si="89"/>
        <v>#DIV/0!</v>
      </c>
      <c r="AF263" s="47" t="e">
        <f t="shared" si="90"/>
        <v>#DIV/0!</v>
      </c>
      <c r="AG263" s="47" t="e">
        <f t="shared" si="91"/>
        <v>#DIV/0!</v>
      </c>
      <c r="AH263" s="47" t="e">
        <f t="shared" si="92"/>
        <v>#DIV/0!</v>
      </c>
      <c r="AI263" s="47" t="e">
        <f t="shared" si="93"/>
        <v>#DIV/0!</v>
      </c>
      <c r="AJ263" s="47" t="e">
        <f t="shared" si="94"/>
        <v>#DIV/0!</v>
      </c>
    </row>
    <row r="264" spans="1:36" x14ac:dyDescent="0.3">
      <c r="A264" s="13" t="s">
        <v>4603</v>
      </c>
      <c r="B264" s="51" t="str">
        <f>VLOOKUP($A264,Raw!$B$2:$DG$512,MATCH(NDPMS!B$1,Raw!$B$1:$DG$1,0),0)</f>
        <v>0</v>
      </c>
      <c r="C264" s="52">
        <f t="shared" si="76"/>
        <v>0</v>
      </c>
      <c r="D264" s="51" t="str">
        <f>VLOOKUP($A264,Raw!$B$2:$DG$512,MATCH(NDPMS!D$1,Raw!$B$1:$DG$1,0),0)</f>
        <v>13</v>
      </c>
      <c r="E264" s="52">
        <f t="shared" si="77"/>
        <v>0.3611111111111111</v>
      </c>
      <c r="F264" s="51" t="str">
        <f>VLOOKUP($A264,Raw!$B$2:$DG$512,MATCH(NDPMS!F$1,Raw!$B$1:$DG$1,0),0)</f>
        <v>22</v>
      </c>
      <c r="G264" s="52">
        <f t="shared" si="78"/>
        <v>0.61111111111111116</v>
      </c>
      <c r="H264" s="51" t="str">
        <f>VLOOKUP($A264,Raw!$B$2:$DG$512,MATCH(NDPMS!H$1,Raw!$B$1:$DG$1,0),0)</f>
        <v>1</v>
      </c>
      <c r="I264" s="52">
        <f t="shared" si="79"/>
        <v>2.7777777777777776E-2</v>
      </c>
      <c r="J264" s="51" t="str">
        <f>VLOOKUP($A264,Raw!$B$2:$DG$512,MATCH(NDPMS!J$1,Raw!$B$1:$DG$1,0),0)</f>
        <v>0</v>
      </c>
      <c r="K264" s="52">
        <f t="shared" si="80"/>
        <v>0</v>
      </c>
      <c r="L264" s="51" t="str">
        <f>VLOOKUP($A264,Raw!$B$2:$DG$512,MATCH(NDPMS!L$1,Raw!$B$1:$DG$1,0),0)</f>
        <v>0</v>
      </c>
      <c r="M264" s="52">
        <f t="shared" si="81"/>
        <v>0</v>
      </c>
      <c r="N264" s="51" t="str">
        <f>VLOOKUP($A264,Raw!$B$2:$DG$512,MATCH(NDPMS!N$1,Raw!$B$1:$DG$1,0),0)</f>
        <v>36</v>
      </c>
      <c r="O264" s="13"/>
      <c r="P264" s="48" t="str">
        <f>VLOOKUP($A264,Raw!$B$2:$DG$512,MATCH(NDPMS!P$1,Raw!$B$1:$DG$1,0),0)</f>
        <v>0</v>
      </c>
      <c r="Q264" s="49">
        <f t="shared" si="82"/>
        <v>0</v>
      </c>
      <c r="R264" s="48" t="str">
        <f>VLOOKUP($A264,Raw!$B$2:$DG$512,MATCH(NDPMS!R$1,Raw!$B$1:$DG$1,0),0)</f>
        <v>1782.15</v>
      </c>
      <c r="S264" s="49">
        <f t="shared" si="83"/>
        <v>0.7331597265075408</v>
      </c>
      <c r="T264" s="48" t="str">
        <f>VLOOKUP($A264,Raw!$B$2:$DG$512,MATCH(NDPMS!T$1,Raw!$B$1:$DG$1,0),0)</f>
        <v>647.33</v>
      </c>
      <c r="U264" s="49">
        <f t="shared" si="84"/>
        <v>0.26630546573527836</v>
      </c>
      <c r="V264" s="48" t="str">
        <f>VLOOKUP($A264,Raw!$B$2:$DG$512,MATCH(NDPMS!V$1,Raw!$B$1:$DG$1,0),0)</f>
        <v>1.3</v>
      </c>
      <c r="W264" s="50">
        <f t="shared" si="85"/>
        <v>5.3480775718082259E-4</v>
      </c>
      <c r="X264" s="48" t="str">
        <f>VLOOKUP($A264,Raw!$B$2:$DG$512,MATCH(NDPMS!X$1,Raw!$B$1:$DG$1,0),0)</f>
        <v>0</v>
      </c>
      <c r="Y264" s="49">
        <f t="shared" si="86"/>
        <v>0</v>
      </c>
      <c r="Z264" s="48" t="str">
        <f>VLOOKUP($A264,Raw!$B$2:$DG$512,MATCH(NDPMS!Z$1,Raw!$B$1:$DG$1,0),0)</f>
        <v>0</v>
      </c>
      <c r="AA264" s="49">
        <f t="shared" si="87"/>
        <v>0</v>
      </c>
      <c r="AB264" s="48" t="str">
        <f>VLOOKUP($A264,Raw!$B$2:$DG$512,MATCH(NDPMS!AB$1,Raw!$B$1:$DG$1,0),0)</f>
        <v>2430.78</v>
      </c>
      <c r="AC264" s="13"/>
      <c r="AD264" s="47" t="e">
        <f t="shared" si="88"/>
        <v>#DIV/0!</v>
      </c>
      <c r="AE264" s="47">
        <f t="shared" si="89"/>
        <v>137.08846153846156</v>
      </c>
      <c r="AF264" s="47">
        <f t="shared" si="90"/>
        <v>29.424090909090911</v>
      </c>
      <c r="AG264" s="47">
        <f t="shared" si="91"/>
        <v>1.3</v>
      </c>
      <c r="AH264" s="47" t="e">
        <f t="shared" si="92"/>
        <v>#DIV/0!</v>
      </c>
      <c r="AI264" s="47" t="e">
        <f t="shared" si="93"/>
        <v>#DIV/0!</v>
      </c>
      <c r="AJ264" s="47">
        <f t="shared" si="94"/>
        <v>67.521666666666675</v>
      </c>
    </row>
    <row r="265" spans="1:36" x14ac:dyDescent="0.3">
      <c r="A265" s="13" t="s">
        <v>4638</v>
      </c>
      <c r="B265" s="51" t="str">
        <f>VLOOKUP($A265,Raw!$B$2:$DG$512,MATCH(NDPMS!B$1,Raw!$B$1:$DG$1,0),0)</f>
        <v>0</v>
      </c>
      <c r="C265" s="52" t="e">
        <f t="shared" si="76"/>
        <v>#DIV/0!</v>
      </c>
      <c r="D265" s="51" t="str">
        <f>VLOOKUP($A265,Raw!$B$2:$DG$512,MATCH(NDPMS!D$1,Raw!$B$1:$DG$1,0),0)</f>
        <v>0</v>
      </c>
      <c r="E265" s="52" t="e">
        <f t="shared" si="77"/>
        <v>#DIV/0!</v>
      </c>
      <c r="F265" s="51" t="str">
        <f>VLOOKUP($A265,Raw!$B$2:$DG$512,MATCH(NDPMS!F$1,Raw!$B$1:$DG$1,0),0)</f>
        <v>0</v>
      </c>
      <c r="G265" s="52" t="e">
        <f t="shared" si="78"/>
        <v>#DIV/0!</v>
      </c>
      <c r="H265" s="51" t="str">
        <f>VLOOKUP($A265,Raw!$B$2:$DG$512,MATCH(NDPMS!H$1,Raw!$B$1:$DG$1,0),0)</f>
        <v>0</v>
      </c>
      <c r="I265" s="52" t="e">
        <f t="shared" si="79"/>
        <v>#DIV/0!</v>
      </c>
      <c r="J265" s="51" t="str">
        <f>VLOOKUP($A265,Raw!$B$2:$DG$512,MATCH(NDPMS!J$1,Raw!$B$1:$DG$1,0),0)</f>
        <v>0</v>
      </c>
      <c r="K265" s="52" t="e">
        <f t="shared" si="80"/>
        <v>#DIV/0!</v>
      </c>
      <c r="L265" s="51" t="str">
        <f>VLOOKUP($A265,Raw!$B$2:$DG$512,MATCH(NDPMS!L$1,Raw!$B$1:$DG$1,0),0)</f>
        <v>0</v>
      </c>
      <c r="M265" s="52" t="e">
        <f t="shared" si="81"/>
        <v>#DIV/0!</v>
      </c>
      <c r="N265" s="51" t="str">
        <f>VLOOKUP($A265,Raw!$B$2:$DG$512,MATCH(NDPMS!N$1,Raw!$B$1:$DG$1,0),0)</f>
        <v>0</v>
      </c>
      <c r="O265" s="13"/>
      <c r="P265" s="48" t="str">
        <f>VLOOKUP($A265,Raw!$B$2:$DG$512,MATCH(NDPMS!P$1,Raw!$B$1:$DG$1,0),0)</f>
        <v>0</v>
      </c>
      <c r="Q265" s="49" t="e">
        <f t="shared" si="82"/>
        <v>#DIV/0!</v>
      </c>
      <c r="R265" s="48" t="str">
        <f>VLOOKUP($A265,Raw!$B$2:$DG$512,MATCH(NDPMS!R$1,Raw!$B$1:$DG$1,0),0)</f>
        <v>0</v>
      </c>
      <c r="S265" s="49" t="e">
        <f t="shared" si="83"/>
        <v>#DIV/0!</v>
      </c>
      <c r="T265" s="48" t="str">
        <f>VLOOKUP($A265,Raw!$B$2:$DG$512,MATCH(NDPMS!T$1,Raw!$B$1:$DG$1,0),0)</f>
        <v>0</v>
      </c>
      <c r="U265" s="49" t="e">
        <f t="shared" si="84"/>
        <v>#DIV/0!</v>
      </c>
      <c r="V265" s="48" t="str">
        <f>VLOOKUP($A265,Raw!$B$2:$DG$512,MATCH(NDPMS!V$1,Raw!$B$1:$DG$1,0),0)</f>
        <v>0</v>
      </c>
      <c r="W265" s="50" t="e">
        <f t="shared" si="85"/>
        <v>#DIV/0!</v>
      </c>
      <c r="X265" s="48" t="str">
        <f>VLOOKUP($A265,Raw!$B$2:$DG$512,MATCH(NDPMS!X$1,Raw!$B$1:$DG$1,0),0)</f>
        <v>0</v>
      </c>
      <c r="Y265" s="49" t="e">
        <f t="shared" si="86"/>
        <v>#DIV/0!</v>
      </c>
      <c r="Z265" s="48" t="str">
        <f>VLOOKUP($A265,Raw!$B$2:$DG$512,MATCH(NDPMS!Z$1,Raw!$B$1:$DG$1,0),0)</f>
        <v>0</v>
      </c>
      <c r="AA265" s="49" t="e">
        <f t="shared" si="87"/>
        <v>#DIV/0!</v>
      </c>
      <c r="AB265" s="48" t="str">
        <f>VLOOKUP($A265,Raw!$B$2:$DG$512,MATCH(NDPMS!AB$1,Raw!$B$1:$DG$1,0),0)</f>
        <v>0</v>
      </c>
      <c r="AC265" s="13"/>
      <c r="AD265" s="47" t="e">
        <f t="shared" si="88"/>
        <v>#DIV/0!</v>
      </c>
      <c r="AE265" s="47" t="e">
        <f t="shared" si="89"/>
        <v>#DIV/0!</v>
      </c>
      <c r="AF265" s="47" t="e">
        <f t="shared" si="90"/>
        <v>#DIV/0!</v>
      </c>
      <c r="AG265" s="47" t="e">
        <f t="shared" si="91"/>
        <v>#DIV/0!</v>
      </c>
      <c r="AH265" s="47" t="e">
        <f t="shared" si="92"/>
        <v>#DIV/0!</v>
      </c>
      <c r="AI265" s="47" t="e">
        <f t="shared" si="93"/>
        <v>#DIV/0!</v>
      </c>
      <c r="AJ265" s="47" t="e">
        <f t="shared" si="94"/>
        <v>#DIV/0!</v>
      </c>
    </row>
    <row r="266" spans="1:36" x14ac:dyDescent="0.3">
      <c r="A266" s="13" t="s">
        <v>4663</v>
      </c>
      <c r="B266" s="51" t="str">
        <f>VLOOKUP($A266,Raw!$B$2:$DG$512,MATCH(NDPMS!B$1,Raw!$B$1:$DG$1,0),0)</f>
        <v>0</v>
      </c>
      <c r="C266" s="52" t="e">
        <f t="shared" si="76"/>
        <v>#DIV/0!</v>
      </c>
      <c r="D266" s="51" t="str">
        <f>VLOOKUP($A266,Raw!$B$2:$DG$512,MATCH(NDPMS!D$1,Raw!$B$1:$DG$1,0),0)</f>
        <v>0</v>
      </c>
      <c r="E266" s="52" t="e">
        <f t="shared" si="77"/>
        <v>#DIV/0!</v>
      </c>
      <c r="F266" s="51" t="str">
        <f>VLOOKUP($A266,Raw!$B$2:$DG$512,MATCH(NDPMS!F$1,Raw!$B$1:$DG$1,0),0)</f>
        <v>0</v>
      </c>
      <c r="G266" s="52" t="e">
        <f t="shared" si="78"/>
        <v>#DIV/0!</v>
      </c>
      <c r="H266" s="51" t="str">
        <f>VLOOKUP($A266,Raw!$B$2:$DG$512,MATCH(NDPMS!H$1,Raw!$B$1:$DG$1,0),0)</f>
        <v>0</v>
      </c>
      <c r="I266" s="52" t="e">
        <f t="shared" si="79"/>
        <v>#DIV/0!</v>
      </c>
      <c r="J266" s="51" t="str">
        <f>VLOOKUP($A266,Raw!$B$2:$DG$512,MATCH(NDPMS!J$1,Raw!$B$1:$DG$1,0),0)</f>
        <v>0</v>
      </c>
      <c r="K266" s="52" t="e">
        <f t="shared" si="80"/>
        <v>#DIV/0!</v>
      </c>
      <c r="L266" s="51" t="str">
        <f>VLOOKUP($A266,Raw!$B$2:$DG$512,MATCH(NDPMS!L$1,Raw!$B$1:$DG$1,0),0)</f>
        <v>0</v>
      </c>
      <c r="M266" s="52" t="e">
        <f t="shared" si="81"/>
        <v>#DIV/0!</v>
      </c>
      <c r="N266" s="51" t="str">
        <f>VLOOKUP($A266,Raw!$B$2:$DG$512,MATCH(NDPMS!N$1,Raw!$B$1:$DG$1,0),0)</f>
        <v>0</v>
      </c>
      <c r="O266" s="13"/>
      <c r="P266" s="48" t="str">
        <f>VLOOKUP($A266,Raw!$B$2:$DG$512,MATCH(NDPMS!P$1,Raw!$B$1:$DG$1,0),0)</f>
        <v>0</v>
      </c>
      <c r="Q266" s="49" t="e">
        <f t="shared" si="82"/>
        <v>#DIV/0!</v>
      </c>
      <c r="R266" s="48" t="str">
        <f>VLOOKUP($A266,Raw!$B$2:$DG$512,MATCH(NDPMS!R$1,Raw!$B$1:$DG$1,0),0)</f>
        <v>0</v>
      </c>
      <c r="S266" s="49" t="e">
        <f t="shared" si="83"/>
        <v>#DIV/0!</v>
      </c>
      <c r="T266" s="48" t="str">
        <f>VLOOKUP($A266,Raw!$B$2:$DG$512,MATCH(NDPMS!T$1,Raw!$B$1:$DG$1,0),0)</f>
        <v>0</v>
      </c>
      <c r="U266" s="49" t="e">
        <f t="shared" si="84"/>
        <v>#DIV/0!</v>
      </c>
      <c r="V266" s="48" t="str">
        <f>VLOOKUP($A266,Raw!$B$2:$DG$512,MATCH(NDPMS!V$1,Raw!$B$1:$DG$1,0),0)</f>
        <v>0</v>
      </c>
      <c r="W266" s="50" t="e">
        <f t="shared" si="85"/>
        <v>#DIV/0!</v>
      </c>
      <c r="X266" s="48" t="str">
        <f>VLOOKUP($A266,Raw!$B$2:$DG$512,MATCH(NDPMS!X$1,Raw!$B$1:$DG$1,0),0)</f>
        <v>0</v>
      </c>
      <c r="Y266" s="49" t="e">
        <f t="shared" si="86"/>
        <v>#DIV/0!</v>
      </c>
      <c r="Z266" s="48" t="str">
        <f>VLOOKUP($A266,Raw!$B$2:$DG$512,MATCH(NDPMS!Z$1,Raw!$B$1:$DG$1,0),0)</f>
        <v>0</v>
      </c>
      <c r="AA266" s="49" t="e">
        <f t="shared" si="87"/>
        <v>#DIV/0!</v>
      </c>
      <c r="AB266" s="48" t="str">
        <f>VLOOKUP($A266,Raw!$B$2:$DG$512,MATCH(NDPMS!AB$1,Raw!$B$1:$DG$1,0),0)</f>
        <v>0</v>
      </c>
      <c r="AC266" s="13"/>
      <c r="AD266" s="47" t="e">
        <f t="shared" si="88"/>
        <v>#DIV/0!</v>
      </c>
      <c r="AE266" s="47" t="e">
        <f t="shared" si="89"/>
        <v>#DIV/0!</v>
      </c>
      <c r="AF266" s="47" t="e">
        <f t="shared" si="90"/>
        <v>#DIV/0!</v>
      </c>
      <c r="AG266" s="47" t="e">
        <f t="shared" si="91"/>
        <v>#DIV/0!</v>
      </c>
      <c r="AH266" s="47" t="e">
        <f t="shared" si="92"/>
        <v>#DIV/0!</v>
      </c>
      <c r="AI266" s="47" t="e">
        <f t="shared" si="93"/>
        <v>#DIV/0!</v>
      </c>
      <c r="AJ266" s="47" t="e">
        <f t="shared" si="94"/>
        <v>#DIV/0!</v>
      </c>
    </row>
    <row r="267" spans="1:36" x14ac:dyDescent="0.3">
      <c r="A267" s="13" t="s">
        <v>4685</v>
      </c>
      <c r="B267" s="51" t="str">
        <f>VLOOKUP($A267,Raw!$B$2:$DG$512,MATCH(NDPMS!B$1,Raw!$B$1:$DG$1,0),0)</f>
        <v>0</v>
      </c>
      <c r="C267" s="52" t="e">
        <f t="shared" si="76"/>
        <v>#DIV/0!</v>
      </c>
      <c r="D267" s="51" t="str">
        <f>VLOOKUP($A267,Raw!$B$2:$DG$512,MATCH(NDPMS!D$1,Raw!$B$1:$DG$1,0),0)</f>
        <v>0</v>
      </c>
      <c r="E267" s="52" t="e">
        <f t="shared" si="77"/>
        <v>#DIV/0!</v>
      </c>
      <c r="F267" s="51" t="str">
        <f>VLOOKUP($A267,Raw!$B$2:$DG$512,MATCH(NDPMS!F$1,Raw!$B$1:$DG$1,0),0)</f>
        <v>0</v>
      </c>
      <c r="G267" s="52" t="e">
        <f t="shared" si="78"/>
        <v>#DIV/0!</v>
      </c>
      <c r="H267" s="51" t="str">
        <f>VLOOKUP($A267,Raw!$B$2:$DG$512,MATCH(NDPMS!H$1,Raw!$B$1:$DG$1,0),0)</f>
        <v>0</v>
      </c>
      <c r="I267" s="52" t="e">
        <f t="shared" si="79"/>
        <v>#DIV/0!</v>
      </c>
      <c r="J267" s="51" t="str">
        <f>VLOOKUP($A267,Raw!$B$2:$DG$512,MATCH(NDPMS!J$1,Raw!$B$1:$DG$1,0),0)</f>
        <v>0</v>
      </c>
      <c r="K267" s="52" t="e">
        <f t="shared" si="80"/>
        <v>#DIV/0!</v>
      </c>
      <c r="L267" s="51" t="str">
        <f>VLOOKUP($A267,Raw!$B$2:$DG$512,MATCH(NDPMS!L$1,Raw!$B$1:$DG$1,0),0)</f>
        <v>0</v>
      </c>
      <c r="M267" s="52" t="e">
        <f t="shared" si="81"/>
        <v>#DIV/0!</v>
      </c>
      <c r="N267" s="51" t="str">
        <f>VLOOKUP($A267,Raw!$B$2:$DG$512,MATCH(NDPMS!N$1,Raw!$B$1:$DG$1,0),0)</f>
        <v>0</v>
      </c>
      <c r="O267" s="13"/>
      <c r="P267" s="48" t="str">
        <f>VLOOKUP($A267,Raw!$B$2:$DG$512,MATCH(NDPMS!P$1,Raw!$B$1:$DG$1,0),0)</f>
        <v>0</v>
      </c>
      <c r="Q267" s="49" t="e">
        <f t="shared" si="82"/>
        <v>#DIV/0!</v>
      </c>
      <c r="R267" s="48" t="str">
        <f>VLOOKUP($A267,Raw!$B$2:$DG$512,MATCH(NDPMS!R$1,Raw!$B$1:$DG$1,0),0)</f>
        <v>0</v>
      </c>
      <c r="S267" s="49" t="e">
        <f t="shared" si="83"/>
        <v>#DIV/0!</v>
      </c>
      <c r="T267" s="48" t="str">
        <f>VLOOKUP($A267,Raw!$B$2:$DG$512,MATCH(NDPMS!T$1,Raw!$B$1:$DG$1,0),0)</f>
        <v>0</v>
      </c>
      <c r="U267" s="49" t="e">
        <f t="shared" si="84"/>
        <v>#DIV/0!</v>
      </c>
      <c r="V267" s="48" t="str">
        <f>VLOOKUP($A267,Raw!$B$2:$DG$512,MATCH(NDPMS!V$1,Raw!$B$1:$DG$1,0),0)</f>
        <v>0</v>
      </c>
      <c r="W267" s="50" t="e">
        <f t="shared" si="85"/>
        <v>#DIV/0!</v>
      </c>
      <c r="X267" s="48" t="str">
        <f>VLOOKUP($A267,Raw!$B$2:$DG$512,MATCH(NDPMS!X$1,Raw!$B$1:$DG$1,0),0)</f>
        <v>0</v>
      </c>
      <c r="Y267" s="49" t="e">
        <f t="shared" si="86"/>
        <v>#DIV/0!</v>
      </c>
      <c r="Z267" s="48" t="str">
        <f>VLOOKUP($A267,Raw!$B$2:$DG$512,MATCH(NDPMS!Z$1,Raw!$B$1:$DG$1,0),0)</f>
        <v>0</v>
      </c>
      <c r="AA267" s="49" t="e">
        <f t="shared" si="87"/>
        <v>#DIV/0!</v>
      </c>
      <c r="AB267" s="48" t="str">
        <f>VLOOKUP($A267,Raw!$B$2:$DG$512,MATCH(NDPMS!AB$1,Raw!$B$1:$DG$1,0),0)</f>
        <v>0</v>
      </c>
      <c r="AC267" s="13"/>
      <c r="AD267" s="47" t="e">
        <f t="shared" si="88"/>
        <v>#DIV/0!</v>
      </c>
      <c r="AE267" s="47" t="e">
        <f t="shared" si="89"/>
        <v>#DIV/0!</v>
      </c>
      <c r="AF267" s="47" t="e">
        <f t="shared" si="90"/>
        <v>#DIV/0!</v>
      </c>
      <c r="AG267" s="47" t="e">
        <f t="shared" si="91"/>
        <v>#DIV/0!</v>
      </c>
      <c r="AH267" s="47" t="e">
        <f t="shared" si="92"/>
        <v>#DIV/0!</v>
      </c>
      <c r="AI267" s="47" t="e">
        <f t="shared" si="93"/>
        <v>#DIV/0!</v>
      </c>
      <c r="AJ267" s="47" t="e">
        <f t="shared" si="94"/>
        <v>#DIV/0!</v>
      </c>
    </row>
    <row r="268" spans="1:36" x14ac:dyDescent="0.3">
      <c r="A268" s="13" t="s">
        <v>4705</v>
      </c>
      <c r="B268" s="51" t="str">
        <f>VLOOKUP($A268,Raw!$B$2:$DG$512,MATCH(NDPMS!B$1,Raw!$B$1:$DG$1,0),0)</f>
        <v>0</v>
      </c>
      <c r="C268" s="52" t="e">
        <f t="shared" si="76"/>
        <v>#DIV/0!</v>
      </c>
      <c r="D268" s="51" t="str">
        <f>VLOOKUP($A268,Raw!$B$2:$DG$512,MATCH(NDPMS!D$1,Raw!$B$1:$DG$1,0),0)</f>
        <v>0</v>
      </c>
      <c r="E268" s="52" t="e">
        <f t="shared" si="77"/>
        <v>#DIV/0!</v>
      </c>
      <c r="F268" s="51" t="str">
        <f>VLOOKUP($A268,Raw!$B$2:$DG$512,MATCH(NDPMS!F$1,Raw!$B$1:$DG$1,0),0)</f>
        <v>0</v>
      </c>
      <c r="G268" s="52" t="e">
        <f t="shared" si="78"/>
        <v>#DIV/0!</v>
      </c>
      <c r="H268" s="51" t="str">
        <f>VLOOKUP($A268,Raw!$B$2:$DG$512,MATCH(NDPMS!H$1,Raw!$B$1:$DG$1,0),0)</f>
        <v>0</v>
      </c>
      <c r="I268" s="52" t="e">
        <f t="shared" si="79"/>
        <v>#DIV/0!</v>
      </c>
      <c r="J268" s="51" t="str">
        <f>VLOOKUP($A268,Raw!$B$2:$DG$512,MATCH(NDPMS!J$1,Raw!$B$1:$DG$1,0),0)</f>
        <v>0</v>
      </c>
      <c r="K268" s="52" t="e">
        <f t="shared" si="80"/>
        <v>#DIV/0!</v>
      </c>
      <c r="L268" s="51" t="str">
        <f>VLOOKUP($A268,Raw!$B$2:$DG$512,MATCH(NDPMS!L$1,Raw!$B$1:$DG$1,0),0)</f>
        <v>0</v>
      </c>
      <c r="M268" s="52" t="e">
        <f t="shared" si="81"/>
        <v>#DIV/0!</v>
      </c>
      <c r="N268" s="51" t="str">
        <f>VLOOKUP($A268,Raw!$B$2:$DG$512,MATCH(NDPMS!N$1,Raw!$B$1:$DG$1,0),0)</f>
        <v>0</v>
      </c>
      <c r="O268" s="13"/>
      <c r="P268" s="48" t="str">
        <f>VLOOKUP($A268,Raw!$B$2:$DG$512,MATCH(NDPMS!P$1,Raw!$B$1:$DG$1,0),0)</f>
        <v>0</v>
      </c>
      <c r="Q268" s="49" t="e">
        <f t="shared" si="82"/>
        <v>#DIV/0!</v>
      </c>
      <c r="R268" s="48" t="str">
        <f>VLOOKUP($A268,Raw!$B$2:$DG$512,MATCH(NDPMS!R$1,Raw!$B$1:$DG$1,0),0)</f>
        <v>0</v>
      </c>
      <c r="S268" s="49" t="e">
        <f t="shared" si="83"/>
        <v>#DIV/0!</v>
      </c>
      <c r="T268" s="48" t="str">
        <f>VLOOKUP($A268,Raw!$B$2:$DG$512,MATCH(NDPMS!T$1,Raw!$B$1:$DG$1,0),0)</f>
        <v>0</v>
      </c>
      <c r="U268" s="49" t="e">
        <f t="shared" si="84"/>
        <v>#DIV/0!</v>
      </c>
      <c r="V268" s="48" t="str">
        <f>VLOOKUP($A268,Raw!$B$2:$DG$512,MATCH(NDPMS!V$1,Raw!$B$1:$DG$1,0),0)</f>
        <v>0</v>
      </c>
      <c r="W268" s="50" t="e">
        <f t="shared" si="85"/>
        <v>#DIV/0!</v>
      </c>
      <c r="X268" s="48" t="str">
        <f>VLOOKUP($A268,Raw!$B$2:$DG$512,MATCH(NDPMS!X$1,Raw!$B$1:$DG$1,0),0)</f>
        <v>0</v>
      </c>
      <c r="Y268" s="49" t="e">
        <f t="shared" si="86"/>
        <v>#DIV/0!</v>
      </c>
      <c r="Z268" s="48" t="str">
        <f>VLOOKUP($A268,Raw!$B$2:$DG$512,MATCH(NDPMS!Z$1,Raw!$B$1:$DG$1,0),0)</f>
        <v>0</v>
      </c>
      <c r="AA268" s="49" t="e">
        <f t="shared" si="87"/>
        <v>#DIV/0!</v>
      </c>
      <c r="AB268" s="48" t="str">
        <f>VLOOKUP($A268,Raw!$B$2:$DG$512,MATCH(NDPMS!AB$1,Raw!$B$1:$DG$1,0),0)</f>
        <v>0</v>
      </c>
      <c r="AC268" s="13"/>
      <c r="AD268" s="47" t="e">
        <f t="shared" si="88"/>
        <v>#DIV/0!</v>
      </c>
      <c r="AE268" s="47" t="e">
        <f t="shared" si="89"/>
        <v>#DIV/0!</v>
      </c>
      <c r="AF268" s="47" t="e">
        <f t="shared" si="90"/>
        <v>#DIV/0!</v>
      </c>
      <c r="AG268" s="47" t="e">
        <f t="shared" si="91"/>
        <v>#DIV/0!</v>
      </c>
      <c r="AH268" s="47" t="e">
        <f t="shared" si="92"/>
        <v>#DIV/0!</v>
      </c>
      <c r="AI268" s="47" t="e">
        <f t="shared" si="93"/>
        <v>#DIV/0!</v>
      </c>
      <c r="AJ268" s="47" t="e">
        <f t="shared" si="94"/>
        <v>#DIV/0!</v>
      </c>
    </row>
    <row r="269" spans="1:36" x14ac:dyDescent="0.3">
      <c r="A269" s="13" t="s">
        <v>4714</v>
      </c>
      <c r="B269" s="51" t="str">
        <f>VLOOKUP($A269,Raw!$B$2:$DG$512,MATCH(NDPMS!B$1,Raw!$B$1:$DG$1,0),0)</f>
        <v>0</v>
      </c>
      <c r="C269" s="52" t="e">
        <f t="shared" si="76"/>
        <v>#DIV/0!</v>
      </c>
      <c r="D269" s="51" t="str">
        <f>VLOOKUP($A269,Raw!$B$2:$DG$512,MATCH(NDPMS!D$1,Raw!$B$1:$DG$1,0),0)</f>
        <v>0</v>
      </c>
      <c r="E269" s="52" t="e">
        <f t="shared" si="77"/>
        <v>#DIV/0!</v>
      </c>
      <c r="F269" s="51" t="str">
        <f>VLOOKUP($A269,Raw!$B$2:$DG$512,MATCH(NDPMS!F$1,Raw!$B$1:$DG$1,0),0)</f>
        <v>0</v>
      </c>
      <c r="G269" s="52" t="e">
        <f t="shared" si="78"/>
        <v>#DIV/0!</v>
      </c>
      <c r="H269" s="51" t="str">
        <f>VLOOKUP($A269,Raw!$B$2:$DG$512,MATCH(NDPMS!H$1,Raw!$B$1:$DG$1,0),0)</f>
        <v>0</v>
      </c>
      <c r="I269" s="52" t="e">
        <f t="shared" si="79"/>
        <v>#DIV/0!</v>
      </c>
      <c r="J269" s="51" t="str">
        <f>VLOOKUP($A269,Raw!$B$2:$DG$512,MATCH(NDPMS!J$1,Raw!$B$1:$DG$1,0),0)</f>
        <v>0</v>
      </c>
      <c r="K269" s="52" t="e">
        <f t="shared" si="80"/>
        <v>#DIV/0!</v>
      </c>
      <c r="L269" s="51" t="str">
        <f>VLOOKUP($A269,Raw!$B$2:$DG$512,MATCH(NDPMS!L$1,Raw!$B$1:$DG$1,0),0)</f>
        <v>0</v>
      </c>
      <c r="M269" s="52" t="e">
        <f t="shared" si="81"/>
        <v>#DIV/0!</v>
      </c>
      <c r="N269" s="51" t="str">
        <f>VLOOKUP($A269,Raw!$B$2:$DG$512,MATCH(NDPMS!N$1,Raw!$B$1:$DG$1,0),0)</f>
        <v>0</v>
      </c>
      <c r="O269" s="13"/>
      <c r="P269" s="48" t="str">
        <f>VLOOKUP($A269,Raw!$B$2:$DG$512,MATCH(NDPMS!P$1,Raw!$B$1:$DG$1,0),0)</f>
        <v>0</v>
      </c>
      <c r="Q269" s="49" t="e">
        <f t="shared" si="82"/>
        <v>#DIV/0!</v>
      </c>
      <c r="R269" s="48" t="str">
        <f>VLOOKUP($A269,Raw!$B$2:$DG$512,MATCH(NDPMS!R$1,Raw!$B$1:$DG$1,0),0)</f>
        <v>0</v>
      </c>
      <c r="S269" s="49" t="e">
        <f t="shared" si="83"/>
        <v>#DIV/0!</v>
      </c>
      <c r="T269" s="48" t="str">
        <f>VLOOKUP($A269,Raw!$B$2:$DG$512,MATCH(NDPMS!T$1,Raw!$B$1:$DG$1,0),0)</f>
        <v>0</v>
      </c>
      <c r="U269" s="49" t="e">
        <f t="shared" si="84"/>
        <v>#DIV/0!</v>
      </c>
      <c r="V269" s="48" t="str">
        <f>VLOOKUP($A269,Raw!$B$2:$DG$512,MATCH(NDPMS!V$1,Raw!$B$1:$DG$1,0),0)</f>
        <v>0</v>
      </c>
      <c r="W269" s="50" t="e">
        <f t="shared" si="85"/>
        <v>#DIV/0!</v>
      </c>
      <c r="X269" s="48" t="str">
        <f>VLOOKUP($A269,Raw!$B$2:$DG$512,MATCH(NDPMS!X$1,Raw!$B$1:$DG$1,0),0)</f>
        <v>0</v>
      </c>
      <c r="Y269" s="49" t="e">
        <f t="shared" si="86"/>
        <v>#DIV/0!</v>
      </c>
      <c r="Z269" s="48" t="str">
        <f>VLOOKUP($A269,Raw!$B$2:$DG$512,MATCH(NDPMS!Z$1,Raw!$B$1:$DG$1,0),0)</f>
        <v>0</v>
      </c>
      <c r="AA269" s="49" t="e">
        <f t="shared" si="87"/>
        <v>#DIV/0!</v>
      </c>
      <c r="AB269" s="48" t="str">
        <f>VLOOKUP($A269,Raw!$B$2:$DG$512,MATCH(NDPMS!AB$1,Raw!$B$1:$DG$1,0),0)</f>
        <v>0</v>
      </c>
      <c r="AC269" s="13"/>
      <c r="AD269" s="47" t="e">
        <f t="shared" si="88"/>
        <v>#DIV/0!</v>
      </c>
      <c r="AE269" s="47" t="e">
        <f t="shared" si="89"/>
        <v>#DIV/0!</v>
      </c>
      <c r="AF269" s="47" t="e">
        <f t="shared" si="90"/>
        <v>#DIV/0!</v>
      </c>
      <c r="AG269" s="47" t="e">
        <f t="shared" si="91"/>
        <v>#DIV/0!</v>
      </c>
      <c r="AH269" s="47" t="e">
        <f t="shared" si="92"/>
        <v>#DIV/0!</v>
      </c>
      <c r="AI269" s="47" t="e">
        <f t="shared" si="93"/>
        <v>#DIV/0!</v>
      </c>
      <c r="AJ269" s="47" t="e">
        <f t="shared" si="94"/>
        <v>#DIV/0!</v>
      </c>
    </row>
    <row r="270" spans="1:36" x14ac:dyDescent="0.3">
      <c r="A270" s="13" t="s">
        <v>4731</v>
      </c>
      <c r="B270" s="51" t="str">
        <f>VLOOKUP($A270,Raw!$B$2:$DG$512,MATCH(NDPMS!B$1,Raw!$B$1:$DG$1,0),0)</f>
        <v>0</v>
      </c>
      <c r="C270" s="52" t="e">
        <f t="shared" si="76"/>
        <v>#DIV/0!</v>
      </c>
      <c r="D270" s="51" t="str">
        <f>VLOOKUP($A270,Raw!$B$2:$DG$512,MATCH(NDPMS!D$1,Raw!$B$1:$DG$1,0),0)</f>
        <v>0</v>
      </c>
      <c r="E270" s="52" t="e">
        <f t="shared" si="77"/>
        <v>#DIV/0!</v>
      </c>
      <c r="F270" s="51" t="str">
        <f>VLOOKUP($A270,Raw!$B$2:$DG$512,MATCH(NDPMS!F$1,Raw!$B$1:$DG$1,0),0)</f>
        <v>0</v>
      </c>
      <c r="G270" s="52" t="e">
        <f t="shared" si="78"/>
        <v>#DIV/0!</v>
      </c>
      <c r="H270" s="51" t="str">
        <f>VLOOKUP($A270,Raw!$B$2:$DG$512,MATCH(NDPMS!H$1,Raw!$B$1:$DG$1,0),0)</f>
        <v>0</v>
      </c>
      <c r="I270" s="52" t="e">
        <f t="shared" si="79"/>
        <v>#DIV/0!</v>
      </c>
      <c r="J270" s="51" t="str">
        <f>VLOOKUP($A270,Raw!$B$2:$DG$512,MATCH(NDPMS!J$1,Raw!$B$1:$DG$1,0),0)</f>
        <v>0</v>
      </c>
      <c r="K270" s="52" t="e">
        <f t="shared" si="80"/>
        <v>#DIV/0!</v>
      </c>
      <c r="L270" s="51" t="str">
        <f>VLOOKUP($A270,Raw!$B$2:$DG$512,MATCH(NDPMS!L$1,Raw!$B$1:$DG$1,0),0)</f>
        <v>0</v>
      </c>
      <c r="M270" s="52" t="e">
        <f t="shared" si="81"/>
        <v>#DIV/0!</v>
      </c>
      <c r="N270" s="51" t="str">
        <f>VLOOKUP($A270,Raw!$B$2:$DG$512,MATCH(NDPMS!N$1,Raw!$B$1:$DG$1,0),0)</f>
        <v>0</v>
      </c>
      <c r="O270" s="13"/>
      <c r="P270" s="48" t="str">
        <f>VLOOKUP($A270,Raw!$B$2:$DG$512,MATCH(NDPMS!P$1,Raw!$B$1:$DG$1,0),0)</f>
        <v>0</v>
      </c>
      <c r="Q270" s="49" t="e">
        <f t="shared" si="82"/>
        <v>#DIV/0!</v>
      </c>
      <c r="R270" s="48" t="str">
        <f>VLOOKUP($A270,Raw!$B$2:$DG$512,MATCH(NDPMS!R$1,Raw!$B$1:$DG$1,0),0)</f>
        <v>0</v>
      </c>
      <c r="S270" s="49" t="e">
        <f t="shared" si="83"/>
        <v>#DIV/0!</v>
      </c>
      <c r="T270" s="48" t="str">
        <f>VLOOKUP($A270,Raw!$B$2:$DG$512,MATCH(NDPMS!T$1,Raw!$B$1:$DG$1,0),0)</f>
        <v>0</v>
      </c>
      <c r="U270" s="49" t="e">
        <f t="shared" si="84"/>
        <v>#DIV/0!</v>
      </c>
      <c r="V270" s="48" t="str">
        <f>VLOOKUP($A270,Raw!$B$2:$DG$512,MATCH(NDPMS!V$1,Raw!$B$1:$DG$1,0),0)</f>
        <v>0</v>
      </c>
      <c r="W270" s="50" t="e">
        <f t="shared" si="85"/>
        <v>#DIV/0!</v>
      </c>
      <c r="X270" s="48" t="str">
        <f>VLOOKUP($A270,Raw!$B$2:$DG$512,MATCH(NDPMS!X$1,Raw!$B$1:$DG$1,0),0)</f>
        <v>0</v>
      </c>
      <c r="Y270" s="49" t="e">
        <f t="shared" si="86"/>
        <v>#DIV/0!</v>
      </c>
      <c r="Z270" s="48" t="str">
        <f>VLOOKUP($A270,Raw!$B$2:$DG$512,MATCH(NDPMS!Z$1,Raw!$B$1:$DG$1,0),0)</f>
        <v>0</v>
      </c>
      <c r="AA270" s="49" t="e">
        <f t="shared" si="87"/>
        <v>#DIV/0!</v>
      </c>
      <c r="AB270" s="48" t="str">
        <f>VLOOKUP($A270,Raw!$B$2:$DG$512,MATCH(NDPMS!AB$1,Raw!$B$1:$DG$1,0),0)</f>
        <v>0</v>
      </c>
      <c r="AC270" s="13"/>
      <c r="AD270" s="47" t="e">
        <f t="shared" si="88"/>
        <v>#DIV/0!</v>
      </c>
      <c r="AE270" s="47" t="e">
        <f t="shared" si="89"/>
        <v>#DIV/0!</v>
      </c>
      <c r="AF270" s="47" t="e">
        <f t="shared" si="90"/>
        <v>#DIV/0!</v>
      </c>
      <c r="AG270" s="47" t="e">
        <f t="shared" si="91"/>
        <v>#DIV/0!</v>
      </c>
      <c r="AH270" s="47" t="e">
        <f t="shared" si="92"/>
        <v>#DIV/0!</v>
      </c>
      <c r="AI270" s="47" t="e">
        <f t="shared" si="93"/>
        <v>#DIV/0!</v>
      </c>
      <c r="AJ270" s="47" t="e">
        <f t="shared" si="94"/>
        <v>#DIV/0!</v>
      </c>
    </row>
    <row r="271" spans="1:36" x14ac:dyDescent="0.3">
      <c r="A271" s="13" t="s">
        <v>4741</v>
      </c>
      <c r="B271" s="51" t="str">
        <f>VLOOKUP($A271,Raw!$B$2:$DG$512,MATCH(NDPMS!B$1,Raw!$B$1:$DG$1,0),0)</f>
        <v>0</v>
      </c>
      <c r="C271" s="52" t="e">
        <f t="shared" si="76"/>
        <v>#DIV/0!</v>
      </c>
      <c r="D271" s="51" t="str">
        <f>VLOOKUP($A271,Raw!$B$2:$DG$512,MATCH(NDPMS!D$1,Raw!$B$1:$DG$1,0),0)</f>
        <v>0</v>
      </c>
      <c r="E271" s="52" t="e">
        <f t="shared" si="77"/>
        <v>#DIV/0!</v>
      </c>
      <c r="F271" s="51" t="str">
        <f>VLOOKUP($A271,Raw!$B$2:$DG$512,MATCH(NDPMS!F$1,Raw!$B$1:$DG$1,0),0)</f>
        <v>0</v>
      </c>
      <c r="G271" s="52" t="e">
        <f t="shared" si="78"/>
        <v>#DIV/0!</v>
      </c>
      <c r="H271" s="51" t="str">
        <f>VLOOKUP($A271,Raw!$B$2:$DG$512,MATCH(NDPMS!H$1,Raw!$B$1:$DG$1,0),0)</f>
        <v>0</v>
      </c>
      <c r="I271" s="52" t="e">
        <f t="shared" si="79"/>
        <v>#DIV/0!</v>
      </c>
      <c r="J271" s="51" t="str">
        <f>VLOOKUP($A271,Raw!$B$2:$DG$512,MATCH(NDPMS!J$1,Raw!$B$1:$DG$1,0),0)</f>
        <v>0</v>
      </c>
      <c r="K271" s="52" t="e">
        <f t="shared" si="80"/>
        <v>#DIV/0!</v>
      </c>
      <c r="L271" s="51" t="str">
        <f>VLOOKUP($A271,Raw!$B$2:$DG$512,MATCH(NDPMS!L$1,Raw!$B$1:$DG$1,0),0)</f>
        <v>0</v>
      </c>
      <c r="M271" s="52" t="e">
        <f t="shared" si="81"/>
        <v>#DIV/0!</v>
      </c>
      <c r="N271" s="51" t="str">
        <f>VLOOKUP($A271,Raw!$B$2:$DG$512,MATCH(NDPMS!N$1,Raw!$B$1:$DG$1,0),0)</f>
        <v>0</v>
      </c>
      <c r="O271" s="13"/>
      <c r="P271" s="48" t="str">
        <f>VLOOKUP($A271,Raw!$B$2:$DG$512,MATCH(NDPMS!P$1,Raw!$B$1:$DG$1,0),0)</f>
        <v>0</v>
      </c>
      <c r="Q271" s="49" t="e">
        <f t="shared" si="82"/>
        <v>#DIV/0!</v>
      </c>
      <c r="R271" s="48" t="str">
        <f>VLOOKUP($A271,Raw!$B$2:$DG$512,MATCH(NDPMS!R$1,Raw!$B$1:$DG$1,0),0)</f>
        <v>0</v>
      </c>
      <c r="S271" s="49" t="e">
        <f t="shared" si="83"/>
        <v>#DIV/0!</v>
      </c>
      <c r="T271" s="48" t="str">
        <f>VLOOKUP($A271,Raw!$B$2:$DG$512,MATCH(NDPMS!T$1,Raw!$B$1:$DG$1,0),0)</f>
        <v>0</v>
      </c>
      <c r="U271" s="49" t="e">
        <f t="shared" si="84"/>
        <v>#DIV/0!</v>
      </c>
      <c r="V271" s="48" t="str">
        <f>VLOOKUP($A271,Raw!$B$2:$DG$512,MATCH(NDPMS!V$1,Raw!$B$1:$DG$1,0),0)</f>
        <v>0</v>
      </c>
      <c r="W271" s="50" t="e">
        <f t="shared" si="85"/>
        <v>#DIV/0!</v>
      </c>
      <c r="X271" s="48" t="str">
        <f>VLOOKUP($A271,Raw!$B$2:$DG$512,MATCH(NDPMS!X$1,Raw!$B$1:$DG$1,0),0)</f>
        <v>0</v>
      </c>
      <c r="Y271" s="49" t="e">
        <f t="shared" si="86"/>
        <v>#DIV/0!</v>
      </c>
      <c r="Z271" s="48" t="str">
        <f>VLOOKUP($A271,Raw!$B$2:$DG$512,MATCH(NDPMS!Z$1,Raw!$B$1:$DG$1,0),0)</f>
        <v>0</v>
      </c>
      <c r="AA271" s="49" t="e">
        <f t="shared" si="87"/>
        <v>#DIV/0!</v>
      </c>
      <c r="AB271" s="48" t="str">
        <f>VLOOKUP($A271,Raw!$B$2:$DG$512,MATCH(NDPMS!AB$1,Raw!$B$1:$DG$1,0),0)</f>
        <v>0</v>
      </c>
      <c r="AC271" s="13"/>
      <c r="AD271" s="47" t="e">
        <f t="shared" si="88"/>
        <v>#DIV/0!</v>
      </c>
      <c r="AE271" s="47" t="e">
        <f t="shared" si="89"/>
        <v>#DIV/0!</v>
      </c>
      <c r="AF271" s="47" t="e">
        <f t="shared" si="90"/>
        <v>#DIV/0!</v>
      </c>
      <c r="AG271" s="47" t="e">
        <f t="shared" si="91"/>
        <v>#DIV/0!</v>
      </c>
      <c r="AH271" s="47" t="e">
        <f t="shared" si="92"/>
        <v>#DIV/0!</v>
      </c>
      <c r="AI271" s="47" t="e">
        <f t="shared" si="93"/>
        <v>#DIV/0!</v>
      </c>
      <c r="AJ271" s="47" t="e">
        <f t="shared" si="94"/>
        <v>#DIV/0!</v>
      </c>
    </row>
    <row r="272" spans="1:36" x14ac:dyDescent="0.3">
      <c r="A272" s="13" t="s">
        <v>4758</v>
      </c>
      <c r="B272" s="51" t="str">
        <f>VLOOKUP($A272,Raw!$B$2:$DG$512,MATCH(NDPMS!B$1,Raw!$B$1:$DG$1,0),0)</f>
        <v>0</v>
      </c>
      <c r="C272" s="52">
        <f t="shared" si="76"/>
        <v>0</v>
      </c>
      <c r="D272" s="51" t="str">
        <f>VLOOKUP($A272,Raw!$B$2:$DG$512,MATCH(NDPMS!D$1,Raw!$B$1:$DG$1,0),0)</f>
        <v>0</v>
      </c>
      <c r="E272" s="52">
        <f t="shared" si="77"/>
        <v>0</v>
      </c>
      <c r="F272" s="51" t="str">
        <f>VLOOKUP($A272,Raw!$B$2:$DG$512,MATCH(NDPMS!F$1,Raw!$B$1:$DG$1,0),0)</f>
        <v>1</v>
      </c>
      <c r="G272" s="52">
        <f t="shared" si="78"/>
        <v>0.25</v>
      </c>
      <c r="H272" s="51" t="str">
        <f>VLOOKUP($A272,Raw!$B$2:$DG$512,MATCH(NDPMS!H$1,Raw!$B$1:$DG$1,0),0)</f>
        <v>3</v>
      </c>
      <c r="I272" s="52">
        <f t="shared" si="79"/>
        <v>0.75</v>
      </c>
      <c r="J272" s="51" t="str">
        <f>VLOOKUP($A272,Raw!$B$2:$DG$512,MATCH(NDPMS!J$1,Raw!$B$1:$DG$1,0),0)</f>
        <v>0</v>
      </c>
      <c r="K272" s="52">
        <f t="shared" si="80"/>
        <v>0</v>
      </c>
      <c r="L272" s="51" t="str">
        <f>VLOOKUP($A272,Raw!$B$2:$DG$512,MATCH(NDPMS!L$1,Raw!$B$1:$DG$1,0),0)</f>
        <v>0</v>
      </c>
      <c r="M272" s="52">
        <f t="shared" si="81"/>
        <v>0</v>
      </c>
      <c r="N272" s="51" t="str">
        <f>VLOOKUP($A272,Raw!$B$2:$DG$512,MATCH(NDPMS!N$1,Raw!$B$1:$DG$1,0),0)</f>
        <v>4</v>
      </c>
      <c r="O272" s="13"/>
      <c r="P272" s="48" t="str">
        <f>VLOOKUP($A272,Raw!$B$2:$DG$512,MATCH(NDPMS!P$1,Raw!$B$1:$DG$1,0),0)</f>
        <v>0</v>
      </c>
      <c r="Q272" s="49">
        <f t="shared" si="82"/>
        <v>0</v>
      </c>
      <c r="R272" s="48" t="str">
        <f>VLOOKUP($A272,Raw!$B$2:$DG$512,MATCH(NDPMS!R$1,Raw!$B$1:$DG$1,0),0)</f>
        <v>0</v>
      </c>
      <c r="S272" s="49">
        <f t="shared" si="83"/>
        <v>0</v>
      </c>
      <c r="T272" s="48" t="str">
        <f>VLOOKUP($A272,Raw!$B$2:$DG$512,MATCH(NDPMS!T$1,Raw!$B$1:$DG$1,0),0)</f>
        <v>15.19</v>
      </c>
      <c r="U272" s="49">
        <f t="shared" si="84"/>
        <v>0.47557921102066369</v>
      </c>
      <c r="V272" s="48" t="str">
        <f>VLOOKUP($A272,Raw!$B$2:$DG$512,MATCH(NDPMS!V$1,Raw!$B$1:$DG$1,0),0)</f>
        <v>16.75</v>
      </c>
      <c r="W272" s="50">
        <f t="shared" si="85"/>
        <v>0.52442078897933619</v>
      </c>
      <c r="X272" s="48" t="str">
        <f>VLOOKUP($A272,Raw!$B$2:$DG$512,MATCH(NDPMS!X$1,Raw!$B$1:$DG$1,0),0)</f>
        <v>0</v>
      </c>
      <c r="Y272" s="49">
        <f t="shared" si="86"/>
        <v>0</v>
      </c>
      <c r="Z272" s="48" t="str">
        <f>VLOOKUP($A272,Raw!$B$2:$DG$512,MATCH(NDPMS!Z$1,Raw!$B$1:$DG$1,0),0)</f>
        <v>0</v>
      </c>
      <c r="AA272" s="49">
        <f t="shared" si="87"/>
        <v>0</v>
      </c>
      <c r="AB272" s="48" t="str">
        <f>VLOOKUP($A272,Raw!$B$2:$DG$512,MATCH(NDPMS!AB$1,Raw!$B$1:$DG$1,0),0)</f>
        <v>31.94</v>
      </c>
      <c r="AC272" s="13"/>
      <c r="AD272" s="47" t="e">
        <f t="shared" si="88"/>
        <v>#DIV/0!</v>
      </c>
      <c r="AE272" s="47" t="e">
        <f t="shared" si="89"/>
        <v>#DIV/0!</v>
      </c>
      <c r="AF272" s="47">
        <f t="shared" si="90"/>
        <v>15.19</v>
      </c>
      <c r="AG272" s="47">
        <f t="shared" si="91"/>
        <v>5.583333333333333</v>
      </c>
      <c r="AH272" s="47" t="e">
        <f t="shared" si="92"/>
        <v>#DIV/0!</v>
      </c>
      <c r="AI272" s="47" t="e">
        <f t="shared" si="93"/>
        <v>#DIV/0!</v>
      </c>
      <c r="AJ272" s="47">
        <f t="shared" si="94"/>
        <v>7.9850000000000003</v>
      </c>
    </row>
    <row r="273" spans="1:36" x14ac:dyDescent="0.3">
      <c r="A273" s="13" t="s">
        <v>4775</v>
      </c>
      <c r="B273" s="51" t="str">
        <f>VLOOKUP($A273,Raw!$B$2:$DG$512,MATCH(NDPMS!B$1,Raw!$B$1:$DG$1,0),0)</f>
        <v>0</v>
      </c>
      <c r="C273" s="52" t="e">
        <f t="shared" si="76"/>
        <v>#DIV/0!</v>
      </c>
      <c r="D273" s="51" t="str">
        <f>VLOOKUP($A273,Raw!$B$2:$DG$512,MATCH(NDPMS!D$1,Raw!$B$1:$DG$1,0),0)</f>
        <v>0</v>
      </c>
      <c r="E273" s="52" t="e">
        <f t="shared" si="77"/>
        <v>#DIV/0!</v>
      </c>
      <c r="F273" s="51" t="str">
        <f>VLOOKUP($A273,Raw!$B$2:$DG$512,MATCH(NDPMS!F$1,Raw!$B$1:$DG$1,0),0)</f>
        <v>0</v>
      </c>
      <c r="G273" s="52" t="e">
        <f t="shared" si="78"/>
        <v>#DIV/0!</v>
      </c>
      <c r="H273" s="51" t="str">
        <f>VLOOKUP($A273,Raw!$B$2:$DG$512,MATCH(NDPMS!H$1,Raw!$B$1:$DG$1,0),0)</f>
        <v>0</v>
      </c>
      <c r="I273" s="52" t="e">
        <f t="shared" si="79"/>
        <v>#DIV/0!</v>
      </c>
      <c r="J273" s="51" t="str">
        <f>VLOOKUP($A273,Raw!$B$2:$DG$512,MATCH(NDPMS!J$1,Raw!$B$1:$DG$1,0),0)</f>
        <v>0</v>
      </c>
      <c r="K273" s="52" t="e">
        <f t="shared" si="80"/>
        <v>#DIV/0!</v>
      </c>
      <c r="L273" s="51" t="str">
        <f>VLOOKUP($A273,Raw!$B$2:$DG$512,MATCH(NDPMS!L$1,Raw!$B$1:$DG$1,0),0)</f>
        <v>0</v>
      </c>
      <c r="M273" s="52" t="e">
        <f t="shared" si="81"/>
        <v>#DIV/0!</v>
      </c>
      <c r="N273" s="51" t="str">
        <f>VLOOKUP($A273,Raw!$B$2:$DG$512,MATCH(NDPMS!N$1,Raw!$B$1:$DG$1,0),0)</f>
        <v>0</v>
      </c>
      <c r="O273" s="13"/>
      <c r="P273" s="48" t="str">
        <f>VLOOKUP($A273,Raw!$B$2:$DG$512,MATCH(NDPMS!P$1,Raw!$B$1:$DG$1,0),0)</f>
        <v>0</v>
      </c>
      <c r="Q273" s="49" t="e">
        <f t="shared" si="82"/>
        <v>#DIV/0!</v>
      </c>
      <c r="R273" s="48" t="str">
        <f>VLOOKUP($A273,Raw!$B$2:$DG$512,MATCH(NDPMS!R$1,Raw!$B$1:$DG$1,0),0)</f>
        <v>0</v>
      </c>
      <c r="S273" s="49" t="e">
        <f t="shared" si="83"/>
        <v>#DIV/0!</v>
      </c>
      <c r="T273" s="48" t="str">
        <f>VLOOKUP($A273,Raw!$B$2:$DG$512,MATCH(NDPMS!T$1,Raw!$B$1:$DG$1,0),0)</f>
        <v>0</v>
      </c>
      <c r="U273" s="49" t="e">
        <f t="shared" si="84"/>
        <v>#DIV/0!</v>
      </c>
      <c r="V273" s="48" t="str">
        <f>VLOOKUP($A273,Raw!$B$2:$DG$512,MATCH(NDPMS!V$1,Raw!$B$1:$DG$1,0),0)</f>
        <v>0</v>
      </c>
      <c r="W273" s="50" t="e">
        <f t="shared" si="85"/>
        <v>#DIV/0!</v>
      </c>
      <c r="X273" s="48" t="str">
        <f>VLOOKUP($A273,Raw!$B$2:$DG$512,MATCH(NDPMS!X$1,Raw!$B$1:$DG$1,0),0)</f>
        <v>0</v>
      </c>
      <c r="Y273" s="49" t="e">
        <f t="shared" si="86"/>
        <v>#DIV/0!</v>
      </c>
      <c r="Z273" s="48" t="str">
        <f>VLOOKUP($A273,Raw!$B$2:$DG$512,MATCH(NDPMS!Z$1,Raw!$B$1:$DG$1,0),0)</f>
        <v>0</v>
      </c>
      <c r="AA273" s="49" t="e">
        <f t="shared" si="87"/>
        <v>#DIV/0!</v>
      </c>
      <c r="AB273" s="48" t="str">
        <f>VLOOKUP($A273,Raw!$B$2:$DG$512,MATCH(NDPMS!AB$1,Raw!$B$1:$DG$1,0),0)</f>
        <v>0</v>
      </c>
      <c r="AC273" s="13"/>
      <c r="AD273" s="47" t="e">
        <f t="shared" si="88"/>
        <v>#DIV/0!</v>
      </c>
      <c r="AE273" s="47" t="e">
        <f t="shared" si="89"/>
        <v>#DIV/0!</v>
      </c>
      <c r="AF273" s="47" t="e">
        <f t="shared" si="90"/>
        <v>#DIV/0!</v>
      </c>
      <c r="AG273" s="47" t="e">
        <f t="shared" si="91"/>
        <v>#DIV/0!</v>
      </c>
      <c r="AH273" s="47" t="e">
        <f t="shared" si="92"/>
        <v>#DIV/0!</v>
      </c>
      <c r="AI273" s="47" t="e">
        <f t="shared" si="93"/>
        <v>#DIV/0!</v>
      </c>
      <c r="AJ273" s="47" t="e">
        <f t="shared" si="94"/>
        <v>#DIV/0!</v>
      </c>
    </row>
    <row r="274" spans="1:36" x14ac:dyDescent="0.3">
      <c r="A274" s="13" t="s">
        <v>4783</v>
      </c>
      <c r="B274" s="51" t="str">
        <f>VLOOKUP($A274,Raw!$B$2:$DG$512,MATCH(NDPMS!B$1,Raw!$B$1:$DG$1,0),0)</f>
        <v>0</v>
      </c>
      <c r="C274" s="52" t="e">
        <f t="shared" si="76"/>
        <v>#DIV/0!</v>
      </c>
      <c r="D274" s="51" t="str">
        <f>VLOOKUP($A274,Raw!$B$2:$DG$512,MATCH(NDPMS!D$1,Raw!$B$1:$DG$1,0),0)</f>
        <v>0</v>
      </c>
      <c r="E274" s="52" t="e">
        <f t="shared" si="77"/>
        <v>#DIV/0!</v>
      </c>
      <c r="F274" s="51" t="str">
        <f>VLOOKUP($A274,Raw!$B$2:$DG$512,MATCH(NDPMS!F$1,Raw!$B$1:$DG$1,0),0)</f>
        <v>0</v>
      </c>
      <c r="G274" s="52" t="e">
        <f t="shared" si="78"/>
        <v>#DIV/0!</v>
      </c>
      <c r="H274" s="51" t="str">
        <f>VLOOKUP($A274,Raw!$B$2:$DG$512,MATCH(NDPMS!H$1,Raw!$B$1:$DG$1,0),0)</f>
        <v>0</v>
      </c>
      <c r="I274" s="52" t="e">
        <f t="shared" si="79"/>
        <v>#DIV/0!</v>
      </c>
      <c r="J274" s="51" t="str">
        <f>VLOOKUP($A274,Raw!$B$2:$DG$512,MATCH(NDPMS!J$1,Raw!$B$1:$DG$1,0),0)</f>
        <v>0</v>
      </c>
      <c r="K274" s="52" t="e">
        <f t="shared" si="80"/>
        <v>#DIV/0!</v>
      </c>
      <c r="L274" s="51" t="str">
        <f>VLOOKUP($A274,Raw!$B$2:$DG$512,MATCH(NDPMS!L$1,Raw!$B$1:$DG$1,0),0)</f>
        <v>0</v>
      </c>
      <c r="M274" s="52" t="e">
        <f t="shared" si="81"/>
        <v>#DIV/0!</v>
      </c>
      <c r="N274" s="51" t="str">
        <f>VLOOKUP($A274,Raw!$B$2:$DG$512,MATCH(NDPMS!N$1,Raw!$B$1:$DG$1,0),0)</f>
        <v>0</v>
      </c>
      <c r="O274" s="13"/>
      <c r="P274" s="48" t="str">
        <f>VLOOKUP($A274,Raw!$B$2:$DG$512,MATCH(NDPMS!P$1,Raw!$B$1:$DG$1,0),0)</f>
        <v>0</v>
      </c>
      <c r="Q274" s="49" t="e">
        <f t="shared" si="82"/>
        <v>#DIV/0!</v>
      </c>
      <c r="R274" s="48" t="str">
        <f>VLOOKUP($A274,Raw!$B$2:$DG$512,MATCH(NDPMS!R$1,Raw!$B$1:$DG$1,0),0)</f>
        <v>0</v>
      </c>
      <c r="S274" s="49" t="e">
        <f t="shared" si="83"/>
        <v>#DIV/0!</v>
      </c>
      <c r="T274" s="48" t="str">
        <f>VLOOKUP($A274,Raw!$B$2:$DG$512,MATCH(NDPMS!T$1,Raw!$B$1:$DG$1,0),0)</f>
        <v>0</v>
      </c>
      <c r="U274" s="49" t="e">
        <f t="shared" si="84"/>
        <v>#DIV/0!</v>
      </c>
      <c r="V274" s="48" t="str">
        <f>VLOOKUP($A274,Raw!$B$2:$DG$512,MATCH(NDPMS!V$1,Raw!$B$1:$DG$1,0),0)</f>
        <v>0</v>
      </c>
      <c r="W274" s="50" t="e">
        <f t="shared" si="85"/>
        <v>#DIV/0!</v>
      </c>
      <c r="X274" s="48" t="str">
        <f>VLOOKUP($A274,Raw!$B$2:$DG$512,MATCH(NDPMS!X$1,Raw!$B$1:$DG$1,0),0)</f>
        <v>0</v>
      </c>
      <c r="Y274" s="49" t="e">
        <f t="shared" si="86"/>
        <v>#DIV/0!</v>
      </c>
      <c r="Z274" s="48" t="str">
        <f>VLOOKUP($A274,Raw!$B$2:$DG$512,MATCH(NDPMS!Z$1,Raw!$B$1:$DG$1,0),0)</f>
        <v>0</v>
      </c>
      <c r="AA274" s="49" t="e">
        <f t="shared" si="87"/>
        <v>#DIV/0!</v>
      </c>
      <c r="AB274" s="48" t="str">
        <f>VLOOKUP($A274,Raw!$B$2:$DG$512,MATCH(NDPMS!AB$1,Raw!$B$1:$DG$1,0),0)</f>
        <v>0</v>
      </c>
      <c r="AC274" s="13"/>
      <c r="AD274" s="47" t="e">
        <f t="shared" si="88"/>
        <v>#DIV/0!</v>
      </c>
      <c r="AE274" s="47" t="e">
        <f t="shared" si="89"/>
        <v>#DIV/0!</v>
      </c>
      <c r="AF274" s="47" t="e">
        <f t="shared" si="90"/>
        <v>#DIV/0!</v>
      </c>
      <c r="AG274" s="47" t="e">
        <f t="shared" si="91"/>
        <v>#DIV/0!</v>
      </c>
      <c r="AH274" s="47" t="e">
        <f t="shared" si="92"/>
        <v>#DIV/0!</v>
      </c>
      <c r="AI274" s="47" t="e">
        <f t="shared" si="93"/>
        <v>#DIV/0!</v>
      </c>
      <c r="AJ274" s="47" t="e">
        <f t="shared" si="94"/>
        <v>#DIV/0!</v>
      </c>
    </row>
    <row r="275" spans="1:36" x14ac:dyDescent="0.3">
      <c r="A275" s="13" t="s">
        <v>4792</v>
      </c>
      <c r="B275" s="51" t="str">
        <f>VLOOKUP($A275,Raw!$B$2:$DG$512,MATCH(NDPMS!B$1,Raw!$B$1:$DG$1,0),0)</f>
        <v>0</v>
      </c>
      <c r="C275" s="52">
        <f t="shared" si="76"/>
        <v>0</v>
      </c>
      <c r="D275" s="51" t="str">
        <f>VLOOKUP($A275,Raw!$B$2:$DG$512,MATCH(NDPMS!D$1,Raw!$B$1:$DG$1,0),0)</f>
        <v>0</v>
      </c>
      <c r="E275" s="52">
        <f t="shared" si="77"/>
        <v>0</v>
      </c>
      <c r="F275" s="51" t="str">
        <f>VLOOKUP($A275,Raw!$B$2:$DG$512,MATCH(NDPMS!F$1,Raw!$B$1:$DG$1,0),0)</f>
        <v>1</v>
      </c>
      <c r="G275" s="52">
        <f t="shared" si="78"/>
        <v>1</v>
      </c>
      <c r="H275" s="51" t="str">
        <f>VLOOKUP($A275,Raw!$B$2:$DG$512,MATCH(NDPMS!H$1,Raw!$B$1:$DG$1,0),0)</f>
        <v>0</v>
      </c>
      <c r="I275" s="52">
        <f t="shared" si="79"/>
        <v>0</v>
      </c>
      <c r="J275" s="51" t="str">
        <f>VLOOKUP($A275,Raw!$B$2:$DG$512,MATCH(NDPMS!J$1,Raw!$B$1:$DG$1,0),0)</f>
        <v>0</v>
      </c>
      <c r="K275" s="52">
        <f t="shared" si="80"/>
        <v>0</v>
      </c>
      <c r="L275" s="51" t="str">
        <f>VLOOKUP($A275,Raw!$B$2:$DG$512,MATCH(NDPMS!L$1,Raw!$B$1:$DG$1,0),0)</f>
        <v>0</v>
      </c>
      <c r="M275" s="52">
        <f t="shared" si="81"/>
        <v>0</v>
      </c>
      <c r="N275" s="51" t="str">
        <f>VLOOKUP($A275,Raw!$B$2:$DG$512,MATCH(NDPMS!N$1,Raw!$B$1:$DG$1,0),0)</f>
        <v>1</v>
      </c>
      <c r="O275" s="13"/>
      <c r="P275" s="48" t="str">
        <f>VLOOKUP($A275,Raw!$B$2:$DG$512,MATCH(NDPMS!P$1,Raw!$B$1:$DG$1,0),0)</f>
        <v>0</v>
      </c>
      <c r="Q275" s="49">
        <f t="shared" si="82"/>
        <v>0</v>
      </c>
      <c r="R275" s="48" t="str">
        <f>VLOOKUP($A275,Raw!$B$2:$DG$512,MATCH(NDPMS!R$1,Raw!$B$1:$DG$1,0),0)</f>
        <v>0</v>
      </c>
      <c r="S275" s="49">
        <f t="shared" si="83"/>
        <v>0</v>
      </c>
      <c r="T275" s="48" t="str">
        <f>VLOOKUP($A275,Raw!$B$2:$DG$512,MATCH(NDPMS!T$1,Raw!$B$1:$DG$1,0),0)</f>
        <v>0.64</v>
      </c>
      <c r="U275" s="49">
        <f t="shared" si="84"/>
        <v>1</v>
      </c>
      <c r="V275" s="48" t="str">
        <f>VLOOKUP($A275,Raw!$B$2:$DG$512,MATCH(NDPMS!V$1,Raw!$B$1:$DG$1,0),0)</f>
        <v>0</v>
      </c>
      <c r="W275" s="50">
        <f t="shared" si="85"/>
        <v>0</v>
      </c>
      <c r="X275" s="48" t="str">
        <f>VLOOKUP($A275,Raw!$B$2:$DG$512,MATCH(NDPMS!X$1,Raw!$B$1:$DG$1,0),0)</f>
        <v>0</v>
      </c>
      <c r="Y275" s="49">
        <f t="shared" si="86"/>
        <v>0</v>
      </c>
      <c r="Z275" s="48" t="str">
        <f>VLOOKUP($A275,Raw!$B$2:$DG$512,MATCH(NDPMS!Z$1,Raw!$B$1:$DG$1,0),0)</f>
        <v>0</v>
      </c>
      <c r="AA275" s="49">
        <f t="shared" si="87"/>
        <v>0</v>
      </c>
      <c r="AB275" s="48" t="str">
        <f>VLOOKUP($A275,Raw!$B$2:$DG$512,MATCH(NDPMS!AB$1,Raw!$B$1:$DG$1,0),0)</f>
        <v>0.64</v>
      </c>
      <c r="AC275" s="13"/>
      <c r="AD275" s="47" t="e">
        <f t="shared" si="88"/>
        <v>#DIV/0!</v>
      </c>
      <c r="AE275" s="47" t="e">
        <f t="shared" si="89"/>
        <v>#DIV/0!</v>
      </c>
      <c r="AF275" s="47">
        <f t="shared" si="90"/>
        <v>0.64</v>
      </c>
      <c r="AG275" s="47" t="e">
        <f t="shared" si="91"/>
        <v>#DIV/0!</v>
      </c>
      <c r="AH275" s="47" t="e">
        <f t="shared" si="92"/>
        <v>#DIV/0!</v>
      </c>
      <c r="AI275" s="47" t="e">
        <f t="shared" si="93"/>
        <v>#DIV/0!</v>
      </c>
      <c r="AJ275" s="47">
        <f t="shared" si="94"/>
        <v>0.64</v>
      </c>
    </row>
    <row r="276" spans="1:36" x14ac:dyDescent="0.3">
      <c r="A276" s="13" t="s">
        <v>4810</v>
      </c>
      <c r="B276" s="51" t="str">
        <f>VLOOKUP($A276,Raw!$B$2:$DG$512,MATCH(NDPMS!B$1,Raw!$B$1:$DG$1,0),0)</f>
        <v>0</v>
      </c>
      <c r="C276" s="52" t="e">
        <f t="shared" si="76"/>
        <v>#DIV/0!</v>
      </c>
      <c r="D276" s="51" t="str">
        <f>VLOOKUP($A276,Raw!$B$2:$DG$512,MATCH(NDPMS!D$1,Raw!$B$1:$DG$1,0),0)</f>
        <v>0</v>
      </c>
      <c r="E276" s="52" t="e">
        <f t="shared" si="77"/>
        <v>#DIV/0!</v>
      </c>
      <c r="F276" s="51" t="str">
        <f>VLOOKUP($A276,Raw!$B$2:$DG$512,MATCH(NDPMS!F$1,Raw!$B$1:$DG$1,0),0)</f>
        <v>0</v>
      </c>
      <c r="G276" s="52" t="e">
        <f t="shared" si="78"/>
        <v>#DIV/0!</v>
      </c>
      <c r="H276" s="51" t="str">
        <f>VLOOKUP($A276,Raw!$B$2:$DG$512,MATCH(NDPMS!H$1,Raw!$B$1:$DG$1,0),0)</f>
        <v>0</v>
      </c>
      <c r="I276" s="52" t="e">
        <f t="shared" si="79"/>
        <v>#DIV/0!</v>
      </c>
      <c r="J276" s="51" t="str">
        <f>VLOOKUP($A276,Raw!$B$2:$DG$512,MATCH(NDPMS!J$1,Raw!$B$1:$DG$1,0),0)</f>
        <v>0</v>
      </c>
      <c r="K276" s="52" t="e">
        <f t="shared" si="80"/>
        <v>#DIV/0!</v>
      </c>
      <c r="L276" s="51" t="str">
        <f>VLOOKUP($A276,Raw!$B$2:$DG$512,MATCH(NDPMS!L$1,Raw!$B$1:$DG$1,0),0)</f>
        <v>0</v>
      </c>
      <c r="M276" s="52" t="e">
        <f t="shared" si="81"/>
        <v>#DIV/0!</v>
      </c>
      <c r="N276" s="51" t="str">
        <f>VLOOKUP($A276,Raw!$B$2:$DG$512,MATCH(NDPMS!N$1,Raw!$B$1:$DG$1,0),0)</f>
        <v>0</v>
      </c>
      <c r="O276" s="13"/>
      <c r="P276" s="48" t="str">
        <f>VLOOKUP($A276,Raw!$B$2:$DG$512,MATCH(NDPMS!P$1,Raw!$B$1:$DG$1,0),0)</f>
        <v>0</v>
      </c>
      <c r="Q276" s="49" t="e">
        <f t="shared" si="82"/>
        <v>#DIV/0!</v>
      </c>
      <c r="R276" s="48" t="str">
        <f>VLOOKUP($A276,Raw!$B$2:$DG$512,MATCH(NDPMS!R$1,Raw!$B$1:$DG$1,0),0)</f>
        <v>0</v>
      </c>
      <c r="S276" s="49" t="e">
        <f t="shared" si="83"/>
        <v>#DIV/0!</v>
      </c>
      <c r="T276" s="48" t="str">
        <f>VLOOKUP($A276,Raw!$B$2:$DG$512,MATCH(NDPMS!T$1,Raw!$B$1:$DG$1,0),0)</f>
        <v>0</v>
      </c>
      <c r="U276" s="49" t="e">
        <f t="shared" si="84"/>
        <v>#DIV/0!</v>
      </c>
      <c r="V276" s="48" t="str">
        <f>VLOOKUP($A276,Raw!$B$2:$DG$512,MATCH(NDPMS!V$1,Raw!$B$1:$DG$1,0),0)</f>
        <v>0</v>
      </c>
      <c r="W276" s="50" t="e">
        <f t="shared" si="85"/>
        <v>#DIV/0!</v>
      </c>
      <c r="X276" s="48" t="str">
        <f>VLOOKUP($A276,Raw!$B$2:$DG$512,MATCH(NDPMS!X$1,Raw!$B$1:$DG$1,0),0)</f>
        <v>0</v>
      </c>
      <c r="Y276" s="49" t="e">
        <f t="shared" si="86"/>
        <v>#DIV/0!</v>
      </c>
      <c r="Z276" s="48" t="str">
        <f>VLOOKUP($A276,Raw!$B$2:$DG$512,MATCH(NDPMS!Z$1,Raw!$B$1:$DG$1,0),0)</f>
        <v>0</v>
      </c>
      <c r="AA276" s="49" t="e">
        <f t="shared" si="87"/>
        <v>#DIV/0!</v>
      </c>
      <c r="AB276" s="48" t="str">
        <f>VLOOKUP($A276,Raw!$B$2:$DG$512,MATCH(NDPMS!AB$1,Raw!$B$1:$DG$1,0),0)</f>
        <v>0</v>
      </c>
      <c r="AC276" s="13"/>
      <c r="AD276" s="47" t="e">
        <f t="shared" si="88"/>
        <v>#DIV/0!</v>
      </c>
      <c r="AE276" s="47" t="e">
        <f t="shared" si="89"/>
        <v>#DIV/0!</v>
      </c>
      <c r="AF276" s="47" t="e">
        <f t="shared" si="90"/>
        <v>#DIV/0!</v>
      </c>
      <c r="AG276" s="47" t="e">
        <f t="shared" si="91"/>
        <v>#DIV/0!</v>
      </c>
      <c r="AH276" s="47" t="e">
        <f t="shared" si="92"/>
        <v>#DIV/0!</v>
      </c>
      <c r="AI276" s="47" t="e">
        <f t="shared" si="93"/>
        <v>#DIV/0!</v>
      </c>
      <c r="AJ276" s="47" t="e">
        <f t="shared" si="94"/>
        <v>#DIV/0!</v>
      </c>
    </row>
    <row r="277" spans="1:36" x14ac:dyDescent="0.3">
      <c r="A277" s="13" t="s">
        <v>4827</v>
      </c>
      <c r="B277" s="51" t="str">
        <f>VLOOKUP($A277,Raw!$B$2:$DG$512,MATCH(NDPMS!B$1,Raw!$B$1:$DG$1,0),0)</f>
        <v>0</v>
      </c>
      <c r="C277" s="52" t="e">
        <f t="shared" si="76"/>
        <v>#DIV/0!</v>
      </c>
      <c r="D277" s="51" t="str">
        <f>VLOOKUP($A277,Raw!$B$2:$DG$512,MATCH(NDPMS!D$1,Raw!$B$1:$DG$1,0),0)</f>
        <v>0</v>
      </c>
      <c r="E277" s="52" t="e">
        <f t="shared" si="77"/>
        <v>#DIV/0!</v>
      </c>
      <c r="F277" s="51" t="str">
        <f>VLOOKUP($A277,Raw!$B$2:$DG$512,MATCH(NDPMS!F$1,Raw!$B$1:$DG$1,0),0)</f>
        <v>0</v>
      </c>
      <c r="G277" s="52" t="e">
        <f t="shared" si="78"/>
        <v>#DIV/0!</v>
      </c>
      <c r="H277" s="51" t="str">
        <f>VLOOKUP($A277,Raw!$B$2:$DG$512,MATCH(NDPMS!H$1,Raw!$B$1:$DG$1,0),0)</f>
        <v>0</v>
      </c>
      <c r="I277" s="52" t="e">
        <f t="shared" si="79"/>
        <v>#DIV/0!</v>
      </c>
      <c r="J277" s="51" t="str">
        <f>VLOOKUP($A277,Raw!$B$2:$DG$512,MATCH(NDPMS!J$1,Raw!$B$1:$DG$1,0),0)</f>
        <v>0</v>
      </c>
      <c r="K277" s="52" t="e">
        <f t="shared" si="80"/>
        <v>#DIV/0!</v>
      </c>
      <c r="L277" s="51" t="str">
        <f>VLOOKUP($A277,Raw!$B$2:$DG$512,MATCH(NDPMS!L$1,Raw!$B$1:$DG$1,0),0)</f>
        <v>0</v>
      </c>
      <c r="M277" s="52" t="e">
        <f t="shared" si="81"/>
        <v>#DIV/0!</v>
      </c>
      <c r="N277" s="51" t="str">
        <f>VLOOKUP($A277,Raw!$B$2:$DG$512,MATCH(NDPMS!N$1,Raw!$B$1:$DG$1,0),0)</f>
        <v>0</v>
      </c>
      <c r="O277" s="13"/>
      <c r="P277" s="48" t="str">
        <f>VLOOKUP($A277,Raw!$B$2:$DG$512,MATCH(NDPMS!P$1,Raw!$B$1:$DG$1,0),0)</f>
        <v>0</v>
      </c>
      <c r="Q277" s="49" t="e">
        <f t="shared" si="82"/>
        <v>#DIV/0!</v>
      </c>
      <c r="R277" s="48" t="str">
        <f>VLOOKUP($A277,Raw!$B$2:$DG$512,MATCH(NDPMS!R$1,Raw!$B$1:$DG$1,0),0)</f>
        <v>0</v>
      </c>
      <c r="S277" s="49" t="e">
        <f t="shared" si="83"/>
        <v>#DIV/0!</v>
      </c>
      <c r="T277" s="48" t="str">
        <f>VLOOKUP($A277,Raw!$B$2:$DG$512,MATCH(NDPMS!T$1,Raw!$B$1:$DG$1,0),0)</f>
        <v>0</v>
      </c>
      <c r="U277" s="49" t="e">
        <f t="shared" si="84"/>
        <v>#DIV/0!</v>
      </c>
      <c r="V277" s="48" t="str">
        <f>VLOOKUP($A277,Raw!$B$2:$DG$512,MATCH(NDPMS!V$1,Raw!$B$1:$DG$1,0),0)</f>
        <v>0</v>
      </c>
      <c r="W277" s="50" t="e">
        <f t="shared" si="85"/>
        <v>#DIV/0!</v>
      </c>
      <c r="X277" s="48" t="str">
        <f>VLOOKUP($A277,Raw!$B$2:$DG$512,MATCH(NDPMS!X$1,Raw!$B$1:$DG$1,0),0)</f>
        <v>0</v>
      </c>
      <c r="Y277" s="49" t="e">
        <f t="shared" si="86"/>
        <v>#DIV/0!</v>
      </c>
      <c r="Z277" s="48" t="str">
        <f>VLOOKUP($A277,Raw!$B$2:$DG$512,MATCH(NDPMS!Z$1,Raw!$B$1:$DG$1,0),0)</f>
        <v>0</v>
      </c>
      <c r="AA277" s="49" t="e">
        <f t="shared" si="87"/>
        <v>#DIV/0!</v>
      </c>
      <c r="AB277" s="48" t="str">
        <f>VLOOKUP($A277,Raw!$B$2:$DG$512,MATCH(NDPMS!AB$1,Raw!$B$1:$DG$1,0),0)</f>
        <v>0</v>
      </c>
      <c r="AC277" s="13"/>
      <c r="AD277" s="47" t="e">
        <f t="shared" si="88"/>
        <v>#DIV/0!</v>
      </c>
      <c r="AE277" s="47" t="e">
        <f t="shared" si="89"/>
        <v>#DIV/0!</v>
      </c>
      <c r="AF277" s="47" t="e">
        <f t="shared" si="90"/>
        <v>#DIV/0!</v>
      </c>
      <c r="AG277" s="47" t="e">
        <f t="shared" si="91"/>
        <v>#DIV/0!</v>
      </c>
      <c r="AH277" s="47" t="e">
        <f t="shared" si="92"/>
        <v>#DIV/0!</v>
      </c>
      <c r="AI277" s="47" t="e">
        <f t="shared" si="93"/>
        <v>#DIV/0!</v>
      </c>
      <c r="AJ277" s="47" t="e">
        <f t="shared" si="94"/>
        <v>#DIV/0!</v>
      </c>
    </row>
    <row r="278" spans="1:36" x14ac:dyDescent="0.3">
      <c r="A278" s="13" t="s">
        <v>4843</v>
      </c>
      <c r="B278" s="51" t="str">
        <f>VLOOKUP($A278,Raw!$B$2:$DG$512,MATCH(NDPMS!B$1,Raw!$B$1:$DG$1,0),0)</f>
        <v>0</v>
      </c>
      <c r="C278" s="52">
        <f t="shared" si="76"/>
        <v>0</v>
      </c>
      <c r="D278" s="51" t="str">
        <f>VLOOKUP($A278,Raw!$B$2:$DG$512,MATCH(NDPMS!D$1,Raw!$B$1:$DG$1,0),0)</f>
        <v>6</v>
      </c>
      <c r="E278" s="52">
        <f t="shared" si="77"/>
        <v>0.6</v>
      </c>
      <c r="F278" s="51" t="str">
        <f>VLOOKUP($A278,Raw!$B$2:$DG$512,MATCH(NDPMS!F$1,Raw!$B$1:$DG$1,0),0)</f>
        <v>4</v>
      </c>
      <c r="G278" s="52">
        <f t="shared" si="78"/>
        <v>0.4</v>
      </c>
      <c r="H278" s="51" t="str">
        <f>VLOOKUP($A278,Raw!$B$2:$DG$512,MATCH(NDPMS!H$1,Raw!$B$1:$DG$1,0),0)</f>
        <v>0</v>
      </c>
      <c r="I278" s="52">
        <f t="shared" si="79"/>
        <v>0</v>
      </c>
      <c r="J278" s="51" t="str">
        <f>VLOOKUP($A278,Raw!$B$2:$DG$512,MATCH(NDPMS!J$1,Raw!$B$1:$DG$1,0),0)</f>
        <v>0</v>
      </c>
      <c r="K278" s="52">
        <f t="shared" si="80"/>
        <v>0</v>
      </c>
      <c r="L278" s="51" t="str">
        <f>VLOOKUP($A278,Raw!$B$2:$DG$512,MATCH(NDPMS!L$1,Raw!$B$1:$DG$1,0),0)</f>
        <v>0</v>
      </c>
      <c r="M278" s="52">
        <f t="shared" si="81"/>
        <v>0</v>
      </c>
      <c r="N278" s="51" t="str">
        <f>VLOOKUP($A278,Raw!$B$2:$DG$512,MATCH(NDPMS!N$1,Raw!$B$1:$DG$1,0),0)</f>
        <v>10</v>
      </c>
      <c r="O278" s="13"/>
      <c r="P278" s="48" t="str">
        <f>VLOOKUP($A278,Raw!$B$2:$DG$512,MATCH(NDPMS!P$1,Raw!$B$1:$DG$1,0),0)</f>
        <v>0</v>
      </c>
      <c r="Q278" s="49">
        <f t="shared" si="82"/>
        <v>0</v>
      </c>
      <c r="R278" s="48" t="str">
        <f>VLOOKUP($A278,Raw!$B$2:$DG$512,MATCH(NDPMS!R$1,Raw!$B$1:$DG$1,0),0)</f>
        <v>1006.83</v>
      </c>
      <c r="S278" s="49">
        <f t="shared" si="83"/>
        <v>0.97162792044237289</v>
      </c>
      <c r="T278" s="48" t="str">
        <f>VLOOKUP($A278,Raw!$B$2:$DG$512,MATCH(NDPMS!T$1,Raw!$B$1:$DG$1,0),0)</f>
        <v>29.4</v>
      </c>
      <c r="U278" s="49">
        <f t="shared" si="84"/>
        <v>2.8372079557627165E-2</v>
      </c>
      <c r="V278" s="48" t="str">
        <f>VLOOKUP($A278,Raw!$B$2:$DG$512,MATCH(NDPMS!V$1,Raw!$B$1:$DG$1,0),0)</f>
        <v>0</v>
      </c>
      <c r="W278" s="50">
        <f t="shared" si="85"/>
        <v>0</v>
      </c>
      <c r="X278" s="48" t="str">
        <f>VLOOKUP($A278,Raw!$B$2:$DG$512,MATCH(NDPMS!X$1,Raw!$B$1:$DG$1,0),0)</f>
        <v>0</v>
      </c>
      <c r="Y278" s="49">
        <f t="shared" si="86"/>
        <v>0</v>
      </c>
      <c r="Z278" s="48" t="str">
        <f>VLOOKUP($A278,Raw!$B$2:$DG$512,MATCH(NDPMS!Z$1,Raw!$B$1:$DG$1,0),0)</f>
        <v>0</v>
      </c>
      <c r="AA278" s="49">
        <f t="shared" si="87"/>
        <v>0</v>
      </c>
      <c r="AB278" s="48" t="str">
        <f>VLOOKUP($A278,Raw!$B$2:$DG$512,MATCH(NDPMS!AB$1,Raw!$B$1:$DG$1,0),0)</f>
        <v>1036.23</v>
      </c>
      <c r="AC278" s="13"/>
      <c r="AD278" s="47" t="e">
        <f t="shared" si="88"/>
        <v>#DIV/0!</v>
      </c>
      <c r="AE278" s="47">
        <f t="shared" si="89"/>
        <v>167.80500000000001</v>
      </c>
      <c r="AF278" s="47">
        <f t="shared" si="90"/>
        <v>7.35</v>
      </c>
      <c r="AG278" s="47" t="e">
        <f t="shared" si="91"/>
        <v>#DIV/0!</v>
      </c>
      <c r="AH278" s="47" t="e">
        <f t="shared" si="92"/>
        <v>#DIV/0!</v>
      </c>
      <c r="AI278" s="47" t="e">
        <f t="shared" si="93"/>
        <v>#DIV/0!</v>
      </c>
      <c r="AJ278" s="47">
        <f t="shared" si="94"/>
        <v>103.623</v>
      </c>
    </row>
    <row r="279" spans="1:36" x14ac:dyDescent="0.3">
      <c r="A279" s="13" t="s">
        <v>4872</v>
      </c>
      <c r="B279" s="51" t="str">
        <f>VLOOKUP($A279,Raw!$B$2:$DG$512,MATCH(NDPMS!B$1,Raw!$B$1:$DG$1,0),0)</f>
        <v>0</v>
      </c>
      <c r="C279" s="52" t="e">
        <f t="shared" si="76"/>
        <v>#DIV/0!</v>
      </c>
      <c r="D279" s="51" t="str">
        <f>VLOOKUP($A279,Raw!$B$2:$DG$512,MATCH(NDPMS!D$1,Raw!$B$1:$DG$1,0),0)</f>
        <v>0</v>
      </c>
      <c r="E279" s="52" t="e">
        <f t="shared" si="77"/>
        <v>#DIV/0!</v>
      </c>
      <c r="F279" s="51" t="str">
        <f>VLOOKUP($A279,Raw!$B$2:$DG$512,MATCH(NDPMS!F$1,Raw!$B$1:$DG$1,0),0)</f>
        <v>0</v>
      </c>
      <c r="G279" s="52" t="e">
        <f t="shared" si="78"/>
        <v>#DIV/0!</v>
      </c>
      <c r="H279" s="51" t="str">
        <f>VLOOKUP($A279,Raw!$B$2:$DG$512,MATCH(NDPMS!H$1,Raw!$B$1:$DG$1,0),0)</f>
        <v>0</v>
      </c>
      <c r="I279" s="52" t="e">
        <f t="shared" si="79"/>
        <v>#DIV/0!</v>
      </c>
      <c r="J279" s="51" t="str">
        <f>VLOOKUP($A279,Raw!$B$2:$DG$512,MATCH(NDPMS!J$1,Raw!$B$1:$DG$1,0),0)</f>
        <v>0</v>
      </c>
      <c r="K279" s="52" t="e">
        <f t="shared" si="80"/>
        <v>#DIV/0!</v>
      </c>
      <c r="L279" s="51" t="str">
        <f>VLOOKUP($A279,Raw!$B$2:$DG$512,MATCH(NDPMS!L$1,Raw!$B$1:$DG$1,0),0)</f>
        <v>0</v>
      </c>
      <c r="M279" s="52" t="e">
        <f t="shared" si="81"/>
        <v>#DIV/0!</v>
      </c>
      <c r="N279" s="51" t="str">
        <f>VLOOKUP($A279,Raw!$B$2:$DG$512,MATCH(NDPMS!N$1,Raw!$B$1:$DG$1,0),0)</f>
        <v>0</v>
      </c>
      <c r="O279" s="13"/>
      <c r="P279" s="48" t="str">
        <f>VLOOKUP($A279,Raw!$B$2:$DG$512,MATCH(NDPMS!P$1,Raw!$B$1:$DG$1,0),0)</f>
        <v>0</v>
      </c>
      <c r="Q279" s="49" t="e">
        <f t="shared" si="82"/>
        <v>#DIV/0!</v>
      </c>
      <c r="R279" s="48" t="str">
        <f>VLOOKUP($A279,Raw!$B$2:$DG$512,MATCH(NDPMS!R$1,Raw!$B$1:$DG$1,0),0)</f>
        <v>0</v>
      </c>
      <c r="S279" s="49" t="e">
        <f t="shared" si="83"/>
        <v>#DIV/0!</v>
      </c>
      <c r="T279" s="48" t="str">
        <f>VLOOKUP($A279,Raw!$B$2:$DG$512,MATCH(NDPMS!T$1,Raw!$B$1:$DG$1,0),0)</f>
        <v>0</v>
      </c>
      <c r="U279" s="49" t="e">
        <f t="shared" si="84"/>
        <v>#DIV/0!</v>
      </c>
      <c r="V279" s="48" t="str">
        <f>VLOOKUP($A279,Raw!$B$2:$DG$512,MATCH(NDPMS!V$1,Raw!$B$1:$DG$1,0),0)</f>
        <v>0</v>
      </c>
      <c r="W279" s="50" t="e">
        <f t="shared" si="85"/>
        <v>#DIV/0!</v>
      </c>
      <c r="X279" s="48" t="str">
        <f>VLOOKUP($A279,Raw!$B$2:$DG$512,MATCH(NDPMS!X$1,Raw!$B$1:$DG$1,0),0)</f>
        <v>0</v>
      </c>
      <c r="Y279" s="49" t="e">
        <f t="shared" si="86"/>
        <v>#DIV/0!</v>
      </c>
      <c r="Z279" s="48" t="str">
        <f>VLOOKUP($A279,Raw!$B$2:$DG$512,MATCH(NDPMS!Z$1,Raw!$B$1:$DG$1,0),0)</f>
        <v>0</v>
      </c>
      <c r="AA279" s="49" t="e">
        <f t="shared" si="87"/>
        <v>#DIV/0!</v>
      </c>
      <c r="AB279" s="48" t="str">
        <f>VLOOKUP($A279,Raw!$B$2:$DG$512,MATCH(NDPMS!AB$1,Raw!$B$1:$DG$1,0),0)</f>
        <v>0</v>
      </c>
      <c r="AC279" s="13"/>
      <c r="AD279" s="47" t="e">
        <f t="shared" si="88"/>
        <v>#DIV/0!</v>
      </c>
      <c r="AE279" s="47" t="e">
        <f t="shared" si="89"/>
        <v>#DIV/0!</v>
      </c>
      <c r="AF279" s="47" t="e">
        <f t="shared" si="90"/>
        <v>#DIV/0!</v>
      </c>
      <c r="AG279" s="47" t="e">
        <f t="shared" si="91"/>
        <v>#DIV/0!</v>
      </c>
      <c r="AH279" s="47" t="e">
        <f t="shared" si="92"/>
        <v>#DIV/0!</v>
      </c>
      <c r="AI279" s="47" t="e">
        <f t="shared" si="93"/>
        <v>#DIV/0!</v>
      </c>
      <c r="AJ279" s="47" t="e">
        <f t="shared" si="94"/>
        <v>#DIV/0!</v>
      </c>
    </row>
    <row r="280" spans="1:36" x14ac:dyDescent="0.3">
      <c r="A280" s="13" t="s">
        <v>4885</v>
      </c>
      <c r="B280" s="51" t="str">
        <f>VLOOKUP($A280,Raw!$B$2:$DG$512,MATCH(NDPMS!B$1,Raw!$B$1:$DG$1,0),0)</f>
        <v>0</v>
      </c>
      <c r="C280" s="52" t="e">
        <f t="shared" si="76"/>
        <v>#DIV/0!</v>
      </c>
      <c r="D280" s="51" t="str">
        <f>VLOOKUP($A280,Raw!$B$2:$DG$512,MATCH(NDPMS!D$1,Raw!$B$1:$DG$1,0),0)</f>
        <v>0</v>
      </c>
      <c r="E280" s="52" t="e">
        <f t="shared" si="77"/>
        <v>#DIV/0!</v>
      </c>
      <c r="F280" s="51" t="str">
        <f>VLOOKUP($A280,Raw!$B$2:$DG$512,MATCH(NDPMS!F$1,Raw!$B$1:$DG$1,0),0)</f>
        <v>0</v>
      </c>
      <c r="G280" s="52" t="e">
        <f t="shared" si="78"/>
        <v>#DIV/0!</v>
      </c>
      <c r="H280" s="51" t="str">
        <f>VLOOKUP($A280,Raw!$B$2:$DG$512,MATCH(NDPMS!H$1,Raw!$B$1:$DG$1,0),0)</f>
        <v>0</v>
      </c>
      <c r="I280" s="52" t="e">
        <f t="shared" si="79"/>
        <v>#DIV/0!</v>
      </c>
      <c r="J280" s="51" t="str">
        <f>VLOOKUP($A280,Raw!$B$2:$DG$512,MATCH(NDPMS!J$1,Raw!$B$1:$DG$1,0),0)</f>
        <v>0</v>
      </c>
      <c r="K280" s="52" t="e">
        <f t="shared" si="80"/>
        <v>#DIV/0!</v>
      </c>
      <c r="L280" s="51" t="str">
        <f>VLOOKUP($A280,Raw!$B$2:$DG$512,MATCH(NDPMS!L$1,Raw!$B$1:$DG$1,0),0)</f>
        <v>0</v>
      </c>
      <c r="M280" s="52" t="e">
        <f t="shared" si="81"/>
        <v>#DIV/0!</v>
      </c>
      <c r="N280" s="51" t="str">
        <f>VLOOKUP($A280,Raw!$B$2:$DG$512,MATCH(NDPMS!N$1,Raw!$B$1:$DG$1,0),0)</f>
        <v>0</v>
      </c>
      <c r="O280" s="13"/>
      <c r="P280" s="48" t="str">
        <f>VLOOKUP($A280,Raw!$B$2:$DG$512,MATCH(NDPMS!P$1,Raw!$B$1:$DG$1,0),0)</f>
        <v>0</v>
      </c>
      <c r="Q280" s="49" t="e">
        <f t="shared" si="82"/>
        <v>#DIV/0!</v>
      </c>
      <c r="R280" s="48" t="str">
        <f>VLOOKUP($A280,Raw!$B$2:$DG$512,MATCH(NDPMS!R$1,Raw!$B$1:$DG$1,0),0)</f>
        <v>0</v>
      </c>
      <c r="S280" s="49" t="e">
        <f t="shared" si="83"/>
        <v>#DIV/0!</v>
      </c>
      <c r="T280" s="48" t="str">
        <f>VLOOKUP($A280,Raw!$B$2:$DG$512,MATCH(NDPMS!T$1,Raw!$B$1:$DG$1,0),0)</f>
        <v>0</v>
      </c>
      <c r="U280" s="49" t="e">
        <f t="shared" si="84"/>
        <v>#DIV/0!</v>
      </c>
      <c r="V280" s="48" t="str">
        <f>VLOOKUP($A280,Raw!$B$2:$DG$512,MATCH(NDPMS!V$1,Raw!$B$1:$DG$1,0),0)</f>
        <v>0</v>
      </c>
      <c r="W280" s="50" t="e">
        <f t="shared" si="85"/>
        <v>#DIV/0!</v>
      </c>
      <c r="X280" s="48" t="str">
        <f>VLOOKUP($A280,Raw!$B$2:$DG$512,MATCH(NDPMS!X$1,Raw!$B$1:$DG$1,0),0)</f>
        <v>0</v>
      </c>
      <c r="Y280" s="49" t="e">
        <f t="shared" si="86"/>
        <v>#DIV/0!</v>
      </c>
      <c r="Z280" s="48" t="str">
        <f>VLOOKUP($A280,Raw!$B$2:$DG$512,MATCH(NDPMS!Z$1,Raw!$B$1:$DG$1,0),0)</f>
        <v>0</v>
      </c>
      <c r="AA280" s="49" t="e">
        <f t="shared" si="87"/>
        <v>#DIV/0!</v>
      </c>
      <c r="AB280" s="48" t="str">
        <f>VLOOKUP($A280,Raw!$B$2:$DG$512,MATCH(NDPMS!AB$1,Raw!$B$1:$DG$1,0),0)</f>
        <v>0</v>
      </c>
      <c r="AC280" s="13"/>
      <c r="AD280" s="47" t="e">
        <f t="shared" si="88"/>
        <v>#DIV/0!</v>
      </c>
      <c r="AE280" s="47" t="e">
        <f t="shared" si="89"/>
        <v>#DIV/0!</v>
      </c>
      <c r="AF280" s="47" t="e">
        <f t="shared" si="90"/>
        <v>#DIV/0!</v>
      </c>
      <c r="AG280" s="47" t="e">
        <f t="shared" si="91"/>
        <v>#DIV/0!</v>
      </c>
      <c r="AH280" s="47" t="e">
        <f t="shared" si="92"/>
        <v>#DIV/0!</v>
      </c>
      <c r="AI280" s="47" t="e">
        <f t="shared" si="93"/>
        <v>#DIV/0!</v>
      </c>
      <c r="AJ280" s="47" t="e">
        <f t="shared" si="94"/>
        <v>#DIV/0!</v>
      </c>
    </row>
    <row r="281" spans="1:36" x14ac:dyDescent="0.3">
      <c r="A281" s="13" t="s">
        <v>4911</v>
      </c>
      <c r="B281" s="51" t="str">
        <f>VLOOKUP($A281,Raw!$B$2:$DG$512,MATCH(NDPMS!B$1,Raw!$B$1:$DG$1,0),0)</f>
        <v>0</v>
      </c>
      <c r="C281" s="52" t="e">
        <f t="shared" si="76"/>
        <v>#DIV/0!</v>
      </c>
      <c r="D281" s="51" t="str">
        <f>VLOOKUP($A281,Raw!$B$2:$DG$512,MATCH(NDPMS!D$1,Raw!$B$1:$DG$1,0),0)</f>
        <v>0</v>
      </c>
      <c r="E281" s="52" t="e">
        <f t="shared" si="77"/>
        <v>#DIV/0!</v>
      </c>
      <c r="F281" s="51" t="str">
        <f>VLOOKUP($A281,Raw!$B$2:$DG$512,MATCH(NDPMS!F$1,Raw!$B$1:$DG$1,0),0)</f>
        <v>0</v>
      </c>
      <c r="G281" s="52" t="e">
        <f t="shared" si="78"/>
        <v>#DIV/0!</v>
      </c>
      <c r="H281" s="51" t="str">
        <f>VLOOKUP($A281,Raw!$B$2:$DG$512,MATCH(NDPMS!H$1,Raw!$B$1:$DG$1,0),0)</f>
        <v>0</v>
      </c>
      <c r="I281" s="52" t="e">
        <f t="shared" si="79"/>
        <v>#DIV/0!</v>
      </c>
      <c r="J281" s="51" t="str">
        <f>VLOOKUP($A281,Raw!$B$2:$DG$512,MATCH(NDPMS!J$1,Raw!$B$1:$DG$1,0),0)</f>
        <v>0</v>
      </c>
      <c r="K281" s="52" t="e">
        <f t="shared" si="80"/>
        <v>#DIV/0!</v>
      </c>
      <c r="L281" s="51" t="str">
        <f>VLOOKUP($A281,Raw!$B$2:$DG$512,MATCH(NDPMS!L$1,Raw!$B$1:$DG$1,0),0)</f>
        <v>0</v>
      </c>
      <c r="M281" s="52" t="e">
        <f t="shared" si="81"/>
        <v>#DIV/0!</v>
      </c>
      <c r="N281" s="51" t="str">
        <f>VLOOKUP($A281,Raw!$B$2:$DG$512,MATCH(NDPMS!N$1,Raw!$B$1:$DG$1,0),0)</f>
        <v>0</v>
      </c>
      <c r="O281" s="13"/>
      <c r="P281" s="48" t="str">
        <f>VLOOKUP($A281,Raw!$B$2:$DG$512,MATCH(NDPMS!P$1,Raw!$B$1:$DG$1,0),0)</f>
        <v>0</v>
      </c>
      <c r="Q281" s="49" t="e">
        <f t="shared" si="82"/>
        <v>#DIV/0!</v>
      </c>
      <c r="R281" s="48" t="str">
        <f>VLOOKUP($A281,Raw!$B$2:$DG$512,MATCH(NDPMS!R$1,Raw!$B$1:$DG$1,0),0)</f>
        <v>0</v>
      </c>
      <c r="S281" s="49" t="e">
        <f t="shared" si="83"/>
        <v>#DIV/0!</v>
      </c>
      <c r="T281" s="48" t="str">
        <f>VLOOKUP($A281,Raw!$B$2:$DG$512,MATCH(NDPMS!T$1,Raw!$B$1:$DG$1,0),0)</f>
        <v>0</v>
      </c>
      <c r="U281" s="49" t="e">
        <f t="shared" si="84"/>
        <v>#DIV/0!</v>
      </c>
      <c r="V281" s="48" t="str">
        <f>VLOOKUP($A281,Raw!$B$2:$DG$512,MATCH(NDPMS!V$1,Raw!$B$1:$DG$1,0),0)</f>
        <v>0</v>
      </c>
      <c r="W281" s="50" t="e">
        <f t="shared" si="85"/>
        <v>#DIV/0!</v>
      </c>
      <c r="X281" s="48" t="str">
        <f>VLOOKUP($A281,Raw!$B$2:$DG$512,MATCH(NDPMS!X$1,Raw!$B$1:$DG$1,0),0)</f>
        <v>0</v>
      </c>
      <c r="Y281" s="49" t="e">
        <f t="shared" si="86"/>
        <v>#DIV/0!</v>
      </c>
      <c r="Z281" s="48" t="str">
        <f>VLOOKUP($A281,Raw!$B$2:$DG$512,MATCH(NDPMS!Z$1,Raw!$B$1:$DG$1,0),0)</f>
        <v>0</v>
      </c>
      <c r="AA281" s="49" t="e">
        <f t="shared" si="87"/>
        <v>#DIV/0!</v>
      </c>
      <c r="AB281" s="48" t="str">
        <f>VLOOKUP($A281,Raw!$B$2:$DG$512,MATCH(NDPMS!AB$1,Raw!$B$1:$DG$1,0),0)</f>
        <v>0</v>
      </c>
      <c r="AC281" s="13"/>
      <c r="AD281" s="47" t="e">
        <f t="shared" si="88"/>
        <v>#DIV/0!</v>
      </c>
      <c r="AE281" s="47" t="e">
        <f t="shared" si="89"/>
        <v>#DIV/0!</v>
      </c>
      <c r="AF281" s="47" t="e">
        <f t="shared" si="90"/>
        <v>#DIV/0!</v>
      </c>
      <c r="AG281" s="47" t="e">
        <f t="shared" si="91"/>
        <v>#DIV/0!</v>
      </c>
      <c r="AH281" s="47" t="e">
        <f t="shared" si="92"/>
        <v>#DIV/0!</v>
      </c>
      <c r="AI281" s="47" t="e">
        <f t="shared" si="93"/>
        <v>#DIV/0!</v>
      </c>
      <c r="AJ281" s="47" t="e">
        <f t="shared" si="94"/>
        <v>#DIV/0!</v>
      </c>
    </row>
    <row r="282" spans="1:36" x14ac:dyDescent="0.3">
      <c r="A282" s="13" t="s">
        <v>4919</v>
      </c>
      <c r="B282" s="51" t="str">
        <f>VLOOKUP($A282,Raw!$B$2:$DG$512,MATCH(NDPMS!B$1,Raw!$B$1:$DG$1,0),0)</f>
        <v>0</v>
      </c>
      <c r="C282" s="52">
        <f t="shared" si="76"/>
        <v>0</v>
      </c>
      <c r="D282" s="51" t="str">
        <f>VLOOKUP($A282,Raw!$B$2:$DG$512,MATCH(NDPMS!D$1,Raw!$B$1:$DG$1,0),0)</f>
        <v>0</v>
      </c>
      <c r="E282" s="52">
        <f t="shared" si="77"/>
        <v>0</v>
      </c>
      <c r="F282" s="51" t="str">
        <f>VLOOKUP($A282,Raw!$B$2:$DG$512,MATCH(NDPMS!F$1,Raw!$B$1:$DG$1,0),0)</f>
        <v>2</v>
      </c>
      <c r="G282" s="52">
        <f t="shared" si="78"/>
        <v>1</v>
      </c>
      <c r="H282" s="51" t="str">
        <f>VLOOKUP($A282,Raw!$B$2:$DG$512,MATCH(NDPMS!H$1,Raw!$B$1:$DG$1,0),0)</f>
        <v>0</v>
      </c>
      <c r="I282" s="52">
        <f t="shared" si="79"/>
        <v>0</v>
      </c>
      <c r="J282" s="51" t="str">
        <f>VLOOKUP($A282,Raw!$B$2:$DG$512,MATCH(NDPMS!J$1,Raw!$B$1:$DG$1,0),0)</f>
        <v>0</v>
      </c>
      <c r="K282" s="52">
        <f t="shared" si="80"/>
        <v>0</v>
      </c>
      <c r="L282" s="51" t="str">
        <f>VLOOKUP($A282,Raw!$B$2:$DG$512,MATCH(NDPMS!L$1,Raw!$B$1:$DG$1,0),0)</f>
        <v>0</v>
      </c>
      <c r="M282" s="52">
        <f t="shared" si="81"/>
        <v>0</v>
      </c>
      <c r="N282" s="51" t="str">
        <f>VLOOKUP($A282,Raw!$B$2:$DG$512,MATCH(NDPMS!N$1,Raw!$B$1:$DG$1,0),0)</f>
        <v>2</v>
      </c>
      <c r="O282" s="13"/>
      <c r="P282" s="48" t="str">
        <f>VLOOKUP($A282,Raw!$B$2:$DG$512,MATCH(NDPMS!P$1,Raw!$B$1:$DG$1,0),0)</f>
        <v>0</v>
      </c>
      <c r="Q282" s="49">
        <f t="shared" si="82"/>
        <v>0</v>
      </c>
      <c r="R282" s="48" t="str">
        <f>VLOOKUP($A282,Raw!$B$2:$DG$512,MATCH(NDPMS!R$1,Raw!$B$1:$DG$1,0),0)</f>
        <v>0</v>
      </c>
      <c r="S282" s="49">
        <f t="shared" si="83"/>
        <v>0</v>
      </c>
      <c r="T282" s="48" t="str">
        <f>VLOOKUP($A282,Raw!$B$2:$DG$512,MATCH(NDPMS!T$1,Raw!$B$1:$DG$1,0),0)</f>
        <v>1.31429</v>
      </c>
      <c r="U282" s="49">
        <f t="shared" si="84"/>
        <v>1</v>
      </c>
      <c r="V282" s="48" t="str">
        <f>VLOOKUP($A282,Raw!$B$2:$DG$512,MATCH(NDPMS!V$1,Raw!$B$1:$DG$1,0),0)</f>
        <v>0</v>
      </c>
      <c r="W282" s="50">
        <f t="shared" si="85"/>
        <v>0</v>
      </c>
      <c r="X282" s="48" t="str">
        <f>VLOOKUP($A282,Raw!$B$2:$DG$512,MATCH(NDPMS!X$1,Raw!$B$1:$DG$1,0),0)</f>
        <v>0</v>
      </c>
      <c r="Y282" s="49">
        <f t="shared" si="86"/>
        <v>0</v>
      </c>
      <c r="Z282" s="48" t="str">
        <f>VLOOKUP($A282,Raw!$B$2:$DG$512,MATCH(NDPMS!Z$1,Raw!$B$1:$DG$1,0),0)</f>
        <v>0</v>
      </c>
      <c r="AA282" s="49">
        <f t="shared" si="87"/>
        <v>0</v>
      </c>
      <c r="AB282" s="48" t="str">
        <f>VLOOKUP($A282,Raw!$B$2:$DG$512,MATCH(NDPMS!AB$1,Raw!$B$1:$DG$1,0),0)</f>
        <v>1.31429</v>
      </c>
      <c r="AC282" s="13"/>
      <c r="AD282" s="47" t="e">
        <f t="shared" si="88"/>
        <v>#DIV/0!</v>
      </c>
      <c r="AE282" s="47" t="e">
        <f t="shared" si="89"/>
        <v>#DIV/0!</v>
      </c>
      <c r="AF282" s="47">
        <f t="shared" si="90"/>
        <v>0.65714499999999998</v>
      </c>
      <c r="AG282" s="47" t="e">
        <f t="shared" si="91"/>
        <v>#DIV/0!</v>
      </c>
      <c r="AH282" s="47" t="e">
        <f t="shared" si="92"/>
        <v>#DIV/0!</v>
      </c>
      <c r="AI282" s="47" t="e">
        <f t="shared" si="93"/>
        <v>#DIV/0!</v>
      </c>
      <c r="AJ282" s="47">
        <f t="shared" si="94"/>
        <v>0.65714499999999998</v>
      </c>
    </row>
    <row r="283" spans="1:36" x14ac:dyDescent="0.3">
      <c r="A283" s="13" t="s">
        <v>4944</v>
      </c>
      <c r="B283" s="51" t="str">
        <f>VLOOKUP($A283,Raw!$B$2:$DG$512,MATCH(NDPMS!B$1,Raw!$B$1:$DG$1,0),0)</f>
        <v>0</v>
      </c>
      <c r="C283" s="52" t="e">
        <f t="shared" si="76"/>
        <v>#DIV/0!</v>
      </c>
      <c r="D283" s="51" t="str">
        <f>VLOOKUP($A283,Raw!$B$2:$DG$512,MATCH(NDPMS!D$1,Raw!$B$1:$DG$1,0),0)</f>
        <v>0</v>
      </c>
      <c r="E283" s="52" t="e">
        <f t="shared" si="77"/>
        <v>#DIV/0!</v>
      </c>
      <c r="F283" s="51" t="str">
        <f>VLOOKUP($A283,Raw!$B$2:$DG$512,MATCH(NDPMS!F$1,Raw!$B$1:$DG$1,0),0)</f>
        <v>0</v>
      </c>
      <c r="G283" s="52" t="e">
        <f t="shared" si="78"/>
        <v>#DIV/0!</v>
      </c>
      <c r="H283" s="51" t="str">
        <f>VLOOKUP($A283,Raw!$B$2:$DG$512,MATCH(NDPMS!H$1,Raw!$B$1:$DG$1,0),0)</f>
        <v>0</v>
      </c>
      <c r="I283" s="52" t="e">
        <f t="shared" si="79"/>
        <v>#DIV/0!</v>
      </c>
      <c r="J283" s="51" t="str">
        <f>VLOOKUP($A283,Raw!$B$2:$DG$512,MATCH(NDPMS!J$1,Raw!$B$1:$DG$1,0),0)</f>
        <v>0</v>
      </c>
      <c r="K283" s="52" t="e">
        <f t="shared" si="80"/>
        <v>#DIV/0!</v>
      </c>
      <c r="L283" s="51" t="str">
        <f>VLOOKUP($A283,Raw!$B$2:$DG$512,MATCH(NDPMS!L$1,Raw!$B$1:$DG$1,0),0)</f>
        <v>0</v>
      </c>
      <c r="M283" s="52" t="e">
        <f t="shared" si="81"/>
        <v>#DIV/0!</v>
      </c>
      <c r="N283" s="51" t="str">
        <f>VLOOKUP($A283,Raw!$B$2:$DG$512,MATCH(NDPMS!N$1,Raw!$B$1:$DG$1,0),0)</f>
        <v>0</v>
      </c>
      <c r="O283" s="13"/>
      <c r="P283" s="48" t="str">
        <f>VLOOKUP($A283,Raw!$B$2:$DG$512,MATCH(NDPMS!P$1,Raw!$B$1:$DG$1,0),0)</f>
        <v>0</v>
      </c>
      <c r="Q283" s="49" t="e">
        <f t="shared" si="82"/>
        <v>#DIV/0!</v>
      </c>
      <c r="R283" s="48" t="str">
        <f>VLOOKUP($A283,Raw!$B$2:$DG$512,MATCH(NDPMS!R$1,Raw!$B$1:$DG$1,0),0)</f>
        <v>0</v>
      </c>
      <c r="S283" s="49" t="e">
        <f t="shared" si="83"/>
        <v>#DIV/0!</v>
      </c>
      <c r="T283" s="48" t="str">
        <f>VLOOKUP($A283,Raw!$B$2:$DG$512,MATCH(NDPMS!T$1,Raw!$B$1:$DG$1,0),0)</f>
        <v>0</v>
      </c>
      <c r="U283" s="49" t="e">
        <f t="shared" si="84"/>
        <v>#DIV/0!</v>
      </c>
      <c r="V283" s="48" t="str">
        <f>VLOOKUP($A283,Raw!$B$2:$DG$512,MATCH(NDPMS!V$1,Raw!$B$1:$DG$1,0),0)</f>
        <v>0</v>
      </c>
      <c r="W283" s="50" t="e">
        <f t="shared" si="85"/>
        <v>#DIV/0!</v>
      </c>
      <c r="X283" s="48" t="str">
        <f>VLOOKUP($A283,Raw!$B$2:$DG$512,MATCH(NDPMS!X$1,Raw!$B$1:$DG$1,0),0)</f>
        <v>0</v>
      </c>
      <c r="Y283" s="49" t="e">
        <f t="shared" si="86"/>
        <v>#DIV/0!</v>
      </c>
      <c r="Z283" s="48" t="str">
        <f>VLOOKUP($A283,Raw!$B$2:$DG$512,MATCH(NDPMS!Z$1,Raw!$B$1:$DG$1,0),0)</f>
        <v>0</v>
      </c>
      <c r="AA283" s="49" t="e">
        <f t="shared" si="87"/>
        <v>#DIV/0!</v>
      </c>
      <c r="AB283" s="48" t="str">
        <f>VLOOKUP($A283,Raw!$B$2:$DG$512,MATCH(NDPMS!AB$1,Raw!$B$1:$DG$1,0),0)</f>
        <v>0</v>
      </c>
      <c r="AC283" s="13"/>
      <c r="AD283" s="47" t="e">
        <f t="shared" si="88"/>
        <v>#DIV/0!</v>
      </c>
      <c r="AE283" s="47" t="e">
        <f t="shared" si="89"/>
        <v>#DIV/0!</v>
      </c>
      <c r="AF283" s="47" t="e">
        <f t="shared" si="90"/>
        <v>#DIV/0!</v>
      </c>
      <c r="AG283" s="47" t="e">
        <f t="shared" si="91"/>
        <v>#DIV/0!</v>
      </c>
      <c r="AH283" s="47" t="e">
        <f t="shared" si="92"/>
        <v>#DIV/0!</v>
      </c>
      <c r="AI283" s="47" t="e">
        <f t="shared" si="93"/>
        <v>#DIV/0!</v>
      </c>
      <c r="AJ283" s="47" t="e">
        <f t="shared" si="94"/>
        <v>#DIV/0!</v>
      </c>
    </row>
    <row r="284" spans="1:36" x14ac:dyDescent="0.3">
      <c r="A284" s="13" t="s">
        <v>4944</v>
      </c>
      <c r="B284" s="51" t="str">
        <f>VLOOKUP($A284,Raw!$B$2:$DG$512,MATCH(NDPMS!B$1,Raw!$B$1:$DG$1,0),0)</f>
        <v>0</v>
      </c>
      <c r="C284" s="52" t="e">
        <f t="shared" si="76"/>
        <v>#DIV/0!</v>
      </c>
      <c r="D284" s="51" t="str">
        <f>VLOOKUP($A284,Raw!$B$2:$DG$512,MATCH(NDPMS!D$1,Raw!$B$1:$DG$1,0),0)</f>
        <v>0</v>
      </c>
      <c r="E284" s="52" t="e">
        <f t="shared" si="77"/>
        <v>#DIV/0!</v>
      </c>
      <c r="F284" s="51" t="str">
        <f>VLOOKUP($A284,Raw!$B$2:$DG$512,MATCH(NDPMS!F$1,Raw!$B$1:$DG$1,0),0)</f>
        <v>0</v>
      </c>
      <c r="G284" s="52" t="e">
        <f t="shared" si="78"/>
        <v>#DIV/0!</v>
      </c>
      <c r="H284" s="51" t="str">
        <f>VLOOKUP($A284,Raw!$B$2:$DG$512,MATCH(NDPMS!H$1,Raw!$B$1:$DG$1,0),0)</f>
        <v>0</v>
      </c>
      <c r="I284" s="52" t="e">
        <f t="shared" si="79"/>
        <v>#DIV/0!</v>
      </c>
      <c r="J284" s="51" t="str">
        <f>VLOOKUP($A284,Raw!$B$2:$DG$512,MATCH(NDPMS!J$1,Raw!$B$1:$DG$1,0),0)</f>
        <v>0</v>
      </c>
      <c r="K284" s="52" t="e">
        <f t="shared" si="80"/>
        <v>#DIV/0!</v>
      </c>
      <c r="L284" s="51" t="str">
        <f>VLOOKUP($A284,Raw!$B$2:$DG$512,MATCH(NDPMS!L$1,Raw!$B$1:$DG$1,0),0)</f>
        <v>0</v>
      </c>
      <c r="M284" s="52" t="e">
        <f t="shared" si="81"/>
        <v>#DIV/0!</v>
      </c>
      <c r="N284" s="51" t="str">
        <f>VLOOKUP($A284,Raw!$B$2:$DG$512,MATCH(NDPMS!N$1,Raw!$B$1:$DG$1,0),0)</f>
        <v>0</v>
      </c>
      <c r="O284" s="13"/>
      <c r="P284" s="48" t="str">
        <f>VLOOKUP($A284,Raw!$B$2:$DG$512,MATCH(NDPMS!P$1,Raw!$B$1:$DG$1,0),0)</f>
        <v>0</v>
      </c>
      <c r="Q284" s="49" t="e">
        <f t="shared" si="82"/>
        <v>#DIV/0!</v>
      </c>
      <c r="R284" s="48" t="str">
        <f>VLOOKUP($A284,Raw!$B$2:$DG$512,MATCH(NDPMS!R$1,Raw!$B$1:$DG$1,0),0)</f>
        <v>0</v>
      </c>
      <c r="S284" s="49" t="e">
        <f t="shared" si="83"/>
        <v>#DIV/0!</v>
      </c>
      <c r="T284" s="48" t="str">
        <f>VLOOKUP($A284,Raw!$B$2:$DG$512,MATCH(NDPMS!T$1,Raw!$B$1:$DG$1,0),0)</f>
        <v>0</v>
      </c>
      <c r="U284" s="49" t="e">
        <f t="shared" si="84"/>
        <v>#DIV/0!</v>
      </c>
      <c r="V284" s="48" t="str">
        <f>VLOOKUP($A284,Raw!$B$2:$DG$512,MATCH(NDPMS!V$1,Raw!$B$1:$DG$1,0),0)</f>
        <v>0</v>
      </c>
      <c r="W284" s="50" t="e">
        <f t="shared" si="85"/>
        <v>#DIV/0!</v>
      </c>
      <c r="X284" s="48" t="str">
        <f>VLOOKUP($A284,Raw!$B$2:$DG$512,MATCH(NDPMS!X$1,Raw!$B$1:$DG$1,0),0)</f>
        <v>0</v>
      </c>
      <c r="Y284" s="49" t="e">
        <f t="shared" si="86"/>
        <v>#DIV/0!</v>
      </c>
      <c r="Z284" s="48" t="str">
        <f>VLOOKUP($A284,Raw!$B$2:$DG$512,MATCH(NDPMS!Z$1,Raw!$B$1:$DG$1,0),0)</f>
        <v>0</v>
      </c>
      <c r="AA284" s="49" t="e">
        <f t="shared" si="87"/>
        <v>#DIV/0!</v>
      </c>
      <c r="AB284" s="48" t="str">
        <f>VLOOKUP($A284,Raw!$B$2:$DG$512,MATCH(NDPMS!AB$1,Raw!$B$1:$DG$1,0),0)</f>
        <v>0</v>
      </c>
      <c r="AC284" s="13"/>
      <c r="AD284" s="47" t="e">
        <f t="shared" si="88"/>
        <v>#DIV/0!</v>
      </c>
      <c r="AE284" s="47" t="e">
        <f t="shared" si="89"/>
        <v>#DIV/0!</v>
      </c>
      <c r="AF284" s="47" t="e">
        <f t="shared" si="90"/>
        <v>#DIV/0!</v>
      </c>
      <c r="AG284" s="47" t="e">
        <f t="shared" si="91"/>
        <v>#DIV/0!</v>
      </c>
      <c r="AH284" s="47" t="e">
        <f t="shared" si="92"/>
        <v>#DIV/0!</v>
      </c>
      <c r="AI284" s="47" t="e">
        <f t="shared" si="93"/>
        <v>#DIV/0!</v>
      </c>
      <c r="AJ284" s="47" t="e">
        <f t="shared" si="94"/>
        <v>#DIV/0!</v>
      </c>
    </row>
    <row r="285" spans="1:36" x14ac:dyDescent="0.3">
      <c r="A285" s="13" t="s">
        <v>4944</v>
      </c>
      <c r="B285" s="51" t="str">
        <f>VLOOKUP($A285,Raw!$B$2:$DG$512,MATCH(NDPMS!B$1,Raw!$B$1:$DG$1,0),0)</f>
        <v>0</v>
      </c>
      <c r="C285" s="52" t="e">
        <f t="shared" si="76"/>
        <v>#DIV/0!</v>
      </c>
      <c r="D285" s="51" t="str">
        <f>VLOOKUP($A285,Raw!$B$2:$DG$512,MATCH(NDPMS!D$1,Raw!$B$1:$DG$1,0),0)</f>
        <v>0</v>
      </c>
      <c r="E285" s="52" t="e">
        <f t="shared" si="77"/>
        <v>#DIV/0!</v>
      </c>
      <c r="F285" s="51" t="str">
        <f>VLOOKUP($A285,Raw!$B$2:$DG$512,MATCH(NDPMS!F$1,Raw!$B$1:$DG$1,0),0)</f>
        <v>0</v>
      </c>
      <c r="G285" s="52" t="e">
        <f t="shared" si="78"/>
        <v>#DIV/0!</v>
      </c>
      <c r="H285" s="51" t="str">
        <f>VLOOKUP($A285,Raw!$B$2:$DG$512,MATCH(NDPMS!H$1,Raw!$B$1:$DG$1,0),0)</f>
        <v>0</v>
      </c>
      <c r="I285" s="52" t="e">
        <f t="shared" si="79"/>
        <v>#DIV/0!</v>
      </c>
      <c r="J285" s="51" t="str">
        <f>VLOOKUP($A285,Raw!$B$2:$DG$512,MATCH(NDPMS!J$1,Raw!$B$1:$DG$1,0),0)</f>
        <v>0</v>
      </c>
      <c r="K285" s="52" t="e">
        <f t="shared" si="80"/>
        <v>#DIV/0!</v>
      </c>
      <c r="L285" s="51" t="str">
        <f>VLOOKUP($A285,Raw!$B$2:$DG$512,MATCH(NDPMS!L$1,Raw!$B$1:$DG$1,0),0)</f>
        <v>0</v>
      </c>
      <c r="M285" s="52" t="e">
        <f t="shared" si="81"/>
        <v>#DIV/0!</v>
      </c>
      <c r="N285" s="51" t="str">
        <f>VLOOKUP($A285,Raw!$B$2:$DG$512,MATCH(NDPMS!N$1,Raw!$B$1:$DG$1,0),0)</f>
        <v>0</v>
      </c>
      <c r="O285" s="13"/>
      <c r="P285" s="48" t="str">
        <f>VLOOKUP($A285,Raw!$B$2:$DG$512,MATCH(NDPMS!P$1,Raw!$B$1:$DG$1,0),0)</f>
        <v>0</v>
      </c>
      <c r="Q285" s="49" t="e">
        <f t="shared" si="82"/>
        <v>#DIV/0!</v>
      </c>
      <c r="R285" s="48" t="str">
        <f>VLOOKUP($A285,Raw!$B$2:$DG$512,MATCH(NDPMS!R$1,Raw!$B$1:$DG$1,0),0)</f>
        <v>0</v>
      </c>
      <c r="S285" s="49" t="e">
        <f t="shared" si="83"/>
        <v>#DIV/0!</v>
      </c>
      <c r="T285" s="48" t="str">
        <f>VLOOKUP($A285,Raw!$B$2:$DG$512,MATCH(NDPMS!T$1,Raw!$B$1:$DG$1,0),0)</f>
        <v>0</v>
      </c>
      <c r="U285" s="49" t="e">
        <f t="shared" si="84"/>
        <v>#DIV/0!</v>
      </c>
      <c r="V285" s="48" t="str">
        <f>VLOOKUP($A285,Raw!$B$2:$DG$512,MATCH(NDPMS!V$1,Raw!$B$1:$DG$1,0),0)</f>
        <v>0</v>
      </c>
      <c r="W285" s="50" t="e">
        <f t="shared" si="85"/>
        <v>#DIV/0!</v>
      </c>
      <c r="X285" s="48" t="str">
        <f>VLOOKUP($A285,Raw!$B$2:$DG$512,MATCH(NDPMS!X$1,Raw!$B$1:$DG$1,0),0)</f>
        <v>0</v>
      </c>
      <c r="Y285" s="49" t="e">
        <f t="shared" si="86"/>
        <v>#DIV/0!</v>
      </c>
      <c r="Z285" s="48" t="str">
        <f>VLOOKUP($A285,Raw!$B$2:$DG$512,MATCH(NDPMS!Z$1,Raw!$B$1:$DG$1,0),0)</f>
        <v>0</v>
      </c>
      <c r="AA285" s="49" t="e">
        <f t="shared" si="87"/>
        <v>#DIV/0!</v>
      </c>
      <c r="AB285" s="48" t="str">
        <f>VLOOKUP($A285,Raw!$B$2:$DG$512,MATCH(NDPMS!AB$1,Raw!$B$1:$DG$1,0),0)</f>
        <v>0</v>
      </c>
      <c r="AC285" s="13"/>
      <c r="AD285" s="47" t="e">
        <f t="shared" si="88"/>
        <v>#DIV/0!</v>
      </c>
      <c r="AE285" s="47" t="e">
        <f t="shared" si="89"/>
        <v>#DIV/0!</v>
      </c>
      <c r="AF285" s="47" t="e">
        <f t="shared" si="90"/>
        <v>#DIV/0!</v>
      </c>
      <c r="AG285" s="47" t="e">
        <f t="shared" si="91"/>
        <v>#DIV/0!</v>
      </c>
      <c r="AH285" s="47" t="e">
        <f t="shared" si="92"/>
        <v>#DIV/0!</v>
      </c>
      <c r="AI285" s="47" t="e">
        <f t="shared" si="93"/>
        <v>#DIV/0!</v>
      </c>
      <c r="AJ285" s="47" t="e">
        <f t="shared" si="94"/>
        <v>#DIV/0!</v>
      </c>
    </row>
    <row r="286" spans="1:36" x14ac:dyDescent="0.3">
      <c r="A286" s="13" t="s">
        <v>4944</v>
      </c>
      <c r="B286" s="51" t="str">
        <f>VLOOKUP($A286,Raw!$B$2:$DG$512,MATCH(NDPMS!B$1,Raw!$B$1:$DG$1,0),0)</f>
        <v>0</v>
      </c>
      <c r="C286" s="52" t="e">
        <f t="shared" si="76"/>
        <v>#DIV/0!</v>
      </c>
      <c r="D286" s="51" t="str">
        <f>VLOOKUP($A286,Raw!$B$2:$DG$512,MATCH(NDPMS!D$1,Raw!$B$1:$DG$1,0),0)</f>
        <v>0</v>
      </c>
      <c r="E286" s="52" t="e">
        <f t="shared" si="77"/>
        <v>#DIV/0!</v>
      </c>
      <c r="F286" s="51" t="str">
        <f>VLOOKUP($A286,Raw!$B$2:$DG$512,MATCH(NDPMS!F$1,Raw!$B$1:$DG$1,0),0)</f>
        <v>0</v>
      </c>
      <c r="G286" s="52" t="e">
        <f t="shared" si="78"/>
        <v>#DIV/0!</v>
      </c>
      <c r="H286" s="51" t="str">
        <f>VLOOKUP($A286,Raw!$B$2:$DG$512,MATCH(NDPMS!H$1,Raw!$B$1:$DG$1,0),0)</f>
        <v>0</v>
      </c>
      <c r="I286" s="52" t="e">
        <f t="shared" si="79"/>
        <v>#DIV/0!</v>
      </c>
      <c r="J286" s="51" t="str">
        <f>VLOOKUP($A286,Raw!$B$2:$DG$512,MATCH(NDPMS!J$1,Raw!$B$1:$DG$1,0),0)</f>
        <v>0</v>
      </c>
      <c r="K286" s="52" t="e">
        <f t="shared" si="80"/>
        <v>#DIV/0!</v>
      </c>
      <c r="L286" s="51" t="str">
        <f>VLOOKUP($A286,Raw!$B$2:$DG$512,MATCH(NDPMS!L$1,Raw!$B$1:$DG$1,0),0)</f>
        <v>0</v>
      </c>
      <c r="M286" s="52" t="e">
        <f t="shared" si="81"/>
        <v>#DIV/0!</v>
      </c>
      <c r="N286" s="51" t="str">
        <f>VLOOKUP($A286,Raw!$B$2:$DG$512,MATCH(NDPMS!N$1,Raw!$B$1:$DG$1,0),0)</f>
        <v>0</v>
      </c>
      <c r="O286" s="13"/>
      <c r="P286" s="48" t="str">
        <f>VLOOKUP($A286,Raw!$B$2:$DG$512,MATCH(NDPMS!P$1,Raw!$B$1:$DG$1,0),0)</f>
        <v>0</v>
      </c>
      <c r="Q286" s="49" t="e">
        <f t="shared" si="82"/>
        <v>#DIV/0!</v>
      </c>
      <c r="R286" s="48" t="str">
        <f>VLOOKUP($A286,Raw!$B$2:$DG$512,MATCH(NDPMS!R$1,Raw!$B$1:$DG$1,0),0)</f>
        <v>0</v>
      </c>
      <c r="S286" s="49" t="e">
        <f t="shared" si="83"/>
        <v>#DIV/0!</v>
      </c>
      <c r="T286" s="48" t="str">
        <f>VLOOKUP($A286,Raw!$B$2:$DG$512,MATCH(NDPMS!T$1,Raw!$B$1:$DG$1,0),0)</f>
        <v>0</v>
      </c>
      <c r="U286" s="49" t="e">
        <f t="shared" si="84"/>
        <v>#DIV/0!</v>
      </c>
      <c r="V286" s="48" t="str">
        <f>VLOOKUP($A286,Raw!$B$2:$DG$512,MATCH(NDPMS!V$1,Raw!$B$1:$DG$1,0),0)</f>
        <v>0</v>
      </c>
      <c r="W286" s="50" t="e">
        <f t="shared" si="85"/>
        <v>#DIV/0!</v>
      </c>
      <c r="X286" s="48" t="str">
        <f>VLOOKUP($A286,Raw!$B$2:$DG$512,MATCH(NDPMS!X$1,Raw!$B$1:$DG$1,0),0)</f>
        <v>0</v>
      </c>
      <c r="Y286" s="49" t="e">
        <f t="shared" si="86"/>
        <v>#DIV/0!</v>
      </c>
      <c r="Z286" s="48" t="str">
        <f>VLOOKUP($A286,Raw!$B$2:$DG$512,MATCH(NDPMS!Z$1,Raw!$B$1:$DG$1,0),0)</f>
        <v>0</v>
      </c>
      <c r="AA286" s="49" t="e">
        <f t="shared" si="87"/>
        <v>#DIV/0!</v>
      </c>
      <c r="AB286" s="48" t="str">
        <f>VLOOKUP($A286,Raw!$B$2:$DG$512,MATCH(NDPMS!AB$1,Raw!$B$1:$DG$1,0),0)</f>
        <v>0</v>
      </c>
      <c r="AC286" s="13"/>
      <c r="AD286" s="47" t="e">
        <f t="shared" si="88"/>
        <v>#DIV/0!</v>
      </c>
      <c r="AE286" s="47" t="e">
        <f t="shared" si="89"/>
        <v>#DIV/0!</v>
      </c>
      <c r="AF286" s="47" t="e">
        <f t="shared" si="90"/>
        <v>#DIV/0!</v>
      </c>
      <c r="AG286" s="47" t="e">
        <f t="shared" si="91"/>
        <v>#DIV/0!</v>
      </c>
      <c r="AH286" s="47" t="e">
        <f t="shared" si="92"/>
        <v>#DIV/0!</v>
      </c>
      <c r="AI286" s="47" t="e">
        <f t="shared" si="93"/>
        <v>#DIV/0!</v>
      </c>
      <c r="AJ286" s="47" t="e">
        <f t="shared" si="94"/>
        <v>#DIV/0!</v>
      </c>
    </row>
    <row r="287" spans="1:36" x14ac:dyDescent="0.3">
      <c r="A287" s="13" t="s">
        <v>4944</v>
      </c>
      <c r="B287" s="51" t="str">
        <f>VLOOKUP($A287,Raw!$B$2:$DG$512,MATCH(NDPMS!B$1,Raw!$B$1:$DG$1,0),0)</f>
        <v>0</v>
      </c>
      <c r="C287" s="52" t="e">
        <f t="shared" si="76"/>
        <v>#DIV/0!</v>
      </c>
      <c r="D287" s="51" t="str">
        <f>VLOOKUP($A287,Raw!$B$2:$DG$512,MATCH(NDPMS!D$1,Raw!$B$1:$DG$1,0),0)</f>
        <v>0</v>
      </c>
      <c r="E287" s="52" t="e">
        <f t="shared" si="77"/>
        <v>#DIV/0!</v>
      </c>
      <c r="F287" s="51" t="str">
        <f>VLOOKUP($A287,Raw!$B$2:$DG$512,MATCH(NDPMS!F$1,Raw!$B$1:$DG$1,0),0)</f>
        <v>0</v>
      </c>
      <c r="G287" s="52" t="e">
        <f t="shared" si="78"/>
        <v>#DIV/0!</v>
      </c>
      <c r="H287" s="51" t="str">
        <f>VLOOKUP($A287,Raw!$B$2:$DG$512,MATCH(NDPMS!H$1,Raw!$B$1:$DG$1,0),0)</f>
        <v>0</v>
      </c>
      <c r="I287" s="52" t="e">
        <f t="shared" si="79"/>
        <v>#DIV/0!</v>
      </c>
      <c r="J287" s="51" t="str">
        <f>VLOOKUP($A287,Raw!$B$2:$DG$512,MATCH(NDPMS!J$1,Raw!$B$1:$DG$1,0),0)</f>
        <v>0</v>
      </c>
      <c r="K287" s="52" t="e">
        <f t="shared" si="80"/>
        <v>#DIV/0!</v>
      </c>
      <c r="L287" s="51" t="str">
        <f>VLOOKUP($A287,Raw!$B$2:$DG$512,MATCH(NDPMS!L$1,Raw!$B$1:$DG$1,0),0)</f>
        <v>0</v>
      </c>
      <c r="M287" s="52" t="e">
        <f t="shared" si="81"/>
        <v>#DIV/0!</v>
      </c>
      <c r="N287" s="51" t="str">
        <f>VLOOKUP($A287,Raw!$B$2:$DG$512,MATCH(NDPMS!N$1,Raw!$B$1:$DG$1,0),0)</f>
        <v>0</v>
      </c>
      <c r="O287" s="13"/>
      <c r="P287" s="48" t="str">
        <f>VLOOKUP($A287,Raw!$B$2:$DG$512,MATCH(NDPMS!P$1,Raw!$B$1:$DG$1,0),0)</f>
        <v>0</v>
      </c>
      <c r="Q287" s="49" t="e">
        <f t="shared" si="82"/>
        <v>#DIV/0!</v>
      </c>
      <c r="R287" s="48" t="str">
        <f>VLOOKUP($A287,Raw!$B$2:$DG$512,MATCH(NDPMS!R$1,Raw!$B$1:$DG$1,0),0)</f>
        <v>0</v>
      </c>
      <c r="S287" s="49" t="e">
        <f t="shared" si="83"/>
        <v>#DIV/0!</v>
      </c>
      <c r="T287" s="48" t="str">
        <f>VLOOKUP($A287,Raw!$B$2:$DG$512,MATCH(NDPMS!T$1,Raw!$B$1:$DG$1,0),0)</f>
        <v>0</v>
      </c>
      <c r="U287" s="49" t="e">
        <f t="shared" si="84"/>
        <v>#DIV/0!</v>
      </c>
      <c r="V287" s="48" t="str">
        <f>VLOOKUP($A287,Raw!$B$2:$DG$512,MATCH(NDPMS!V$1,Raw!$B$1:$DG$1,0),0)</f>
        <v>0</v>
      </c>
      <c r="W287" s="50" t="e">
        <f t="shared" si="85"/>
        <v>#DIV/0!</v>
      </c>
      <c r="X287" s="48" t="str">
        <f>VLOOKUP($A287,Raw!$B$2:$DG$512,MATCH(NDPMS!X$1,Raw!$B$1:$DG$1,0),0)</f>
        <v>0</v>
      </c>
      <c r="Y287" s="49" t="e">
        <f t="shared" si="86"/>
        <v>#DIV/0!</v>
      </c>
      <c r="Z287" s="48" t="str">
        <f>VLOOKUP($A287,Raw!$B$2:$DG$512,MATCH(NDPMS!Z$1,Raw!$B$1:$DG$1,0),0)</f>
        <v>0</v>
      </c>
      <c r="AA287" s="49" t="e">
        <f t="shared" si="87"/>
        <v>#DIV/0!</v>
      </c>
      <c r="AB287" s="48" t="str">
        <f>VLOOKUP($A287,Raw!$B$2:$DG$512,MATCH(NDPMS!AB$1,Raw!$B$1:$DG$1,0),0)</f>
        <v>0</v>
      </c>
      <c r="AC287" s="13"/>
      <c r="AD287" s="47" t="e">
        <f t="shared" si="88"/>
        <v>#DIV/0!</v>
      </c>
      <c r="AE287" s="47" t="e">
        <f t="shared" si="89"/>
        <v>#DIV/0!</v>
      </c>
      <c r="AF287" s="47" t="e">
        <f t="shared" si="90"/>
        <v>#DIV/0!</v>
      </c>
      <c r="AG287" s="47" t="e">
        <f t="shared" si="91"/>
        <v>#DIV/0!</v>
      </c>
      <c r="AH287" s="47" t="e">
        <f t="shared" si="92"/>
        <v>#DIV/0!</v>
      </c>
      <c r="AI287" s="47" t="e">
        <f t="shared" si="93"/>
        <v>#DIV/0!</v>
      </c>
      <c r="AJ287" s="47" t="e">
        <f t="shared" si="94"/>
        <v>#DIV/0!</v>
      </c>
    </row>
    <row r="288" spans="1:36" x14ac:dyDescent="0.3">
      <c r="A288" s="13" t="s">
        <v>4968</v>
      </c>
      <c r="B288" s="51" t="str">
        <f>VLOOKUP($A288,Raw!$B$2:$DG$512,MATCH(NDPMS!B$1,Raw!$B$1:$DG$1,0),0)</f>
        <v>0</v>
      </c>
      <c r="C288" s="52" t="e">
        <f t="shared" si="76"/>
        <v>#DIV/0!</v>
      </c>
      <c r="D288" s="51" t="str">
        <f>VLOOKUP($A288,Raw!$B$2:$DG$512,MATCH(NDPMS!D$1,Raw!$B$1:$DG$1,0),0)</f>
        <v>0</v>
      </c>
      <c r="E288" s="52" t="e">
        <f t="shared" si="77"/>
        <v>#DIV/0!</v>
      </c>
      <c r="F288" s="51" t="str">
        <f>VLOOKUP($A288,Raw!$B$2:$DG$512,MATCH(NDPMS!F$1,Raw!$B$1:$DG$1,0),0)</f>
        <v>0</v>
      </c>
      <c r="G288" s="52" t="e">
        <f t="shared" si="78"/>
        <v>#DIV/0!</v>
      </c>
      <c r="H288" s="51" t="str">
        <f>VLOOKUP($A288,Raw!$B$2:$DG$512,MATCH(NDPMS!H$1,Raw!$B$1:$DG$1,0),0)</f>
        <v>0</v>
      </c>
      <c r="I288" s="52" t="e">
        <f t="shared" si="79"/>
        <v>#DIV/0!</v>
      </c>
      <c r="J288" s="51" t="str">
        <f>VLOOKUP($A288,Raw!$B$2:$DG$512,MATCH(NDPMS!J$1,Raw!$B$1:$DG$1,0),0)</f>
        <v>0</v>
      </c>
      <c r="K288" s="52" t="e">
        <f t="shared" si="80"/>
        <v>#DIV/0!</v>
      </c>
      <c r="L288" s="51" t="str">
        <f>VLOOKUP($A288,Raw!$B$2:$DG$512,MATCH(NDPMS!L$1,Raw!$B$1:$DG$1,0),0)</f>
        <v>0</v>
      </c>
      <c r="M288" s="52" t="e">
        <f t="shared" si="81"/>
        <v>#DIV/0!</v>
      </c>
      <c r="N288" s="51" t="str">
        <f>VLOOKUP($A288,Raw!$B$2:$DG$512,MATCH(NDPMS!N$1,Raw!$B$1:$DG$1,0),0)</f>
        <v>0</v>
      </c>
      <c r="O288" s="13"/>
      <c r="P288" s="48" t="str">
        <f>VLOOKUP($A288,Raw!$B$2:$DG$512,MATCH(NDPMS!P$1,Raw!$B$1:$DG$1,0),0)</f>
        <v>0</v>
      </c>
      <c r="Q288" s="49" t="e">
        <f t="shared" si="82"/>
        <v>#DIV/0!</v>
      </c>
      <c r="R288" s="48" t="str">
        <f>VLOOKUP($A288,Raw!$B$2:$DG$512,MATCH(NDPMS!R$1,Raw!$B$1:$DG$1,0),0)</f>
        <v>0</v>
      </c>
      <c r="S288" s="49" t="e">
        <f t="shared" si="83"/>
        <v>#DIV/0!</v>
      </c>
      <c r="T288" s="48" t="str">
        <f>VLOOKUP($A288,Raw!$B$2:$DG$512,MATCH(NDPMS!T$1,Raw!$B$1:$DG$1,0),0)</f>
        <v>0</v>
      </c>
      <c r="U288" s="49" t="e">
        <f t="shared" si="84"/>
        <v>#DIV/0!</v>
      </c>
      <c r="V288" s="48" t="str">
        <f>VLOOKUP($A288,Raw!$B$2:$DG$512,MATCH(NDPMS!V$1,Raw!$B$1:$DG$1,0),0)</f>
        <v>0</v>
      </c>
      <c r="W288" s="50" t="e">
        <f t="shared" si="85"/>
        <v>#DIV/0!</v>
      </c>
      <c r="X288" s="48" t="str">
        <f>VLOOKUP($A288,Raw!$B$2:$DG$512,MATCH(NDPMS!X$1,Raw!$B$1:$DG$1,0),0)</f>
        <v>0</v>
      </c>
      <c r="Y288" s="49" t="e">
        <f t="shared" si="86"/>
        <v>#DIV/0!</v>
      </c>
      <c r="Z288" s="48" t="str">
        <f>VLOOKUP($A288,Raw!$B$2:$DG$512,MATCH(NDPMS!Z$1,Raw!$B$1:$DG$1,0),0)</f>
        <v>0</v>
      </c>
      <c r="AA288" s="49" t="e">
        <f t="shared" si="87"/>
        <v>#DIV/0!</v>
      </c>
      <c r="AB288" s="48" t="str">
        <f>VLOOKUP($A288,Raw!$B$2:$DG$512,MATCH(NDPMS!AB$1,Raw!$B$1:$DG$1,0),0)</f>
        <v>0</v>
      </c>
      <c r="AC288" s="13"/>
      <c r="AD288" s="47" t="e">
        <f t="shared" si="88"/>
        <v>#DIV/0!</v>
      </c>
      <c r="AE288" s="47" t="e">
        <f t="shared" si="89"/>
        <v>#DIV/0!</v>
      </c>
      <c r="AF288" s="47" t="e">
        <f t="shared" si="90"/>
        <v>#DIV/0!</v>
      </c>
      <c r="AG288" s="47" t="e">
        <f t="shared" si="91"/>
        <v>#DIV/0!</v>
      </c>
      <c r="AH288" s="47" t="e">
        <f t="shared" si="92"/>
        <v>#DIV/0!</v>
      </c>
      <c r="AI288" s="47" t="e">
        <f t="shared" si="93"/>
        <v>#DIV/0!</v>
      </c>
      <c r="AJ288" s="47" t="e">
        <f t="shared" si="94"/>
        <v>#DIV/0!</v>
      </c>
    </row>
    <row r="289" spans="1:36" x14ac:dyDescent="0.3">
      <c r="A289" s="13" t="s">
        <v>4976</v>
      </c>
      <c r="B289" s="51" t="str">
        <f>VLOOKUP($A289,Raw!$B$2:$DG$512,MATCH(NDPMS!B$1,Raw!$B$1:$DG$1,0),0)</f>
        <v>0</v>
      </c>
      <c r="C289" s="52" t="e">
        <f t="shared" si="76"/>
        <v>#DIV/0!</v>
      </c>
      <c r="D289" s="51" t="str">
        <f>VLOOKUP($A289,Raw!$B$2:$DG$512,MATCH(NDPMS!D$1,Raw!$B$1:$DG$1,0),0)</f>
        <v>0</v>
      </c>
      <c r="E289" s="52" t="e">
        <f t="shared" si="77"/>
        <v>#DIV/0!</v>
      </c>
      <c r="F289" s="51" t="str">
        <f>VLOOKUP($A289,Raw!$B$2:$DG$512,MATCH(NDPMS!F$1,Raw!$B$1:$DG$1,0),0)</f>
        <v>0</v>
      </c>
      <c r="G289" s="52" t="e">
        <f t="shared" si="78"/>
        <v>#DIV/0!</v>
      </c>
      <c r="H289" s="51" t="str">
        <f>VLOOKUP($A289,Raw!$B$2:$DG$512,MATCH(NDPMS!H$1,Raw!$B$1:$DG$1,0),0)</f>
        <v>0</v>
      </c>
      <c r="I289" s="52" t="e">
        <f t="shared" si="79"/>
        <v>#DIV/0!</v>
      </c>
      <c r="J289" s="51" t="str">
        <f>VLOOKUP($A289,Raw!$B$2:$DG$512,MATCH(NDPMS!J$1,Raw!$B$1:$DG$1,0),0)</f>
        <v>0</v>
      </c>
      <c r="K289" s="52" t="e">
        <f t="shared" si="80"/>
        <v>#DIV/0!</v>
      </c>
      <c r="L289" s="51" t="str">
        <f>VLOOKUP($A289,Raw!$B$2:$DG$512,MATCH(NDPMS!L$1,Raw!$B$1:$DG$1,0),0)</f>
        <v>0</v>
      </c>
      <c r="M289" s="52" t="e">
        <f t="shared" si="81"/>
        <v>#DIV/0!</v>
      </c>
      <c r="N289" s="51" t="str">
        <f>VLOOKUP($A289,Raw!$B$2:$DG$512,MATCH(NDPMS!N$1,Raw!$B$1:$DG$1,0),0)</f>
        <v>0</v>
      </c>
      <c r="O289" s="13"/>
      <c r="P289" s="48" t="str">
        <f>VLOOKUP($A289,Raw!$B$2:$DG$512,MATCH(NDPMS!P$1,Raw!$B$1:$DG$1,0),0)</f>
        <v>0</v>
      </c>
      <c r="Q289" s="49" t="e">
        <f t="shared" si="82"/>
        <v>#DIV/0!</v>
      </c>
      <c r="R289" s="48" t="str">
        <f>VLOOKUP($A289,Raw!$B$2:$DG$512,MATCH(NDPMS!R$1,Raw!$B$1:$DG$1,0),0)</f>
        <v>0</v>
      </c>
      <c r="S289" s="49" t="e">
        <f t="shared" si="83"/>
        <v>#DIV/0!</v>
      </c>
      <c r="T289" s="48" t="str">
        <f>VLOOKUP($A289,Raw!$B$2:$DG$512,MATCH(NDPMS!T$1,Raw!$B$1:$DG$1,0),0)</f>
        <v>0</v>
      </c>
      <c r="U289" s="49" t="e">
        <f t="shared" si="84"/>
        <v>#DIV/0!</v>
      </c>
      <c r="V289" s="48" t="str">
        <f>VLOOKUP($A289,Raw!$B$2:$DG$512,MATCH(NDPMS!V$1,Raw!$B$1:$DG$1,0),0)</f>
        <v>0</v>
      </c>
      <c r="W289" s="50" t="e">
        <f t="shared" si="85"/>
        <v>#DIV/0!</v>
      </c>
      <c r="X289" s="48" t="str">
        <f>VLOOKUP($A289,Raw!$B$2:$DG$512,MATCH(NDPMS!X$1,Raw!$B$1:$DG$1,0),0)</f>
        <v>0</v>
      </c>
      <c r="Y289" s="49" t="e">
        <f t="shared" si="86"/>
        <v>#DIV/0!</v>
      </c>
      <c r="Z289" s="48" t="str">
        <f>VLOOKUP($A289,Raw!$B$2:$DG$512,MATCH(NDPMS!Z$1,Raw!$B$1:$DG$1,0),0)</f>
        <v>0</v>
      </c>
      <c r="AA289" s="49" t="e">
        <f t="shared" si="87"/>
        <v>#DIV/0!</v>
      </c>
      <c r="AB289" s="48" t="str">
        <f>VLOOKUP($A289,Raw!$B$2:$DG$512,MATCH(NDPMS!AB$1,Raw!$B$1:$DG$1,0),0)</f>
        <v>0</v>
      </c>
      <c r="AC289" s="13"/>
      <c r="AD289" s="47" t="e">
        <f t="shared" si="88"/>
        <v>#DIV/0!</v>
      </c>
      <c r="AE289" s="47" t="e">
        <f t="shared" si="89"/>
        <v>#DIV/0!</v>
      </c>
      <c r="AF289" s="47" t="e">
        <f t="shared" si="90"/>
        <v>#DIV/0!</v>
      </c>
      <c r="AG289" s="47" t="e">
        <f t="shared" si="91"/>
        <v>#DIV/0!</v>
      </c>
      <c r="AH289" s="47" t="e">
        <f t="shared" si="92"/>
        <v>#DIV/0!</v>
      </c>
      <c r="AI289" s="47" t="e">
        <f t="shared" si="93"/>
        <v>#DIV/0!</v>
      </c>
      <c r="AJ289" s="47" t="e">
        <f t="shared" si="94"/>
        <v>#DIV/0!</v>
      </c>
    </row>
    <row r="290" spans="1:36" x14ac:dyDescent="0.3">
      <c r="A290" s="13" t="s">
        <v>4987</v>
      </c>
      <c r="B290" s="51" t="str">
        <f>VLOOKUP($A290,Raw!$B$2:$DG$512,MATCH(NDPMS!B$1,Raw!$B$1:$DG$1,0),0)</f>
        <v>0</v>
      </c>
      <c r="C290" s="52" t="e">
        <f t="shared" si="76"/>
        <v>#DIV/0!</v>
      </c>
      <c r="D290" s="51" t="str">
        <f>VLOOKUP($A290,Raw!$B$2:$DG$512,MATCH(NDPMS!D$1,Raw!$B$1:$DG$1,0),0)</f>
        <v>0</v>
      </c>
      <c r="E290" s="52" t="e">
        <f t="shared" si="77"/>
        <v>#DIV/0!</v>
      </c>
      <c r="F290" s="51" t="str">
        <f>VLOOKUP($A290,Raw!$B$2:$DG$512,MATCH(NDPMS!F$1,Raw!$B$1:$DG$1,0),0)</f>
        <v>0</v>
      </c>
      <c r="G290" s="52" t="e">
        <f t="shared" si="78"/>
        <v>#DIV/0!</v>
      </c>
      <c r="H290" s="51" t="str">
        <f>VLOOKUP($A290,Raw!$B$2:$DG$512,MATCH(NDPMS!H$1,Raw!$B$1:$DG$1,0),0)</f>
        <v>0</v>
      </c>
      <c r="I290" s="52" t="e">
        <f t="shared" si="79"/>
        <v>#DIV/0!</v>
      </c>
      <c r="J290" s="51" t="str">
        <f>VLOOKUP($A290,Raw!$B$2:$DG$512,MATCH(NDPMS!J$1,Raw!$B$1:$DG$1,0),0)</f>
        <v>0</v>
      </c>
      <c r="K290" s="52" t="e">
        <f t="shared" si="80"/>
        <v>#DIV/0!</v>
      </c>
      <c r="L290" s="51" t="str">
        <f>VLOOKUP($A290,Raw!$B$2:$DG$512,MATCH(NDPMS!L$1,Raw!$B$1:$DG$1,0),0)</f>
        <v>0</v>
      </c>
      <c r="M290" s="52" t="e">
        <f t="shared" si="81"/>
        <v>#DIV/0!</v>
      </c>
      <c r="N290" s="51" t="str">
        <f>VLOOKUP($A290,Raw!$B$2:$DG$512,MATCH(NDPMS!N$1,Raw!$B$1:$DG$1,0),0)</f>
        <v>0</v>
      </c>
      <c r="O290" s="13"/>
      <c r="P290" s="48" t="str">
        <f>VLOOKUP($A290,Raw!$B$2:$DG$512,MATCH(NDPMS!P$1,Raw!$B$1:$DG$1,0),0)</f>
        <v>0</v>
      </c>
      <c r="Q290" s="49" t="e">
        <f t="shared" si="82"/>
        <v>#DIV/0!</v>
      </c>
      <c r="R290" s="48" t="str">
        <f>VLOOKUP($A290,Raw!$B$2:$DG$512,MATCH(NDPMS!R$1,Raw!$B$1:$DG$1,0),0)</f>
        <v>0</v>
      </c>
      <c r="S290" s="49" t="e">
        <f t="shared" si="83"/>
        <v>#DIV/0!</v>
      </c>
      <c r="T290" s="48" t="str">
        <f>VLOOKUP($A290,Raw!$B$2:$DG$512,MATCH(NDPMS!T$1,Raw!$B$1:$DG$1,0),0)</f>
        <v>0</v>
      </c>
      <c r="U290" s="49" t="e">
        <f t="shared" si="84"/>
        <v>#DIV/0!</v>
      </c>
      <c r="V290" s="48" t="str">
        <f>VLOOKUP($A290,Raw!$B$2:$DG$512,MATCH(NDPMS!V$1,Raw!$B$1:$DG$1,0),0)</f>
        <v>0</v>
      </c>
      <c r="W290" s="50" t="e">
        <f t="shared" si="85"/>
        <v>#DIV/0!</v>
      </c>
      <c r="X290" s="48" t="str">
        <f>VLOOKUP($A290,Raw!$B$2:$DG$512,MATCH(NDPMS!X$1,Raw!$B$1:$DG$1,0),0)</f>
        <v>0</v>
      </c>
      <c r="Y290" s="49" t="e">
        <f t="shared" si="86"/>
        <v>#DIV/0!</v>
      </c>
      <c r="Z290" s="48" t="str">
        <f>VLOOKUP($A290,Raw!$B$2:$DG$512,MATCH(NDPMS!Z$1,Raw!$B$1:$DG$1,0),0)</f>
        <v>0</v>
      </c>
      <c r="AA290" s="49" t="e">
        <f t="shared" si="87"/>
        <v>#DIV/0!</v>
      </c>
      <c r="AB290" s="48" t="str">
        <f>VLOOKUP($A290,Raw!$B$2:$DG$512,MATCH(NDPMS!AB$1,Raw!$B$1:$DG$1,0),0)</f>
        <v>0</v>
      </c>
      <c r="AC290" s="13"/>
      <c r="AD290" s="47" t="e">
        <f t="shared" si="88"/>
        <v>#DIV/0!</v>
      </c>
      <c r="AE290" s="47" t="e">
        <f t="shared" si="89"/>
        <v>#DIV/0!</v>
      </c>
      <c r="AF290" s="47" t="e">
        <f t="shared" si="90"/>
        <v>#DIV/0!</v>
      </c>
      <c r="AG290" s="47" t="e">
        <f t="shared" si="91"/>
        <v>#DIV/0!</v>
      </c>
      <c r="AH290" s="47" t="e">
        <f t="shared" si="92"/>
        <v>#DIV/0!</v>
      </c>
      <c r="AI290" s="47" t="e">
        <f t="shared" si="93"/>
        <v>#DIV/0!</v>
      </c>
      <c r="AJ290" s="47" t="e">
        <f t="shared" si="94"/>
        <v>#DIV/0!</v>
      </c>
    </row>
    <row r="291" spans="1:36" x14ac:dyDescent="0.3">
      <c r="A291" s="13" t="s">
        <v>5006</v>
      </c>
      <c r="B291" s="51" t="str">
        <f>VLOOKUP($A291,Raw!$B$2:$DG$512,MATCH(NDPMS!B$1,Raw!$B$1:$DG$1,0),0)</f>
        <v>0</v>
      </c>
      <c r="C291" s="52" t="e">
        <f t="shared" si="76"/>
        <v>#DIV/0!</v>
      </c>
      <c r="D291" s="51" t="str">
        <f>VLOOKUP($A291,Raw!$B$2:$DG$512,MATCH(NDPMS!D$1,Raw!$B$1:$DG$1,0),0)</f>
        <v>0</v>
      </c>
      <c r="E291" s="52" t="e">
        <f t="shared" si="77"/>
        <v>#DIV/0!</v>
      </c>
      <c r="F291" s="51" t="str">
        <f>VLOOKUP($A291,Raw!$B$2:$DG$512,MATCH(NDPMS!F$1,Raw!$B$1:$DG$1,0),0)</f>
        <v>0</v>
      </c>
      <c r="G291" s="52" t="e">
        <f t="shared" si="78"/>
        <v>#DIV/0!</v>
      </c>
      <c r="H291" s="51" t="str">
        <f>VLOOKUP($A291,Raw!$B$2:$DG$512,MATCH(NDPMS!H$1,Raw!$B$1:$DG$1,0),0)</f>
        <v>0</v>
      </c>
      <c r="I291" s="52" t="e">
        <f t="shared" si="79"/>
        <v>#DIV/0!</v>
      </c>
      <c r="J291" s="51" t="str">
        <f>VLOOKUP($A291,Raw!$B$2:$DG$512,MATCH(NDPMS!J$1,Raw!$B$1:$DG$1,0),0)</f>
        <v>0</v>
      </c>
      <c r="K291" s="52" t="e">
        <f t="shared" si="80"/>
        <v>#DIV/0!</v>
      </c>
      <c r="L291" s="51" t="str">
        <f>VLOOKUP($A291,Raw!$B$2:$DG$512,MATCH(NDPMS!L$1,Raw!$B$1:$DG$1,0),0)</f>
        <v>0</v>
      </c>
      <c r="M291" s="52" t="e">
        <f t="shared" si="81"/>
        <v>#DIV/0!</v>
      </c>
      <c r="N291" s="51" t="str">
        <f>VLOOKUP($A291,Raw!$B$2:$DG$512,MATCH(NDPMS!N$1,Raw!$B$1:$DG$1,0),0)</f>
        <v>0</v>
      </c>
      <c r="O291" s="13"/>
      <c r="P291" s="48" t="str">
        <f>VLOOKUP($A291,Raw!$B$2:$DG$512,MATCH(NDPMS!P$1,Raw!$B$1:$DG$1,0),0)</f>
        <v>0</v>
      </c>
      <c r="Q291" s="49" t="e">
        <f t="shared" si="82"/>
        <v>#DIV/0!</v>
      </c>
      <c r="R291" s="48" t="str">
        <f>VLOOKUP($A291,Raw!$B$2:$DG$512,MATCH(NDPMS!R$1,Raw!$B$1:$DG$1,0),0)</f>
        <v>0</v>
      </c>
      <c r="S291" s="49" t="e">
        <f t="shared" si="83"/>
        <v>#DIV/0!</v>
      </c>
      <c r="T291" s="48" t="str">
        <f>VLOOKUP($A291,Raw!$B$2:$DG$512,MATCH(NDPMS!T$1,Raw!$B$1:$DG$1,0),0)</f>
        <v>0</v>
      </c>
      <c r="U291" s="49" t="e">
        <f t="shared" si="84"/>
        <v>#DIV/0!</v>
      </c>
      <c r="V291" s="48" t="str">
        <f>VLOOKUP($A291,Raw!$B$2:$DG$512,MATCH(NDPMS!V$1,Raw!$B$1:$DG$1,0),0)</f>
        <v>0</v>
      </c>
      <c r="W291" s="50" t="e">
        <f t="shared" si="85"/>
        <v>#DIV/0!</v>
      </c>
      <c r="X291" s="48" t="str">
        <f>VLOOKUP($A291,Raw!$B$2:$DG$512,MATCH(NDPMS!X$1,Raw!$B$1:$DG$1,0),0)</f>
        <v>0</v>
      </c>
      <c r="Y291" s="49" t="e">
        <f t="shared" si="86"/>
        <v>#DIV/0!</v>
      </c>
      <c r="Z291" s="48" t="str">
        <f>VLOOKUP($A291,Raw!$B$2:$DG$512,MATCH(NDPMS!Z$1,Raw!$B$1:$DG$1,0),0)</f>
        <v>0</v>
      </c>
      <c r="AA291" s="49" t="e">
        <f t="shared" si="87"/>
        <v>#DIV/0!</v>
      </c>
      <c r="AB291" s="48" t="str">
        <f>VLOOKUP($A291,Raw!$B$2:$DG$512,MATCH(NDPMS!AB$1,Raw!$B$1:$DG$1,0),0)</f>
        <v>0</v>
      </c>
      <c r="AC291" s="13"/>
      <c r="AD291" s="47" t="e">
        <f t="shared" si="88"/>
        <v>#DIV/0!</v>
      </c>
      <c r="AE291" s="47" t="e">
        <f t="shared" si="89"/>
        <v>#DIV/0!</v>
      </c>
      <c r="AF291" s="47" t="e">
        <f t="shared" si="90"/>
        <v>#DIV/0!</v>
      </c>
      <c r="AG291" s="47" t="e">
        <f t="shared" si="91"/>
        <v>#DIV/0!</v>
      </c>
      <c r="AH291" s="47" t="e">
        <f t="shared" si="92"/>
        <v>#DIV/0!</v>
      </c>
      <c r="AI291" s="47" t="e">
        <f t="shared" si="93"/>
        <v>#DIV/0!</v>
      </c>
      <c r="AJ291" s="47" t="e">
        <f t="shared" si="94"/>
        <v>#DIV/0!</v>
      </c>
    </row>
    <row r="292" spans="1:36" x14ac:dyDescent="0.3">
      <c r="A292" s="13" t="s">
        <v>5022</v>
      </c>
      <c r="B292" s="51" t="str">
        <f>VLOOKUP($A292,Raw!$B$2:$DG$512,MATCH(NDPMS!B$1,Raw!$B$1:$DG$1,0),0)</f>
        <v>0</v>
      </c>
      <c r="C292" s="52">
        <f t="shared" si="76"/>
        <v>0</v>
      </c>
      <c r="D292" s="51" t="str">
        <f>VLOOKUP($A292,Raw!$B$2:$DG$512,MATCH(NDPMS!D$1,Raw!$B$1:$DG$1,0),0)</f>
        <v>6</v>
      </c>
      <c r="E292" s="52">
        <f t="shared" si="77"/>
        <v>1.2219959266802444E-2</v>
      </c>
      <c r="F292" s="51" t="str">
        <f>VLOOKUP($A292,Raw!$B$2:$DG$512,MATCH(NDPMS!F$1,Raw!$B$1:$DG$1,0),0)</f>
        <v>358</v>
      </c>
      <c r="G292" s="52">
        <f t="shared" si="78"/>
        <v>0.72912423625254585</v>
      </c>
      <c r="H292" s="51" t="str">
        <f>VLOOKUP($A292,Raw!$B$2:$DG$512,MATCH(NDPMS!H$1,Raw!$B$1:$DG$1,0),0)</f>
        <v>127</v>
      </c>
      <c r="I292" s="52">
        <f t="shared" si="79"/>
        <v>0.25865580448065173</v>
      </c>
      <c r="J292" s="51" t="str">
        <f>VLOOKUP($A292,Raw!$B$2:$DG$512,MATCH(NDPMS!J$1,Raw!$B$1:$DG$1,0),0)</f>
        <v>0</v>
      </c>
      <c r="K292" s="52">
        <f t="shared" si="80"/>
        <v>0</v>
      </c>
      <c r="L292" s="51" t="str">
        <f>VLOOKUP($A292,Raw!$B$2:$DG$512,MATCH(NDPMS!L$1,Raw!$B$1:$DG$1,0),0)</f>
        <v>0</v>
      </c>
      <c r="M292" s="52">
        <f t="shared" si="81"/>
        <v>0</v>
      </c>
      <c r="N292" s="51" t="str">
        <f>VLOOKUP($A292,Raw!$B$2:$DG$512,MATCH(NDPMS!N$1,Raw!$B$1:$DG$1,0),0)</f>
        <v>491</v>
      </c>
      <c r="O292" s="13"/>
      <c r="P292" s="48" t="str">
        <f>VLOOKUP($A292,Raw!$B$2:$DG$512,MATCH(NDPMS!P$1,Raw!$B$1:$DG$1,0),0)</f>
        <v>0</v>
      </c>
      <c r="Q292" s="49">
        <f t="shared" si="82"/>
        <v>0</v>
      </c>
      <c r="R292" s="48" t="str">
        <f>VLOOKUP($A292,Raw!$B$2:$DG$512,MATCH(NDPMS!R$1,Raw!$B$1:$DG$1,0),0)</f>
        <v>3.35</v>
      </c>
      <c r="S292" s="49">
        <f t="shared" si="83"/>
        <v>1.8372271580563784E-2</v>
      </c>
      <c r="T292" s="48" t="str">
        <f>VLOOKUP($A292,Raw!$B$2:$DG$512,MATCH(NDPMS!T$1,Raw!$B$1:$DG$1,0),0)</f>
        <v>127.83</v>
      </c>
      <c r="U292" s="49">
        <f t="shared" si="84"/>
        <v>0.70105297795327404</v>
      </c>
      <c r="V292" s="48" t="str">
        <f>VLOOKUP($A292,Raw!$B$2:$DG$512,MATCH(NDPMS!V$1,Raw!$B$1:$DG$1,0),0)</f>
        <v>51.16</v>
      </c>
      <c r="W292" s="50">
        <f t="shared" si="85"/>
        <v>0.28057475046616209</v>
      </c>
      <c r="X292" s="48" t="str">
        <f>VLOOKUP($A292,Raw!$B$2:$DG$512,MATCH(NDPMS!X$1,Raw!$B$1:$DG$1,0),0)</f>
        <v>0</v>
      </c>
      <c r="Y292" s="49">
        <f t="shared" si="86"/>
        <v>0</v>
      </c>
      <c r="Z292" s="48" t="str">
        <f>VLOOKUP($A292,Raw!$B$2:$DG$512,MATCH(NDPMS!Z$1,Raw!$B$1:$DG$1,0),0)</f>
        <v>0</v>
      </c>
      <c r="AA292" s="49">
        <f t="shared" si="87"/>
        <v>0</v>
      </c>
      <c r="AB292" s="48" t="str">
        <f>VLOOKUP($A292,Raw!$B$2:$DG$512,MATCH(NDPMS!AB$1,Raw!$B$1:$DG$1,0),0)</f>
        <v>182.34</v>
      </c>
      <c r="AC292" s="13"/>
      <c r="AD292" s="47" t="e">
        <f t="shared" si="88"/>
        <v>#DIV/0!</v>
      </c>
      <c r="AE292" s="47">
        <f t="shared" si="89"/>
        <v>0.55833333333333335</v>
      </c>
      <c r="AF292" s="47">
        <f t="shared" si="90"/>
        <v>0.35706703910614523</v>
      </c>
      <c r="AG292" s="47">
        <f t="shared" si="91"/>
        <v>0.40283464566929134</v>
      </c>
      <c r="AH292" s="47" t="e">
        <f t="shared" si="92"/>
        <v>#DIV/0!</v>
      </c>
      <c r="AI292" s="47" t="e">
        <f t="shared" si="93"/>
        <v>#DIV/0!</v>
      </c>
      <c r="AJ292" s="47">
        <f t="shared" si="94"/>
        <v>0.3713645621181263</v>
      </c>
    </row>
    <row r="293" spans="1:36" x14ac:dyDescent="0.3">
      <c r="A293" s="13" t="s">
        <v>5040</v>
      </c>
      <c r="B293" s="51" t="str">
        <f>VLOOKUP($A293,Raw!$B$2:$DG$512,MATCH(NDPMS!B$1,Raw!$B$1:$DG$1,0),0)</f>
        <v>0</v>
      </c>
      <c r="C293" s="52" t="e">
        <f t="shared" si="76"/>
        <v>#DIV/0!</v>
      </c>
      <c r="D293" s="51" t="str">
        <f>VLOOKUP($A293,Raw!$B$2:$DG$512,MATCH(NDPMS!D$1,Raw!$B$1:$DG$1,0),0)</f>
        <v>0</v>
      </c>
      <c r="E293" s="52" t="e">
        <f t="shared" si="77"/>
        <v>#DIV/0!</v>
      </c>
      <c r="F293" s="51" t="str">
        <f>VLOOKUP($A293,Raw!$B$2:$DG$512,MATCH(NDPMS!F$1,Raw!$B$1:$DG$1,0),0)</f>
        <v>0</v>
      </c>
      <c r="G293" s="52" t="e">
        <f t="shared" si="78"/>
        <v>#DIV/0!</v>
      </c>
      <c r="H293" s="51" t="str">
        <f>VLOOKUP($A293,Raw!$B$2:$DG$512,MATCH(NDPMS!H$1,Raw!$B$1:$DG$1,0),0)</f>
        <v>0</v>
      </c>
      <c r="I293" s="52" t="e">
        <f t="shared" si="79"/>
        <v>#DIV/0!</v>
      </c>
      <c r="J293" s="51" t="str">
        <f>VLOOKUP($A293,Raw!$B$2:$DG$512,MATCH(NDPMS!J$1,Raw!$B$1:$DG$1,0),0)</f>
        <v>0</v>
      </c>
      <c r="K293" s="52" t="e">
        <f t="shared" si="80"/>
        <v>#DIV/0!</v>
      </c>
      <c r="L293" s="51" t="str">
        <f>VLOOKUP($A293,Raw!$B$2:$DG$512,MATCH(NDPMS!L$1,Raw!$B$1:$DG$1,0),0)</f>
        <v>0</v>
      </c>
      <c r="M293" s="52" t="e">
        <f t="shared" si="81"/>
        <v>#DIV/0!</v>
      </c>
      <c r="N293" s="51" t="str">
        <f>VLOOKUP($A293,Raw!$B$2:$DG$512,MATCH(NDPMS!N$1,Raw!$B$1:$DG$1,0),0)</f>
        <v>0</v>
      </c>
      <c r="O293" s="13"/>
      <c r="P293" s="48" t="str">
        <f>VLOOKUP($A293,Raw!$B$2:$DG$512,MATCH(NDPMS!P$1,Raw!$B$1:$DG$1,0),0)</f>
        <v>0</v>
      </c>
      <c r="Q293" s="49" t="e">
        <f t="shared" si="82"/>
        <v>#DIV/0!</v>
      </c>
      <c r="R293" s="48" t="str">
        <f>VLOOKUP($A293,Raw!$B$2:$DG$512,MATCH(NDPMS!R$1,Raw!$B$1:$DG$1,0),0)</f>
        <v>0</v>
      </c>
      <c r="S293" s="49" t="e">
        <f t="shared" si="83"/>
        <v>#DIV/0!</v>
      </c>
      <c r="T293" s="48" t="str">
        <f>VLOOKUP($A293,Raw!$B$2:$DG$512,MATCH(NDPMS!T$1,Raw!$B$1:$DG$1,0),0)</f>
        <v>0</v>
      </c>
      <c r="U293" s="49" t="e">
        <f t="shared" si="84"/>
        <v>#DIV/0!</v>
      </c>
      <c r="V293" s="48" t="str">
        <f>VLOOKUP($A293,Raw!$B$2:$DG$512,MATCH(NDPMS!V$1,Raw!$B$1:$DG$1,0),0)</f>
        <v>0</v>
      </c>
      <c r="W293" s="50" t="e">
        <f t="shared" si="85"/>
        <v>#DIV/0!</v>
      </c>
      <c r="X293" s="48" t="str">
        <f>VLOOKUP($A293,Raw!$B$2:$DG$512,MATCH(NDPMS!X$1,Raw!$B$1:$DG$1,0),0)</f>
        <v>0</v>
      </c>
      <c r="Y293" s="49" t="e">
        <f t="shared" si="86"/>
        <v>#DIV/0!</v>
      </c>
      <c r="Z293" s="48" t="str">
        <f>VLOOKUP($A293,Raw!$B$2:$DG$512,MATCH(NDPMS!Z$1,Raw!$B$1:$DG$1,0),0)</f>
        <v>0</v>
      </c>
      <c r="AA293" s="49" t="e">
        <f t="shared" si="87"/>
        <v>#DIV/0!</v>
      </c>
      <c r="AB293" s="48" t="str">
        <f>VLOOKUP($A293,Raw!$B$2:$DG$512,MATCH(NDPMS!AB$1,Raw!$B$1:$DG$1,0),0)</f>
        <v>0</v>
      </c>
      <c r="AC293" s="13"/>
      <c r="AD293" s="47" t="e">
        <f t="shared" si="88"/>
        <v>#DIV/0!</v>
      </c>
      <c r="AE293" s="47" t="e">
        <f t="shared" si="89"/>
        <v>#DIV/0!</v>
      </c>
      <c r="AF293" s="47" t="e">
        <f t="shared" si="90"/>
        <v>#DIV/0!</v>
      </c>
      <c r="AG293" s="47" t="e">
        <f t="shared" si="91"/>
        <v>#DIV/0!</v>
      </c>
      <c r="AH293" s="47" t="e">
        <f t="shared" si="92"/>
        <v>#DIV/0!</v>
      </c>
      <c r="AI293" s="47" t="e">
        <f t="shared" si="93"/>
        <v>#DIV/0!</v>
      </c>
      <c r="AJ293" s="47" t="e">
        <f t="shared" si="94"/>
        <v>#DIV/0!</v>
      </c>
    </row>
    <row r="294" spans="1:36" x14ac:dyDescent="0.3">
      <c r="A294" s="13" t="s">
        <v>5055</v>
      </c>
      <c r="B294" s="51" t="str">
        <f>VLOOKUP($A294,Raw!$B$2:$DG$512,MATCH(NDPMS!B$1,Raw!$B$1:$DG$1,0),0)</f>
        <v>0</v>
      </c>
      <c r="C294" s="52" t="e">
        <f t="shared" si="76"/>
        <v>#DIV/0!</v>
      </c>
      <c r="D294" s="51" t="str">
        <f>VLOOKUP($A294,Raw!$B$2:$DG$512,MATCH(NDPMS!D$1,Raw!$B$1:$DG$1,0),0)</f>
        <v>0</v>
      </c>
      <c r="E294" s="52" t="e">
        <f t="shared" si="77"/>
        <v>#DIV/0!</v>
      </c>
      <c r="F294" s="51" t="str">
        <f>VLOOKUP($A294,Raw!$B$2:$DG$512,MATCH(NDPMS!F$1,Raw!$B$1:$DG$1,0),0)</f>
        <v>0</v>
      </c>
      <c r="G294" s="52" t="e">
        <f t="shared" si="78"/>
        <v>#DIV/0!</v>
      </c>
      <c r="H294" s="51" t="str">
        <f>VLOOKUP($A294,Raw!$B$2:$DG$512,MATCH(NDPMS!H$1,Raw!$B$1:$DG$1,0),0)</f>
        <v>0</v>
      </c>
      <c r="I294" s="52" t="e">
        <f t="shared" si="79"/>
        <v>#DIV/0!</v>
      </c>
      <c r="J294" s="51" t="str">
        <f>VLOOKUP($A294,Raw!$B$2:$DG$512,MATCH(NDPMS!J$1,Raw!$B$1:$DG$1,0),0)</f>
        <v>0</v>
      </c>
      <c r="K294" s="52" t="e">
        <f t="shared" si="80"/>
        <v>#DIV/0!</v>
      </c>
      <c r="L294" s="51" t="str">
        <f>VLOOKUP($A294,Raw!$B$2:$DG$512,MATCH(NDPMS!L$1,Raw!$B$1:$DG$1,0),0)</f>
        <v>0</v>
      </c>
      <c r="M294" s="52" t="e">
        <f t="shared" si="81"/>
        <v>#DIV/0!</v>
      </c>
      <c r="N294" s="51" t="str">
        <f>VLOOKUP($A294,Raw!$B$2:$DG$512,MATCH(NDPMS!N$1,Raw!$B$1:$DG$1,0),0)</f>
        <v>0</v>
      </c>
      <c r="O294" s="13"/>
      <c r="P294" s="48" t="str">
        <f>VLOOKUP($A294,Raw!$B$2:$DG$512,MATCH(NDPMS!P$1,Raw!$B$1:$DG$1,0),0)</f>
        <v>0</v>
      </c>
      <c r="Q294" s="49" t="e">
        <f t="shared" si="82"/>
        <v>#DIV/0!</v>
      </c>
      <c r="R294" s="48" t="str">
        <f>VLOOKUP($A294,Raw!$B$2:$DG$512,MATCH(NDPMS!R$1,Raw!$B$1:$DG$1,0),0)</f>
        <v>0</v>
      </c>
      <c r="S294" s="49" t="e">
        <f t="shared" si="83"/>
        <v>#DIV/0!</v>
      </c>
      <c r="T294" s="48" t="str">
        <f>VLOOKUP($A294,Raw!$B$2:$DG$512,MATCH(NDPMS!T$1,Raw!$B$1:$DG$1,0),0)</f>
        <v>0</v>
      </c>
      <c r="U294" s="49" t="e">
        <f t="shared" si="84"/>
        <v>#DIV/0!</v>
      </c>
      <c r="V294" s="48" t="str">
        <f>VLOOKUP($A294,Raw!$B$2:$DG$512,MATCH(NDPMS!V$1,Raw!$B$1:$DG$1,0),0)</f>
        <v>0</v>
      </c>
      <c r="W294" s="50" t="e">
        <f t="shared" si="85"/>
        <v>#DIV/0!</v>
      </c>
      <c r="X294" s="48" t="str">
        <f>VLOOKUP($A294,Raw!$B$2:$DG$512,MATCH(NDPMS!X$1,Raw!$B$1:$DG$1,0),0)</f>
        <v>0</v>
      </c>
      <c r="Y294" s="49" t="e">
        <f t="shared" si="86"/>
        <v>#DIV/0!</v>
      </c>
      <c r="Z294" s="48" t="str">
        <f>VLOOKUP($A294,Raw!$B$2:$DG$512,MATCH(NDPMS!Z$1,Raw!$B$1:$DG$1,0),0)</f>
        <v>0</v>
      </c>
      <c r="AA294" s="49" t="e">
        <f t="shared" si="87"/>
        <v>#DIV/0!</v>
      </c>
      <c r="AB294" s="48" t="str">
        <f>VLOOKUP($A294,Raw!$B$2:$DG$512,MATCH(NDPMS!AB$1,Raw!$B$1:$DG$1,0),0)</f>
        <v>0</v>
      </c>
      <c r="AC294" s="13"/>
      <c r="AD294" s="47" t="e">
        <f t="shared" si="88"/>
        <v>#DIV/0!</v>
      </c>
      <c r="AE294" s="47" t="e">
        <f t="shared" si="89"/>
        <v>#DIV/0!</v>
      </c>
      <c r="AF294" s="47" t="e">
        <f t="shared" si="90"/>
        <v>#DIV/0!</v>
      </c>
      <c r="AG294" s="47" t="e">
        <f t="shared" si="91"/>
        <v>#DIV/0!</v>
      </c>
      <c r="AH294" s="47" t="e">
        <f t="shared" si="92"/>
        <v>#DIV/0!</v>
      </c>
      <c r="AI294" s="47" t="e">
        <f t="shared" si="93"/>
        <v>#DIV/0!</v>
      </c>
      <c r="AJ294" s="47" t="e">
        <f t="shared" si="94"/>
        <v>#DIV/0!</v>
      </c>
    </row>
    <row r="295" spans="1:36" x14ac:dyDescent="0.3">
      <c r="A295" s="13" t="s">
        <v>5063</v>
      </c>
      <c r="B295" s="51" t="str">
        <f>VLOOKUP($A295,Raw!$B$2:$DG$512,MATCH(NDPMS!B$1,Raw!$B$1:$DG$1,0),0)</f>
        <v>0</v>
      </c>
      <c r="C295" s="52" t="e">
        <f t="shared" si="76"/>
        <v>#DIV/0!</v>
      </c>
      <c r="D295" s="51" t="str">
        <f>VLOOKUP($A295,Raw!$B$2:$DG$512,MATCH(NDPMS!D$1,Raw!$B$1:$DG$1,0),0)</f>
        <v>0</v>
      </c>
      <c r="E295" s="52" t="e">
        <f t="shared" si="77"/>
        <v>#DIV/0!</v>
      </c>
      <c r="F295" s="51" t="str">
        <f>VLOOKUP($A295,Raw!$B$2:$DG$512,MATCH(NDPMS!F$1,Raw!$B$1:$DG$1,0),0)</f>
        <v>0</v>
      </c>
      <c r="G295" s="52" t="e">
        <f t="shared" si="78"/>
        <v>#DIV/0!</v>
      </c>
      <c r="H295" s="51" t="str">
        <f>VLOOKUP($A295,Raw!$B$2:$DG$512,MATCH(NDPMS!H$1,Raw!$B$1:$DG$1,0),0)</f>
        <v>0</v>
      </c>
      <c r="I295" s="52" t="e">
        <f t="shared" si="79"/>
        <v>#DIV/0!</v>
      </c>
      <c r="J295" s="51" t="str">
        <f>VLOOKUP($A295,Raw!$B$2:$DG$512,MATCH(NDPMS!J$1,Raw!$B$1:$DG$1,0),0)</f>
        <v>0</v>
      </c>
      <c r="K295" s="52" t="e">
        <f t="shared" si="80"/>
        <v>#DIV/0!</v>
      </c>
      <c r="L295" s="51" t="str">
        <f>VLOOKUP($A295,Raw!$B$2:$DG$512,MATCH(NDPMS!L$1,Raw!$B$1:$DG$1,0),0)</f>
        <v>0</v>
      </c>
      <c r="M295" s="52" t="e">
        <f t="shared" si="81"/>
        <v>#DIV/0!</v>
      </c>
      <c r="N295" s="51" t="str">
        <f>VLOOKUP($A295,Raw!$B$2:$DG$512,MATCH(NDPMS!N$1,Raw!$B$1:$DG$1,0),0)</f>
        <v>0</v>
      </c>
      <c r="O295" s="13"/>
      <c r="P295" s="48" t="str">
        <f>VLOOKUP($A295,Raw!$B$2:$DG$512,MATCH(NDPMS!P$1,Raw!$B$1:$DG$1,0),0)</f>
        <v>0</v>
      </c>
      <c r="Q295" s="49" t="e">
        <f t="shared" si="82"/>
        <v>#DIV/0!</v>
      </c>
      <c r="R295" s="48" t="str">
        <f>VLOOKUP($A295,Raw!$B$2:$DG$512,MATCH(NDPMS!R$1,Raw!$B$1:$DG$1,0),0)</f>
        <v>0</v>
      </c>
      <c r="S295" s="49" t="e">
        <f t="shared" si="83"/>
        <v>#DIV/0!</v>
      </c>
      <c r="T295" s="48" t="str">
        <f>VLOOKUP($A295,Raw!$B$2:$DG$512,MATCH(NDPMS!T$1,Raw!$B$1:$DG$1,0),0)</f>
        <v>0</v>
      </c>
      <c r="U295" s="49" t="e">
        <f t="shared" si="84"/>
        <v>#DIV/0!</v>
      </c>
      <c r="V295" s="48" t="str">
        <f>VLOOKUP($A295,Raw!$B$2:$DG$512,MATCH(NDPMS!V$1,Raw!$B$1:$DG$1,0),0)</f>
        <v>0</v>
      </c>
      <c r="W295" s="50" t="e">
        <f t="shared" si="85"/>
        <v>#DIV/0!</v>
      </c>
      <c r="X295" s="48" t="str">
        <f>VLOOKUP($A295,Raw!$B$2:$DG$512,MATCH(NDPMS!X$1,Raw!$B$1:$DG$1,0),0)</f>
        <v>0</v>
      </c>
      <c r="Y295" s="49" t="e">
        <f t="shared" si="86"/>
        <v>#DIV/0!</v>
      </c>
      <c r="Z295" s="48" t="str">
        <f>VLOOKUP($A295,Raw!$B$2:$DG$512,MATCH(NDPMS!Z$1,Raw!$B$1:$DG$1,0),0)</f>
        <v>0</v>
      </c>
      <c r="AA295" s="49" t="e">
        <f t="shared" si="87"/>
        <v>#DIV/0!</v>
      </c>
      <c r="AB295" s="48" t="str">
        <f>VLOOKUP($A295,Raw!$B$2:$DG$512,MATCH(NDPMS!AB$1,Raw!$B$1:$DG$1,0),0)</f>
        <v>0</v>
      </c>
      <c r="AC295" s="13"/>
      <c r="AD295" s="47" t="e">
        <f t="shared" si="88"/>
        <v>#DIV/0!</v>
      </c>
      <c r="AE295" s="47" t="e">
        <f t="shared" si="89"/>
        <v>#DIV/0!</v>
      </c>
      <c r="AF295" s="47" t="e">
        <f t="shared" si="90"/>
        <v>#DIV/0!</v>
      </c>
      <c r="AG295" s="47" t="e">
        <f t="shared" si="91"/>
        <v>#DIV/0!</v>
      </c>
      <c r="AH295" s="47" t="e">
        <f t="shared" si="92"/>
        <v>#DIV/0!</v>
      </c>
      <c r="AI295" s="47" t="e">
        <f t="shared" si="93"/>
        <v>#DIV/0!</v>
      </c>
      <c r="AJ295" s="47" t="e">
        <f t="shared" si="94"/>
        <v>#DIV/0!</v>
      </c>
    </row>
    <row r="296" spans="1:36" x14ac:dyDescent="0.3">
      <c r="A296" s="13" t="s">
        <v>5076</v>
      </c>
      <c r="B296" s="51" t="str">
        <f>VLOOKUP($A296,Raw!$B$2:$DG$512,MATCH(NDPMS!B$1,Raw!$B$1:$DG$1,0),0)</f>
        <v>0</v>
      </c>
      <c r="C296" s="52" t="e">
        <f t="shared" si="76"/>
        <v>#DIV/0!</v>
      </c>
      <c r="D296" s="51" t="str">
        <f>VLOOKUP($A296,Raw!$B$2:$DG$512,MATCH(NDPMS!D$1,Raw!$B$1:$DG$1,0),0)</f>
        <v>0</v>
      </c>
      <c r="E296" s="52" t="e">
        <f t="shared" si="77"/>
        <v>#DIV/0!</v>
      </c>
      <c r="F296" s="51" t="str">
        <f>VLOOKUP($A296,Raw!$B$2:$DG$512,MATCH(NDPMS!F$1,Raw!$B$1:$DG$1,0),0)</f>
        <v>0</v>
      </c>
      <c r="G296" s="52" t="e">
        <f t="shared" si="78"/>
        <v>#DIV/0!</v>
      </c>
      <c r="H296" s="51" t="str">
        <f>VLOOKUP($A296,Raw!$B$2:$DG$512,MATCH(NDPMS!H$1,Raw!$B$1:$DG$1,0),0)</f>
        <v>0</v>
      </c>
      <c r="I296" s="52" t="e">
        <f t="shared" si="79"/>
        <v>#DIV/0!</v>
      </c>
      <c r="J296" s="51" t="str">
        <f>VLOOKUP($A296,Raw!$B$2:$DG$512,MATCH(NDPMS!J$1,Raw!$B$1:$DG$1,0),0)</f>
        <v>0</v>
      </c>
      <c r="K296" s="52" t="e">
        <f t="shared" si="80"/>
        <v>#DIV/0!</v>
      </c>
      <c r="L296" s="51" t="str">
        <f>VLOOKUP($A296,Raw!$B$2:$DG$512,MATCH(NDPMS!L$1,Raw!$B$1:$DG$1,0),0)</f>
        <v>0</v>
      </c>
      <c r="M296" s="52" t="e">
        <f t="shared" si="81"/>
        <v>#DIV/0!</v>
      </c>
      <c r="N296" s="51" t="str">
        <f>VLOOKUP($A296,Raw!$B$2:$DG$512,MATCH(NDPMS!N$1,Raw!$B$1:$DG$1,0),0)</f>
        <v>0</v>
      </c>
      <c r="O296" s="13"/>
      <c r="P296" s="48" t="str">
        <f>VLOOKUP($A296,Raw!$B$2:$DG$512,MATCH(NDPMS!P$1,Raw!$B$1:$DG$1,0),0)</f>
        <v>0</v>
      </c>
      <c r="Q296" s="49" t="e">
        <f t="shared" si="82"/>
        <v>#DIV/0!</v>
      </c>
      <c r="R296" s="48" t="str">
        <f>VLOOKUP($A296,Raw!$B$2:$DG$512,MATCH(NDPMS!R$1,Raw!$B$1:$DG$1,0),0)</f>
        <v>0</v>
      </c>
      <c r="S296" s="49" t="e">
        <f t="shared" si="83"/>
        <v>#DIV/0!</v>
      </c>
      <c r="T296" s="48" t="str">
        <f>VLOOKUP($A296,Raw!$B$2:$DG$512,MATCH(NDPMS!T$1,Raw!$B$1:$DG$1,0),0)</f>
        <v>0</v>
      </c>
      <c r="U296" s="49" t="e">
        <f t="shared" si="84"/>
        <v>#DIV/0!</v>
      </c>
      <c r="V296" s="48" t="str">
        <f>VLOOKUP($A296,Raw!$B$2:$DG$512,MATCH(NDPMS!V$1,Raw!$B$1:$DG$1,0),0)</f>
        <v>0</v>
      </c>
      <c r="W296" s="50" t="e">
        <f t="shared" si="85"/>
        <v>#DIV/0!</v>
      </c>
      <c r="X296" s="48" t="str">
        <f>VLOOKUP($A296,Raw!$B$2:$DG$512,MATCH(NDPMS!X$1,Raw!$B$1:$DG$1,0),0)</f>
        <v>0</v>
      </c>
      <c r="Y296" s="49" t="e">
        <f t="shared" si="86"/>
        <v>#DIV/0!</v>
      </c>
      <c r="Z296" s="48" t="str">
        <f>VLOOKUP($A296,Raw!$B$2:$DG$512,MATCH(NDPMS!Z$1,Raw!$B$1:$DG$1,0),0)</f>
        <v>0</v>
      </c>
      <c r="AA296" s="49" t="e">
        <f t="shared" si="87"/>
        <v>#DIV/0!</v>
      </c>
      <c r="AB296" s="48" t="str">
        <f>VLOOKUP($A296,Raw!$B$2:$DG$512,MATCH(NDPMS!AB$1,Raw!$B$1:$DG$1,0),0)</f>
        <v>0</v>
      </c>
      <c r="AC296" s="13"/>
      <c r="AD296" s="47" t="e">
        <f t="shared" si="88"/>
        <v>#DIV/0!</v>
      </c>
      <c r="AE296" s="47" t="e">
        <f t="shared" si="89"/>
        <v>#DIV/0!</v>
      </c>
      <c r="AF296" s="47" t="e">
        <f t="shared" si="90"/>
        <v>#DIV/0!</v>
      </c>
      <c r="AG296" s="47" t="e">
        <f t="shared" si="91"/>
        <v>#DIV/0!</v>
      </c>
      <c r="AH296" s="47" t="e">
        <f t="shared" si="92"/>
        <v>#DIV/0!</v>
      </c>
      <c r="AI296" s="47" t="e">
        <f t="shared" si="93"/>
        <v>#DIV/0!</v>
      </c>
      <c r="AJ296" s="47" t="e">
        <f t="shared" si="94"/>
        <v>#DIV/0!</v>
      </c>
    </row>
    <row r="297" spans="1:36" x14ac:dyDescent="0.3">
      <c r="A297" s="13" t="s">
        <v>5085</v>
      </c>
      <c r="B297" s="51" t="str">
        <f>VLOOKUP($A297,Raw!$B$2:$DG$512,MATCH(NDPMS!B$1,Raw!$B$1:$DG$1,0),0)</f>
        <v>0</v>
      </c>
      <c r="C297" s="52">
        <f t="shared" si="76"/>
        <v>0</v>
      </c>
      <c r="D297" s="51" t="str">
        <f>VLOOKUP($A297,Raw!$B$2:$DG$512,MATCH(NDPMS!D$1,Raw!$B$1:$DG$1,0),0)</f>
        <v>0</v>
      </c>
      <c r="E297" s="52">
        <f t="shared" si="77"/>
        <v>0</v>
      </c>
      <c r="F297" s="51" t="str">
        <f>VLOOKUP($A297,Raw!$B$2:$DG$512,MATCH(NDPMS!F$1,Raw!$B$1:$DG$1,0),0)</f>
        <v>7</v>
      </c>
      <c r="G297" s="52">
        <f t="shared" si="78"/>
        <v>1</v>
      </c>
      <c r="H297" s="51" t="str">
        <f>VLOOKUP($A297,Raw!$B$2:$DG$512,MATCH(NDPMS!H$1,Raw!$B$1:$DG$1,0),0)</f>
        <v>0</v>
      </c>
      <c r="I297" s="52">
        <f t="shared" si="79"/>
        <v>0</v>
      </c>
      <c r="J297" s="51" t="str">
        <f>VLOOKUP($A297,Raw!$B$2:$DG$512,MATCH(NDPMS!J$1,Raw!$B$1:$DG$1,0),0)</f>
        <v>0</v>
      </c>
      <c r="K297" s="52">
        <f t="shared" si="80"/>
        <v>0</v>
      </c>
      <c r="L297" s="51" t="str">
        <f>VLOOKUP($A297,Raw!$B$2:$DG$512,MATCH(NDPMS!L$1,Raw!$B$1:$DG$1,0),0)</f>
        <v>0</v>
      </c>
      <c r="M297" s="52">
        <f t="shared" si="81"/>
        <v>0</v>
      </c>
      <c r="N297" s="51" t="str">
        <f>VLOOKUP($A297,Raw!$B$2:$DG$512,MATCH(NDPMS!N$1,Raw!$B$1:$DG$1,0),0)</f>
        <v>7</v>
      </c>
      <c r="O297" s="13"/>
      <c r="P297" s="48" t="str">
        <f>VLOOKUP($A297,Raw!$B$2:$DG$512,MATCH(NDPMS!P$1,Raw!$B$1:$DG$1,0),0)</f>
        <v>0</v>
      </c>
      <c r="Q297" s="49">
        <f t="shared" si="82"/>
        <v>0</v>
      </c>
      <c r="R297" s="48" t="str">
        <f>VLOOKUP($A297,Raw!$B$2:$DG$512,MATCH(NDPMS!R$1,Raw!$B$1:$DG$1,0),0)</f>
        <v>0</v>
      </c>
      <c r="S297" s="49">
        <f t="shared" si="83"/>
        <v>0</v>
      </c>
      <c r="T297" s="48" t="str">
        <f>VLOOKUP($A297,Raw!$B$2:$DG$512,MATCH(NDPMS!T$1,Raw!$B$1:$DG$1,0),0)</f>
        <v>286.15055</v>
      </c>
      <c r="U297" s="49">
        <f t="shared" si="84"/>
        <v>1</v>
      </c>
      <c r="V297" s="48" t="str">
        <f>VLOOKUP($A297,Raw!$B$2:$DG$512,MATCH(NDPMS!V$1,Raw!$B$1:$DG$1,0),0)</f>
        <v>0</v>
      </c>
      <c r="W297" s="50">
        <f t="shared" si="85"/>
        <v>0</v>
      </c>
      <c r="X297" s="48" t="str">
        <f>VLOOKUP($A297,Raw!$B$2:$DG$512,MATCH(NDPMS!X$1,Raw!$B$1:$DG$1,0),0)</f>
        <v>0</v>
      </c>
      <c r="Y297" s="49">
        <f t="shared" si="86"/>
        <v>0</v>
      </c>
      <c r="Z297" s="48" t="str">
        <f>VLOOKUP($A297,Raw!$B$2:$DG$512,MATCH(NDPMS!Z$1,Raw!$B$1:$DG$1,0),0)</f>
        <v>0</v>
      </c>
      <c r="AA297" s="49">
        <f t="shared" si="87"/>
        <v>0</v>
      </c>
      <c r="AB297" s="48" t="str">
        <f>VLOOKUP($A297,Raw!$B$2:$DG$512,MATCH(NDPMS!AB$1,Raw!$B$1:$DG$1,0),0)</f>
        <v>286.15055</v>
      </c>
      <c r="AC297" s="13"/>
      <c r="AD297" s="47" t="e">
        <f t="shared" si="88"/>
        <v>#DIV/0!</v>
      </c>
      <c r="AE297" s="47" t="e">
        <f t="shared" si="89"/>
        <v>#DIV/0!</v>
      </c>
      <c r="AF297" s="47">
        <f t="shared" si="90"/>
        <v>40.87865</v>
      </c>
      <c r="AG297" s="47" t="e">
        <f t="shared" si="91"/>
        <v>#DIV/0!</v>
      </c>
      <c r="AH297" s="47" t="e">
        <f t="shared" si="92"/>
        <v>#DIV/0!</v>
      </c>
      <c r="AI297" s="47" t="e">
        <f t="shared" si="93"/>
        <v>#DIV/0!</v>
      </c>
      <c r="AJ297" s="47">
        <f t="shared" si="94"/>
        <v>40.87865</v>
      </c>
    </row>
    <row r="298" spans="1:36" x14ac:dyDescent="0.3">
      <c r="A298" s="13" t="s">
        <v>5118</v>
      </c>
      <c r="B298" s="51" t="str">
        <f>VLOOKUP($A298,Raw!$B$2:$DG$512,MATCH(NDPMS!B$1,Raw!$B$1:$DG$1,0),0)</f>
        <v>0</v>
      </c>
      <c r="C298" s="52" t="e">
        <f t="shared" si="76"/>
        <v>#DIV/0!</v>
      </c>
      <c r="D298" s="51" t="str">
        <f>VLOOKUP($A298,Raw!$B$2:$DG$512,MATCH(NDPMS!D$1,Raw!$B$1:$DG$1,0),0)</f>
        <v>0</v>
      </c>
      <c r="E298" s="52" t="e">
        <f t="shared" si="77"/>
        <v>#DIV/0!</v>
      </c>
      <c r="F298" s="51" t="str">
        <f>VLOOKUP($A298,Raw!$B$2:$DG$512,MATCH(NDPMS!F$1,Raw!$B$1:$DG$1,0),0)</f>
        <v>0</v>
      </c>
      <c r="G298" s="52" t="e">
        <f t="shared" si="78"/>
        <v>#DIV/0!</v>
      </c>
      <c r="H298" s="51" t="str">
        <f>VLOOKUP($A298,Raw!$B$2:$DG$512,MATCH(NDPMS!H$1,Raw!$B$1:$DG$1,0),0)</f>
        <v>0</v>
      </c>
      <c r="I298" s="52" t="e">
        <f t="shared" si="79"/>
        <v>#DIV/0!</v>
      </c>
      <c r="J298" s="51" t="str">
        <f>VLOOKUP($A298,Raw!$B$2:$DG$512,MATCH(NDPMS!J$1,Raw!$B$1:$DG$1,0),0)</f>
        <v>0</v>
      </c>
      <c r="K298" s="52" t="e">
        <f t="shared" si="80"/>
        <v>#DIV/0!</v>
      </c>
      <c r="L298" s="51" t="str">
        <f>VLOOKUP($A298,Raw!$B$2:$DG$512,MATCH(NDPMS!L$1,Raw!$B$1:$DG$1,0),0)</f>
        <v>0</v>
      </c>
      <c r="M298" s="52" t="e">
        <f t="shared" si="81"/>
        <v>#DIV/0!</v>
      </c>
      <c r="N298" s="51" t="str">
        <f>VLOOKUP($A298,Raw!$B$2:$DG$512,MATCH(NDPMS!N$1,Raw!$B$1:$DG$1,0),0)</f>
        <v>0</v>
      </c>
      <c r="O298" s="13"/>
      <c r="P298" s="48" t="str">
        <f>VLOOKUP($A298,Raw!$B$2:$DG$512,MATCH(NDPMS!P$1,Raw!$B$1:$DG$1,0),0)</f>
        <v>0</v>
      </c>
      <c r="Q298" s="49" t="e">
        <f t="shared" si="82"/>
        <v>#DIV/0!</v>
      </c>
      <c r="R298" s="48" t="str">
        <f>VLOOKUP($A298,Raw!$B$2:$DG$512,MATCH(NDPMS!R$1,Raw!$B$1:$DG$1,0),0)</f>
        <v>0</v>
      </c>
      <c r="S298" s="49" t="e">
        <f t="shared" si="83"/>
        <v>#DIV/0!</v>
      </c>
      <c r="T298" s="48" t="str">
        <f>VLOOKUP($A298,Raw!$B$2:$DG$512,MATCH(NDPMS!T$1,Raw!$B$1:$DG$1,0),0)</f>
        <v>0</v>
      </c>
      <c r="U298" s="49" t="e">
        <f t="shared" si="84"/>
        <v>#DIV/0!</v>
      </c>
      <c r="V298" s="48" t="str">
        <f>VLOOKUP($A298,Raw!$B$2:$DG$512,MATCH(NDPMS!V$1,Raw!$B$1:$DG$1,0),0)</f>
        <v>0</v>
      </c>
      <c r="W298" s="50" t="e">
        <f t="shared" si="85"/>
        <v>#DIV/0!</v>
      </c>
      <c r="X298" s="48" t="str">
        <f>VLOOKUP($A298,Raw!$B$2:$DG$512,MATCH(NDPMS!X$1,Raw!$B$1:$DG$1,0),0)</f>
        <v>0</v>
      </c>
      <c r="Y298" s="49" t="e">
        <f t="shared" si="86"/>
        <v>#DIV/0!</v>
      </c>
      <c r="Z298" s="48" t="str">
        <f>VLOOKUP($A298,Raw!$B$2:$DG$512,MATCH(NDPMS!Z$1,Raw!$B$1:$DG$1,0),0)</f>
        <v>0</v>
      </c>
      <c r="AA298" s="49" t="e">
        <f t="shared" si="87"/>
        <v>#DIV/0!</v>
      </c>
      <c r="AB298" s="48" t="str">
        <f>VLOOKUP($A298,Raw!$B$2:$DG$512,MATCH(NDPMS!AB$1,Raw!$B$1:$DG$1,0),0)</f>
        <v>0</v>
      </c>
      <c r="AC298" s="13"/>
      <c r="AD298" s="47" t="e">
        <f t="shared" si="88"/>
        <v>#DIV/0!</v>
      </c>
      <c r="AE298" s="47" t="e">
        <f t="shared" si="89"/>
        <v>#DIV/0!</v>
      </c>
      <c r="AF298" s="47" t="e">
        <f t="shared" si="90"/>
        <v>#DIV/0!</v>
      </c>
      <c r="AG298" s="47" t="e">
        <f t="shared" si="91"/>
        <v>#DIV/0!</v>
      </c>
      <c r="AH298" s="47" t="e">
        <f t="shared" si="92"/>
        <v>#DIV/0!</v>
      </c>
      <c r="AI298" s="47" t="e">
        <f t="shared" si="93"/>
        <v>#DIV/0!</v>
      </c>
      <c r="AJ298" s="47" t="e">
        <f t="shared" si="94"/>
        <v>#DIV/0!</v>
      </c>
    </row>
    <row r="299" spans="1:36" x14ac:dyDescent="0.3">
      <c r="A299" s="13" t="s">
        <v>5137</v>
      </c>
      <c r="B299" s="51" t="str">
        <f>VLOOKUP($A299,Raw!$B$2:$DG$512,MATCH(NDPMS!B$1,Raw!$B$1:$DG$1,0),0)</f>
        <v>0</v>
      </c>
      <c r="C299" s="52" t="e">
        <f t="shared" si="76"/>
        <v>#DIV/0!</v>
      </c>
      <c r="D299" s="51" t="str">
        <f>VLOOKUP($A299,Raw!$B$2:$DG$512,MATCH(NDPMS!D$1,Raw!$B$1:$DG$1,0),0)</f>
        <v>0</v>
      </c>
      <c r="E299" s="52" t="e">
        <f t="shared" si="77"/>
        <v>#DIV/0!</v>
      </c>
      <c r="F299" s="51" t="str">
        <f>VLOOKUP($A299,Raw!$B$2:$DG$512,MATCH(NDPMS!F$1,Raw!$B$1:$DG$1,0),0)</f>
        <v>0</v>
      </c>
      <c r="G299" s="52" t="e">
        <f t="shared" si="78"/>
        <v>#DIV/0!</v>
      </c>
      <c r="H299" s="51" t="str">
        <f>VLOOKUP($A299,Raw!$B$2:$DG$512,MATCH(NDPMS!H$1,Raw!$B$1:$DG$1,0),0)</f>
        <v>0</v>
      </c>
      <c r="I299" s="52" t="e">
        <f t="shared" si="79"/>
        <v>#DIV/0!</v>
      </c>
      <c r="J299" s="51" t="str">
        <f>VLOOKUP($A299,Raw!$B$2:$DG$512,MATCH(NDPMS!J$1,Raw!$B$1:$DG$1,0),0)</f>
        <v>0</v>
      </c>
      <c r="K299" s="52" t="e">
        <f t="shared" si="80"/>
        <v>#DIV/0!</v>
      </c>
      <c r="L299" s="51" t="str">
        <f>VLOOKUP($A299,Raw!$B$2:$DG$512,MATCH(NDPMS!L$1,Raw!$B$1:$DG$1,0),0)</f>
        <v>0</v>
      </c>
      <c r="M299" s="52" t="e">
        <f t="shared" si="81"/>
        <v>#DIV/0!</v>
      </c>
      <c r="N299" s="51" t="str">
        <f>VLOOKUP($A299,Raw!$B$2:$DG$512,MATCH(NDPMS!N$1,Raw!$B$1:$DG$1,0),0)</f>
        <v>0</v>
      </c>
      <c r="O299" s="13"/>
      <c r="P299" s="48" t="str">
        <f>VLOOKUP($A299,Raw!$B$2:$DG$512,MATCH(NDPMS!P$1,Raw!$B$1:$DG$1,0),0)</f>
        <v>0</v>
      </c>
      <c r="Q299" s="49" t="e">
        <f t="shared" si="82"/>
        <v>#DIV/0!</v>
      </c>
      <c r="R299" s="48" t="str">
        <f>VLOOKUP($A299,Raw!$B$2:$DG$512,MATCH(NDPMS!R$1,Raw!$B$1:$DG$1,0),0)</f>
        <v>0</v>
      </c>
      <c r="S299" s="49" t="e">
        <f t="shared" si="83"/>
        <v>#DIV/0!</v>
      </c>
      <c r="T299" s="48" t="str">
        <f>VLOOKUP($A299,Raw!$B$2:$DG$512,MATCH(NDPMS!T$1,Raw!$B$1:$DG$1,0),0)</f>
        <v>0</v>
      </c>
      <c r="U299" s="49" t="e">
        <f t="shared" si="84"/>
        <v>#DIV/0!</v>
      </c>
      <c r="V299" s="48" t="str">
        <f>VLOOKUP($A299,Raw!$B$2:$DG$512,MATCH(NDPMS!V$1,Raw!$B$1:$DG$1,0),0)</f>
        <v>0</v>
      </c>
      <c r="W299" s="50" t="e">
        <f t="shared" si="85"/>
        <v>#DIV/0!</v>
      </c>
      <c r="X299" s="48" t="str">
        <f>VLOOKUP($A299,Raw!$B$2:$DG$512,MATCH(NDPMS!X$1,Raw!$B$1:$DG$1,0),0)</f>
        <v>0</v>
      </c>
      <c r="Y299" s="49" t="e">
        <f t="shared" si="86"/>
        <v>#DIV/0!</v>
      </c>
      <c r="Z299" s="48" t="str">
        <f>VLOOKUP($A299,Raw!$B$2:$DG$512,MATCH(NDPMS!Z$1,Raw!$B$1:$DG$1,0),0)</f>
        <v>0</v>
      </c>
      <c r="AA299" s="49" t="e">
        <f t="shared" si="87"/>
        <v>#DIV/0!</v>
      </c>
      <c r="AB299" s="48" t="str">
        <f>VLOOKUP($A299,Raw!$B$2:$DG$512,MATCH(NDPMS!AB$1,Raw!$B$1:$DG$1,0),0)</f>
        <v>0</v>
      </c>
      <c r="AC299" s="13"/>
      <c r="AD299" s="47" t="e">
        <f t="shared" si="88"/>
        <v>#DIV/0!</v>
      </c>
      <c r="AE299" s="47" t="e">
        <f t="shared" si="89"/>
        <v>#DIV/0!</v>
      </c>
      <c r="AF299" s="47" t="e">
        <f t="shared" si="90"/>
        <v>#DIV/0!</v>
      </c>
      <c r="AG299" s="47" t="e">
        <f t="shared" si="91"/>
        <v>#DIV/0!</v>
      </c>
      <c r="AH299" s="47" t="e">
        <f t="shared" si="92"/>
        <v>#DIV/0!</v>
      </c>
      <c r="AI299" s="47" t="e">
        <f t="shared" si="93"/>
        <v>#DIV/0!</v>
      </c>
      <c r="AJ299" s="47" t="e">
        <f t="shared" si="94"/>
        <v>#DIV/0!</v>
      </c>
    </row>
    <row r="300" spans="1:36" x14ac:dyDescent="0.3">
      <c r="A300" s="13" t="s">
        <v>5148</v>
      </c>
      <c r="B300" s="51" t="str">
        <f>VLOOKUP($A300,Raw!$B$2:$DG$512,MATCH(NDPMS!B$1,Raw!$B$1:$DG$1,0),0)</f>
        <v>0</v>
      </c>
      <c r="C300" s="52" t="e">
        <f t="shared" si="76"/>
        <v>#DIV/0!</v>
      </c>
      <c r="D300" s="51" t="str">
        <f>VLOOKUP($A300,Raw!$B$2:$DG$512,MATCH(NDPMS!D$1,Raw!$B$1:$DG$1,0),0)</f>
        <v>0</v>
      </c>
      <c r="E300" s="52" t="e">
        <f t="shared" si="77"/>
        <v>#DIV/0!</v>
      </c>
      <c r="F300" s="51" t="str">
        <f>VLOOKUP($A300,Raw!$B$2:$DG$512,MATCH(NDPMS!F$1,Raw!$B$1:$DG$1,0),0)</f>
        <v>0</v>
      </c>
      <c r="G300" s="52" t="e">
        <f t="shared" si="78"/>
        <v>#DIV/0!</v>
      </c>
      <c r="H300" s="51" t="str">
        <f>VLOOKUP($A300,Raw!$B$2:$DG$512,MATCH(NDPMS!H$1,Raw!$B$1:$DG$1,0),0)</f>
        <v>0</v>
      </c>
      <c r="I300" s="52" t="e">
        <f t="shared" si="79"/>
        <v>#DIV/0!</v>
      </c>
      <c r="J300" s="51" t="str">
        <f>VLOOKUP($A300,Raw!$B$2:$DG$512,MATCH(NDPMS!J$1,Raw!$B$1:$DG$1,0),0)</f>
        <v>0</v>
      </c>
      <c r="K300" s="52" t="e">
        <f t="shared" si="80"/>
        <v>#DIV/0!</v>
      </c>
      <c r="L300" s="51" t="str">
        <f>VLOOKUP($A300,Raw!$B$2:$DG$512,MATCH(NDPMS!L$1,Raw!$B$1:$DG$1,0),0)</f>
        <v>0</v>
      </c>
      <c r="M300" s="52" t="e">
        <f t="shared" si="81"/>
        <v>#DIV/0!</v>
      </c>
      <c r="N300" s="51" t="str">
        <f>VLOOKUP($A300,Raw!$B$2:$DG$512,MATCH(NDPMS!N$1,Raw!$B$1:$DG$1,0),0)</f>
        <v>0</v>
      </c>
      <c r="O300" s="13"/>
      <c r="P300" s="48" t="str">
        <f>VLOOKUP($A300,Raw!$B$2:$DG$512,MATCH(NDPMS!P$1,Raw!$B$1:$DG$1,0),0)</f>
        <v>0</v>
      </c>
      <c r="Q300" s="49" t="e">
        <f t="shared" si="82"/>
        <v>#DIV/0!</v>
      </c>
      <c r="R300" s="48" t="str">
        <f>VLOOKUP($A300,Raw!$B$2:$DG$512,MATCH(NDPMS!R$1,Raw!$B$1:$DG$1,0),0)</f>
        <v>0</v>
      </c>
      <c r="S300" s="49" t="e">
        <f t="shared" si="83"/>
        <v>#DIV/0!</v>
      </c>
      <c r="T300" s="48" t="str">
        <f>VLOOKUP($A300,Raw!$B$2:$DG$512,MATCH(NDPMS!T$1,Raw!$B$1:$DG$1,0),0)</f>
        <v>0</v>
      </c>
      <c r="U300" s="49" t="e">
        <f t="shared" si="84"/>
        <v>#DIV/0!</v>
      </c>
      <c r="V300" s="48" t="str">
        <f>VLOOKUP($A300,Raw!$B$2:$DG$512,MATCH(NDPMS!V$1,Raw!$B$1:$DG$1,0),0)</f>
        <v>0</v>
      </c>
      <c r="W300" s="50" t="e">
        <f t="shared" si="85"/>
        <v>#DIV/0!</v>
      </c>
      <c r="X300" s="48" t="str">
        <f>VLOOKUP($A300,Raw!$B$2:$DG$512,MATCH(NDPMS!X$1,Raw!$B$1:$DG$1,0),0)</f>
        <v>0</v>
      </c>
      <c r="Y300" s="49" t="e">
        <f t="shared" si="86"/>
        <v>#DIV/0!</v>
      </c>
      <c r="Z300" s="48" t="str">
        <f>VLOOKUP($A300,Raw!$B$2:$DG$512,MATCH(NDPMS!Z$1,Raw!$B$1:$DG$1,0),0)</f>
        <v>0</v>
      </c>
      <c r="AA300" s="49" t="e">
        <f t="shared" si="87"/>
        <v>#DIV/0!</v>
      </c>
      <c r="AB300" s="48" t="str">
        <f>VLOOKUP($A300,Raw!$B$2:$DG$512,MATCH(NDPMS!AB$1,Raw!$B$1:$DG$1,0),0)</f>
        <v>0</v>
      </c>
      <c r="AC300" s="13"/>
      <c r="AD300" s="47" t="e">
        <f t="shared" si="88"/>
        <v>#DIV/0!</v>
      </c>
      <c r="AE300" s="47" t="e">
        <f t="shared" si="89"/>
        <v>#DIV/0!</v>
      </c>
      <c r="AF300" s="47" t="e">
        <f t="shared" si="90"/>
        <v>#DIV/0!</v>
      </c>
      <c r="AG300" s="47" t="e">
        <f t="shared" si="91"/>
        <v>#DIV/0!</v>
      </c>
      <c r="AH300" s="47" t="e">
        <f t="shared" si="92"/>
        <v>#DIV/0!</v>
      </c>
      <c r="AI300" s="47" t="e">
        <f t="shared" si="93"/>
        <v>#DIV/0!</v>
      </c>
      <c r="AJ300" s="47" t="e">
        <f t="shared" si="94"/>
        <v>#DIV/0!</v>
      </c>
    </row>
    <row r="301" spans="1:36" x14ac:dyDescent="0.3">
      <c r="A301" s="13" t="s">
        <v>5168</v>
      </c>
      <c r="B301" s="51" t="str">
        <f>VLOOKUP($A301,Raw!$B$2:$DG$512,MATCH(NDPMS!B$1,Raw!$B$1:$DG$1,0),0)</f>
        <v>0</v>
      </c>
      <c r="C301" s="52" t="e">
        <f t="shared" si="76"/>
        <v>#DIV/0!</v>
      </c>
      <c r="D301" s="51" t="str">
        <f>VLOOKUP($A301,Raw!$B$2:$DG$512,MATCH(NDPMS!D$1,Raw!$B$1:$DG$1,0),0)</f>
        <v>0</v>
      </c>
      <c r="E301" s="52" t="e">
        <f t="shared" si="77"/>
        <v>#DIV/0!</v>
      </c>
      <c r="F301" s="51" t="str">
        <f>VLOOKUP($A301,Raw!$B$2:$DG$512,MATCH(NDPMS!F$1,Raw!$B$1:$DG$1,0),0)</f>
        <v>0</v>
      </c>
      <c r="G301" s="52" t="e">
        <f t="shared" si="78"/>
        <v>#DIV/0!</v>
      </c>
      <c r="H301" s="51" t="str">
        <f>VLOOKUP($A301,Raw!$B$2:$DG$512,MATCH(NDPMS!H$1,Raw!$B$1:$DG$1,0),0)</f>
        <v>0</v>
      </c>
      <c r="I301" s="52" t="e">
        <f t="shared" si="79"/>
        <v>#DIV/0!</v>
      </c>
      <c r="J301" s="51" t="str">
        <f>VLOOKUP($A301,Raw!$B$2:$DG$512,MATCH(NDPMS!J$1,Raw!$B$1:$DG$1,0),0)</f>
        <v>0</v>
      </c>
      <c r="K301" s="52" t="e">
        <f t="shared" si="80"/>
        <v>#DIV/0!</v>
      </c>
      <c r="L301" s="51" t="str">
        <f>VLOOKUP($A301,Raw!$B$2:$DG$512,MATCH(NDPMS!L$1,Raw!$B$1:$DG$1,0),0)</f>
        <v>0</v>
      </c>
      <c r="M301" s="52" t="e">
        <f t="shared" si="81"/>
        <v>#DIV/0!</v>
      </c>
      <c r="N301" s="51" t="str">
        <f>VLOOKUP($A301,Raw!$B$2:$DG$512,MATCH(NDPMS!N$1,Raw!$B$1:$DG$1,0),0)</f>
        <v>0</v>
      </c>
      <c r="O301" s="13"/>
      <c r="P301" s="48" t="str">
        <f>VLOOKUP($A301,Raw!$B$2:$DG$512,MATCH(NDPMS!P$1,Raw!$B$1:$DG$1,0),0)</f>
        <v>0</v>
      </c>
      <c r="Q301" s="49" t="e">
        <f t="shared" si="82"/>
        <v>#DIV/0!</v>
      </c>
      <c r="R301" s="48" t="str">
        <f>VLOOKUP($A301,Raw!$B$2:$DG$512,MATCH(NDPMS!R$1,Raw!$B$1:$DG$1,0),0)</f>
        <v>0</v>
      </c>
      <c r="S301" s="49" t="e">
        <f t="shared" si="83"/>
        <v>#DIV/0!</v>
      </c>
      <c r="T301" s="48" t="str">
        <f>VLOOKUP($A301,Raw!$B$2:$DG$512,MATCH(NDPMS!T$1,Raw!$B$1:$DG$1,0),0)</f>
        <v>0</v>
      </c>
      <c r="U301" s="49" t="e">
        <f t="shared" si="84"/>
        <v>#DIV/0!</v>
      </c>
      <c r="V301" s="48" t="str">
        <f>VLOOKUP($A301,Raw!$B$2:$DG$512,MATCH(NDPMS!V$1,Raw!$B$1:$DG$1,0),0)</f>
        <v>0</v>
      </c>
      <c r="W301" s="50" t="e">
        <f t="shared" si="85"/>
        <v>#DIV/0!</v>
      </c>
      <c r="X301" s="48" t="str">
        <f>VLOOKUP($A301,Raw!$B$2:$DG$512,MATCH(NDPMS!X$1,Raw!$B$1:$DG$1,0),0)</f>
        <v>0</v>
      </c>
      <c r="Y301" s="49" t="e">
        <f t="shared" si="86"/>
        <v>#DIV/0!</v>
      </c>
      <c r="Z301" s="48" t="str">
        <f>VLOOKUP($A301,Raw!$B$2:$DG$512,MATCH(NDPMS!Z$1,Raw!$B$1:$DG$1,0),0)</f>
        <v>0</v>
      </c>
      <c r="AA301" s="49" t="e">
        <f t="shared" si="87"/>
        <v>#DIV/0!</v>
      </c>
      <c r="AB301" s="48" t="str">
        <f>VLOOKUP($A301,Raw!$B$2:$DG$512,MATCH(NDPMS!AB$1,Raw!$B$1:$DG$1,0),0)</f>
        <v>0</v>
      </c>
      <c r="AC301" s="13"/>
      <c r="AD301" s="47" t="e">
        <f t="shared" si="88"/>
        <v>#DIV/0!</v>
      </c>
      <c r="AE301" s="47" t="e">
        <f t="shared" si="89"/>
        <v>#DIV/0!</v>
      </c>
      <c r="AF301" s="47" t="e">
        <f t="shared" si="90"/>
        <v>#DIV/0!</v>
      </c>
      <c r="AG301" s="47" t="e">
        <f t="shared" si="91"/>
        <v>#DIV/0!</v>
      </c>
      <c r="AH301" s="47" t="e">
        <f t="shared" si="92"/>
        <v>#DIV/0!</v>
      </c>
      <c r="AI301" s="47" t="e">
        <f t="shared" si="93"/>
        <v>#DIV/0!</v>
      </c>
      <c r="AJ301" s="47" t="e">
        <f t="shared" si="94"/>
        <v>#DIV/0!</v>
      </c>
    </row>
    <row r="302" spans="1:36" x14ac:dyDescent="0.3">
      <c r="A302" s="13" t="s">
        <v>5175</v>
      </c>
      <c r="B302" s="51" t="str">
        <f>VLOOKUP($A302,Raw!$B$2:$DG$512,MATCH(NDPMS!B$1,Raw!$B$1:$DG$1,0),0)</f>
        <v>0</v>
      </c>
      <c r="C302" s="52" t="e">
        <f t="shared" si="76"/>
        <v>#DIV/0!</v>
      </c>
      <c r="D302" s="51" t="str">
        <f>VLOOKUP($A302,Raw!$B$2:$DG$512,MATCH(NDPMS!D$1,Raw!$B$1:$DG$1,0),0)</f>
        <v>0</v>
      </c>
      <c r="E302" s="52" t="e">
        <f t="shared" si="77"/>
        <v>#DIV/0!</v>
      </c>
      <c r="F302" s="51" t="str">
        <f>VLOOKUP($A302,Raw!$B$2:$DG$512,MATCH(NDPMS!F$1,Raw!$B$1:$DG$1,0),0)</f>
        <v>0</v>
      </c>
      <c r="G302" s="52" t="e">
        <f t="shared" si="78"/>
        <v>#DIV/0!</v>
      </c>
      <c r="H302" s="51" t="str">
        <f>VLOOKUP($A302,Raw!$B$2:$DG$512,MATCH(NDPMS!H$1,Raw!$B$1:$DG$1,0),0)</f>
        <v>0</v>
      </c>
      <c r="I302" s="52" t="e">
        <f t="shared" si="79"/>
        <v>#DIV/0!</v>
      </c>
      <c r="J302" s="51" t="str">
        <f>VLOOKUP($A302,Raw!$B$2:$DG$512,MATCH(NDPMS!J$1,Raw!$B$1:$DG$1,0),0)</f>
        <v>0</v>
      </c>
      <c r="K302" s="52" t="e">
        <f t="shared" si="80"/>
        <v>#DIV/0!</v>
      </c>
      <c r="L302" s="51" t="str">
        <f>VLOOKUP($A302,Raw!$B$2:$DG$512,MATCH(NDPMS!L$1,Raw!$B$1:$DG$1,0),0)</f>
        <v>0</v>
      </c>
      <c r="M302" s="52" t="e">
        <f t="shared" si="81"/>
        <v>#DIV/0!</v>
      </c>
      <c r="N302" s="51" t="str">
        <f>VLOOKUP($A302,Raw!$B$2:$DG$512,MATCH(NDPMS!N$1,Raw!$B$1:$DG$1,0),0)</f>
        <v>0</v>
      </c>
      <c r="O302" s="13"/>
      <c r="P302" s="48" t="str">
        <f>VLOOKUP($A302,Raw!$B$2:$DG$512,MATCH(NDPMS!P$1,Raw!$B$1:$DG$1,0),0)</f>
        <v>0</v>
      </c>
      <c r="Q302" s="49" t="e">
        <f t="shared" si="82"/>
        <v>#DIV/0!</v>
      </c>
      <c r="R302" s="48" t="str">
        <f>VLOOKUP($A302,Raw!$B$2:$DG$512,MATCH(NDPMS!R$1,Raw!$B$1:$DG$1,0),0)</f>
        <v>0</v>
      </c>
      <c r="S302" s="49" t="e">
        <f t="shared" si="83"/>
        <v>#DIV/0!</v>
      </c>
      <c r="T302" s="48" t="str">
        <f>VLOOKUP($A302,Raw!$B$2:$DG$512,MATCH(NDPMS!T$1,Raw!$B$1:$DG$1,0),0)</f>
        <v>0</v>
      </c>
      <c r="U302" s="49" t="e">
        <f t="shared" si="84"/>
        <v>#DIV/0!</v>
      </c>
      <c r="V302" s="48" t="str">
        <f>VLOOKUP($A302,Raw!$B$2:$DG$512,MATCH(NDPMS!V$1,Raw!$B$1:$DG$1,0),0)</f>
        <v>0</v>
      </c>
      <c r="W302" s="50" t="e">
        <f t="shared" si="85"/>
        <v>#DIV/0!</v>
      </c>
      <c r="X302" s="48" t="str">
        <f>VLOOKUP($A302,Raw!$B$2:$DG$512,MATCH(NDPMS!X$1,Raw!$B$1:$DG$1,0),0)</f>
        <v>0</v>
      </c>
      <c r="Y302" s="49" t="e">
        <f t="shared" si="86"/>
        <v>#DIV/0!</v>
      </c>
      <c r="Z302" s="48" t="str">
        <f>VLOOKUP($A302,Raw!$B$2:$DG$512,MATCH(NDPMS!Z$1,Raw!$B$1:$DG$1,0),0)</f>
        <v>0</v>
      </c>
      <c r="AA302" s="49" t="e">
        <f t="shared" si="87"/>
        <v>#DIV/0!</v>
      </c>
      <c r="AB302" s="48" t="str">
        <f>VLOOKUP($A302,Raw!$B$2:$DG$512,MATCH(NDPMS!AB$1,Raw!$B$1:$DG$1,0),0)</f>
        <v>0</v>
      </c>
      <c r="AC302" s="13"/>
      <c r="AD302" s="47" t="e">
        <f t="shared" si="88"/>
        <v>#DIV/0!</v>
      </c>
      <c r="AE302" s="47" t="e">
        <f t="shared" si="89"/>
        <v>#DIV/0!</v>
      </c>
      <c r="AF302" s="47" t="e">
        <f t="shared" si="90"/>
        <v>#DIV/0!</v>
      </c>
      <c r="AG302" s="47" t="e">
        <f t="shared" si="91"/>
        <v>#DIV/0!</v>
      </c>
      <c r="AH302" s="47" t="e">
        <f t="shared" si="92"/>
        <v>#DIV/0!</v>
      </c>
      <c r="AI302" s="47" t="e">
        <f t="shared" si="93"/>
        <v>#DIV/0!</v>
      </c>
      <c r="AJ302" s="47" t="e">
        <f t="shared" si="94"/>
        <v>#DIV/0!</v>
      </c>
    </row>
    <row r="303" spans="1:36" x14ac:dyDescent="0.3">
      <c r="A303" s="13" t="s">
        <v>5193</v>
      </c>
      <c r="B303" s="51" t="str">
        <f>VLOOKUP($A303,Raw!$B$2:$DG$512,MATCH(NDPMS!B$1,Raw!$B$1:$DG$1,0),0)</f>
        <v>0</v>
      </c>
      <c r="C303" s="52" t="e">
        <f t="shared" si="76"/>
        <v>#DIV/0!</v>
      </c>
      <c r="D303" s="51" t="str">
        <f>VLOOKUP($A303,Raw!$B$2:$DG$512,MATCH(NDPMS!D$1,Raw!$B$1:$DG$1,0),0)</f>
        <v>0</v>
      </c>
      <c r="E303" s="52" t="e">
        <f t="shared" si="77"/>
        <v>#DIV/0!</v>
      </c>
      <c r="F303" s="51" t="str">
        <f>VLOOKUP($A303,Raw!$B$2:$DG$512,MATCH(NDPMS!F$1,Raw!$B$1:$DG$1,0),0)</f>
        <v>0</v>
      </c>
      <c r="G303" s="52" t="e">
        <f t="shared" si="78"/>
        <v>#DIV/0!</v>
      </c>
      <c r="H303" s="51" t="str">
        <f>VLOOKUP($A303,Raw!$B$2:$DG$512,MATCH(NDPMS!H$1,Raw!$B$1:$DG$1,0),0)</f>
        <v>0</v>
      </c>
      <c r="I303" s="52" t="e">
        <f t="shared" si="79"/>
        <v>#DIV/0!</v>
      </c>
      <c r="J303" s="51" t="str">
        <f>VLOOKUP($A303,Raw!$B$2:$DG$512,MATCH(NDPMS!J$1,Raw!$B$1:$DG$1,0),0)</f>
        <v>0</v>
      </c>
      <c r="K303" s="52" t="e">
        <f t="shared" si="80"/>
        <v>#DIV/0!</v>
      </c>
      <c r="L303" s="51" t="str">
        <f>VLOOKUP($A303,Raw!$B$2:$DG$512,MATCH(NDPMS!L$1,Raw!$B$1:$DG$1,0),0)</f>
        <v>0</v>
      </c>
      <c r="M303" s="52" t="e">
        <f t="shared" si="81"/>
        <v>#DIV/0!</v>
      </c>
      <c r="N303" s="51" t="str">
        <f>VLOOKUP($A303,Raw!$B$2:$DG$512,MATCH(NDPMS!N$1,Raw!$B$1:$DG$1,0),0)</f>
        <v>0</v>
      </c>
      <c r="O303" s="13"/>
      <c r="P303" s="48" t="str">
        <f>VLOOKUP($A303,Raw!$B$2:$DG$512,MATCH(NDPMS!P$1,Raw!$B$1:$DG$1,0),0)</f>
        <v>0</v>
      </c>
      <c r="Q303" s="49" t="e">
        <f t="shared" si="82"/>
        <v>#DIV/0!</v>
      </c>
      <c r="R303" s="48" t="str">
        <f>VLOOKUP($A303,Raw!$B$2:$DG$512,MATCH(NDPMS!R$1,Raw!$B$1:$DG$1,0),0)</f>
        <v>0</v>
      </c>
      <c r="S303" s="49" t="e">
        <f t="shared" si="83"/>
        <v>#DIV/0!</v>
      </c>
      <c r="T303" s="48" t="str">
        <f>VLOOKUP($A303,Raw!$B$2:$DG$512,MATCH(NDPMS!T$1,Raw!$B$1:$DG$1,0),0)</f>
        <v>0</v>
      </c>
      <c r="U303" s="49" t="e">
        <f t="shared" si="84"/>
        <v>#DIV/0!</v>
      </c>
      <c r="V303" s="48" t="str">
        <f>VLOOKUP($A303,Raw!$B$2:$DG$512,MATCH(NDPMS!V$1,Raw!$B$1:$DG$1,0),0)</f>
        <v>0</v>
      </c>
      <c r="W303" s="50" t="e">
        <f t="shared" si="85"/>
        <v>#DIV/0!</v>
      </c>
      <c r="X303" s="48" t="str">
        <f>VLOOKUP($A303,Raw!$B$2:$DG$512,MATCH(NDPMS!X$1,Raw!$B$1:$DG$1,0),0)</f>
        <v>0</v>
      </c>
      <c r="Y303" s="49" t="e">
        <f t="shared" si="86"/>
        <v>#DIV/0!</v>
      </c>
      <c r="Z303" s="48" t="str">
        <f>VLOOKUP($A303,Raw!$B$2:$DG$512,MATCH(NDPMS!Z$1,Raw!$B$1:$DG$1,0),0)</f>
        <v>0</v>
      </c>
      <c r="AA303" s="49" t="e">
        <f t="shared" si="87"/>
        <v>#DIV/0!</v>
      </c>
      <c r="AB303" s="48" t="str">
        <f>VLOOKUP($A303,Raw!$B$2:$DG$512,MATCH(NDPMS!AB$1,Raw!$B$1:$DG$1,0),0)</f>
        <v>0</v>
      </c>
      <c r="AC303" s="13"/>
      <c r="AD303" s="47" t="e">
        <f t="shared" si="88"/>
        <v>#DIV/0!</v>
      </c>
      <c r="AE303" s="47" t="e">
        <f t="shared" si="89"/>
        <v>#DIV/0!</v>
      </c>
      <c r="AF303" s="47" t="e">
        <f t="shared" si="90"/>
        <v>#DIV/0!</v>
      </c>
      <c r="AG303" s="47" t="e">
        <f t="shared" si="91"/>
        <v>#DIV/0!</v>
      </c>
      <c r="AH303" s="47" t="e">
        <f t="shared" si="92"/>
        <v>#DIV/0!</v>
      </c>
      <c r="AI303" s="47" t="e">
        <f t="shared" si="93"/>
        <v>#DIV/0!</v>
      </c>
      <c r="AJ303" s="47" t="e">
        <f t="shared" si="94"/>
        <v>#DIV/0!</v>
      </c>
    </row>
    <row r="304" spans="1:36" x14ac:dyDescent="0.3">
      <c r="A304" s="13" t="s">
        <v>5206</v>
      </c>
      <c r="B304" s="51" t="str">
        <f>VLOOKUP($A304,Raw!$B$2:$DG$512,MATCH(NDPMS!B$1,Raw!$B$1:$DG$1,0),0)</f>
        <v>0</v>
      </c>
      <c r="C304" s="52" t="e">
        <f t="shared" si="76"/>
        <v>#DIV/0!</v>
      </c>
      <c r="D304" s="51" t="str">
        <f>VLOOKUP($A304,Raw!$B$2:$DG$512,MATCH(NDPMS!D$1,Raw!$B$1:$DG$1,0),0)</f>
        <v>0</v>
      </c>
      <c r="E304" s="52" t="e">
        <f t="shared" si="77"/>
        <v>#DIV/0!</v>
      </c>
      <c r="F304" s="51" t="str">
        <f>VLOOKUP($A304,Raw!$B$2:$DG$512,MATCH(NDPMS!F$1,Raw!$B$1:$DG$1,0),0)</f>
        <v>0</v>
      </c>
      <c r="G304" s="52" t="e">
        <f t="shared" si="78"/>
        <v>#DIV/0!</v>
      </c>
      <c r="H304" s="51" t="str">
        <f>VLOOKUP($A304,Raw!$B$2:$DG$512,MATCH(NDPMS!H$1,Raw!$B$1:$DG$1,0),0)</f>
        <v>0</v>
      </c>
      <c r="I304" s="52" t="e">
        <f t="shared" si="79"/>
        <v>#DIV/0!</v>
      </c>
      <c r="J304" s="51" t="str">
        <f>VLOOKUP($A304,Raw!$B$2:$DG$512,MATCH(NDPMS!J$1,Raw!$B$1:$DG$1,0),0)</f>
        <v>0</v>
      </c>
      <c r="K304" s="52" t="e">
        <f t="shared" si="80"/>
        <v>#DIV/0!</v>
      </c>
      <c r="L304" s="51" t="str">
        <f>VLOOKUP($A304,Raw!$B$2:$DG$512,MATCH(NDPMS!L$1,Raw!$B$1:$DG$1,0),0)</f>
        <v>0</v>
      </c>
      <c r="M304" s="52" t="e">
        <f t="shared" si="81"/>
        <v>#DIV/0!</v>
      </c>
      <c r="N304" s="51" t="str">
        <f>VLOOKUP($A304,Raw!$B$2:$DG$512,MATCH(NDPMS!N$1,Raw!$B$1:$DG$1,0),0)</f>
        <v>0</v>
      </c>
      <c r="O304" s="13"/>
      <c r="P304" s="48" t="str">
        <f>VLOOKUP($A304,Raw!$B$2:$DG$512,MATCH(NDPMS!P$1,Raw!$B$1:$DG$1,0),0)</f>
        <v>0</v>
      </c>
      <c r="Q304" s="49" t="e">
        <f t="shared" si="82"/>
        <v>#DIV/0!</v>
      </c>
      <c r="R304" s="48" t="str">
        <f>VLOOKUP($A304,Raw!$B$2:$DG$512,MATCH(NDPMS!R$1,Raw!$B$1:$DG$1,0),0)</f>
        <v>0</v>
      </c>
      <c r="S304" s="49" t="e">
        <f t="shared" si="83"/>
        <v>#DIV/0!</v>
      </c>
      <c r="T304" s="48" t="str">
        <f>VLOOKUP($A304,Raw!$B$2:$DG$512,MATCH(NDPMS!T$1,Raw!$B$1:$DG$1,0),0)</f>
        <v>0</v>
      </c>
      <c r="U304" s="49" t="e">
        <f t="shared" si="84"/>
        <v>#DIV/0!</v>
      </c>
      <c r="V304" s="48" t="str">
        <f>VLOOKUP($A304,Raw!$B$2:$DG$512,MATCH(NDPMS!V$1,Raw!$B$1:$DG$1,0),0)</f>
        <v>0</v>
      </c>
      <c r="W304" s="50" t="e">
        <f t="shared" si="85"/>
        <v>#DIV/0!</v>
      </c>
      <c r="X304" s="48" t="str">
        <f>VLOOKUP($A304,Raw!$B$2:$DG$512,MATCH(NDPMS!X$1,Raw!$B$1:$DG$1,0),0)</f>
        <v>0</v>
      </c>
      <c r="Y304" s="49" t="e">
        <f t="shared" si="86"/>
        <v>#DIV/0!</v>
      </c>
      <c r="Z304" s="48" t="str">
        <f>VLOOKUP($A304,Raw!$B$2:$DG$512,MATCH(NDPMS!Z$1,Raw!$B$1:$DG$1,0),0)</f>
        <v>0</v>
      </c>
      <c r="AA304" s="49" t="e">
        <f t="shared" si="87"/>
        <v>#DIV/0!</v>
      </c>
      <c r="AB304" s="48" t="str">
        <f>VLOOKUP($A304,Raw!$B$2:$DG$512,MATCH(NDPMS!AB$1,Raw!$B$1:$DG$1,0),0)</f>
        <v>0</v>
      </c>
      <c r="AC304" s="13"/>
      <c r="AD304" s="47" t="e">
        <f t="shared" si="88"/>
        <v>#DIV/0!</v>
      </c>
      <c r="AE304" s="47" t="e">
        <f t="shared" si="89"/>
        <v>#DIV/0!</v>
      </c>
      <c r="AF304" s="47" t="e">
        <f t="shared" si="90"/>
        <v>#DIV/0!</v>
      </c>
      <c r="AG304" s="47" t="e">
        <f t="shared" si="91"/>
        <v>#DIV/0!</v>
      </c>
      <c r="AH304" s="47" t="e">
        <f t="shared" si="92"/>
        <v>#DIV/0!</v>
      </c>
      <c r="AI304" s="47" t="e">
        <f t="shared" si="93"/>
        <v>#DIV/0!</v>
      </c>
      <c r="AJ304" s="47" t="e">
        <f t="shared" si="94"/>
        <v>#DIV/0!</v>
      </c>
    </row>
    <row r="305" spans="1:36" x14ac:dyDescent="0.3">
      <c r="A305" s="13" t="s">
        <v>5216</v>
      </c>
      <c r="B305" s="51" t="str">
        <f>VLOOKUP($A305,Raw!$B$2:$DG$512,MATCH(NDPMS!B$1,Raw!$B$1:$DG$1,0),0)</f>
        <v>0</v>
      </c>
      <c r="C305" s="52" t="e">
        <f t="shared" si="76"/>
        <v>#DIV/0!</v>
      </c>
      <c r="D305" s="51" t="str">
        <f>VLOOKUP($A305,Raw!$B$2:$DG$512,MATCH(NDPMS!D$1,Raw!$B$1:$DG$1,0),0)</f>
        <v>0</v>
      </c>
      <c r="E305" s="52" t="e">
        <f t="shared" si="77"/>
        <v>#DIV/0!</v>
      </c>
      <c r="F305" s="51" t="str">
        <f>VLOOKUP($A305,Raw!$B$2:$DG$512,MATCH(NDPMS!F$1,Raw!$B$1:$DG$1,0),0)</f>
        <v>0</v>
      </c>
      <c r="G305" s="52" t="e">
        <f t="shared" si="78"/>
        <v>#DIV/0!</v>
      </c>
      <c r="H305" s="51" t="str">
        <f>VLOOKUP($A305,Raw!$B$2:$DG$512,MATCH(NDPMS!H$1,Raw!$B$1:$DG$1,0),0)</f>
        <v>0</v>
      </c>
      <c r="I305" s="52" t="e">
        <f t="shared" si="79"/>
        <v>#DIV/0!</v>
      </c>
      <c r="J305" s="51" t="str">
        <f>VLOOKUP($A305,Raw!$B$2:$DG$512,MATCH(NDPMS!J$1,Raw!$B$1:$DG$1,0),0)</f>
        <v>0</v>
      </c>
      <c r="K305" s="52" t="e">
        <f t="shared" si="80"/>
        <v>#DIV/0!</v>
      </c>
      <c r="L305" s="51" t="str">
        <f>VLOOKUP($A305,Raw!$B$2:$DG$512,MATCH(NDPMS!L$1,Raw!$B$1:$DG$1,0),0)</f>
        <v>0</v>
      </c>
      <c r="M305" s="52" t="e">
        <f t="shared" si="81"/>
        <v>#DIV/0!</v>
      </c>
      <c r="N305" s="51" t="str">
        <f>VLOOKUP($A305,Raw!$B$2:$DG$512,MATCH(NDPMS!N$1,Raw!$B$1:$DG$1,0),0)</f>
        <v>0</v>
      </c>
      <c r="O305" s="13"/>
      <c r="P305" s="48" t="str">
        <f>VLOOKUP($A305,Raw!$B$2:$DG$512,MATCH(NDPMS!P$1,Raw!$B$1:$DG$1,0),0)</f>
        <v>0</v>
      </c>
      <c r="Q305" s="49" t="e">
        <f t="shared" si="82"/>
        <v>#DIV/0!</v>
      </c>
      <c r="R305" s="48" t="str">
        <f>VLOOKUP($A305,Raw!$B$2:$DG$512,MATCH(NDPMS!R$1,Raw!$B$1:$DG$1,0),0)</f>
        <v>0</v>
      </c>
      <c r="S305" s="49" t="e">
        <f t="shared" si="83"/>
        <v>#DIV/0!</v>
      </c>
      <c r="T305" s="48" t="str">
        <f>VLOOKUP($A305,Raw!$B$2:$DG$512,MATCH(NDPMS!T$1,Raw!$B$1:$DG$1,0),0)</f>
        <v>0</v>
      </c>
      <c r="U305" s="49" t="e">
        <f t="shared" si="84"/>
        <v>#DIV/0!</v>
      </c>
      <c r="V305" s="48" t="str">
        <f>VLOOKUP($A305,Raw!$B$2:$DG$512,MATCH(NDPMS!V$1,Raw!$B$1:$DG$1,0),0)</f>
        <v>0</v>
      </c>
      <c r="W305" s="50" t="e">
        <f t="shared" si="85"/>
        <v>#DIV/0!</v>
      </c>
      <c r="X305" s="48" t="str">
        <f>VLOOKUP($A305,Raw!$B$2:$DG$512,MATCH(NDPMS!X$1,Raw!$B$1:$DG$1,0),0)</f>
        <v>0</v>
      </c>
      <c r="Y305" s="49" t="e">
        <f t="shared" si="86"/>
        <v>#DIV/0!</v>
      </c>
      <c r="Z305" s="48" t="str">
        <f>VLOOKUP($A305,Raw!$B$2:$DG$512,MATCH(NDPMS!Z$1,Raw!$B$1:$DG$1,0),0)</f>
        <v>0</v>
      </c>
      <c r="AA305" s="49" t="e">
        <f t="shared" si="87"/>
        <v>#DIV/0!</v>
      </c>
      <c r="AB305" s="48" t="str">
        <f>VLOOKUP($A305,Raw!$B$2:$DG$512,MATCH(NDPMS!AB$1,Raw!$B$1:$DG$1,0),0)</f>
        <v>0</v>
      </c>
      <c r="AC305" s="13"/>
      <c r="AD305" s="47" t="e">
        <f t="shared" si="88"/>
        <v>#DIV/0!</v>
      </c>
      <c r="AE305" s="47" t="e">
        <f t="shared" si="89"/>
        <v>#DIV/0!</v>
      </c>
      <c r="AF305" s="47" t="e">
        <f t="shared" si="90"/>
        <v>#DIV/0!</v>
      </c>
      <c r="AG305" s="47" t="e">
        <f t="shared" si="91"/>
        <v>#DIV/0!</v>
      </c>
      <c r="AH305" s="47" t="e">
        <f t="shared" si="92"/>
        <v>#DIV/0!</v>
      </c>
      <c r="AI305" s="47" t="e">
        <f t="shared" si="93"/>
        <v>#DIV/0!</v>
      </c>
      <c r="AJ305" s="47" t="e">
        <f t="shared" si="94"/>
        <v>#DIV/0!</v>
      </c>
    </row>
    <row r="306" spans="1:36" x14ac:dyDescent="0.3">
      <c r="A306" s="13" t="s">
        <v>5227</v>
      </c>
      <c r="B306" s="51" t="str">
        <f>VLOOKUP($A306,Raw!$B$2:$DG$512,MATCH(NDPMS!B$1,Raw!$B$1:$DG$1,0),0)</f>
        <v>0</v>
      </c>
      <c r="C306" s="52" t="e">
        <f t="shared" si="76"/>
        <v>#DIV/0!</v>
      </c>
      <c r="D306" s="51" t="str">
        <f>VLOOKUP($A306,Raw!$B$2:$DG$512,MATCH(NDPMS!D$1,Raw!$B$1:$DG$1,0),0)</f>
        <v>0</v>
      </c>
      <c r="E306" s="52" t="e">
        <f t="shared" si="77"/>
        <v>#DIV/0!</v>
      </c>
      <c r="F306" s="51" t="str">
        <f>VLOOKUP($A306,Raw!$B$2:$DG$512,MATCH(NDPMS!F$1,Raw!$B$1:$DG$1,0),0)</f>
        <v>0</v>
      </c>
      <c r="G306" s="52" t="e">
        <f t="shared" si="78"/>
        <v>#DIV/0!</v>
      </c>
      <c r="H306" s="51" t="str">
        <f>VLOOKUP($A306,Raw!$B$2:$DG$512,MATCH(NDPMS!H$1,Raw!$B$1:$DG$1,0),0)</f>
        <v>0</v>
      </c>
      <c r="I306" s="52" t="e">
        <f t="shared" si="79"/>
        <v>#DIV/0!</v>
      </c>
      <c r="J306" s="51" t="str">
        <f>VLOOKUP($A306,Raw!$B$2:$DG$512,MATCH(NDPMS!J$1,Raw!$B$1:$DG$1,0),0)</f>
        <v>0</v>
      </c>
      <c r="K306" s="52" t="e">
        <f t="shared" si="80"/>
        <v>#DIV/0!</v>
      </c>
      <c r="L306" s="51" t="str">
        <f>VLOOKUP($A306,Raw!$B$2:$DG$512,MATCH(NDPMS!L$1,Raw!$B$1:$DG$1,0),0)</f>
        <v>0</v>
      </c>
      <c r="M306" s="52" t="e">
        <f t="shared" si="81"/>
        <v>#DIV/0!</v>
      </c>
      <c r="N306" s="51" t="str">
        <f>VLOOKUP($A306,Raw!$B$2:$DG$512,MATCH(NDPMS!N$1,Raw!$B$1:$DG$1,0),0)</f>
        <v>0</v>
      </c>
      <c r="O306" s="13"/>
      <c r="P306" s="48" t="str">
        <f>VLOOKUP($A306,Raw!$B$2:$DG$512,MATCH(NDPMS!P$1,Raw!$B$1:$DG$1,0),0)</f>
        <v>0</v>
      </c>
      <c r="Q306" s="49" t="e">
        <f t="shared" si="82"/>
        <v>#DIV/0!</v>
      </c>
      <c r="R306" s="48" t="str">
        <f>VLOOKUP($A306,Raw!$B$2:$DG$512,MATCH(NDPMS!R$1,Raw!$B$1:$DG$1,0),0)</f>
        <v>0</v>
      </c>
      <c r="S306" s="49" t="e">
        <f t="shared" si="83"/>
        <v>#DIV/0!</v>
      </c>
      <c r="T306" s="48" t="str">
        <f>VLOOKUP($A306,Raw!$B$2:$DG$512,MATCH(NDPMS!T$1,Raw!$B$1:$DG$1,0),0)</f>
        <v>0</v>
      </c>
      <c r="U306" s="49" t="e">
        <f t="shared" si="84"/>
        <v>#DIV/0!</v>
      </c>
      <c r="V306" s="48" t="str">
        <f>VLOOKUP($A306,Raw!$B$2:$DG$512,MATCH(NDPMS!V$1,Raw!$B$1:$DG$1,0),0)</f>
        <v>0</v>
      </c>
      <c r="W306" s="50" t="e">
        <f t="shared" si="85"/>
        <v>#DIV/0!</v>
      </c>
      <c r="X306" s="48" t="str">
        <f>VLOOKUP($A306,Raw!$B$2:$DG$512,MATCH(NDPMS!X$1,Raw!$B$1:$DG$1,0),0)</f>
        <v>0</v>
      </c>
      <c r="Y306" s="49" t="e">
        <f t="shared" si="86"/>
        <v>#DIV/0!</v>
      </c>
      <c r="Z306" s="48" t="str">
        <f>VLOOKUP($A306,Raw!$B$2:$DG$512,MATCH(NDPMS!Z$1,Raw!$B$1:$DG$1,0),0)</f>
        <v>0</v>
      </c>
      <c r="AA306" s="49" t="e">
        <f t="shared" si="87"/>
        <v>#DIV/0!</v>
      </c>
      <c r="AB306" s="48" t="str">
        <f>VLOOKUP($A306,Raw!$B$2:$DG$512,MATCH(NDPMS!AB$1,Raw!$B$1:$DG$1,0),0)</f>
        <v>0</v>
      </c>
      <c r="AC306" s="13"/>
      <c r="AD306" s="47" t="e">
        <f t="shared" si="88"/>
        <v>#DIV/0!</v>
      </c>
      <c r="AE306" s="47" t="e">
        <f t="shared" si="89"/>
        <v>#DIV/0!</v>
      </c>
      <c r="AF306" s="47" t="e">
        <f t="shared" si="90"/>
        <v>#DIV/0!</v>
      </c>
      <c r="AG306" s="47" t="e">
        <f t="shared" si="91"/>
        <v>#DIV/0!</v>
      </c>
      <c r="AH306" s="47" t="e">
        <f t="shared" si="92"/>
        <v>#DIV/0!</v>
      </c>
      <c r="AI306" s="47" t="e">
        <f t="shared" si="93"/>
        <v>#DIV/0!</v>
      </c>
      <c r="AJ306" s="47" t="e">
        <f t="shared" si="94"/>
        <v>#DIV/0!</v>
      </c>
    </row>
    <row r="307" spans="1:36" x14ac:dyDescent="0.3">
      <c r="A307" s="13" t="s">
        <v>5245</v>
      </c>
      <c r="B307" s="51" t="str">
        <f>VLOOKUP($A307,Raw!$B$2:$DG$512,MATCH(NDPMS!B$1,Raw!$B$1:$DG$1,0),0)</f>
        <v>0</v>
      </c>
      <c r="C307" s="52" t="e">
        <f t="shared" si="76"/>
        <v>#DIV/0!</v>
      </c>
      <c r="D307" s="51" t="str">
        <f>VLOOKUP($A307,Raw!$B$2:$DG$512,MATCH(NDPMS!D$1,Raw!$B$1:$DG$1,0),0)</f>
        <v>0</v>
      </c>
      <c r="E307" s="52" t="e">
        <f t="shared" si="77"/>
        <v>#DIV/0!</v>
      </c>
      <c r="F307" s="51" t="str">
        <f>VLOOKUP($A307,Raw!$B$2:$DG$512,MATCH(NDPMS!F$1,Raw!$B$1:$DG$1,0),0)</f>
        <v>0</v>
      </c>
      <c r="G307" s="52" t="e">
        <f t="shared" si="78"/>
        <v>#DIV/0!</v>
      </c>
      <c r="H307" s="51" t="str">
        <f>VLOOKUP($A307,Raw!$B$2:$DG$512,MATCH(NDPMS!H$1,Raw!$B$1:$DG$1,0),0)</f>
        <v>0</v>
      </c>
      <c r="I307" s="52" t="e">
        <f t="shared" si="79"/>
        <v>#DIV/0!</v>
      </c>
      <c r="J307" s="51" t="str">
        <f>VLOOKUP($A307,Raw!$B$2:$DG$512,MATCH(NDPMS!J$1,Raw!$B$1:$DG$1,0),0)</f>
        <v>0</v>
      </c>
      <c r="K307" s="52" t="e">
        <f t="shared" si="80"/>
        <v>#DIV/0!</v>
      </c>
      <c r="L307" s="51" t="str">
        <f>VLOOKUP($A307,Raw!$B$2:$DG$512,MATCH(NDPMS!L$1,Raw!$B$1:$DG$1,0),0)</f>
        <v>0</v>
      </c>
      <c r="M307" s="52" t="e">
        <f t="shared" si="81"/>
        <v>#DIV/0!</v>
      </c>
      <c r="N307" s="51" t="str">
        <f>VLOOKUP($A307,Raw!$B$2:$DG$512,MATCH(NDPMS!N$1,Raw!$B$1:$DG$1,0),0)</f>
        <v>0</v>
      </c>
      <c r="O307" s="13"/>
      <c r="P307" s="48" t="str">
        <f>VLOOKUP($A307,Raw!$B$2:$DG$512,MATCH(NDPMS!P$1,Raw!$B$1:$DG$1,0),0)</f>
        <v>0</v>
      </c>
      <c r="Q307" s="49" t="e">
        <f t="shared" si="82"/>
        <v>#DIV/0!</v>
      </c>
      <c r="R307" s="48" t="str">
        <f>VLOOKUP($A307,Raw!$B$2:$DG$512,MATCH(NDPMS!R$1,Raw!$B$1:$DG$1,0),0)</f>
        <v>0</v>
      </c>
      <c r="S307" s="49" t="e">
        <f t="shared" si="83"/>
        <v>#DIV/0!</v>
      </c>
      <c r="T307" s="48" t="str">
        <f>VLOOKUP($A307,Raw!$B$2:$DG$512,MATCH(NDPMS!T$1,Raw!$B$1:$DG$1,0),0)</f>
        <v>0</v>
      </c>
      <c r="U307" s="49" t="e">
        <f t="shared" si="84"/>
        <v>#DIV/0!</v>
      </c>
      <c r="V307" s="48" t="str">
        <f>VLOOKUP($A307,Raw!$B$2:$DG$512,MATCH(NDPMS!V$1,Raw!$B$1:$DG$1,0),0)</f>
        <v>0</v>
      </c>
      <c r="W307" s="50" t="e">
        <f t="shared" si="85"/>
        <v>#DIV/0!</v>
      </c>
      <c r="X307" s="48" t="str">
        <f>VLOOKUP($A307,Raw!$B$2:$DG$512,MATCH(NDPMS!X$1,Raw!$B$1:$DG$1,0),0)</f>
        <v>0</v>
      </c>
      <c r="Y307" s="49" t="e">
        <f t="shared" si="86"/>
        <v>#DIV/0!</v>
      </c>
      <c r="Z307" s="48" t="str">
        <f>VLOOKUP($A307,Raw!$B$2:$DG$512,MATCH(NDPMS!Z$1,Raw!$B$1:$DG$1,0),0)</f>
        <v>0</v>
      </c>
      <c r="AA307" s="49" t="e">
        <f t="shared" si="87"/>
        <v>#DIV/0!</v>
      </c>
      <c r="AB307" s="48" t="str">
        <f>VLOOKUP($A307,Raw!$B$2:$DG$512,MATCH(NDPMS!AB$1,Raw!$B$1:$DG$1,0),0)</f>
        <v>0</v>
      </c>
      <c r="AC307" s="13"/>
      <c r="AD307" s="47" t="e">
        <f t="shared" si="88"/>
        <v>#DIV/0!</v>
      </c>
      <c r="AE307" s="47" t="e">
        <f t="shared" si="89"/>
        <v>#DIV/0!</v>
      </c>
      <c r="AF307" s="47" t="e">
        <f t="shared" si="90"/>
        <v>#DIV/0!</v>
      </c>
      <c r="AG307" s="47" t="e">
        <f t="shared" si="91"/>
        <v>#DIV/0!</v>
      </c>
      <c r="AH307" s="47" t="e">
        <f t="shared" si="92"/>
        <v>#DIV/0!</v>
      </c>
      <c r="AI307" s="47" t="e">
        <f t="shared" si="93"/>
        <v>#DIV/0!</v>
      </c>
      <c r="AJ307" s="47" t="e">
        <f t="shared" si="94"/>
        <v>#DIV/0!</v>
      </c>
    </row>
    <row r="308" spans="1:36" x14ac:dyDescent="0.3">
      <c r="A308" s="13" t="s">
        <v>5257</v>
      </c>
      <c r="B308" s="51" t="str">
        <f>VLOOKUP($A308,Raw!$B$2:$DG$512,MATCH(NDPMS!B$1,Raw!$B$1:$DG$1,0),0)</f>
        <v>0</v>
      </c>
      <c r="C308" s="52" t="e">
        <f t="shared" si="76"/>
        <v>#DIV/0!</v>
      </c>
      <c r="D308" s="51" t="str">
        <f>VLOOKUP($A308,Raw!$B$2:$DG$512,MATCH(NDPMS!D$1,Raw!$B$1:$DG$1,0),0)</f>
        <v>0</v>
      </c>
      <c r="E308" s="52" t="e">
        <f t="shared" si="77"/>
        <v>#DIV/0!</v>
      </c>
      <c r="F308" s="51" t="str">
        <f>VLOOKUP($A308,Raw!$B$2:$DG$512,MATCH(NDPMS!F$1,Raw!$B$1:$DG$1,0),0)</f>
        <v>0</v>
      </c>
      <c r="G308" s="52" t="e">
        <f t="shared" si="78"/>
        <v>#DIV/0!</v>
      </c>
      <c r="H308" s="51" t="str">
        <f>VLOOKUP($A308,Raw!$B$2:$DG$512,MATCH(NDPMS!H$1,Raw!$B$1:$DG$1,0),0)</f>
        <v>0</v>
      </c>
      <c r="I308" s="52" t="e">
        <f t="shared" si="79"/>
        <v>#DIV/0!</v>
      </c>
      <c r="J308" s="51" t="str">
        <f>VLOOKUP($A308,Raw!$B$2:$DG$512,MATCH(NDPMS!J$1,Raw!$B$1:$DG$1,0),0)</f>
        <v>0</v>
      </c>
      <c r="K308" s="52" t="e">
        <f t="shared" si="80"/>
        <v>#DIV/0!</v>
      </c>
      <c r="L308" s="51" t="str">
        <f>VLOOKUP($A308,Raw!$B$2:$DG$512,MATCH(NDPMS!L$1,Raw!$B$1:$DG$1,0),0)</f>
        <v>0</v>
      </c>
      <c r="M308" s="52" t="e">
        <f t="shared" si="81"/>
        <v>#DIV/0!</v>
      </c>
      <c r="N308" s="51" t="str">
        <f>VLOOKUP($A308,Raw!$B$2:$DG$512,MATCH(NDPMS!N$1,Raw!$B$1:$DG$1,0),0)</f>
        <v>0</v>
      </c>
      <c r="O308" s="13"/>
      <c r="P308" s="48" t="str">
        <f>VLOOKUP($A308,Raw!$B$2:$DG$512,MATCH(NDPMS!P$1,Raw!$B$1:$DG$1,0),0)</f>
        <v>0</v>
      </c>
      <c r="Q308" s="49" t="e">
        <f t="shared" si="82"/>
        <v>#DIV/0!</v>
      </c>
      <c r="R308" s="48" t="str">
        <f>VLOOKUP($A308,Raw!$B$2:$DG$512,MATCH(NDPMS!R$1,Raw!$B$1:$DG$1,0),0)</f>
        <v>0</v>
      </c>
      <c r="S308" s="49" t="e">
        <f t="shared" si="83"/>
        <v>#DIV/0!</v>
      </c>
      <c r="T308" s="48" t="str">
        <f>VLOOKUP($A308,Raw!$B$2:$DG$512,MATCH(NDPMS!T$1,Raw!$B$1:$DG$1,0),0)</f>
        <v>0</v>
      </c>
      <c r="U308" s="49" t="e">
        <f t="shared" si="84"/>
        <v>#DIV/0!</v>
      </c>
      <c r="V308" s="48" t="str">
        <f>VLOOKUP($A308,Raw!$B$2:$DG$512,MATCH(NDPMS!V$1,Raw!$B$1:$DG$1,0),0)</f>
        <v>0</v>
      </c>
      <c r="W308" s="50" t="e">
        <f t="shared" si="85"/>
        <v>#DIV/0!</v>
      </c>
      <c r="X308" s="48" t="str">
        <f>VLOOKUP($A308,Raw!$B$2:$DG$512,MATCH(NDPMS!X$1,Raw!$B$1:$DG$1,0),0)</f>
        <v>0</v>
      </c>
      <c r="Y308" s="49" t="e">
        <f t="shared" si="86"/>
        <v>#DIV/0!</v>
      </c>
      <c r="Z308" s="48" t="str">
        <f>VLOOKUP($A308,Raw!$B$2:$DG$512,MATCH(NDPMS!Z$1,Raw!$B$1:$DG$1,0),0)</f>
        <v>0</v>
      </c>
      <c r="AA308" s="49" t="e">
        <f t="shared" si="87"/>
        <v>#DIV/0!</v>
      </c>
      <c r="AB308" s="48" t="str">
        <f>VLOOKUP($A308,Raw!$B$2:$DG$512,MATCH(NDPMS!AB$1,Raw!$B$1:$DG$1,0),0)</f>
        <v>0</v>
      </c>
      <c r="AC308" s="13"/>
      <c r="AD308" s="47" t="e">
        <f t="shared" si="88"/>
        <v>#DIV/0!</v>
      </c>
      <c r="AE308" s="47" t="e">
        <f t="shared" si="89"/>
        <v>#DIV/0!</v>
      </c>
      <c r="AF308" s="47" t="e">
        <f t="shared" si="90"/>
        <v>#DIV/0!</v>
      </c>
      <c r="AG308" s="47" t="e">
        <f t="shared" si="91"/>
        <v>#DIV/0!</v>
      </c>
      <c r="AH308" s="47" t="e">
        <f t="shared" si="92"/>
        <v>#DIV/0!</v>
      </c>
      <c r="AI308" s="47" t="e">
        <f t="shared" si="93"/>
        <v>#DIV/0!</v>
      </c>
      <c r="AJ308" s="47" t="e">
        <f t="shared" si="94"/>
        <v>#DIV/0!</v>
      </c>
    </row>
    <row r="309" spans="1:36" x14ac:dyDescent="0.3">
      <c r="A309" s="13" t="s">
        <v>5283</v>
      </c>
      <c r="B309" s="51" t="str">
        <f>VLOOKUP($A309,Raw!$B$2:$DG$512,MATCH(NDPMS!B$1,Raw!$B$1:$DG$1,0),0)</f>
        <v>0</v>
      </c>
      <c r="C309" s="52" t="e">
        <f t="shared" si="76"/>
        <v>#DIV/0!</v>
      </c>
      <c r="D309" s="51" t="str">
        <f>VLOOKUP($A309,Raw!$B$2:$DG$512,MATCH(NDPMS!D$1,Raw!$B$1:$DG$1,0),0)</f>
        <v>0</v>
      </c>
      <c r="E309" s="52" t="e">
        <f t="shared" si="77"/>
        <v>#DIV/0!</v>
      </c>
      <c r="F309" s="51" t="str">
        <f>VLOOKUP($A309,Raw!$B$2:$DG$512,MATCH(NDPMS!F$1,Raw!$B$1:$DG$1,0),0)</f>
        <v>0</v>
      </c>
      <c r="G309" s="52" t="e">
        <f t="shared" si="78"/>
        <v>#DIV/0!</v>
      </c>
      <c r="H309" s="51" t="str">
        <f>VLOOKUP($A309,Raw!$B$2:$DG$512,MATCH(NDPMS!H$1,Raw!$B$1:$DG$1,0),0)</f>
        <v>0</v>
      </c>
      <c r="I309" s="52" t="e">
        <f t="shared" si="79"/>
        <v>#DIV/0!</v>
      </c>
      <c r="J309" s="51" t="str">
        <f>VLOOKUP($A309,Raw!$B$2:$DG$512,MATCH(NDPMS!J$1,Raw!$B$1:$DG$1,0),0)</f>
        <v>0</v>
      </c>
      <c r="K309" s="52" t="e">
        <f t="shared" si="80"/>
        <v>#DIV/0!</v>
      </c>
      <c r="L309" s="51" t="str">
        <f>VLOOKUP($A309,Raw!$B$2:$DG$512,MATCH(NDPMS!L$1,Raw!$B$1:$DG$1,0),0)</f>
        <v>0</v>
      </c>
      <c r="M309" s="52" t="e">
        <f t="shared" si="81"/>
        <v>#DIV/0!</v>
      </c>
      <c r="N309" s="51" t="str">
        <f>VLOOKUP($A309,Raw!$B$2:$DG$512,MATCH(NDPMS!N$1,Raw!$B$1:$DG$1,0),0)</f>
        <v>0</v>
      </c>
      <c r="O309" s="13"/>
      <c r="P309" s="48" t="str">
        <f>VLOOKUP($A309,Raw!$B$2:$DG$512,MATCH(NDPMS!P$1,Raw!$B$1:$DG$1,0),0)</f>
        <v>0</v>
      </c>
      <c r="Q309" s="49" t="e">
        <f t="shared" si="82"/>
        <v>#DIV/0!</v>
      </c>
      <c r="R309" s="48" t="str">
        <f>VLOOKUP($A309,Raw!$B$2:$DG$512,MATCH(NDPMS!R$1,Raw!$B$1:$DG$1,0),0)</f>
        <v>0</v>
      </c>
      <c r="S309" s="49" t="e">
        <f t="shared" si="83"/>
        <v>#DIV/0!</v>
      </c>
      <c r="T309" s="48" t="str">
        <f>VLOOKUP($A309,Raw!$B$2:$DG$512,MATCH(NDPMS!T$1,Raw!$B$1:$DG$1,0),0)</f>
        <v>0</v>
      </c>
      <c r="U309" s="49" t="e">
        <f t="shared" si="84"/>
        <v>#DIV/0!</v>
      </c>
      <c r="V309" s="48" t="str">
        <f>VLOOKUP($A309,Raw!$B$2:$DG$512,MATCH(NDPMS!V$1,Raw!$B$1:$DG$1,0),0)</f>
        <v>0</v>
      </c>
      <c r="W309" s="50" t="e">
        <f t="shared" si="85"/>
        <v>#DIV/0!</v>
      </c>
      <c r="X309" s="48" t="str">
        <f>VLOOKUP($A309,Raw!$B$2:$DG$512,MATCH(NDPMS!X$1,Raw!$B$1:$DG$1,0),0)</f>
        <v>0</v>
      </c>
      <c r="Y309" s="49" t="e">
        <f t="shared" si="86"/>
        <v>#DIV/0!</v>
      </c>
      <c r="Z309" s="48" t="str">
        <f>VLOOKUP($A309,Raw!$B$2:$DG$512,MATCH(NDPMS!Z$1,Raw!$B$1:$DG$1,0),0)</f>
        <v>0</v>
      </c>
      <c r="AA309" s="49" t="e">
        <f t="shared" si="87"/>
        <v>#DIV/0!</v>
      </c>
      <c r="AB309" s="48" t="str">
        <f>VLOOKUP($A309,Raw!$B$2:$DG$512,MATCH(NDPMS!AB$1,Raw!$B$1:$DG$1,0),0)</f>
        <v>0</v>
      </c>
      <c r="AC309" s="13"/>
      <c r="AD309" s="47" t="e">
        <f t="shared" si="88"/>
        <v>#DIV/0!</v>
      </c>
      <c r="AE309" s="47" t="e">
        <f t="shared" si="89"/>
        <v>#DIV/0!</v>
      </c>
      <c r="AF309" s="47" t="e">
        <f t="shared" si="90"/>
        <v>#DIV/0!</v>
      </c>
      <c r="AG309" s="47" t="e">
        <f t="shared" si="91"/>
        <v>#DIV/0!</v>
      </c>
      <c r="AH309" s="47" t="e">
        <f t="shared" si="92"/>
        <v>#DIV/0!</v>
      </c>
      <c r="AI309" s="47" t="e">
        <f t="shared" si="93"/>
        <v>#DIV/0!</v>
      </c>
      <c r="AJ309" s="47" t="e">
        <f t="shared" si="94"/>
        <v>#DIV/0!</v>
      </c>
    </row>
    <row r="310" spans="1:36" x14ac:dyDescent="0.3">
      <c r="A310" s="13" t="s">
        <v>5292</v>
      </c>
      <c r="B310" s="51" t="str">
        <f>VLOOKUP($A310,Raw!$B$2:$DG$512,MATCH(NDPMS!B$1,Raw!$B$1:$DG$1,0),0)</f>
        <v>0</v>
      </c>
      <c r="C310" s="52" t="e">
        <f t="shared" si="76"/>
        <v>#DIV/0!</v>
      </c>
      <c r="D310" s="51" t="str">
        <f>VLOOKUP($A310,Raw!$B$2:$DG$512,MATCH(NDPMS!D$1,Raw!$B$1:$DG$1,0),0)</f>
        <v>0</v>
      </c>
      <c r="E310" s="52" t="e">
        <f t="shared" si="77"/>
        <v>#DIV/0!</v>
      </c>
      <c r="F310" s="51" t="str">
        <f>VLOOKUP($A310,Raw!$B$2:$DG$512,MATCH(NDPMS!F$1,Raw!$B$1:$DG$1,0),0)</f>
        <v>0</v>
      </c>
      <c r="G310" s="52" t="e">
        <f t="shared" si="78"/>
        <v>#DIV/0!</v>
      </c>
      <c r="H310" s="51" t="str">
        <f>VLOOKUP($A310,Raw!$B$2:$DG$512,MATCH(NDPMS!H$1,Raw!$B$1:$DG$1,0),0)</f>
        <v>0</v>
      </c>
      <c r="I310" s="52" t="e">
        <f t="shared" si="79"/>
        <v>#DIV/0!</v>
      </c>
      <c r="J310" s="51" t="str">
        <f>VLOOKUP($A310,Raw!$B$2:$DG$512,MATCH(NDPMS!J$1,Raw!$B$1:$DG$1,0),0)</f>
        <v>0</v>
      </c>
      <c r="K310" s="52" t="e">
        <f t="shared" si="80"/>
        <v>#DIV/0!</v>
      </c>
      <c r="L310" s="51" t="str">
        <f>VLOOKUP($A310,Raw!$B$2:$DG$512,MATCH(NDPMS!L$1,Raw!$B$1:$DG$1,0),0)</f>
        <v>0</v>
      </c>
      <c r="M310" s="52" t="e">
        <f t="shared" si="81"/>
        <v>#DIV/0!</v>
      </c>
      <c r="N310" s="51" t="str">
        <f>VLOOKUP($A310,Raw!$B$2:$DG$512,MATCH(NDPMS!N$1,Raw!$B$1:$DG$1,0),0)</f>
        <v>0</v>
      </c>
      <c r="O310" s="13"/>
      <c r="P310" s="48" t="str">
        <f>VLOOKUP($A310,Raw!$B$2:$DG$512,MATCH(NDPMS!P$1,Raw!$B$1:$DG$1,0),0)</f>
        <v>0</v>
      </c>
      <c r="Q310" s="49" t="e">
        <f t="shared" si="82"/>
        <v>#DIV/0!</v>
      </c>
      <c r="R310" s="48" t="str">
        <f>VLOOKUP($A310,Raw!$B$2:$DG$512,MATCH(NDPMS!R$1,Raw!$B$1:$DG$1,0),0)</f>
        <v>0</v>
      </c>
      <c r="S310" s="49" t="e">
        <f t="shared" si="83"/>
        <v>#DIV/0!</v>
      </c>
      <c r="T310" s="48" t="str">
        <f>VLOOKUP($A310,Raw!$B$2:$DG$512,MATCH(NDPMS!T$1,Raw!$B$1:$DG$1,0),0)</f>
        <v>0</v>
      </c>
      <c r="U310" s="49" t="e">
        <f t="shared" si="84"/>
        <v>#DIV/0!</v>
      </c>
      <c r="V310" s="48" t="str">
        <f>VLOOKUP($A310,Raw!$B$2:$DG$512,MATCH(NDPMS!V$1,Raw!$B$1:$DG$1,0),0)</f>
        <v>0</v>
      </c>
      <c r="W310" s="50" t="e">
        <f t="shared" si="85"/>
        <v>#DIV/0!</v>
      </c>
      <c r="X310" s="48" t="str">
        <f>VLOOKUP($A310,Raw!$B$2:$DG$512,MATCH(NDPMS!X$1,Raw!$B$1:$DG$1,0),0)</f>
        <v>0</v>
      </c>
      <c r="Y310" s="49" t="e">
        <f t="shared" si="86"/>
        <v>#DIV/0!</v>
      </c>
      <c r="Z310" s="48" t="str">
        <f>VLOOKUP($A310,Raw!$B$2:$DG$512,MATCH(NDPMS!Z$1,Raw!$B$1:$DG$1,0),0)</f>
        <v>0</v>
      </c>
      <c r="AA310" s="49" t="e">
        <f t="shared" si="87"/>
        <v>#DIV/0!</v>
      </c>
      <c r="AB310" s="48" t="str">
        <f>VLOOKUP($A310,Raw!$B$2:$DG$512,MATCH(NDPMS!AB$1,Raw!$B$1:$DG$1,0),0)</f>
        <v>0</v>
      </c>
      <c r="AC310" s="13"/>
      <c r="AD310" s="47" t="e">
        <f t="shared" si="88"/>
        <v>#DIV/0!</v>
      </c>
      <c r="AE310" s="47" t="e">
        <f t="shared" si="89"/>
        <v>#DIV/0!</v>
      </c>
      <c r="AF310" s="47" t="e">
        <f t="shared" si="90"/>
        <v>#DIV/0!</v>
      </c>
      <c r="AG310" s="47" t="e">
        <f t="shared" si="91"/>
        <v>#DIV/0!</v>
      </c>
      <c r="AH310" s="47" t="e">
        <f t="shared" si="92"/>
        <v>#DIV/0!</v>
      </c>
      <c r="AI310" s="47" t="e">
        <f t="shared" si="93"/>
        <v>#DIV/0!</v>
      </c>
      <c r="AJ310" s="47" t="e">
        <f t="shared" si="94"/>
        <v>#DIV/0!</v>
      </c>
    </row>
    <row r="311" spans="1:36" x14ac:dyDescent="0.3">
      <c r="A311" s="13" t="s">
        <v>5307</v>
      </c>
      <c r="B311" s="51" t="str">
        <f>VLOOKUP($A311,Raw!$B$2:$DG$512,MATCH(NDPMS!B$1,Raw!$B$1:$DG$1,0),0)</f>
        <v>0</v>
      </c>
      <c r="C311" s="52" t="e">
        <f t="shared" si="76"/>
        <v>#DIV/0!</v>
      </c>
      <c r="D311" s="51" t="str">
        <f>VLOOKUP($A311,Raw!$B$2:$DG$512,MATCH(NDPMS!D$1,Raw!$B$1:$DG$1,0),0)</f>
        <v>0</v>
      </c>
      <c r="E311" s="52" t="e">
        <f t="shared" si="77"/>
        <v>#DIV/0!</v>
      </c>
      <c r="F311" s="51" t="str">
        <f>VLOOKUP($A311,Raw!$B$2:$DG$512,MATCH(NDPMS!F$1,Raw!$B$1:$DG$1,0),0)</f>
        <v>0</v>
      </c>
      <c r="G311" s="52" t="e">
        <f t="shared" si="78"/>
        <v>#DIV/0!</v>
      </c>
      <c r="H311" s="51" t="str">
        <f>VLOOKUP($A311,Raw!$B$2:$DG$512,MATCH(NDPMS!H$1,Raw!$B$1:$DG$1,0),0)</f>
        <v>0</v>
      </c>
      <c r="I311" s="52" t="e">
        <f t="shared" si="79"/>
        <v>#DIV/0!</v>
      </c>
      <c r="J311" s="51" t="str">
        <f>VLOOKUP($A311,Raw!$B$2:$DG$512,MATCH(NDPMS!J$1,Raw!$B$1:$DG$1,0),0)</f>
        <v>0</v>
      </c>
      <c r="K311" s="52" t="e">
        <f t="shared" si="80"/>
        <v>#DIV/0!</v>
      </c>
      <c r="L311" s="51" t="str">
        <f>VLOOKUP($A311,Raw!$B$2:$DG$512,MATCH(NDPMS!L$1,Raw!$B$1:$DG$1,0),0)</f>
        <v>0</v>
      </c>
      <c r="M311" s="52" t="e">
        <f t="shared" si="81"/>
        <v>#DIV/0!</v>
      </c>
      <c r="N311" s="51" t="str">
        <f>VLOOKUP($A311,Raw!$B$2:$DG$512,MATCH(NDPMS!N$1,Raw!$B$1:$DG$1,0),0)</f>
        <v>0</v>
      </c>
      <c r="O311" s="13"/>
      <c r="P311" s="48" t="str">
        <f>VLOOKUP($A311,Raw!$B$2:$DG$512,MATCH(NDPMS!P$1,Raw!$B$1:$DG$1,0),0)</f>
        <v>0</v>
      </c>
      <c r="Q311" s="49" t="e">
        <f t="shared" si="82"/>
        <v>#DIV/0!</v>
      </c>
      <c r="R311" s="48" t="str">
        <f>VLOOKUP($A311,Raw!$B$2:$DG$512,MATCH(NDPMS!R$1,Raw!$B$1:$DG$1,0),0)</f>
        <v>0</v>
      </c>
      <c r="S311" s="49" t="e">
        <f t="shared" si="83"/>
        <v>#DIV/0!</v>
      </c>
      <c r="T311" s="48" t="str">
        <f>VLOOKUP($A311,Raw!$B$2:$DG$512,MATCH(NDPMS!T$1,Raw!$B$1:$DG$1,0),0)</f>
        <v>0</v>
      </c>
      <c r="U311" s="49" t="e">
        <f t="shared" si="84"/>
        <v>#DIV/0!</v>
      </c>
      <c r="V311" s="48" t="str">
        <f>VLOOKUP($A311,Raw!$B$2:$DG$512,MATCH(NDPMS!V$1,Raw!$B$1:$DG$1,0),0)</f>
        <v>0</v>
      </c>
      <c r="W311" s="50" t="e">
        <f t="shared" si="85"/>
        <v>#DIV/0!</v>
      </c>
      <c r="X311" s="48" t="str">
        <f>VLOOKUP($A311,Raw!$B$2:$DG$512,MATCH(NDPMS!X$1,Raw!$B$1:$DG$1,0),0)</f>
        <v>0</v>
      </c>
      <c r="Y311" s="49" t="e">
        <f t="shared" si="86"/>
        <v>#DIV/0!</v>
      </c>
      <c r="Z311" s="48" t="str">
        <f>VLOOKUP($A311,Raw!$B$2:$DG$512,MATCH(NDPMS!Z$1,Raw!$B$1:$DG$1,0),0)</f>
        <v>0</v>
      </c>
      <c r="AA311" s="49" t="e">
        <f t="shared" si="87"/>
        <v>#DIV/0!</v>
      </c>
      <c r="AB311" s="48" t="str">
        <f>VLOOKUP($A311,Raw!$B$2:$DG$512,MATCH(NDPMS!AB$1,Raw!$B$1:$DG$1,0),0)</f>
        <v>0</v>
      </c>
      <c r="AC311" s="13"/>
      <c r="AD311" s="47" t="e">
        <f t="shared" si="88"/>
        <v>#DIV/0!</v>
      </c>
      <c r="AE311" s="47" t="e">
        <f t="shared" si="89"/>
        <v>#DIV/0!</v>
      </c>
      <c r="AF311" s="47" t="e">
        <f t="shared" si="90"/>
        <v>#DIV/0!</v>
      </c>
      <c r="AG311" s="47" t="e">
        <f t="shared" si="91"/>
        <v>#DIV/0!</v>
      </c>
      <c r="AH311" s="47" t="e">
        <f t="shared" si="92"/>
        <v>#DIV/0!</v>
      </c>
      <c r="AI311" s="47" t="e">
        <f t="shared" si="93"/>
        <v>#DIV/0!</v>
      </c>
      <c r="AJ311" s="47" t="e">
        <f t="shared" si="94"/>
        <v>#DIV/0!</v>
      </c>
    </row>
    <row r="312" spans="1:36" x14ac:dyDescent="0.3">
      <c r="A312" s="13" t="s">
        <v>5315</v>
      </c>
      <c r="B312" s="51" t="str">
        <f>VLOOKUP($A312,Raw!$B$2:$DG$512,MATCH(NDPMS!B$1,Raw!$B$1:$DG$1,0),0)</f>
        <v>0</v>
      </c>
      <c r="C312" s="52" t="e">
        <f t="shared" si="76"/>
        <v>#DIV/0!</v>
      </c>
      <c r="D312" s="51" t="str">
        <f>VLOOKUP($A312,Raw!$B$2:$DG$512,MATCH(NDPMS!D$1,Raw!$B$1:$DG$1,0),0)</f>
        <v>0</v>
      </c>
      <c r="E312" s="52" t="e">
        <f t="shared" si="77"/>
        <v>#DIV/0!</v>
      </c>
      <c r="F312" s="51" t="str">
        <f>VLOOKUP($A312,Raw!$B$2:$DG$512,MATCH(NDPMS!F$1,Raw!$B$1:$DG$1,0),0)</f>
        <v>0</v>
      </c>
      <c r="G312" s="52" t="e">
        <f t="shared" si="78"/>
        <v>#DIV/0!</v>
      </c>
      <c r="H312" s="51" t="str">
        <f>VLOOKUP($A312,Raw!$B$2:$DG$512,MATCH(NDPMS!H$1,Raw!$B$1:$DG$1,0),0)</f>
        <v>0</v>
      </c>
      <c r="I312" s="52" t="e">
        <f t="shared" si="79"/>
        <v>#DIV/0!</v>
      </c>
      <c r="J312" s="51" t="str">
        <f>VLOOKUP($A312,Raw!$B$2:$DG$512,MATCH(NDPMS!J$1,Raw!$B$1:$DG$1,0),0)</f>
        <v>0</v>
      </c>
      <c r="K312" s="52" t="e">
        <f t="shared" si="80"/>
        <v>#DIV/0!</v>
      </c>
      <c r="L312" s="51" t="str">
        <f>VLOOKUP($A312,Raw!$B$2:$DG$512,MATCH(NDPMS!L$1,Raw!$B$1:$DG$1,0),0)</f>
        <v>0</v>
      </c>
      <c r="M312" s="52" t="e">
        <f t="shared" si="81"/>
        <v>#DIV/0!</v>
      </c>
      <c r="N312" s="51" t="str">
        <f>VLOOKUP($A312,Raw!$B$2:$DG$512,MATCH(NDPMS!N$1,Raw!$B$1:$DG$1,0),0)</f>
        <v>0</v>
      </c>
      <c r="O312" s="13"/>
      <c r="P312" s="48" t="str">
        <f>VLOOKUP($A312,Raw!$B$2:$DG$512,MATCH(NDPMS!P$1,Raw!$B$1:$DG$1,0),0)</f>
        <v>0</v>
      </c>
      <c r="Q312" s="49" t="e">
        <f t="shared" si="82"/>
        <v>#DIV/0!</v>
      </c>
      <c r="R312" s="48" t="str">
        <f>VLOOKUP($A312,Raw!$B$2:$DG$512,MATCH(NDPMS!R$1,Raw!$B$1:$DG$1,0),0)</f>
        <v>0</v>
      </c>
      <c r="S312" s="49" t="e">
        <f t="shared" si="83"/>
        <v>#DIV/0!</v>
      </c>
      <c r="T312" s="48" t="str">
        <f>VLOOKUP($A312,Raw!$B$2:$DG$512,MATCH(NDPMS!T$1,Raw!$B$1:$DG$1,0),0)</f>
        <v>0</v>
      </c>
      <c r="U312" s="49" t="e">
        <f t="shared" si="84"/>
        <v>#DIV/0!</v>
      </c>
      <c r="V312" s="48" t="str">
        <f>VLOOKUP($A312,Raw!$B$2:$DG$512,MATCH(NDPMS!V$1,Raw!$B$1:$DG$1,0),0)</f>
        <v>0</v>
      </c>
      <c r="W312" s="50" t="e">
        <f t="shared" si="85"/>
        <v>#DIV/0!</v>
      </c>
      <c r="X312" s="48" t="str">
        <f>VLOOKUP($A312,Raw!$B$2:$DG$512,MATCH(NDPMS!X$1,Raw!$B$1:$DG$1,0),0)</f>
        <v>0</v>
      </c>
      <c r="Y312" s="49" t="e">
        <f t="shared" si="86"/>
        <v>#DIV/0!</v>
      </c>
      <c r="Z312" s="48" t="str">
        <f>VLOOKUP($A312,Raw!$B$2:$DG$512,MATCH(NDPMS!Z$1,Raw!$B$1:$DG$1,0),0)</f>
        <v>0</v>
      </c>
      <c r="AA312" s="49" t="e">
        <f t="shared" si="87"/>
        <v>#DIV/0!</v>
      </c>
      <c r="AB312" s="48" t="str">
        <f>VLOOKUP($A312,Raw!$B$2:$DG$512,MATCH(NDPMS!AB$1,Raw!$B$1:$DG$1,0),0)</f>
        <v>0</v>
      </c>
      <c r="AC312" s="13"/>
      <c r="AD312" s="47" t="e">
        <f t="shared" si="88"/>
        <v>#DIV/0!</v>
      </c>
      <c r="AE312" s="47" t="e">
        <f t="shared" si="89"/>
        <v>#DIV/0!</v>
      </c>
      <c r="AF312" s="47" t="e">
        <f t="shared" si="90"/>
        <v>#DIV/0!</v>
      </c>
      <c r="AG312" s="47" t="e">
        <f t="shared" si="91"/>
        <v>#DIV/0!</v>
      </c>
      <c r="AH312" s="47" t="e">
        <f t="shared" si="92"/>
        <v>#DIV/0!</v>
      </c>
      <c r="AI312" s="47" t="e">
        <f t="shared" si="93"/>
        <v>#DIV/0!</v>
      </c>
      <c r="AJ312" s="47" t="e">
        <f t="shared" si="94"/>
        <v>#DIV/0!</v>
      </c>
    </row>
    <row r="313" spans="1:36" x14ac:dyDescent="0.3">
      <c r="A313" s="13" t="s">
        <v>5338</v>
      </c>
      <c r="B313" s="51" t="str">
        <f>VLOOKUP($A313,Raw!$B$2:$DG$512,MATCH(NDPMS!B$1,Raw!$B$1:$DG$1,0),0)</f>
        <v>0</v>
      </c>
      <c r="C313" s="52" t="e">
        <f t="shared" si="76"/>
        <v>#DIV/0!</v>
      </c>
      <c r="D313" s="51" t="str">
        <f>VLOOKUP($A313,Raw!$B$2:$DG$512,MATCH(NDPMS!D$1,Raw!$B$1:$DG$1,0),0)</f>
        <v>0</v>
      </c>
      <c r="E313" s="52" t="e">
        <f t="shared" si="77"/>
        <v>#DIV/0!</v>
      </c>
      <c r="F313" s="51" t="str">
        <f>VLOOKUP($A313,Raw!$B$2:$DG$512,MATCH(NDPMS!F$1,Raw!$B$1:$DG$1,0),0)</f>
        <v>0</v>
      </c>
      <c r="G313" s="52" t="e">
        <f t="shared" si="78"/>
        <v>#DIV/0!</v>
      </c>
      <c r="H313" s="51" t="str">
        <f>VLOOKUP($A313,Raw!$B$2:$DG$512,MATCH(NDPMS!H$1,Raw!$B$1:$DG$1,0),0)</f>
        <v>0</v>
      </c>
      <c r="I313" s="52" t="e">
        <f t="shared" si="79"/>
        <v>#DIV/0!</v>
      </c>
      <c r="J313" s="51" t="str">
        <f>VLOOKUP($A313,Raw!$B$2:$DG$512,MATCH(NDPMS!J$1,Raw!$B$1:$DG$1,0),0)</f>
        <v>0</v>
      </c>
      <c r="K313" s="52" t="e">
        <f t="shared" si="80"/>
        <v>#DIV/0!</v>
      </c>
      <c r="L313" s="51" t="str">
        <f>VLOOKUP($A313,Raw!$B$2:$DG$512,MATCH(NDPMS!L$1,Raw!$B$1:$DG$1,0),0)</f>
        <v>0</v>
      </c>
      <c r="M313" s="52" t="e">
        <f t="shared" si="81"/>
        <v>#DIV/0!</v>
      </c>
      <c r="N313" s="51" t="str">
        <f>VLOOKUP($A313,Raw!$B$2:$DG$512,MATCH(NDPMS!N$1,Raw!$B$1:$DG$1,0),0)</f>
        <v>0</v>
      </c>
      <c r="O313" s="13"/>
      <c r="P313" s="48" t="str">
        <f>VLOOKUP($A313,Raw!$B$2:$DG$512,MATCH(NDPMS!P$1,Raw!$B$1:$DG$1,0),0)</f>
        <v>0</v>
      </c>
      <c r="Q313" s="49" t="e">
        <f t="shared" si="82"/>
        <v>#DIV/0!</v>
      </c>
      <c r="R313" s="48" t="str">
        <f>VLOOKUP($A313,Raw!$B$2:$DG$512,MATCH(NDPMS!R$1,Raw!$B$1:$DG$1,0),0)</f>
        <v>0</v>
      </c>
      <c r="S313" s="49" t="e">
        <f t="shared" si="83"/>
        <v>#DIV/0!</v>
      </c>
      <c r="T313" s="48" t="str">
        <f>VLOOKUP($A313,Raw!$B$2:$DG$512,MATCH(NDPMS!T$1,Raw!$B$1:$DG$1,0),0)</f>
        <v>0</v>
      </c>
      <c r="U313" s="49" t="e">
        <f t="shared" si="84"/>
        <v>#DIV/0!</v>
      </c>
      <c r="V313" s="48" t="str">
        <f>VLOOKUP($A313,Raw!$B$2:$DG$512,MATCH(NDPMS!V$1,Raw!$B$1:$DG$1,0),0)</f>
        <v>0</v>
      </c>
      <c r="W313" s="50" t="e">
        <f t="shared" si="85"/>
        <v>#DIV/0!</v>
      </c>
      <c r="X313" s="48" t="str">
        <f>VLOOKUP($A313,Raw!$B$2:$DG$512,MATCH(NDPMS!X$1,Raw!$B$1:$DG$1,0),0)</f>
        <v>0</v>
      </c>
      <c r="Y313" s="49" t="e">
        <f t="shared" si="86"/>
        <v>#DIV/0!</v>
      </c>
      <c r="Z313" s="48" t="str">
        <f>VLOOKUP($A313,Raw!$B$2:$DG$512,MATCH(NDPMS!Z$1,Raw!$B$1:$DG$1,0),0)</f>
        <v>0</v>
      </c>
      <c r="AA313" s="49" t="e">
        <f t="shared" si="87"/>
        <v>#DIV/0!</v>
      </c>
      <c r="AB313" s="48" t="str">
        <f>VLOOKUP($A313,Raw!$B$2:$DG$512,MATCH(NDPMS!AB$1,Raw!$B$1:$DG$1,0),0)</f>
        <v>0</v>
      </c>
      <c r="AC313" s="13"/>
      <c r="AD313" s="47" t="e">
        <f t="shared" si="88"/>
        <v>#DIV/0!</v>
      </c>
      <c r="AE313" s="47" t="e">
        <f t="shared" si="89"/>
        <v>#DIV/0!</v>
      </c>
      <c r="AF313" s="47" t="e">
        <f t="shared" si="90"/>
        <v>#DIV/0!</v>
      </c>
      <c r="AG313" s="47" t="e">
        <f t="shared" si="91"/>
        <v>#DIV/0!</v>
      </c>
      <c r="AH313" s="47" t="e">
        <f t="shared" si="92"/>
        <v>#DIV/0!</v>
      </c>
      <c r="AI313" s="47" t="e">
        <f t="shared" si="93"/>
        <v>#DIV/0!</v>
      </c>
      <c r="AJ313" s="47" t="e">
        <f t="shared" si="94"/>
        <v>#DIV/0!</v>
      </c>
    </row>
    <row r="314" spans="1:36" x14ac:dyDescent="0.3">
      <c r="A314" s="13" t="s">
        <v>5352</v>
      </c>
      <c r="B314" s="51" t="str">
        <f>VLOOKUP($A314,Raw!$B$2:$DG$512,MATCH(NDPMS!B$1,Raw!$B$1:$DG$1,0),0)</f>
        <v>0</v>
      </c>
      <c r="C314" s="52" t="e">
        <f t="shared" si="76"/>
        <v>#DIV/0!</v>
      </c>
      <c r="D314" s="51" t="str">
        <f>VLOOKUP($A314,Raw!$B$2:$DG$512,MATCH(NDPMS!D$1,Raw!$B$1:$DG$1,0),0)</f>
        <v>0</v>
      </c>
      <c r="E314" s="52" t="e">
        <f t="shared" si="77"/>
        <v>#DIV/0!</v>
      </c>
      <c r="F314" s="51" t="str">
        <f>VLOOKUP($A314,Raw!$B$2:$DG$512,MATCH(NDPMS!F$1,Raw!$B$1:$DG$1,0),0)</f>
        <v>0</v>
      </c>
      <c r="G314" s="52" t="e">
        <f t="shared" si="78"/>
        <v>#DIV/0!</v>
      </c>
      <c r="H314" s="51" t="str">
        <f>VLOOKUP($A314,Raw!$B$2:$DG$512,MATCH(NDPMS!H$1,Raw!$B$1:$DG$1,0),0)</f>
        <v>0</v>
      </c>
      <c r="I314" s="52" t="e">
        <f t="shared" si="79"/>
        <v>#DIV/0!</v>
      </c>
      <c r="J314" s="51" t="str">
        <f>VLOOKUP($A314,Raw!$B$2:$DG$512,MATCH(NDPMS!J$1,Raw!$B$1:$DG$1,0),0)</f>
        <v>0</v>
      </c>
      <c r="K314" s="52" t="e">
        <f t="shared" si="80"/>
        <v>#DIV/0!</v>
      </c>
      <c r="L314" s="51" t="str">
        <f>VLOOKUP($A314,Raw!$B$2:$DG$512,MATCH(NDPMS!L$1,Raw!$B$1:$DG$1,0),0)</f>
        <v>0</v>
      </c>
      <c r="M314" s="52" t="e">
        <f t="shared" si="81"/>
        <v>#DIV/0!</v>
      </c>
      <c r="N314" s="51" t="str">
        <f>VLOOKUP($A314,Raw!$B$2:$DG$512,MATCH(NDPMS!N$1,Raw!$B$1:$DG$1,0),0)</f>
        <v>0</v>
      </c>
      <c r="O314" s="13"/>
      <c r="P314" s="48" t="str">
        <f>VLOOKUP($A314,Raw!$B$2:$DG$512,MATCH(NDPMS!P$1,Raw!$B$1:$DG$1,0),0)</f>
        <v>0</v>
      </c>
      <c r="Q314" s="49" t="e">
        <f t="shared" si="82"/>
        <v>#DIV/0!</v>
      </c>
      <c r="R314" s="48" t="str">
        <f>VLOOKUP($A314,Raw!$B$2:$DG$512,MATCH(NDPMS!R$1,Raw!$B$1:$DG$1,0),0)</f>
        <v>0</v>
      </c>
      <c r="S314" s="49" t="e">
        <f t="shared" si="83"/>
        <v>#DIV/0!</v>
      </c>
      <c r="T314" s="48" t="str">
        <f>VLOOKUP($A314,Raw!$B$2:$DG$512,MATCH(NDPMS!T$1,Raw!$B$1:$DG$1,0),0)</f>
        <v>0</v>
      </c>
      <c r="U314" s="49" t="e">
        <f t="shared" si="84"/>
        <v>#DIV/0!</v>
      </c>
      <c r="V314" s="48" t="str">
        <f>VLOOKUP($A314,Raw!$B$2:$DG$512,MATCH(NDPMS!V$1,Raw!$B$1:$DG$1,0),0)</f>
        <v>0</v>
      </c>
      <c r="W314" s="50" t="e">
        <f t="shared" si="85"/>
        <v>#DIV/0!</v>
      </c>
      <c r="X314" s="48" t="str">
        <f>VLOOKUP($A314,Raw!$B$2:$DG$512,MATCH(NDPMS!X$1,Raw!$B$1:$DG$1,0),0)</f>
        <v>0</v>
      </c>
      <c r="Y314" s="49" t="e">
        <f t="shared" si="86"/>
        <v>#DIV/0!</v>
      </c>
      <c r="Z314" s="48" t="str">
        <f>VLOOKUP($A314,Raw!$B$2:$DG$512,MATCH(NDPMS!Z$1,Raw!$B$1:$DG$1,0),0)</f>
        <v>0</v>
      </c>
      <c r="AA314" s="49" t="e">
        <f t="shared" si="87"/>
        <v>#DIV/0!</v>
      </c>
      <c r="AB314" s="48" t="str">
        <f>VLOOKUP($A314,Raw!$B$2:$DG$512,MATCH(NDPMS!AB$1,Raw!$B$1:$DG$1,0),0)</f>
        <v>0</v>
      </c>
      <c r="AC314" s="13"/>
      <c r="AD314" s="47" t="e">
        <f t="shared" si="88"/>
        <v>#DIV/0!</v>
      </c>
      <c r="AE314" s="47" t="e">
        <f t="shared" si="89"/>
        <v>#DIV/0!</v>
      </c>
      <c r="AF314" s="47" t="e">
        <f t="shared" si="90"/>
        <v>#DIV/0!</v>
      </c>
      <c r="AG314" s="47" t="e">
        <f t="shared" si="91"/>
        <v>#DIV/0!</v>
      </c>
      <c r="AH314" s="47" t="e">
        <f t="shared" si="92"/>
        <v>#DIV/0!</v>
      </c>
      <c r="AI314" s="47" t="e">
        <f t="shared" si="93"/>
        <v>#DIV/0!</v>
      </c>
      <c r="AJ314" s="47" t="e">
        <f t="shared" si="94"/>
        <v>#DIV/0!</v>
      </c>
    </row>
    <row r="315" spans="1:36" x14ac:dyDescent="0.3">
      <c r="A315" s="13" t="s">
        <v>5370</v>
      </c>
      <c r="B315" s="51" t="str">
        <f>VLOOKUP($A315,Raw!$B$2:$DG$512,MATCH(NDPMS!B$1,Raw!$B$1:$DG$1,0),0)</f>
        <v>0</v>
      </c>
      <c r="C315" s="52">
        <f t="shared" si="76"/>
        <v>0</v>
      </c>
      <c r="D315" s="51" t="str">
        <f>VLOOKUP($A315,Raw!$B$2:$DG$512,MATCH(NDPMS!D$1,Raw!$B$1:$DG$1,0),0)</f>
        <v>0</v>
      </c>
      <c r="E315" s="52">
        <f t="shared" si="77"/>
        <v>0</v>
      </c>
      <c r="F315" s="51" t="str">
        <f>VLOOKUP($A315,Raw!$B$2:$DG$512,MATCH(NDPMS!F$1,Raw!$B$1:$DG$1,0),0)</f>
        <v>2</v>
      </c>
      <c r="G315" s="52">
        <f t="shared" si="78"/>
        <v>1</v>
      </c>
      <c r="H315" s="51" t="str">
        <f>VLOOKUP($A315,Raw!$B$2:$DG$512,MATCH(NDPMS!H$1,Raw!$B$1:$DG$1,0),0)</f>
        <v>0</v>
      </c>
      <c r="I315" s="52">
        <f t="shared" si="79"/>
        <v>0</v>
      </c>
      <c r="J315" s="51" t="str">
        <f>VLOOKUP($A315,Raw!$B$2:$DG$512,MATCH(NDPMS!J$1,Raw!$B$1:$DG$1,0),0)</f>
        <v>0</v>
      </c>
      <c r="K315" s="52">
        <f t="shared" si="80"/>
        <v>0</v>
      </c>
      <c r="L315" s="51" t="str">
        <f>VLOOKUP($A315,Raw!$B$2:$DG$512,MATCH(NDPMS!L$1,Raw!$B$1:$DG$1,0),0)</f>
        <v>0</v>
      </c>
      <c r="M315" s="52">
        <f t="shared" si="81"/>
        <v>0</v>
      </c>
      <c r="N315" s="51" t="str">
        <f>VLOOKUP($A315,Raw!$B$2:$DG$512,MATCH(NDPMS!N$1,Raw!$B$1:$DG$1,0),0)</f>
        <v>2</v>
      </c>
      <c r="O315" s="13"/>
      <c r="P315" s="48" t="str">
        <f>VLOOKUP($A315,Raw!$B$2:$DG$512,MATCH(NDPMS!P$1,Raw!$B$1:$DG$1,0),0)</f>
        <v>0</v>
      </c>
      <c r="Q315" s="49">
        <f t="shared" si="82"/>
        <v>0</v>
      </c>
      <c r="R315" s="48" t="str">
        <f>VLOOKUP($A315,Raw!$B$2:$DG$512,MATCH(NDPMS!R$1,Raw!$B$1:$DG$1,0),0)</f>
        <v>0</v>
      </c>
      <c r="S315" s="49">
        <f t="shared" si="83"/>
        <v>0</v>
      </c>
      <c r="T315" s="48" t="str">
        <f>VLOOKUP($A315,Raw!$B$2:$DG$512,MATCH(NDPMS!T$1,Raw!$B$1:$DG$1,0),0)</f>
        <v>84.8</v>
      </c>
      <c r="U315" s="49">
        <f t="shared" si="84"/>
        <v>1</v>
      </c>
      <c r="V315" s="48" t="str">
        <f>VLOOKUP($A315,Raw!$B$2:$DG$512,MATCH(NDPMS!V$1,Raw!$B$1:$DG$1,0),0)</f>
        <v>0</v>
      </c>
      <c r="W315" s="50">
        <f t="shared" si="85"/>
        <v>0</v>
      </c>
      <c r="X315" s="48" t="str">
        <f>VLOOKUP($A315,Raw!$B$2:$DG$512,MATCH(NDPMS!X$1,Raw!$B$1:$DG$1,0),0)</f>
        <v>0</v>
      </c>
      <c r="Y315" s="49">
        <f t="shared" si="86"/>
        <v>0</v>
      </c>
      <c r="Z315" s="48" t="str">
        <f>VLOOKUP($A315,Raw!$B$2:$DG$512,MATCH(NDPMS!Z$1,Raw!$B$1:$DG$1,0),0)</f>
        <v>0</v>
      </c>
      <c r="AA315" s="49">
        <f t="shared" si="87"/>
        <v>0</v>
      </c>
      <c r="AB315" s="48" t="str">
        <f>VLOOKUP($A315,Raw!$B$2:$DG$512,MATCH(NDPMS!AB$1,Raw!$B$1:$DG$1,0),0)</f>
        <v>84.8</v>
      </c>
      <c r="AC315" s="13"/>
      <c r="AD315" s="47" t="e">
        <f t="shared" si="88"/>
        <v>#DIV/0!</v>
      </c>
      <c r="AE315" s="47" t="e">
        <f t="shared" si="89"/>
        <v>#DIV/0!</v>
      </c>
      <c r="AF315" s="47">
        <f t="shared" si="90"/>
        <v>42.4</v>
      </c>
      <c r="AG315" s="47" t="e">
        <f t="shared" si="91"/>
        <v>#DIV/0!</v>
      </c>
      <c r="AH315" s="47" t="e">
        <f t="shared" si="92"/>
        <v>#DIV/0!</v>
      </c>
      <c r="AI315" s="47" t="e">
        <f t="shared" si="93"/>
        <v>#DIV/0!</v>
      </c>
      <c r="AJ315" s="47">
        <f t="shared" si="94"/>
        <v>42.4</v>
      </c>
    </row>
    <row r="316" spans="1:36" x14ac:dyDescent="0.3">
      <c r="A316" s="13" t="s">
        <v>5396</v>
      </c>
      <c r="B316" s="51" t="str">
        <f>VLOOKUP($A316,Raw!$B$2:$DG$512,MATCH(NDPMS!B$1,Raw!$B$1:$DG$1,0),0)</f>
        <v>0</v>
      </c>
      <c r="C316" s="52">
        <f t="shared" si="76"/>
        <v>0</v>
      </c>
      <c r="D316" s="51" t="str">
        <f>VLOOKUP($A316,Raw!$B$2:$DG$512,MATCH(NDPMS!D$1,Raw!$B$1:$DG$1,0),0)</f>
        <v>3</v>
      </c>
      <c r="E316" s="52">
        <f t="shared" si="77"/>
        <v>0.16666666666666666</v>
      </c>
      <c r="F316" s="51" t="str">
        <f>VLOOKUP($A316,Raw!$B$2:$DG$512,MATCH(NDPMS!F$1,Raw!$B$1:$DG$1,0),0)</f>
        <v>13</v>
      </c>
      <c r="G316" s="52">
        <f t="shared" si="78"/>
        <v>0.72222222222222221</v>
      </c>
      <c r="H316" s="51" t="str">
        <f>VLOOKUP($A316,Raw!$B$2:$DG$512,MATCH(NDPMS!H$1,Raw!$B$1:$DG$1,0),0)</f>
        <v>2</v>
      </c>
      <c r="I316" s="52">
        <f t="shared" si="79"/>
        <v>0.1111111111111111</v>
      </c>
      <c r="J316" s="51" t="str">
        <f>VLOOKUP($A316,Raw!$B$2:$DG$512,MATCH(NDPMS!J$1,Raw!$B$1:$DG$1,0),0)</f>
        <v>0</v>
      </c>
      <c r="K316" s="52">
        <f t="shared" si="80"/>
        <v>0</v>
      </c>
      <c r="L316" s="51" t="str">
        <f>VLOOKUP($A316,Raw!$B$2:$DG$512,MATCH(NDPMS!L$1,Raw!$B$1:$DG$1,0),0)</f>
        <v>0</v>
      </c>
      <c r="M316" s="52">
        <f t="shared" si="81"/>
        <v>0</v>
      </c>
      <c r="N316" s="51" t="str">
        <f>VLOOKUP($A316,Raw!$B$2:$DG$512,MATCH(NDPMS!N$1,Raw!$B$1:$DG$1,0),0)</f>
        <v>18</v>
      </c>
      <c r="O316" s="13"/>
      <c r="P316" s="48" t="str">
        <f>VLOOKUP($A316,Raw!$B$2:$DG$512,MATCH(NDPMS!P$1,Raw!$B$1:$DG$1,0),0)</f>
        <v>0</v>
      </c>
      <c r="Q316" s="49">
        <f t="shared" si="82"/>
        <v>0</v>
      </c>
      <c r="R316" s="48" t="str">
        <f>VLOOKUP($A316,Raw!$B$2:$DG$512,MATCH(NDPMS!R$1,Raw!$B$1:$DG$1,0),0)</f>
        <v>2</v>
      </c>
      <c r="S316" s="49">
        <f t="shared" si="83"/>
        <v>4.6904315196998121E-2</v>
      </c>
      <c r="T316" s="48" t="str">
        <f>VLOOKUP($A316,Raw!$B$2:$DG$512,MATCH(NDPMS!T$1,Raw!$B$1:$DG$1,0),0)</f>
        <v>39.76</v>
      </c>
      <c r="U316" s="49">
        <f t="shared" si="84"/>
        <v>0.93245778611632268</v>
      </c>
      <c r="V316" s="48" t="str">
        <f>VLOOKUP($A316,Raw!$B$2:$DG$512,MATCH(NDPMS!V$1,Raw!$B$1:$DG$1,0),0)</f>
        <v>0.88</v>
      </c>
      <c r="W316" s="50">
        <f t="shared" si="85"/>
        <v>2.0637898686679174E-2</v>
      </c>
      <c r="X316" s="48" t="str">
        <f>VLOOKUP($A316,Raw!$B$2:$DG$512,MATCH(NDPMS!X$1,Raw!$B$1:$DG$1,0),0)</f>
        <v>0</v>
      </c>
      <c r="Y316" s="49">
        <f t="shared" si="86"/>
        <v>0</v>
      </c>
      <c r="Z316" s="48" t="str">
        <f>VLOOKUP($A316,Raw!$B$2:$DG$512,MATCH(NDPMS!Z$1,Raw!$B$1:$DG$1,0),0)</f>
        <v>0</v>
      </c>
      <c r="AA316" s="49">
        <f t="shared" si="87"/>
        <v>0</v>
      </c>
      <c r="AB316" s="48" t="str">
        <f>VLOOKUP($A316,Raw!$B$2:$DG$512,MATCH(NDPMS!AB$1,Raw!$B$1:$DG$1,0),0)</f>
        <v>42.64</v>
      </c>
      <c r="AC316" s="13"/>
      <c r="AD316" s="47" t="e">
        <f t="shared" si="88"/>
        <v>#DIV/0!</v>
      </c>
      <c r="AE316" s="47">
        <f t="shared" si="89"/>
        <v>0.66666666666666663</v>
      </c>
      <c r="AF316" s="47">
        <f t="shared" si="90"/>
        <v>3.0584615384615383</v>
      </c>
      <c r="AG316" s="47">
        <f t="shared" si="91"/>
        <v>0.44</v>
      </c>
      <c r="AH316" s="47" t="e">
        <f t="shared" si="92"/>
        <v>#DIV/0!</v>
      </c>
      <c r="AI316" s="47" t="e">
        <f t="shared" si="93"/>
        <v>#DIV/0!</v>
      </c>
      <c r="AJ316" s="47">
        <f t="shared" si="94"/>
        <v>2.3688888888888888</v>
      </c>
    </row>
    <row r="317" spans="1:36" x14ac:dyDescent="0.3">
      <c r="A317" s="13" t="s">
        <v>5423</v>
      </c>
      <c r="B317" s="51" t="str">
        <f>VLOOKUP($A317,Raw!$B$2:$DG$512,MATCH(NDPMS!B$1,Raw!$B$1:$DG$1,0),0)</f>
        <v>0</v>
      </c>
      <c r="C317" s="52" t="e">
        <f t="shared" si="76"/>
        <v>#DIV/0!</v>
      </c>
      <c r="D317" s="51" t="str">
        <f>VLOOKUP($A317,Raw!$B$2:$DG$512,MATCH(NDPMS!D$1,Raw!$B$1:$DG$1,0),0)</f>
        <v>0</v>
      </c>
      <c r="E317" s="52" t="e">
        <f t="shared" si="77"/>
        <v>#DIV/0!</v>
      </c>
      <c r="F317" s="51" t="str">
        <f>VLOOKUP($A317,Raw!$B$2:$DG$512,MATCH(NDPMS!F$1,Raw!$B$1:$DG$1,0),0)</f>
        <v>0</v>
      </c>
      <c r="G317" s="52" t="e">
        <f t="shared" si="78"/>
        <v>#DIV/0!</v>
      </c>
      <c r="H317" s="51" t="str">
        <f>VLOOKUP($A317,Raw!$B$2:$DG$512,MATCH(NDPMS!H$1,Raw!$B$1:$DG$1,0),0)</f>
        <v>0</v>
      </c>
      <c r="I317" s="52" t="e">
        <f t="shared" si="79"/>
        <v>#DIV/0!</v>
      </c>
      <c r="J317" s="51" t="str">
        <f>VLOOKUP($A317,Raw!$B$2:$DG$512,MATCH(NDPMS!J$1,Raw!$B$1:$DG$1,0),0)</f>
        <v>0</v>
      </c>
      <c r="K317" s="52" t="e">
        <f t="shared" si="80"/>
        <v>#DIV/0!</v>
      </c>
      <c r="L317" s="51" t="str">
        <f>VLOOKUP($A317,Raw!$B$2:$DG$512,MATCH(NDPMS!L$1,Raw!$B$1:$DG$1,0),0)</f>
        <v>0</v>
      </c>
      <c r="M317" s="52" t="e">
        <f t="shared" si="81"/>
        <v>#DIV/0!</v>
      </c>
      <c r="N317" s="51" t="str">
        <f>VLOOKUP($A317,Raw!$B$2:$DG$512,MATCH(NDPMS!N$1,Raw!$B$1:$DG$1,0),0)</f>
        <v>0</v>
      </c>
      <c r="O317" s="13"/>
      <c r="P317" s="48" t="str">
        <f>VLOOKUP($A317,Raw!$B$2:$DG$512,MATCH(NDPMS!P$1,Raw!$B$1:$DG$1,0),0)</f>
        <v>0</v>
      </c>
      <c r="Q317" s="49" t="e">
        <f t="shared" si="82"/>
        <v>#DIV/0!</v>
      </c>
      <c r="R317" s="48" t="str">
        <f>VLOOKUP($A317,Raw!$B$2:$DG$512,MATCH(NDPMS!R$1,Raw!$B$1:$DG$1,0),0)</f>
        <v>0</v>
      </c>
      <c r="S317" s="49" t="e">
        <f t="shared" si="83"/>
        <v>#DIV/0!</v>
      </c>
      <c r="T317" s="48" t="str">
        <f>VLOOKUP($A317,Raw!$B$2:$DG$512,MATCH(NDPMS!T$1,Raw!$B$1:$DG$1,0),0)</f>
        <v>0</v>
      </c>
      <c r="U317" s="49" t="e">
        <f t="shared" si="84"/>
        <v>#DIV/0!</v>
      </c>
      <c r="V317" s="48" t="str">
        <f>VLOOKUP($A317,Raw!$B$2:$DG$512,MATCH(NDPMS!V$1,Raw!$B$1:$DG$1,0),0)</f>
        <v>0</v>
      </c>
      <c r="W317" s="50" t="e">
        <f t="shared" si="85"/>
        <v>#DIV/0!</v>
      </c>
      <c r="X317" s="48" t="str">
        <f>VLOOKUP($A317,Raw!$B$2:$DG$512,MATCH(NDPMS!X$1,Raw!$B$1:$DG$1,0),0)</f>
        <v>0</v>
      </c>
      <c r="Y317" s="49" t="e">
        <f t="shared" si="86"/>
        <v>#DIV/0!</v>
      </c>
      <c r="Z317" s="48" t="str">
        <f>VLOOKUP($A317,Raw!$B$2:$DG$512,MATCH(NDPMS!Z$1,Raw!$B$1:$DG$1,0),0)</f>
        <v>0</v>
      </c>
      <c r="AA317" s="49" t="e">
        <f t="shared" si="87"/>
        <v>#DIV/0!</v>
      </c>
      <c r="AB317" s="48" t="str">
        <f>VLOOKUP($A317,Raw!$B$2:$DG$512,MATCH(NDPMS!AB$1,Raw!$B$1:$DG$1,0),0)</f>
        <v>0</v>
      </c>
      <c r="AC317" s="13"/>
      <c r="AD317" s="47" t="e">
        <f t="shared" si="88"/>
        <v>#DIV/0!</v>
      </c>
      <c r="AE317" s="47" t="e">
        <f t="shared" si="89"/>
        <v>#DIV/0!</v>
      </c>
      <c r="AF317" s="47" t="e">
        <f t="shared" si="90"/>
        <v>#DIV/0!</v>
      </c>
      <c r="AG317" s="47" t="e">
        <f t="shared" si="91"/>
        <v>#DIV/0!</v>
      </c>
      <c r="AH317" s="47" t="e">
        <f t="shared" si="92"/>
        <v>#DIV/0!</v>
      </c>
      <c r="AI317" s="47" t="e">
        <f t="shared" si="93"/>
        <v>#DIV/0!</v>
      </c>
      <c r="AJ317" s="47" t="e">
        <f t="shared" si="94"/>
        <v>#DIV/0!</v>
      </c>
    </row>
    <row r="318" spans="1:36" x14ac:dyDescent="0.3">
      <c r="A318" s="13" t="s">
        <v>5434</v>
      </c>
      <c r="B318" s="51" t="str">
        <f>VLOOKUP($A318,Raw!$B$2:$DG$512,MATCH(NDPMS!B$1,Raw!$B$1:$DG$1,0),0)</f>
        <v>3</v>
      </c>
      <c r="C318" s="52">
        <f t="shared" si="76"/>
        <v>0.17647058823529413</v>
      </c>
      <c r="D318" s="51" t="str">
        <f>VLOOKUP($A318,Raw!$B$2:$DG$512,MATCH(NDPMS!D$1,Raw!$B$1:$DG$1,0),0)</f>
        <v>14</v>
      </c>
      <c r="E318" s="52">
        <f t="shared" si="77"/>
        <v>0.82352941176470584</v>
      </c>
      <c r="F318" s="51" t="str">
        <f>VLOOKUP($A318,Raw!$B$2:$DG$512,MATCH(NDPMS!F$1,Raw!$B$1:$DG$1,0),0)</f>
        <v>0</v>
      </c>
      <c r="G318" s="52">
        <f t="shared" si="78"/>
        <v>0</v>
      </c>
      <c r="H318" s="51" t="str">
        <f>VLOOKUP($A318,Raw!$B$2:$DG$512,MATCH(NDPMS!H$1,Raw!$B$1:$DG$1,0),0)</f>
        <v>0</v>
      </c>
      <c r="I318" s="52">
        <f t="shared" si="79"/>
        <v>0</v>
      </c>
      <c r="J318" s="51" t="str">
        <f>VLOOKUP($A318,Raw!$B$2:$DG$512,MATCH(NDPMS!J$1,Raw!$B$1:$DG$1,0),0)</f>
        <v>0</v>
      </c>
      <c r="K318" s="52">
        <f t="shared" si="80"/>
        <v>0</v>
      </c>
      <c r="L318" s="51" t="str">
        <f>VLOOKUP($A318,Raw!$B$2:$DG$512,MATCH(NDPMS!L$1,Raw!$B$1:$DG$1,0),0)</f>
        <v>0</v>
      </c>
      <c r="M318" s="52">
        <f t="shared" si="81"/>
        <v>0</v>
      </c>
      <c r="N318" s="51" t="str">
        <f>VLOOKUP($A318,Raw!$B$2:$DG$512,MATCH(NDPMS!N$1,Raw!$B$1:$DG$1,0),0)</f>
        <v>17</v>
      </c>
      <c r="O318" s="13"/>
      <c r="P318" s="48" t="str">
        <f>VLOOKUP($A318,Raw!$B$2:$DG$512,MATCH(NDPMS!P$1,Raw!$B$1:$DG$1,0),0)</f>
        <v>15293.3107</v>
      </c>
      <c r="Q318" s="49">
        <f t="shared" si="82"/>
        <v>0.25926161165437639</v>
      </c>
      <c r="R318" s="48" t="str">
        <f>VLOOKUP($A318,Raw!$B$2:$DG$512,MATCH(NDPMS!R$1,Raw!$B$1:$DG$1,0),0)</f>
        <v>43694.6382</v>
      </c>
      <c r="S318" s="49">
        <f t="shared" si="83"/>
        <v>0.74073838834562356</v>
      </c>
      <c r="T318" s="48" t="str">
        <f>VLOOKUP($A318,Raw!$B$2:$DG$512,MATCH(NDPMS!T$1,Raw!$B$1:$DG$1,0),0)</f>
        <v>0</v>
      </c>
      <c r="U318" s="49">
        <f t="shared" si="84"/>
        <v>0</v>
      </c>
      <c r="V318" s="48" t="str">
        <f>VLOOKUP($A318,Raw!$B$2:$DG$512,MATCH(NDPMS!V$1,Raw!$B$1:$DG$1,0),0)</f>
        <v>0</v>
      </c>
      <c r="W318" s="50">
        <f t="shared" si="85"/>
        <v>0</v>
      </c>
      <c r="X318" s="48" t="str">
        <f>VLOOKUP($A318,Raw!$B$2:$DG$512,MATCH(NDPMS!X$1,Raw!$B$1:$DG$1,0),0)</f>
        <v>0</v>
      </c>
      <c r="Y318" s="49">
        <f t="shared" si="86"/>
        <v>0</v>
      </c>
      <c r="Z318" s="48" t="str">
        <f>VLOOKUP($A318,Raw!$B$2:$DG$512,MATCH(NDPMS!Z$1,Raw!$B$1:$DG$1,0),0)</f>
        <v>0</v>
      </c>
      <c r="AA318" s="49">
        <f t="shared" si="87"/>
        <v>0</v>
      </c>
      <c r="AB318" s="48" t="str">
        <f>VLOOKUP($A318,Raw!$B$2:$DG$512,MATCH(NDPMS!AB$1,Raw!$B$1:$DG$1,0),0)</f>
        <v>58987.9489</v>
      </c>
      <c r="AC318" s="13"/>
      <c r="AD318" s="47">
        <f t="shared" si="88"/>
        <v>5097.7702333333336</v>
      </c>
      <c r="AE318" s="47">
        <f t="shared" si="89"/>
        <v>3121.0455857142856</v>
      </c>
      <c r="AF318" s="47" t="e">
        <f t="shared" si="90"/>
        <v>#DIV/0!</v>
      </c>
      <c r="AG318" s="47" t="e">
        <f t="shared" si="91"/>
        <v>#DIV/0!</v>
      </c>
      <c r="AH318" s="47" t="e">
        <f t="shared" si="92"/>
        <v>#DIV/0!</v>
      </c>
      <c r="AI318" s="47" t="e">
        <f t="shared" si="93"/>
        <v>#DIV/0!</v>
      </c>
      <c r="AJ318" s="47">
        <f t="shared" si="94"/>
        <v>3469.8793470588239</v>
      </c>
    </row>
    <row r="319" spans="1:36" x14ac:dyDescent="0.3">
      <c r="A319" s="13" t="s">
        <v>5473</v>
      </c>
      <c r="B319" s="51" t="str">
        <f>VLOOKUP($A319,Raw!$B$2:$DG$512,MATCH(NDPMS!B$1,Raw!$B$1:$DG$1,0),0)</f>
        <v>0</v>
      </c>
      <c r="C319" s="52" t="e">
        <f t="shared" si="76"/>
        <v>#DIV/0!</v>
      </c>
      <c r="D319" s="51" t="str">
        <f>VLOOKUP($A319,Raw!$B$2:$DG$512,MATCH(NDPMS!D$1,Raw!$B$1:$DG$1,0),0)</f>
        <v>0</v>
      </c>
      <c r="E319" s="52" t="e">
        <f t="shared" si="77"/>
        <v>#DIV/0!</v>
      </c>
      <c r="F319" s="51" t="str">
        <f>VLOOKUP($A319,Raw!$B$2:$DG$512,MATCH(NDPMS!F$1,Raw!$B$1:$DG$1,0),0)</f>
        <v>0</v>
      </c>
      <c r="G319" s="52" t="e">
        <f t="shared" si="78"/>
        <v>#DIV/0!</v>
      </c>
      <c r="H319" s="51" t="str">
        <f>VLOOKUP($A319,Raw!$B$2:$DG$512,MATCH(NDPMS!H$1,Raw!$B$1:$DG$1,0),0)</f>
        <v>0</v>
      </c>
      <c r="I319" s="52" t="e">
        <f t="shared" si="79"/>
        <v>#DIV/0!</v>
      </c>
      <c r="J319" s="51" t="str">
        <f>VLOOKUP($A319,Raw!$B$2:$DG$512,MATCH(NDPMS!J$1,Raw!$B$1:$DG$1,0),0)</f>
        <v>0</v>
      </c>
      <c r="K319" s="52" t="e">
        <f t="shared" si="80"/>
        <v>#DIV/0!</v>
      </c>
      <c r="L319" s="51" t="str">
        <f>VLOOKUP($A319,Raw!$B$2:$DG$512,MATCH(NDPMS!L$1,Raw!$B$1:$DG$1,0),0)</f>
        <v>0</v>
      </c>
      <c r="M319" s="52" t="e">
        <f t="shared" si="81"/>
        <v>#DIV/0!</v>
      </c>
      <c r="N319" s="51" t="str">
        <f>VLOOKUP($A319,Raw!$B$2:$DG$512,MATCH(NDPMS!N$1,Raw!$B$1:$DG$1,0),0)</f>
        <v>0</v>
      </c>
      <c r="O319" s="13"/>
      <c r="P319" s="48" t="str">
        <f>VLOOKUP($A319,Raw!$B$2:$DG$512,MATCH(NDPMS!P$1,Raw!$B$1:$DG$1,0),0)</f>
        <v>0</v>
      </c>
      <c r="Q319" s="49" t="e">
        <f t="shared" si="82"/>
        <v>#DIV/0!</v>
      </c>
      <c r="R319" s="48" t="str">
        <f>VLOOKUP($A319,Raw!$B$2:$DG$512,MATCH(NDPMS!R$1,Raw!$B$1:$DG$1,0),0)</f>
        <v>0</v>
      </c>
      <c r="S319" s="49" t="e">
        <f t="shared" si="83"/>
        <v>#DIV/0!</v>
      </c>
      <c r="T319" s="48" t="str">
        <f>VLOOKUP($A319,Raw!$B$2:$DG$512,MATCH(NDPMS!T$1,Raw!$B$1:$DG$1,0),0)</f>
        <v>0</v>
      </c>
      <c r="U319" s="49" t="e">
        <f t="shared" si="84"/>
        <v>#DIV/0!</v>
      </c>
      <c r="V319" s="48" t="str">
        <f>VLOOKUP($A319,Raw!$B$2:$DG$512,MATCH(NDPMS!V$1,Raw!$B$1:$DG$1,0),0)</f>
        <v>0</v>
      </c>
      <c r="W319" s="50" t="e">
        <f t="shared" si="85"/>
        <v>#DIV/0!</v>
      </c>
      <c r="X319" s="48" t="str">
        <f>VLOOKUP($A319,Raw!$B$2:$DG$512,MATCH(NDPMS!X$1,Raw!$B$1:$DG$1,0),0)</f>
        <v>0</v>
      </c>
      <c r="Y319" s="49" t="e">
        <f t="shared" si="86"/>
        <v>#DIV/0!</v>
      </c>
      <c r="Z319" s="48" t="str">
        <f>VLOOKUP($A319,Raw!$B$2:$DG$512,MATCH(NDPMS!Z$1,Raw!$B$1:$DG$1,0),0)</f>
        <v>0</v>
      </c>
      <c r="AA319" s="49" t="e">
        <f t="shared" si="87"/>
        <v>#DIV/0!</v>
      </c>
      <c r="AB319" s="48" t="str">
        <f>VLOOKUP($A319,Raw!$B$2:$DG$512,MATCH(NDPMS!AB$1,Raw!$B$1:$DG$1,0),0)</f>
        <v>0</v>
      </c>
      <c r="AC319" s="13"/>
      <c r="AD319" s="47" t="e">
        <f t="shared" si="88"/>
        <v>#DIV/0!</v>
      </c>
      <c r="AE319" s="47" t="e">
        <f t="shared" si="89"/>
        <v>#DIV/0!</v>
      </c>
      <c r="AF319" s="47" t="e">
        <f t="shared" si="90"/>
        <v>#DIV/0!</v>
      </c>
      <c r="AG319" s="47" t="e">
        <f t="shared" si="91"/>
        <v>#DIV/0!</v>
      </c>
      <c r="AH319" s="47" t="e">
        <f t="shared" si="92"/>
        <v>#DIV/0!</v>
      </c>
      <c r="AI319" s="47" t="e">
        <f t="shared" si="93"/>
        <v>#DIV/0!</v>
      </c>
      <c r="AJ319" s="47" t="e">
        <f t="shared" si="94"/>
        <v>#DIV/0!</v>
      </c>
    </row>
    <row r="320" spans="1:36" x14ac:dyDescent="0.3">
      <c r="A320" s="13" t="s">
        <v>5488</v>
      </c>
      <c r="B320" s="51" t="str">
        <f>VLOOKUP($A320,Raw!$B$2:$DG$512,MATCH(NDPMS!B$1,Raw!$B$1:$DG$1,0),0)</f>
        <v>0</v>
      </c>
      <c r="C320" s="52" t="e">
        <f t="shared" si="76"/>
        <v>#DIV/0!</v>
      </c>
      <c r="D320" s="51" t="str">
        <f>VLOOKUP($A320,Raw!$B$2:$DG$512,MATCH(NDPMS!D$1,Raw!$B$1:$DG$1,0),0)</f>
        <v>0</v>
      </c>
      <c r="E320" s="52" t="e">
        <f t="shared" si="77"/>
        <v>#DIV/0!</v>
      </c>
      <c r="F320" s="51" t="str">
        <f>VLOOKUP($A320,Raw!$B$2:$DG$512,MATCH(NDPMS!F$1,Raw!$B$1:$DG$1,0),0)</f>
        <v>0</v>
      </c>
      <c r="G320" s="52" t="e">
        <f t="shared" si="78"/>
        <v>#DIV/0!</v>
      </c>
      <c r="H320" s="51" t="str">
        <f>VLOOKUP($A320,Raw!$B$2:$DG$512,MATCH(NDPMS!H$1,Raw!$B$1:$DG$1,0),0)</f>
        <v>0</v>
      </c>
      <c r="I320" s="52" t="e">
        <f t="shared" si="79"/>
        <v>#DIV/0!</v>
      </c>
      <c r="J320" s="51" t="str">
        <f>VLOOKUP($A320,Raw!$B$2:$DG$512,MATCH(NDPMS!J$1,Raw!$B$1:$DG$1,0),0)</f>
        <v>0</v>
      </c>
      <c r="K320" s="52" t="e">
        <f t="shared" si="80"/>
        <v>#DIV/0!</v>
      </c>
      <c r="L320" s="51" t="str">
        <f>VLOOKUP($A320,Raw!$B$2:$DG$512,MATCH(NDPMS!L$1,Raw!$B$1:$DG$1,0),0)</f>
        <v>0</v>
      </c>
      <c r="M320" s="52" t="e">
        <f t="shared" si="81"/>
        <v>#DIV/0!</v>
      </c>
      <c r="N320" s="51" t="str">
        <f>VLOOKUP($A320,Raw!$B$2:$DG$512,MATCH(NDPMS!N$1,Raw!$B$1:$DG$1,0),0)</f>
        <v>0</v>
      </c>
      <c r="O320" s="13"/>
      <c r="P320" s="48" t="str">
        <f>VLOOKUP($A320,Raw!$B$2:$DG$512,MATCH(NDPMS!P$1,Raw!$B$1:$DG$1,0),0)</f>
        <v>0</v>
      </c>
      <c r="Q320" s="49" t="e">
        <f t="shared" si="82"/>
        <v>#DIV/0!</v>
      </c>
      <c r="R320" s="48" t="str">
        <f>VLOOKUP($A320,Raw!$B$2:$DG$512,MATCH(NDPMS!R$1,Raw!$B$1:$DG$1,0),0)</f>
        <v>0</v>
      </c>
      <c r="S320" s="49" t="e">
        <f t="shared" si="83"/>
        <v>#DIV/0!</v>
      </c>
      <c r="T320" s="48" t="str">
        <f>VLOOKUP($A320,Raw!$B$2:$DG$512,MATCH(NDPMS!T$1,Raw!$B$1:$DG$1,0),0)</f>
        <v>0</v>
      </c>
      <c r="U320" s="49" t="e">
        <f t="shared" si="84"/>
        <v>#DIV/0!</v>
      </c>
      <c r="V320" s="48" t="str">
        <f>VLOOKUP($A320,Raw!$B$2:$DG$512,MATCH(NDPMS!V$1,Raw!$B$1:$DG$1,0),0)</f>
        <v>0</v>
      </c>
      <c r="W320" s="50" t="e">
        <f t="shared" si="85"/>
        <v>#DIV/0!</v>
      </c>
      <c r="X320" s="48" t="str">
        <f>VLOOKUP($A320,Raw!$B$2:$DG$512,MATCH(NDPMS!X$1,Raw!$B$1:$DG$1,0),0)</f>
        <v>0</v>
      </c>
      <c r="Y320" s="49" t="e">
        <f t="shared" si="86"/>
        <v>#DIV/0!</v>
      </c>
      <c r="Z320" s="48" t="str">
        <f>VLOOKUP($A320,Raw!$B$2:$DG$512,MATCH(NDPMS!Z$1,Raw!$B$1:$DG$1,0),0)</f>
        <v>0</v>
      </c>
      <c r="AA320" s="49" t="e">
        <f t="shared" si="87"/>
        <v>#DIV/0!</v>
      </c>
      <c r="AB320" s="48" t="str">
        <f>VLOOKUP($A320,Raw!$B$2:$DG$512,MATCH(NDPMS!AB$1,Raw!$B$1:$DG$1,0),0)</f>
        <v>0</v>
      </c>
      <c r="AC320" s="13"/>
      <c r="AD320" s="47" t="e">
        <f t="shared" si="88"/>
        <v>#DIV/0!</v>
      </c>
      <c r="AE320" s="47" t="e">
        <f t="shared" si="89"/>
        <v>#DIV/0!</v>
      </c>
      <c r="AF320" s="47" t="e">
        <f t="shared" si="90"/>
        <v>#DIV/0!</v>
      </c>
      <c r="AG320" s="47" t="e">
        <f t="shared" si="91"/>
        <v>#DIV/0!</v>
      </c>
      <c r="AH320" s="47" t="e">
        <f t="shared" si="92"/>
        <v>#DIV/0!</v>
      </c>
      <c r="AI320" s="47" t="e">
        <f t="shared" si="93"/>
        <v>#DIV/0!</v>
      </c>
      <c r="AJ320" s="47" t="e">
        <f t="shared" si="94"/>
        <v>#DIV/0!</v>
      </c>
    </row>
    <row r="321" spans="1:36" x14ac:dyDescent="0.3">
      <c r="A321" s="13" t="s">
        <v>5496</v>
      </c>
      <c r="B321" s="51" t="str">
        <f>VLOOKUP($A321,Raw!$B$2:$DG$512,MATCH(NDPMS!B$1,Raw!$B$1:$DG$1,0),0)</f>
        <v>0</v>
      </c>
      <c r="C321" s="52" t="e">
        <f t="shared" si="76"/>
        <v>#DIV/0!</v>
      </c>
      <c r="D321" s="51" t="str">
        <f>VLOOKUP($A321,Raw!$B$2:$DG$512,MATCH(NDPMS!D$1,Raw!$B$1:$DG$1,0),0)</f>
        <v>0</v>
      </c>
      <c r="E321" s="52" t="e">
        <f t="shared" si="77"/>
        <v>#DIV/0!</v>
      </c>
      <c r="F321" s="51" t="str">
        <f>VLOOKUP($A321,Raw!$B$2:$DG$512,MATCH(NDPMS!F$1,Raw!$B$1:$DG$1,0),0)</f>
        <v>0</v>
      </c>
      <c r="G321" s="52" t="e">
        <f t="shared" si="78"/>
        <v>#DIV/0!</v>
      </c>
      <c r="H321" s="51" t="str">
        <f>VLOOKUP($A321,Raw!$B$2:$DG$512,MATCH(NDPMS!H$1,Raw!$B$1:$DG$1,0),0)</f>
        <v>0</v>
      </c>
      <c r="I321" s="52" t="e">
        <f t="shared" si="79"/>
        <v>#DIV/0!</v>
      </c>
      <c r="J321" s="51" t="str">
        <f>VLOOKUP($A321,Raw!$B$2:$DG$512,MATCH(NDPMS!J$1,Raw!$B$1:$DG$1,0),0)</f>
        <v>0</v>
      </c>
      <c r="K321" s="52" t="e">
        <f t="shared" si="80"/>
        <v>#DIV/0!</v>
      </c>
      <c r="L321" s="51" t="str">
        <f>VLOOKUP($A321,Raw!$B$2:$DG$512,MATCH(NDPMS!L$1,Raw!$B$1:$DG$1,0),0)</f>
        <v>0</v>
      </c>
      <c r="M321" s="52" t="e">
        <f t="shared" si="81"/>
        <v>#DIV/0!</v>
      </c>
      <c r="N321" s="51" t="str">
        <f>VLOOKUP($A321,Raw!$B$2:$DG$512,MATCH(NDPMS!N$1,Raw!$B$1:$DG$1,0),0)</f>
        <v>0</v>
      </c>
      <c r="O321" s="13"/>
      <c r="P321" s="48" t="str">
        <f>VLOOKUP($A321,Raw!$B$2:$DG$512,MATCH(NDPMS!P$1,Raw!$B$1:$DG$1,0),0)</f>
        <v>0</v>
      </c>
      <c r="Q321" s="49" t="e">
        <f t="shared" si="82"/>
        <v>#DIV/0!</v>
      </c>
      <c r="R321" s="48" t="str">
        <f>VLOOKUP($A321,Raw!$B$2:$DG$512,MATCH(NDPMS!R$1,Raw!$B$1:$DG$1,0),0)</f>
        <v>0</v>
      </c>
      <c r="S321" s="49" t="e">
        <f t="shared" si="83"/>
        <v>#DIV/0!</v>
      </c>
      <c r="T321" s="48" t="str">
        <f>VLOOKUP($A321,Raw!$B$2:$DG$512,MATCH(NDPMS!T$1,Raw!$B$1:$DG$1,0),0)</f>
        <v>0</v>
      </c>
      <c r="U321" s="49" t="e">
        <f t="shared" si="84"/>
        <v>#DIV/0!</v>
      </c>
      <c r="V321" s="48" t="str">
        <f>VLOOKUP($A321,Raw!$B$2:$DG$512,MATCH(NDPMS!V$1,Raw!$B$1:$DG$1,0),0)</f>
        <v>0</v>
      </c>
      <c r="W321" s="50" t="e">
        <f t="shared" si="85"/>
        <v>#DIV/0!</v>
      </c>
      <c r="X321" s="48" t="str">
        <f>VLOOKUP($A321,Raw!$B$2:$DG$512,MATCH(NDPMS!X$1,Raw!$B$1:$DG$1,0),0)</f>
        <v>0</v>
      </c>
      <c r="Y321" s="49" t="e">
        <f t="shared" si="86"/>
        <v>#DIV/0!</v>
      </c>
      <c r="Z321" s="48" t="str">
        <f>VLOOKUP($A321,Raw!$B$2:$DG$512,MATCH(NDPMS!Z$1,Raw!$B$1:$DG$1,0),0)</f>
        <v>0</v>
      </c>
      <c r="AA321" s="49" t="e">
        <f t="shared" si="87"/>
        <v>#DIV/0!</v>
      </c>
      <c r="AB321" s="48" t="str">
        <f>VLOOKUP($A321,Raw!$B$2:$DG$512,MATCH(NDPMS!AB$1,Raw!$B$1:$DG$1,0),0)</f>
        <v>0</v>
      </c>
      <c r="AC321" s="13"/>
      <c r="AD321" s="47" t="e">
        <f t="shared" si="88"/>
        <v>#DIV/0!</v>
      </c>
      <c r="AE321" s="47" t="e">
        <f t="shared" si="89"/>
        <v>#DIV/0!</v>
      </c>
      <c r="AF321" s="47" t="e">
        <f t="shared" si="90"/>
        <v>#DIV/0!</v>
      </c>
      <c r="AG321" s="47" t="e">
        <f t="shared" si="91"/>
        <v>#DIV/0!</v>
      </c>
      <c r="AH321" s="47" t="e">
        <f t="shared" si="92"/>
        <v>#DIV/0!</v>
      </c>
      <c r="AI321" s="47" t="e">
        <f t="shared" si="93"/>
        <v>#DIV/0!</v>
      </c>
      <c r="AJ321" s="47" t="e">
        <f t="shared" si="94"/>
        <v>#DIV/0!</v>
      </c>
    </row>
    <row r="322" spans="1:36" x14ac:dyDescent="0.3">
      <c r="A322" s="13" t="s">
        <v>5509</v>
      </c>
      <c r="B322" s="51" t="str">
        <f>VLOOKUP($A322,Raw!$B$2:$DG$512,MATCH(NDPMS!B$1,Raw!$B$1:$DG$1,0),0)</f>
        <v>0</v>
      </c>
      <c r="C322" s="52" t="e">
        <f t="shared" si="76"/>
        <v>#DIV/0!</v>
      </c>
      <c r="D322" s="51" t="str">
        <f>VLOOKUP($A322,Raw!$B$2:$DG$512,MATCH(NDPMS!D$1,Raw!$B$1:$DG$1,0),0)</f>
        <v>0</v>
      </c>
      <c r="E322" s="52" t="e">
        <f t="shared" si="77"/>
        <v>#DIV/0!</v>
      </c>
      <c r="F322" s="51" t="str">
        <f>VLOOKUP($A322,Raw!$B$2:$DG$512,MATCH(NDPMS!F$1,Raw!$B$1:$DG$1,0),0)</f>
        <v>0</v>
      </c>
      <c r="G322" s="52" t="e">
        <f t="shared" si="78"/>
        <v>#DIV/0!</v>
      </c>
      <c r="H322" s="51" t="str">
        <f>VLOOKUP($A322,Raw!$B$2:$DG$512,MATCH(NDPMS!H$1,Raw!$B$1:$DG$1,0),0)</f>
        <v>0</v>
      </c>
      <c r="I322" s="52" t="e">
        <f t="shared" si="79"/>
        <v>#DIV/0!</v>
      </c>
      <c r="J322" s="51" t="str">
        <f>VLOOKUP($A322,Raw!$B$2:$DG$512,MATCH(NDPMS!J$1,Raw!$B$1:$DG$1,0),0)</f>
        <v>0</v>
      </c>
      <c r="K322" s="52" t="e">
        <f t="shared" si="80"/>
        <v>#DIV/0!</v>
      </c>
      <c r="L322" s="51" t="str">
        <f>VLOOKUP($A322,Raw!$B$2:$DG$512,MATCH(NDPMS!L$1,Raw!$B$1:$DG$1,0),0)</f>
        <v>0</v>
      </c>
      <c r="M322" s="52" t="e">
        <f t="shared" si="81"/>
        <v>#DIV/0!</v>
      </c>
      <c r="N322" s="51" t="str">
        <f>VLOOKUP($A322,Raw!$B$2:$DG$512,MATCH(NDPMS!N$1,Raw!$B$1:$DG$1,0),0)</f>
        <v>0</v>
      </c>
      <c r="O322" s="13"/>
      <c r="P322" s="48" t="str">
        <f>VLOOKUP($A322,Raw!$B$2:$DG$512,MATCH(NDPMS!P$1,Raw!$B$1:$DG$1,0),0)</f>
        <v>0</v>
      </c>
      <c r="Q322" s="49" t="e">
        <f t="shared" si="82"/>
        <v>#DIV/0!</v>
      </c>
      <c r="R322" s="48" t="str">
        <f>VLOOKUP($A322,Raw!$B$2:$DG$512,MATCH(NDPMS!R$1,Raw!$B$1:$DG$1,0),0)</f>
        <v>0</v>
      </c>
      <c r="S322" s="49" t="e">
        <f t="shared" si="83"/>
        <v>#DIV/0!</v>
      </c>
      <c r="T322" s="48" t="str">
        <f>VLOOKUP($A322,Raw!$B$2:$DG$512,MATCH(NDPMS!T$1,Raw!$B$1:$DG$1,0),0)</f>
        <v>0</v>
      </c>
      <c r="U322" s="49" t="e">
        <f t="shared" si="84"/>
        <v>#DIV/0!</v>
      </c>
      <c r="V322" s="48" t="str">
        <f>VLOOKUP($A322,Raw!$B$2:$DG$512,MATCH(NDPMS!V$1,Raw!$B$1:$DG$1,0),0)</f>
        <v>0</v>
      </c>
      <c r="W322" s="50" t="e">
        <f t="shared" si="85"/>
        <v>#DIV/0!</v>
      </c>
      <c r="X322" s="48" t="str">
        <f>VLOOKUP($A322,Raw!$B$2:$DG$512,MATCH(NDPMS!X$1,Raw!$B$1:$DG$1,0),0)</f>
        <v>0</v>
      </c>
      <c r="Y322" s="49" t="e">
        <f t="shared" si="86"/>
        <v>#DIV/0!</v>
      </c>
      <c r="Z322" s="48" t="str">
        <f>VLOOKUP($A322,Raw!$B$2:$DG$512,MATCH(NDPMS!Z$1,Raw!$B$1:$DG$1,0),0)</f>
        <v>0</v>
      </c>
      <c r="AA322" s="49" t="e">
        <f t="shared" si="87"/>
        <v>#DIV/0!</v>
      </c>
      <c r="AB322" s="48" t="str">
        <f>VLOOKUP($A322,Raw!$B$2:$DG$512,MATCH(NDPMS!AB$1,Raw!$B$1:$DG$1,0),0)</f>
        <v>0</v>
      </c>
      <c r="AC322" s="13"/>
      <c r="AD322" s="47" t="e">
        <f t="shared" si="88"/>
        <v>#DIV/0!</v>
      </c>
      <c r="AE322" s="47" t="e">
        <f t="shared" si="89"/>
        <v>#DIV/0!</v>
      </c>
      <c r="AF322" s="47" t="e">
        <f t="shared" si="90"/>
        <v>#DIV/0!</v>
      </c>
      <c r="AG322" s="47" t="e">
        <f t="shared" si="91"/>
        <v>#DIV/0!</v>
      </c>
      <c r="AH322" s="47" t="e">
        <f t="shared" si="92"/>
        <v>#DIV/0!</v>
      </c>
      <c r="AI322" s="47" t="e">
        <f t="shared" si="93"/>
        <v>#DIV/0!</v>
      </c>
      <c r="AJ322" s="47" t="e">
        <f t="shared" si="94"/>
        <v>#DIV/0!</v>
      </c>
    </row>
    <row r="323" spans="1:36" x14ac:dyDescent="0.3">
      <c r="A323" s="13" t="s">
        <v>5517</v>
      </c>
      <c r="B323" s="51" t="str">
        <f>VLOOKUP($A323,Raw!$B$2:$DG$512,MATCH(NDPMS!B$1,Raw!$B$1:$DG$1,0),0)</f>
        <v>0</v>
      </c>
      <c r="C323" s="52" t="e">
        <f t="shared" ref="C323:C386" si="95">B323/$N323</f>
        <v>#DIV/0!</v>
      </c>
      <c r="D323" s="51" t="str">
        <f>VLOOKUP($A323,Raw!$B$2:$DG$512,MATCH(NDPMS!D$1,Raw!$B$1:$DG$1,0),0)</f>
        <v>0</v>
      </c>
      <c r="E323" s="52" t="e">
        <f t="shared" ref="E323:E386" si="96">D323/$N323</f>
        <v>#DIV/0!</v>
      </c>
      <c r="F323" s="51" t="str">
        <f>VLOOKUP($A323,Raw!$B$2:$DG$512,MATCH(NDPMS!F$1,Raw!$B$1:$DG$1,0),0)</f>
        <v>0</v>
      </c>
      <c r="G323" s="52" t="e">
        <f t="shared" ref="G323:G386" si="97">F323/$N323</f>
        <v>#DIV/0!</v>
      </c>
      <c r="H323" s="51" t="str">
        <f>VLOOKUP($A323,Raw!$B$2:$DG$512,MATCH(NDPMS!H$1,Raw!$B$1:$DG$1,0),0)</f>
        <v>0</v>
      </c>
      <c r="I323" s="52" t="e">
        <f t="shared" ref="I323:I386" si="98">H323/$N323</f>
        <v>#DIV/0!</v>
      </c>
      <c r="J323" s="51" t="str">
        <f>VLOOKUP($A323,Raw!$B$2:$DG$512,MATCH(NDPMS!J$1,Raw!$B$1:$DG$1,0),0)</f>
        <v>0</v>
      </c>
      <c r="K323" s="52" t="e">
        <f t="shared" ref="K323:K386" si="99">J323/$N323</f>
        <v>#DIV/0!</v>
      </c>
      <c r="L323" s="51" t="str">
        <f>VLOOKUP($A323,Raw!$B$2:$DG$512,MATCH(NDPMS!L$1,Raw!$B$1:$DG$1,0),0)</f>
        <v>0</v>
      </c>
      <c r="M323" s="52" t="e">
        <f t="shared" ref="M323:M386" si="100">L323/$N323</f>
        <v>#DIV/0!</v>
      </c>
      <c r="N323" s="51" t="str">
        <f>VLOOKUP($A323,Raw!$B$2:$DG$512,MATCH(NDPMS!N$1,Raw!$B$1:$DG$1,0),0)</f>
        <v>0</v>
      </c>
      <c r="O323" s="13"/>
      <c r="P323" s="48" t="str">
        <f>VLOOKUP($A323,Raw!$B$2:$DG$512,MATCH(NDPMS!P$1,Raw!$B$1:$DG$1,0),0)</f>
        <v>0</v>
      </c>
      <c r="Q323" s="49" t="e">
        <f t="shared" ref="Q323:Q386" si="101">P323/AB323</f>
        <v>#DIV/0!</v>
      </c>
      <c r="R323" s="48" t="str">
        <f>VLOOKUP($A323,Raw!$B$2:$DG$512,MATCH(NDPMS!R$1,Raw!$B$1:$DG$1,0),0)</f>
        <v>0</v>
      </c>
      <c r="S323" s="49" t="e">
        <f t="shared" ref="S323:S386" si="102">R323/AB323</f>
        <v>#DIV/0!</v>
      </c>
      <c r="T323" s="48" t="str">
        <f>VLOOKUP($A323,Raw!$B$2:$DG$512,MATCH(NDPMS!T$1,Raw!$B$1:$DG$1,0),0)</f>
        <v>0</v>
      </c>
      <c r="U323" s="49" t="e">
        <f t="shared" ref="U323:U386" si="103">T323/AB323</f>
        <v>#DIV/0!</v>
      </c>
      <c r="V323" s="48" t="str">
        <f>VLOOKUP($A323,Raw!$B$2:$DG$512,MATCH(NDPMS!V$1,Raw!$B$1:$DG$1,0),0)</f>
        <v>0</v>
      </c>
      <c r="W323" s="50" t="e">
        <f t="shared" ref="W323:W386" si="104">V323/AB323</f>
        <v>#DIV/0!</v>
      </c>
      <c r="X323" s="48" t="str">
        <f>VLOOKUP($A323,Raw!$B$2:$DG$512,MATCH(NDPMS!X$1,Raw!$B$1:$DG$1,0),0)</f>
        <v>0</v>
      </c>
      <c r="Y323" s="49" t="e">
        <f t="shared" ref="Y323:Y386" si="105">X323/AB323</f>
        <v>#DIV/0!</v>
      </c>
      <c r="Z323" s="48" t="str">
        <f>VLOOKUP($A323,Raw!$B$2:$DG$512,MATCH(NDPMS!Z$1,Raw!$B$1:$DG$1,0),0)</f>
        <v>0</v>
      </c>
      <c r="AA323" s="49" t="e">
        <f t="shared" ref="AA323:AA386" si="106">Z323/AB323</f>
        <v>#DIV/0!</v>
      </c>
      <c r="AB323" s="48" t="str">
        <f>VLOOKUP($A323,Raw!$B$2:$DG$512,MATCH(NDPMS!AB$1,Raw!$B$1:$DG$1,0),0)</f>
        <v>0</v>
      </c>
      <c r="AC323" s="13"/>
      <c r="AD323" s="47" t="e">
        <f t="shared" ref="AD323:AD386" si="107">P323/B323</f>
        <v>#DIV/0!</v>
      </c>
      <c r="AE323" s="47" t="e">
        <f t="shared" ref="AE323:AE386" si="108">R323/D323</f>
        <v>#DIV/0!</v>
      </c>
      <c r="AF323" s="47" t="e">
        <f t="shared" ref="AF323:AF386" si="109">T323/F323</f>
        <v>#DIV/0!</v>
      </c>
      <c r="AG323" s="47" t="e">
        <f t="shared" ref="AG323:AG386" si="110">V323/H323</f>
        <v>#DIV/0!</v>
      </c>
      <c r="AH323" s="47" t="e">
        <f t="shared" ref="AH323:AH386" si="111">X323/J323</f>
        <v>#DIV/0!</v>
      </c>
      <c r="AI323" s="47" t="e">
        <f t="shared" ref="AI323:AI386" si="112">Z323/L323</f>
        <v>#DIV/0!</v>
      </c>
      <c r="AJ323" s="47" t="e">
        <f t="shared" ref="AJ323:AJ386" si="113">AB323/N323</f>
        <v>#DIV/0!</v>
      </c>
    </row>
    <row r="324" spans="1:36" x14ac:dyDescent="0.3">
      <c r="A324" s="13" t="s">
        <v>5529</v>
      </c>
      <c r="B324" s="51" t="str">
        <f>VLOOKUP($A324,Raw!$B$2:$DG$512,MATCH(NDPMS!B$1,Raw!$B$1:$DG$1,0),0)</f>
        <v>0</v>
      </c>
      <c r="C324" s="52" t="e">
        <f t="shared" si="95"/>
        <v>#DIV/0!</v>
      </c>
      <c r="D324" s="51" t="str">
        <f>VLOOKUP($A324,Raw!$B$2:$DG$512,MATCH(NDPMS!D$1,Raw!$B$1:$DG$1,0),0)</f>
        <v>0</v>
      </c>
      <c r="E324" s="52" t="e">
        <f t="shared" si="96"/>
        <v>#DIV/0!</v>
      </c>
      <c r="F324" s="51" t="str">
        <f>VLOOKUP($A324,Raw!$B$2:$DG$512,MATCH(NDPMS!F$1,Raw!$B$1:$DG$1,0),0)</f>
        <v>0</v>
      </c>
      <c r="G324" s="52" t="e">
        <f t="shared" si="97"/>
        <v>#DIV/0!</v>
      </c>
      <c r="H324" s="51" t="str">
        <f>VLOOKUP($A324,Raw!$B$2:$DG$512,MATCH(NDPMS!H$1,Raw!$B$1:$DG$1,0),0)</f>
        <v>0</v>
      </c>
      <c r="I324" s="52" t="e">
        <f t="shared" si="98"/>
        <v>#DIV/0!</v>
      </c>
      <c r="J324" s="51" t="str">
        <f>VLOOKUP($A324,Raw!$B$2:$DG$512,MATCH(NDPMS!J$1,Raw!$B$1:$DG$1,0),0)</f>
        <v>0</v>
      </c>
      <c r="K324" s="52" t="e">
        <f t="shared" si="99"/>
        <v>#DIV/0!</v>
      </c>
      <c r="L324" s="51" t="str">
        <f>VLOOKUP($A324,Raw!$B$2:$DG$512,MATCH(NDPMS!L$1,Raw!$B$1:$DG$1,0),0)</f>
        <v>0</v>
      </c>
      <c r="M324" s="52" t="e">
        <f t="shared" si="100"/>
        <v>#DIV/0!</v>
      </c>
      <c r="N324" s="51" t="str">
        <f>VLOOKUP($A324,Raw!$B$2:$DG$512,MATCH(NDPMS!N$1,Raw!$B$1:$DG$1,0),0)</f>
        <v>0</v>
      </c>
      <c r="O324" s="13"/>
      <c r="P324" s="48" t="str">
        <f>VLOOKUP($A324,Raw!$B$2:$DG$512,MATCH(NDPMS!P$1,Raw!$B$1:$DG$1,0),0)</f>
        <v>0</v>
      </c>
      <c r="Q324" s="49" t="e">
        <f t="shared" si="101"/>
        <v>#DIV/0!</v>
      </c>
      <c r="R324" s="48" t="str">
        <f>VLOOKUP($A324,Raw!$B$2:$DG$512,MATCH(NDPMS!R$1,Raw!$B$1:$DG$1,0),0)</f>
        <v>0</v>
      </c>
      <c r="S324" s="49" t="e">
        <f t="shared" si="102"/>
        <v>#DIV/0!</v>
      </c>
      <c r="T324" s="48" t="str">
        <f>VLOOKUP($A324,Raw!$B$2:$DG$512,MATCH(NDPMS!T$1,Raw!$B$1:$DG$1,0),0)</f>
        <v>0</v>
      </c>
      <c r="U324" s="49" t="e">
        <f t="shared" si="103"/>
        <v>#DIV/0!</v>
      </c>
      <c r="V324" s="48" t="str">
        <f>VLOOKUP($A324,Raw!$B$2:$DG$512,MATCH(NDPMS!V$1,Raw!$B$1:$DG$1,0),0)</f>
        <v>0</v>
      </c>
      <c r="W324" s="50" t="e">
        <f t="shared" si="104"/>
        <v>#DIV/0!</v>
      </c>
      <c r="X324" s="48" t="str">
        <f>VLOOKUP($A324,Raw!$B$2:$DG$512,MATCH(NDPMS!X$1,Raw!$B$1:$DG$1,0),0)</f>
        <v>0</v>
      </c>
      <c r="Y324" s="49" t="e">
        <f t="shared" si="105"/>
        <v>#DIV/0!</v>
      </c>
      <c r="Z324" s="48" t="str">
        <f>VLOOKUP($A324,Raw!$B$2:$DG$512,MATCH(NDPMS!Z$1,Raw!$B$1:$DG$1,0),0)</f>
        <v>0</v>
      </c>
      <c r="AA324" s="49" t="e">
        <f t="shared" si="106"/>
        <v>#DIV/0!</v>
      </c>
      <c r="AB324" s="48" t="str">
        <f>VLOOKUP($A324,Raw!$B$2:$DG$512,MATCH(NDPMS!AB$1,Raw!$B$1:$DG$1,0),0)</f>
        <v>0</v>
      </c>
      <c r="AC324" s="13"/>
      <c r="AD324" s="47" t="e">
        <f t="shared" si="107"/>
        <v>#DIV/0!</v>
      </c>
      <c r="AE324" s="47" t="e">
        <f t="shared" si="108"/>
        <v>#DIV/0!</v>
      </c>
      <c r="AF324" s="47" t="e">
        <f t="shared" si="109"/>
        <v>#DIV/0!</v>
      </c>
      <c r="AG324" s="47" t="e">
        <f t="shared" si="110"/>
        <v>#DIV/0!</v>
      </c>
      <c r="AH324" s="47" t="e">
        <f t="shared" si="111"/>
        <v>#DIV/0!</v>
      </c>
      <c r="AI324" s="47" t="e">
        <f t="shared" si="112"/>
        <v>#DIV/0!</v>
      </c>
      <c r="AJ324" s="47" t="e">
        <f t="shared" si="113"/>
        <v>#DIV/0!</v>
      </c>
    </row>
    <row r="325" spans="1:36" x14ac:dyDescent="0.3">
      <c r="A325" s="13" t="s">
        <v>5539</v>
      </c>
      <c r="B325" s="51" t="str">
        <f>VLOOKUP($A325,Raw!$B$2:$DG$512,MATCH(NDPMS!B$1,Raw!$B$1:$DG$1,0),0)</f>
        <v>0</v>
      </c>
      <c r="C325" s="52">
        <f t="shared" si="95"/>
        <v>0</v>
      </c>
      <c r="D325" s="51" t="str">
        <f>VLOOKUP($A325,Raw!$B$2:$DG$512,MATCH(NDPMS!D$1,Raw!$B$1:$DG$1,0),0)</f>
        <v>2</v>
      </c>
      <c r="E325" s="52">
        <f t="shared" si="96"/>
        <v>1</v>
      </c>
      <c r="F325" s="51" t="str">
        <f>VLOOKUP($A325,Raw!$B$2:$DG$512,MATCH(NDPMS!F$1,Raw!$B$1:$DG$1,0),0)</f>
        <v>0</v>
      </c>
      <c r="G325" s="52">
        <f t="shared" si="97"/>
        <v>0</v>
      </c>
      <c r="H325" s="51" t="str">
        <f>VLOOKUP($A325,Raw!$B$2:$DG$512,MATCH(NDPMS!H$1,Raw!$B$1:$DG$1,0),0)</f>
        <v>0</v>
      </c>
      <c r="I325" s="52">
        <f t="shared" si="98"/>
        <v>0</v>
      </c>
      <c r="J325" s="51" t="str">
        <f>VLOOKUP($A325,Raw!$B$2:$DG$512,MATCH(NDPMS!J$1,Raw!$B$1:$DG$1,0),0)</f>
        <v>0</v>
      </c>
      <c r="K325" s="52">
        <f t="shared" si="99"/>
        <v>0</v>
      </c>
      <c r="L325" s="51" t="str">
        <f>VLOOKUP($A325,Raw!$B$2:$DG$512,MATCH(NDPMS!L$1,Raw!$B$1:$DG$1,0),0)</f>
        <v>0</v>
      </c>
      <c r="M325" s="52">
        <f t="shared" si="100"/>
        <v>0</v>
      </c>
      <c r="N325" s="51" t="str">
        <f>VLOOKUP($A325,Raw!$B$2:$DG$512,MATCH(NDPMS!N$1,Raw!$B$1:$DG$1,0),0)</f>
        <v>2</v>
      </c>
      <c r="O325" s="13"/>
      <c r="P325" s="48" t="str">
        <f>VLOOKUP($A325,Raw!$B$2:$DG$512,MATCH(NDPMS!P$1,Raw!$B$1:$DG$1,0),0)</f>
        <v>0</v>
      </c>
      <c r="Q325" s="49">
        <f t="shared" si="101"/>
        <v>0</v>
      </c>
      <c r="R325" s="48" t="str">
        <f>VLOOKUP($A325,Raw!$B$2:$DG$512,MATCH(NDPMS!R$1,Raw!$B$1:$DG$1,0),0)</f>
        <v>0.69</v>
      </c>
      <c r="S325" s="49">
        <f t="shared" si="102"/>
        <v>1</v>
      </c>
      <c r="T325" s="48" t="str">
        <f>VLOOKUP($A325,Raw!$B$2:$DG$512,MATCH(NDPMS!T$1,Raw!$B$1:$DG$1,0),0)</f>
        <v>0</v>
      </c>
      <c r="U325" s="49">
        <f t="shared" si="103"/>
        <v>0</v>
      </c>
      <c r="V325" s="48" t="str">
        <f>VLOOKUP($A325,Raw!$B$2:$DG$512,MATCH(NDPMS!V$1,Raw!$B$1:$DG$1,0),0)</f>
        <v>0</v>
      </c>
      <c r="W325" s="50">
        <f t="shared" si="104"/>
        <v>0</v>
      </c>
      <c r="X325" s="48" t="str">
        <f>VLOOKUP($A325,Raw!$B$2:$DG$512,MATCH(NDPMS!X$1,Raw!$B$1:$DG$1,0),0)</f>
        <v>0</v>
      </c>
      <c r="Y325" s="49">
        <f t="shared" si="105"/>
        <v>0</v>
      </c>
      <c r="Z325" s="48" t="str">
        <f>VLOOKUP($A325,Raw!$B$2:$DG$512,MATCH(NDPMS!Z$1,Raw!$B$1:$DG$1,0),0)</f>
        <v>0</v>
      </c>
      <c r="AA325" s="49">
        <f t="shared" si="106"/>
        <v>0</v>
      </c>
      <c r="AB325" s="48" t="str">
        <f>VLOOKUP($A325,Raw!$B$2:$DG$512,MATCH(NDPMS!AB$1,Raw!$B$1:$DG$1,0),0)</f>
        <v>0.69</v>
      </c>
      <c r="AC325" s="13"/>
      <c r="AD325" s="47" t="e">
        <f t="shared" si="107"/>
        <v>#DIV/0!</v>
      </c>
      <c r="AE325" s="47">
        <f t="shared" si="108"/>
        <v>0.34499999999999997</v>
      </c>
      <c r="AF325" s="47" t="e">
        <f t="shared" si="109"/>
        <v>#DIV/0!</v>
      </c>
      <c r="AG325" s="47" t="e">
        <f t="shared" si="110"/>
        <v>#DIV/0!</v>
      </c>
      <c r="AH325" s="47" t="e">
        <f t="shared" si="111"/>
        <v>#DIV/0!</v>
      </c>
      <c r="AI325" s="47" t="e">
        <f t="shared" si="112"/>
        <v>#DIV/0!</v>
      </c>
      <c r="AJ325" s="47">
        <f t="shared" si="113"/>
        <v>0.34499999999999997</v>
      </c>
    </row>
    <row r="326" spans="1:36" x14ac:dyDescent="0.3">
      <c r="A326" s="13" t="s">
        <v>5558</v>
      </c>
      <c r="B326" s="51" t="str">
        <f>VLOOKUP($A326,Raw!$B$2:$DG$512,MATCH(NDPMS!B$1,Raw!$B$1:$DG$1,0),0)</f>
        <v>0</v>
      </c>
      <c r="C326" s="52" t="e">
        <f t="shared" si="95"/>
        <v>#DIV/0!</v>
      </c>
      <c r="D326" s="51" t="str">
        <f>VLOOKUP($A326,Raw!$B$2:$DG$512,MATCH(NDPMS!D$1,Raw!$B$1:$DG$1,0),0)</f>
        <v>0</v>
      </c>
      <c r="E326" s="52" t="e">
        <f t="shared" si="96"/>
        <v>#DIV/0!</v>
      </c>
      <c r="F326" s="51" t="str">
        <f>VLOOKUP($A326,Raw!$B$2:$DG$512,MATCH(NDPMS!F$1,Raw!$B$1:$DG$1,0),0)</f>
        <v>0</v>
      </c>
      <c r="G326" s="52" t="e">
        <f t="shared" si="97"/>
        <v>#DIV/0!</v>
      </c>
      <c r="H326" s="51" t="str">
        <f>VLOOKUP($A326,Raw!$B$2:$DG$512,MATCH(NDPMS!H$1,Raw!$B$1:$DG$1,0),0)</f>
        <v>0</v>
      </c>
      <c r="I326" s="52" t="e">
        <f t="shared" si="98"/>
        <v>#DIV/0!</v>
      </c>
      <c r="J326" s="51" t="str">
        <f>VLOOKUP($A326,Raw!$B$2:$DG$512,MATCH(NDPMS!J$1,Raw!$B$1:$DG$1,0),0)</f>
        <v>0</v>
      </c>
      <c r="K326" s="52" t="e">
        <f t="shared" si="99"/>
        <v>#DIV/0!</v>
      </c>
      <c r="L326" s="51" t="str">
        <f>VLOOKUP($A326,Raw!$B$2:$DG$512,MATCH(NDPMS!L$1,Raw!$B$1:$DG$1,0),0)</f>
        <v>0</v>
      </c>
      <c r="M326" s="52" t="e">
        <f t="shared" si="100"/>
        <v>#DIV/0!</v>
      </c>
      <c r="N326" s="51" t="str">
        <f>VLOOKUP($A326,Raw!$B$2:$DG$512,MATCH(NDPMS!N$1,Raw!$B$1:$DG$1,0),0)</f>
        <v>0</v>
      </c>
      <c r="O326" s="13"/>
      <c r="P326" s="48" t="str">
        <f>VLOOKUP($A326,Raw!$B$2:$DG$512,MATCH(NDPMS!P$1,Raw!$B$1:$DG$1,0),0)</f>
        <v>0</v>
      </c>
      <c r="Q326" s="49" t="e">
        <f t="shared" si="101"/>
        <v>#DIV/0!</v>
      </c>
      <c r="R326" s="48" t="str">
        <f>VLOOKUP($A326,Raw!$B$2:$DG$512,MATCH(NDPMS!R$1,Raw!$B$1:$DG$1,0),0)</f>
        <v>0</v>
      </c>
      <c r="S326" s="49" t="e">
        <f t="shared" si="102"/>
        <v>#DIV/0!</v>
      </c>
      <c r="T326" s="48" t="str">
        <f>VLOOKUP($A326,Raw!$B$2:$DG$512,MATCH(NDPMS!T$1,Raw!$B$1:$DG$1,0),0)</f>
        <v>0</v>
      </c>
      <c r="U326" s="49" t="e">
        <f t="shared" si="103"/>
        <v>#DIV/0!</v>
      </c>
      <c r="V326" s="48" t="str">
        <f>VLOOKUP($A326,Raw!$B$2:$DG$512,MATCH(NDPMS!V$1,Raw!$B$1:$DG$1,0),0)</f>
        <v>0</v>
      </c>
      <c r="W326" s="50" t="e">
        <f t="shared" si="104"/>
        <v>#DIV/0!</v>
      </c>
      <c r="X326" s="48" t="str">
        <f>VLOOKUP($A326,Raw!$B$2:$DG$512,MATCH(NDPMS!X$1,Raw!$B$1:$DG$1,0),0)</f>
        <v>0</v>
      </c>
      <c r="Y326" s="49" t="e">
        <f t="shared" si="105"/>
        <v>#DIV/0!</v>
      </c>
      <c r="Z326" s="48" t="str">
        <f>VLOOKUP($A326,Raw!$B$2:$DG$512,MATCH(NDPMS!Z$1,Raw!$B$1:$DG$1,0),0)</f>
        <v>0</v>
      </c>
      <c r="AA326" s="49" t="e">
        <f t="shared" si="106"/>
        <v>#DIV/0!</v>
      </c>
      <c r="AB326" s="48" t="str">
        <f>VLOOKUP($A326,Raw!$B$2:$DG$512,MATCH(NDPMS!AB$1,Raw!$B$1:$DG$1,0),0)</f>
        <v>0</v>
      </c>
      <c r="AC326" s="13"/>
      <c r="AD326" s="47" t="e">
        <f t="shared" si="107"/>
        <v>#DIV/0!</v>
      </c>
      <c r="AE326" s="47" t="e">
        <f t="shared" si="108"/>
        <v>#DIV/0!</v>
      </c>
      <c r="AF326" s="47" t="e">
        <f t="shared" si="109"/>
        <v>#DIV/0!</v>
      </c>
      <c r="AG326" s="47" t="e">
        <f t="shared" si="110"/>
        <v>#DIV/0!</v>
      </c>
      <c r="AH326" s="47" t="e">
        <f t="shared" si="111"/>
        <v>#DIV/0!</v>
      </c>
      <c r="AI326" s="47" t="e">
        <f t="shared" si="112"/>
        <v>#DIV/0!</v>
      </c>
      <c r="AJ326" s="47" t="e">
        <f t="shared" si="113"/>
        <v>#DIV/0!</v>
      </c>
    </row>
    <row r="327" spans="1:36" x14ac:dyDescent="0.3">
      <c r="A327" s="13" t="s">
        <v>5565</v>
      </c>
      <c r="B327" s="51" t="str">
        <f>VLOOKUP($A327,Raw!$B$2:$DG$512,MATCH(NDPMS!B$1,Raw!$B$1:$DG$1,0),0)</f>
        <v>0</v>
      </c>
      <c r="C327" s="52" t="e">
        <f t="shared" si="95"/>
        <v>#DIV/0!</v>
      </c>
      <c r="D327" s="51" t="str">
        <f>VLOOKUP($A327,Raw!$B$2:$DG$512,MATCH(NDPMS!D$1,Raw!$B$1:$DG$1,0),0)</f>
        <v>0</v>
      </c>
      <c r="E327" s="52" t="e">
        <f t="shared" si="96"/>
        <v>#DIV/0!</v>
      </c>
      <c r="F327" s="51" t="str">
        <f>VLOOKUP($A327,Raw!$B$2:$DG$512,MATCH(NDPMS!F$1,Raw!$B$1:$DG$1,0),0)</f>
        <v>0</v>
      </c>
      <c r="G327" s="52" t="e">
        <f t="shared" si="97"/>
        <v>#DIV/0!</v>
      </c>
      <c r="H327" s="51" t="str">
        <f>VLOOKUP($A327,Raw!$B$2:$DG$512,MATCH(NDPMS!H$1,Raw!$B$1:$DG$1,0),0)</f>
        <v>0</v>
      </c>
      <c r="I327" s="52" t="e">
        <f t="shared" si="98"/>
        <v>#DIV/0!</v>
      </c>
      <c r="J327" s="51" t="str">
        <f>VLOOKUP($A327,Raw!$B$2:$DG$512,MATCH(NDPMS!J$1,Raw!$B$1:$DG$1,0),0)</f>
        <v>0</v>
      </c>
      <c r="K327" s="52" t="e">
        <f t="shared" si="99"/>
        <v>#DIV/0!</v>
      </c>
      <c r="L327" s="51" t="str">
        <f>VLOOKUP($A327,Raw!$B$2:$DG$512,MATCH(NDPMS!L$1,Raw!$B$1:$DG$1,0),0)</f>
        <v>0</v>
      </c>
      <c r="M327" s="52" t="e">
        <f t="shared" si="100"/>
        <v>#DIV/0!</v>
      </c>
      <c r="N327" s="51" t="str">
        <f>VLOOKUP($A327,Raw!$B$2:$DG$512,MATCH(NDPMS!N$1,Raw!$B$1:$DG$1,0),0)</f>
        <v>0</v>
      </c>
      <c r="O327" s="13"/>
      <c r="P327" s="48" t="str">
        <f>VLOOKUP($A327,Raw!$B$2:$DG$512,MATCH(NDPMS!P$1,Raw!$B$1:$DG$1,0),0)</f>
        <v>0</v>
      </c>
      <c r="Q327" s="49" t="e">
        <f t="shared" si="101"/>
        <v>#DIV/0!</v>
      </c>
      <c r="R327" s="48" t="str">
        <f>VLOOKUP($A327,Raw!$B$2:$DG$512,MATCH(NDPMS!R$1,Raw!$B$1:$DG$1,0),0)</f>
        <v>0</v>
      </c>
      <c r="S327" s="49" t="e">
        <f t="shared" si="102"/>
        <v>#DIV/0!</v>
      </c>
      <c r="T327" s="48" t="str">
        <f>VLOOKUP($A327,Raw!$B$2:$DG$512,MATCH(NDPMS!T$1,Raw!$B$1:$DG$1,0),0)</f>
        <v>0</v>
      </c>
      <c r="U327" s="49" t="e">
        <f t="shared" si="103"/>
        <v>#DIV/0!</v>
      </c>
      <c r="V327" s="48" t="str">
        <f>VLOOKUP($A327,Raw!$B$2:$DG$512,MATCH(NDPMS!V$1,Raw!$B$1:$DG$1,0),0)</f>
        <v>0</v>
      </c>
      <c r="W327" s="50" t="e">
        <f t="shared" si="104"/>
        <v>#DIV/0!</v>
      </c>
      <c r="X327" s="48" t="str">
        <f>VLOOKUP($A327,Raw!$B$2:$DG$512,MATCH(NDPMS!X$1,Raw!$B$1:$DG$1,0),0)</f>
        <v>0</v>
      </c>
      <c r="Y327" s="49" t="e">
        <f t="shared" si="105"/>
        <v>#DIV/0!</v>
      </c>
      <c r="Z327" s="48" t="str">
        <f>VLOOKUP($A327,Raw!$B$2:$DG$512,MATCH(NDPMS!Z$1,Raw!$B$1:$DG$1,0),0)</f>
        <v>0</v>
      </c>
      <c r="AA327" s="49" t="e">
        <f t="shared" si="106"/>
        <v>#DIV/0!</v>
      </c>
      <c r="AB327" s="48" t="str">
        <f>VLOOKUP($A327,Raw!$B$2:$DG$512,MATCH(NDPMS!AB$1,Raw!$B$1:$DG$1,0),0)</f>
        <v>0</v>
      </c>
      <c r="AC327" s="13"/>
      <c r="AD327" s="47" t="e">
        <f t="shared" si="107"/>
        <v>#DIV/0!</v>
      </c>
      <c r="AE327" s="47" t="e">
        <f t="shared" si="108"/>
        <v>#DIV/0!</v>
      </c>
      <c r="AF327" s="47" t="e">
        <f t="shared" si="109"/>
        <v>#DIV/0!</v>
      </c>
      <c r="AG327" s="47" t="e">
        <f t="shared" si="110"/>
        <v>#DIV/0!</v>
      </c>
      <c r="AH327" s="47" t="e">
        <f t="shared" si="111"/>
        <v>#DIV/0!</v>
      </c>
      <c r="AI327" s="47" t="e">
        <f t="shared" si="112"/>
        <v>#DIV/0!</v>
      </c>
      <c r="AJ327" s="47" t="e">
        <f t="shared" si="113"/>
        <v>#DIV/0!</v>
      </c>
    </row>
    <row r="328" spans="1:36" x14ac:dyDescent="0.3">
      <c r="A328" s="13" t="s">
        <v>5577</v>
      </c>
      <c r="B328" s="51" t="str">
        <f>VLOOKUP($A328,Raw!$B$2:$DG$512,MATCH(NDPMS!B$1,Raw!$B$1:$DG$1,0),0)</f>
        <v>0</v>
      </c>
      <c r="C328" s="52" t="e">
        <f t="shared" si="95"/>
        <v>#DIV/0!</v>
      </c>
      <c r="D328" s="51" t="str">
        <f>VLOOKUP($A328,Raw!$B$2:$DG$512,MATCH(NDPMS!D$1,Raw!$B$1:$DG$1,0),0)</f>
        <v>0</v>
      </c>
      <c r="E328" s="52" t="e">
        <f t="shared" si="96"/>
        <v>#DIV/0!</v>
      </c>
      <c r="F328" s="51" t="str">
        <f>VLOOKUP($A328,Raw!$B$2:$DG$512,MATCH(NDPMS!F$1,Raw!$B$1:$DG$1,0),0)</f>
        <v>0</v>
      </c>
      <c r="G328" s="52" t="e">
        <f t="shared" si="97"/>
        <v>#DIV/0!</v>
      </c>
      <c r="H328" s="51" t="str">
        <f>VLOOKUP($A328,Raw!$B$2:$DG$512,MATCH(NDPMS!H$1,Raw!$B$1:$DG$1,0),0)</f>
        <v>0</v>
      </c>
      <c r="I328" s="52" t="e">
        <f t="shared" si="98"/>
        <v>#DIV/0!</v>
      </c>
      <c r="J328" s="51" t="str">
        <f>VLOOKUP($A328,Raw!$B$2:$DG$512,MATCH(NDPMS!J$1,Raw!$B$1:$DG$1,0),0)</f>
        <v>0</v>
      </c>
      <c r="K328" s="52" t="e">
        <f t="shared" si="99"/>
        <v>#DIV/0!</v>
      </c>
      <c r="L328" s="51" t="str">
        <f>VLOOKUP($A328,Raw!$B$2:$DG$512,MATCH(NDPMS!L$1,Raw!$B$1:$DG$1,0),0)</f>
        <v>0</v>
      </c>
      <c r="M328" s="52" t="e">
        <f t="shared" si="100"/>
        <v>#DIV/0!</v>
      </c>
      <c r="N328" s="51" t="str">
        <f>VLOOKUP($A328,Raw!$B$2:$DG$512,MATCH(NDPMS!N$1,Raw!$B$1:$DG$1,0),0)</f>
        <v>0</v>
      </c>
      <c r="O328" s="13"/>
      <c r="P328" s="48" t="str">
        <f>VLOOKUP($A328,Raw!$B$2:$DG$512,MATCH(NDPMS!P$1,Raw!$B$1:$DG$1,0),0)</f>
        <v>0</v>
      </c>
      <c r="Q328" s="49" t="e">
        <f t="shared" si="101"/>
        <v>#DIV/0!</v>
      </c>
      <c r="R328" s="48" t="str">
        <f>VLOOKUP($A328,Raw!$B$2:$DG$512,MATCH(NDPMS!R$1,Raw!$B$1:$DG$1,0),0)</f>
        <v>0</v>
      </c>
      <c r="S328" s="49" t="e">
        <f t="shared" si="102"/>
        <v>#DIV/0!</v>
      </c>
      <c r="T328" s="48" t="str">
        <f>VLOOKUP($A328,Raw!$B$2:$DG$512,MATCH(NDPMS!T$1,Raw!$B$1:$DG$1,0),0)</f>
        <v>0</v>
      </c>
      <c r="U328" s="49" t="e">
        <f t="shared" si="103"/>
        <v>#DIV/0!</v>
      </c>
      <c r="V328" s="48" t="str">
        <f>VLOOKUP($A328,Raw!$B$2:$DG$512,MATCH(NDPMS!V$1,Raw!$B$1:$DG$1,0),0)</f>
        <v>0</v>
      </c>
      <c r="W328" s="50" t="e">
        <f t="shared" si="104"/>
        <v>#DIV/0!</v>
      </c>
      <c r="X328" s="48" t="str">
        <f>VLOOKUP($A328,Raw!$B$2:$DG$512,MATCH(NDPMS!X$1,Raw!$B$1:$DG$1,0),0)</f>
        <v>0</v>
      </c>
      <c r="Y328" s="49" t="e">
        <f t="shared" si="105"/>
        <v>#DIV/0!</v>
      </c>
      <c r="Z328" s="48" t="str">
        <f>VLOOKUP($A328,Raw!$B$2:$DG$512,MATCH(NDPMS!Z$1,Raw!$B$1:$DG$1,0),0)</f>
        <v>0</v>
      </c>
      <c r="AA328" s="49" t="e">
        <f t="shared" si="106"/>
        <v>#DIV/0!</v>
      </c>
      <c r="AB328" s="48" t="str">
        <f>VLOOKUP($A328,Raw!$B$2:$DG$512,MATCH(NDPMS!AB$1,Raw!$B$1:$DG$1,0),0)</f>
        <v>0</v>
      </c>
      <c r="AC328" s="13"/>
      <c r="AD328" s="47" t="e">
        <f t="shared" si="107"/>
        <v>#DIV/0!</v>
      </c>
      <c r="AE328" s="47" t="e">
        <f t="shared" si="108"/>
        <v>#DIV/0!</v>
      </c>
      <c r="AF328" s="47" t="e">
        <f t="shared" si="109"/>
        <v>#DIV/0!</v>
      </c>
      <c r="AG328" s="47" t="e">
        <f t="shared" si="110"/>
        <v>#DIV/0!</v>
      </c>
      <c r="AH328" s="47" t="e">
        <f t="shared" si="111"/>
        <v>#DIV/0!</v>
      </c>
      <c r="AI328" s="47" t="e">
        <f t="shared" si="112"/>
        <v>#DIV/0!</v>
      </c>
      <c r="AJ328" s="47" t="e">
        <f t="shared" si="113"/>
        <v>#DIV/0!</v>
      </c>
    </row>
    <row r="329" spans="1:36" x14ac:dyDescent="0.3">
      <c r="A329" s="13" t="s">
        <v>5577</v>
      </c>
      <c r="B329" s="51" t="str">
        <f>VLOOKUP($A329,Raw!$B$2:$DG$512,MATCH(NDPMS!B$1,Raw!$B$1:$DG$1,0),0)</f>
        <v>0</v>
      </c>
      <c r="C329" s="52" t="e">
        <f t="shared" si="95"/>
        <v>#DIV/0!</v>
      </c>
      <c r="D329" s="51" t="str">
        <f>VLOOKUP($A329,Raw!$B$2:$DG$512,MATCH(NDPMS!D$1,Raw!$B$1:$DG$1,0),0)</f>
        <v>0</v>
      </c>
      <c r="E329" s="52" t="e">
        <f t="shared" si="96"/>
        <v>#DIV/0!</v>
      </c>
      <c r="F329" s="51" t="str">
        <f>VLOOKUP($A329,Raw!$B$2:$DG$512,MATCH(NDPMS!F$1,Raw!$B$1:$DG$1,0),0)</f>
        <v>0</v>
      </c>
      <c r="G329" s="52" t="e">
        <f t="shared" si="97"/>
        <v>#DIV/0!</v>
      </c>
      <c r="H329" s="51" t="str">
        <f>VLOOKUP($A329,Raw!$B$2:$DG$512,MATCH(NDPMS!H$1,Raw!$B$1:$DG$1,0),0)</f>
        <v>0</v>
      </c>
      <c r="I329" s="52" t="e">
        <f t="shared" si="98"/>
        <v>#DIV/0!</v>
      </c>
      <c r="J329" s="51" t="str">
        <f>VLOOKUP($A329,Raw!$B$2:$DG$512,MATCH(NDPMS!J$1,Raw!$B$1:$DG$1,0),0)</f>
        <v>0</v>
      </c>
      <c r="K329" s="52" t="e">
        <f t="shared" si="99"/>
        <v>#DIV/0!</v>
      </c>
      <c r="L329" s="51" t="str">
        <f>VLOOKUP($A329,Raw!$B$2:$DG$512,MATCH(NDPMS!L$1,Raw!$B$1:$DG$1,0),0)</f>
        <v>0</v>
      </c>
      <c r="M329" s="52" t="e">
        <f t="shared" si="100"/>
        <v>#DIV/0!</v>
      </c>
      <c r="N329" s="51" t="str">
        <f>VLOOKUP($A329,Raw!$B$2:$DG$512,MATCH(NDPMS!N$1,Raw!$B$1:$DG$1,0),0)</f>
        <v>0</v>
      </c>
      <c r="O329" s="13"/>
      <c r="P329" s="48" t="str">
        <f>VLOOKUP($A329,Raw!$B$2:$DG$512,MATCH(NDPMS!P$1,Raw!$B$1:$DG$1,0),0)</f>
        <v>0</v>
      </c>
      <c r="Q329" s="49" t="e">
        <f t="shared" si="101"/>
        <v>#DIV/0!</v>
      </c>
      <c r="R329" s="48" t="str">
        <f>VLOOKUP($A329,Raw!$B$2:$DG$512,MATCH(NDPMS!R$1,Raw!$B$1:$DG$1,0),0)</f>
        <v>0</v>
      </c>
      <c r="S329" s="49" t="e">
        <f t="shared" si="102"/>
        <v>#DIV/0!</v>
      </c>
      <c r="T329" s="48" t="str">
        <f>VLOOKUP($A329,Raw!$B$2:$DG$512,MATCH(NDPMS!T$1,Raw!$B$1:$DG$1,0),0)</f>
        <v>0</v>
      </c>
      <c r="U329" s="49" t="e">
        <f t="shared" si="103"/>
        <v>#DIV/0!</v>
      </c>
      <c r="V329" s="48" t="str">
        <f>VLOOKUP($A329,Raw!$B$2:$DG$512,MATCH(NDPMS!V$1,Raw!$B$1:$DG$1,0),0)</f>
        <v>0</v>
      </c>
      <c r="W329" s="50" t="e">
        <f t="shared" si="104"/>
        <v>#DIV/0!</v>
      </c>
      <c r="X329" s="48" t="str">
        <f>VLOOKUP($A329,Raw!$B$2:$DG$512,MATCH(NDPMS!X$1,Raw!$B$1:$DG$1,0),0)</f>
        <v>0</v>
      </c>
      <c r="Y329" s="49" t="e">
        <f t="shared" si="105"/>
        <v>#DIV/0!</v>
      </c>
      <c r="Z329" s="48" t="str">
        <f>VLOOKUP($A329,Raw!$B$2:$DG$512,MATCH(NDPMS!Z$1,Raw!$B$1:$DG$1,0),0)</f>
        <v>0</v>
      </c>
      <c r="AA329" s="49" t="e">
        <f t="shared" si="106"/>
        <v>#DIV/0!</v>
      </c>
      <c r="AB329" s="48" t="str">
        <f>VLOOKUP($A329,Raw!$B$2:$DG$512,MATCH(NDPMS!AB$1,Raw!$B$1:$DG$1,0),0)</f>
        <v>0</v>
      </c>
      <c r="AC329" s="13"/>
      <c r="AD329" s="47" t="e">
        <f t="shared" si="107"/>
        <v>#DIV/0!</v>
      </c>
      <c r="AE329" s="47" t="e">
        <f t="shared" si="108"/>
        <v>#DIV/0!</v>
      </c>
      <c r="AF329" s="47" t="e">
        <f t="shared" si="109"/>
        <v>#DIV/0!</v>
      </c>
      <c r="AG329" s="47" t="e">
        <f t="shared" si="110"/>
        <v>#DIV/0!</v>
      </c>
      <c r="AH329" s="47" t="e">
        <f t="shared" si="111"/>
        <v>#DIV/0!</v>
      </c>
      <c r="AI329" s="47" t="e">
        <f t="shared" si="112"/>
        <v>#DIV/0!</v>
      </c>
      <c r="AJ329" s="47" t="e">
        <f t="shared" si="113"/>
        <v>#DIV/0!</v>
      </c>
    </row>
    <row r="330" spans="1:36" x14ac:dyDescent="0.3">
      <c r="A330" s="13" t="s">
        <v>5577</v>
      </c>
      <c r="B330" s="51" t="str">
        <f>VLOOKUP($A330,Raw!$B$2:$DG$512,MATCH(NDPMS!B$1,Raw!$B$1:$DG$1,0),0)</f>
        <v>0</v>
      </c>
      <c r="C330" s="52" t="e">
        <f t="shared" si="95"/>
        <v>#DIV/0!</v>
      </c>
      <c r="D330" s="51" t="str">
        <f>VLOOKUP($A330,Raw!$B$2:$DG$512,MATCH(NDPMS!D$1,Raw!$B$1:$DG$1,0),0)</f>
        <v>0</v>
      </c>
      <c r="E330" s="52" t="e">
        <f t="shared" si="96"/>
        <v>#DIV/0!</v>
      </c>
      <c r="F330" s="51" t="str">
        <f>VLOOKUP($A330,Raw!$B$2:$DG$512,MATCH(NDPMS!F$1,Raw!$B$1:$DG$1,0),0)</f>
        <v>0</v>
      </c>
      <c r="G330" s="52" t="e">
        <f t="shared" si="97"/>
        <v>#DIV/0!</v>
      </c>
      <c r="H330" s="51" t="str">
        <f>VLOOKUP($A330,Raw!$B$2:$DG$512,MATCH(NDPMS!H$1,Raw!$B$1:$DG$1,0),0)</f>
        <v>0</v>
      </c>
      <c r="I330" s="52" t="e">
        <f t="shared" si="98"/>
        <v>#DIV/0!</v>
      </c>
      <c r="J330" s="51" t="str">
        <f>VLOOKUP($A330,Raw!$B$2:$DG$512,MATCH(NDPMS!J$1,Raw!$B$1:$DG$1,0),0)</f>
        <v>0</v>
      </c>
      <c r="K330" s="52" t="e">
        <f t="shared" si="99"/>
        <v>#DIV/0!</v>
      </c>
      <c r="L330" s="51" t="str">
        <f>VLOOKUP($A330,Raw!$B$2:$DG$512,MATCH(NDPMS!L$1,Raw!$B$1:$DG$1,0),0)</f>
        <v>0</v>
      </c>
      <c r="M330" s="52" t="e">
        <f t="shared" si="100"/>
        <v>#DIV/0!</v>
      </c>
      <c r="N330" s="51" t="str">
        <f>VLOOKUP($A330,Raw!$B$2:$DG$512,MATCH(NDPMS!N$1,Raw!$B$1:$DG$1,0),0)</f>
        <v>0</v>
      </c>
      <c r="O330" s="13"/>
      <c r="P330" s="48" t="str">
        <f>VLOOKUP($A330,Raw!$B$2:$DG$512,MATCH(NDPMS!P$1,Raw!$B$1:$DG$1,0),0)</f>
        <v>0</v>
      </c>
      <c r="Q330" s="49" t="e">
        <f t="shared" si="101"/>
        <v>#DIV/0!</v>
      </c>
      <c r="R330" s="48" t="str">
        <f>VLOOKUP($A330,Raw!$B$2:$DG$512,MATCH(NDPMS!R$1,Raw!$B$1:$DG$1,0),0)</f>
        <v>0</v>
      </c>
      <c r="S330" s="49" t="e">
        <f t="shared" si="102"/>
        <v>#DIV/0!</v>
      </c>
      <c r="T330" s="48" t="str">
        <f>VLOOKUP($A330,Raw!$B$2:$DG$512,MATCH(NDPMS!T$1,Raw!$B$1:$DG$1,0),0)</f>
        <v>0</v>
      </c>
      <c r="U330" s="49" t="e">
        <f t="shared" si="103"/>
        <v>#DIV/0!</v>
      </c>
      <c r="V330" s="48" t="str">
        <f>VLOOKUP($A330,Raw!$B$2:$DG$512,MATCH(NDPMS!V$1,Raw!$B$1:$DG$1,0),0)</f>
        <v>0</v>
      </c>
      <c r="W330" s="50" t="e">
        <f t="shared" si="104"/>
        <v>#DIV/0!</v>
      </c>
      <c r="X330" s="48" t="str">
        <f>VLOOKUP($A330,Raw!$B$2:$DG$512,MATCH(NDPMS!X$1,Raw!$B$1:$DG$1,0),0)</f>
        <v>0</v>
      </c>
      <c r="Y330" s="49" t="e">
        <f t="shared" si="105"/>
        <v>#DIV/0!</v>
      </c>
      <c r="Z330" s="48" t="str">
        <f>VLOOKUP($A330,Raw!$B$2:$DG$512,MATCH(NDPMS!Z$1,Raw!$B$1:$DG$1,0),0)</f>
        <v>0</v>
      </c>
      <c r="AA330" s="49" t="e">
        <f t="shared" si="106"/>
        <v>#DIV/0!</v>
      </c>
      <c r="AB330" s="48" t="str">
        <f>VLOOKUP($A330,Raw!$B$2:$DG$512,MATCH(NDPMS!AB$1,Raw!$B$1:$DG$1,0),0)</f>
        <v>0</v>
      </c>
      <c r="AC330" s="13"/>
      <c r="AD330" s="47" t="e">
        <f t="shared" si="107"/>
        <v>#DIV/0!</v>
      </c>
      <c r="AE330" s="47" t="e">
        <f t="shared" si="108"/>
        <v>#DIV/0!</v>
      </c>
      <c r="AF330" s="47" t="e">
        <f t="shared" si="109"/>
        <v>#DIV/0!</v>
      </c>
      <c r="AG330" s="47" t="e">
        <f t="shared" si="110"/>
        <v>#DIV/0!</v>
      </c>
      <c r="AH330" s="47" t="e">
        <f t="shared" si="111"/>
        <v>#DIV/0!</v>
      </c>
      <c r="AI330" s="47" t="e">
        <f t="shared" si="112"/>
        <v>#DIV/0!</v>
      </c>
      <c r="AJ330" s="47" t="e">
        <f t="shared" si="113"/>
        <v>#DIV/0!</v>
      </c>
    </row>
    <row r="331" spans="1:36" x14ac:dyDescent="0.3">
      <c r="A331" s="13" t="s">
        <v>5577</v>
      </c>
      <c r="B331" s="51" t="str">
        <f>VLOOKUP($A331,Raw!$B$2:$DG$512,MATCH(NDPMS!B$1,Raw!$B$1:$DG$1,0),0)</f>
        <v>0</v>
      </c>
      <c r="C331" s="52" t="e">
        <f t="shared" si="95"/>
        <v>#DIV/0!</v>
      </c>
      <c r="D331" s="51" t="str">
        <f>VLOOKUP($A331,Raw!$B$2:$DG$512,MATCH(NDPMS!D$1,Raw!$B$1:$DG$1,0),0)</f>
        <v>0</v>
      </c>
      <c r="E331" s="52" t="e">
        <f t="shared" si="96"/>
        <v>#DIV/0!</v>
      </c>
      <c r="F331" s="51" t="str">
        <f>VLOOKUP($A331,Raw!$B$2:$DG$512,MATCH(NDPMS!F$1,Raw!$B$1:$DG$1,0),0)</f>
        <v>0</v>
      </c>
      <c r="G331" s="52" t="e">
        <f t="shared" si="97"/>
        <v>#DIV/0!</v>
      </c>
      <c r="H331" s="51" t="str">
        <f>VLOOKUP($A331,Raw!$B$2:$DG$512,MATCH(NDPMS!H$1,Raw!$B$1:$DG$1,0),0)</f>
        <v>0</v>
      </c>
      <c r="I331" s="52" t="e">
        <f t="shared" si="98"/>
        <v>#DIV/0!</v>
      </c>
      <c r="J331" s="51" t="str">
        <f>VLOOKUP($A331,Raw!$B$2:$DG$512,MATCH(NDPMS!J$1,Raw!$B$1:$DG$1,0),0)</f>
        <v>0</v>
      </c>
      <c r="K331" s="52" t="e">
        <f t="shared" si="99"/>
        <v>#DIV/0!</v>
      </c>
      <c r="L331" s="51" t="str">
        <f>VLOOKUP($A331,Raw!$B$2:$DG$512,MATCH(NDPMS!L$1,Raw!$B$1:$DG$1,0),0)</f>
        <v>0</v>
      </c>
      <c r="M331" s="52" t="e">
        <f t="shared" si="100"/>
        <v>#DIV/0!</v>
      </c>
      <c r="N331" s="51" t="str">
        <f>VLOOKUP($A331,Raw!$B$2:$DG$512,MATCH(NDPMS!N$1,Raw!$B$1:$DG$1,0),0)</f>
        <v>0</v>
      </c>
      <c r="O331" s="13"/>
      <c r="P331" s="48" t="str">
        <f>VLOOKUP($A331,Raw!$B$2:$DG$512,MATCH(NDPMS!P$1,Raw!$B$1:$DG$1,0),0)</f>
        <v>0</v>
      </c>
      <c r="Q331" s="49" t="e">
        <f t="shared" si="101"/>
        <v>#DIV/0!</v>
      </c>
      <c r="R331" s="48" t="str">
        <f>VLOOKUP($A331,Raw!$B$2:$DG$512,MATCH(NDPMS!R$1,Raw!$B$1:$DG$1,0),0)</f>
        <v>0</v>
      </c>
      <c r="S331" s="49" t="e">
        <f t="shared" si="102"/>
        <v>#DIV/0!</v>
      </c>
      <c r="T331" s="48" t="str">
        <f>VLOOKUP($A331,Raw!$B$2:$DG$512,MATCH(NDPMS!T$1,Raw!$B$1:$DG$1,0),0)</f>
        <v>0</v>
      </c>
      <c r="U331" s="49" t="e">
        <f t="shared" si="103"/>
        <v>#DIV/0!</v>
      </c>
      <c r="V331" s="48" t="str">
        <f>VLOOKUP($A331,Raw!$B$2:$DG$512,MATCH(NDPMS!V$1,Raw!$B$1:$DG$1,0),0)</f>
        <v>0</v>
      </c>
      <c r="W331" s="50" t="e">
        <f t="shared" si="104"/>
        <v>#DIV/0!</v>
      </c>
      <c r="X331" s="48" t="str">
        <f>VLOOKUP($A331,Raw!$B$2:$DG$512,MATCH(NDPMS!X$1,Raw!$B$1:$DG$1,0),0)</f>
        <v>0</v>
      </c>
      <c r="Y331" s="49" t="e">
        <f t="shared" si="105"/>
        <v>#DIV/0!</v>
      </c>
      <c r="Z331" s="48" t="str">
        <f>VLOOKUP($A331,Raw!$B$2:$DG$512,MATCH(NDPMS!Z$1,Raw!$B$1:$DG$1,0),0)</f>
        <v>0</v>
      </c>
      <c r="AA331" s="49" t="e">
        <f t="shared" si="106"/>
        <v>#DIV/0!</v>
      </c>
      <c r="AB331" s="48" t="str">
        <f>VLOOKUP($A331,Raw!$B$2:$DG$512,MATCH(NDPMS!AB$1,Raw!$B$1:$DG$1,0),0)</f>
        <v>0</v>
      </c>
      <c r="AC331" s="13"/>
      <c r="AD331" s="47" t="e">
        <f t="shared" si="107"/>
        <v>#DIV/0!</v>
      </c>
      <c r="AE331" s="47" t="e">
        <f t="shared" si="108"/>
        <v>#DIV/0!</v>
      </c>
      <c r="AF331" s="47" t="e">
        <f t="shared" si="109"/>
        <v>#DIV/0!</v>
      </c>
      <c r="AG331" s="47" t="e">
        <f t="shared" si="110"/>
        <v>#DIV/0!</v>
      </c>
      <c r="AH331" s="47" t="e">
        <f t="shared" si="111"/>
        <v>#DIV/0!</v>
      </c>
      <c r="AI331" s="47" t="e">
        <f t="shared" si="112"/>
        <v>#DIV/0!</v>
      </c>
      <c r="AJ331" s="47" t="e">
        <f t="shared" si="113"/>
        <v>#DIV/0!</v>
      </c>
    </row>
    <row r="332" spans="1:36" x14ac:dyDescent="0.3">
      <c r="A332" s="13" t="s">
        <v>5577</v>
      </c>
      <c r="B332" s="51" t="str">
        <f>VLOOKUP($A332,Raw!$B$2:$DG$512,MATCH(NDPMS!B$1,Raw!$B$1:$DG$1,0),0)</f>
        <v>0</v>
      </c>
      <c r="C332" s="52" t="e">
        <f t="shared" si="95"/>
        <v>#DIV/0!</v>
      </c>
      <c r="D332" s="51" t="str">
        <f>VLOOKUP($A332,Raw!$B$2:$DG$512,MATCH(NDPMS!D$1,Raw!$B$1:$DG$1,0),0)</f>
        <v>0</v>
      </c>
      <c r="E332" s="52" t="e">
        <f t="shared" si="96"/>
        <v>#DIV/0!</v>
      </c>
      <c r="F332" s="51" t="str">
        <f>VLOOKUP($A332,Raw!$B$2:$DG$512,MATCH(NDPMS!F$1,Raw!$B$1:$DG$1,0),0)</f>
        <v>0</v>
      </c>
      <c r="G332" s="52" t="e">
        <f t="shared" si="97"/>
        <v>#DIV/0!</v>
      </c>
      <c r="H332" s="51" t="str">
        <f>VLOOKUP($A332,Raw!$B$2:$DG$512,MATCH(NDPMS!H$1,Raw!$B$1:$DG$1,0),0)</f>
        <v>0</v>
      </c>
      <c r="I332" s="52" t="e">
        <f t="shared" si="98"/>
        <v>#DIV/0!</v>
      </c>
      <c r="J332" s="51" t="str">
        <f>VLOOKUP($A332,Raw!$B$2:$DG$512,MATCH(NDPMS!J$1,Raw!$B$1:$DG$1,0),0)</f>
        <v>0</v>
      </c>
      <c r="K332" s="52" t="e">
        <f t="shared" si="99"/>
        <v>#DIV/0!</v>
      </c>
      <c r="L332" s="51" t="str">
        <f>VLOOKUP($A332,Raw!$B$2:$DG$512,MATCH(NDPMS!L$1,Raw!$B$1:$DG$1,0),0)</f>
        <v>0</v>
      </c>
      <c r="M332" s="52" t="e">
        <f t="shared" si="100"/>
        <v>#DIV/0!</v>
      </c>
      <c r="N332" s="51" t="str">
        <f>VLOOKUP($A332,Raw!$B$2:$DG$512,MATCH(NDPMS!N$1,Raw!$B$1:$DG$1,0),0)</f>
        <v>0</v>
      </c>
      <c r="O332" s="13"/>
      <c r="P332" s="48" t="str">
        <f>VLOOKUP($A332,Raw!$B$2:$DG$512,MATCH(NDPMS!P$1,Raw!$B$1:$DG$1,0),0)</f>
        <v>0</v>
      </c>
      <c r="Q332" s="49" t="e">
        <f t="shared" si="101"/>
        <v>#DIV/0!</v>
      </c>
      <c r="R332" s="48" t="str">
        <f>VLOOKUP($A332,Raw!$B$2:$DG$512,MATCH(NDPMS!R$1,Raw!$B$1:$DG$1,0),0)</f>
        <v>0</v>
      </c>
      <c r="S332" s="49" t="e">
        <f t="shared" si="102"/>
        <v>#DIV/0!</v>
      </c>
      <c r="T332" s="48" t="str">
        <f>VLOOKUP($A332,Raw!$B$2:$DG$512,MATCH(NDPMS!T$1,Raw!$B$1:$DG$1,0),0)</f>
        <v>0</v>
      </c>
      <c r="U332" s="49" t="e">
        <f t="shared" si="103"/>
        <v>#DIV/0!</v>
      </c>
      <c r="V332" s="48" t="str">
        <f>VLOOKUP($A332,Raw!$B$2:$DG$512,MATCH(NDPMS!V$1,Raw!$B$1:$DG$1,0),0)</f>
        <v>0</v>
      </c>
      <c r="W332" s="50" t="e">
        <f t="shared" si="104"/>
        <v>#DIV/0!</v>
      </c>
      <c r="X332" s="48" t="str">
        <f>VLOOKUP($A332,Raw!$B$2:$DG$512,MATCH(NDPMS!X$1,Raw!$B$1:$DG$1,0),0)</f>
        <v>0</v>
      </c>
      <c r="Y332" s="49" t="e">
        <f t="shared" si="105"/>
        <v>#DIV/0!</v>
      </c>
      <c r="Z332" s="48" t="str">
        <f>VLOOKUP($A332,Raw!$B$2:$DG$512,MATCH(NDPMS!Z$1,Raw!$B$1:$DG$1,0),0)</f>
        <v>0</v>
      </c>
      <c r="AA332" s="49" t="e">
        <f t="shared" si="106"/>
        <v>#DIV/0!</v>
      </c>
      <c r="AB332" s="48" t="str">
        <f>VLOOKUP($A332,Raw!$B$2:$DG$512,MATCH(NDPMS!AB$1,Raw!$B$1:$DG$1,0),0)</f>
        <v>0</v>
      </c>
      <c r="AC332" s="13"/>
      <c r="AD332" s="47" t="e">
        <f t="shared" si="107"/>
        <v>#DIV/0!</v>
      </c>
      <c r="AE332" s="47" t="e">
        <f t="shared" si="108"/>
        <v>#DIV/0!</v>
      </c>
      <c r="AF332" s="47" t="e">
        <f t="shared" si="109"/>
        <v>#DIV/0!</v>
      </c>
      <c r="AG332" s="47" t="e">
        <f t="shared" si="110"/>
        <v>#DIV/0!</v>
      </c>
      <c r="AH332" s="47" t="e">
        <f t="shared" si="111"/>
        <v>#DIV/0!</v>
      </c>
      <c r="AI332" s="47" t="e">
        <f t="shared" si="112"/>
        <v>#DIV/0!</v>
      </c>
      <c r="AJ332" s="47" t="e">
        <f t="shared" si="113"/>
        <v>#DIV/0!</v>
      </c>
    </row>
    <row r="333" spans="1:36" x14ac:dyDescent="0.3">
      <c r="A333" s="13" t="s">
        <v>5587</v>
      </c>
      <c r="B333" s="51" t="str">
        <f>VLOOKUP($A333,Raw!$B$2:$DG$512,MATCH(NDPMS!B$1,Raw!$B$1:$DG$1,0),0)</f>
        <v>0</v>
      </c>
      <c r="C333" s="52" t="e">
        <f t="shared" si="95"/>
        <v>#DIV/0!</v>
      </c>
      <c r="D333" s="51" t="str">
        <f>VLOOKUP($A333,Raw!$B$2:$DG$512,MATCH(NDPMS!D$1,Raw!$B$1:$DG$1,0),0)</f>
        <v>0</v>
      </c>
      <c r="E333" s="52" t="e">
        <f t="shared" si="96"/>
        <v>#DIV/0!</v>
      </c>
      <c r="F333" s="51" t="str">
        <f>VLOOKUP($A333,Raw!$B$2:$DG$512,MATCH(NDPMS!F$1,Raw!$B$1:$DG$1,0),0)</f>
        <v>0</v>
      </c>
      <c r="G333" s="52" t="e">
        <f t="shared" si="97"/>
        <v>#DIV/0!</v>
      </c>
      <c r="H333" s="51" t="str">
        <f>VLOOKUP($A333,Raw!$B$2:$DG$512,MATCH(NDPMS!H$1,Raw!$B$1:$DG$1,0),0)</f>
        <v>0</v>
      </c>
      <c r="I333" s="52" t="e">
        <f t="shared" si="98"/>
        <v>#DIV/0!</v>
      </c>
      <c r="J333" s="51" t="str">
        <f>VLOOKUP($A333,Raw!$B$2:$DG$512,MATCH(NDPMS!J$1,Raw!$B$1:$DG$1,0),0)</f>
        <v>0</v>
      </c>
      <c r="K333" s="52" t="e">
        <f t="shared" si="99"/>
        <v>#DIV/0!</v>
      </c>
      <c r="L333" s="51" t="str">
        <f>VLOOKUP($A333,Raw!$B$2:$DG$512,MATCH(NDPMS!L$1,Raw!$B$1:$DG$1,0),0)</f>
        <v>0</v>
      </c>
      <c r="M333" s="52" t="e">
        <f t="shared" si="100"/>
        <v>#DIV/0!</v>
      </c>
      <c r="N333" s="51" t="str">
        <f>VLOOKUP($A333,Raw!$B$2:$DG$512,MATCH(NDPMS!N$1,Raw!$B$1:$DG$1,0),0)</f>
        <v>0</v>
      </c>
      <c r="O333" s="13"/>
      <c r="P333" s="48" t="str">
        <f>VLOOKUP($A333,Raw!$B$2:$DG$512,MATCH(NDPMS!P$1,Raw!$B$1:$DG$1,0),0)</f>
        <v>0</v>
      </c>
      <c r="Q333" s="49" t="e">
        <f t="shared" si="101"/>
        <v>#DIV/0!</v>
      </c>
      <c r="R333" s="48" t="str">
        <f>VLOOKUP($A333,Raw!$B$2:$DG$512,MATCH(NDPMS!R$1,Raw!$B$1:$DG$1,0),0)</f>
        <v>0</v>
      </c>
      <c r="S333" s="49" t="e">
        <f t="shared" si="102"/>
        <v>#DIV/0!</v>
      </c>
      <c r="T333" s="48" t="str">
        <f>VLOOKUP($A333,Raw!$B$2:$DG$512,MATCH(NDPMS!T$1,Raw!$B$1:$DG$1,0),0)</f>
        <v>0</v>
      </c>
      <c r="U333" s="49" t="e">
        <f t="shared" si="103"/>
        <v>#DIV/0!</v>
      </c>
      <c r="V333" s="48" t="str">
        <f>VLOOKUP($A333,Raw!$B$2:$DG$512,MATCH(NDPMS!V$1,Raw!$B$1:$DG$1,0),0)</f>
        <v>0</v>
      </c>
      <c r="W333" s="50" t="e">
        <f t="shared" si="104"/>
        <v>#DIV/0!</v>
      </c>
      <c r="X333" s="48" t="str">
        <f>VLOOKUP($A333,Raw!$B$2:$DG$512,MATCH(NDPMS!X$1,Raw!$B$1:$DG$1,0),0)</f>
        <v>0</v>
      </c>
      <c r="Y333" s="49" t="e">
        <f t="shared" si="105"/>
        <v>#DIV/0!</v>
      </c>
      <c r="Z333" s="48" t="str">
        <f>VLOOKUP($A333,Raw!$B$2:$DG$512,MATCH(NDPMS!Z$1,Raw!$B$1:$DG$1,0),0)</f>
        <v>0</v>
      </c>
      <c r="AA333" s="49" t="e">
        <f t="shared" si="106"/>
        <v>#DIV/0!</v>
      </c>
      <c r="AB333" s="48" t="str">
        <f>VLOOKUP($A333,Raw!$B$2:$DG$512,MATCH(NDPMS!AB$1,Raw!$B$1:$DG$1,0),0)</f>
        <v>0</v>
      </c>
      <c r="AC333" s="13"/>
      <c r="AD333" s="47" t="e">
        <f t="shared" si="107"/>
        <v>#DIV/0!</v>
      </c>
      <c r="AE333" s="47" t="e">
        <f t="shared" si="108"/>
        <v>#DIV/0!</v>
      </c>
      <c r="AF333" s="47" t="e">
        <f t="shared" si="109"/>
        <v>#DIV/0!</v>
      </c>
      <c r="AG333" s="47" t="e">
        <f t="shared" si="110"/>
        <v>#DIV/0!</v>
      </c>
      <c r="AH333" s="47" t="e">
        <f t="shared" si="111"/>
        <v>#DIV/0!</v>
      </c>
      <c r="AI333" s="47" t="e">
        <f t="shared" si="112"/>
        <v>#DIV/0!</v>
      </c>
      <c r="AJ333" s="47" t="e">
        <f t="shared" si="113"/>
        <v>#DIV/0!</v>
      </c>
    </row>
    <row r="334" spans="1:36" x14ac:dyDescent="0.3">
      <c r="A334" s="13" t="s">
        <v>5594</v>
      </c>
      <c r="B334" s="51" t="str">
        <f>VLOOKUP($A334,Raw!$B$2:$DG$512,MATCH(NDPMS!B$1,Raw!$B$1:$DG$1,0),0)</f>
        <v>0</v>
      </c>
      <c r="C334" s="52">
        <f t="shared" si="95"/>
        <v>0</v>
      </c>
      <c r="D334" s="51" t="str">
        <f>VLOOKUP($A334,Raw!$B$2:$DG$512,MATCH(NDPMS!D$1,Raw!$B$1:$DG$1,0),0)</f>
        <v>1</v>
      </c>
      <c r="E334" s="52">
        <f t="shared" si="96"/>
        <v>1</v>
      </c>
      <c r="F334" s="51" t="str">
        <f>VLOOKUP($A334,Raw!$B$2:$DG$512,MATCH(NDPMS!F$1,Raw!$B$1:$DG$1,0),0)</f>
        <v>0</v>
      </c>
      <c r="G334" s="52">
        <f t="shared" si="97"/>
        <v>0</v>
      </c>
      <c r="H334" s="51" t="str">
        <f>VLOOKUP($A334,Raw!$B$2:$DG$512,MATCH(NDPMS!H$1,Raw!$B$1:$DG$1,0),0)</f>
        <v>0</v>
      </c>
      <c r="I334" s="52">
        <f t="shared" si="98"/>
        <v>0</v>
      </c>
      <c r="J334" s="51" t="str">
        <f>VLOOKUP($A334,Raw!$B$2:$DG$512,MATCH(NDPMS!J$1,Raw!$B$1:$DG$1,0),0)</f>
        <v>0</v>
      </c>
      <c r="K334" s="52">
        <f t="shared" si="99"/>
        <v>0</v>
      </c>
      <c r="L334" s="51" t="str">
        <f>VLOOKUP($A334,Raw!$B$2:$DG$512,MATCH(NDPMS!L$1,Raw!$B$1:$DG$1,0),0)</f>
        <v>0</v>
      </c>
      <c r="M334" s="52">
        <f t="shared" si="100"/>
        <v>0</v>
      </c>
      <c r="N334" s="51" t="str">
        <f>VLOOKUP($A334,Raw!$B$2:$DG$512,MATCH(NDPMS!N$1,Raw!$B$1:$DG$1,0),0)</f>
        <v>1</v>
      </c>
      <c r="O334" s="13"/>
      <c r="P334" s="48" t="str">
        <f>VLOOKUP($A334,Raw!$B$2:$DG$512,MATCH(NDPMS!P$1,Raw!$B$1:$DG$1,0),0)</f>
        <v>0</v>
      </c>
      <c r="Q334" s="49">
        <f t="shared" si="101"/>
        <v>0</v>
      </c>
      <c r="R334" s="48" t="str">
        <f>VLOOKUP($A334,Raw!$B$2:$DG$512,MATCH(NDPMS!R$1,Raw!$B$1:$DG$1,0),0)</f>
        <v>11.06</v>
      </c>
      <c r="S334" s="49">
        <f t="shared" si="102"/>
        <v>1</v>
      </c>
      <c r="T334" s="48" t="str">
        <f>VLOOKUP($A334,Raw!$B$2:$DG$512,MATCH(NDPMS!T$1,Raw!$B$1:$DG$1,0),0)</f>
        <v>0</v>
      </c>
      <c r="U334" s="49">
        <f t="shared" si="103"/>
        <v>0</v>
      </c>
      <c r="V334" s="48" t="str">
        <f>VLOOKUP($A334,Raw!$B$2:$DG$512,MATCH(NDPMS!V$1,Raw!$B$1:$DG$1,0),0)</f>
        <v>0</v>
      </c>
      <c r="W334" s="50">
        <f t="shared" si="104"/>
        <v>0</v>
      </c>
      <c r="X334" s="48" t="str">
        <f>VLOOKUP($A334,Raw!$B$2:$DG$512,MATCH(NDPMS!X$1,Raw!$B$1:$DG$1,0),0)</f>
        <v>0</v>
      </c>
      <c r="Y334" s="49">
        <f t="shared" si="105"/>
        <v>0</v>
      </c>
      <c r="Z334" s="48" t="str">
        <f>VLOOKUP($A334,Raw!$B$2:$DG$512,MATCH(NDPMS!Z$1,Raw!$B$1:$DG$1,0),0)</f>
        <v>0</v>
      </c>
      <c r="AA334" s="49">
        <f t="shared" si="106"/>
        <v>0</v>
      </c>
      <c r="AB334" s="48" t="str">
        <f>VLOOKUP($A334,Raw!$B$2:$DG$512,MATCH(NDPMS!AB$1,Raw!$B$1:$DG$1,0),0)</f>
        <v>11.06</v>
      </c>
      <c r="AC334" s="13"/>
      <c r="AD334" s="47" t="e">
        <f t="shared" si="107"/>
        <v>#DIV/0!</v>
      </c>
      <c r="AE334" s="47">
        <f t="shared" si="108"/>
        <v>11.06</v>
      </c>
      <c r="AF334" s="47" t="e">
        <f t="shared" si="109"/>
        <v>#DIV/0!</v>
      </c>
      <c r="AG334" s="47" t="e">
        <f t="shared" si="110"/>
        <v>#DIV/0!</v>
      </c>
      <c r="AH334" s="47" t="e">
        <f t="shared" si="111"/>
        <v>#DIV/0!</v>
      </c>
      <c r="AI334" s="47" t="e">
        <f t="shared" si="112"/>
        <v>#DIV/0!</v>
      </c>
      <c r="AJ334" s="47">
        <f t="shared" si="113"/>
        <v>11.06</v>
      </c>
    </row>
    <row r="335" spans="1:36" x14ac:dyDescent="0.3">
      <c r="A335" s="13" t="s">
        <v>5607</v>
      </c>
      <c r="B335" s="51" t="str">
        <f>VLOOKUP($A335,Raw!$B$2:$DG$512,MATCH(NDPMS!B$1,Raw!$B$1:$DG$1,0),0)</f>
        <v>0</v>
      </c>
      <c r="C335" s="52" t="e">
        <f t="shared" si="95"/>
        <v>#DIV/0!</v>
      </c>
      <c r="D335" s="51" t="str">
        <f>VLOOKUP($A335,Raw!$B$2:$DG$512,MATCH(NDPMS!D$1,Raw!$B$1:$DG$1,0),0)</f>
        <v>0</v>
      </c>
      <c r="E335" s="52" t="e">
        <f t="shared" si="96"/>
        <v>#DIV/0!</v>
      </c>
      <c r="F335" s="51" t="str">
        <f>VLOOKUP($A335,Raw!$B$2:$DG$512,MATCH(NDPMS!F$1,Raw!$B$1:$DG$1,0),0)</f>
        <v>0</v>
      </c>
      <c r="G335" s="52" t="e">
        <f t="shared" si="97"/>
        <v>#DIV/0!</v>
      </c>
      <c r="H335" s="51" t="str">
        <f>VLOOKUP($A335,Raw!$B$2:$DG$512,MATCH(NDPMS!H$1,Raw!$B$1:$DG$1,0),0)</f>
        <v>0</v>
      </c>
      <c r="I335" s="52" t="e">
        <f t="shared" si="98"/>
        <v>#DIV/0!</v>
      </c>
      <c r="J335" s="51" t="str">
        <f>VLOOKUP($A335,Raw!$B$2:$DG$512,MATCH(NDPMS!J$1,Raw!$B$1:$DG$1,0),0)</f>
        <v>0</v>
      </c>
      <c r="K335" s="52" t="e">
        <f t="shared" si="99"/>
        <v>#DIV/0!</v>
      </c>
      <c r="L335" s="51" t="str">
        <f>VLOOKUP($A335,Raw!$B$2:$DG$512,MATCH(NDPMS!L$1,Raw!$B$1:$DG$1,0),0)</f>
        <v>0</v>
      </c>
      <c r="M335" s="52" t="e">
        <f t="shared" si="100"/>
        <v>#DIV/0!</v>
      </c>
      <c r="N335" s="51" t="str">
        <f>VLOOKUP($A335,Raw!$B$2:$DG$512,MATCH(NDPMS!N$1,Raw!$B$1:$DG$1,0),0)</f>
        <v>0</v>
      </c>
      <c r="O335" s="13"/>
      <c r="P335" s="48" t="str">
        <f>VLOOKUP($A335,Raw!$B$2:$DG$512,MATCH(NDPMS!P$1,Raw!$B$1:$DG$1,0),0)</f>
        <v>0</v>
      </c>
      <c r="Q335" s="49" t="e">
        <f t="shared" si="101"/>
        <v>#DIV/0!</v>
      </c>
      <c r="R335" s="48" t="str">
        <f>VLOOKUP($A335,Raw!$B$2:$DG$512,MATCH(NDPMS!R$1,Raw!$B$1:$DG$1,0),0)</f>
        <v>0</v>
      </c>
      <c r="S335" s="49" t="e">
        <f t="shared" si="102"/>
        <v>#DIV/0!</v>
      </c>
      <c r="T335" s="48" t="str">
        <f>VLOOKUP($A335,Raw!$B$2:$DG$512,MATCH(NDPMS!T$1,Raw!$B$1:$DG$1,0),0)</f>
        <v>0</v>
      </c>
      <c r="U335" s="49" t="e">
        <f t="shared" si="103"/>
        <v>#DIV/0!</v>
      </c>
      <c r="V335" s="48" t="str">
        <f>VLOOKUP($A335,Raw!$B$2:$DG$512,MATCH(NDPMS!V$1,Raw!$B$1:$DG$1,0),0)</f>
        <v>0</v>
      </c>
      <c r="W335" s="50" t="e">
        <f t="shared" si="104"/>
        <v>#DIV/0!</v>
      </c>
      <c r="X335" s="48" t="str">
        <f>VLOOKUP($A335,Raw!$B$2:$DG$512,MATCH(NDPMS!X$1,Raw!$B$1:$DG$1,0),0)</f>
        <v>0</v>
      </c>
      <c r="Y335" s="49" t="e">
        <f t="shared" si="105"/>
        <v>#DIV/0!</v>
      </c>
      <c r="Z335" s="48" t="str">
        <f>VLOOKUP($A335,Raw!$B$2:$DG$512,MATCH(NDPMS!Z$1,Raw!$B$1:$DG$1,0),0)</f>
        <v>0</v>
      </c>
      <c r="AA335" s="49" t="e">
        <f t="shared" si="106"/>
        <v>#DIV/0!</v>
      </c>
      <c r="AB335" s="48" t="str">
        <f>VLOOKUP($A335,Raw!$B$2:$DG$512,MATCH(NDPMS!AB$1,Raw!$B$1:$DG$1,0),0)</f>
        <v>0</v>
      </c>
      <c r="AC335" s="13"/>
      <c r="AD335" s="47" t="e">
        <f t="shared" si="107"/>
        <v>#DIV/0!</v>
      </c>
      <c r="AE335" s="47" t="e">
        <f t="shared" si="108"/>
        <v>#DIV/0!</v>
      </c>
      <c r="AF335" s="47" t="e">
        <f t="shared" si="109"/>
        <v>#DIV/0!</v>
      </c>
      <c r="AG335" s="47" t="e">
        <f t="shared" si="110"/>
        <v>#DIV/0!</v>
      </c>
      <c r="AH335" s="47" t="e">
        <f t="shared" si="111"/>
        <v>#DIV/0!</v>
      </c>
      <c r="AI335" s="47" t="e">
        <f t="shared" si="112"/>
        <v>#DIV/0!</v>
      </c>
      <c r="AJ335" s="47" t="e">
        <f t="shared" si="113"/>
        <v>#DIV/0!</v>
      </c>
    </row>
    <row r="336" spans="1:36" x14ac:dyDescent="0.3">
      <c r="A336" s="13" t="s">
        <v>5615</v>
      </c>
      <c r="B336" s="51" t="str">
        <f>VLOOKUP($A336,Raw!$B$2:$DG$512,MATCH(NDPMS!B$1,Raw!$B$1:$DG$1,0),0)</f>
        <v>0</v>
      </c>
      <c r="C336" s="52" t="e">
        <f t="shared" si="95"/>
        <v>#DIV/0!</v>
      </c>
      <c r="D336" s="51" t="str">
        <f>VLOOKUP($A336,Raw!$B$2:$DG$512,MATCH(NDPMS!D$1,Raw!$B$1:$DG$1,0),0)</f>
        <v>0</v>
      </c>
      <c r="E336" s="52" t="e">
        <f t="shared" si="96"/>
        <v>#DIV/0!</v>
      </c>
      <c r="F336" s="51" t="str">
        <f>VLOOKUP($A336,Raw!$B$2:$DG$512,MATCH(NDPMS!F$1,Raw!$B$1:$DG$1,0),0)</f>
        <v>0</v>
      </c>
      <c r="G336" s="52" t="e">
        <f t="shared" si="97"/>
        <v>#DIV/0!</v>
      </c>
      <c r="H336" s="51" t="str">
        <f>VLOOKUP($A336,Raw!$B$2:$DG$512,MATCH(NDPMS!H$1,Raw!$B$1:$DG$1,0),0)</f>
        <v>0</v>
      </c>
      <c r="I336" s="52" t="e">
        <f t="shared" si="98"/>
        <v>#DIV/0!</v>
      </c>
      <c r="J336" s="51" t="str">
        <f>VLOOKUP($A336,Raw!$B$2:$DG$512,MATCH(NDPMS!J$1,Raw!$B$1:$DG$1,0),0)</f>
        <v>0</v>
      </c>
      <c r="K336" s="52" t="e">
        <f t="shared" si="99"/>
        <v>#DIV/0!</v>
      </c>
      <c r="L336" s="51" t="str">
        <f>VLOOKUP($A336,Raw!$B$2:$DG$512,MATCH(NDPMS!L$1,Raw!$B$1:$DG$1,0),0)</f>
        <v>0</v>
      </c>
      <c r="M336" s="52" t="e">
        <f t="shared" si="100"/>
        <v>#DIV/0!</v>
      </c>
      <c r="N336" s="51" t="str">
        <f>VLOOKUP($A336,Raw!$B$2:$DG$512,MATCH(NDPMS!N$1,Raw!$B$1:$DG$1,0),0)</f>
        <v>0</v>
      </c>
      <c r="O336" s="13"/>
      <c r="P336" s="48" t="str">
        <f>VLOOKUP($A336,Raw!$B$2:$DG$512,MATCH(NDPMS!P$1,Raw!$B$1:$DG$1,0),0)</f>
        <v>0</v>
      </c>
      <c r="Q336" s="49" t="e">
        <f t="shared" si="101"/>
        <v>#DIV/0!</v>
      </c>
      <c r="R336" s="48" t="str">
        <f>VLOOKUP($A336,Raw!$B$2:$DG$512,MATCH(NDPMS!R$1,Raw!$B$1:$DG$1,0),0)</f>
        <v>0</v>
      </c>
      <c r="S336" s="49" t="e">
        <f t="shared" si="102"/>
        <v>#DIV/0!</v>
      </c>
      <c r="T336" s="48" t="str">
        <f>VLOOKUP($A336,Raw!$B$2:$DG$512,MATCH(NDPMS!T$1,Raw!$B$1:$DG$1,0),0)</f>
        <v>0</v>
      </c>
      <c r="U336" s="49" t="e">
        <f t="shared" si="103"/>
        <v>#DIV/0!</v>
      </c>
      <c r="V336" s="48" t="str">
        <f>VLOOKUP($A336,Raw!$B$2:$DG$512,MATCH(NDPMS!V$1,Raw!$B$1:$DG$1,0),0)</f>
        <v>0</v>
      </c>
      <c r="W336" s="50" t="e">
        <f t="shared" si="104"/>
        <v>#DIV/0!</v>
      </c>
      <c r="X336" s="48" t="str">
        <f>VLOOKUP($A336,Raw!$B$2:$DG$512,MATCH(NDPMS!X$1,Raw!$B$1:$DG$1,0),0)</f>
        <v>0</v>
      </c>
      <c r="Y336" s="49" t="e">
        <f t="shared" si="105"/>
        <v>#DIV/0!</v>
      </c>
      <c r="Z336" s="48" t="str">
        <f>VLOOKUP($A336,Raw!$B$2:$DG$512,MATCH(NDPMS!Z$1,Raw!$B$1:$DG$1,0),0)</f>
        <v>0</v>
      </c>
      <c r="AA336" s="49" t="e">
        <f t="shared" si="106"/>
        <v>#DIV/0!</v>
      </c>
      <c r="AB336" s="48" t="str">
        <f>VLOOKUP($A336,Raw!$B$2:$DG$512,MATCH(NDPMS!AB$1,Raw!$B$1:$DG$1,0),0)</f>
        <v>0</v>
      </c>
      <c r="AC336" s="13"/>
      <c r="AD336" s="47" t="e">
        <f t="shared" si="107"/>
        <v>#DIV/0!</v>
      </c>
      <c r="AE336" s="47" t="e">
        <f t="shared" si="108"/>
        <v>#DIV/0!</v>
      </c>
      <c r="AF336" s="47" t="e">
        <f t="shared" si="109"/>
        <v>#DIV/0!</v>
      </c>
      <c r="AG336" s="47" t="e">
        <f t="shared" si="110"/>
        <v>#DIV/0!</v>
      </c>
      <c r="AH336" s="47" t="e">
        <f t="shared" si="111"/>
        <v>#DIV/0!</v>
      </c>
      <c r="AI336" s="47" t="e">
        <f t="shared" si="112"/>
        <v>#DIV/0!</v>
      </c>
      <c r="AJ336" s="47" t="e">
        <f t="shared" si="113"/>
        <v>#DIV/0!</v>
      </c>
    </row>
    <row r="337" spans="1:36" x14ac:dyDescent="0.3">
      <c r="A337" s="13" t="s">
        <v>5623</v>
      </c>
      <c r="B337" s="51" t="str">
        <f>VLOOKUP($A337,Raw!$B$2:$DG$512,MATCH(NDPMS!B$1,Raw!$B$1:$DG$1,0),0)</f>
        <v>0</v>
      </c>
      <c r="C337" s="52" t="e">
        <f t="shared" si="95"/>
        <v>#DIV/0!</v>
      </c>
      <c r="D337" s="51" t="str">
        <f>VLOOKUP($A337,Raw!$B$2:$DG$512,MATCH(NDPMS!D$1,Raw!$B$1:$DG$1,0),0)</f>
        <v>0</v>
      </c>
      <c r="E337" s="52" t="e">
        <f t="shared" si="96"/>
        <v>#DIV/0!</v>
      </c>
      <c r="F337" s="51" t="str">
        <f>VLOOKUP($A337,Raw!$B$2:$DG$512,MATCH(NDPMS!F$1,Raw!$B$1:$DG$1,0),0)</f>
        <v>0</v>
      </c>
      <c r="G337" s="52" t="e">
        <f t="shared" si="97"/>
        <v>#DIV/0!</v>
      </c>
      <c r="H337" s="51" t="str">
        <f>VLOOKUP($A337,Raw!$B$2:$DG$512,MATCH(NDPMS!H$1,Raw!$B$1:$DG$1,0),0)</f>
        <v>0</v>
      </c>
      <c r="I337" s="52" t="e">
        <f t="shared" si="98"/>
        <v>#DIV/0!</v>
      </c>
      <c r="J337" s="51" t="str">
        <f>VLOOKUP($A337,Raw!$B$2:$DG$512,MATCH(NDPMS!J$1,Raw!$B$1:$DG$1,0),0)</f>
        <v>0</v>
      </c>
      <c r="K337" s="52" t="e">
        <f t="shared" si="99"/>
        <v>#DIV/0!</v>
      </c>
      <c r="L337" s="51" t="str">
        <f>VLOOKUP($A337,Raw!$B$2:$DG$512,MATCH(NDPMS!L$1,Raw!$B$1:$DG$1,0),0)</f>
        <v>0</v>
      </c>
      <c r="M337" s="52" t="e">
        <f t="shared" si="100"/>
        <v>#DIV/0!</v>
      </c>
      <c r="N337" s="51" t="str">
        <f>VLOOKUP($A337,Raw!$B$2:$DG$512,MATCH(NDPMS!N$1,Raw!$B$1:$DG$1,0),0)</f>
        <v>0</v>
      </c>
      <c r="O337" s="13"/>
      <c r="P337" s="48" t="str">
        <f>VLOOKUP($A337,Raw!$B$2:$DG$512,MATCH(NDPMS!P$1,Raw!$B$1:$DG$1,0),0)</f>
        <v>0</v>
      </c>
      <c r="Q337" s="49" t="e">
        <f t="shared" si="101"/>
        <v>#DIV/0!</v>
      </c>
      <c r="R337" s="48" t="str">
        <f>VLOOKUP($A337,Raw!$B$2:$DG$512,MATCH(NDPMS!R$1,Raw!$B$1:$DG$1,0),0)</f>
        <v>0</v>
      </c>
      <c r="S337" s="49" t="e">
        <f t="shared" si="102"/>
        <v>#DIV/0!</v>
      </c>
      <c r="T337" s="48" t="str">
        <f>VLOOKUP($A337,Raw!$B$2:$DG$512,MATCH(NDPMS!T$1,Raw!$B$1:$DG$1,0),0)</f>
        <v>0</v>
      </c>
      <c r="U337" s="49" t="e">
        <f t="shared" si="103"/>
        <v>#DIV/0!</v>
      </c>
      <c r="V337" s="48" t="str">
        <f>VLOOKUP($A337,Raw!$B$2:$DG$512,MATCH(NDPMS!V$1,Raw!$B$1:$DG$1,0),0)</f>
        <v>0</v>
      </c>
      <c r="W337" s="50" t="e">
        <f t="shared" si="104"/>
        <v>#DIV/0!</v>
      </c>
      <c r="X337" s="48" t="str">
        <f>VLOOKUP($A337,Raw!$B$2:$DG$512,MATCH(NDPMS!X$1,Raw!$B$1:$DG$1,0),0)</f>
        <v>0</v>
      </c>
      <c r="Y337" s="49" t="e">
        <f t="shared" si="105"/>
        <v>#DIV/0!</v>
      </c>
      <c r="Z337" s="48" t="str">
        <f>VLOOKUP($A337,Raw!$B$2:$DG$512,MATCH(NDPMS!Z$1,Raw!$B$1:$DG$1,0),0)</f>
        <v>0</v>
      </c>
      <c r="AA337" s="49" t="e">
        <f t="shared" si="106"/>
        <v>#DIV/0!</v>
      </c>
      <c r="AB337" s="48" t="str">
        <f>VLOOKUP($A337,Raw!$B$2:$DG$512,MATCH(NDPMS!AB$1,Raw!$B$1:$DG$1,0),0)</f>
        <v>0</v>
      </c>
      <c r="AC337" s="13"/>
      <c r="AD337" s="47" t="e">
        <f t="shared" si="107"/>
        <v>#DIV/0!</v>
      </c>
      <c r="AE337" s="47" t="e">
        <f t="shared" si="108"/>
        <v>#DIV/0!</v>
      </c>
      <c r="AF337" s="47" t="e">
        <f t="shared" si="109"/>
        <v>#DIV/0!</v>
      </c>
      <c r="AG337" s="47" t="e">
        <f t="shared" si="110"/>
        <v>#DIV/0!</v>
      </c>
      <c r="AH337" s="47" t="e">
        <f t="shared" si="111"/>
        <v>#DIV/0!</v>
      </c>
      <c r="AI337" s="47" t="e">
        <f t="shared" si="112"/>
        <v>#DIV/0!</v>
      </c>
      <c r="AJ337" s="47" t="e">
        <f t="shared" si="113"/>
        <v>#DIV/0!</v>
      </c>
    </row>
    <row r="338" spans="1:36" x14ac:dyDescent="0.3">
      <c r="A338" s="13" t="s">
        <v>5636</v>
      </c>
      <c r="B338" s="51" t="str">
        <f>VLOOKUP($A338,Raw!$B$2:$DG$512,MATCH(NDPMS!B$1,Raw!$B$1:$DG$1,0),0)</f>
        <v>0</v>
      </c>
      <c r="C338" s="52" t="e">
        <f t="shared" si="95"/>
        <v>#DIV/0!</v>
      </c>
      <c r="D338" s="51" t="str">
        <f>VLOOKUP($A338,Raw!$B$2:$DG$512,MATCH(NDPMS!D$1,Raw!$B$1:$DG$1,0),0)</f>
        <v>0</v>
      </c>
      <c r="E338" s="52" t="e">
        <f t="shared" si="96"/>
        <v>#DIV/0!</v>
      </c>
      <c r="F338" s="51" t="str">
        <f>VLOOKUP($A338,Raw!$B$2:$DG$512,MATCH(NDPMS!F$1,Raw!$B$1:$DG$1,0),0)</f>
        <v>0</v>
      </c>
      <c r="G338" s="52" t="e">
        <f t="shared" si="97"/>
        <v>#DIV/0!</v>
      </c>
      <c r="H338" s="51" t="str">
        <f>VLOOKUP($A338,Raw!$B$2:$DG$512,MATCH(NDPMS!H$1,Raw!$B$1:$DG$1,0),0)</f>
        <v>0</v>
      </c>
      <c r="I338" s="52" t="e">
        <f t="shared" si="98"/>
        <v>#DIV/0!</v>
      </c>
      <c r="J338" s="51" t="str">
        <f>VLOOKUP($A338,Raw!$B$2:$DG$512,MATCH(NDPMS!J$1,Raw!$B$1:$DG$1,0),0)</f>
        <v>0</v>
      </c>
      <c r="K338" s="52" t="e">
        <f t="shared" si="99"/>
        <v>#DIV/0!</v>
      </c>
      <c r="L338" s="51" t="str">
        <f>VLOOKUP($A338,Raw!$B$2:$DG$512,MATCH(NDPMS!L$1,Raw!$B$1:$DG$1,0),0)</f>
        <v>0</v>
      </c>
      <c r="M338" s="52" t="e">
        <f t="shared" si="100"/>
        <v>#DIV/0!</v>
      </c>
      <c r="N338" s="51" t="str">
        <f>VLOOKUP($A338,Raw!$B$2:$DG$512,MATCH(NDPMS!N$1,Raw!$B$1:$DG$1,0),0)</f>
        <v>0</v>
      </c>
      <c r="O338" s="13"/>
      <c r="P338" s="48" t="str">
        <f>VLOOKUP($A338,Raw!$B$2:$DG$512,MATCH(NDPMS!P$1,Raw!$B$1:$DG$1,0),0)</f>
        <v>0</v>
      </c>
      <c r="Q338" s="49" t="e">
        <f t="shared" si="101"/>
        <v>#DIV/0!</v>
      </c>
      <c r="R338" s="48" t="str">
        <f>VLOOKUP($A338,Raw!$B$2:$DG$512,MATCH(NDPMS!R$1,Raw!$B$1:$DG$1,0),0)</f>
        <v>0</v>
      </c>
      <c r="S338" s="49" t="e">
        <f t="shared" si="102"/>
        <v>#DIV/0!</v>
      </c>
      <c r="T338" s="48" t="str">
        <f>VLOOKUP($A338,Raw!$B$2:$DG$512,MATCH(NDPMS!T$1,Raw!$B$1:$DG$1,0),0)</f>
        <v>0</v>
      </c>
      <c r="U338" s="49" t="e">
        <f t="shared" si="103"/>
        <v>#DIV/0!</v>
      </c>
      <c r="V338" s="48" t="str">
        <f>VLOOKUP($A338,Raw!$B$2:$DG$512,MATCH(NDPMS!V$1,Raw!$B$1:$DG$1,0),0)</f>
        <v>0</v>
      </c>
      <c r="W338" s="50" t="e">
        <f t="shared" si="104"/>
        <v>#DIV/0!</v>
      </c>
      <c r="X338" s="48" t="str">
        <f>VLOOKUP($A338,Raw!$B$2:$DG$512,MATCH(NDPMS!X$1,Raw!$B$1:$DG$1,0),0)</f>
        <v>0</v>
      </c>
      <c r="Y338" s="49" t="e">
        <f t="shared" si="105"/>
        <v>#DIV/0!</v>
      </c>
      <c r="Z338" s="48" t="str">
        <f>VLOOKUP($A338,Raw!$B$2:$DG$512,MATCH(NDPMS!Z$1,Raw!$B$1:$DG$1,0),0)</f>
        <v>0</v>
      </c>
      <c r="AA338" s="49" t="e">
        <f t="shared" si="106"/>
        <v>#DIV/0!</v>
      </c>
      <c r="AB338" s="48" t="str">
        <f>VLOOKUP($A338,Raw!$B$2:$DG$512,MATCH(NDPMS!AB$1,Raw!$B$1:$DG$1,0),0)</f>
        <v>0</v>
      </c>
      <c r="AC338" s="13"/>
      <c r="AD338" s="47" t="e">
        <f t="shared" si="107"/>
        <v>#DIV/0!</v>
      </c>
      <c r="AE338" s="47" t="e">
        <f t="shared" si="108"/>
        <v>#DIV/0!</v>
      </c>
      <c r="AF338" s="47" t="e">
        <f t="shared" si="109"/>
        <v>#DIV/0!</v>
      </c>
      <c r="AG338" s="47" t="e">
        <f t="shared" si="110"/>
        <v>#DIV/0!</v>
      </c>
      <c r="AH338" s="47" t="e">
        <f t="shared" si="111"/>
        <v>#DIV/0!</v>
      </c>
      <c r="AI338" s="47" t="e">
        <f t="shared" si="112"/>
        <v>#DIV/0!</v>
      </c>
      <c r="AJ338" s="47" t="e">
        <f t="shared" si="113"/>
        <v>#DIV/0!</v>
      </c>
    </row>
    <row r="339" spans="1:36" x14ac:dyDescent="0.3">
      <c r="A339" s="13" t="s">
        <v>5652</v>
      </c>
      <c r="B339" s="51" t="str">
        <f>VLOOKUP($A339,Raw!$B$2:$DG$512,MATCH(NDPMS!B$1,Raw!$B$1:$DG$1,0),0)</f>
        <v>0</v>
      </c>
      <c r="C339" s="52" t="e">
        <f t="shared" si="95"/>
        <v>#DIV/0!</v>
      </c>
      <c r="D339" s="51" t="str">
        <f>VLOOKUP($A339,Raw!$B$2:$DG$512,MATCH(NDPMS!D$1,Raw!$B$1:$DG$1,0),0)</f>
        <v>0</v>
      </c>
      <c r="E339" s="52" t="e">
        <f t="shared" si="96"/>
        <v>#DIV/0!</v>
      </c>
      <c r="F339" s="51" t="str">
        <f>VLOOKUP($A339,Raw!$B$2:$DG$512,MATCH(NDPMS!F$1,Raw!$B$1:$DG$1,0),0)</f>
        <v>0</v>
      </c>
      <c r="G339" s="52" t="e">
        <f t="shared" si="97"/>
        <v>#DIV/0!</v>
      </c>
      <c r="H339" s="51" t="str">
        <f>VLOOKUP($A339,Raw!$B$2:$DG$512,MATCH(NDPMS!H$1,Raw!$B$1:$DG$1,0),0)</f>
        <v>0</v>
      </c>
      <c r="I339" s="52" t="e">
        <f t="shared" si="98"/>
        <v>#DIV/0!</v>
      </c>
      <c r="J339" s="51" t="str">
        <f>VLOOKUP($A339,Raw!$B$2:$DG$512,MATCH(NDPMS!J$1,Raw!$B$1:$DG$1,0),0)</f>
        <v>0</v>
      </c>
      <c r="K339" s="52" t="e">
        <f t="shared" si="99"/>
        <v>#DIV/0!</v>
      </c>
      <c r="L339" s="51" t="str">
        <f>VLOOKUP($A339,Raw!$B$2:$DG$512,MATCH(NDPMS!L$1,Raw!$B$1:$DG$1,0),0)</f>
        <v>0</v>
      </c>
      <c r="M339" s="52" t="e">
        <f t="shared" si="100"/>
        <v>#DIV/0!</v>
      </c>
      <c r="N339" s="51" t="str">
        <f>VLOOKUP($A339,Raw!$B$2:$DG$512,MATCH(NDPMS!N$1,Raw!$B$1:$DG$1,0),0)</f>
        <v>0</v>
      </c>
      <c r="O339" s="13"/>
      <c r="P339" s="48" t="str">
        <f>VLOOKUP($A339,Raw!$B$2:$DG$512,MATCH(NDPMS!P$1,Raw!$B$1:$DG$1,0),0)</f>
        <v>0</v>
      </c>
      <c r="Q339" s="49" t="e">
        <f t="shared" si="101"/>
        <v>#DIV/0!</v>
      </c>
      <c r="R339" s="48" t="str">
        <f>VLOOKUP($A339,Raw!$B$2:$DG$512,MATCH(NDPMS!R$1,Raw!$B$1:$DG$1,0),0)</f>
        <v>0</v>
      </c>
      <c r="S339" s="49" t="e">
        <f t="shared" si="102"/>
        <v>#DIV/0!</v>
      </c>
      <c r="T339" s="48" t="str">
        <f>VLOOKUP($A339,Raw!$B$2:$DG$512,MATCH(NDPMS!T$1,Raw!$B$1:$DG$1,0),0)</f>
        <v>0</v>
      </c>
      <c r="U339" s="49" t="e">
        <f t="shared" si="103"/>
        <v>#DIV/0!</v>
      </c>
      <c r="V339" s="48" t="str">
        <f>VLOOKUP($A339,Raw!$B$2:$DG$512,MATCH(NDPMS!V$1,Raw!$B$1:$DG$1,0),0)</f>
        <v>0</v>
      </c>
      <c r="W339" s="50" t="e">
        <f t="shared" si="104"/>
        <v>#DIV/0!</v>
      </c>
      <c r="X339" s="48" t="str">
        <f>VLOOKUP($A339,Raw!$B$2:$DG$512,MATCH(NDPMS!X$1,Raw!$B$1:$DG$1,0),0)</f>
        <v>0</v>
      </c>
      <c r="Y339" s="49" t="e">
        <f t="shared" si="105"/>
        <v>#DIV/0!</v>
      </c>
      <c r="Z339" s="48" t="str">
        <f>VLOOKUP($A339,Raw!$B$2:$DG$512,MATCH(NDPMS!Z$1,Raw!$B$1:$DG$1,0),0)</f>
        <v>0</v>
      </c>
      <c r="AA339" s="49" t="e">
        <f t="shared" si="106"/>
        <v>#DIV/0!</v>
      </c>
      <c r="AB339" s="48" t="str">
        <f>VLOOKUP($A339,Raw!$B$2:$DG$512,MATCH(NDPMS!AB$1,Raw!$B$1:$DG$1,0),0)</f>
        <v>0</v>
      </c>
      <c r="AC339" s="13"/>
      <c r="AD339" s="47" t="e">
        <f t="shared" si="107"/>
        <v>#DIV/0!</v>
      </c>
      <c r="AE339" s="47" t="e">
        <f t="shared" si="108"/>
        <v>#DIV/0!</v>
      </c>
      <c r="AF339" s="47" t="e">
        <f t="shared" si="109"/>
        <v>#DIV/0!</v>
      </c>
      <c r="AG339" s="47" t="e">
        <f t="shared" si="110"/>
        <v>#DIV/0!</v>
      </c>
      <c r="AH339" s="47" t="e">
        <f t="shared" si="111"/>
        <v>#DIV/0!</v>
      </c>
      <c r="AI339" s="47" t="e">
        <f t="shared" si="112"/>
        <v>#DIV/0!</v>
      </c>
      <c r="AJ339" s="47" t="e">
        <f t="shared" si="113"/>
        <v>#DIV/0!</v>
      </c>
    </row>
    <row r="340" spans="1:36" x14ac:dyDescent="0.3">
      <c r="A340" s="13" t="s">
        <v>5664</v>
      </c>
      <c r="B340" s="51" t="str">
        <f>VLOOKUP($A340,Raw!$B$2:$DG$512,MATCH(NDPMS!B$1,Raw!$B$1:$DG$1,0),0)</f>
        <v>0</v>
      </c>
      <c r="C340" s="52" t="e">
        <f t="shared" si="95"/>
        <v>#DIV/0!</v>
      </c>
      <c r="D340" s="51" t="str">
        <f>VLOOKUP($A340,Raw!$B$2:$DG$512,MATCH(NDPMS!D$1,Raw!$B$1:$DG$1,0),0)</f>
        <v>0</v>
      </c>
      <c r="E340" s="52" t="e">
        <f t="shared" si="96"/>
        <v>#DIV/0!</v>
      </c>
      <c r="F340" s="51" t="str">
        <f>VLOOKUP($A340,Raw!$B$2:$DG$512,MATCH(NDPMS!F$1,Raw!$B$1:$DG$1,0),0)</f>
        <v>0</v>
      </c>
      <c r="G340" s="52" t="e">
        <f t="shared" si="97"/>
        <v>#DIV/0!</v>
      </c>
      <c r="H340" s="51" t="str">
        <f>VLOOKUP($A340,Raw!$B$2:$DG$512,MATCH(NDPMS!H$1,Raw!$B$1:$DG$1,0),0)</f>
        <v>0</v>
      </c>
      <c r="I340" s="52" t="e">
        <f t="shared" si="98"/>
        <v>#DIV/0!</v>
      </c>
      <c r="J340" s="51" t="str">
        <f>VLOOKUP($A340,Raw!$B$2:$DG$512,MATCH(NDPMS!J$1,Raw!$B$1:$DG$1,0),0)</f>
        <v>0</v>
      </c>
      <c r="K340" s="52" t="e">
        <f t="shared" si="99"/>
        <v>#DIV/0!</v>
      </c>
      <c r="L340" s="51" t="str">
        <f>VLOOKUP($A340,Raw!$B$2:$DG$512,MATCH(NDPMS!L$1,Raw!$B$1:$DG$1,0),0)</f>
        <v>0</v>
      </c>
      <c r="M340" s="52" t="e">
        <f t="shared" si="100"/>
        <v>#DIV/0!</v>
      </c>
      <c r="N340" s="51" t="str">
        <f>VLOOKUP($A340,Raw!$B$2:$DG$512,MATCH(NDPMS!N$1,Raw!$B$1:$DG$1,0),0)</f>
        <v>0</v>
      </c>
      <c r="O340" s="13"/>
      <c r="P340" s="48" t="str">
        <f>VLOOKUP($A340,Raw!$B$2:$DG$512,MATCH(NDPMS!P$1,Raw!$B$1:$DG$1,0),0)</f>
        <v>0</v>
      </c>
      <c r="Q340" s="49" t="e">
        <f t="shared" si="101"/>
        <v>#DIV/0!</v>
      </c>
      <c r="R340" s="48" t="str">
        <f>VLOOKUP($A340,Raw!$B$2:$DG$512,MATCH(NDPMS!R$1,Raw!$B$1:$DG$1,0),0)</f>
        <v>0</v>
      </c>
      <c r="S340" s="49" t="e">
        <f t="shared" si="102"/>
        <v>#DIV/0!</v>
      </c>
      <c r="T340" s="48" t="str">
        <f>VLOOKUP($A340,Raw!$B$2:$DG$512,MATCH(NDPMS!T$1,Raw!$B$1:$DG$1,0),0)</f>
        <v>0</v>
      </c>
      <c r="U340" s="49" t="e">
        <f t="shared" si="103"/>
        <v>#DIV/0!</v>
      </c>
      <c r="V340" s="48" t="str">
        <f>VLOOKUP($A340,Raw!$B$2:$DG$512,MATCH(NDPMS!V$1,Raw!$B$1:$DG$1,0),0)</f>
        <v>0</v>
      </c>
      <c r="W340" s="50" t="e">
        <f t="shared" si="104"/>
        <v>#DIV/0!</v>
      </c>
      <c r="X340" s="48" t="str">
        <f>VLOOKUP($A340,Raw!$B$2:$DG$512,MATCH(NDPMS!X$1,Raw!$B$1:$DG$1,0),0)</f>
        <v>0</v>
      </c>
      <c r="Y340" s="49" t="e">
        <f t="shared" si="105"/>
        <v>#DIV/0!</v>
      </c>
      <c r="Z340" s="48" t="str">
        <f>VLOOKUP($A340,Raw!$B$2:$DG$512,MATCH(NDPMS!Z$1,Raw!$B$1:$DG$1,0),0)</f>
        <v>0</v>
      </c>
      <c r="AA340" s="49" t="e">
        <f t="shared" si="106"/>
        <v>#DIV/0!</v>
      </c>
      <c r="AB340" s="48" t="str">
        <f>VLOOKUP($A340,Raw!$B$2:$DG$512,MATCH(NDPMS!AB$1,Raw!$B$1:$DG$1,0),0)</f>
        <v>0</v>
      </c>
      <c r="AC340" s="13"/>
      <c r="AD340" s="47" t="e">
        <f t="shared" si="107"/>
        <v>#DIV/0!</v>
      </c>
      <c r="AE340" s="47" t="e">
        <f t="shared" si="108"/>
        <v>#DIV/0!</v>
      </c>
      <c r="AF340" s="47" t="e">
        <f t="shared" si="109"/>
        <v>#DIV/0!</v>
      </c>
      <c r="AG340" s="47" t="e">
        <f t="shared" si="110"/>
        <v>#DIV/0!</v>
      </c>
      <c r="AH340" s="47" t="e">
        <f t="shared" si="111"/>
        <v>#DIV/0!</v>
      </c>
      <c r="AI340" s="47" t="e">
        <f t="shared" si="112"/>
        <v>#DIV/0!</v>
      </c>
      <c r="AJ340" s="47" t="e">
        <f t="shared" si="113"/>
        <v>#DIV/0!</v>
      </c>
    </row>
    <row r="341" spans="1:36" x14ac:dyDescent="0.3">
      <c r="A341" s="13" t="s">
        <v>5672</v>
      </c>
      <c r="B341" s="51" t="str">
        <f>VLOOKUP($A341,Raw!$B$2:$DG$512,MATCH(NDPMS!B$1,Raw!$B$1:$DG$1,0),0)</f>
        <v>0</v>
      </c>
      <c r="C341" s="52" t="e">
        <f t="shared" si="95"/>
        <v>#DIV/0!</v>
      </c>
      <c r="D341" s="51" t="str">
        <f>VLOOKUP($A341,Raw!$B$2:$DG$512,MATCH(NDPMS!D$1,Raw!$B$1:$DG$1,0),0)</f>
        <v>0</v>
      </c>
      <c r="E341" s="52" t="e">
        <f t="shared" si="96"/>
        <v>#DIV/0!</v>
      </c>
      <c r="F341" s="51" t="str">
        <f>VLOOKUP($A341,Raw!$B$2:$DG$512,MATCH(NDPMS!F$1,Raw!$B$1:$DG$1,0),0)</f>
        <v>0</v>
      </c>
      <c r="G341" s="52" t="e">
        <f t="shared" si="97"/>
        <v>#DIV/0!</v>
      </c>
      <c r="H341" s="51" t="str">
        <f>VLOOKUP($A341,Raw!$B$2:$DG$512,MATCH(NDPMS!H$1,Raw!$B$1:$DG$1,0),0)</f>
        <v>0</v>
      </c>
      <c r="I341" s="52" t="e">
        <f t="shared" si="98"/>
        <v>#DIV/0!</v>
      </c>
      <c r="J341" s="51" t="str">
        <f>VLOOKUP($A341,Raw!$B$2:$DG$512,MATCH(NDPMS!J$1,Raw!$B$1:$DG$1,0),0)</f>
        <v>0</v>
      </c>
      <c r="K341" s="52" t="e">
        <f t="shared" si="99"/>
        <v>#DIV/0!</v>
      </c>
      <c r="L341" s="51" t="str">
        <f>VLOOKUP($A341,Raw!$B$2:$DG$512,MATCH(NDPMS!L$1,Raw!$B$1:$DG$1,0),0)</f>
        <v>0</v>
      </c>
      <c r="M341" s="52" t="e">
        <f t="shared" si="100"/>
        <v>#DIV/0!</v>
      </c>
      <c r="N341" s="51" t="str">
        <f>VLOOKUP($A341,Raw!$B$2:$DG$512,MATCH(NDPMS!N$1,Raw!$B$1:$DG$1,0),0)</f>
        <v>0</v>
      </c>
      <c r="O341" s="13"/>
      <c r="P341" s="48" t="str">
        <f>VLOOKUP($A341,Raw!$B$2:$DG$512,MATCH(NDPMS!P$1,Raw!$B$1:$DG$1,0),0)</f>
        <v>0</v>
      </c>
      <c r="Q341" s="49" t="e">
        <f t="shared" si="101"/>
        <v>#DIV/0!</v>
      </c>
      <c r="R341" s="48" t="str">
        <f>VLOOKUP($A341,Raw!$B$2:$DG$512,MATCH(NDPMS!R$1,Raw!$B$1:$DG$1,0),0)</f>
        <v>0</v>
      </c>
      <c r="S341" s="49" t="e">
        <f t="shared" si="102"/>
        <v>#DIV/0!</v>
      </c>
      <c r="T341" s="48" t="str">
        <f>VLOOKUP($A341,Raw!$B$2:$DG$512,MATCH(NDPMS!T$1,Raw!$B$1:$DG$1,0),0)</f>
        <v>0</v>
      </c>
      <c r="U341" s="49" t="e">
        <f t="shared" si="103"/>
        <v>#DIV/0!</v>
      </c>
      <c r="V341" s="48" t="str">
        <f>VLOOKUP($A341,Raw!$B$2:$DG$512,MATCH(NDPMS!V$1,Raw!$B$1:$DG$1,0),0)</f>
        <v>0</v>
      </c>
      <c r="W341" s="50" t="e">
        <f t="shared" si="104"/>
        <v>#DIV/0!</v>
      </c>
      <c r="X341" s="48" t="str">
        <f>VLOOKUP($A341,Raw!$B$2:$DG$512,MATCH(NDPMS!X$1,Raw!$B$1:$DG$1,0),0)</f>
        <v>0</v>
      </c>
      <c r="Y341" s="49" t="e">
        <f t="shared" si="105"/>
        <v>#DIV/0!</v>
      </c>
      <c r="Z341" s="48" t="str">
        <f>VLOOKUP($A341,Raw!$B$2:$DG$512,MATCH(NDPMS!Z$1,Raw!$B$1:$DG$1,0),0)</f>
        <v>0</v>
      </c>
      <c r="AA341" s="49" t="e">
        <f t="shared" si="106"/>
        <v>#DIV/0!</v>
      </c>
      <c r="AB341" s="48" t="str">
        <f>VLOOKUP($A341,Raw!$B$2:$DG$512,MATCH(NDPMS!AB$1,Raw!$B$1:$DG$1,0),0)</f>
        <v>0</v>
      </c>
      <c r="AC341" s="13"/>
      <c r="AD341" s="47" t="e">
        <f t="shared" si="107"/>
        <v>#DIV/0!</v>
      </c>
      <c r="AE341" s="47" t="e">
        <f t="shared" si="108"/>
        <v>#DIV/0!</v>
      </c>
      <c r="AF341" s="47" t="e">
        <f t="shared" si="109"/>
        <v>#DIV/0!</v>
      </c>
      <c r="AG341" s="47" t="e">
        <f t="shared" si="110"/>
        <v>#DIV/0!</v>
      </c>
      <c r="AH341" s="47" t="e">
        <f t="shared" si="111"/>
        <v>#DIV/0!</v>
      </c>
      <c r="AI341" s="47" t="e">
        <f t="shared" si="112"/>
        <v>#DIV/0!</v>
      </c>
      <c r="AJ341" s="47" t="e">
        <f t="shared" si="113"/>
        <v>#DIV/0!</v>
      </c>
    </row>
    <row r="342" spans="1:36" x14ac:dyDescent="0.3">
      <c r="A342" s="13" t="s">
        <v>5687</v>
      </c>
      <c r="B342" s="51" t="str">
        <f>VLOOKUP($A342,Raw!$B$2:$DG$512,MATCH(NDPMS!B$1,Raw!$B$1:$DG$1,0),0)</f>
        <v>0</v>
      </c>
      <c r="C342" s="52" t="e">
        <f t="shared" si="95"/>
        <v>#DIV/0!</v>
      </c>
      <c r="D342" s="51" t="str">
        <f>VLOOKUP($A342,Raw!$B$2:$DG$512,MATCH(NDPMS!D$1,Raw!$B$1:$DG$1,0),0)</f>
        <v>0</v>
      </c>
      <c r="E342" s="52" t="e">
        <f t="shared" si="96"/>
        <v>#DIV/0!</v>
      </c>
      <c r="F342" s="51" t="str">
        <f>VLOOKUP($A342,Raw!$B$2:$DG$512,MATCH(NDPMS!F$1,Raw!$B$1:$DG$1,0),0)</f>
        <v>0</v>
      </c>
      <c r="G342" s="52" t="e">
        <f t="shared" si="97"/>
        <v>#DIV/0!</v>
      </c>
      <c r="H342" s="51" t="str">
        <f>VLOOKUP($A342,Raw!$B$2:$DG$512,MATCH(NDPMS!H$1,Raw!$B$1:$DG$1,0),0)</f>
        <v>0</v>
      </c>
      <c r="I342" s="52" t="e">
        <f t="shared" si="98"/>
        <v>#DIV/0!</v>
      </c>
      <c r="J342" s="51" t="str">
        <f>VLOOKUP($A342,Raw!$B$2:$DG$512,MATCH(NDPMS!J$1,Raw!$B$1:$DG$1,0),0)</f>
        <v>0</v>
      </c>
      <c r="K342" s="52" t="e">
        <f t="shared" si="99"/>
        <v>#DIV/0!</v>
      </c>
      <c r="L342" s="51" t="str">
        <f>VLOOKUP($A342,Raw!$B$2:$DG$512,MATCH(NDPMS!L$1,Raw!$B$1:$DG$1,0),0)</f>
        <v>0</v>
      </c>
      <c r="M342" s="52" t="e">
        <f t="shared" si="100"/>
        <v>#DIV/0!</v>
      </c>
      <c r="N342" s="51" t="str">
        <f>VLOOKUP($A342,Raw!$B$2:$DG$512,MATCH(NDPMS!N$1,Raw!$B$1:$DG$1,0),0)</f>
        <v>0</v>
      </c>
      <c r="O342" s="13"/>
      <c r="P342" s="48" t="str">
        <f>VLOOKUP($A342,Raw!$B$2:$DG$512,MATCH(NDPMS!P$1,Raw!$B$1:$DG$1,0),0)</f>
        <v>0</v>
      </c>
      <c r="Q342" s="49" t="e">
        <f t="shared" si="101"/>
        <v>#DIV/0!</v>
      </c>
      <c r="R342" s="48" t="str">
        <f>VLOOKUP($A342,Raw!$B$2:$DG$512,MATCH(NDPMS!R$1,Raw!$B$1:$DG$1,0),0)</f>
        <v>0</v>
      </c>
      <c r="S342" s="49" t="e">
        <f t="shared" si="102"/>
        <v>#DIV/0!</v>
      </c>
      <c r="T342" s="48" t="str">
        <f>VLOOKUP($A342,Raw!$B$2:$DG$512,MATCH(NDPMS!T$1,Raw!$B$1:$DG$1,0),0)</f>
        <v>0</v>
      </c>
      <c r="U342" s="49" t="e">
        <f t="shared" si="103"/>
        <v>#DIV/0!</v>
      </c>
      <c r="V342" s="48" t="str">
        <f>VLOOKUP($A342,Raw!$B$2:$DG$512,MATCH(NDPMS!V$1,Raw!$B$1:$DG$1,0),0)</f>
        <v>0</v>
      </c>
      <c r="W342" s="50" t="e">
        <f t="shared" si="104"/>
        <v>#DIV/0!</v>
      </c>
      <c r="X342" s="48" t="str">
        <f>VLOOKUP($A342,Raw!$B$2:$DG$512,MATCH(NDPMS!X$1,Raw!$B$1:$DG$1,0),0)</f>
        <v>0</v>
      </c>
      <c r="Y342" s="49" t="e">
        <f t="shared" si="105"/>
        <v>#DIV/0!</v>
      </c>
      <c r="Z342" s="48" t="str">
        <f>VLOOKUP($A342,Raw!$B$2:$DG$512,MATCH(NDPMS!Z$1,Raw!$B$1:$DG$1,0),0)</f>
        <v>0</v>
      </c>
      <c r="AA342" s="49" t="e">
        <f t="shared" si="106"/>
        <v>#DIV/0!</v>
      </c>
      <c r="AB342" s="48" t="str">
        <f>VLOOKUP($A342,Raw!$B$2:$DG$512,MATCH(NDPMS!AB$1,Raw!$B$1:$DG$1,0),0)</f>
        <v>0</v>
      </c>
      <c r="AC342" s="13"/>
      <c r="AD342" s="47" t="e">
        <f t="shared" si="107"/>
        <v>#DIV/0!</v>
      </c>
      <c r="AE342" s="47" t="e">
        <f t="shared" si="108"/>
        <v>#DIV/0!</v>
      </c>
      <c r="AF342" s="47" t="e">
        <f t="shared" si="109"/>
        <v>#DIV/0!</v>
      </c>
      <c r="AG342" s="47" t="e">
        <f t="shared" si="110"/>
        <v>#DIV/0!</v>
      </c>
      <c r="AH342" s="47" t="e">
        <f t="shared" si="111"/>
        <v>#DIV/0!</v>
      </c>
      <c r="AI342" s="47" t="e">
        <f t="shared" si="112"/>
        <v>#DIV/0!</v>
      </c>
      <c r="AJ342" s="47" t="e">
        <f t="shared" si="113"/>
        <v>#DIV/0!</v>
      </c>
    </row>
    <row r="343" spans="1:36" x14ac:dyDescent="0.3">
      <c r="A343" s="13" t="s">
        <v>5701</v>
      </c>
      <c r="B343" s="51" t="str">
        <f>VLOOKUP($A343,Raw!$B$2:$DG$512,MATCH(NDPMS!B$1,Raw!$B$1:$DG$1,0),0)</f>
        <v>0</v>
      </c>
      <c r="C343" s="52" t="e">
        <f t="shared" si="95"/>
        <v>#DIV/0!</v>
      </c>
      <c r="D343" s="51" t="str">
        <f>VLOOKUP($A343,Raw!$B$2:$DG$512,MATCH(NDPMS!D$1,Raw!$B$1:$DG$1,0),0)</f>
        <v>0</v>
      </c>
      <c r="E343" s="52" t="e">
        <f t="shared" si="96"/>
        <v>#DIV/0!</v>
      </c>
      <c r="F343" s="51" t="str">
        <f>VLOOKUP($A343,Raw!$B$2:$DG$512,MATCH(NDPMS!F$1,Raw!$B$1:$DG$1,0),0)</f>
        <v>0</v>
      </c>
      <c r="G343" s="52" t="e">
        <f t="shared" si="97"/>
        <v>#DIV/0!</v>
      </c>
      <c r="H343" s="51" t="str">
        <f>VLOOKUP($A343,Raw!$B$2:$DG$512,MATCH(NDPMS!H$1,Raw!$B$1:$DG$1,0),0)</f>
        <v>0</v>
      </c>
      <c r="I343" s="52" t="e">
        <f t="shared" si="98"/>
        <v>#DIV/0!</v>
      </c>
      <c r="J343" s="51" t="str">
        <f>VLOOKUP($A343,Raw!$B$2:$DG$512,MATCH(NDPMS!J$1,Raw!$B$1:$DG$1,0),0)</f>
        <v>0</v>
      </c>
      <c r="K343" s="52" t="e">
        <f t="shared" si="99"/>
        <v>#DIV/0!</v>
      </c>
      <c r="L343" s="51" t="str">
        <f>VLOOKUP($A343,Raw!$B$2:$DG$512,MATCH(NDPMS!L$1,Raw!$B$1:$DG$1,0),0)</f>
        <v>0</v>
      </c>
      <c r="M343" s="52" t="e">
        <f t="shared" si="100"/>
        <v>#DIV/0!</v>
      </c>
      <c r="N343" s="51" t="str">
        <f>VLOOKUP($A343,Raw!$B$2:$DG$512,MATCH(NDPMS!N$1,Raw!$B$1:$DG$1,0),0)</f>
        <v>0</v>
      </c>
      <c r="O343" s="13"/>
      <c r="P343" s="48" t="str">
        <f>VLOOKUP($A343,Raw!$B$2:$DG$512,MATCH(NDPMS!P$1,Raw!$B$1:$DG$1,0),0)</f>
        <v>0</v>
      </c>
      <c r="Q343" s="49" t="e">
        <f t="shared" si="101"/>
        <v>#DIV/0!</v>
      </c>
      <c r="R343" s="48" t="str">
        <f>VLOOKUP($A343,Raw!$B$2:$DG$512,MATCH(NDPMS!R$1,Raw!$B$1:$DG$1,0),0)</f>
        <v>0</v>
      </c>
      <c r="S343" s="49" t="e">
        <f t="shared" si="102"/>
        <v>#DIV/0!</v>
      </c>
      <c r="T343" s="48" t="str">
        <f>VLOOKUP($A343,Raw!$B$2:$DG$512,MATCH(NDPMS!T$1,Raw!$B$1:$DG$1,0),0)</f>
        <v>0</v>
      </c>
      <c r="U343" s="49" t="e">
        <f t="shared" si="103"/>
        <v>#DIV/0!</v>
      </c>
      <c r="V343" s="48" t="str">
        <f>VLOOKUP($A343,Raw!$B$2:$DG$512,MATCH(NDPMS!V$1,Raw!$B$1:$DG$1,0),0)</f>
        <v>0</v>
      </c>
      <c r="W343" s="50" t="e">
        <f t="shared" si="104"/>
        <v>#DIV/0!</v>
      </c>
      <c r="X343" s="48" t="str">
        <f>VLOOKUP($A343,Raw!$B$2:$DG$512,MATCH(NDPMS!X$1,Raw!$B$1:$DG$1,0),0)</f>
        <v>0</v>
      </c>
      <c r="Y343" s="49" t="e">
        <f t="shared" si="105"/>
        <v>#DIV/0!</v>
      </c>
      <c r="Z343" s="48" t="str">
        <f>VLOOKUP($A343,Raw!$B$2:$DG$512,MATCH(NDPMS!Z$1,Raw!$B$1:$DG$1,0),0)</f>
        <v>0</v>
      </c>
      <c r="AA343" s="49" t="e">
        <f t="shared" si="106"/>
        <v>#DIV/0!</v>
      </c>
      <c r="AB343" s="48" t="str">
        <f>VLOOKUP($A343,Raw!$B$2:$DG$512,MATCH(NDPMS!AB$1,Raw!$B$1:$DG$1,0),0)</f>
        <v>0</v>
      </c>
      <c r="AC343" s="13"/>
      <c r="AD343" s="47" t="e">
        <f t="shared" si="107"/>
        <v>#DIV/0!</v>
      </c>
      <c r="AE343" s="47" t="e">
        <f t="shared" si="108"/>
        <v>#DIV/0!</v>
      </c>
      <c r="AF343" s="47" t="e">
        <f t="shared" si="109"/>
        <v>#DIV/0!</v>
      </c>
      <c r="AG343" s="47" t="e">
        <f t="shared" si="110"/>
        <v>#DIV/0!</v>
      </c>
      <c r="AH343" s="47" t="e">
        <f t="shared" si="111"/>
        <v>#DIV/0!</v>
      </c>
      <c r="AI343" s="47" t="e">
        <f t="shared" si="112"/>
        <v>#DIV/0!</v>
      </c>
      <c r="AJ343" s="47" t="e">
        <f t="shared" si="113"/>
        <v>#DIV/0!</v>
      </c>
    </row>
    <row r="344" spans="1:36" x14ac:dyDescent="0.3">
      <c r="A344" s="13" t="s">
        <v>5718</v>
      </c>
      <c r="B344" s="51" t="str">
        <f>VLOOKUP($A344,Raw!$B$2:$DG$512,MATCH(NDPMS!B$1,Raw!$B$1:$DG$1,0),0)</f>
        <v>0</v>
      </c>
      <c r="C344" s="52">
        <f t="shared" si="95"/>
        <v>0</v>
      </c>
      <c r="D344" s="51" t="str">
        <f>VLOOKUP($A344,Raw!$B$2:$DG$512,MATCH(NDPMS!D$1,Raw!$B$1:$DG$1,0),0)</f>
        <v>16</v>
      </c>
      <c r="E344" s="52">
        <f t="shared" si="96"/>
        <v>6.4777327935222673E-2</v>
      </c>
      <c r="F344" s="51" t="str">
        <f>VLOOKUP($A344,Raw!$B$2:$DG$512,MATCH(NDPMS!F$1,Raw!$B$1:$DG$1,0),0)</f>
        <v>221</v>
      </c>
      <c r="G344" s="52">
        <f t="shared" si="97"/>
        <v>0.89473684210526316</v>
      </c>
      <c r="H344" s="51" t="str">
        <f>VLOOKUP($A344,Raw!$B$2:$DG$512,MATCH(NDPMS!H$1,Raw!$B$1:$DG$1,0),0)</f>
        <v>10</v>
      </c>
      <c r="I344" s="52">
        <f t="shared" si="98"/>
        <v>4.048582995951417E-2</v>
      </c>
      <c r="J344" s="51" t="str">
        <f>VLOOKUP($A344,Raw!$B$2:$DG$512,MATCH(NDPMS!J$1,Raw!$B$1:$DG$1,0),0)</f>
        <v>0</v>
      </c>
      <c r="K344" s="52">
        <f t="shared" si="99"/>
        <v>0</v>
      </c>
      <c r="L344" s="51" t="str">
        <f>VLOOKUP($A344,Raw!$B$2:$DG$512,MATCH(NDPMS!L$1,Raw!$B$1:$DG$1,0),0)</f>
        <v>0</v>
      </c>
      <c r="M344" s="52">
        <f t="shared" si="100"/>
        <v>0</v>
      </c>
      <c r="N344" s="51" t="str">
        <f>VLOOKUP($A344,Raw!$B$2:$DG$512,MATCH(NDPMS!N$1,Raw!$B$1:$DG$1,0),0)</f>
        <v>247</v>
      </c>
      <c r="O344" s="13"/>
      <c r="P344" s="48" t="str">
        <f>VLOOKUP($A344,Raw!$B$2:$DG$512,MATCH(NDPMS!P$1,Raw!$B$1:$DG$1,0),0)</f>
        <v>0</v>
      </c>
      <c r="Q344" s="49">
        <f t="shared" si="101"/>
        <v>0</v>
      </c>
      <c r="R344" s="48" t="str">
        <f>VLOOKUP($A344,Raw!$B$2:$DG$512,MATCH(NDPMS!R$1,Raw!$B$1:$DG$1,0),0)</f>
        <v>160.7</v>
      </c>
      <c r="S344" s="49">
        <f t="shared" si="102"/>
        <v>0.12784407319013524</v>
      </c>
      <c r="T344" s="48" t="str">
        <f>VLOOKUP($A344,Raw!$B$2:$DG$512,MATCH(NDPMS!T$1,Raw!$B$1:$DG$1,0),0)</f>
        <v>1026.84</v>
      </c>
      <c r="U344" s="49">
        <f t="shared" si="103"/>
        <v>0.81689737470167056</v>
      </c>
      <c r="V344" s="48" t="str">
        <f>VLOOKUP($A344,Raw!$B$2:$DG$512,MATCH(NDPMS!V$1,Raw!$B$1:$DG$1,0),0)</f>
        <v>69.46</v>
      </c>
      <c r="W344" s="50">
        <f t="shared" si="104"/>
        <v>5.5258552108194109E-2</v>
      </c>
      <c r="X344" s="48" t="str">
        <f>VLOOKUP($A344,Raw!$B$2:$DG$512,MATCH(NDPMS!X$1,Raw!$B$1:$DG$1,0),0)</f>
        <v>0</v>
      </c>
      <c r="Y344" s="49">
        <f t="shared" si="105"/>
        <v>0</v>
      </c>
      <c r="Z344" s="48" t="str">
        <f>VLOOKUP($A344,Raw!$B$2:$DG$512,MATCH(NDPMS!Z$1,Raw!$B$1:$DG$1,0),0)</f>
        <v>0</v>
      </c>
      <c r="AA344" s="49">
        <f t="shared" si="106"/>
        <v>0</v>
      </c>
      <c r="AB344" s="48" t="str">
        <f>VLOOKUP($A344,Raw!$B$2:$DG$512,MATCH(NDPMS!AB$1,Raw!$B$1:$DG$1,0),0)</f>
        <v>1257</v>
      </c>
      <c r="AC344" s="13"/>
      <c r="AD344" s="47" t="e">
        <f t="shared" si="107"/>
        <v>#DIV/0!</v>
      </c>
      <c r="AE344" s="47">
        <f t="shared" si="108"/>
        <v>10.043749999999999</v>
      </c>
      <c r="AF344" s="47">
        <f t="shared" si="109"/>
        <v>4.6463348416289589</v>
      </c>
      <c r="AG344" s="47">
        <f t="shared" si="110"/>
        <v>6.9459999999999997</v>
      </c>
      <c r="AH344" s="47" t="e">
        <f t="shared" si="111"/>
        <v>#DIV/0!</v>
      </c>
      <c r="AI344" s="47" t="e">
        <f t="shared" si="112"/>
        <v>#DIV/0!</v>
      </c>
      <c r="AJ344" s="47">
        <f t="shared" si="113"/>
        <v>5.0890688259109309</v>
      </c>
    </row>
    <row r="345" spans="1:36" x14ac:dyDescent="0.3">
      <c r="A345" s="13" t="s">
        <v>5757</v>
      </c>
      <c r="B345" s="51" t="str">
        <f>VLOOKUP($A345,Raw!$B$2:$DG$512,MATCH(NDPMS!B$1,Raw!$B$1:$DG$1,0),0)</f>
        <v>0</v>
      </c>
      <c r="C345" s="52" t="e">
        <f t="shared" si="95"/>
        <v>#DIV/0!</v>
      </c>
      <c r="D345" s="51" t="str">
        <f>VLOOKUP($A345,Raw!$B$2:$DG$512,MATCH(NDPMS!D$1,Raw!$B$1:$DG$1,0),0)</f>
        <v>0</v>
      </c>
      <c r="E345" s="52" t="e">
        <f t="shared" si="96"/>
        <v>#DIV/0!</v>
      </c>
      <c r="F345" s="51" t="str">
        <f>VLOOKUP($A345,Raw!$B$2:$DG$512,MATCH(NDPMS!F$1,Raw!$B$1:$DG$1,0),0)</f>
        <v>0</v>
      </c>
      <c r="G345" s="52" t="e">
        <f t="shared" si="97"/>
        <v>#DIV/0!</v>
      </c>
      <c r="H345" s="51" t="str">
        <f>VLOOKUP($A345,Raw!$B$2:$DG$512,MATCH(NDPMS!H$1,Raw!$B$1:$DG$1,0),0)</f>
        <v>0</v>
      </c>
      <c r="I345" s="52" t="e">
        <f t="shared" si="98"/>
        <v>#DIV/0!</v>
      </c>
      <c r="J345" s="51" t="str">
        <f>VLOOKUP($A345,Raw!$B$2:$DG$512,MATCH(NDPMS!J$1,Raw!$B$1:$DG$1,0),0)</f>
        <v>0</v>
      </c>
      <c r="K345" s="52" t="e">
        <f t="shared" si="99"/>
        <v>#DIV/0!</v>
      </c>
      <c r="L345" s="51" t="str">
        <f>VLOOKUP($A345,Raw!$B$2:$DG$512,MATCH(NDPMS!L$1,Raw!$B$1:$DG$1,0),0)</f>
        <v>0</v>
      </c>
      <c r="M345" s="52" t="e">
        <f t="shared" si="100"/>
        <v>#DIV/0!</v>
      </c>
      <c r="N345" s="51" t="str">
        <f>VLOOKUP($A345,Raw!$B$2:$DG$512,MATCH(NDPMS!N$1,Raw!$B$1:$DG$1,0),0)</f>
        <v>0</v>
      </c>
      <c r="O345" s="13"/>
      <c r="P345" s="48" t="str">
        <f>VLOOKUP($A345,Raw!$B$2:$DG$512,MATCH(NDPMS!P$1,Raw!$B$1:$DG$1,0),0)</f>
        <v>0</v>
      </c>
      <c r="Q345" s="49" t="e">
        <f t="shared" si="101"/>
        <v>#DIV/0!</v>
      </c>
      <c r="R345" s="48" t="str">
        <f>VLOOKUP($A345,Raw!$B$2:$DG$512,MATCH(NDPMS!R$1,Raw!$B$1:$DG$1,0),0)</f>
        <v>0</v>
      </c>
      <c r="S345" s="49" t="e">
        <f t="shared" si="102"/>
        <v>#DIV/0!</v>
      </c>
      <c r="T345" s="48" t="str">
        <f>VLOOKUP($A345,Raw!$B$2:$DG$512,MATCH(NDPMS!T$1,Raw!$B$1:$DG$1,0),0)</f>
        <v>0</v>
      </c>
      <c r="U345" s="49" t="e">
        <f t="shared" si="103"/>
        <v>#DIV/0!</v>
      </c>
      <c r="V345" s="48" t="str">
        <f>VLOOKUP($A345,Raw!$B$2:$DG$512,MATCH(NDPMS!V$1,Raw!$B$1:$DG$1,0),0)</f>
        <v>0</v>
      </c>
      <c r="W345" s="50" t="e">
        <f t="shared" si="104"/>
        <v>#DIV/0!</v>
      </c>
      <c r="X345" s="48" t="str">
        <f>VLOOKUP($A345,Raw!$B$2:$DG$512,MATCH(NDPMS!X$1,Raw!$B$1:$DG$1,0),0)</f>
        <v>0</v>
      </c>
      <c r="Y345" s="49" t="e">
        <f t="shared" si="105"/>
        <v>#DIV/0!</v>
      </c>
      <c r="Z345" s="48" t="str">
        <f>VLOOKUP($A345,Raw!$B$2:$DG$512,MATCH(NDPMS!Z$1,Raw!$B$1:$DG$1,0),0)</f>
        <v>0</v>
      </c>
      <c r="AA345" s="49" t="e">
        <f t="shared" si="106"/>
        <v>#DIV/0!</v>
      </c>
      <c r="AB345" s="48" t="str">
        <f>VLOOKUP($A345,Raw!$B$2:$DG$512,MATCH(NDPMS!AB$1,Raw!$B$1:$DG$1,0),0)</f>
        <v>0</v>
      </c>
      <c r="AC345" s="13"/>
      <c r="AD345" s="47" t="e">
        <f t="shared" si="107"/>
        <v>#DIV/0!</v>
      </c>
      <c r="AE345" s="47" t="e">
        <f t="shared" si="108"/>
        <v>#DIV/0!</v>
      </c>
      <c r="AF345" s="47" t="e">
        <f t="shared" si="109"/>
        <v>#DIV/0!</v>
      </c>
      <c r="AG345" s="47" t="e">
        <f t="shared" si="110"/>
        <v>#DIV/0!</v>
      </c>
      <c r="AH345" s="47" t="e">
        <f t="shared" si="111"/>
        <v>#DIV/0!</v>
      </c>
      <c r="AI345" s="47" t="e">
        <f t="shared" si="112"/>
        <v>#DIV/0!</v>
      </c>
      <c r="AJ345" s="47" t="e">
        <f t="shared" si="113"/>
        <v>#DIV/0!</v>
      </c>
    </row>
    <row r="346" spans="1:36" x14ac:dyDescent="0.3">
      <c r="A346" s="13" t="s">
        <v>5764</v>
      </c>
      <c r="B346" s="51" t="str">
        <f>VLOOKUP($A346,Raw!$B$2:$DG$512,MATCH(NDPMS!B$1,Raw!$B$1:$DG$1,0),0)</f>
        <v>0</v>
      </c>
      <c r="C346" s="52" t="e">
        <f t="shared" si="95"/>
        <v>#DIV/0!</v>
      </c>
      <c r="D346" s="51" t="str">
        <f>VLOOKUP($A346,Raw!$B$2:$DG$512,MATCH(NDPMS!D$1,Raw!$B$1:$DG$1,0),0)</f>
        <v>0</v>
      </c>
      <c r="E346" s="52" t="e">
        <f t="shared" si="96"/>
        <v>#DIV/0!</v>
      </c>
      <c r="F346" s="51" t="str">
        <f>VLOOKUP($A346,Raw!$B$2:$DG$512,MATCH(NDPMS!F$1,Raw!$B$1:$DG$1,0),0)</f>
        <v>0</v>
      </c>
      <c r="G346" s="52" t="e">
        <f t="shared" si="97"/>
        <v>#DIV/0!</v>
      </c>
      <c r="H346" s="51" t="str">
        <f>VLOOKUP($A346,Raw!$B$2:$DG$512,MATCH(NDPMS!H$1,Raw!$B$1:$DG$1,0),0)</f>
        <v>0</v>
      </c>
      <c r="I346" s="52" t="e">
        <f t="shared" si="98"/>
        <v>#DIV/0!</v>
      </c>
      <c r="J346" s="51" t="str">
        <f>VLOOKUP($A346,Raw!$B$2:$DG$512,MATCH(NDPMS!J$1,Raw!$B$1:$DG$1,0),0)</f>
        <v>0</v>
      </c>
      <c r="K346" s="52" t="e">
        <f t="shared" si="99"/>
        <v>#DIV/0!</v>
      </c>
      <c r="L346" s="51" t="str">
        <f>VLOOKUP($A346,Raw!$B$2:$DG$512,MATCH(NDPMS!L$1,Raw!$B$1:$DG$1,0),0)</f>
        <v>0</v>
      </c>
      <c r="M346" s="52" t="e">
        <f t="shared" si="100"/>
        <v>#DIV/0!</v>
      </c>
      <c r="N346" s="51" t="str">
        <f>VLOOKUP($A346,Raw!$B$2:$DG$512,MATCH(NDPMS!N$1,Raw!$B$1:$DG$1,0),0)</f>
        <v>0</v>
      </c>
      <c r="O346" s="13"/>
      <c r="P346" s="48" t="str">
        <f>VLOOKUP($A346,Raw!$B$2:$DG$512,MATCH(NDPMS!P$1,Raw!$B$1:$DG$1,0),0)</f>
        <v>0</v>
      </c>
      <c r="Q346" s="49" t="e">
        <f t="shared" si="101"/>
        <v>#DIV/0!</v>
      </c>
      <c r="R346" s="48" t="str">
        <f>VLOOKUP($A346,Raw!$B$2:$DG$512,MATCH(NDPMS!R$1,Raw!$B$1:$DG$1,0),0)</f>
        <v>0</v>
      </c>
      <c r="S346" s="49" t="e">
        <f t="shared" si="102"/>
        <v>#DIV/0!</v>
      </c>
      <c r="T346" s="48" t="str">
        <f>VLOOKUP($A346,Raw!$B$2:$DG$512,MATCH(NDPMS!T$1,Raw!$B$1:$DG$1,0),0)</f>
        <v>0</v>
      </c>
      <c r="U346" s="49" t="e">
        <f t="shared" si="103"/>
        <v>#DIV/0!</v>
      </c>
      <c r="V346" s="48" t="str">
        <f>VLOOKUP($A346,Raw!$B$2:$DG$512,MATCH(NDPMS!V$1,Raw!$B$1:$DG$1,0),0)</f>
        <v>0</v>
      </c>
      <c r="W346" s="50" t="e">
        <f t="shared" si="104"/>
        <v>#DIV/0!</v>
      </c>
      <c r="X346" s="48" t="str">
        <f>VLOOKUP($A346,Raw!$B$2:$DG$512,MATCH(NDPMS!X$1,Raw!$B$1:$DG$1,0),0)</f>
        <v>0</v>
      </c>
      <c r="Y346" s="49" t="e">
        <f t="shared" si="105"/>
        <v>#DIV/0!</v>
      </c>
      <c r="Z346" s="48" t="str">
        <f>VLOOKUP($A346,Raw!$B$2:$DG$512,MATCH(NDPMS!Z$1,Raw!$B$1:$DG$1,0),0)</f>
        <v>0</v>
      </c>
      <c r="AA346" s="49" t="e">
        <f t="shared" si="106"/>
        <v>#DIV/0!</v>
      </c>
      <c r="AB346" s="48" t="str">
        <f>VLOOKUP($A346,Raw!$B$2:$DG$512,MATCH(NDPMS!AB$1,Raw!$B$1:$DG$1,0),0)</f>
        <v>0</v>
      </c>
      <c r="AC346" s="13"/>
      <c r="AD346" s="47" t="e">
        <f t="shared" si="107"/>
        <v>#DIV/0!</v>
      </c>
      <c r="AE346" s="47" t="e">
        <f t="shared" si="108"/>
        <v>#DIV/0!</v>
      </c>
      <c r="AF346" s="47" t="e">
        <f t="shared" si="109"/>
        <v>#DIV/0!</v>
      </c>
      <c r="AG346" s="47" t="e">
        <f t="shared" si="110"/>
        <v>#DIV/0!</v>
      </c>
      <c r="AH346" s="47" t="e">
        <f t="shared" si="111"/>
        <v>#DIV/0!</v>
      </c>
      <c r="AI346" s="47" t="e">
        <f t="shared" si="112"/>
        <v>#DIV/0!</v>
      </c>
      <c r="AJ346" s="47" t="e">
        <f t="shared" si="113"/>
        <v>#DIV/0!</v>
      </c>
    </row>
    <row r="347" spans="1:36" x14ac:dyDescent="0.3">
      <c r="A347" s="13" t="s">
        <v>5784</v>
      </c>
      <c r="B347" s="51" t="str">
        <f>VLOOKUP($A347,Raw!$B$2:$DG$512,MATCH(NDPMS!B$1,Raw!$B$1:$DG$1,0),0)</f>
        <v>0</v>
      </c>
      <c r="C347" s="52" t="e">
        <f t="shared" si="95"/>
        <v>#DIV/0!</v>
      </c>
      <c r="D347" s="51" t="str">
        <f>VLOOKUP($A347,Raw!$B$2:$DG$512,MATCH(NDPMS!D$1,Raw!$B$1:$DG$1,0),0)</f>
        <v>0</v>
      </c>
      <c r="E347" s="52" t="e">
        <f t="shared" si="96"/>
        <v>#DIV/0!</v>
      </c>
      <c r="F347" s="51" t="str">
        <f>VLOOKUP($A347,Raw!$B$2:$DG$512,MATCH(NDPMS!F$1,Raw!$B$1:$DG$1,0),0)</f>
        <v>0</v>
      </c>
      <c r="G347" s="52" t="e">
        <f t="shared" si="97"/>
        <v>#DIV/0!</v>
      </c>
      <c r="H347" s="51" t="str">
        <f>VLOOKUP($A347,Raw!$B$2:$DG$512,MATCH(NDPMS!H$1,Raw!$B$1:$DG$1,0),0)</f>
        <v>0</v>
      </c>
      <c r="I347" s="52" t="e">
        <f t="shared" si="98"/>
        <v>#DIV/0!</v>
      </c>
      <c r="J347" s="51" t="str">
        <f>VLOOKUP($A347,Raw!$B$2:$DG$512,MATCH(NDPMS!J$1,Raw!$B$1:$DG$1,0),0)</f>
        <v>0</v>
      </c>
      <c r="K347" s="52" t="e">
        <f t="shared" si="99"/>
        <v>#DIV/0!</v>
      </c>
      <c r="L347" s="51" t="str">
        <f>VLOOKUP($A347,Raw!$B$2:$DG$512,MATCH(NDPMS!L$1,Raw!$B$1:$DG$1,0),0)</f>
        <v>0</v>
      </c>
      <c r="M347" s="52" t="e">
        <f t="shared" si="100"/>
        <v>#DIV/0!</v>
      </c>
      <c r="N347" s="51" t="str">
        <f>VLOOKUP($A347,Raw!$B$2:$DG$512,MATCH(NDPMS!N$1,Raw!$B$1:$DG$1,0),0)</f>
        <v>0</v>
      </c>
      <c r="O347" s="13"/>
      <c r="P347" s="48" t="str">
        <f>VLOOKUP($A347,Raw!$B$2:$DG$512,MATCH(NDPMS!P$1,Raw!$B$1:$DG$1,0),0)</f>
        <v>0</v>
      </c>
      <c r="Q347" s="49" t="e">
        <f t="shared" si="101"/>
        <v>#DIV/0!</v>
      </c>
      <c r="R347" s="48" t="str">
        <f>VLOOKUP($A347,Raw!$B$2:$DG$512,MATCH(NDPMS!R$1,Raw!$B$1:$DG$1,0),0)</f>
        <v>0</v>
      </c>
      <c r="S347" s="49" t="e">
        <f t="shared" si="102"/>
        <v>#DIV/0!</v>
      </c>
      <c r="T347" s="48" t="str">
        <f>VLOOKUP($A347,Raw!$B$2:$DG$512,MATCH(NDPMS!T$1,Raw!$B$1:$DG$1,0),0)</f>
        <v>0</v>
      </c>
      <c r="U347" s="49" t="e">
        <f t="shared" si="103"/>
        <v>#DIV/0!</v>
      </c>
      <c r="V347" s="48" t="str">
        <f>VLOOKUP($A347,Raw!$B$2:$DG$512,MATCH(NDPMS!V$1,Raw!$B$1:$DG$1,0),0)</f>
        <v>0</v>
      </c>
      <c r="W347" s="50" t="e">
        <f t="shared" si="104"/>
        <v>#DIV/0!</v>
      </c>
      <c r="X347" s="48" t="str">
        <f>VLOOKUP($A347,Raw!$B$2:$DG$512,MATCH(NDPMS!X$1,Raw!$B$1:$DG$1,0),0)</f>
        <v>0</v>
      </c>
      <c r="Y347" s="49" t="e">
        <f t="shared" si="105"/>
        <v>#DIV/0!</v>
      </c>
      <c r="Z347" s="48" t="str">
        <f>VLOOKUP($A347,Raw!$B$2:$DG$512,MATCH(NDPMS!Z$1,Raw!$B$1:$DG$1,0),0)</f>
        <v>0</v>
      </c>
      <c r="AA347" s="49" t="e">
        <f t="shared" si="106"/>
        <v>#DIV/0!</v>
      </c>
      <c r="AB347" s="48" t="str">
        <f>VLOOKUP($A347,Raw!$B$2:$DG$512,MATCH(NDPMS!AB$1,Raw!$B$1:$DG$1,0),0)</f>
        <v>0</v>
      </c>
      <c r="AC347" s="13"/>
      <c r="AD347" s="47" t="e">
        <f t="shared" si="107"/>
        <v>#DIV/0!</v>
      </c>
      <c r="AE347" s="47" t="e">
        <f t="shared" si="108"/>
        <v>#DIV/0!</v>
      </c>
      <c r="AF347" s="47" t="e">
        <f t="shared" si="109"/>
        <v>#DIV/0!</v>
      </c>
      <c r="AG347" s="47" t="e">
        <f t="shared" si="110"/>
        <v>#DIV/0!</v>
      </c>
      <c r="AH347" s="47" t="e">
        <f t="shared" si="111"/>
        <v>#DIV/0!</v>
      </c>
      <c r="AI347" s="47" t="e">
        <f t="shared" si="112"/>
        <v>#DIV/0!</v>
      </c>
      <c r="AJ347" s="47" t="e">
        <f t="shared" si="113"/>
        <v>#DIV/0!</v>
      </c>
    </row>
    <row r="348" spans="1:36" x14ac:dyDescent="0.3">
      <c r="A348" s="13" t="s">
        <v>5797</v>
      </c>
      <c r="B348" s="51" t="str">
        <f>VLOOKUP($A348,Raw!$B$2:$DG$512,MATCH(NDPMS!B$1,Raw!$B$1:$DG$1,0),0)</f>
        <v>0</v>
      </c>
      <c r="C348" s="52">
        <f t="shared" si="95"/>
        <v>0</v>
      </c>
      <c r="D348" s="51" t="str">
        <f>VLOOKUP($A348,Raw!$B$2:$DG$512,MATCH(NDPMS!D$1,Raw!$B$1:$DG$1,0),0)</f>
        <v>1</v>
      </c>
      <c r="E348" s="52">
        <f t="shared" si="96"/>
        <v>5.2910052910052907E-3</v>
      </c>
      <c r="F348" s="51" t="str">
        <f>VLOOKUP($A348,Raw!$B$2:$DG$512,MATCH(NDPMS!F$1,Raw!$B$1:$DG$1,0),0)</f>
        <v>188</v>
      </c>
      <c r="G348" s="52">
        <f t="shared" si="97"/>
        <v>0.99470899470899465</v>
      </c>
      <c r="H348" s="51" t="str">
        <f>VLOOKUP($A348,Raw!$B$2:$DG$512,MATCH(NDPMS!H$1,Raw!$B$1:$DG$1,0),0)</f>
        <v>0</v>
      </c>
      <c r="I348" s="52">
        <f t="shared" si="98"/>
        <v>0</v>
      </c>
      <c r="J348" s="51" t="str">
        <f>VLOOKUP($A348,Raw!$B$2:$DG$512,MATCH(NDPMS!J$1,Raw!$B$1:$DG$1,0),0)</f>
        <v>0</v>
      </c>
      <c r="K348" s="52">
        <f t="shared" si="99"/>
        <v>0</v>
      </c>
      <c r="L348" s="51" t="str">
        <f>VLOOKUP($A348,Raw!$B$2:$DG$512,MATCH(NDPMS!L$1,Raw!$B$1:$DG$1,0),0)</f>
        <v>0</v>
      </c>
      <c r="M348" s="52">
        <f t="shared" si="100"/>
        <v>0</v>
      </c>
      <c r="N348" s="51" t="str">
        <f>VLOOKUP($A348,Raw!$B$2:$DG$512,MATCH(NDPMS!N$1,Raw!$B$1:$DG$1,0),0)</f>
        <v>189</v>
      </c>
      <c r="O348" s="13"/>
      <c r="P348" s="48" t="str">
        <f>VLOOKUP($A348,Raw!$B$2:$DG$512,MATCH(NDPMS!P$1,Raw!$B$1:$DG$1,0),0)</f>
        <v>0</v>
      </c>
      <c r="Q348" s="49">
        <f t="shared" si="101"/>
        <v>0</v>
      </c>
      <c r="R348" s="48" t="str">
        <f>VLOOKUP($A348,Raw!$B$2:$DG$512,MATCH(NDPMS!R$1,Raw!$B$1:$DG$1,0),0)</f>
        <v>23.78793</v>
      </c>
      <c r="S348" s="49">
        <f t="shared" si="102"/>
        <v>6.5960766815303426E-2</v>
      </c>
      <c r="T348" s="48" t="str">
        <f>VLOOKUP($A348,Raw!$B$2:$DG$512,MATCH(NDPMS!T$1,Raw!$B$1:$DG$1,0),0)</f>
        <v>336.84963</v>
      </c>
      <c r="U348" s="49">
        <f t="shared" si="103"/>
        <v>0.9340392331846965</v>
      </c>
      <c r="V348" s="48" t="str">
        <f>VLOOKUP($A348,Raw!$B$2:$DG$512,MATCH(NDPMS!V$1,Raw!$B$1:$DG$1,0),0)</f>
        <v>0</v>
      </c>
      <c r="W348" s="50">
        <f t="shared" si="104"/>
        <v>0</v>
      </c>
      <c r="X348" s="48" t="str">
        <f>VLOOKUP($A348,Raw!$B$2:$DG$512,MATCH(NDPMS!X$1,Raw!$B$1:$DG$1,0),0)</f>
        <v>0</v>
      </c>
      <c r="Y348" s="49">
        <f t="shared" si="105"/>
        <v>0</v>
      </c>
      <c r="Z348" s="48" t="str">
        <f>VLOOKUP($A348,Raw!$B$2:$DG$512,MATCH(NDPMS!Z$1,Raw!$B$1:$DG$1,0),0)</f>
        <v>0</v>
      </c>
      <c r="AA348" s="49">
        <f t="shared" si="106"/>
        <v>0</v>
      </c>
      <c r="AB348" s="48" t="str">
        <f>VLOOKUP($A348,Raw!$B$2:$DG$512,MATCH(NDPMS!AB$1,Raw!$B$1:$DG$1,0),0)</f>
        <v>360.63756</v>
      </c>
      <c r="AC348" s="13"/>
      <c r="AD348" s="47" t="e">
        <f t="shared" si="107"/>
        <v>#DIV/0!</v>
      </c>
      <c r="AE348" s="47">
        <f t="shared" si="108"/>
        <v>23.787929999999999</v>
      </c>
      <c r="AF348" s="47">
        <f t="shared" si="109"/>
        <v>1.7917533510638297</v>
      </c>
      <c r="AG348" s="47" t="e">
        <f t="shared" si="110"/>
        <v>#DIV/0!</v>
      </c>
      <c r="AH348" s="47" t="e">
        <f t="shared" si="111"/>
        <v>#DIV/0!</v>
      </c>
      <c r="AI348" s="47" t="e">
        <f t="shared" si="112"/>
        <v>#DIV/0!</v>
      </c>
      <c r="AJ348" s="47">
        <f t="shared" si="113"/>
        <v>1.9081352380952381</v>
      </c>
    </row>
    <row r="349" spans="1:36" x14ac:dyDescent="0.3">
      <c r="A349" s="13" t="s">
        <v>5814</v>
      </c>
      <c r="B349" s="51" t="str">
        <f>VLOOKUP($A349,Raw!$B$2:$DG$512,MATCH(NDPMS!B$1,Raw!$B$1:$DG$1,0),0)</f>
        <v>0</v>
      </c>
      <c r="C349" s="52" t="e">
        <f t="shared" si="95"/>
        <v>#DIV/0!</v>
      </c>
      <c r="D349" s="51" t="str">
        <f>VLOOKUP($A349,Raw!$B$2:$DG$512,MATCH(NDPMS!D$1,Raw!$B$1:$DG$1,0),0)</f>
        <v>0</v>
      </c>
      <c r="E349" s="52" t="e">
        <f t="shared" si="96"/>
        <v>#DIV/0!</v>
      </c>
      <c r="F349" s="51" t="str">
        <f>VLOOKUP($A349,Raw!$B$2:$DG$512,MATCH(NDPMS!F$1,Raw!$B$1:$DG$1,0),0)</f>
        <v>0</v>
      </c>
      <c r="G349" s="52" t="e">
        <f t="shared" si="97"/>
        <v>#DIV/0!</v>
      </c>
      <c r="H349" s="51" t="str">
        <f>VLOOKUP($A349,Raw!$B$2:$DG$512,MATCH(NDPMS!H$1,Raw!$B$1:$DG$1,0),0)</f>
        <v>0</v>
      </c>
      <c r="I349" s="52" t="e">
        <f t="shared" si="98"/>
        <v>#DIV/0!</v>
      </c>
      <c r="J349" s="51" t="str">
        <f>VLOOKUP($A349,Raw!$B$2:$DG$512,MATCH(NDPMS!J$1,Raw!$B$1:$DG$1,0),0)</f>
        <v>0</v>
      </c>
      <c r="K349" s="52" t="e">
        <f t="shared" si="99"/>
        <v>#DIV/0!</v>
      </c>
      <c r="L349" s="51" t="str">
        <f>VLOOKUP($A349,Raw!$B$2:$DG$512,MATCH(NDPMS!L$1,Raw!$B$1:$DG$1,0),0)</f>
        <v>0</v>
      </c>
      <c r="M349" s="52" t="e">
        <f t="shared" si="100"/>
        <v>#DIV/0!</v>
      </c>
      <c r="N349" s="51" t="str">
        <f>VLOOKUP($A349,Raw!$B$2:$DG$512,MATCH(NDPMS!N$1,Raw!$B$1:$DG$1,0),0)</f>
        <v>0</v>
      </c>
      <c r="O349" s="13"/>
      <c r="P349" s="48" t="str">
        <f>VLOOKUP($A349,Raw!$B$2:$DG$512,MATCH(NDPMS!P$1,Raw!$B$1:$DG$1,0),0)</f>
        <v>0</v>
      </c>
      <c r="Q349" s="49" t="e">
        <f t="shared" si="101"/>
        <v>#DIV/0!</v>
      </c>
      <c r="R349" s="48" t="str">
        <f>VLOOKUP($A349,Raw!$B$2:$DG$512,MATCH(NDPMS!R$1,Raw!$B$1:$DG$1,0),0)</f>
        <v>0</v>
      </c>
      <c r="S349" s="49" t="e">
        <f t="shared" si="102"/>
        <v>#DIV/0!</v>
      </c>
      <c r="T349" s="48" t="str">
        <f>VLOOKUP($A349,Raw!$B$2:$DG$512,MATCH(NDPMS!T$1,Raw!$B$1:$DG$1,0),0)</f>
        <v>0</v>
      </c>
      <c r="U349" s="49" t="e">
        <f t="shared" si="103"/>
        <v>#DIV/0!</v>
      </c>
      <c r="V349" s="48" t="str">
        <f>VLOOKUP($A349,Raw!$B$2:$DG$512,MATCH(NDPMS!V$1,Raw!$B$1:$DG$1,0),0)</f>
        <v>0</v>
      </c>
      <c r="W349" s="50" t="e">
        <f t="shared" si="104"/>
        <v>#DIV/0!</v>
      </c>
      <c r="X349" s="48" t="str">
        <f>VLOOKUP($A349,Raw!$B$2:$DG$512,MATCH(NDPMS!X$1,Raw!$B$1:$DG$1,0),0)</f>
        <v>0</v>
      </c>
      <c r="Y349" s="49" t="e">
        <f t="shared" si="105"/>
        <v>#DIV/0!</v>
      </c>
      <c r="Z349" s="48" t="str">
        <f>VLOOKUP($A349,Raw!$B$2:$DG$512,MATCH(NDPMS!Z$1,Raw!$B$1:$DG$1,0),0)</f>
        <v>0</v>
      </c>
      <c r="AA349" s="49" t="e">
        <f t="shared" si="106"/>
        <v>#DIV/0!</v>
      </c>
      <c r="AB349" s="48" t="str">
        <f>VLOOKUP($A349,Raw!$B$2:$DG$512,MATCH(NDPMS!AB$1,Raw!$B$1:$DG$1,0),0)</f>
        <v>0</v>
      </c>
      <c r="AC349" s="13"/>
      <c r="AD349" s="47" t="e">
        <f t="shared" si="107"/>
        <v>#DIV/0!</v>
      </c>
      <c r="AE349" s="47" t="e">
        <f t="shared" si="108"/>
        <v>#DIV/0!</v>
      </c>
      <c r="AF349" s="47" t="e">
        <f t="shared" si="109"/>
        <v>#DIV/0!</v>
      </c>
      <c r="AG349" s="47" t="e">
        <f t="shared" si="110"/>
        <v>#DIV/0!</v>
      </c>
      <c r="AH349" s="47" t="e">
        <f t="shared" si="111"/>
        <v>#DIV/0!</v>
      </c>
      <c r="AI349" s="47" t="e">
        <f t="shared" si="112"/>
        <v>#DIV/0!</v>
      </c>
      <c r="AJ349" s="47" t="e">
        <f t="shared" si="113"/>
        <v>#DIV/0!</v>
      </c>
    </row>
    <row r="350" spans="1:36" x14ac:dyDescent="0.3">
      <c r="A350" s="13" t="s">
        <v>5823</v>
      </c>
      <c r="B350" s="51" t="str">
        <f>VLOOKUP($A350,Raw!$B$2:$DG$512,MATCH(NDPMS!B$1,Raw!$B$1:$DG$1,0),0)</f>
        <v>0</v>
      </c>
      <c r="C350" s="52">
        <f t="shared" si="95"/>
        <v>0</v>
      </c>
      <c r="D350" s="51" t="str">
        <f>VLOOKUP($A350,Raw!$B$2:$DG$512,MATCH(NDPMS!D$1,Raw!$B$1:$DG$1,0),0)</f>
        <v>0</v>
      </c>
      <c r="E350" s="52">
        <f t="shared" si="96"/>
        <v>0</v>
      </c>
      <c r="F350" s="51" t="str">
        <f>VLOOKUP($A350,Raw!$B$2:$DG$512,MATCH(NDPMS!F$1,Raw!$B$1:$DG$1,0),0)</f>
        <v>0</v>
      </c>
      <c r="G350" s="52">
        <f t="shared" si="97"/>
        <v>0</v>
      </c>
      <c r="H350" s="51" t="str">
        <f>VLOOKUP($A350,Raw!$B$2:$DG$512,MATCH(NDPMS!H$1,Raw!$B$1:$DG$1,0),0)</f>
        <v>1</v>
      </c>
      <c r="I350" s="52">
        <f t="shared" si="98"/>
        <v>1</v>
      </c>
      <c r="J350" s="51" t="str">
        <f>VLOOKUP($A350,Raw!$B$2:$DG$512,MATCH(NDPMS!J$1,Raw!$B$1:$DG$1,0),0)</f>
        <v>0</v>
      </c>
      <c r="K350" s="52">
        <f t="shared" si="99"/>
        <v>0</v>
      </c>
      <c r="L350" s="51" t="str">
        <f>VLOOKUP($A350,Raw!$B$2:$DG$512,MATCH(NDPMS!L$1,Raw!$B$1:$DG$1,0),0)</f>
        <v>0</v>
      </c>
      <c r="M350" s="52">
        <f t="shared" si="100"/>
        <v>0</v>
      </c>
      <c r="N350" s="51" t="str">
        <f>VLOOKUP($A350,Raw!$B$2:$DG$512,MATCH(NDPMS!N$1,Raw!$B$1:$DG$1,0),0)</f>
        <v>1</v>
      </c>
      <c r="O350" s="13"/>
      <c r="P350" s="48" t="str">
        <f>VLOOKUP($A350,Raw!$B$2:$DG$512,MATCH(NDPMS!P$1,Raw!$B$1:$DG$1,0),0)</f>
        <v>0</v>
      </c>
      <c r="Q350" s="49">
        <f t="shared" si="101"/>
        <v>0</v>
      </c>
      <c r="R350" s="48" t="str">
        <f>VLOOKUP($A350,Raw!$B$2:$DG$512,MATCH(NDPMS!R$1,Raw!$B$1:$DG$1,0),0)</f>
        <v>0</v>
      </c>
      <c r="S350" s="49">
        <f t="shared" si="102"/>
        <v>0</v>
      </c>
      <c r="T350" s="48" t="str">
        <f>VLOOKUP($A350,Raw!$B$2:$DG$512,MATCH(NDPMS!T$1,Raw!$B$1:$DG$1,0),0)</f>
        <v>0</v>
      </c>
      <c r="U350" s="49">
        <f t="shared" si="103"/>
        <v>0</v>
      </c>
      <c r="V350" s="48" t="str">
        <f>VLOOKUP($A350,Raw!$B$2:$DG$512,MATCH(NDPMS!V$1,Raw!$B$1:$DG$1,0),0)</f>
        <v>1.1511</v>
      </c>
      <c r="W350" s="50">
        <f t="shared" si="104"/>
        <v>1</v>
      </c>
      <c r="X350" s="48" t="str">
        <f>VLOOKUP($A350,Raw!$B$2:$DG$512,MATCH(NDPMS!X$1,Raw!$B$1:$DG$1,0),0)</f>
        <v>0</v>
      </c>
      <c r="Y350" s="49">
        <f t="shared" si="105"/>
        <v>0</v>
      </c>
      <c r="Z350" s="48" t="str">
        <f>VLOOKUP($A350,Raw!$B$2:$DG$512,MATCH(NDPMS!Z$1,Raw!$B$1:$DG$1,0),0)</f>
        <v>0</v>
      </c>
      <c r="AA350" s="49">
        <f t="shared" si="106"/>
        <v>0</v>
      </c>
      <c r="AB350" s="48" t="str">
        <f>VLOOKUP($A350,Raw!$B$2:$DG$512,MATCH(NDPMS!AB$1,Raw!$B$1:$DG$1,0),0)</f>
        <v>1.1511</v>
      </c>
      <c r="AC350" s="13"/>
      <c r="AD350" s="47" t="e">
        <f t="shared" si="107"/>
        <v>#DIV/0!</v>
      </c>
      <c r="AE350" s="47" t="e">
        <f t="shared" si="108"/>
        <v>#DIV/0!</v>
      </c>
      <c r="AF350" s="47" t="e">
        <f t="shared" si="109"/>
        <v>#DIV/0!</v>
      </c>
      <c r="AG350" s="47">
        <f t="shared" si="110"/>
        <v>1.1511</v>
      </c>
      <c r="AH350" s="47" t="e">
        <f t="shared" si="111"/>
        <v>#DIV/0!</v>
      </c>
      <c r="AI350" s="47" t="e">
        <f t="shared" si="112"/>
        <v>#DIV/0!</v>
      </c>
      <c r="AJ350" s="47">
        <f t="shared" si="113"/>
        <v>1.1511</v>
      </c>
    </row>
    <row r="351" spans="1:36" x14ac:dyDescent="0.3">
      <c r="A351" s="13" t="s">
        <v>5843</v>
      </c>
      <c r="B351" s="51" t="str">
        <f>VLOOKUP($A351,Raw!$B$2:$DG$512,MATCH(NDPMS!B$1,Raw!$B$1:$DG$1,0),0)</f>
        <v>0</v>
      </c>
      <c r="C351" s="52" t="e">
        <f t="shared" si="95"/>
        <v>#DIV/0!</v>
      </c>
      <c r="D351" s="51" t="str">
        <f>VLOOKUP($A351,Raw!$B$2:$DG$512,MATCH(NDPMS!D$1,Raw!$B$1:$DG$1,0),0)</f>
        <v>0</v>
      </c>
      <c r="E351" s="52" t="e">
        <f t="shared" si="96"/>
        <v>#DIV/0!</v>
      </c>
      <c r="F351" s="51" t="str">
        <f>VLOOKUP($A351,Raw!$B$2:$DG$512,MATCH(NDPMS!F$1,Raw!$B$1:$DG$1,0),0)</f>
        <v>0</v>
      </c>
      <c r="G351" s="52" t="e">
        <f t="shared" si="97"/>
        <v>#DIV/0!</v>
      </c>
      <c r="H351" s="51" t="str">
        <f>VLOOKUP($A351,Raw!$B$2:$DG$512,MATCH(NDPMS!H$1,Raw!$B$1:$DG$1,0),0)</f>
        <v>0</v>
      </c>
      <c r="I351" s="52" t="e">
        <f t="shared" si="98"/>
        <v>#DIV/0!</v>
      </c>
      <c r="J351" s="51" t="str">
        <f>VLOOKUP($A351,Raw!$B$2:$DG$512,MATCH(NDPMS!J$1,Raw!$B$1:$DG$1,0),0)</f>
        <v>0</v>
      </c>
      <c r="K351" s="52" t="e">
        <f t="shared" si="99"/>
        <v>#DIV/0!</v>
      </c>
      <c r="L351" s="51" t="str">
        <f>VLOOKUP($A351,Raw!$B$2:$DG$512,MATCH(NDPMS!L$1,Raw!$B$1:$DG$1,0),0)</f>
        <v>0</v>
      </c>
      <c r="M351" s="52" t="e">
        <f t="shared" si="100"/>
        <v>#DIV/0!</v>
      </c>
      <c r="N351" s="51" t="str">
        <f>VLOOKUP($A351,Raw!$B$2:$DG$512,MATCH(NDPMS!N$1,Raw!$B$1:$DG$1,0),0)</f>
        <v>0</v>
      </c>
      <c r="O351" s="13"/>
      <c r="P351" s="48" t="str">
        <f>VLOOKUP($A351,Raw!$B$2:$DG$512,MATCH(NDPMS!P$1,Raw!$B$1:$DG$1,0),0)</f>
        <v>0</v>
      </c>
      <c r="Q351" s="49" t="e">
        <f t="shared" si="101"/>
        <v>#DIV/0!</v>
      </c>
      <c r="R351" s="48" t="str">
        <f>VLOOKUP($A351,Raw!$B$2:$DG$512,MATCH(NDPMS!R$1,Raw!$B$1:$DG$1,0),0)</f>
        <v>0</v>
      </c>
      <c r="S351" s="49" t="e">
        <f t="shared" si="102"/>
        <v>#DIV/0!</v>
      </c>
      <c r="T351" s="48" t="str">
        <f>VLOOKUP($A351,Raw!$B$2:$DG$512,MATCH(NDPMS!T$1,Raw!$B$1:$DG$1,0),0)</f>
        <v>0</v>
      </c>
      <c r="U351" s="49" t="e">
        <f t="shared" si="103"/>
        <v>#DIV/0!</v>
      </c>
      <c r="V351" s="48" t="str">
        <f>VLOOKUP($A351,Raw!$B$2:$DG$512,MATCH(NDPMS!V$1,Raw!$B$1:$DG$1,0),0)</f>
        <v>0</v>
      </c>
      <c r="W351" s="50" t="e">
        <f t="shared" si="104"/>
        <v>#DIV/0!</v>
      </c>
      <c r="X351" s="48" t="str">
        <f>VLOOKUP($A351,Raw!$B$2:$DG$512,MATCH(NDPMS!X$1,Raw!$B$1:$DG$1,0),0)</f>
        <v>0</v>
      </c>
      <c r="Y351" s="49" t="e">
        <f t="shared" si="105"/>
        <v>#DIV/0!</v>
      </c>
      <c r="Z351" s="48" t="str">
        <f>VLOOKUP($A351,Raw!$B$2:$DG$512,MATCH(NDPMS!Z$1,Raw!$B$1:$DG$1,0),0)</f>
        <v>0</v>
      </c>
      <c r="AA351" s="49" t="e">
        <f t="shared" si="106"/>
        <v>#DIV/0!</v>
      </c>
      <c r="AB351" s="48" t="str">
        <f>VLOOKUP($A351,Raw!$B$2:$DG$512,MATCH(NDPMS!AB$1,Raw!$B$1:$DG$1,0),0)</f>
        <v>0</v>
      </c>
      <c r="AC351" s="13"/>
      <c r="AD351" s="47" t="e">
        <f t="shared" si="107"/>
        <v>#DIV/0!</v>
      </c>
      <c r="AE351" s="47" t="e">
        <f t="shared" si="108"/>
        <v>#DIV/0!</v>
      </c>
      <c r="AF351" s="47" t="e">
        <f t="shared" si="109"/>
        <v>#DIV/0!</v>
      </c>
      <c r="AG351" s="47" t="e">
        <f t="shared" si="110"/>
        <v>#DIV/0!</v>
      </c>
      <c r="AH351" s="47" t="e">
        <f t="shared" si="111"/>
        <v>#DIV/0!</v>
      </c>
      <c r="AI351" s="47" t="e">
        <f t="shared" si="112"/>
        <v>#DIV/0!</v>
      </c>
      <c r="AJ351" s="47" t="e">
        <f t="shared" si="113"/>
        <v>#DIV/0!</v>
      </c>
    </row>
    <row r="352" spans="1:36" x14ac:dyDescent="0.3">
      <c r="A352" s="13" t="s">
        <v>5851</v>
      </c>
      <c r="B352" s="51" t="str">
        <f>VLOOKUP($A352,Raw!$B$2:$DG$512,MATCH(NDPMS!B$1,Raw!$B$1:$DG$1,0),0)</f>
        <v>0</v>
      </c>
      <c r="C352" s="52" t="e">
        <f t="shared" si="95"/>
        <v>#DIV/0!</v>
      </c>
      <c r="D352" s="51" t="str">
        <f>VLOOKUP($A352,Raw!$B$2:$DG$512,MATCH(NDPMS!D$1,Raw!$B$1:$DG$1,0),0)</f>
        <v>0</v>
      </c>
      <c r="E352" s="52" t="e">
        <f t="shared" si="96"/>
        <v>#DIV/0!</v>
      </c>
      <c r="F352" s="51" t="str">
        <f>VLOOKUP($A352,Raw!$B$2:$DG$512,MATCH(NDPMS!F$1,Raw!$B$1:$DG$1,0),0)</f>
        <v>0</v>
      </c>
      <c r="G352" s="52" t="e">
        <f t="shared" si="97"/>
        <v>#DIV/0!</v>
      </c>
      <c r="H352" s="51" t="str">
        <f>VLOOKUP($A352,Raw!$B$2:$DG$512,MATCH(NDPMS!H$1,Raw!$B$1:$DG$1,0),0)</f>
        <v>0</v>
      </c>
      <c r="I352" s="52" t="e">
        <f t="shared" si="98"/>
        <v>#DIV/0!</v>
      </c>
      <c r="J352" s="51" t="str">
        <f>VLOOKUP($A352,Raw!$B$2:$DG$512,MATCH(NDPMS!J$1,Raw!$B$1:$DG$1,0),0)</f>
        <v>0</v>
      </c>
      <c r="K352" s="52" t="e">
        <f t="shared" si="99"/>
        <v>#DIV/0!</v>
      </c>
      <c r="L352" s="51" t="str">
        <f>VLOOKUP($A352,Raw!$B$2:$DG$512,MATCH(NDPMS!L$1,Raw!$B$1:$DG$1,0),0)</f>
        <v>0</v>
      </c>
      <c r="M352" s="52" t="e">
        <f t="shared" si="100"/>
        <v>#DIV/0!</v>
      </c>
      <c r="N352" s="51" t="str">
        <f>VLOOKUP($A352,Raw!$B$2:$DG$512,MATCH(NDPMS!N$1,Raw!$B$1:$DG$1,0),0)</f>
        <v>0</v>
      </c>
      <c r="O352" s="13"/>
      <c r="P352" s="48" t="str">
        <f>VLOOKUP($A352,Raw!$B$2:$DG$512,MATCH(NDPMS!P$1,Raw!$B$1:$DG$1,0),0)</f>
        <v>0</v>
      </c>
      <c r="Q352" s="49" t="e">
        <f t="shared" si="101"/>
        <v>#DIV/0!</v>
      </c>
      <c r="R352" s="48" t="str">
        <f>VLOOKUP($A352,Raw!$B$2:$DG$512,MATCH(NDPMS!R$1,Raw!$B$1:$DG$1,0),0)</f>
        <v>0</v>
      </c>
      <c r="S352" s="49" t="e">
        <f t="shared" si="102"/>
        <v>#DIV/0!</v>
      </c>
      <c r="T352" s="48" t="str">
        <f>VLOOKUP($A352,Raw!$B$2:$DG$512,MATCH(NDPMS!T$1,Raw!$B$1:$DG$1,0),0)</f>
        <v>0</v>
      </c>
      <c r="U352" s="49" t="e">
        <f t="shared" si="103"/>
        <v>#DIV/0!</v>
      </c>
      <c r="V352" s="48" t="str">
        <f>VLOOKUP($A352,Raw!$B$2:$DG$512,MATCH(NDPMS!V$1,Raw!$B$1:$DG$1,0),0)</f>
        <v>0</v>
      </c>
      <c r="W352" s="50" t="e">
        <f t="shared" si="104"/>
        <v>#DIV/0!</v>
      </c>
      <c r="X352" s="48" t="str">
        <f>VLOOKUP($A352,Raw!$B$2:$DG$512,MATCH(NDPMS!X$1,Raw!$B$1:$DG$1,0),0)</f>
        <v>0</v>
      </c>
      <c r="Y352" s="49" t="e">
        <f t="shared" si="105"/>
        <v>#DIV/0!</v>
      </c>
      <c r="Z352" s="48" t="str">
        <f>VLOOKUP($A352,Raw!$B$2:$DG$512,MATCH(NDPMS!Z$1,Raw!$B$1:$DG$1,0),0)</f>
        <v>0</v>
      </c>
      <c r="AA352" s="49" t="e">
        <f t="shared" si="106"/>
        <v>#DIV/0!</v>
      </c>
      <c r="AB352" s="48" t="str">
        <f>VLOOKUP($A352,Raw!$B$2:$DG$512,MATCH(NDPMS!AB$1,Raw!$B$1:$DG$1,0),0)</f>
        <v>0</v>
      </c>
      <c r="AC352" s="13"/>
      <c r="AD352" s="47" t="e">
        <f t="shared" si="107"/>
        <v>#DIV/0!</v>
      </c>
      <c r="AE352" s="47" t="e">
        <f t="shared" si="108"/>
        <v>#DIV/0!</v>
      </c>
      <c r="AF352" s="47" t="e">
        <f t="shared" si="109"/>
        <v>#DIV/0!</v>
      </c>
      <c r="AG352" s="47" t="e">
        <f t="shared" si="110"/>
        <v>#DIV/0!</v>
      </c>
      <c r="AH352" s="47" t="e">
        <f t="shared" si="111"/>
        <v>#DIV/0!</v>
      </c>
      <c r="AI352" s="47" t="e">
        <f t="shared" si="112"/>
        <v>#DIV/0!</v>
      </c>
      <c r="AJ352" s="47" t="e">
        <f t="shared" si="113"/>
        <v>#DIV/0!</v>
      </c>
    </row>
    <row r="353" spans="1:36" x14ac:dyDescent="0.3">
      <c r="A353" s="13" t="s">
        <v>5874</v>
      </c>
      <c r="B353" s="51" t="str">
        <f>VLOOKUP($A353,Raw!$B$2:$DG$512,MATCH(NDPMS!B$1,Raw!$B$1:$DG$1,0),0)</f>
        <v>0</v>
      </c>
      <c r="C353" s="52">
        <f t="shared" si="95"/>
        <v>0</v>
      </c>
      <c r="D353" s="51" t="str">
        <f>VLOOKUP($A353,Raw!$B$2:$DG$512,MATCH(NDPMS!D$1,Raw!$B$1:$DG$1,0),0)</f>
        <v>0</v>
      </c>
      <c r="E353" s="52">
        <f t="shared" si="96"/>
        <v>0</v>
      </c>
      <c r="F353" s="51" t="str">
        <f>VLOOKUP($A353,Raw!$B$2:$DG$512,MATCH(NDPMS!F$1,Raw!$B$1:$DG$1,0),0)</f>
        <v>1</v>
      </c>
      <c r="G353" s="52">
        <f t="shared" si="97"/>
        <v>1</v>
      </c>
      <c r="H353" s="51" t="str">
        <f>VLOOKUP($A353,Raw!$B$2:$DG$512,MATCH(NDPMS!H$1,Raw!$B$1:$DG$1,0),0)</f>
        <v>0</v>
      </c>
      <c r="I353" s="52">
        <f t="shared" si="98"/>
        <v>0</v>
      </c>
      <c r="J353" s="51" t="str">
        <f>VLOOKUP($A353,Raw!$B$2:$DG$512,MATCH(NDPMS!J$1,Raw!$B$1:$DG$1,0),0)</f>
        <v>0</v>
      </c>
      <c r="K353" s="52">
        <f t="shared" si="99"/>
        <v>0</v>
      </c>
      <c r="L353" s="51" t="str">
        <f>VLOOKUP($A353,Raw!$B$2:$DG$512,MATCH(NDPMS!L$1,Raw!$B$1:$DG$1,0),0)</f>
        <v>0</v>
      </c>
      <c r="M353" s="52">
        <f t="shared" si="100"/>
        <v>0</v>
      </c>
      <c r="N353" s="51" t="str">
        <f>VLOOKUP($A353,Raw!$B$2:$DG$512,MATCH(NDPMS!N$1,Raw!$B$1:$DG$1,0),0)</f>
        <v>1</v>
      </c>
      <c r="O353" s="13"/>
      <c r="P353" s="48" t="str">
        <f>VLOOKUP($A353,Raw!$B$2:$DG$512,MATCH(NDPMS!P$1,Raw!$B$1:$DG$1,0),0)</f>
        <v>0</v>
      </c>
      <c r="Q353" s="49">
        <f t="shared" si="101"/>
        <v>0</v>
      </c>
      <c r="R353" s="48" t="str">
        <f>VLOOKUP($A353,Raw!$B$2:$DG$512,MATCH(NDPMS!R$1,Raw!$B$1:$DG$1,0),0)</f>
        <v>0</v>
      </c>
      <c r="S353" s="49">
        <f t="shared" si="102"/>
        <v>0</v>
      </c>
      <c r="T353" s="48" t="str">
        <f>VLOOKUP($A353,Raw!$B$2:$DG$512,MATCH(NDPMS!T$1,Raw!$B$1:$DG$1,0),0)</f>
        <v>2.387</v>
      </c>
      <c r="U353" s="49">
        <f t="shared" si="103"/>
        <v>1</v>
      </c>
      <c r="V353" s="48" t="str">
        <f>VLOOKUP($A353,Raw!$B$2:$DG$512,MATCH(NDPMS!V$1,Raw!$B$1:$DG$1,0),0)</f>
        <v>0</v>
      </c>
      <c r="W353" s="50">
        <f t="shared" si="104"/>
        <v>0</v>
      </c>
      <c r="X353" s="48" t="str">
        <f>VLOOKUP($A353,Raw!$B$2:$DG$512,MATCH(NDPMS!X$1,Raw!$B$1:$DG$1,0),0)</f>
        <v>0</v>
      </c>
      <c r="Y353" s="49">
        <f t="shared" si="105"/>
        <v>0</v>
      </c>
      <c r="Z353" s="48" t="str">
        <f>VLOOKUP($A353,Raw!$B$2:$DG$512,MATCH(NDPMS!Z$1,Raw!$B$1:$DG$1,0),0)</f>
        <v>0</v>
      </c>
      <c r="AA353" s="49">
        <f t="shared" si="106"/>
        <v>0</v>
      </c>
      <c r="AB353" s="48" t="str">
        <f>VLOOKUP($A353,Raw!$B$2:$DG$512,MATCH(NDPMS!AB$1,Raw!$B$1:$DG$1,0),0)</f>
        <v>2.387</v>
      </c>
      <c r="AC353" s="13"/>
      <c r="AD353" s="47" t="e">
        <f t="shared" si="107"/>
        <v>#DIV/0!</v>
      </c>
      <c r="AE353" s="47" t="e">
        <f t="shared" si="108"/>
        <v>#DIV/0!</v>
      </c>
      <c r="AF353" s="47">
        <f t="shared" si="109"/>
        <v>2.387</v>
      </c>
      <c r="AG353" s="47" t="e">
        <f t="shared" si="110"/>
        <v>#DIV/0!</v>
      </c>
      <c r="AH353" s="47" t="e">
        <f t="shared" si="111"/>
        <v>#DIV/0!</v>
      </c>
      <c r="AI353" s="47" t="e">
        <f t="shared" si="112"/>
        <v>#DIV/0!</v>
      </c>
      <c r="AJ353" s="47">
        <f t="shared" si="113"/>
        <v>2.387</v>
      </c>
    </row>
    <row r="354" spans="1:36" x14ac:dyDescent="0.3">
      <c r="A354" s="13" t="s">
        <v>5897</v>
      </c>
      <c r="B354" s="51" t="str">
        <f>VLOOKUP($A354,Raw!$B$2:$DG$512,MATCH(NDPMS!B$1,Raw!$B$1:$DG$1,0),0)</f>
        <v>0</v>
      </c>
      <c r="C354" s="52" t="e">
        <f t="shared" si="95"/>
        <v>#DIV/0!</v>
      </c>
      <c r="D354" s="51" t="str">
        <f>VLOOKUP($A354,Raw!$B$2:$DG$512,MATCH(NDPMS!D$1,Raw!$B$1:$DG$1,0),0)</f>
        <v>0</v>
      </c>
      <c r="E354" s="52" t="e">
        <f t="shared" si="96"/>
        <v>#DIV/0!</v>
      </c>
      <c r="F354" s="51" t="str">
        <f>VLOOKUP($A354,Raw!$B$2:$DG$512,MATCH(NDPMS!F$1,Raw!$B$1:$DG$1,0),0)</f>
        <v>0</v>
      </c>
      <c r="G354" s="52" t="e">
        <f t="shared" si="97"/>
        <v>#DIV/0!</v>
      </c>
      <c r="H354" s="51" t="str">
        <f>VLOOKUP($A354,Raw!$B$2:$DG$512,MATCH(NDPMS!H$1,Raw!$B$1:$DG$1,0),0)</f>
        <v>0</v>
      </c>
      <c r="I354" s="52" t="e">
        <f t="shared" si="98"/>
        <v>#DIV/0!</v>
      </c>
      <c r="J354" s="51" t="str">
        <f>VLOOKUP($A354,Raw!$B$2:$DG$512,MATCH(NDPMS!J$1,Raw!$B$1:$DG$1,0),0)</f>
        <v>0</v>
      </c>
      <c r="K354" s="52" t="e">
        <f t="shared" si="99"/>
        <v>#DIV/0!</v>
      </c>
      <c r="L354" s="51" t="str">
        <f>VLOOKUP($A354,Raw!$B$2:$DG$512,MATCH(NDPMS!L$1,Raw!$B$1:$DG$1,0),0)</f>
        <v>0</v>
      </c>
      <c r="M354" s="52" t="e">
        <f t="shared" si="100"/>
        <v>#DIV/0!</v>
      </c>
      <c r="N354" s="51" t="str">
        <f>VLOOKUP($A354,Raw!$B$2:$DG$512,MATCH(NDPMS!N$1,Raw!$B$1:$DG$1,0),0)</f>
        <v>0</v>
      </c>
      <c r="O354" s="13"/>
      <c r="P354" s="48" t="str">
        <f>VLOOKUP($A354,Raw!$B$2:$DG$512,MATCH(NDPMS!P$1,Raw!$B$1:$DG$1,0),0)</f>
        <v>0</v>
      </c>
      <c r="Q354" s="49" t="e">
        <f t="shared" si="101"/>
        <v>#DIV/0!</v>
      </c>
      <c r="R354" s="48" t="str">
        <f>VLOOKUP($A354,Raw!$B$2:$DG$512,MATCH(NDPMS!R$1,Raw!$B$1:$DG$1,0),0)</f>
        <v>0</v>
      </c>
      <c r="S354" s="49" t="e">
        <f t="shared" si="102"/>
        <v>#DIV/0!</v>
      </c>
      <c r="T354" s="48" t="str">
        <f>VLOOKUP($A354,Raw!$B$2:$DG$512,MATCH(NDPMS!T$1,Raw!$B$1:$DG$1,0),0)</f>
        <v>0</v>
      </c>
      <c r="U354" s="49" t="e">
        <f t="shared" si="103"/>
        <v>#DIV/0!</v>
      </c>
      <c r="V354" s="48" t="str">
        <f>VLOOKUP($A354,Raw!$B$2:$DG$512,MATCH(NDPMS!V$1,Raw!$B$1:$DG$1,0),0)</f>
        <v>0</v>
      </c>
      <c r="W354" s="50" t="e">
        <f t="shared" si="104"/>
        <v>#DIV/0!</v>
      </c>
      <c r="X354" s="48" t="str">
        <f>VLOOKUP($A354,Raw!$B$2:$DG$512,MATCH(NDPMS!X$1,Raw!$B$1:$DG$1,0),0)</f>
        <v>0</v>
      </c>
      <c r="Y354" s="49" t="e">
        <f t="shared" si="105"/>
        <v>#DIV/0!</v>
      </c>
      <c r="Z354" s="48" t="str">
        <f>VLOOKUP($A354,Raw!$B$2:$DG$512,MATCH(NDPMS!Z$1,Raw!$B$1:$DG$1,0),0)</f>
        <v>0</v>
      </c>
      <c r="AA354" s="49" t="e">
        <f t="shared" si="106"/>
        <v>#DIV/0!</v>
      </c>
      <c r="AB354" s="48" t="str">
        <f>VLOOKUP($A354,Raw!$B$2:$DG$512,MATCH(NDPMS!AB$1,Raw!$B$1:$DG$1,0),0)</f>
        <v>0</v>
      </c>
      <c r="AC354" s="13"/>
      <c r="AD354" s="47" t="e">
        <f t="shared" si="107"/>
        <v>#DIV/0!</v>
      </c>
      <c r="AE354" s="47" t="e">
        <f t="shared" si="108"/>
        <v>#DIV/0!</v>
      </c>
      <c r="AF354" s="47" t="e">
        <f t="shared" si="109"/>
        <v>#DIV/0!</v>
      </c>
      <c r="AG354" s="47" t="e">
        <f t="shared" si="110"/>
        <v>#DIV/0!</v>
      </c>
      <c r="AH354" s="47" t="e">
        <f t="shared" si="111"/>
        <v>#DIV/0!</v>
      </c>
      <c r="AI354" s="47" t="e">
        <f t="shared" si="112"/>
        <v>#DIV/0!</v>
      </c>
      <c r="AJ354" s="47" t="e">
        <f t="shared" si="113"/>
        <v>#DIV/0!</v>
      </c>
    </row>
    <row r="355" spans="1:36" x14ac:dyDescent="0.3">
      <c r="A355" s="13" t="s">
        <v>5917</v>
      </c>
      <c r="B355" s="51" t="str">
        <f>VLOOKUP($A355,Raw!$B$2:$DG$512,MATCH(NDPMS!B$1,Raw!$B$1:$DG$1,0),0)</f>
        <v>0</v>
      </c>
      <c r="C355" s="52" t="e">
        <f t="shared" si="95"/>
        <v>#DIV/0!</v>
      </c>
      <c r="D355" s="51" t="str">
        <f>VLOOKUP($A355,Raw!$B$2:$DG$512,MATCH(NDPMS!D$1,Raw!$B$1:$DG$1,0),0)</f>
        <v>0</v>
      </c>
      <c r="E355" s="52" t="e">
        <f t="shared" si="96"/>
        <v>#DIV/0!</v>
      </c>
      <c r="F355" s="51" t="str">
        <f>VLOOKUP($A355,Raw!$B$2:$DG$512,MATCH(NDPMS!F$1,Raw!$B$1:$DG$1,0),0)</f>
        <v>0</v>
      </c>
      <c r="G355" s="52" t="e">
        <f t="shared" si="97"/>
        <v>#DIV/0!</v>
      </c>
      <c r="H355" s="51" t="str">
        <f>VLOOKUP($A355,Raw!$B$2:$DG$512,MATCH(NDPMS!H$1,Raw!$B$1:$DG$1,0),0)</f>
        <v>0</v>
      </c>
      <c r="I355" s="52" t="e">
        <f t="shared" si="98"/>
        <v>#DIV/0!</v>
      </c>
      <c r="J355" s="51" t="str">
        <f>VLOOKUP($A355,Raw!$B$2:$DG$512,MATCH(NDPMS!J$1,Raw!$B$1:$DG$1,0),0)</f>
        <v>0</v>
      </c>
      <c r="K355" s="52" t="e">
        <f t="shared" si="99"/>
        <v>#DIV/0!</v>
      </c>
      <c r="L355" s="51" t="str">
        <f>VLOOKUP($A355,Raw!$B$2:$DG$512,MATCH(NDPMS!L$1,Raw!$B$1:$DG$1,0),0)</f>
        <v>0</v>
      </c>
      <c r="M355" s="52" t="e">
        <f t="shared" si="100"/>
        <v>#DIV/0!</v>
      </c>
      <c r="N355" s="51" t="str">
        <f>VLOOKUP($A355,Raw!$B$2:$DG$512,MATCH(NDPMS!N$1,Raw!$B$1:$DG$1,0),0)</f>
        <v>0</v>
      </c>
      <c r="O355" s="13"/>
      <c r="P355" s="48" t="str">
        <f>VLOOKUP($A355,Raw!$B$2:$DG$512,MATCH(NDPMS!P$1,Raw!$B$1:$DG$1,0),0)</f>
        <v>0</v>
      </c>
      <c r="Q355" s="49" t="e">
        <f t="shared" si="101"/>
        <v>#DIV/0!</v>
      </c>
      <c r="R355" s="48" t="str">
        <f>VLOOKUP($A355,Raw!$B$2:$DG$512,MATCH(NDPMS!R$1,Raw!$B$1:$DG$1,0),0)</f>
        <v>0</v>
      </c>
      <c r="S355" s="49" t="e">
        <f t="shared" si="102"/>
        <v>#DIV/0!</v>
      </c>
      <c r="T355" s="48" t="str">
        <f>VLOOKUP($A355,Raw!$B$2:$DG$512,MATCH(NDPMS!T$1,Raw!$B$1:$DG$1,0),0)</f>
        <v>0</v>
      </c>
      <c r="U355" s="49" t="e">
        <f t="shared" si="103"/>
        <v>#DIV/0!</v>
      </c>
      <c r="V355" s="48" t="str">
        <f>VLOOKUP($A355,Raw!$B$2:$DG$512,MATCH(NDPMS!V$1,Raw!$B$1:$DG$1,0),0)</f>
        <v>0</v>
      </c>
      <c r="W355" s="50" t="e">
        <f t="shared" si="104"/>
        <v>#DIV/0!</v>
      </c>
      <c r="X355" s="48" t="str">
        <f>VLOOKUP($A355,Raw!$B$2:$DG$512,MATCH(NDPMS!X$1,Raw!$B$1:$DG$1,0),0)</f>
        <v>0</v>
      </c>
      <c r="Y355" s="49" t="e">
        <f t="shared" si="105"/>
        <v>#DIV/0!</v>
      </c>
      <c r="Z355" s="48" t="str">
        <f>VLOOKUP($A355,Raw!$B$2:$DG$512,MATCH(NDPMS!Z$1,Raw!$B$1:$DG$1,0),0)</f>
        <v>0</v>
      </c>
      <c r="AA355" s="49" t="e">
        <f t="shared" si="106"/>
        <v>#DIV/0!</v>
      </c>
      <c r="AB355" s="48" t="str">
        <f>VLOOKUP($A355,Raw!$B$2:$DG$512,MATCH(NDPMS!AB$1,Raw!$B$1:$DG$1,0),0)</f>
        <v>0</v>
      </c>
      <c r="AC355" s="13"/>
      <c r="AD355" s="47" t="e">
        <f t="shared" si="107"/>
        <v>#DIV/0!</v>
      </c>
      <c r="AE355" s="47" t="e">
        <f t="shared" si="108"/>
        <v>#DIV/0!</v>
      </c>
      <c r="AF355" s="47" t="e">
        <f t="shared" si="109"/>
        <v>#DIV/0!</v>
      </c>
      <c r="AG355" s="47" t="e">
        <f t="shared" si="110"/>
        <v>#DIV/0!</v>
      </c>
      <c r="AH355" s="47" t="e">
        <f t="shared" si="111"/>
        <v>#DIV/0!</v>
      </c>
      <c r="AI355" s="47" t="e">
        <f t="shared" si="112"/>
        <v>#DIV/0!</v>
      </c>
      <c r="AJ355" s="47" t="e">
        <f t="shared" si="113"/>
        <v>#DIV/0!</v>
      </c>
    </row>
    <row r="356" spans="1:36" x14ac:dyDescent="0.3">
      <c r="A356" s="13" t="s">
        <v>5930</v>
      </c>
      <c r="B356" s="51" t="str">
        <f>VLOOKUP($A356,Raw!$B$2:$DG$512,MATCH(NDPMS!B$1,Raw!$B$1:$DG$1,0),0)</f>
        <v>0</v>
      </c>
      <c r="C356" s="52" t="e">
        <f t="shared" si="95"/>
        <v>#DIV/0!</v>
      </c>
      <c r="D356" s="51" t="str">
        <f>VLOOKUP($A356,Raw!$B$2:$DG$512,MATCH(NDPMS!D$1,Raw!$B$1:$DG$1,0),0)</f>
        <v>0</v>
      </c>
      <c r="E356" s="52" t="e">
        <f t="shared" si="96"/>
        <v>#DIV/0!</v>
      </c>
      <c r="F356" s="51" t="str">
        <f>VLOOKUP($A356,Raw!$B$2:$DG$512,MATCH(NDPMS!F$1,Raw!$B$1:$DG$1,0),0)</f>
        <v>0</v>
      </c>
      <c r="G356" s="52" t="e">
        <f t="shared" si="97"/>
        <v>#DIV/0!</v>
      </c>
      <c r="H356" s="51" t="str">
        <f>VLOOKUP($A356,Raw!$B$2:$DG$512,MATCH(NDPMS!H$1,Raw!$B$1:$DG$1,0),0)</f>
        <v>0</v>
      </c>
      <c r="I356" s="52" t="e">
        <f t="shared" si="98"/>
        <v>#DIV/0!</v>
      </c>
      <c r="J356" s="51" t="str">
        <f>VLOOKUP($A356,Raw!$B$2:$DG$512,MATCH(NDPMS!J$1,Raw!$B$1:$DG$1,0),0)</f>
        <v>0</v>
      </c>
      <c r="K356" s="52" t="e">
        <f t="shared" si="99"/>
        <v>#DIV/0!</v>
      </c>
      <c r="L356" s="51" t="str">
        <f>VLOOKUP($A356,Raw!$B$2:$DG$512,MATCH(NDPMS!L$1,Raw!$B$1:$DG$1,0),0)</f>
        <v>0</v>
      </c>
      <c r="M356" s="52" t="e">
        <f t="shared" si="100"/>
        <v>#DIV/0!</v>
      </c>
      <c r="N356" s="51" t="str">
        <f>VLOOKUP($A356,Raw!$B$2:$DG$512,MATCH(NDPMS!N$1,Raw!$B$1:$DG$1,0),0)</f>
        <v>0</v>
      </c>
      <c r="O356" s="13"/>
      <c r="P356" s="48" t="str">
        <f>VLOOKUP($A356,Raw!$B$2:$DG$512,MATCH(NDPMS!P$1,Raw!$B$1:$DG$1,0),0)</f>
        <v>0</v>
      </c>
      <c r="Q356" s="49" t="e">
        <f t="shared" si="101"/>
        <v>#DIV/0!</v>
      </c>
      <c r="R356" s="48" t="str">
        <f>VLOOKUP($A356,Raw!$B$2:$DG$512,MATCH(NDPMS!R$1,Raw!$B$1:$DG$1,0),0)</f>
        <v>0</v>
      </c>
      <c r="S356" s="49" t="e">
        <f t="shared" si="102"/>
        <v>#DIV/0!</v>
      </c>
      <c r="T356" s="48" t="str">
        <f>VLOOKUP($A356,Raw!$B$2:$DG$512,MATCH(NDPMS!T$1,Raw!$B$1:$DG$1,0),0)</f>
        <v>0</v>
      </c>
      <c r="U356" s="49" t="e">
        <f t="shared" si="103"/>
        <v>#DIV/0!</v>
      </c>
      <c r="V356" s="48" t="str">
        <f>VLOOKUP($A356,Raw!$B$2:$DG$512,MATCH(NDPMS!V$1,Raw!$B$1:$DG$1,0),0)</f>
        <v>0</v>
      </c>
      <c r="W356" s="50" t="e">
        <f t="shared" si="104"/>
        <v>#DIV/0!</v>
      </c>
      <c r="X356" s="48" t="str">
        <f>VLOOKUP($A356,Raw!$B$2:$DG$512,MATCH(NDPMS!X$1,Raw!$B$1:$DG$1,0),0)</f>
        <v>0</v>
      </c>
      <c r="Y356" s="49" t="e">
        <f t="shared" si="105"/>
        <v>#DIV/0!</v>
      </c>
      <c r="Z356" s="48" t="str">
        <f>VLOOKUP($A356,Raw!$B$2:$DG$512,MATCH(NDPMS!Z$1,Raw!$B$1:$DG$1,0),0)</f>
        <v>0</v>
      </c>
      <c r="AA356" s="49" t="e">
        <f t="shared" si="106"/>
        <v>#DIV/0!</v>
      </c>
      <c r="AB356" s="48" t="str">
        <f>VLOOKUP($A356,Raw!$B$2:$DG$512,MATCH(NDPMS!AB$1,Raw!$B$1:$DG$1,0),0)</f>
        <v>0</v>
      </c>
      <c r="AC356" s="13"/>
      <c r="AD356" s="47" t="e">
        <f t="shared" si="107"/>
        <v>#DIV/0!</v>
      </c>
      <c r="AE356" s="47" t="e">
        <f t="shared" si="108"/>
        <v>#DIV/0!</v>
      </c>
      <c r="AF356" s="47" t="e">
        <f t="shared" si="109"/>
        <v>#DIV/0!</v>
      </c>
      <c r="AG356" s="47" t="e">
        <f t="shared" si="110"/>
        <v>#DIV/0!</v>
      </c>
      <c r="AH356" s="47" t="e">
        <f t="shared" si="111"/>
        <v>#DIV/0!</v>
      </c>
      <c r="AI356" s="47" t="e">
        <f t="shared" si="112"/>
        <v>#DIV/0!</v>
      </c>
      <c r="AJ356" s="47" t="e">
        <f t="shared" si="113"/>
        <v>#DIV/0!</v>
      </c>
    </row>
    <row r="357" spans="1:36" x14ac:dyDescent="0.3">
      <c r="A357" s="13" t="s">
        <v>5939</v>
      </c>
      <c r="B357" s="51" t="str">
        <f>VLOOKUP($A357,Raw!$B$2:$DG$512,MATCH(NDPMS!B$1,Raw!$B$1:$DG$1,0),0)</f>
        <v>0</v>
      </c>
      <c r="C357" s="52" t="e">
        <f t="shared" si="95"/>
        <v>#DIV/0!</v>
      </c>
      <c r="D357" s="51" t="str">
        <f>VLOOKUP($A357,Raw!$B$2:$DG$512,MATCH(NDPMS!D$1,Raw!$B$1:$DG$1,0),0)</f>
        <v>0</v>
      </c>
      <c r="E357" s="52" t="e">
        <f t="shared" si="96"/>
        <v>#DIV/0!</v>
      </c>
      <c r="F357" s="51" t="str">
        <f>VLOOKUP($A357,Raw!$B$2:$DG$512,MATCH(NDPMS!F$1,Raw!$B$1:$DG$1,0),0)</f>
        <v>0</v>
      </c>
      <c r="G357" s="52" t="e">
        <f t="shared" si="97"/>
        <v>#DIV/0!</v>
      </c>
      <c r="H357" s="51" t="str">
        <f>VLOOKUP($A357,Raw!$B$2:$DG$512,MATCH(NDPMS!H$1,Raw!$B$1:$DG$1,0),0)</f>
        <v>0</v>
      </c>
      <c r="I357" s="52" t="e">
        <f t="shared" si="98"/>
        <v>#DIV/0!</v>
      </c>
      <c r="J357" s="51" t="str">
        <f>VLOOKUP($A357,Raw!$B$2:$DG$512,MATCH(NDPMS!J$1,Raw!$B$1:$DG$1,0),0)</f>
        <v>0</v>
      </c>
      <c r="K357" s="52" t="e">
        <f t="shared" si="99"/>
        <v>#DIV/0!</v>
      </c>
      <c r="L357" s="51" t="str">
        <f>VLOOKUP($A357,Raw!$B$2:$DG$512,MATCH(NDPMS!L$1,Raw!$B$1:$DG$1,0),0)</f>
        <v>0</v>
      </c>
      <c r="M357" s="52" t="e">
        <f t="shared" si="100"/>
        <v>#DIV/0!</v>
      </c>
      <c r="N357" s="51" t="str">
        <f>VLOOKUP($A357,Raw!$B$2:$DG$512,MATCH(NDPMS!N$1,Raw!$B$1:$DG$1,0),0)</f>
        <v>0</v>
      </c>
      <c r="O357" s="13"/>
      <c r="P357" s="48" t="str">
        <f>VLOOKUP($A357,Raw!$B$2:$DG$512,MATCH(NDPMS!P$1,Raw!$B$1:$DG$1,0),0)</f>
        <v>0</v>
      </c>
      <c r="Q357" s="49" t="e">
        <f t="shared" si="101"/>
        <v>#DIV/0!</v>
      </c>
      <c r="R357" s="48" t="str">
        <f>VLOOKUP($A357,Raw!$B$2:$DG$512,MATCH(NDPMS!R$1,Raw!$B$1:$DG$1,0),0)</f>
        <v>0</v>
      </c>
      <c r="S357" s="49" t="e">
        <f t="shared" si="102"/>
        <v>#DIV/0!</v>
      </c>
      <c r="T357" s="48" t="str">
        <f>VLOOKUP($A357,Raw!$B$2:$DG$512,MATCH(NDPMS!T$1,Raw!$B$1:$DG$1,0),0)</f>
        <v>0</v>
      </c>
      <c r="U357" s="49" t="e">
        <f t="shared" si="103"/>
        <v>#DIV/0!</v>
      </c>
      <c r="V357" s="48" t="str">
        <f>VLOOKUP($A357,Raw!$B$2:$DG$512,MATCH(NDPMS!V$1,Raw!$B$1:$DG$1,0),0)</f>
        <v>0</v>
      </c>
      <c r="W357" s="50" t="e">
        <f t="shared" si="104"/>
        <v>#DIV/0!</v>
      </c>
      <c r="X357" s="48" t="str">
        <f>VLOOKUP($A357,Raw!$B$2:$DG$512,MATCH(NDPMS!X$1,Raw!$B$1:$DG$1,0),0)</f>
        <v>0</v>
      </c>
      <c r="Y357" s="49" t="e">
        <f t="shared" si="105"/>
        <v>#DIV/0!</v>
      </c>
      <c r="Z357" s="48" t="str">
        <f>VLOOKUP($A357,Raw!$B$2:$DG$512,MATCH(NDPMS!Z$1,Raw!$B$1:$DG$1,0),0)</f>
        <v>0</v>
      </c>
      <c r="AA357" s="49" t="e">
        <f t="shared" si="106"/>
        <v>#DIV/0!</v>
      </c>
      <c r="AB357" s="48" t="str">
        <f>VLOOKUP($A357,Raw!$B$2:$DG$512,MATCH(NDPMS!AB$1,Raw!$B$1:$DG$1,0),0)</f>
        <v>0</v>
      </c>
      <c r="AC357" s="13"/>
      <c r="AD357" s="47" t="e">
        <f t="shared" si="107"/>
        <v>#DIV/0!</v>
      </c>
      <c r="AE357" s="47" t="e">
        <f t="shared" si="108"/>
        <v>#DIV/0!</v>
      </c>
      <c r="AF357" s="47" t="e">
        <f t="shared" si="109"/>
        <v>#DIV/0!</v>
      </c>
      <c r="AG357" s="47" t="e">
        <f t="shared" si="110"/>
        <v>#DIV/0!</v>
      </c>
      <c r="AH357" s="47" t="e">
        <f t="shared" si="111"/>
        <v>#DIV/0!</v>
      </c>
      <c r="AI357" s="47" t="e">
        <f t="shared" si="112"/>
        <v>#DIV/0!</v>
      </c>
      <c r="AJ357" s="47" t="e">
        <f t="shared" si="113"/>
        <v>#DIV/0!</v>
      </c>
    </row>
    <row r="358" spans="1:36" x14ac:dyDescent="0.3">
      <c r="A358" s="13" t="s">
        <v>5947</v>
      </c>
      <c r="B358" s="51" t="str">
        <f>VLOOKUP($A358,Raw!$B$2:$DG$512,MATCH(NDPMS!B$1,Raw!$B$1:$DG$1,0),0)</f>
        <v>0</v>
      </c>
      <c r="C358" s="52" t="e">
        <f t="shared" si="95"/>
        <v>#DIV/0!</v>
      </c>
      <c r="D358" s="51" t="str">
        <f>VLOOKUP($A358,Raw!$B$2:$DG$512,MATCH(NDPMS!D$1,Raw!$B$1:$DG$1,0),0)</f>
        <v>0</v>
      </c>
      <c r="E358" s="52" t="e">
        <f t="shared" si="96"/>
        <v>#DIV/0!</v>
      </c>
      <c r="F358" s="51" t="str">
        <f>VLOOKUP($A358,Raw!$B$2:$DG$512,MATCH(NDPMS!F$1,Raw!$B$1:$DG$1,0),0)</f>
        <v>0</v>
      </c>
      <c r="G358" s="52" t="e">
        <f t="shared" si="97"/>
        <v>#DIV/0!</v>
      </c>
      <c r="H358" s="51" t="str">
        <f>VLOOKUP($A358,Raw!$B$2:$DG$512,MATCH(NDPMS!H$1,Raw!$B$1:$DG$1,0),0)</f>
        <v>0</v>
      </c>
      <c r="I358" s="52" t="e">
        <f t="shared" si="98"/>
        <v>#DIV/0!</v>
      </c>
      <c r="J358" s="51" t="str">
        <f>VLOOKUP($A358,Raw!$B$2:$DG$512,MATCH(NDPMS!J$1,Raw!$B$1:$DG$1,0),0)</f>
        <v>0</v>
      </c>
      <c r="K358" s="52" t="e">
        <f t="shared" si="99"/>
        <v>#DIV/0!</v>
      </c>
      <c r="L358" s="51" t="str">
        <f>VLOOKUP($A358,Raw!$B$2:$DG$512,MATCH(NDPMS!L$1,Raw!$B$1:$DG$1,0),0)</f>
        <v>0</v>
      </c>
      <c r="M358" s="52" t="e">
        <f t="shared" si="100"/>
        <v>#DIV/0!</v>
      </c>
      <c r="N358" s="51" t="str">
        <f>VLOOKUP($A358,Raw!$B$2:$DG$512,MATCH(NDPMS!N$1,Raw!$B$1:$DG$1,0),0)</f>
        <v>0</v>
      </c>
      <c r="O358" s="13"/>
      <c r="P358" s="48" t="str">
        <f>VLOOKUP($A358,Raw!$B$2:$DG$512,MATCH(NDPMS!P$1,Raw!$B$1:$DG$1,0),0)</f>
        <v>0</v>
      </c>
      <c r="Q358" s="49" t="e">
        <f t="shared" si="101"/>
        <v>#DIV/0!</v>
      </c>
      <c r="R358" s="48" t="str">
        <f>VLOOKUP($A358,Raw!$B$2:$DG$512,MATCH(NDPMS!R$1,Raw!$B$1:$DG$1,0),0)</f>
        <v>0</v>
      </c>
      <c r="S358" s="49" t="e">
        <f t="shared" si="102"/>
        <v>#DIV/0!</v>
      </c>
      <c r="T358" s="48" t="str">
        <f>VLOOKUP($A358,Raw!$B$2:$DG$512,MATCH(NDPMS!T$1,Raw!$B$1:$DG$1,0),0)</f>
        <v>0</v>
      </c>
      <c r="U358" s="49" t="e">
        <f t="shared" si="103"/>
        <v>#DIV/0!</v>
      </c>
      <c r="V358" s="48" t="str">
        <f>VLOOKUP($A358,Raw!$B$2:$DG$512,MATCH(NDPMS!V$1,Raw!$B$1:$DG$1,0),0)</f>
        <v>0</v>
      </c>
      <c r="W358" s="50" t="e">
        <f t="shared" si="104"/>
        <v>#DIV/0!</v>
      </c>
      <c r="X358" s="48" t="str">
        <f>VLOOKUP($A358,Raw!$B$2:$DG$512,MATCH(NDPMS!X$1,Raw!$B$1:$DG$1,0),0)</f>
        <v>0</v>
      </c>
      <c r="Y358" s="49" t="e">
        <f t="shared" si="105"/>
        <v>#DIV/0!</v>
      </c>
      <c r="Z358" s="48" t="str">
        <f>VLOOKUP($A358,Raw!$B$2:$DG$512,MATCH(NDPMS!Z$1,Raw!$B$1:$DG$1,0),0)</f>
        <v>0</v>
      </c>
      <c r="AA358" s="49" t="e">
        <f t="shared" si="106"/>
        <v>#DIV/0!</v>
      </c>
      <c r="AB358" s="48" t="str">
        <f>VLOOKUP($A358,Raw!$B$2:$DG$512,MATCH(NDPMS!AB$1,Raw!$B$1:$DG$1,0),0)</f>
        <v>0</v>
      </c>
      <c r="AC358" s="13"/>
      <c r="AD358" s="47" t="e">
        <f t="shared" si="107"/>
        <v>#DIV/0!</v>
      </c>
      <c r="AE358" s="47" t="e">
        <f t="shared" si="108"/>
        <v>#DIV/0!</v>
      </c>
      <c r="AF358" s="47" t="e">
        <f t="shared" si="109"/>
        <v>#DIV/0!</v>
      </c>
      <c r="AG358" s="47" t="e">
        <f t="shared" si="110"/>
        <v>#DIV/0!</v>
      </c>
      <c r="AH358" s="47" t="e">
        <f t="shared" si="111"/>
        <v>#DIV/0!</v>
      </c>
      <c r="AI358" s="47" t="e">
        <f t="shared" si="112"/>
        <v>#DIV/0!</v>
      </c>
      <c r="AJ358" s="47" t="e">
        <f t="shared" si="113"/>
        <v>#DIV/0!</v>
      </c>
    </row>
    <row r="359" spans="1:36" x14ac:dyDescent="0.3">
      <c r="A359" s="13" t="s">
        <v>5964</v>
      </c>
      <c r="B359" s="51" t="str">
        <f>VLOOKUP($A359,Raw!$B$2:$DG$512,MATCH(NDPMS!B$1,Raw!$B$1:$DG$1,0),0)</f>
        <v>0</v>
      </c>
      <c r="C359" s="52">
        <f t="shared" si="95"/>
        <v>0</v>
      </c>
      <c r="D359" s="51" t="str">
        <f>VLOOKUP($A359,Raw!$B$2:$DG$512,MATCH(NDPMS!D$1,Raw!$B$1:$DG$1,0),0)</f>
        <v>2</v>
      </c>
      <c r="E359" s="52">
        <f t="shared" si="96"/>
        <v>1</v>
      </c>
      <c r="F359" s="51" t="str">
        <f>VLOOKUP($A359,Raw!$B$2:$DG$512,MATCH(NDPMS!F$1,Raw!$B$1:$DG$1,0),0)</f>
        <v>0</v>
      </c>
      <c r="G359" s="52">
        <f t="shared" si="97"/>
        <v>0</v>
      </c>
      <c r="H359" s="51" t="str">
        <f>VLOOKUP($A359,Raw!$B$2:$DG$512,MATCH(NDPMS!H$1,Raw!$B$1:$DG$1,0),0)</f>
        <v>0</v>
      </c>
      <c r="I359" s="52">
        <f t="shared" si="98"/>
        <v>0</v>
      </c>
      <c r="J359" s="51" t="str">
        <f>VLOOKUP($A359,Raw!$B$2:$DG$512,MATCH(NDPMS!J$1,Raw!$B$1:$DG$1,0),0)</f>
        <v>0</v>
      </c>
      <c r="K359" s="52">
        <f t="shared" si="99"/>
        <v>0</v>
      </c>
      <c r="L359" s="51" t="str">
        <f>VLOOKUP($A359,Raw!$B$2:$DG$512,MATCH(NDPMS!L$1,Raw!$B$1:$DG$1,0),0)</f>
        <v>0</v>
      </c>
      <c r="M359" s="52">
        <f t="shared" si="100"/>
        <v>0</v>
      </c>
      <c r="N359" s="51" t="str">
        <f>VLOOKUP($A359,Raw!$B$2:$DG$512,MATCH(NDPMS!N$1,Raw!$B$1:$DG$1,0),0)</f>
        <v>2</v>
      </c>
      <c r="O359" s="13"/>
      <c r="P359" s="48" t="str">
        <f>VLOOKUP($A359,Raw!$B$2:$DG$512,MATCH(NDPMS!P$1,Raw!$B$1:$DG$1,0),0)</f>
        <v>0</v>
      </c>
      <c r="Q359" s="49">
        <f t="shared" si="101"/>
        <v>0</v>
      </c>
      <c r="R359" s="48" t="str">
        <f>VLOOKUP($A359,Raw!$B$2:$DG$512,MATCH(NDPMS!R$1,Raw!$B$1:$DG$1,0),0)</f>
        <v>37.675</v>
      </c>
      <c r="S359" s="49">
        <f t="shared" si="102"/>
        <v>1</v>
      </c>
      <c r="T359" s="48" t="str">
        <f>VLOOKUP($A359,Raw!$B$2:$DG$512,MATCH(NDPMS!T$1,Raw!$B$1:$DG$1,0),0)</f>
        <v>0</v>
      </c>
      <c r="U359" s="49">
        <f t="shared" si="103"/>
        <v>0</v>
      </c>
      <c r="V359" s="48" t="str">
        <f>VLOOKUP($A359,Raw!$B$2:$DG$512,MATCH(NDPMS!V$1,Raw!$B$1:$DG$1,0),0)</f>
        <v>0</v>
      </c>
      <c r="W359" s="50">
        <f t="shared" si="104"/>
        <v>0</v>
      </c>
      <c r="X359" s="48" t="str">
        <f>VLOOKUP($A359,Raw!$B$2:$DG$512,MATCH(NDPMS!X$1,Raw!$B$1:$DG$1,0),0)</f>
        <v>0</v>
      </c>
      <c r="Y359" s="49">
        <f t="shared" si="105"/>
        <v>0</v>
      </c>
      <c r="Z359" s="48" t="str">
        <f>VLOOKUP($A359,Raw!$B$2:$DG$512,MATCH(NDPMS!Z$1,Raw!$B$1:$DG$1,0),0)</f>
        <v>0</v>
      </c>
      <c r="AA359" s="49">
        <f t="shared" si="106"/>
        <v>0</v>
      </c>
      <c r="AB359" s="48" t="str">
        <f>VLOOKUP($A359,Raw!$B$2:$DG$512,MATCH(NDPMS!AB$1,Raw!$B$1:$DG$1,0),0)</f>
        <v>37.675</v>
      </c>
      <c r="AC359" s="13"/>
      <c r="AD359" s="47" t="e">
        <f t="shared" si="107"/>
        <v>#DIV/0!</v>
      </c>
      <c r="AE359" s="47">
        <f t="shared" si="108"/>
        <v>18.837499999999999</v>
      </c>
      <c r="AF359" s="47" t="e">
        <f t="shared" si="109"/>
        <v>#DIV/0!</v>
      </c>
      <c r="AG359" s="47" t="e">
        <f t="shared" si="110"/>
        <v>#DIV/0!</v>
      </c>
      <c r="AH359" s="47" t="e">
        <f t="shared" si="111"/>
        <v>#DIV/0!</v>
      </c>
      <c r="AI359" s="47" t="e">
        <f t="shared" si="112"/>
        <v>#DIV/0!</v>
      </c>
      <c r="AJ359" s="47">
        <f t="shared" si="113"/>
        <v>18.837499999999999</v>
      </c>
    </row>
    <row r="360" spans="1:36" x14ac:dyDescent="0.3">
      <c r="A360" s="13" t="s">
        <v>5986</v>
      </c>
      <c r="B360" s="51" t="str">
        <f>VLOOKUP($A360,Raw!$B$2:$DG$512,MATCH(NDPMS!B$1,Raw!$B$1:$DG$1,0),0)</f>
        <v>0</v>
      </c>
      <c r="C360" s="52" t="e">
        <f t="shared" si="95"/>
        <v>#DIV/0!</v>
      </c>
      <c r="D360" s="51" t="str">
        <f>VLOOKUP($A360,Raw!$B$2:$DG$512,MATCH(NDPMS!D$1,Raw!$B$1:$DG$1,0),0)</f>
        <v>0</v>
      </c>
      <c r="E360" s="52" t="e">
        <f t="shared" si="96"/>
        <v>#DIV/0!</v>
      </c>
      <c r="F360" s="51" t="str">
        <f>VLOOKUP($A360,Raw!$B$2:$DG$512,MATCH(NDPMS!F$1,Raw!$B$1:$DG$1,0),0)</f>
        <v>0</v>
      </c>
      <c r="G360" s="52" t="e">
        <f t="shared" si="97"/>
        <v>#DIV/0!</v>
      </c>
      <c r="H360" s="51" t="str">
        <f>VLOOKUP($A360,Raw!$B$2:$DG$512,MATCH(NDPMS!H$1,Raw!$B$1:$DG$1,0),0)</f>
        <v>0</v>
      </c>
      <c r="I360" s="52" t="e">
        <f t="shared" si="98"/>
        <v>#DIV/0!</v>
      </c>
      <c r="J360" s="51" t="str">
        <f>VLOOKUP($A360,Raw!$B$2:$DG$512,MATCH(NDPMS!J$1,Raw!$B$1:$DG$1,0),0)</f>
        <v>0</v>
      </c>
      <c r="K360" s="52" t="e">
        <f t="shared" si="99"/>
        <v>#DIV/0!</v>
      </c>
      <c r="L360" s="51" t="str">
        <f>VLOOKUP($A360,Raw!$B$2:$DG$512,MATCH(NDPMS!L$1,Raw!$B$1:$DG$1,0),0)</f>
        <v>0</v>
      </c>
      <c r="M360" s="52" t="e">
        <f t="shared" si="100"/>
        <v>#DIV/0!</v>
      </c>
      <c r="N360" s="51" t="str">
        <f>VLOOKUP($A360,Raw!$B$2:$DG$512,MATCH(NDPMS!N$1,Raw!$B$1:$DG$1,0),0)</f>
        <v>0</v>
      </c>
      <c r="O360" s="13"/>
      <c r="P360" s="48" t="str">
        <f>VLOOKUP($A360,Raw!$B$2:$DG$512,MATCH(NDPMS!P$1,Raw!$B$1:$DG$1,0),0)</f>
        <v>0</v>
      </c>
      <c r="Q360" s="49" t="e">
        <f t="shared" si="101"/>
        <v>#DIV/0!</v>
      </c>
      <c r="R360" s="48" t="str">
        <f>VLOOKUP($A360,Raw!$B$2:$DG$512,MATCH(NDPMS!R$1,Raw!$B$1:$DG$1,0),0)</f>
        <v>0</v>
      </c>
      <c r="S360" s="49" t="e">
        <f t="shared" si="102"/>
        <v>#DIV/0!</v>
      </c>
      <c r="T360" s="48" t="str">
        <f>VLOOKUP($A360,Raw!$B$2:$DG$512,MATCH(NDPMS!T$1,Raw!$B$1:$DG$1,0),0)</f>
        <v>0</v>
      </c>
      <c r="U360" s="49" t="e">
        <f t="shared" si="103"/>
        <v>#DIV/0!</v>
      </c>
      <c r="V360" s="48" t="str">
        <f>VLOOKUP($A360,Raw!$B$2:$DG$512,MATCH(NDPMS!V$1,Raw!$B$1:$DG$1,0),0)</f>
        <v>0</v>
      </c>
      <c r="W360" s="50" t="e">
        <f t="shared" si="104"/>
        <v>#DIV/0!</v>
      </c>
      <c r="X360" s="48" t="str">
        <f>VLOOKUP($A360,Raw!$B$2:$DG$512,MATCH(NDPMS!X$1,Raw!$B$1:$DG$1,0),0)</f>
        <v>0</v>
      </c>
      <c r="Y360" s="49" t="e">
        <f t="shared" si="105"/>
        <v>#DIV/0!</v>
      </c>
      <c r="Z360" s="48" t="str">
        <f>VLOOKUP($A360,Raw!$B$2:$DG$512,MATCH(NDPMS!Z$1,Raw!$B$1:$DG$1,0),0)</f>
        <v>0</v>
      </c>
      <c r="AA360" s="49" t="e">
        <f t="shared" si="106"/>
        <v>#DIV/0!</v>
      </c>
      <c r="AB360" s="48" t="str">
        <f>VLOOKUP($A360,Raw!$B$2:$DG$512,MATCH(NDPMS!AB$1,Raw!$B$1:$DG$1,0),0)</f>
        <v>0</v>
      </c>
      <c r="AC360" s="13"/>
      <c r="AD360" s="47" t="e">
        <f t="shared" si="107"/>
        <v>#DIV/0!</v>
      </c>
      <c r="AE360" s="47" t="e">
        <f t="shared" si="108"/>
        <v>#DIV/0!</v>
      </c>
      <c r="AF360" s="47" t="e">
        <f t="shared" si="109"/>
        <v>#DIV/0!</v>
      </c>
      <c r="AG360" s="47" t="e">
        <f t="shared" si="110"/>
        <v>#DIV/0!</v>
      </c>
      <c r="AH360" s="47" t="e">
        <f t="shared" si="111"/>
        <v>#DIV/0!</v>
      </c>
      <c r="AI360" s="47" t="e">
        <f t="shared" si="112"/>
        <v>#DIV/0!</v>
      </c>
      <c r="AJ360" s="47" t="e">
        <f t="shared" si="113"/>
        <v>#DIV/0!</v>
      </c>
    </row>
    <row r="361" spans="1:36" x14ac:dyDescent="0.3">
      <c r="A361" s="13" t="s">
        <v>6005</v>
      </c>
      <c r="B361" s="51" t="str">
        <f>VLOOKUP($A361,Raw!$B$2:$DG$512,MATCH(NDPMS!B$1,Raw!$B$1:$DG$1,0),0)</f>
        <v>0</v>
      </c>
      <c r="C361" s="52" t="e">
        <f t="shared" si="95"/>
        <v>#DIV/0!</v>
      </c>
      <c r="D361" s="51" t="str">
        <f>VLOOKUP($A361,Raw!$B$2:$DG$512,MATCH(NDPMS!D$1,Raw!$B$1:$DG$1,0),0)</f>
        <v>0</v>
      </c>
      <c r="E361" s="52" t="e">
        <f t="shared" si="96"/>
        <v>#DIV/0!</v>
      </c>
      <c r="F361" s="51" t="str">
        <f>VLOOKUP($A361,Raw!$B$2:$DG$512,MATCH(NDPMS!F$1,Raw!$B$1:$DG$1,0),0)</f>
        <v>0</v>
      </c>
      <c r="G361" s="52" t="e">
        <f t="shared" si="97"/>
        <v>#DIV/0!</v>
      </c>
      <c r="H361" s="51" t="str">
        <f>VLOOKUP($A361,Raw!$B$2:$DG$512,MATCH(NDPMS!H$1,Raw!$B$1:$DG$1,0),0)</f>
        <v>0</v>
      </c>
      <c r="I361" s="52" t="e">
        <f t="shared" si="98"/>
        <v>#DIV/0!</v>
      </c>
      <c r="J361" s="51" t="str">
        <f>VLOOKUP($A361,Raw!$B$2:$DG$512,MATCH(NDPMS!J$1,Raw!$B$1:$DG$1,0),0)</f>
        <v>0</v>
      </c>
      <c r="K361" s="52" t="e">
        <f t="shared" si="99"/>
        <v>#DIV/0!</v>
      </c>
      <c r="L361" s="51" t="str">
        <f>VLOOKUP($A361,Raw!$B$2:$DG$512,MATCH(NDPMS!L$1,Raw!$B$1:$DG$1,0),0)</f>
        <v>0</v>
      </c>
      <c r="M361" s="52" t="e">
        <f t="shared" si="100"/>
        <v>#DIV/0!</v>
      </c>
      <c r="N361" s="51" t="str">
        <f>VLOOKUP($A361,Raw!$B$2:$DG$512,MATCH(NDPMS!N$1,Raw!$B$1:$DG$1,0),0)</f>
        <v>0</v>
      </c>
      <c r="O361" s="13"/>
      <c r="P361" s="48" t="str">
        <f>VLOOKUP($A361,Raw!$B$2:$DG$512,MATCH(NDPMS!P$1,Raw!$B$1:$DG$1,0),0)</f>
        <v>0</v>
      </c>
      <c r="Q361" s="49" t="e">
        <f t="shared" si="101"/>
        <v>#DIV/0!</v>
      </c>
      <c r="R361" s="48" t="str">
        <f>VLOOKUP($A361,Raw!$B$2:$DG$512,MATCH(NDPMS!R$1,Raw!$B$1:$DG$1,0),0)</f>
        <v>0</v>
      </c>
      <c r="S361" s="49" t="e">
        <f t="shared" si="102"/>
        <v>#DIV/0!</v>
      </c>
      <c r="T361" s="48" t="str">
        <f>VLOOKUP($A361,Raw!$B$2:$DG$512,MATCH(NDPMS!T$1,Raw!$B$1:$DG$1,0),0)</f>
        <v>0</v>
      </c>
      <c r="U361" s="49" t="e">
        <f t="shared" si="103"/>
        <v>#DIV/0!</v>
      </c>
      <c r="V361" s="48" t="str">
        <f>VLOOKUP($A361,Raw!$B$2:$DG$512,MATCH(NDPMS!V$1,Raw!$B$1:$DG$1,0),0)</f>
        <v>0</v>
      </c>
      <c r="W361" s="50" t="e">
        <f t="shared" si="104"/>
        <v>#DIV/0!</v>
      </c>
      <c r="X361" s="48" t="str">
        <f>VLOOKUP($A361,Raw!$B$2:$DG$512,MATCH(NDPMS!X$1,Raw!$B$1:$DG$1,0),0)</f>
        <v>0</v>
      </c>
      <c r="Y361" s="49" t="e">
        <f t="shared" si="105"/>
        <v>#DIV/0!</v>
      </c>
      <c r="Z361" s="48" t="str">
        <f>VLOOKUP($A361,Raw!$B$2:$DG$512,MATCH(NDPMS!Z$1,Raw!$B$1:$DG$1,0),0)</f>
        <v>0</v>
      </c>
      <c r="AA361" s="49" t="e">
        <f t="shared" si="106"/>
        <v>#DIV/0!</v>
      </c>
      <c r="AB361" s="48" t="str">
        <f>VLOOKUP($A361,Raw!$B$2:$DG$512,MATCH(NDPMS!AB$1,Raw!$B$1:$DG$1,0),0)</f>
        <v>0</v>
      </c>
      <c r="AC361" s="13"/>
      <c r="AD361" s="47" t="e">
        <f t="shared" si="107"/>
        <v>#DIV/0!</v>
      </c>
      <c r="AE361" s="47" t="e">
        <f t="shared" si="108"/>
        <v>#DIV/0!</v>
      </c>
      <c r="AF361" s="47" t="e">
        <f t="shared" si="109"/>
        <v>#DIV/0!</v>
      </c>
      <c r="AG361" s="47" t="e">
        <f t="shared" si="110"/>
        <v>#DIV/0!</v>
      </c>
      <c r="AH361" s="47" t="e">
        <f t="shared" si="111"/>
        <v>#DIV/0!</v>
      </c>
      <c r="AI361" s="47" t="e">
        <f t="shared" si="112"/>
        <v>#DIV/0!</v>
      </c>
      <c r="AJ361" s="47" t="e">
        <f t="shared" si="113"/>
        <v>#DIV/0!</v>
      </c>
    </row>
    <row r="362" spans="1:36" x14ac:dyDescent="0.3">
      <c r="A362" s="13" t="s">
        <v>6030</v>
      </c>
      <c r="B362" s="51" t="str">
        <f>VLOOKUP($A362,Raw!$B$2:$DG$512,MATCH(NDPMS!B$1,Raw!$B$1:$DG$1,0),0)</f>
        <v>0</v>
      </c>
      <c r="C362" s="52" t="e">
        <f t="shared" si="95"/>
        <v>#DIV/0!</v>
      </c>
      <c r="D362" s="51" t="str">
        <f>VLOOKUP($A362,Raw!$B$2:$DG$512,MATCH(NDPMS!D$1,Raw!$B$1:$DG$1,0),0)</f>
        <v>0</v>
      </c>
      <c r="E362" s="52" t="e">
        <f t="shared" si="96"/>
        <v>#DIV/0!</v>
      </c>
      <c r="F362" s="51" t="str">
        <f>VLOOKUP($A362,Raw!$B$2:$DG$512,MATCH(NDPMS!F$1,Raw!$B$1:$DG$1,0),0)</f>
        <v>0</v>
      </c>
      <c r="G362" s="52" t="e">
        <f t="shared" si="97"/>
        <v>#DIV/0!</v>
      </c>
      <c r="H362" s="51" t="str">
        <f>VLOOKUP($A362,Raw!$B$2:$DG$512,MATCH(NDPMS!H$1,Raw!$B$1:$DG$1,0),0)</f>
        <v>0</v>
      </c>
      <c r="I362" s="52" t="e">
        <f t="shared" si="98"/>
        <v>#DIV/0!</v>
      </c>
      <c r="J362" s="51" t="str">
        <f>VLOOKUP($A362,Raw!$B$2:$DG$512,MATCH(NDPMS!J$1,Raw!$B$1:$DG$1,0),0)</f>
        <v>0</v>
      </c>
      <c r="K362" s="52" t="e">
        <f t="shared" si="99"/>
        <v>#DIV/0!</v>
      </c>
      <c r="L362" s="51" t="str">
        <f>VLOOKUP($A362,Raw!$B$2:$DG$512,MATCH(NDPMS!L$1,Raw!$B$1:$DG$1,0),0)</f>
        <v>0</v>
      </c>
      <c r="M362" s="52" t="e">
        <f t="shared" si="100"/>
        <v>#DIV/0!</v>
      </c>
      <c r="N362" s="51" t="str">
        <f>VLOOKUP($A362,Raw!$B$2:$DG$512,MATCH(NDPMS!N$1,Raw!$B$1:$DG$1,0),0)</f>
        <v>0</v>
      </c>
      <c r="O362" s="13"/>
      <c r="P362" s="48" t="str">
        <f>VLOOKUP($A362,Raw!$B$2:$DG$512,MATCH(NDPMS!P$1,Raw!$B$1:$DG$1,0),0)</f>
        <v>0</v>
      </c>
      <c r="Q362" s="49" t="e">
        <f t="shared" si="101"/>
        <v>#DIV/0!</v>
      </c>
      <c r="R362" s="48" t="str">
        <f>VLOOKUP($A362,Raw!$B$2:$DG$512,MATCH(NDPMS!R$1,Raw!$B$1:$DG$1,0),0)</f>
        <v>0</v>
      </c>
      <c r="S362" s="49" t="e">
        <f t="shared" si="102"/>
        <v>#DIV/0!</v>
      </c>
      <c r="T362" s="48" t="str">
        <f>VLOOKUP($A362,Raw!$B$2:$DG$512,MATCH(NDPMS!T$1,Raw!$B$1:$DG$1,0),0)</f>
        <v>0</v>
      </c>
      <c r="U362" s="49" t="e">
        <f t="shared" si="103"/>
        <v>#DIV/0!</v>
      </c>
      <c r="V362" s="48" t="str">
        <f>VLOOKUP($A362,Raw!$B$2:$DG$512,MATCH(NDPMS!V$1,Raw!$B$1:$DG$1,0),0)</f>
        <v>0</v>
      </c>
      <c r="W362" s="50" t="e">
        <f t="shared" si="104"/>
        <v>#DIV/0!</v>
      </c>
      <c r="X362" s="48" t="str">
        <f>VLOOKUP($A362,Raw!$B$2:$DG$512,MATCH(NDPMS!X$1,Raw!$B$1:$DG$1,0),0)</f>
        <v>0</v>
      </c>
      <c r="Y362" s="49" t="e">
        <f t="shared" si="105"/>
        <v>#DIV/0!</v>
      </c>
      <c r="Z362" s="48" t="str">
        <f>VLOOKUP($A362,Raw!$B$2:$DG$512,MATCH(NDPMS!Z$1,Raw!$B$1:$DG$1,0),0)</f>
        <v>0</v>
      </c>
      <c r="AA362" s="49" t="e">
        <f t="shared" si="106"/>
        <v>#DIV/0!</v>
      </c>
      <c r="AB362" s="48" t="str">
        <f>VLOOKUP($A362,Raw!$B$2:$DG$512,MATCH(NDPMS!AB$1,Raw!$B$1:$DG$1,0),0)</f>
        <v>0</v>
      </c>
      <c r="AC362" s="13"/>
      <c r="AD362" s="47" t="e">
        <f t="shared" si="107"/>
        <v>#DIV/0!</v>
      </c>
      <c r="AE362" s="47" t="e">
        <f t="shared" si="108"/>
        <v>#DIV/0!</v>
      </c>
      <c r="AF362" s="47" t="e">
        <f t="shared" si="109"/>
        <v>#DIV/0!</v>
      </c>
      <c r="AG362" s="47" t="e">
        <f t="shared" si="110"/>
        <v>#DIV/0!</v>
      </c>
      <c r="AH362" s="47" t="e">
        <f t="shared" si="111"/>
        <v>#DIV/0!</v>
      </c>
      <c r="AI362" s="47" t="e">
        <f t="shared" si="112"/>
        <v>#DIV/0!</v>
      </c>
      <c r="AJ362" s="47" t="e">
        <f t="shared" si="113"/>
        <v>#DIV/0!</v>
      </c>
    </row>
    <row r="363" spans="1:36" x14ac:dyDescent="0.3">
      <c r="A363" s="13" t="s">
        <v>6036</v>
      </c>
      <c r="B363" s="51" t="str">
        <f>VLOOKUP($A363,Raw!$B$2:$DG$512,MATCH(NDPMS!B$1,Raw!$B$1:$DG$1,0),0)</f>
        <v>0</v>
      </c>
      <c r="C363" s="52" t="e">
        <f t="shared" si="95"/>
        <v>#DIV/0!</v>
      </c>
      <c r="D363" s="51" t="str">
        <f>VLOOKUP($A363,Raw!$B$2:$DG$512,MATCH(NDPMS!D$1,Raw!$B$1:$DG$1,0),0)</f>
        <v>0</v>
      </c>
      <c r="E363" s="52" t="e">
        <f t="shared" si="96"/>
        <v>#DIV/0!</v>
      </c>
      <c r="F363" s="51" t="str">
        <f>VLOOKUP($A363,Raw!$B$2:$DG$512,MATCH(NDPMS!F$1,Raw!$B$1:$DG$1,0),0)</f>
        <v>0</v>
      </c>
      <c r="G363" s="52" t="e">
        <f t="shared" si="97"/>
        <v>#DIV/0!</v>
      </c>
      <c r="H363" s="51" t="str">
        <f>VLOOKUP($A363,Raw!$B$2:$DG$512,MATCH(NDPMS!H$1,Raw!$B$1:$DG$1,0),0)</f>
        <v>0</v>
      </c>
      <c r="I363" s="52" t="e">
        <f t="shared" si="98"/>
        <v>#DIV/0!</v>
      </c>
      <c r="J363" s="51" t="str">
        <f>VLOOKUP($A363,Raw!$B$2:$DG$512,MATCH(NDPMS!J$1,Raw!$B$1:$DG$1,0),0)</f>
        <v>0</v>
      </c>
      <c r="K363" s="52" t="e">
        <f t="shared" si="99"/>
        <v>#DIV/0!</v>
      </c>
      <c r="L363" s="51" t="str">
        <f>VLOOKUP($A363,Raw!$B$2:$DG$512,MATCH(NDPMS!L$1,Raw!$B$1:$DG$1,0),0)</f>
        <v>0</v>
      </c>
      <c r="M363" s="52" t="e">
        <f t="shared" si="100"/>
        <v>#DIV/0!</v>
      </c>
      <c r="N363" s="51" t="str">
        <f>VLOOKUP($A363,Raw!$B$2:$DG$512,MATCH(NDPMS!N$1,Raw!$B$1:$DG$1,0),0)</f>
        <v>0</v>
      </c>
      <c r="O363" s="13"/>
      <c r="P363" s="48" t="str">
        <f>VLOOKUP($A363,Raw!$B$2:$DG$512,MATCH(NDPMS!P$1,Raw!$B$1:$DG$1,0),0)</f>
        <v>0</v>
      </c>
      <c r="Q363" s="49" t="e">
        <f t="shared" si="101"/>
        <v>#DIV/0!</v>
      </c>
      <c r="R363" s="48" t="str">
        <f>VLOOKUP($A363,Raw!$B$2:$DG$512,MATCH(NDPMS!R$1,Raw!$B$1:$DG$1,0),0)</f>
        <v>0</v>
      </c>
      <c r="S363" s="49" t="e">
        <f t="shared" si="102"/>
        <v>#DIV/0!</v>
      </c>
      <c r="T363" s="48" t="str">
        <f>VLOOKUP($A363,Raw!$B$2:$DG$512,MATCH(NDPMS!T$1,Raw!$B$1:$DG$1,0),0)</f>
        <v>0</v>
      </c>
      <c r="U363" s="49" t="e">
        <f t="shared" si="103"/>
        <v>#DIV/0!</v>
      </c>
      <c r="V363" s="48" t="str">
        <f>VLOOKUP($A363,Raw!$B$2:$DG$512,MATCH(NDPMS!V$1,Raw!$B$1:$DG$1,0),0)</f>
        <v>0</v>
      </c>
      <c r="W363" s="50" t="e">
        <f t="shared" si="104"/>
        <v>#DIV/0!</v>
      </c>
      <c r="X363" s="48" t="str">
        <f>VLOOKUP($A363,Raw!$B$2:$DG$512,MATCH(NDPMS!X$1,Raw!$B$1:$DG$1,0),0)</f>
        <v>0</v>
      </c>
      <c r="Y363" s="49" t="e">
        <f t="shared" si="105"/>
        <v>#DIV/0!</v>
      </c>
      <c r="Z363" s="48" t="str">
        <f>VLOOKUP($A363,Raw!$B$2:$DG$512,MATCH(NDPMS!Z$1,Raw!$B$1:$DG$1,0),0)</f>
        <v>0</v>
      </c>
      <c r="AA363" s="49" t="e">
        <f t="shared" si="106"/>
        <v>#DIV/0!</v>
      </c>
      <c r="AB363" s="48" t="str">
        <f>VLOOKUP($A363,Raw!$B$2:$DG$512,MATCH(NDPMS!AB$1,Raw!$B$1:$DG$1,0),0)</f>
        <v>0</v>
      </c>
      <c r="AC363" s="13"/>
      <c r="AD363" s="47" t="e">
        <f t="shared" si="107"/>
        <v>#DIV/0!</v>
      </c>
      <c r="AE363" s="47" t="e">
        <f t="shared" si="108"/>
        <v>#DIV/0!</v>
      </c>
      <c r="AF363" s="47" t="e">
        <f t="shared" si="109"/>
        <v>#DIV/0!</v>
      </c>
      <c r="AG363" s="47" t="e">
        <f t="shared" si="110"/>
        <v>#DIV/0!</v>
      </c>
      <c r="AH363" s="47" t="e">
        <f t="shared" si="111"/>
        <v>#DIV/0!</v>
      </c>
      <c r="AI363" s="47" t="e">
        <f t="shared" si="112"/>
        <v>#DIV/0!</v>
      </c>
      <c r="AJ363" s="47" t="e">
        <f t="shared" si="113"/>
        <v>#DIV/0!</v>
      </c>
    </row>
    <row r="364" spans="1:36" x14ac:dyDescent="0.3">
      <c r="A364" s="13" t="s">
        <v>6043</v>
      </c>
      <c r="B364" s="51" t="str">
        <f>VLOOKUP($A364,Raw!$B$2:$DG$512,MATCH(NDPMS!B$1,Raw!$B$1:$DG$1,0),0)</f>
        <v>0</v>
      </c>
      <c r="C364" s="52">
        <f t="shared" si="95"/>
        <v>0</v>
      </c>
      <c r="D364" s="51" t="str">
        <f>VLOOKUP($A364,Raw!$B$2:$DG$512,MATCH(NDPMS!D$1,Raw!$B$1:$DG$1,0),0)</f>
        <v>0</v>
      </c>
      <c r="E364" s="52">
        <f t="shared" si="96"/>
        <v>0</v>
      </c>
      <c r="F364" s="51" t="str">
        <f>VLOOKUP($A364,Raw!$B$2:$DG$512,MATCH(NDPMS!F$1,Raw!$B$1:$DG$1,0),0)</f>
        <v>4</v>
      </c>
      <c r="G364" s="52">
        <f t="shared" si="97"/>
        <v>1</v>
      </c>
      <c r="H364" s="51" t="str">
        <f>VLOOKUP($A364,Raw!$B$2:$DG$512,MATCH(NDPMS!H$1,Raw!$B$1:$DG$1,0),0)</f>
        <v>0</v>
      </c>
      <c r="I364" s="52">
        <f t="shared" si="98"/>
        <v>0</v>
      </c>
      <c r="J364" s="51" t="str">
        <f>VLOOKUP($A364,Raw!$B$2:$DG$512,MATCH(NDPMS!J$1,Raw!$B$1:$DG$1,0),0)</f>
        <v>0</v>
      </c>
      <c r="K364" s="52">
        <f t="shared" si="99"/>
        <v>0</v>
      </c>
      <c r="L364" s="51" t="str">
        <f>VLOOKUP($A364,Raw!$B$2:$DG$512,MATCH(NDPMS!L$1,Raw!$B$1:$DG$1,0),0)</f>
        <v>0</v>
      </c>
      <c r="M364" s="52">
        <f t="shared" si="100"/>
        <v>0</v>
      </c>
      <c r="N364" s="51" t="str">
        <f>VLOOKUP($A364,Raw!$B$2:$DG$512,MATCH(NDPMS!N$1,Raw!$B$1:$DG$1,0),0)</f>
        <v>4</v>
      </c>
      <c r="O364" s="13"/>
      <c r="P364" s="48" t="str">
        <f>VLOOKUP($A364,Raw!$B$2:$DG$512,MATCH(NDPMS!P$1,Raw!$B$1:$DG$1,0),0)</f>
        <v>0</v>
      </c>
      <c r="Q364" s="49">
        <f t="shared" si="101"/>
        <v>0</v>
      </c>
      <c r="R364" s="48" t="str">
        <f>VLOOKUP($A364,Raw!$B$2:$DG$512,MATCH(NDPMS!R$1,Raw!$B$1:$DG$1,0),0)</f>
        <v>0</v>
      </c>
      <c r="S364" s="49">
        <f t="shared" si="102"/>
        <v>0</v>
      </c>
      <c r="T364" s="48" t="str">
        <f>VLOOKUP($A364,Raw!$B$2:$DG$512,MATCH(NDPMS!T$1,Raw!$B$1:$DG$1,0),0)</f>
        <v>114.86</v>
      </c>
      <c r="U364" s="49">
        <f t="shared" si="103"/>
        <v>1</v>
      </c>
      <c r="V364" s="48" t="str">
        <f>VLOOKUP($A364,Raw!$B$2:$DG$512,MATCH(NDPMS!V$1,Raw!$B$1:$DG$1,0),0)</f>
        <v>0</v>
      </c>
      <c r="W364" s="50">
        <f t="shared" si="104"/>
        <v>0</v>
      </c>
      <c r="X364" s="48" t="str">
        <f>VLOOKUP($A364,Raw!$B$2:$DG$512,MATCH(NDPMS!X$1,Raw!$B$1:$DG$1,0),0)</f>
        <v>0</v>
      </c>
      <c r="Y364" s="49">
        <f t="shared" si="105"/>
        <v>0</v>
      </c>
      <c r="Z364" s="48" t="str">
        <f>VLOOKUP($A364,Raw!$B$2:$DG$512,MATCH(NDPMS!Z$1,Raw!$B$1:$DG$1,0),0)</f>
        <v>0</v>
      </c>
      <c r="AA364" s="49">
        <f t="shared" si="106"/>
        <v>0</v>
      </c>
      <c r="AB364" s="48" t="str">
        <f>VLOOKUP($A364,Raw!$B$2:$DG$512,MATCH(NDPMS!AB$1,Raw!$B$1:$DG$1,0),0)</f>
        <v>114.86</v>
      </c>
      <c r="AC364" s="13"/>
      <c r="AD364" s="47" t="e">
        <f t="shared" si="107"/>
        <v>#DIV/0!</v>
      </c>
      <c r="AE364" s="47" t="e">
        <f t="shared" si="108"/>
        <v>#DIV/0!</v>
      </c>
      <c r="AF364" s="47">
        <f t="shared" si="109"/>
        <v>28.715</v>
      </c>
      <c r="AG364" s="47" t="e">
        <f t="shared" si="110"/>
        <v>#DIV/0!</v>
      </c>
      <c r="AH364" s="47" t="e">
        <f t="shared" si="111"/>
        <v>#DIV/0!</v>
      </c>
      <c r="AI364" s="47" t="e">
        <f t="shared" si="112"/>
        <v>#DIV/0!</v>
      </c>
      <c r="AJ364" s="47">
        <f t="shared" si="113"/>
        <v>28.715</v>
      </c>
    </row>
    <row r="365" spans="1:36" x14ac:dyDescent="0.3">
      <c r="A365" s="13" t="s">
        <v>6055</v>
      </c>
      <c r="B365" s="51" t="str">
        <f>VLOOKUP($A365,Raw!$B$2:$DG$512,MATCH(NDPMS!B$1,Raw!$B$1:$DG$1,0),0)</f>
        <v>0</v>
      </c>
      <c r="C365" s="52" t="e">
        <f t="shared" si="95"/>
        <v>#DIV/0!</v>
      </c>
      <c r="D365" s="51" t="str">
        <f>VLOOKUP($A365,Raw!$B$2:$DG$512,MATCH(NDPMS!D$1,Raw!$B$1:$DG$1,0),0)</f>
        <v>0</v>
      </c>
      <c r="E365" s="52" t="e">
        <f t="shared" si="96"/>
        <v>#DIV/0!</v>
      </c>
      <c r="F365" s="51" t="str">
        <f>VLOOKUP($A365,Raw!$B$2:$DG$512,MATCH(NDPMS!F$1,Raw!$B$1:$DG$1,0),0)</f>
        <v>0</v>
      </c>
      <c r="G365" s="52" t="e">
        <f t="shared" si="97"/>
        <v>#DIV/0!</v>
      </c>
      <c r="H365" s="51" t="str">
        <f>VLOOKUP($A365,Raw!$B$2:$DG$512,MATCH(NDPMS!H$1,Raw!$B$1:$DG$1,0),0)</f>
        <v>0</v>
      </c>
      <c r="I365" s="52" t="e">
        <f t="shared" si="98"/>
        <v>#DIV/0!</v>
      </c>
      <c r="J365" s="51" t="str">
        <f>VLOOKUP($A365,Raw!$B$2:$DG$512,MATCH(NDPMS!J$1,Raw!$B$1:$DG$1,0),0)</f>
        <v>0</v>
      </c>
      <c r="K365" s="52" t="e">
        <f t="shared" si="99"/>
        <v>#DIV/0!</v>
      </c>
      <c r="L365" s="51" t="str">
        <f>VLOOKUP($A365,Raw!$B$2:$DG$512,MATCH(NDPMS!L$1,Raw!$B$1:$DG$1,0),0)</f>
        <v>0</v>
      </c>
      <c r="M365" s="52" t="e">
        <f t="shared" si="100"/>
        <v>#DIV/0!</v>
      </c>
      <c r="N365" s="51" t="str">
        <f>VLOOKUP($A365,Raw!$B$2:$DG$512,MATCH(NDPMS!N$1,Raw!$B$1:$DG$1,0),0)</f>
        <v>0</v>
      </c>
      <c r="O365" s="13"/>
      <c r="P365" s="48" t="str">
        <f>VLOOKUP($A365,Raw!$B$2:$DG$512,MATCH(NDPMS!P$1,Raw!$B$1:$DG$1,0),0)</f>
        <v>0</v>
      </c>
      <c r="Q365" s="49" t="e">
        <f t="shared" si="101"/>
        <v>#DIV/0!</v>
      </c>
      <c r="R365" s="48" t="str">
        <f>VLOOKUP($A365,Raw!$B$2:$DG$512,MATCH(NDPMS!R$1,Raw!$B$1:$DG$1,0),0)</f>
        <v>0</v>
      </c>
      <c r="S365" s="49" t="e">
        <f t="shared" si="102"/>
        <v>#DIV/0!</v>
      </c>
      <c r="T365" s="48" t="str">
        <f>VLOOKUP($A365,Raw!$B$2:$DG$512,MATCH(NDPMS!T$1,Raw!$B$1:$DG$1,0),0)</f>
        <v>0</v>
      </c>
      <c r="U365" s="49" t="e">
        <f t="shared" si="103"/>
        <v>#DIV/0!</v>
      </c>
      <c r="V365" s="48" t="str">
        <f>VLOOKUP($A365,Raw!$B$2:$DG$512,MATCH(NDPMS!V$1,Raw!$B$1:$DG$1,0),0)</f>
        <v>0</v>
      </c>
      <c r="W365" s="50" t="e">
        <f t="shared" si="104"/>
        <v>#DIV/0!</v>
      </c>
      <c r="X365" s="48" t="str">
        <f>VLOOKUP($A365,Raw!$B$2:$DG$512,MATCH(NDPMS!X$1,Raw!$B$1:$DG$1,0),0)</f>
        <v>0</v>
      </c>
      <c r="Y365" s="49" t="e">
        <f t="shared" si="105"/>
        <v>#DIV/0!</v>
      </c>
      <c r="Z365" s="48" t="str">
        <f>VLOOKUP($A365,Raw!$B$2:$DG$512,MATCH(NDPMS!Z$1,Raw!$B$1:$DG$1,0),0)</f>
        <v>0</v>
      </c>
      <c r="AA365" s="49" t="e">
        <f t="shared" si="106"/>
        <v>#DIV/0!</v>
      </c>
      <c r="AB365" s="48" t="str">
        <f>VLOOKUP($A365,Raw!$B$2:$DG$512,MATCH(NDPMS!AB$1,Raw!$B$1:$DG$1,0),0)</f>
        <v>0</v>
      </c>
      <c r="AC365" s="13"/>
      <c r="AD365" s="47" t="e">
        <f t="shared" si="107"/>
        <v>#DIV/0!</v>
      </c>
      <c r="AE365" s="47" t="e">
        <f t="shared" si="108"/>
        <v>#DIV/0!</v>
      </c>
      <c r="AF365" s="47" t="e">
        <f t="shared" si="109"/>
        <v>#DIV/0!</v>
      </c>
      <c r="AG365" s="47" t="e">
        <f t="shared" si="110"/>
        <v>#DIV/0!</v>
      </c>
      <c r="AH365" s="47" t="e">
        <f t="shared" si="111"/>
        <v>#DIV/0!</v>
      </c>
      <c r="AI365" s="47" t="e">
        <f t="shared" si="112"/>
        <v>#DIV/0!</v>
      </c>
      <c r="AJ365" s="47" t="e">
        <f t="shared" si="113"/>
        <v>#DIV/0!</v>
      </c>
    </row>
    <row r="366" spans="1:36" x14ac:dyDescent="0.3">
      <c r="A366" s="13" t="s">
        <v>6068</v>
      </c>
      <c r="B366" s="51" t="str">
        <f>VLOOKUP($A366,Raw!$B$2:$DG$512,MATCH(NDPMS!B$1,Raw!$B$1:$DG$1,0),0)</f>
        <v>0</v>
      </c>
      <c r="C366" s="52" t="e">
        <f t="shared" si="95"/>
        <v>#DIV/0!</v>
      </c>
      <c r="D366" s="51" t="str">
        <f>VLOOKUP($A366,Raw!$B$2:$DG$512,MATCH(NDPMS!D$1,Raw!$B$1:$DG$1,0),0)</f>
        <v>0</v>
      </c>
      <c r="E366" s="52" t="e">
        <f t="shared" si="96"/>
        <v>#DIV/0!</v>
      </c>
      <c r="F366" s="51" t="str">
        <f>VLOOKUP($A366,Raw!$B$2:$DG$512,MATCH(NDPMS!F$1,Raw!$B$1:$DG$1,0),0)</f>
        <v>0</v>
      </c>
      <c r="G366" s="52" t="e">
        <f t="shared" si="97"/>
        <v>#DIV/0!</v>
      </c>
      <c r="H366" s="51" t="str">
        <f>VLOOKUP($A366,Raw!$B$2:$DG$512,MATCH(NDPMS!H$1,Raw!$B$1:$DG$1,0),0)</f>
        <v>0</v>
      </c>
      <c r="I366" s="52" t="e">
        <f t="shared" si="98"/>
        <v>#DIV/0!</v>
      </c>
      <c r="J366" s="51" t="str">
        <f>VLOOKUP($A366,Raw!$B$2:$DG$512,MATCH(NDPMS!J$1,Raw!$B$1:$DG$1,0),0)</f>
        <v>0</v>
      </c>
      <c r="K366" s="52" t="e">
        <f t="shared" si="99"/>
        <v>#DIV/0!</v>
      </c>
      <c r="L366" s="51" t="str">
        <f>VLOOKUP($A366,Raw!$B$2:$DG$512,MATCH(NDPMS!L$1,Raw!$B$1:$DG$1,0),0)</f>
        <v>0</v>
      </c>
      <c r="M366" s="52" t="e">
        <f t="shared" si="100"/>
        <v>#DIV/0!</v>
      </c>
      <c r="N366" s="51" t="str">
        <f>VLOOKUP($A366,Raw!$B$2:$DG$512,MATCH(NDPMS!N$1,Raw!$B$1:$DG$1,0),0)</f>
        <v>0</v>
      </c>
      <c r="O366" s="13"/>
      <c r="P366" s="48" t="str">
        <f>VLOOKUP($A366,Raw!$B$2:$DG$512,MATCH(NDPMS!P$1,Raw!$B$1:$DG$1,0),0)</f>
        <v>0</v>
      </c>
      <c r="Q366" s="49" t="e">
        <f t="shared" si="101"/>
        <v>#DIV/0!</v>
      </c>
      <c r="R366" s="48" t="str">
        <f>VLOOKUP($A366,Raw!$B$2:$DG$512,MATCH(NDPMS!R$1,Raw!$B$1:$DG$1,0),0)</f>
        <v>0</v>
      </c>
      <c r="S366" s="49" t="e">
        <f t="shared" si="102"/>
        <v>#DIV/0!</v>
      </c>
      <c r="T366" s="48" t="str">
        <f>VLOOKUP($A366,Raw!$B$2:$DG$512,MATCH(NDPMS!T$1,Raw!$B$1:$DG$1,0),0)</f>
        <v>0</v>
      </c>
      <c r="U366" s="49" t="e">
        <f t="shared" si="103"/>
        <v>#DIV/0!</v>
      </c>
      <c r="V366" s="48" t="str">
        <f>VLOOKUP($A366,Raw!$B$2:$DG$512,MATCH(NDPMS!V$1,Raw!$B$1:$DG$1,0),0)</f>
        <v>0</v>
      </c>
      <c r="W366" s="50" t="e">
        <f t="shared" si="104"/>
        <v>#DIV/0!</v>
      </c>
      <c r="X366" s="48" t="str">
        <f>VLOOKUP($A366,Raw!$B$2:$DG$512,MATCH(NDPMS!X$1,Raw!$B$1:$DG$1,0),0)</f>
        <v>0</v>
      </c>
      <c r="Y366" s="49" t="e">
        <f t="shared" si="105"/>
        <v>#DIV/0!</v>
      </c>
      <c r="Z366" s="48" t="str">
        <f>VLOOKUP($A366,Raw!$B$2:$DG$512,MATCH(NDPMS!Z$1,Raw!$B$1:$DG$1,0),0)</f>
        <v>0</v>
      </c>
      <c r="AA366" s="49" t="e">
        <f t="shared" si="106"/>
        <v>#DIV/0!</v>
      </c>
      <c r="AB366" s="48" t="str">
        <f>VLOOKUP($A366,Raw!$B$2:$DG$512,MATCH(NDPMS!AB$1,Raw!$B$1:$DG$1,0),0)</f>
        <v>0</v>
      </c>
      <c r="AC366" s="13"/>
      <c r="AD366" s="47" t="e">
        <f t="shared" si="107"/>
        <v>#DIV/0!</v>
      </c>
      <c r="AE366" s="47" t="e">
        <f t="shared" si="108"/>
        <v>#DIV/0!</v>
      </c>
      <c r="AF366" s="47" t="e">
        <f t="shared" si="109"/>
        <v>#DIV/0!</v>
      </c>
      <c r="AG366" s="47" t="e">
        <f t="shared" si="110"/>
        <v>#DIV/0!</v>
      </c>
      <c r="AH366" s="47" t="e">
        <f t="shared" si="111"/>
        <v>#DIV/0!</v>
      </c>
      <c r="AI366" s="47" t="e">
        <f t="shared" si="112"/>
        <v>#DIV/0!</v>
      </c>
      <c r="AJ366" s="47" t="e">
        <f t="shared" si="113"/>
        <v>#DIV/0!</v>
      </c>
    </row>
    <row r="367" spans="1:36" x14ac:dyDescent="0.3">
      <c r="A367" s="13" t="s">
        <v>6074</v>
      </c>
      <c r="B367" s="51" t="str">
        <f>VLOOKUP($A367,Raw!$B$2:$DG$512,MATCH(NDPMS!B$1,Raw!$B$1:$DG$1,0),0)</f>
        <v>0</v>
      </c>
      <c r="C367" s="52" t="e">
        <f t="shared" si="95"/>
        <v>#DIV/0!</v>
      </c>
      <c r="D367" s="51" t="str">
        <f>VLOOKUP($A367,Raw!$B$2:$DG$512,MATCH(NDPMS!D$1,Raw!$B$1:$DG$1,0),0)</f>
        <v>0</v>
      </c>
      <c r="E367" s="52" t="e">
        <f t="shared" si="96"/>
        <v>#DIV/0!</v>
      </c>
      <c r="F367" s="51" t="str">
        <f>VLOOKUP($A367,Raw!$B$2:$DG$512,MATCH(NDPMS!F$1,Raw!$B$1:$DG$1,0),0)</f>
        <v>0</v>
      </c>
      <c r="G367" s="52" t="e">
        <f t="shared" si="97"/>
        <v>#DIV/0!</v>
      </c>
      <c r="H367" s="51" t="str">
        <f>VLOOKUP($A367,Raw!$B$2:$DG$512,MATCH(NDPMS!H$1,Raw!$B$1:$DG$1,0),0)</f>
        <v>0</v>
      </c>
      <c r="I367" s="52" t="e">
        <f t="shared" si="98"/>
        <v>#DIV/0!</v>
      </c>
      <c r="J367" s="51" t="str">
        <f>VLOOKUP($A367,Raw!$B$2:$DG$512,MATCH(NDPMS!J$1,Raw!$B$1:$DG$1,0),0)</f>
        <v>0</v>
      </c>
      <c r="K367" s="52" t="e">
        <f t="shared" si="99"/>
        <v>#DIV/0!</v>
      </c>
      <c r="L367" s="51" t="str">
        <f>VLOOKUP($A367,Raw!$B$2:$DG$512,MATCH(NDPMS!L$1,Raw!$B$1:$DG$1,0),0)</f>
        <v>0</v>
      </c>
      <c r="M367" s="52" t="e">
        <f t="shared" si="100"/>
        <v>#DIV/0!</v>
      </c>
      <c r="N367" s="51" t="str">
        <f>VLOOKUP($A367,Raw!$B$2:$DG$512,MATCH(NDPMS!N$1,Raw!$B$1:$DG$1,0),0)</f>
        <v>0</v>
      </c>
      <c r="O367" s="13"/>
      <c r="P367" s="48" t="str">
        <f>VLOOKUP($A367,Raw!$B$2:$DG$512,MATCH(NDPMS!P$1,Raw!$B$1:$DG$1,0),0)</f>
        <v>0</v>
      </c>
      <c r="Q367" s="49" t="e">
        <f t="shared" si="101"/>
        <v>#DIV/0!</v>
      </c>
      <c r="R367" s="48" t="str">
        <f>VLOOKUP($A367,Raw!$B$2:$DG$512,MATCH(NDPMS!R$1,Raw!$B$1:$DG$1,0),0)</f>
        <v>0</v>
      </c>
      <c r="S367" s="49" t="e">
        <f t="shared" si="102"/>
        <v>#DIV/0!</v>
      </c>
      <c r="T367" s="48" t="str">
        <f>VLOOKUP($A367,Raw!$B$2:$DG$512,MATCH(NDPMS!T$1,Raw!$B$1:$DG$1,0),0)</f>
        <v>0</v>
      </c>
      <c r="U367" s="49" t="e">
        <f t="shared" si="103"/>
        <v>#DIV/0!</v>
      </c>
      <c r="V367" s="48" t="str">
        <f>VLOOKUP($A367,Raw!$B$2:$DG$512,MATCH(NDPMS!V$1,Raw!$B$1:$DG$1,0),0)</f>
        <v>0</v>
      </c>
      <c r="W367" s="50" t="e">
        <f t="shared" si="104"/>
        <v>#DIV/0!</v>
      </c>
      <c r="X367" s="48" t="str">
        <f>VLOOKUP($A367,Raw!$B$2:$DG$512,MATCH(NDPMS!X$1,Raw!$B$1:$DG$1,0),0)</f>
        <v>0</v>
      </c>
      <c r="Y367" s="49" t="e">
        <f t="shared" si="105"/>
        <v>#DIV/0!</v>
      </c>
      <c r="Z367" s="48" t="str">
        <f>VLOOKUP($A367,Raw!$B$2:$DG$512,MATCH(NDPMS!Z$1,Raw!$B$1:$DG$1,0),0)</f>
        <v>0</v>
      </c>
      <c r="AA367" s="49" t="e">
        <f t="shared" si="106"/>
        <v>#DIV/0!</v>
      </c>
      <c r="AB367" s="48" t="str">
        <f>VLOOKUP($A367,Raw!$B$2:$DG$512,MATCH(NDPMS!AB$1,Raw!$B$1:$DG$1,0),0)</f>
        <v>0</v>
      </c>
      <c r="AC367" s="13"/>
      <c r="AD367" s="47" t="e">
        <f t="shared" si="107"/>
        <v>#DIV/0!</v>
      </c>
      <c r="AE367" s="47" t="e">
        <f t="shared" si="108"/>
        <v>#DIV/0!</v>
      </c>
      <c r="AF367" s="47" t="e">
        <f t="shared" si="109"/>
        <v>#DIV/0!</v>
      </c>
      <c r="AG367" s="47" t="e">
        <f t="shared" si="110"/>
        <v>#DIV/0!</v>
      </c>
      <c r="AH367" s="47" t="e">
        <f t="shared" si="111"/>
        <v>#DIV/0!</v>
      </c>
      <c r="AI367" s="47" t="e">
        <f t="shared" si="112"/>
        <v>#DIV/0!</v>
      </c>
      <c r="AJ367" s="47" t="e">
        <f t="shared" si="113"/>
        <v>#DIV/0!</v>
      </c>
    </row>
    <row r="368" spans="1:36" x14ac:dyDescent="0.3">
      <c r="A368" s="13" t="s">
        <v>6092</v>
      </c>
      <c r="B368" s="51" t="str">
        <f>VLOOKUP($A368,Raw!$B$2:$DG$512,MATCH(NDPMS!B$1,Raw!$B$1:$DG$1,0),0)</f>
        <v>0</v>
      </c>
      <c r="C368" s="52" t="e">
        <f t="shared" si="95"/>
        <v>#DIV/0!</v>
      </c>
      <c r="D368" s="51" t="str">
        <f>VLOOKUP($A368,Raw!$B$2:$DG$512,MATCH(NDPMS!D$1,Raw!$B$1:$DG$1,0),0)</f>
        <v>0</v>
      </c>
      <c r="E368" s="52" t="e">
        <f t="shared" si="96"/>
        <v>#DIV/0!</v>
      </c>
      <c r="F368" s="51" t="str">
        <f>VLOOKUP($A368,Raw!$B$2:$DG$512,MATCH(NDPMS!F$1,Raw!$B$1:$DG$1,0),0)</f>
        <v>0</v>
      </c>
      <c r="G368" s="52" t="e">
        <f t="shared" si="97"/>
        <v>#DIV/0!</v>
      </c>
      <c r="H368" s="51" t="str">
        <f>VLOOKUP($A368,Raw!$B$2:$DG$512,MATCH(NDPMS!H$1,Raw!$B$1:$DG$1,0),0)</f>
        <v>0</v>
      </c>
      <c r="I368" s="52" t="e">
        <f t="shared" si="98"/>
        <v>#DIV/0!</v>
      </c>
      <c r="J368" s="51" t="str">
        <f>VLOOKUP($A368,Raw!$B$2:$DG$512,MATCH(NDPMS!J$1,Raw!$B$1:$DG$1,0),0)</f>
        <v>0</v>
      </c>
      <c r="K368" s="52" t="e">
        <f t="shared" si="99"/>
        <v>#DIV/0!</v>
      </c>
      <c r="L368" s="51" t="str">
        <f>VLOOKUP($A368,Raw!$B$2:$DG$512,MATCH(NDPMS!L$1,Raw!$B$1:$DG$1,0),0)</f>
        <v>0</v>
      </c>
      <c r="M368" s="52" t="e">
        <f t="shared" si="100"/>
        <v>#DIV/0!</v>
      </c>
      <c r="N368" s="51" t="str">
        <f>VLOOKUP($A368,Raw!$B$2:$DG$512,MATCH(NDPMS!N$1,Raw!$B$1:$DG$1,0),0)</f>
        <v>0</v>
      </c>
      <c r="O368" s="13"/>
      <c r="P368" s="48" t="str">
        <f>VLOOKUP($A368,Raw!$B$2:$DG$512,MATCH(NDPMS!P$1,Raw!$B$1:$DG$1,0),0)</f>
        <v>0</v>
      </c>
      <c r="Q368" s="49" t="e">
        <f t="shared" si="101"/>
        <v>#DIV/0!</v>
      </c>
      <c r="R368" s="48" t="str">
        <f>VLOOKUP($A368,Raw!$B$2:$DG$512,MATCH(NDPMS!R$1,Raw!$B$1:$DG$1,0),0)</f>
        <v>0</v>
      </c>
      <c r="S368" s="49" t="e">
        <f t="shared" si="102"/>
        <v>#DIV/0!</v>
      </c>
      <c r="T368" s="48" t="str">
        <f>VLOOKUP($A368,Raw!$B$2:$DG$512,MATCH(NDPMS!T$1,Raw!$B$1:$DG$1,0),0)</f>
        <v>0</v>
      </c>
      <c r="U368" s="49" t="e">
        <f t="shared" si="103"/>
        <v>#DIV/0!</v>
      </c>
      <c r="V368" s="48" t="str">
        <f>VLOOKUP($A368,Raw!$B$2:$DG$512,MATCH(NDPMS!V$1,Raw!$B$1:$DG$1,0),0)</f>
        <v>0</v>
      </c>
      <c r="W368" s="50" t="e">
        <f t="shared" si="104"/>
        <v>#DIV/0!</v>
      </c>
      <c r="X368" s="48" t="str">
        <f>VLOOKUP($A368,Raw!$B$2:$DG$512,MATCH(NDPMS!X$1,Raw!$B$1:$DG$1,0),0)</f>
        <v>0</v>
      </c>
      <c r="Y368" s="49" t="e">
        <f t="shared" si="105"/>
        <v>#DIV/0!</v>
      </c>
      <c r="Z368" s="48" t="str">
        <f>VLOOKUP($A368,Raw!$B$2:$DG$512,MATCH(NDPMS!Z$1,Raw!$B$1:$DG$1,0),0)</f>
        <v>0</v>
      </c>
      <c r="AA368" s="49" t="e">
        <f t="shared" si="106"/>
        <v>#DIV/0!</v>
      </c>
      <c r="AB368" s="48" t="str">
        <f>VLOOKUP($A368,Raw!$B$2:$DG$512,MATCH(NDPMS!AB$1,Raw!$B$1:$DG$1,0),0)</f>
        <v>0</v>
      </c>
      <c r="AC368" s="13"/>
      <c r="AD368" s="47" t="e">
        <f t="shared" si="107"/>
        <v>#DIV/0!</v>
      </c>
      <c r="AE368" s="47" t="e">
        <f t="shared" si="108"/>
        <v>#DIV/0!</v>
      </c>
      <c r="AF368" s="47" t="e">
        <f t="shared" si="109"/>
        <v>#DIV/0!</v>
      </c>
      <c r="AG368" s="47" t="e">
        <f t="shared" si="110"/>
        <v>#DIV/0!</v>
      </c>
      <c r="AH368" s="47" t="e">
        <f t="shared" si="111"/>
        <v>#DIV/0!</v>
      </c>
      <c r="AI368" s="47" t="e">
        <f t="shared" si="112"/>
        <v>#DIV/0!</v>
      </c>
      <c r="AJ368" s="47" t="e">
        <f t="shared" si="113"/>
        <v>#DIV/0!</v>
      </c>
    </row>
    <row r="369" spans="1:36" x14ac:dyDescent="0.3">
      <c r="A369" s="13" t="s">
        <v>6097</v>
      </c>
      <c r="B369" s="51" t="str">
        <f>VLOOKUP($A369,Raw!$B$2:$DG$512,MATCH(NDPMS!B$1,Raw!$B$1:$DG$1,0),0)</f>
        <v>0</v>
      </c>
      <c r="C369" s="52">
        <f t="shared" si="95"/>
        <v>0</v>
      </c>
      <c r="D369" s="51" t="str">
        <f>VLOOKUP($A369,Raw!$B$2:$DG$512,MATCH(NDPMS!D$1,Raw!$B$1:$DG$1,0),0)</f>
        <v>0</v>
      </c>
      <c r="E369" s="52">
        <f t="shared" si="96"/>
        <v>0</v>
      </c>
      <c r="F369" s="51" t="str">
        <f>VLOOKUP($A369,Raw!$B$2:$DG$512,MATCH(NDPMS!F$1,Raw!$B$1:$DG$1,0),0)</f>
        <v>2</v>
      </c>
      <c r="G369" s="52">
        <f t="shared" si="97"/>
        <v>1</v>
      </c>
      <c r="H369" s="51" t="str">
        <f>VLOOKUP($A369,Raw!$B$2:$DG$512,MATCH(NDPMS!H$1,Raw!$B$1:$DG$1,0),0)</f>
        <v>0</v>
      </c>
      <c r="I369" s="52">
        <f t="shared" si="98"/>
        <v>0</v>
      </c>
      <c r="J369" s="51" t="str">
        <f>VLOOKUP($A369,Raw!$B$2:$DG$512,MATCH(NDPMS!J$1,Raw!$B$1:$DG$1,0),0)</f>
        <v>0</v>
      </c>
      <c r="K369" s="52">
        <f t="shared" si="99"/>
        <v>0</v>
      </c>
      <c r="L369" s="51" t="str">
        <f>VLOOKUP($A369,Raw!$B$2:$DG$512,MATCH(NDPMS!L$1,Raw!$B$1:$DG$1,0),0)</f>
        <v>0</v>
      </c>
      <c r="M369" s="52">
        <f t="shared" si="100"/>
        <v>0</v>
      </c>
      <c r="N369" s="51" t="str">
        <f>VLOOKUP($A369,Raw!$B$2:$DG$512,MATCH(NDPMS!N$1,Raw!$B$1:$DG$1,0),0)</f>
        <v>2</v>
      </c>
      <c r="O369" s="13"/>
      <c r="P369" s="48" t="str">
        <f>VLOOKUP($A369,Raw!$B$2:$DG$512,MATCH(NDPMS!P$1,Raw!$B$1:$DG$1,0),0)</f>
        <v>0</v>
      </c>
      <c r="Q369" s="49">
        <f t="shared" si="101"/>
        <v>0</v>
      </c>
      <c r="R369" s="48" t="str">
        <f>VLOOKUP($A369,Raw!$B$2:$DG$512,MATCH(NDPMS!R$1,Raw!$B$1:$DG$1,0),0)</f>
        <v>0</v>
      </c>
      <c r="S369" s="49">
        <f t="shared" si="102"/>
        <v>0</v>
      </c>
      <c r="T369" s="48" t="str">
        <f>VLOOKUP($A369,Raw!$B$2:$DG$512,MATCH(NDPMS!T$1,Raw!$B$1:$DG$1,0),0)</f>
        <v>2.76</v>
      </c>
      <c r="U369" s="49">
        <f t="shared" si="103"/>
        <v>1</v>
      </c>
      <c r="V369" s="48" t="str">
        <f>VLOOKUP($A369,Raw!$B$2:$DG$512,MATCH(NDPMS!V$1,Raw!$B$1:$DG$1,0),0)</f>
        <v>0</v>
      </c>
      <c r="W369" s="50">
        <f t="shared" si="104"/>
        <v>0</v>
      </c>
      <c r="X369" s="48" t="str">
        <f>VLOOKUP($A369,Raw!$B$2:$DG$512,MATCH(NDPMS!X$1,Raw!$B$1:$DG$1,0),0)</f>
        <v>0</v>
      </c>
      <c r="Y369" s="49">
        <f t="shared" si="105"/>
        <v>0</v>
      </c>
      <c r="Z369" s="48" t="str">
        <f>VLOOKUP($A369,Raw!$B$2:$DG$512,MATCH(NDPMS!Z$1,Raw!$B$1:$DG$1,0),0)</f>
        <v>0</v>
      </c>
      <c r="AA369" s="49">
        <f t="shared" si="106"/>
        <v>0</v>
      </c>
      <c r="AB369" s="48" t="str">
        <f>VLOOKUP($A369,Raw!$B$2:$DG$512,MATCH(NDPMS!AB$1,Raw!$B$1:$DG$1,0),0)</f>
        <v>2.76</v>
      </c>
      <c r="AC369" s="13"/>
      <c r="AD369" s="47" t="e">
        <f t="shared" si="107"/>
        <v>#DIV/0!</v>
      </c>
      <c r="AE369" s="47" t="e">
        <f t="shared" si="108"/>
        <v>#DIV/0!</v>
      </c>
      <c r="AF369" s="47">
        <f t="shared" si="109"/>
        <v>1.38</v>
      </c>
      <c r="AG369" s="47" t="e">
        <f t="shared" si="110"/>
        <v>#DIV/0!</v>
      </c>
      <c r="AH369" s="47" t="e">
        <f t="shared" si="111"/>
        <v>#DIV/0!</v>
      </c>
      <c r="AI369" s="47" t="e">
        <f t="shared" si="112"/>
        <v>#DIV/0!</v>
      </c>
      <c r="AJ369" s="47">
        <f t="shared" si="113"/>
        <v>1.38</v>
      </c>
    </row>
    <row r="370" spans="1:36" x14ac:dyDescent="0.3">
      <c r="A370" s="13" t="s">
        <v>6116</v>
      </c>
      <c r="B370" s="51" t="str">
        <f>VLOOKUP($A370,Raw!$B$2:$DG$512,MATCH(NDPMS!B$1,Raw!$B$1:$DG$1,0),0)</f>
        <v>0</v>
      </c>
      <c r="C370" s="52" t="e">
        <f t="shared" si="95"/>
        <v>#DIV/0!</v>
      </c>
      <c r="D370" s="51" t="str">
        <f>VLOOKUP($A370,Raw!$B$2:$DG$512,MATCH(NDPMS!D$1,Raw!$B$1:$DG$1,0),0)</f>
        <v>0</v>
      </c>
      <c r="E370" s="52" t="e">
        <f t="shared" si="96"/>
        <v>#DIV/0!</v>
      </c>
      <c r="F370" s="51" t="str">
        <f>VLOOKUP($A370,Raw!$B$2:$DG$512,MATCH(NDPMS!F$1,Raw!$B$1:$DG$1,0),0)</f>
        <v>0</v>
      </c>
      <c r="G370" s="52" t="e">
        <f t="shared" si="97"/>
        <v>#DIV/0!</v>
      </c>
      <c r="H370" s="51" t="str">
        <f>VLOOKUP($A370,Raw!$B$2:$DG$512,MATCH(NDPMS!H$1,Raw!$B$1:$DG$1,0),0)</f>
        <v>0</v>
      </c>
      <c r="I370" s="52" t="e">
        <f t="shared" si="98"/>
        <v>#DIV/0!</v>
      </c>
      <c r="J370" s="51" t="str">
        <f>VLOOKUP($A370,Raw!$B$2:$DG$512,MATCH(NDPMS!J$1,Raw!$B$1:$DG$1,0),0)</f>
        <v>0</v>
      </c>
      <c r="K370" s="52" t="e">
        <f t="shared" si="99"/>
        <v>#DIV/0!</v>
      </c>
      <c r="L370" s="51" t="str">
        <f>VLOOKUP($A370,Raw!$B$2:$DG$512,MATCH(NDPMS!L$1,Raw!$B$1:$DG$1,0),0)</f>
        <v>0</v>
      </c>
      <c r="M370" s="52" t="e">
        <f t="shared" si="100"/>
        <v>#DIV/0!</v>
      </c>
      <c r="N370" s="51" t="str">
        <f>VLOOKUP($A370,Raw!$B$2:$DG$512,MATCH(NDPMS!N$1,Raw!$B$1:$DG$1,0),0)</f>
        <v>0</v>
      </c>
      <c r="O370" s="13"/>
      <c r="P370" s="48" t="str">
        <f>VLOOKUP($A370,Raw!$B$2:$DG$512,MATCH(NDPMS!P$1,Raw!$B$1:$DG$1,0),0)</f>
        <v>0</v>
      </c>
      <c r="Q370" s="49" t="e">
        <f t="shared" si="101"/>
        <v>#DIV/0!</v>
      </c>
      <c r="R370" s="48" t="str">
        <f>VLOOKUP($A370,Raw!$B$2:$DG$512,MATCH(NDPMS!R$1,Raw!$B$1:$DG$1,0),0)</f>
        <v>0</v>
      </c>
      <c r="S370" s="49" t="e">
        <f t="shared" si="102"/>
        <v>#DIV/0!</v>
      </c>
      <c r="T370" s="48" t="str">
        <f>VLOOKUP($A370,Raw!$B$2:$DG$512,MATCH(NDPMS!T$1,Raw!$B$1:$DG$1,0),0)</f>
        <v>0</v>
      </c>
      <c r="U370" s="49" t="e">
        <f t="shared" si="103"/>
        <v>#DIV/0!</v>
      </c>
      <c r="V370" s="48" t="str">
        <f>VLOOKUP($A370,Raw!$B$2:$DG$512,MATCH(NDPMS!V$1,Raw!$B$1:$DG$1,0),0)</f>
        <v>0</v>
      </c>
      <c r="W370" s="50" t="e">
        <f t="shared" si="104"/>
        <v>#DIV/0!</v>
      </c>
      <c r="X370" s="48" t="str">
        <f>VLOOKUP($A370,Raw!$B$2:$DG$512,MATCH(NDPMS!X$1,Raw!$B$1:$DG$1,0),0)</f>
        <v>0</v>
      </c>
      <c r="Y370" s="49" t="e">
        <f t="shared" si="105"/>
        <v>#DIV/0!</v>
      </c>
      <c r="Z370" s="48" t="str">
        <f>VLOOKUP($A370,Raw!$B$2:$DG$512,MATCH(NDPMS!Z$1,Raw!$B$1:$DG$1,0),0)</f>
        <v>0</v>
      </c>
      <c r="AA370" s="49" t="e">
        <f t="shared" si="106"/>
        <v>#DIV/0!</v>
      </c>
      <c r="AB370" s="48" t="str">
        <f>VLOOKUP($A370,Raw!$B$2:$DG$512,MATCH(NDPMS!AB$1,Raw!$B$1:$DG$1,0),0)</f>
        <v>0</v>
      </c>
      <c r="AC370" s="13"/>
      <c r="AD370" s="47" t="e">
        <f t="shared" si="107"/>
        <v>#DIV/0!</v>
      </c>
      <c r="AE370" s="47" t="e">
        <f t="shared" si="108"/>
        <v>#DIV/0!</v>
      </c>
      <c r="AF370" s="47" t="e">
        <f t="shared" si="109"/>
        <v>#DIV/0!</v>
      </c>
      <c r="AG370" s="47" t="e">
        <f t="shared" si="110"/>
        <v>#DIV/0!</v>
      </c>
      <c r="AH370" s="47" t="e">
        <f t="shared" si="111"/>
        <v>#DIV/0!</v>
      </c>
      <c r="AI370" s="47" t="e">
        <f t="shared" si="112"/>
        <v>#DIV/0!</v>
      </c>
      <c r="AJ370" s="47" t="e">
        <f t="shared" si="113"/>
        <v>#DIV/0!</v>
      </c>
    </row>
    <row r="371" spans="1:36" x14ac:dyDescent="0.3">
      <c r="A371" s="13" t="s">
        <v>6133</v>
      </c>
      <c r="B371" s="51" t="str">
        <f>VLOOKUP($A371,Raw!$B$2:$DG$512,MATCH(NDPMS!B$1,Raw!$B$1:$DG$1,0),0)</f>
        <v>0</v>
      </c>
      <c r="C371" s="52" t="e">
        <f t="shared" si="95"/>
        <v>#DIV/0!</v>
      </c>
      <c r="D371" s="51" t="str">
        <f>VLOOKUP($A371,Raw!$B$2:$DG$512,MATCH(NDPMS!D$1,Raw!$B$1:$DG$1,0),0)</f>
        <v>0</v>
      </c>
      <c r="E371" s="52" t="e">
        <f t="shared" si="96"/>
        <v>#DIV/0!</v>
      </c>
      <c r="F371" s="51" t="str">
        <f>VLOOKUP($A371,Raw!$B$2:$DG$512,MATCH(NDPMS!F$1,Raw!$B$1:$DG$1,0),0)</f>
        <v>0</v>
      </c>
      <c r="G371" s="52" t="e">
        <f t="shared" si="97"/>
        <v>#DIV/0!</v>
      </c>
      <c r="H371" s="51" t="str">
        <f>VLOOKUP($A371,Raw!$B$2:$DG$512,MATCH(NDPMS!H$1,Raw!$B$1:$DG$1,0),0)</f>
        <v>0</v>
      </c>
      <c r="I371" s="52" t="e">
        <f t="shared" si="98"/>
        <v>#DIV/0!</v>
      </c>
      <c r="J371" s="51" t="str">
        <f>VLOOKUP($A371,Raw!$B$2:$DG$512,MATCH(NDPMS!J$1,Raw!$B$1:$DG$1,0),0)</f>
        <v>0</v>
      </c>
      <c r="K371" s="52" t="e">
        <f t="shared" si="99"/>
        <v>#DIV/0!</v>
      </c>
      <c r="L371" s="51" t="str">
        <f>VLOOKUP($A371,Raw!$B$2:$DG$512,MATCH(NDPMS!L$1,Raw!$B$1:$DG$1,0),0)</f>
        <v>0</v>
      </c>
      <c r="M371" s="52" t="e">
        <f t="shared" si="100"/>
        <v>#DIV/0!</v>
      </c>
      <c r="N371" s="51" t="str">
        <f>VLOOKUP($A371,Raw!$B$2:$DG$512,MATCH(NDPMS!N$1,Raw!$B$1:$DG$1,0),0)</f>
        <v>0</v>
      </c>
      <c r="O371" s="13"/>
      <c r="P371" s="48" t="str">
        <f>VLOOKUP($A371,Raw!$B$2:$DG$512,MATCH(NDPMS!P$1,Raw!$B$1:$DG$1,0),0)</f>
        <v>0</v>
      </c>
      <c r="Q371" s="49" t="e">
        <f t="shared" si="101"/>
        <v>#DIV/0!</v>
      </c>
      <c r="R371" s="48" t="str">
        <f>VLOOKUP($A371,Raw!$B$2:$DG$512,MATCH(NDPMS!R$1,Raw!$B$1:$DG$1,0),0)</f>
        <v>0</v>
      </c>
      <c r="S371" s="49" t="e">
        <f t="shared" si="102"/>
        <v>#DIV/0!</v>
      </c>
      <c r="T371" s="48" t="str">
        <f>VLOOKUP($A371,Raw!$B$2:$DG$512,MATCH(NDPMS!T$1,Raw!$B$1:$DG$1,0),0)</f>
        <v>0</v>
      </c>
      <c r="U371" s="49" t="e">
        <f t="shared" si="103"/>
        <v>#DIV/0!</v>
      </c>
      <c r="V371" s="48" t="str">
        <f>VLOOKUP($A371,Raw!$B$2:$DG$512,MATCH(NDPMS!V$1,Raw!$B$1:$DG$1,0),0)</f>
        <v>0</v>
      </c>
      <c r="W371" s="50" t="e">
        <f t="shared" si="104"/>
        <v>#DIV/0!</v>
      </c>
      <c r="X371" s="48" t="str">
        <f>VLOOKUP($A371,Raw!$B$2:$DG$512,MATCH(NDPMS!X$1,Raw!$B$1:$DG$1,0),0)</f>
        <v>0</v>
      </c>
      <c r="Y371" s="49" t="e">
        <f t="shared" si="105"/>
        <v>#DIV/0!</v>
      </c>
      <c r="Z371" s="48" t="str">
        <f>VLOOKUP($A371,Raw!$B$2:$DG$512,MATCH(NDPMS!Z$1,Raw!$B$1:$DG$1,0),0)</f>
        <v>0</v>
      </c>
      <c r="AA371" s="49" t="e">
        <f t="shared" si="106"/>
        <v>#DIV/0!</v>
      </c>
      <c r="AB371" s="48" t="str">
        <f>VLOOKUP($A371,Raw!$B$2:$DG$512,MATCH(NDPMS!AB$1,Raw!$B$1:$DG$1,0),0)</f>
        <v>0</v>
      </c>
      <c r="AC371" s="13"/>
      <c r="AD371" s="47" t="e">
        <f t="shared" si="107"/>
        <v>#DIV/0!</v>
      </c>
      <c r="AE371" s="47" t="e">
        <f t="shared" si="108"/>
        <v>#DIV/0!</v>
      </c>
      <c r="AF371" s="47" t="e">
        <f t="shared" si="109"/>
        <v>#DIV/0!</v>
      </c>
      <c r="AG371" s="47" t="e">
        <f t="shared" si="110"/>
        <v>#DIV/0!</v>
      </c>
      <c r="AH371" s="47" t="e">
        <f t="shared" si="111"/>
        <v>#DIV/0!</v>
      </c>
      <c r="AI371" s="47" t="e">
        <f t="shared" si="112"/>
        <v>#DIV/0!</v>
      </c>
      <c r="AJ371" s="47" t="e">
        <f t="shared" si="113"/>
        <v>#DIV/0!</v>
      </c>
    </row>
    <row r="372" spans="1:36" x14ac:dyDescent="0.3">
      <c r="A372" s="13" t="s">
        <v>6142</v>
      </c>
      <c r="B372" s="51" t="str">
        <f>VLOOKUP($A372,Raw!$B$2:$DG$512,MATCH(NDPMS!B$1,Raw!$B$1:$DG$1,0),0)</f>
        <v>0</v>
      </c>
      <c r="C372" s="52" t="e">
        <f t="shared" si="95"/>
        <v>#DIV/0!</v>
      </c>
      <c r="D372" s="51" t="str">
        <f>VLOOKUP($A372,Raw!$B$2:$DG$512,MATCH(NDPMS!D$1,Raw!$B$1:$DG$1,0),0)</f>
        <v>0</v>
      </c>
      <c r="E372" s="52" t="e">
        <f t="shared" si="96"/>
        <v>#DIV/0!</v>
      </c>
      <c r="F372" s="51" t="str">
        <f>VLOOKUP($A372,Raw!$B$2:$DG$512,MATCH(NDPMS!F$1,Raw!$B$1:$DG$1,0),0)</f>
        <v>0</v>
      </c>
      <c r="G372" s="52" t="e">
        <f t="shared" si="97"/>
        <v>#DIV/0!</v>
      </c>
      <c r="H372" s="51" t="str">
        <f>VLOOKUP($A372,Raw!$B$2:$DG$512,MATCH(NDPMS!H$1,Raw!$B$1:$DG$1,0),0)</f>
        <v>0</v>
      </c>
      <c r="I372" s="52" t="e">
        <f t="shared" si="98"/>
        <v>#DIV/0!</v>
      </c>
      <c r="J372" s="51" t="str">
        <f>VLOOKUP($A372,Raw!$B$2:$DG$512,MATCH(NDPMS!J$1,Raw!$B$1:$DG$1,0),0)</f>
        <v>0</v>
      </c>
      <c r="K372" s="52" t="e">
        <f t="shared" si="99"/>
        <v>#DIV/0!</v>
      </c>
      <c r="L372" s="51" t="str">
        <f>VLOOKUP($A372,Raw!$B$2:$DG$512,MATCH(NDPMS!L$1,Raw!$B$1:$DG$1,0),0)</f>
        <v>0</v>
      </c>
      <c r="M372" s="52" t="e">
        <f t="shared" si="100"/>
        <v>#DIV/0!</v>
      </c>
      <c r="N372" s="51" t="str">
        <f>VLOOKUP($A372,Raw!$B$2:$DG$512,MATCH(NDPMS!N$1,Raw!$B$1:$DG$1,0),0)</f>
        <v>0</v>
      </c>
      <c r="O372" s="13"/>
      <c r="P372" s="48" t="str">
        <f>VLOOKUP($A372,Raw!$B$2:$DG$512,MATCH(NDPMS!P$1,Raw!$B$1:$DG$1,0),0)</f>
        <v>0</v>
      </c>
      <c r="Q372" s="49" t="e">
        <f t="shared" si="101"/>
        <v>#DIV/0!</v>
      </c>
      <c r="R372" s="48" t="str">
        <f>VLOOKUP($A372,Raw!$B$2:$DG$512,MATCH(NDPMS!R$1,Raw!$B$1:$DG$1,0),0)</f>
        <v>0</v>
      </c>
      <c r="S372" s="49" t="e">
        <f t="shared" si="102"/>
        <v>#DIV/0!</v>
      </c>
      <c r="T372" s="48" t="str">
        <f>VLOOKUP($A372,Raw!$B$2:$DG$512,MATCH(NDPMS!T$1,Raw!$B$1:$DG$1,0),0)</f>
        <v>0</v>
      </c>
      <c r="U372" s="49" t="e">
        <f t="shared" si="103"/>
        <v>#DIV/0!</v>
      </c>
      <c r="V372" s="48" t="str">
        <f>VLOOKUP($A372,Raw!$B$2:$DG$512,MATCH(NDPMS!V$1,Raw!$B$1:$DG$1,0),0)</f>
        <v>0</v>
      </c>
      <c r="W372" s="50" t="e">
        <f t="shared" si="104"/>
        <v>#DIV/0!</v>
      </c>
      <c r="X372" s="48" t="str">
        <f>VLOOKUP($A372,Raw!$B$2:$DG$512,MATCH(NDPMS!X$1,Raw!$B$1:$DG$1,0),0)</f>
        <v>0</v>
      </c>
      <c r="Y372" s="49" t="e">
        <f t="shared" si="105"/>
        <v>#DIV/0!</v>
      </c>
      <c r="Z372" s="48" t="str">
        <f>VLOOKUP($A372,Raw!$B$2:$DG$512,MATCH(NDPMS!Z$1,Raw!$B$1:$DG$1,0),0)</f>
        <v>0</v>
      </c>
      <c r="AA372" s="49" t="e">
        <f t="shared" si="106"/>
        <v>#DIV/0!</v>
      </c>
      <c r="AB372" s="48" t="str">
        <f>VLOOKUP($A372,Raw!$B$2:$DG$512,MATCH(NDPMS!AB$1,Raw!$B$1:$DG$1,0),0)</f>
        <v>0</v>
      </c>
      <c r="AC372" s="13"/>
      <c r="AD372" s="47" t="e">
        <f t="shared" si="107"/>
        <v>#DIV/0!</v>
      </c>
      <c r="AE372" s="47" t="e">
        <f t="shared" si="108"/>
        <v>#DIV/0!</v>
      </c>
      <c r="AF372" s="47" t="e">
        <f t="shared" si="109"/>
        <v>#DIV/0!</v>
      </c>
      <c r="AG372" s="47" t="e">
        <f t="shared" si="110"/>
        <v>#DIV/0!</v>
      </c>
      <c r="AH372" s="47" t="e">
        <f t="shared" si="111"/>
        <v>#DIV/0!</v>
      </c>
      <c r="AI372" s="47" t="e">
        <f t="shared" si="112"/>
        <v>#DIV/0!</v>
      </c>
      <c r="AJ372" s="47" t="e">
        <f t="shared" si="113"/>
        <v>#DIV/0!</v>
      </c>
    </row>
    <row r="373" spans="1:36" x14ac:dyDescent="0.3">
      <c r="A373" s="13" t="s">
        <v>6147</v>
      </c>
      <c r="B373" s="51" t="str">
        <f>VLOOKUP($A373,Raw!$B$2:$DG$512,MATCH(NDPMS!B$1,Raw!$B$1:$DG$1,0),0)</f>
        <v>0</v>
      </c>
      <c r="C373" s="52">
        <f t="shared" si="95"/>
        <v>0</v>
      </c>
      <c r="D373" s="51" t="str">
        <f>VLOOKUP($A373,Raw!$B$2:$DG$512,MATCH(NDPMS!D$1,Raw!$B$1:$DG$1,0),0)</f>
        <v>25</v>
      </c>
      <c r="E373" s="52">
        <f t="shared" si="96"/>
        <v>0.15527950310559005</v>
      </c>
      <c r="F373" s="51" t="str">
        <f>VLOOKUP($A373,Raw!$B$2:$DG$512,MATCH(NDPMS!F$1,Raw!$B$1:$DG$1,0),0)</f>
        <v>125</v>
      </c>
      <c r="G373" s="52">
        <f t="shared" si="97"/>
        <v>0.77639751552795033</v>
      </c>
      <c r="H373" s="51" t="str">
        <f>VLOOKUP($A373,Raw!$B$2:$DG$512,MATCH(NDPMS!H$1,Raw!$B$1:$DG$1,0),0)</f>
        <v>11</v>
      </c>
      <c r="I373" s="52">
        <f t="shared" si="98"/>
        <v>6.8322981366459631E-2</v>
      </c>
      <c r="J373" s="51" t="str">
        <f>VLOOKUP($A373,Raw!$B$2:$DG$512,MATCH(NDPMS!J$1,Raw!$B$1:$DG$1,0),0)</f>
        <v>0</v>
      </c>
      <c r="K373" s="52">
        <f t="shared" si="99"/>
        <v>0</v>
      </c>
      <c r="L373" s="51" t="str">
        <f>VLOOKUP($A373,Raw!$B$2:$DG$512,MATCH(NDPMS!L$1,Raw!$B$1:$DG$1,0),0)</f>
        <v>0</v>
      </c>
      <c r="M373" s="52">
        <f t="shared" si="100"/>
        <v>0</v>
      </c>
      <c r="N373" s="51" t="str">
        <f>VLOOKUP($A373,Raw!$B$2:$DG$512,MATCH(NDPMS!N$1,Raw!$B$1:$DG$1,0),0)</f>
        <v>161</v>
      </c>
      <c r="O373" s="13"/>
      <c r="P373" s="48" t="str">
        <f>VLOOKUP($A373,Raw!$B$2:$DG$512,MATCH(NDPMS!P$1,Raw!$B$1:$DG$1,0),0)</f>
        <v>0</v>
      </c>
      <c r="Q373" s="49">
        <f t="shared" si="101"/>
        <v>0</v>
      </c>
      <c r="R373" s="48" t="str">
        <f>VLOOKUP($A373,Raw!$B$2:$DG$512,MATCH(NDPMS!R$1,Raw!$B$1:$DG$1,0),0)</f>
        <v>473.78</v>
      </c>
      <c r="S373" s="49">
        <f t="shared" si="102"/>
        <v>0.1704066841948142</v>
      </c>
      <c r="T373" s="48" t="str">
        <f>VLOOKUP($A373,Raw!$B$2:$DG$512,MATCH(NDPMS!T$1,Raw!$B$1:$DG$1,0),0)</f>
        <v>1381.03</v>
      </c>
      <c r="U373" s="49">
        <f t="shared" si="103"/>
        <v>0.49672156501659898</v>
      </c>
      <c r="V373" s="48" t="str">
        <f>VLOOKUP($A373,Raw!$B$2:$DG$512,MATCH(NDPMS!V$1,Raw!$B$1:$DG$1,0),0)</f>
        <v>925.48</v>
      </c>
      <c r="W373" s="50">
        <f t="shared" si="104"/>
        <v>0.33287175078858683</v>
      </c>
      <c r="X373" s="48" t="str">
        <f>VLOOKUP($A373,Raw!$B$2:$DG$512,MATCH(NDPMS!X$1,Raw!$B$1:$DG$1,0),0)</f>
        <v>0</v>
      </c>
      <c r="Y373" s="49">
        <f t="shared" si="105"/>
        <v>0</v>
      </c>
      <c r="Z373" s="48" t="str">
        <f>VLOOKUP($A373,Raw!$B$2:$DG$512,MATCH(NDPMS!Z$1,Raw!$B$1:$DG$1,0),0)</f>
        <v>0</v>
      </c>
      <c r="AA373" s="49">
        <f t="shared" si="106"/>
        <v>0</v>
      </c>
      <c r="AB373" s="48" t="str">
        <f>VLOOKUP($A373,Raw!$B$2:$DG$512,MATCH(NDPMS!AB$1,Raw!$B$1:$DG$1,0),0)</f>
        <v>2780.29</v>
      </c>
      <c r="AC373" s="13"/>
      <c r="AD373" s="47" t="e">
        <f t="shared" si="107"/>
        <v>#DIV/0!</v>
      </c>
      <c r="AE373" s="47">
        <f t="shared" si="108"/>
        <v>18.9512</v>
      </c>
      <c r="AF373" s="47">
        <f t="shared" si="109"/>
        <v>11.04824</v>
      </c>
      <c r="AG373" s="47">
        <f t="shared" si="110"/>
        <v>84.13454545454546</v>
      </c>
      <c r="AH373" s="47" t="e">
        <f t="shared" si="111"/>
        <v>#DIV/0!</v>
      </c>
      <c r="AI373" s="47" t="e">
        <f t="shared" si="112"/>
        <v>#DIV/0!</v>
      </c>
      <c r="AJ373" s="47">
        <f t="shared" si="113"/>
        <v>17.26888198757764</v>
      </c>
    </row>
    <row r="374" spans="1:36" x14ac:dyDescent="0.3">
      <c r="A374" s="13" t="s">
        <v>6184</v>
      </c>
      <c r="B374" s="51" t="str">
        <f>VLOOKUP($A374,Raw!$B$2:$DG$512,MATCH(NDPMS!B$1,Raw!$B$1:$DG$1,0),0)</f>
        <v>0</v>
      </c>
      <c r="C374" s="52" t="e">
        <f t="shared" si="95"/>
        <v>#DIV/0!</v>
      </c>
      <c r="D374" s="51" t="str">
        <f>VLOOKUP($A374,Raw!$B$2:$DG$512,MATCH(NDPMS!D$1,Raw!$B$1:$DG$1,0),0)</f>
        <v>0</v>
      </c>
      <c r="E374" s="52" t="e">
        <f t="shared" si="96"/>
        <v>#DIV/0!</v>
      </c>
      <c r="F374" s="51" t="str">
        <f>VLOOKUP($A374,Raw!$B$2:$DG$512,MATCH(NDPMS!F$1,Raw!$B$1:$DG$1,0),0)</f>
        <v>0</v>
      </c>
      <c r="G374" s="52" t="e">
        <f t="shared" si="97"/>
        <v>#DIV/0!</v>
      </c>
      <c r="H374" s="51" t="str">
        <f>VLOOKUP($A374,Raw!$B$2:$DG$512,MATCH(NDPMS!H$1,Raw!$B$1:$DG$1,0),0)</f>
        <v>0</v>
      </c>
      <c r="I374" s="52" t="e">
        <f t="shared" si="98"/>
        <v>#DIV/0!</v>
      </c>
      <c r="J374" s="51" t="str">
        <f>VLOOKUP($A374,Raw!$B$2:$DG$512,MATCH(NDPMS!J$1,Raw!$B$1:$DG$1,0),0)</f>
        <v>0</v>
      </c>
      <c r="K374" s="52" t="e">
        <f t="shared" si="99"/>
        <v>#DIV/0!</v>
      </c>
      <c r="L374" s="51" t="str">
        <f>VLOOKUP($A374,Raw!$B$2:$DG$512,MATCH(NDPMS!L$1,Raw!$B$1:$DG$1,0),0)</f>
        <v>0</v>
      </c>
      <c r="M374" s="52" t="e">
        <f t="shared" si="100"/>
        <v>#DIV/0!</v>
      </c>
      <c r="N374" s="51" t="str">
        <f>VLOOKUP($A374,Raw!$B$2:$DG$512,MATCH(NDPMS!N$1,Raw!$B$1:$DG$1,0),0)</f>
        <v>0</v>
      </c>
      <c r="O374" s="13"/>
      <c r="P374" s="48" t="str">
        <f>VLOOKUP($A374,Raw!$B$2:$DG$512,MATCH(NDPMS!P$1,Raw!$B$1:$DG$1,0),0)</f>
        <v>0</v>
      </c>
      <c r="Q374" s="49" t="e">
        <f t="shared" si="101"/>
        <v>#DIV/0!</v>
      </c>
      <c r="R374" s="48" t="str">
        <f>VLOOKUP($A374,Raw!$B$2:$DG$512,MATCH(NDPMS!R$1,Raw!$B$1:$DG$1,0),0)</f>
        <v>0</v>
      </c>
      <c r="S374" s="49" t="e">
        <f t="shared" si="102"/>
        <v>#DIV/0!</v>
      </c>
      <c r="T374" s="48" t="str">
        <f>VLOOKUP($A374,Raw!$B$2:$DG$512,MATCH(NDPMS!T$1,Raw!$B$1:$DG$1,0),0)</f>
        <v>0</v>
      </c>
      <c r="U374" s="49" t="e">
        <f t="shared" si="103"/>
        <v>#DIV/0!</v>
      </c>
      <c r="V374" s="48" t="str">
        <f>VLOOKUP($A374,Raw!$B$2:$DG$512,MATCH(NDPMS!V$1,Raw!$B$1:$DG$1,0),0)</f>
        <v>0</v>
      </c>
      <c r="W374" s="50" t="e">
        <f t="shared" si="104"/>
        <v>#DIV/0!</v>
      </c>
      <c r="X374" s="48" t="str">
        <f>VLOOKUP($A374,Raw!$B$2:$DG$512,MATCH(NDPMS!X$1,Raw!$B$1:$DG$1,0),0)</f>
        <v>0</v>
      </c>
      <c r="Y374" s="49" t="e">
        <f t="shared" si="105"/>
        <v>#DIV/0!</v>
      </c>
      <c r="Z374" s="48" t="str">
        <f>VLOOKUP($A374,Raw!$B$2:$DG$512,MATCH(NDPMS!Z$1,Raw!$B$1:$DG$1,0),0)</f>
        <v>0</v>
      </c>
      <c r="AA374" s="49" t="e">
        <f t="shared" si="106"/>
        <v>#DIV/0!</v>
      </c>
      <c r="AB374" s="48" t="str">
        <f>VLOOKUP($A374,Raw!$B$2:$DG$512,MATCH(NDPMS!AB$1,Raw!$B$1:$DG$1,0),0)</f>
        <v>0</v>
      </c>
      <c r="AC374" s="13"/>
      <c r="AD374" s="47" t="e">
        <f t="shared" si="107"/>
        <v>#DIV/0!</v>
      </c>
      <c r="AE374" s="47" t="e">
        <f t="shared" si="108"/>
        <v>#DIV/0!</v>
      </c>
      <c r="AF374" s="47" t="e">
        <f t="shared" si="109"/>
        <v>#DIV/0!</v>
      </c>
      <c r="AG374" s="47" t="e">
        <f t="shared" si="110"/>
        <v>#DIV/0!</v>
      </c>
      <c r="AH374" s="47" t="e">
        <f t="shared" si="111"/>
        <v>#DIV/0!</v>
      </c>
      <c r="AI374" s="47" t="e">
        <f t="shared" si="112"/>
        <v>#DIV/0!</v>
      </c>
      <c r="AJ374" s="47" t="e">
        <f t="shared" si="113"/>
        <v>#DIV/0!</v>
      </c>
    </row>
    <row r="375" spans="1:36" x14ac:dyDescent="0.3">
      <c r="A375" s="13" t="s">
        <v>6197</v>
      </c>
      <c r="B375" s="51" t="str">
        <f>VLOOKUP($A375,Raw!$B$2:$DG$512,MATCH(NDPMS!B$1,Raw!$B$1:$DG$1,0),0)</f>
        <v>0</v>
      </c>
      <c r="C375" s="52" t="e">
        <f t="shared" si="95"/>
        <v>#DIV/0!</v>
      </c>
      <c r="D375" s="51" t="str">
        <f>VLOOKUP($A375,Raw!$B$2:$DG$512,MATCH(NDPMS!D$1,Raw!$B$1:$DG$1,0),0)</f>
        <v>0</v>
      </c>
      <c r="E375" s="52" t="e">
        <f t="shared" si="96"/>
        <v>#DIV/0!</v>
      </c>
      <c r="F375" s="51" t="str">
        <f>VLOOKUP($A375,Raw!$B$2:$DG$512,MATCH(NDPMS!F$1,Raw!$B$1:$DG$1,0),0)</f>
        <v>0</v>
      </c>
      <c r="G375" s="52" t="e">
        <f t="shared" si="97"/>
        <v>#DIV/0!</v>
      </c>
      <c r="H375" s="51" t="str">
        <f>VLOOKUP($A375,Raw!$B$2:$DG$512,MATCH(NDPMS!H$1,Raw!$B$1:$DG$1,0),0)</f>
        <v>0</v>
      </c>
      <c r="I375" s="52" t="e">
        <f t="shared" si="98"/>
        <v>#DIV/0!</v>
      </c>
      <c r="J375" s="51" t="str">
        <f>VLOOKUP($A375,Raw!$B$2:$DG$512,MATCH(NDPMS!J$1,Raw!$B$1:$DG$1,0),0)</f>
        <v>0</v>
      </c>
      <c r="K375" s="52" t="e">
        <f t="shared" si="99"/>
        <v>#DIV/0!</v>
      </c>
      <c r="L375" s="51" t="str">
        <f>VLOOKUP($A375,Raw!$B$2:$DG$512,MATCH(NDPMS!L$1,Raw!$B$1:$DG$1,0),0)</f>
        <v>0</v>
      </c>
      <c r="M375" s="52" t="e">
        <f t="shared" si="100"/>
        <v>#DIV/0!</v>
      </c>
      <c r="N375" s="51" t="str">
        <f>VLOOKUP($A375,Raw!$B$2:$DG$512,MATCH(NDPMS!N$1,Raw!$B$1:$DG$1,0),0)</f>
        <v>0</v>
      </c>
      <c r="O375" s="13"/>
      <c r="P375" s="48" t="str">
        <f>VLOOKUP($A375,Raw!$B$2:$DG$512,MATCH(NDPMS!P$1,Raw!$B$1:$DG$1,0),0)</f>
        <v>0</v>
      </c>
      <c r="Q375" s="49" t="e">
        <f t="shared" si="101"/>
        <v>#DIV/0!</v>
      </c>
      <c r="R375" s="48" t="str">
        <f>VLOOKUP($A375,Raw!$B$2:$DG$512,MATCH(NDPMS!R$1,Raw!$B$1:$DG$1,0),0)</f>
        <v>0</v>
      </c>
      <c r="S375" s="49" t="e">
        <f t="shared" si="102"/>
        <v>#DIV/0!</v>
      </c>
      <c r="T375" s="48" t="str">
        <f>VLOOKUP($A375,Raw!$B$2:$DG$512,MATCH(NDPMS!T$1,Raw!$B$1:$DG$1,0),0)</f>
        <v>0</v>
      </c>
      <c r="U375" s="49" t="e">
        <f t="shared" si="103"/>
        <v>#DIV/0!</v>
      </c>
      <c r="V375" s="48" t="str">
        <f>VLOOKUP($A375,Raw!$B$2:$DG$512,MATCH(NDPMS!V$1,Raw!$B$1:$DG$1,0),0)</f>
        <v>0</v>
      </c>
      <c r="W375" s="50" t="e">
        <f t="shared" si="104"/>
        <v>#DIV/0!</v>
      </c>
      <c r="X375" s="48" t="str">
        <f>VLOOKUP($A375,Raw!$B$2:$DG$512,MATCH(NDPMS!X$1,Raw!$B$1:$DG$1,0),0)</f>
        <v>0</v>
      </c>
      <c r="Y375" s="49" t="e">
        <f t="shared" si="105"/>
        <v>#DIV/0!</v>
      </c>
      <c r="Z375" s="48" t="str">
        <f>VLOOKUP($A375,Raw!$B$2:$DG$512,MATCH(NDPMS!Z$1,Raw!$B$1:$DG$1,0),0)</f>
        <v>0</v>
      </c>
      <c r="AA375" s="49" t="e">
        <f t="shared" si="106"/>
        <v>#DIV/0!</v>
      </c>
      <c r="AB375" s="48" t="str">
        <f>VLOOKUP($A375,Raw!$B$2:$DG$512,MATCH(NDPMS!AB$1,Raw!$B$1:$DG$1,0),0)</f>
        <v>0</v>
      </c>
      <c r="AC375" s="13"/>
      <c r="AD375" s="47" t="e">
        <f t="shared" si="107"/>
        <v>#DIV/0!</v>
      </c>
      <c r="AE375" s="47" t="e">
        <f t="shared" si="108"/>
        <v>#DIV/0!</v>
      </c>
      <c r="AF375" s="47" t="e">
        <f t="shared" si="109"/>
        <v>#DIV/0!</v>
      </c>
      <c r="AG375" s="47" t="e">
        <f t="shared" si="110"/>
        <v>#DIV/0!</v>
      </c>
      <c r="AH375" s="47" t="e">
        <f t="shared" si="111"/>
        <v>#DIV/0!</v>
      </c>
      <c r="AI375" s="47" t="e">
        <f t="shared" si="112"/>
        <v>#DIV/0!</v>
      </c>
      <c r="AJ375" s="47" t="e">
        <f t="shared" si="113"/>
        <v>#DIV/0!</v>
      </c>
    </row>
    <row r="376" spans="1:36" x14ac:dyDescent="0.3">
      <c r="A376" s="13" t="s">
        <v>6204</v>
      </c>
      <c r="B376" s="51" t="str">
        <f>VLOOKUP($A376,Raw!$B$2:$DG$512,MATCH(NDPMS!B$1,Raw!$B$1:$DG$1,0),0)</f>
        <v>0</v>
      </c>
      <c r="C376" s="52" t="e">
        <f t="shared" si="95"/>
        <v>#DIV/0!</v>
      </c>
      <c r="D376" s="51" t="str">
        <f>VLOOKUP($A376,Raw!$B$2:$DG$512,MATCH(NDPMS!D$1,Raw!$B$1:$DG$1,0),0)</f>
        <v>0</v>
      </c>
      <c r="E376" s="52" t="e">
        <f t="shared" si="96"/>
        <v>#DIV/0!</v>
      </c>
      <c r="F376" s="51" t="str">
        <f>VLOOKUP($A376,Raw!$B$2:$DG$512,MATCH(NDPMS!F$1,Raw!$B$1:$DG$1,0),0)</f>
        <v>0</v>
      </c>
      <c r="G376" s="52" t="e">
        <f t="shared" si="97"/>
        <v>#DIV/0!</v>
      </c>
      <c r="H376" s="51" t="str">
        <f>VLOOKUP($A376,Raw!$B$2:$DG$512,MATCH(NDPMS!H$1,Raw!$B$1:$DG$1,0),0)</f>
        <v>0</v>
      </c>
      <c r="I376" s="52" t="e">
        <f t="shared" si="98"/>
        <v>#DIV/0!</v>
      </c>
      <c r="J376" s="51" t="str">
        <f>VLOOKUP($A376,Raw!$B$2:$DG$512,MATCH(NDPMS!J$1,Raw!$B$1:$DG$1,0),0)</f>
        <v>0</v>
      </c>
      <c r="K376" s="52" t="e">
        <f t="shared" si="99"/>
        <v>#DIV/0!</v>
      </c>
      <c r="L376" s="51" t="str">
        <f>VLOOKUP($A376,Raw!$B$2:$DG$512,MATCH(NDPMS!L$1,Raw!$B$1:$DG$1,0),0)</f>
        <v>0</v>
      </c>
      <c r="M376" s="52" t="e">
        <f t="shared" si="100"/>
        <v>#DIV/0!</v>
      </c>
      <c r="N376" s="51" t="str">
        <f>VLOOKUP($A376,Raw!$B$2:$DG$512,MATCH(NDPMS!N$1,Raw!$B$1:$DG$1,0),0)</f>
        <v>0</v>
      </c>
      <c r="O376" s="13"/>
      <c r="P376" s="48" t="str">
        <f>VLOOKUP($A376,Raw!$B$2:$DG$512,MATCH(NDPMS!P$1,Raw!$B$1:$DG$1,0),0)</f>
        <v>0</v>
      </c>
      <c r="Q376" s="49" t="e">
        <f t="shared" si="101"/>
        <v>#DIV/0!</v>
      </c>
      <c r="R376" s="48" t="str">
        <f>VLOOKUP($A376,Raw!$B$2:$DG$512,MATCH(NDPMS!R$1,Raw!$B$1:$DG$1,0),0)</f>
        <v>0</v>
      </c>
      <c r="S376" s="49" t="e">
        <f t="shared" si="102"/>
        <v>#DIV/0!</v>
      </c>
      <c r="T376" s="48" t="str">
        <f>VLOOKUP($A376,Raw!$B$2:$DG$512,MATCH(NDPMS!T$1,Raw!$B$1:$DG$1,0),0)</f>
        <v>0</v>
      </c>
      <c r="U376" s="49" t="e">
        <f t="shared" si="103"/>
        <v>#DIV/0!</v>
      </c>
      <c r="V376" s="48" t="str">
        <f>VLOOKUP($A376,Raw!$B$2:$DG$512,MATCH(NDPMS!V$1,Raw!$B$1:$DG$1,0),0)</f>
        <v>0</v>
      </c>
      <c r="W376" s="50" t="e">
        <f t="shared" si="104"/>
        <v>#DIV/0!</v>
      </c>
      <c r="X376" s="48" t="str">
        <f>VLOOKUP($A376,Raw!$B$2:$DG$512,MATCH(NDPMS!X$1,Raw!$B$1:$DG$1,0),0)</f>
        <v>0</v>
      </c>
      <c r="Y376" s="49" t="e">
        <f t="shared" si="105"/>
        <v>#DIV/0!</v>
      </c>
      <c r="Z376" s="48" t="str">
        <f>VLOOKUP($A376,Raw!$B$2:$DG$512,MATCH(NDPMS!Z$1,Raw!$B$1:$DG$1,0),0)</f>
        <v>0</v>
      </c>
      <c r="AA376" s="49" t="e">
        <f t="shared" si="106"/>
        <v>#DIV/0!</v>
      </c>
      <c r="AB376" s="48" t="str">
        <f>VLOOKUP($A376,Raw!$B$2:$DG$512,MATCH(NDPMS!AB$1,Raw!$B$1:$DG$1,0),0)</f>
        <v>0</v>
      </c>
      <c r="AC376" s="13"/>
      <c r="AD376" s="47" t="e">
        <f t="shared" si="107"/>
        <v>#DIV/0!</v>
      </c>
      <c r="AE376" s="47" t="e">
        <f t="shared" si="108"/>
        <v>#DIV/0!</v>
      </c>
      <c r="AF376" s="47" t="e">
        <f t="shared" si="109"/>
        <v>#DIV/0!</v>
      </c>
      <c r="AG376" s="47" t="e">
        <f t="shared" si="110"/>
        <v>#DIV/0!</v>
      </c>
      <c r="AH376" s="47" t="e">
        <f t="shared" si="111"/>
        <v>#DIV/0!</v>
      </c>
      <c r="AI376" s="47" t="e">
        <f t="shared" si="112"/>
        <v>#DIV/0!</v>
      </c>
      <c r="AJ376" s="47" t="e">
        <f t="shared" si="113"/>
        <v>#DIV/0!</v>
      </c>
    </row>
    <row r="377" spans="1:36" x14ac:dyDescent="0.3">
      <c r="A377" s="13" t="s">
        <v>6219</v>
      </c>
      <c r="B377" s="51" t="str">
        <f>VLOOKUP($A377,Raw!$B$2:$DG$512,MATCH(NDPMS!B$1,Raw!$B$1:$DG$1,0),0)</f>
        <v>0</v>
      </c>
      <c r="C377" s="52" t="e">
        <f t="shared" si="95"/>
        <v>#DIV/0!</v>
      </c>
      <c r="D377" s="51" t="str">
        <f>VLOOKUP($A377,Raw!$B$2:$DG$512,MATCH(NDPMS!D$1,Raw!$B$1:$DG$1,0),0)</f>
        <v>0</v>
      </c>
      <c r="E377" s="52" t="e">
        <f t="shared" si="96"/>
        <v>#DIV/0!</v>
      </c>
      <c r="F377" s="51" t="str">
        <f>VLOOKUP($A377,Raw!$B$2:$DG$512,MATCH(NDPMS!F$1,Raw!$B$1:$DG$1,0),0)</f>
        <v>0</v>
      </c>
      <c r="G377" s="52" t="e">
        <f t="shared" si="97"/>
        <v>#DIV/0!</v>
      </c>
      <c r="H377" s="51" t="str">
        <f>VLOOKUP($A377,Raw!$B$2:$DG$512,MATCH(NDPMS!H$1,Raw!$B$1:$DG$1,0),0)</f>
        <v>0</v>
      </c>
      <c r="I377" s="52" t="e">
        <f t="shared" si="98"/>
        <v>#DIV/0!</v>
      </c>
      <c r="J377" s="51" t="str">
        <f>VLOOKUP($A377,Raw!$B$2:$DG$512,MATCH(NDPMS!J$1,Raw!$B$1:$DG$1,0),0)</f>
        <v>0</v>
      </c>
      <c r="K377" s="52" t="e">
        <f t="shared" si="99"/>
        <v>#DIV/0!</v>
      </c>
      <c r="L377" s="51" t="str">
        <f>VLOOKUP($A377,Raw!$B$2:$DG$512,MATCH(NDPMS!L$1,Raw!$B$1:$DG$1,0),0)</f>
        <v>0</v>
      </c>
      <c r="M377" s="52" t="e">
        <f t="shared" si="100"/>
        <v>#DIV/0!</v>
      </c>
      <c r="N377" s="51" t="str">
        <f>VLOOKUP($A377,Raw!$B$2:$DG$512,MATCH(NDPMS!N$1,Raw!$B$1:$DG$1,0),0)</f>
        <v>0</v>
      </c>
      <c r="O377" s="13"/>
      <c r="P377" s="48" t="str">
        <f>VLOOKUP($A377,Raw!$B$2:$DG$512,MATCH(NDPMS!P$1,Raw!$B$1:$DG$1,0),0)</f>
        <v>0</v>
      </c>
      <c r="Q377" s="49" t="e">
        <f t="shared" si="101"/>
        <v>#DIV/0!</v>
      </c>
      <c r="R377" s="48" t="str">
        <f>VLOOKUP($A377,Raw!$B$2:$DG$512,MATCH(NDPMS!R$1,Raw!$B$1:$DG$1,0),0)</f>
        <v>0</v>
      </c>
      <c r="S377" s="49" t="e">
        <f t="shared" si="102"/>
        <v>#DIV/0!</v>
      </c>
      <c r="T377" s="48" t="str">
        <f>VLOOKUP($A377,Raw!$B$2:$DG$512,MATCH(NDPMS!T$1,Raw!$B$1:$DG$1,0),0)</f>
        <v>0</v>
      </c>
      <c r="U377" s="49" t="e">
        <f t="shared" si="103"/>
        <v>#DIV/0!</v>
      </c>
      <c r="V377" s="48" t="str">
        <f>VLOOKUP($A377,Raw!$B$2:$DG$512,MATCH(NDPMS!V$1,Raw!$B$1:$DG$1,0),0)</f>
        <v>0</v>
      </c>
      <c r="W377" s="50" t="e">
        <f t="shared" si="104"/>
        <v>#DIV/0!</v>
      </c>
      <c r="X377" s="48" t="str">
        <f>VLOOKUP($A377,Raw!$B$2:$DG$512,MATCH(NDPMS!X$1,Raw!$B$1:$DG$1,0),0)</f>
        <v>0</v>
      </c>
      <c r="Y377" s="49" t="e">
        <f t="shared" si="105"/>
        <v>#DIV/0!</v>
      </c>
      <c r="Z377" s="48" t="str">
        <f>VLOOKUP($A377,Raw!$B$2:$DG$512,MATCH(NDPMS!Z$1,Raw!$B$1:$DG$1,0),0)</f>
        <v>0</v>
      </c>
      <c r="AA377" s="49" t="e">
        <f t="shared" si="106"/>
        <v>#DIV/0!</v>
      </c>
      <c r="AB377" s="48" t="str">
        <f>VLOOKUP($A377,Raw!$B$2:$DG$512,MATCH(NDPMS!AB$1,Raw!$B$1:$DG$1,0),0)</f>
        <v>0</v>
      </c>
      <c r="AC377" s="13"/>
      <c r="AD377" s="47" t="e">
        <f t="shared" si="107"/>
        <v>#DIV/0!</v>
      </c>
      <c r="AE377" s="47" t="e">
        <f t="shared" si="108"/>
        <v>#DIV/0!</v>
      </c>
      <c r="AF377" s="47" t="e">
        <f t="shared" si="109"/>
        <v>#DIV/0!</v>
      </c>
      <c r="AG377" s="47" t="e">
        <f t="shared" si="110"/>
        <v>#DIV/0!</v>
      </c>
      <c r="AH377" s="47" t="e">
        <f t="shared" si="111"/>
        <v>#DIV/0!</v>
      </c>
      <c r="AI377" s="47" t="e">
        <f t="shared" si="112"/>
        <v>#DIV/0!</v>
      </c>
      <c r="AJ377" s="47" t="e">
        <f t="shared" si="113"/>
        <v>#DIV/0!</v>
      </c>
    </row>
    <row r="378" spans="1:36" x14ac:dyDescent="0.3">
      <c r="A378" s="13" t="s">
        <v>6242</v>
      </c>
      <c r="B378" s="51" t="str">
        <f>VLOOKUP($A378,Raw!$B$2:$DG$512,MATCH(NDPMS!B$1,Raw!$B$1:$DG$1,0),0)</f>
        <v>0</v>
      </c>
      <c r="C378" s="52" t="e">
        <f t="shared" si="95"/>
        <v>#DIV/0!</v>
      </c>
      <c r="D378" s="51" t="str">
        <f>VLOOKUP($A378,Raw!$B$2:$DG$512,MATCH(NDPMS!D$1,Raw!$B$1:$DG$1,0),0)</f>
        <v>0</v>
      </c>
      <c r="E378" s="52" t="e">
        <f t="shared" si="96"/>
        <v>#DIV/0!</v>
      </c>
      <c r="F378" s="51" t="str">
        <f>VLOOKUP($A378,Raw!$B$2:$DG$512,MATCH(NDPMS!F$1,Raw!$B$1:$DG$1,0),0)</f>
        <v>0</v>
      </c>
      <c r="G378" s="52" t="e">
        <f t="shared" si="97"/>
        <v>#DIV/0!</v>
      </c>
      <c r="H378" s="51" t="str">
        <f>VLOOKUP($A378,Raw!$B$2:$DG$512,MATCH(NDPMS!H$1,Raw!$B$1:$DG$1,0),0)</f>
        <v>0</v>
      </c>
      <c r="I378" s="52" t="e">
        <f t="shared" si="98"/>
        <v>#DIV/0!</v>
      </c>
      <c r="J378" s="51" t="str">
        <f>VLOOKUP($A378,Raw!$B$2:$DG$512,MATCH(NDPMS!J$1,Raw!$B$1:$DG$1,0),0)</f>
        <v>0</v>
      </c>
      <c r="K378" s="52" t="e">
        <f t="shared" si="99"/>
        <v>#DIV/0!</v>
      </c>
      <c r="L378" s="51" t="str">
        <f>VLOOKUP($A378,Raw!$B$2:$DG$512,MATCH(NDPMS!L$1,Raw!$B$1:$DG$1,0),0)</f>
        <v>0</v>
      </c>
      <c r="M378" s="52" t="e">
        <f t="shared" si="100"/>
        <v>#DIV/0!</v>
      </c>
      <c r="N378" s="51" t="str">
        <f>VLOOKUP($A378,Raw!$B$2:$DG$512,MATCH(NDPMS!N$1,Raw!$B$1:$DG$1,0),0)</f>
        <v>0</v>
      </c>
      <c r="O378" s="13"/>
      <c r="P378" s="48" t="str">
        <f>VLOOKUP($A378,Raw!$B$2:$DG$512,MATCH(NDPMS!P$1,Raw!$B$1:$DG$1,0),0)</f>
        <v>0</v>
      </c>
      <c r="Q378" s="49" t="e">
        <f t="shared" si="101"/>
        <v>#DIV/0!</v>
      </c>
      <c r="R378" s="48" t="str">
        <f>VLOOKUP($A378,Raw!$B$2:$DG$512,MATCH(NDPMS!R$1,Raw!$B$1:$DG$1,0),0)</f>
        <v>0</v>
      </c>
      <c r="S378" s="49" t="e">
        <f t="shared" si="102"/>
        <v>#DIV/0!</v>
      </c>
      <c r="T378" s="48" t="str">
        <f>VLOOKUP($A378,Raw!$B$2:$DG$512,MATCH(NDPMS!T$1,Raw!$B$1:$DG$1,0),0)</f>
        <v>0</v>
      </c>
      <c r="U378" s="49" t="e">
        <f t="shared" si="103"/>
        <v>#DIV/0!</v>
      </c>
      <c r="V378" s="48" t="str">
        <f>VLOOKUP($A378,Raw!$B$2:$DG$512,MATCH(NDPMS!V$1,Raw!$B$1:$DG$1,0),0)</f>
        <v>0</v>
      </c>
      <c r="W378" s="50" t="e">
        <f t="shared" si="104"/>
        <v>#DIV/0!</v>
      </c>
      <c r="X378" s="48" t="str">
        <f>VLOOKUP($A378,Raw!$B$2:$DG$512,MATCH(NDPMS!X$1,Raw!$B$1:$DG$1,0),0)</f>
        <v>0</v>
      </c>
      <c r="Y378" s="49" t="e">
        <f t="shared" si="105"/>
        <v>#DIV/0!</v>
      </c>
      <c r="Z378" s="48" t="str">
        <f>VLOOKUP($A378,Raw!$B$2:$DG$512,MATCH(NDPMS!Z$1,Raw!$B$1:$DG$1,0),0)</f>
        <v>0</v>
      </c>
      <c r="AA378" s="49" t="e">
        <f t="shared" si="106"/>
        <v>#DIV/0!</v>
      </c>
      <c r="AB378" s="48" t="str">
        <f>VLOOKUP($A378,Raw!$B$2:$DG$512,MATCH(NDPMS!AB$1,Raw!$B$1:$DG$1,0),0)</f>
        <v>0</v>
      </c>
      <c r="AC378" s="13"/>
      <c r="AD378" s="47" t="e">
        <f t="shared" si="107"/>
        <v>#DIV/0!</v>
      </c>
      <c r="AE378" s="47" t="e">
        <f t="shared" si="108"/>
        <v>#DIV/0!</v>
      </c>
      <c r="AF378" s="47" t="e">
        <f t="shared" si="109"/>
        <v>#DIV/0!</v>
      </c>
      <c r="AG378" s="47" t="e">
        <f t="shared" si="110"/>
        <v>#DIV/0!</v>
      </c>
      <c r="AH378" s="47" t="e">
        <f t="shared" si="111"/>
        <v>#DIV/0!</v>
      </c>
      <c r="AI378" s="47" t="e">
        <f t="shared" si="112"/>
        <v>#DIV/0!</v>
      </c>
      <c r="AJ378" s="47" t="e">
        <f t="shared" si="113"/>
        <v>#DIV/0!</v>
      </c>
    </row>
    <row r="379" spans="1:36" x14ac:dyDescent="0.3">
      <c r="A379" s="13" t="s">
        <v>6247</v>
      </c>
      <c r="B379" s="51" t="str">
        <f>VLOOKUP($A379,Raw!$B$2:$DG$512,MATCH(NDPMS!B$1,Raw!$B$1:$DG$1,0),0)</f>
        <v>0</v>
      </c>
      <c r="C379" s="52">
        <f t="shared" si="95"/>
        <v>0</v>
      </c>
      <c r="D379" s="51" t="str">
        <f>VLOOKUP($A379,Raw!$B$2:$DG$512,MATCH(NDPMS!D$1,Raw!$B$1:$DG$1,0),0)</f>
        <v>4</v>
      </c>
      <c r="E379" s="52">
        <f t="shared" si="96"/>
        <v>5.5555555555555552E-2</v>
      </c>
      <c r="F379" s="51" t="str">
        <f>VLOOKUP($A379,Raw!$B$2:$DG$512,MATCH(NDPMS!F$1,Raw!$B$1:$DG$1,0),0)</f>
        <v>68</v>
      </c>
      <c r="G379" s="52">
        <f t="shared" si="97"/>
        <v>0.94444444444444442</v>
      </c>
      <c r="H379" s="51" t="str">
        <f>VLOOKUP($A379,Raw!$B$2:$DG$512,MATCH(NDPMS!H$1,Raw!$B$1:$DG$1,0),0)</f>
        <v>0</v>
      </c>
      <c r="I379" s="52">
        <f t="shared" si="98"/>
        <v>0</v>
      </c>
      <c r="J379" s="51" t="str">
        <f>VLOOKUP($A379,Raw!$B$2:$DG$512,MATCH(NDPMS!J$1,Raw!$B$1:$DG$1,0),0)</f>
        <v>0</v>
      </c>
      <c r="K379" s="52">
        <f t="shared" si="99"/>
        <v>0</v>
      </c>
      <c r="L379" s="51" t="str">
        <f>VLOOKUP($A379,Raw!$B$2:$DG$512,MATCH(NDPMS!L$1,Raw!$B$1:$DG$1,0),0)</f>
        <v>0</v>
      </c>
      <c r="M379" s="52">
        <f t="shared" si="100"/>
        <v>0</v>
      </c>
      <c r="N379" s="51" t="str">
        <f>VLOOKUP($A379,Raw!$B$2:$DG$512,MATCH(NDPMS!N$1,Raw!$B$1:$DG$1,0),0)</f>
        <v>72</v>
      </c>
      <c r="O379" s="13"/>
      <c r="P379" s="48" t="str">
        <f>VLOOKUP($A379,Raw!$B$2:$DG$512,MATCH(NDPMS!P$1,Raw!$B$1:$DG$1,0),0)</f>
        <v>0</v>
      </c>
      <c r="Q379" s="49">
        <f t="shared" si="101"/>
        <v>0</v>
      </c>
      <c r="R379" s="48" t="str">
        <f>VLOOKUP($A379,Raw!$B$2:$DG$512,MATCH(NDPMS!R$1,Raw!$B$1:$DG$1,0),0)</f>
        <v>38.55</v>
      </c>
      <c r="S379" s="49">
        <f t="shared" si="102"/>
        <v>0.11769914206332245</v>
      </c>
      <c r="T379" s="48" t="str">
        <f>VLOOKUP($A379,Raw!$B$2:$DG$512,MATCH(NDPMS!T$1,Raw!$B$1:$DG$1,0),0)</f>
        <v>288.98</v>
      </c>
      <c r="U379" s="49">
        <f t="shared" si="103"/>
        <v>0.88230085793667767</v>
      </c>
      <c r="V379" s="48" t="str">
        <f>VLOOKUP($A379,Raw!$B$2:$DG$512,MATCH(NDPMS!V$1,Raw!$B$1:$DG$1,0),0)</f>
        <v>0</v>
      </c>
      <c r="W379" s="50">
        <f t="shared" si="104"/>
        <v>0</v>
      </c>
      <c r="X379" s="48" t="str">
        <f>VLOOKUP($A379,Raw!$B$2:$DG$512,MATCH(NDPMS!X$1,Raw!$B$1:$DG$1,0),0)</f>
        <v>0</v>
      </c>
      <c r="Y379" s="49">
        <f t="shared" si="105"/>
        <v>0</v>
      </c>
      <c r="Z379" s="48" t="str">
        <f>VLOOKUP($A379,Raw!$B$2:$DG$512,MATCH(NDPMS!Z$1,Raw!$B$1:$DG$1,0),0)</f>
        <v>0</v>
      </c>
      <c r="AA379" s="49">
        <f t="shared" si="106"/>
        <v>0</v>
      </c>
      <c r="AB379" s="48" t="str">
        <f>VLOOKUP($A379,Raw!$B$2:$DG$512,MATCH(NDPMS!AB$1,Raw!$B$1:$DG$1,0),0)</f>
        <v>327.53</v>
      </c>
      <c r="AC379" s="13"/>
      <c r="AD379" s="47" t="e">
        <f t="shared" si="107"/>
        <v>#DIV/0!</v>
      </c>
      <c r="AE379" s="47">
        <f t="shared" si="108"/>
        <v>9.6374999999999993</v>
      </c>
      <c r="AF379" s="47">
        <f t="shared" si="109"/>
        <v>4.2497058823529414</v>
      </c>
      <c r="AG379" s="47" t="e">
        <f t="shared" si="110"/>
        <v>#DIV/0!</v>
      </c>
      <c r="AH379" s="47" t="e">
        <f t="shared" si="111"/>
        <v>#DIV/0!</v>
      </c>
      <c r="AI379" s="47" t="e">
        <f t="shared" si="112"/>
        <v>#DIV/0!</v>
      </c>
      <c r="AJ379" s="47">
        <f t="shared" si="113"/>
        <v>4.549027777777777</v>
      </c>
    </row>
    <row r="380" spans="1:36" x14ac:dyDescent="0.3">
      <c r="A380" s="13" t="s">
        <v>6278</v>
      </c>
      <c r="B380" s="51" t="str">
        <f>VLOOKUP($A380,Raw!$B$2:$DG$512,MATCH(NDPMS!B$1,Raw!$B$1:$DG$1,0),0)</f>
        <v>0</v>
      </c>
      <c r="C380" s="52" t="e">
        <f t="shared" si="95"/>
        <v>#DIV/0!</v>
      </c>
      <c r="D380" s="51" t="str">
        <f>VLOOKUP($A380,Raw!$B$2:$DG$512,MATCH(NDPMS!D$1,Raw!$B$1:$DG$1,0),0)</f>
        <v>0</v>
      </c>
      <c r="E380" s="52" t="e">
        <f t="shared" si="96"/>
        <v>#DIV/0!</v>
      </c>
      <c r="F380" s="51" t="str">
        <f>VLOOKUP($A380,Raw!$B$2:$DG$512,MATCH(NDPMS!F$1,Raw!$B$1:$DG$1,0),0)</f>
        <v>0</v>
      </c>
      <c r="G380" s="52" t="e">
        <f t="shared" si="97"/>
        <v>#DIV/0!</v>
      </c>
      <c r="H380" s="51" t="str">
        <f>VLOOKUP($A380,Raw!$B$2:$DG$512,MATCH(NDPMS!H$1,Raw!$B$1:$DG$1,0),0)</f>
        <v>0</v>
      </c>
      <c r="I380" s="52" t="e">
        <f t="shared" si="98"/>
        <v>#DIV/0!</v>
      </c>
      <c r="J380" s="51" t="str">
        <f>VLOOKUP($A380,Raw!$B$2:$DG$512,MATCH(NDPMS!J$1,Raw!$B$1:$DG$1,0),0)</f>
        <v>0</v>
      </c>
      <c r="K380" s="52" t="e">
        <f t="shared" si="99"/>
        <v>#DIV/0!</v>
      </c>
      <c r="L380" s="51" t="str">
        <f>VLOOKUP($A380,Raw!$B$2:$DG$512,MATCH(NDPMS!L$1,Raw!$B$1:$DG$1,0),0)</f>
        <v>0</v>
      </c>
      <c r="M380" s="52" t="e">
        <f t="shared" si="100"/>
        <v>#DIV/0!</v>
      </c>
      <c r="N380" s="51" t="str">
        <f>VLOOKUP($A380,Raw!$B$2:$DG$512,MATCH(NDPMS!N$1,Raw!$B$1:$DG$1,0),0)</f>
        <v>0</v>
      </c>
      <c r="O380" s="13"/>
      <c r="P380" s="48" t="str">
        <f>VLOOKUP($A380,Raw!$B$2:$DG$512,MATCH(NDPMS!P$1,Raw!$B$1:$DG$1,0),0)</f>
        <v>0</v>
      </c>
      <c r="Q380" s="49" t="e">
        <f t="shared" si="101"/>
        <v>#DIV/0!</v>
      </c>
      <c r="R380" s="48" t="str">
        <f>VLOOKUP($A380,Raw!$B$2:$DG$512,MATCH(NDPMS!R$1,Raw!$B$1:$DG$1,0),0)</f>
        <v>0</v>
      </c>
      <c r="S380" s="49" t="e">
        <f t="shared" si="102"/>
        <v>#DIV/0!</v>
      </c>
      <c r="T380" s="48" t="str">
        <f>VLOOKUP($A380,Raw!$B$2:$DG$512,MATCH(NDPMS!T$1,Raw!$B$1:$DG$1,0),0)</f>
        <v>0</v>
      </c>
      <c r="U380" s="49" t="e">
        <f t="shared" si="103"/>
        <v>#DIV/0!</v>
      </c>
      <c r="V380" s="48" t="str">
        <f>VLOOKUP($A380,Raw!$B$2:$DG$512,MATCH(NDPMS!V$1,Raw!$B$1:$DG$1,0),0)</f>
        <v>0</v>
      </c>
      <c r="W380" s="50" t="e">
        <f t="shared" si="104"/>
        <v>#DIV/0!</v>
      </c>
      <c r="X380" s="48" t="str">
        <f>VLOOKUP($A380,Raw!$B$2:$DG$512,MATCH(NDPMS!X$1,Raw!$B$1:$DG$1,0),0)</f>
        <v>0</v>
      </c>
      <c r="Y380" s="49" t="e">
        <f t="shared" si="105"/>
        <v>#DIV/0!</v>
      </c>
      <c r="Z380" s="48" t="str">
        <f>VLOOKUP($A380,Raw!$B$2:$DG$512,MATCH(NDPMS!Z$1,Raw!$B$1:$DG$1,0),0)</f>
        <v>0</v>
      </c>
      <c r="AA380" s="49" t="e">
        <f t="shared" si="106"/>
        <v>#DIV/0!</v>
      </c>
      <c r="AB380" s="48" t="str">
        <f>VLOOKUP($A380,Raw!$B$2:$DG$512,MATCH(NDPMS!AB$1,Raw!$B$1:$DG$1,0),0)</f>
        <v>0</v>
      </c>
      <c r="AC380" s="13"/>
      <c r="AD380" s="47" t="e">
        <f t="shared" si="107"/>
        <v>#DIV/0!</v>
      </c>
      <c r="AE380" s="47" t="e">
        <f t="shared" si="108"/>
        <v>#DIV/0!</v>
      </c>
      <c r="AF380" s="47" t="e">
        <f t="shared" si="109"/>
        <v>#DIV/0!</v>
      </c>
      <c r="AG380" s="47" t="e">
        <f t="shared" si="110"/>
        <v>#DIV/0!</v>
      </c>
      <c r="AH380" s="47" t="e">
        <f t="shared" si="111"/>
        <v>#DIV/0!</v>
      </c>
      <c r="AI380" s="47" t="e">
        <f t="shared" si="112"/>
        <v>#DIV/0!</v>
      </c>
      <c r="AJ380" s="47" t="e">
        <f t="shared" si="113"/>
        <v>#DIV/0!</v>
      </c>
    </row>
    <row r="381" spans="1:36" x14ac:dyDescent="0.3">
      <c r="A381" s="13" t="s">
        <v>6301</v>
      </c>
      <c r="B381" s="51" t="str">
        <f>VLOOKUP($A381,Raw!$B$2:$DG$512,MATCH(NDPMS!B$1,Raw!$B$1:$DG$1,0),0)</f>
        <v>0</v>
      </c>
      <c r="C381" s="52" t="e">
        <f t="shared" si="95"/>
        <v>#DIV/0!</v>
      </c>
      <c r="D381" s="51" t="str">
        <f>VLOOKUP($A381,Raw!$B$2:$DG$512,MATCH(NDPMS!D$1,Raw!$B$1:$DG$1,0),0)</f>
        <v>0</v>
      </c>
      <c r="E381" s="52" t="e">
        <f t="shared" si="96"/>
        <v>#DIV/0!</v>
      </c>
      <c r="F381" s="51" t="str">
        <f>VLOOKUP($A381,Raw!$B$2:$DG$512,MATCH(NDPMS!F$1,Raw!$B$1:$DG$1,0),0)</f>
        <v>0</v>
      </c>
      <c r="G381" s="52" t="e">
        <f t="shared" si="97"/>
        <v>#DIV/0!</v>
      </c>
      <c r="H381" s="51" t="str">
        <f>VLOOKUP($A381,Raw!$B$2:$DG$512,MATCH(NDPMS!H$1,Raw!$B$1:$DG$1,0),0)</f>
        <v>0</v>
      </c>
      <c r="I381" s="52" t="e">
        <f t="shared" si="98"/>
        <v>#DIV/0!</v>
      </c>
      <c r="J381" s="51" t="str">
        <f>VLOOKUP($A381,Raw!$B$2:$DG$512,MATCH(NDPMS!J$1,Raw!$B$1:$DG$1,0),0)</f>
        <v>0</v>
      </c>
      <c r="K381" s="52" t="e">
        <f t="shared" si="99"/>
        <v>#DIV/0!</v>
      </c>
      <c r="L381" s="51" t="str">
        <f>VLOOKUP($A381,Raw!$B$2:$DG$512,MATCH(NDPMS!L$1,Raw!$B$1:$DG$1,0),0)</f>
        <v>0</v>
      </c>
      <c r="M381" s="52" t="e">
        <f t="shared" si="100"/>
        <v>#DIV/0!</v>
      </c>
      <c r="N381" s="51" t="str">
        <f>VLOOKUP($A381,Raw!$B$2:$DG$512,MATCH(NDPMS!N$1,Raw!$B$1:$DG$1,0),0)</f>
        <v>0</v>
      </c>
      <c r="O381" s="13"/>
      <c r="P381" s="48" t="str">
        <f>VLOOKUP($A381,Raw!$B$2:$DG$512,MATCH(NDPMS!P$1,Raw!$B$1:$DG$1,0),0)</f>
        <v>0</v>
      </c>
      <c r="Q381" s="49" t="e">
        <f t="shared" si="101"/>
        <v>#DIV/0!</v>
      </c>
      <c r="R381" s="48" t="str">
        <f>VLOOKUP($A381,Raw!$B$2:$DG$512,MATCH(NDPMS!R$1,Raw!$B$1:$DG$1,0),0)</f>
        <v>0</v>
      </c>
      <c r="S381" s="49" t="e">
        <f t="shared" si="102"/>
        <v>#DIV/0!</v>
      </c>
      <c r="T381" s="48" t="str">
        <f>VLOOKUP($A381,Raw!$B$2:$DG$512,MATCH(NDPMS!T$1,Raw!$B$1:$DG$1,0),0)</f>
        <v>0</v>
      </c>
      <c r="U381" s="49" t="e">
        <f t="shared" si="103"/>
        <v>#DIV/0!</v>
      </c>
      <c r="V381" s="48" t="str">
        <f>VLOOKUP($A381,Raw!$B$2:$DG$512,MATCH(NDPMS!V$1,Raw!$B$1:$DG$1,0),0)</f>
        <v>0</v>
      </c>
      <c r="W381" s="50" t="e">
        <f t="shared" si="104"/>
        <v>#DIV/0!</v>
      </c>
      <c r="X381" s="48" t="str">
        <f>VLOOKUP($A381,Raw!$B$2:$DG$512,MATCH(NDPMS!X$1,Raw!$B$1:$DG$1,0),0)</f>
        <v>0</v>
      </c>
      <c r="Y381" s="49" t="e">
        <f t="shared" si="105"/>
        <v>#DIV/0!</v>
      </c>
      <c r="Z381" s="48" t="str">
        <f>VLOOKUP($A381,Raw!$B$2:$DG$512,MATCH(NDPMS!Z$1,Raw!$B$1:$DG$1,0),0)</f>
        <v>0</v>
      </c>
      <c r="AA381" s="49" t="e">
        <f t="shared" si="106"/>
        <v>#DIV/0!</v>
      </c>
      <c r="AB381" s="48" t="str">
        <f>VLOOKUP($A381,Raw!$B$2:$DG$512,MATCH(NDPMS!AB$1,Raw!$B$1:$DG$1,0),0)</f>
        <v>0</v>
      </c>
      <c r="AC381" s="13"/>
      <c r="AD381" s="47" t="e">
        <f t="shared" si="107"/>
        <v>#DIV/0!</v>
      </c>
      <c r="AE381" s="47" t="e">
        <f t="shared" si="108"/>
        <v>#DIV/0!</v>
      </c>
      <c r="AF381" s="47" t="e">
        <f t="shared" si="109"/>
        <v>#DIV/0!</v>
      </c>
      <c r="AG381" s="47" t="e">
        <f t="shared" si="110"/>
        <v>#DIV/0!</v>
      </c>
      <c r="AH381" s="47" t="e">
        <f t="shared" si="111"/>
        <v>#DIV/0!</v>
      </c>
      <c r="AI381" s="47" t="e">
        <f t="shared" si="112"/>
        <v>#DIV/0!</v>
      </c>
      <c r="AJ381" s="47" t="e">
        <f t="shared" si="113"/>
        <v>#DIV/0!</v>
      </c>
    </row>
    <row r="382" spans="1:36" x14ac:dyDescent="0.3">
      <c r="A382" s="13" t="s">
        <v>6313</v>
      </c>
      <c r="B382" s="51" t="str">
        <f>VLOOKUP($A382,Raw!$B$2:$DG$512,MATCH(NDPMS!B$1,Raw!$B$1:$DG$1,0),0)</f>
        <v>0</v>
      </c>
      <c r="C382" s="52">
        <f t="shared" si="95"/>
        <v>0</v>
      </c>
      <c r="D382" s="51" t="str">
        <f>VLOOKUP($A382,Raw!$B$2:$DG$512,MATCH(NDPMS!D$1,Raw!$B$1:$DG$1,0),0)</f>
        <v>2</v>
      </c>
      <c r="E382" s="52">
        <f t="shared" si="96"/>
        <v>1</v>
      </c>
      <c r="F382" s="51" t="str">
        <f>VLOOKUP($A382,Raw!$B$2:$DG$512,MATCH(NDPMS!F$1,Raw!$B$1:$DG$1,0),0)</f>
        <v>0</v>
      </c>
      <c r="G382" s="52">
        <f t="shared" si="97"/>
        <v>0</v>
      </c>
      <c r="H382" s="51" t="str">
        <f>VLOOKUP($A382,Raw!$B$2:$DG$512,MATCH(NDPMS!H$1,Raw!$B$1:$DG$1,0),0)</f>
        <v>0</v>
      </c>
      <c r="I382" s="52">
        <f t="shared" si="98"/>
        <v>0</v>
      </c>
      <c r="J382" s="51" t="str">
        <f>VLOOKUP($A382,Raw!$B$2:$DG$512,MATCH(NDPMS!J$1,Raw!$B$1:$DG$1,0),0)</f>
        <v>0</v>
      </c>
      <c r="K382" s="52">
        <f t="shared" si="99"/>
        <v>0</v>
      </c>
      <c r="L382" s="51" t="str">
        <f>VLOOKUP($A382,Raw!$B$2:$DG$512,MATCH(NDPMS!L$1,Raw!$B$1:$DG$1,0),0)</f>
        <v>0</v>
      </c>
      <c r="M382" s="52">
        <f t="shared" si="100"/>
        <v>0</v>
      </c>
      <c r="N382" s="51" t="str">
        <f>VLOOKUP($A382,Raw!$B$2:$DG$512,MATCH(NDPMS!N$1,Raw!$B$1:$DG$1,0),0)</f>
        <v>2</v>
      </c>
      <c r="O382" s="13"/>
      <c r="P382" s="48" t="str">
        <f>VLOOKUP($A382,Raw!$B$2:$DG$512,MATCH(NDPMS!P$1,Raw!$B$1:$DG$1,0),0)</f>
        <v>0</v>
      </c>
      <c r="Q382" s="49">
        <f t="shared" si="101"/>
        <v>0</v>
      </c>
      <c r="R382" s="48" t="str">
        <f>VLOOKUP($A382,Raw!$B$2:$DG$512,MATCH(NDPMS!R$1,Raw!$B$1:$DG$1,0),0)</f>
        <v>72298.43</v>
      </c>
      <c r="S382" s="49">
        <f t="shared" si="102"/>
        <v>1</v>
      </c>
      <c r="T382" s="48" t="str">
        <f>VLOOKUP($A382,Raw!$B$2:$DG$512,MATCH(NDPMS!T$1,Raw!$B$1:$DG$1,0),0)</f>
        <v>0</v>
      </c>
      <c r="U382" s="49">
        <f t="shared" si="103"/>
        <v>0</v>
      </c>
      <c r="V382" s="48" t="str">
        <f>VLOOKUP($A382,Raw!$B$2:$DG$512,MATCH(NDPMS!V$1,Raw!$B$1:$DG$1,0),0)</f>
        <v>0</v>
      </c>
      <c r="W382" s="50">
        <f t="shared" si="104"/>
        <v>0</v>
      </c>
      <c r="X382" s="48" t="str">
        <f>VLOOKUP($A382,Raw!$B$2:$DG$512,MATCH(NDPMS!X$1,Raw!$B$1:$DG$1,0),0)</f>
        <v>0</v>
      </c>
      <c r="Y382" s="49">
        <f t="shared" si="105"/>
        <v>0</v>
      </c>
      <c r="Z382" s="48" t="str">
        <f>VLOOKUP($A382,Raw!$B$2:$DG$512,MATCH(NDPMS!Z$1,Raw!$B$1:$DG$1,0),0)</f>
        <v>0</v>
      </c>
      <c r="AA382" s="49">
        <f t="shared" si="106"/>
        <v>0</v>
      </c>
      <c r="AB382" s="48" t="str">
        <f>VLOOKUP($A382,Raw!$B$2:$DG$512,MATCH(NDPMS!AB$1,Raw!$B$1:$DG$1,0),0)</f>
        <v>72298.43</v>
      </c>
      <c r="AC382" s="13"/>
      <c r="AD382" s="47" t="e">
        <f t="shared" si="107"/>
        <v>#DIV/0!</v>
      </c>
      <c r="AE382" s="47">
        <f t="shared" si="108"/>
        <v>36149.214999999997</v>
      </c>
      <c r="AF382" s="47" t="e">
        <f t="shared" si="109"/>
        <v>#DIV/0!</v>
      </c>
      <c r="AG382" s="47" t="e">
        <f t="shared" si="110"/>
        <v>#DIV/0!</v>
      </c>
      <c r="AH382" s="47" t="e">
        <f t="shared" si="111"/>
        <v>#DIV/0!</v>
      </c>
      <c r="AI382" s="47" t="e">
        <f t="shared" si="112"/>
        <v>#DIV/0!</v>
      </c>
      <c r="AJ382" s="47">
        <f t="shared" si="113"/>
        <v>36149.214999999997</v>
      </c>
    </row>
    <row r="383" spans="1:36" x14ac:dyDescent="0.3">
      <c r="A383" s="13" t="s">
        <v>6336</v>
      </c>
      <c r="B383" s="51" t="str">
        <f>VLOOKUP($A383,Raw!$B$2:$DG$512,MATCH(NDPMS!B$1,Raw!$B$1:$DG$1,0),0)</f>
        <v>0</v>
      </c>
      <c r="C383" s="52" t="e">
        <f t="shared" si="95"/>
        <v>#DIV/0!</v>
      </c>
      <c r="D383" s="51" t="str">
        <f>VLOOKUP($A383,Raw!$B$2:$DG$512,MATCH(NDPMS!D$1,Raw!$B$1:$DG$1,0),0)</f>
        <v>0</v>
      </c>
      <c r="E383" s="52" t="e">
        <f t="shared" si="96"/>
        <v>#DIV/0!</v>
      </c>
      <c r="F383" s="51" t="str">
        <f>VLOOKUP($A383,Raw!$B$2:$DG$512,MATCH(NDPMS!F$1,Raw!$B$1:$DG$1,0),0)</f>
        <v>0</v>
      </c>
      <c r="G383" s="52" t="e">
        <f t="shared" si="97"/>
        <v>#DIV/0!</v>
      </c>
      <c r="H383" s="51" t="str">
        <f>VLOOKUP($A383,Raw!$B$2:$DG$512,MATCH(NDPMS!H$1,Raw!$B$1:$DG$1,0),0)</f>
        <v>0</v>
      </c>
      <c r="I383" s="52" t="e">
        <f t="shared" si="98"/>
        <v>#DIV/0!</v>
      </c>
      <c r="J383" s="51" t="str">
        <f>VLOOKUP($A383,Raw!$B$2:$DG$512,MATCH(NDPMS!J$1,Raw!$B$1:$DG$1,0),0)</f>
        <v>0</v>
      </c>
      <c r="K383" s="52" t="e">
        <f t="shared" si="99"/>
        <v>#DIV/0!</v>
      </c>
      <c r="L383" s="51" t="str">
        <f>VLOOKUP($A383,Raw!$B$2:$DG$512,MATCH(NDPMS!L$1,Raw!$B$1:$DG$1,0),0)</f>
        <v>0</v>
      </c>
      <c r="M383" s="52" t="e">
        <f t="shared" si="100"/>
        <v>#DIV/0!</v>
      </c>
      <c r="N383" s="51" t="str">
        <f>VLOOKUP($A383,Raw!$B$2:$DG$512,MATCH(NDPMS!N$1,Raw!$B$1:$DG$1,0),0)</f>
        <v>0</v>
      </c>
      <c r="O383" s="13"/>
      <c r="P383" s="48" t="str">
        <f>VLOOKUP($A383,Raw!$B$2:$DG$512,MATCH(NDPMS!P$1,Raw!$B$1:$DG$1,0),0)</f>
        <v>0</v>
      </c>
      <c r="Q383" s="49" t="e">
        <f t="shared" si="101"/>
        <v>#DIV/0!</v>
      </c>
      <c r="R383" s="48" t="str">
        <f>VLOOKUP($A383,Raw!$B$2:$DG$512,MATCH(NDPMS!R$1,Raw!$B$1:$DG$1,0),0)</f>
        <v>0</v>
      </c>
      <c r="S383" s="49" t="e">
        <f t="shared" si="102"/>
        <v>#DIV/0!</v>
      </c>
      <c r="T383" s="48" t="str">
        <f>VLOOKUP($A383,Raw!$B$2:$DG$512,MATCH(NDPMS!T$1,Raw!$B$1:$DG$1,0),0)</f>
        <v>0</v>
      </c>
      <c r="U383" s="49" t="e">
        <f t="shared" si="103"/>
        <v>#DIV/0!</v>
      </c>
      <c r="V383" s="48" t="str">
        <f>VLOOKUP($A383,Raw!$B$2:$DG$512,MATCH(NDPMS!V$1,Raw!$B$1:$DG$1,0),0)</f>
        <v>0</v>
      </c>
      <c r="W383" s="50" t="e">
        <f t="shared" si="104"/>
        <v>#DIV/0!</v>
      </c>
      <c r="X383" s="48" t="str">
        <f>VLOOKUP($A383,Raw!$B$2:$DG$512,MATCH(NDPMS!X$1,Raw!$B$1:$DG$1,0),0)</f>
        <v>0</v>
      </c>
      <c r="Y383" s="49" t="e">
        <f t="shared" si="105"/>
        <v>#DIV/0!</v>
      </c>
      <c r="Z383" s="48" t="str">
        <f>VLOOKUP($A383,Raw!$B$2:$DG$512,MATCH(NDPMS!Z$1,Raw!$B$1:$DG$1,0),0)</f>
        <v>0</v>
      </c>
      <c r="AA383" s="49" t="e">
        <f t="shared" si="106"/>
        <v>#DIV/0!</v>
      </c>
      <c r="AB383" s="48" t="str">
        <f>VLOOKUP($A383,Raw!$B$2:$DG$512,MATCH(NDPMS!AB$1,Raw!$B$1:$DG$1,0),0)</f>
        <v>0</v>
      </c>
      <c r="AC383" s="13"/>
      <c r="AD383" s="47" t="e">
        <f t="shared" si="107"/>
        <v>#DIV/0!</v>
      </c>
      <c r="AE383" s="47" t="e">
        <f t="shared" si="108"/>
        <v>#DIV/0!</v>
      </c>
      <c r="AF383" s="47" t="e">
        <f t="shared" si="109"/>
        <v>#DIV/0!</v>
      </c>
      <c r="AG383" s="47" t="e">
        <f t="shared" si="110"/>
        <v>#DIV/0!</v>
      </c>
      <c r="AH383" s="47" t="e">
        <f t="shared" si="111"/>
        <v>#DIV/0!</v>
      </c>
      <c r="AI383" s="47" t="e">
        <f t="shared" si="112"/>
        <v>#DIV/0!</v>
      </c>
      <c r="AJ383" s="47" t="e">
        <f t="shared" si="113"/>
        <v>#DIV/0!</v>
      </c>
    </row>
    <row r="384" spans="1:36" x14ac:dyDescent="0.3">
      <c r="A384" s="13" t="s">
        <v>6347</v>
      </c>
      <c r="B384" s="51" t="str">
        <f>VLOOKUP($A384,Raw!$B$2:$DG$512,MATCH(NDPMS!B$1,Raw!$B$1:$DG$1,0),0)</f>
        <v>0</v>
      </c>
      <c r="C384" s="52" t="e">
        <f t="shared" si="95"/>
        <v>#DIV/0!</v>
      </c>
      <c r="D384" s="51" t="str">
        <f>VLOOKUP($A384,Raw!$B$2:$DG$512,MATCH(NDPMS!D$1,Raw!$B$1:$DG$1,0),0)</f>
        <v>0</v>
      </c>
      <c r="E384" s="52" t="e">
        <f t="shared" si="96"/>
        <v>#DIV/0!</v>
      </c>
      <c r="F384" s="51" t="str">
        <f>VLOOKUP($A384,Raw!$B$2:$DG$512,MATCH(NDPMS!F$1,Raw!$B$1:$DG$1,0),0)</f>
        <v>0</v>
      </c>
      <c r="G384" s="52" t="e">
        <f t="shared" si="97"/>
        <v>#DIV/0!</v>
      </c>
      <c r="H384" s="51" t="str">
        <f>VLOOKUP($A384,Raw!$B$2:$DG$512,MATCH(NDPMS!H$1,Raw!$B$1:$DG$1,0),0)</f>
        <v>0</v>
      </c>
      <c r="I384" s="52" t="e">
        <f t="shared" si="98"/>
        <v>#DIV/0!</v>
      </c>
      <c r="J384" s="51" t="str">
        <f>VLOOKUP($A384,Raw!$B$2:$DG$512,MATCH(NDPMS!J$1,Raw!$B$1:$DG$1,0),0)</f>
        <v>0</v>
      </c>
      <c r="K384" s="52" t="e">
        <f t="shared" si="99"/>
        <v>#DIV/0!</v>
      </c>
      <c r="L384" s="51" t="str">
        <f>VLOOKUP($A384,Raw!$B$2:$DG$512,MATCH(NDPMS!L$1,Raw!$B$1:$DG$1,0),0)</f>
        <v>0</v>
      </c>
      <c r="M384" s="52" t="e">
        <f t="shared" si="100"/>
        <v>#DIV/0!</v>
      </c>
      <c r="N384" s="51" t="str">
        <f>VLOOKUP($A384,Raw!$B$2:$DG$512,MATCH(NDPMS!N$1,Raw!$B$1:$DG$1,0),0)</f>
        <v>0</v>
      </c>
      <c r="O384" s="13"/>
      <c r="P384" s="48" t="str">
        <f>VLOOKUP($A384,Raw!$B$2:$DG$512,MATCH(NDPMS!P$1,Raw!$B$1:$DG$1,0),0)</f>
        <v>0</v>
      </c>
      <c r="Q384" s="49" t="e">
        <f t="shared" si="101"/>
        <v>#DIV/0!</v>
      </c>
      <c r="R384" s="48" t="str">
        <f>VLOOKUP($A384,Raw!$B$2:$DG$512,MATCH(NDPMS!R$1,Raw!$B$1:$DG$1,0),0)</f>
        <v>0</v>
      </c>
      <c r="S384" s="49" t="e">
        <f t="shared" si="102"/>
        <v>#DIV/0!</v>
      </c>
      <c r="T384" s="48" t="str">
        <f>VLOOKUP($A384,Raw!$B$2:$DG$512,MATCH(NDPMS!T$1,Raw!$B$1:$DG$1,0),0)</f>
        <v>0</v>
      </c>
      <c r="U384" s="49" t="e">
        <f t="shared" si="103"/>
        <v>#DIV/0!</v>
      </c>
      <c r="V384" s="48" t="str">
        <f>VLOOKUP($A384,Raw!$B$2:$DG$512,MATCH(NDPMS!V$1,Raw!$B$1:$DG$1,0),0)</f>
        <v>0</v>
      </c>
      <c r="W384" s="50" t="e">
        <f t="shared" si="104"/>
        <v>#DIV/0!</v>
      </c>
      <c r="X384" s="48" t="str">
        <f>VLOOKUP($A384,Raw!$B$2:$DG$512,MATCH(NDPMS!X$1,Raw!$B$1:$DG$1,0),0)</f>
        <v>0</v>
      </c>
      <c r="Y384" s="49" t="e">
        <f t="shared" si="105"/>
        <v>#DIV/0!</v>
      </c>
      <c r="Z384" s="48" t="str">
        <f>VLOOKUP($A384,Raw!$B$2:$DG$512,MATCH(NDPMS!Z$1,Raw!$B$1:$DG$1,0),0)</f>
        <v>0</v>
      </c>
      <c r="AA384" s="49" t="e">
        <f t="shared" si="106"/>
        <v>#DIV/0!</v>
      </c>
      <c r="AB384" s="48" t="str">
        <f>VLOOKUP($A384,Raw!$B$2:$DG$512,MATCH(NDPMS!AB$1,Raw!$B$1:$DG$1,0),0)</f>
        <v>0</v>
      </c>
      <c r="AC384" s="13"/>
      <c r="AD384" s="47" t="e">
        <f t="shared" si="107"/>
        <v>#DIV/0!</v>
      </c>
      <c r="AE384" s="47" t="e">
        <f t="shared" si="108"/>
        <v>#DIV/0!</v>
      </c>
      <c r="AF384" s="47" t="e">
        <f t="shared" si="109"/>
        <v>#DIV/0!</v>
      </c>
      <c r="AG384" s="47" t="e">
        <f t="shared" si="110"/>
        <v>#DIV/0!</v>
      </c>
      <c r="AH384" s="47" t="e">
        <f t="shared" si="111"/>
        <v>#DIV/0!</v>
      </c>
      <c r="AI384" s="47" t="e">
        <f t="shared" si="112"/>
        <v>#DIV/0!</v>
      </c>
      <c r="AJ384" s="47" t="e">
        <f t="shared" si="113"/>
        <v>#DIV/0!</v>
      </c>
    </row>
    <row r="385" spans="1:36" x14ac:dyDescent="0.3">
      <c r="A385" s="13" t="s">
        <v>6355</v>
      </c>
      <c r="B385" s="51" t="str">
        <f>VLOOKUP($A385,Raw!$B$2:$DG$512,MATCH(NDPMS!B$1,Raw!$B$1:$DG$1,0),0)</f>
        <v>0</v>
      </c>
      <c r="C385" s="52" t="e">
        <f t="shared" si="95"/>
        <v>#DIV/0!</v>
      </c>
      <c r="D385" s="51" t="str">
        <f>VLOOKUP($A385,Raw!$B$2:$DG$512,MATCH(NDPMS!D$1,Raw!$B$1:$DG$1,0),0)</f>
        <v>0</v>
      </c>
      <c r="E385" s="52" t="e">
        <f t="shared" si="96"/>
        <v>#DIV/0!</v>
      </c>
      <c r="F385" s="51" t="str">
        <f>VLOOKUP($A385,Raw!$B$2:$DG$512,MATCH(NDPMS!F$1,Raw!$B$1:$DG$1,0),0)</f>
        <v>0</v>
      </c>
      <c r="G385" s="52" t="e">
        <f t="shared" si="97"/>
        <v>#DIV/0!</v>
      </c>
      <c r="H385" s="51" t="str">
        <f>VLOOKUP($A385,Raw!$B$2:$DG$512,MATCH(NDPMS!H$1,Raw!$B$1:$DG$1,0),0)</f>
        <v>0</v>
      </c>
      <c r="I385" s="52" t="e">
        <f t="shared" si="98"/>
        <v>#DIV/0!</v>
      </c>
      <c r="J385" s="51" t="str">
        <f>VLOOKUP($A385,Raw!$B$2:$DG$512,MATCH(NDPMS!J$1,Raw!$B$1:$DG$1,0),0)</f>
        <v>0</v>
      </c>
      <c r="K385" s="52" t="e">
        <f t="shared" si="99"/>
        <v>#DIV/0!</v>
      </c>
      <c r="L385" s="51" t="str">
        <f>VLOOKUP($A385,Raw!$B$2:$DG$512,MATCH(NDPMS!L$1,Raw!$B$1:$DG$1,0),0)</f>
        <v>0</v>
      </c>
      <c r="M385" s="52" t="e">
        <f t="shared" si="100"/>
        <v>#DIV/0!</v>
      </c>
      <c r="N385" s="51" t="str">
        <f>VLOOKUP($A385,Raw!$B$2:$DG$512,MATCH(NDPMS!N$1,Raw!$B$1:$DG$1,0),0)</f>
        <v>0</v>
      </c>
      <c r="O385" s="13"/>
      <c r="P385" s="48" t="str">
        <f>VLOOKUP($A385,Raw!$B$2:$DG$512,MATCH(NDPMS!P$1,Raw!$B$1:$DG$1,0),0)</f>
        <v>0</v>
      </c>
      <c r="Q385" s="49" t="e">
        <f t="shared" si="101"/>
        <v>#DIV/0!</v>
      </c>
      <c r="R385" s="48" t="str">
        <f>VLOOKUP($A385,Raw!$B$2:$DG$512,MATCH(NDPMS!R$1,Raw!$B$1:$DG$1,0),0)</f>
        <v>0</v>
      </c>
      <c r="S385" s="49" t="e">
        <f t="shared" si="102"/>
        <v>#DIV/0!</v>
      </c>
      <c r="T385" s="48" t="str">
        <f>VLOOKUP($A385,Raw!$B$2:$DG$512,MATCH(NDPMS!T$1,Raw!$B$1:$DG$1,0),0)</f>
        <v>0</v>
      </c>
      <c r="U385" s="49" t="e">
        <f t="shared" si="103"/>
        <v>#DIV/0!</v>
      </c>
      <c r="V385" s="48" t="str">
        <f>VLOOKUP($A385,Raw!$B$2:$DG$512,MATCH(NDPMS!V$1,Raw!$B$1:$DG$1,0),0)</f>
        <v>0</v>
      </c>
      <c r="W385" s="50" t="e">
        <f t="shared" si="104"/>
        <v>#DIV/0!</v>
      </c>
      <c r="X385" s="48" t="str">
        <f>VLOOKUP($A385,Raw!$B$2:$DG$512,MATCH(NDPMS!X$1,Raw!$B$1:$DG$1,0),0)</f>
        <v>0</v>
      </c>
      <c r="Y385" s="49" t="e">
        <f t="shared" si="105"/>
        <v>#DIV/0!</v>
      </c>
      <c r="Z385" s="48" t="str">
        <f>VLOOKUP($A385,Raw!$B$2:$DG$512,MATCH(NDPMS!Z$1,Raw!$B$1:$DG$1,0),0)</f>
        <v>0</v>
      </c>
      <c r="AA385" s="49" t="e">
        <f t="shared" si="106"/>
        <v>#DIV/0!</v>
      </c>
      <c r="AB385" s="48" t="str">
        <f>VLOOKUP($A385,Raw!$B$2:$DG$512,MATCH(NDPMS!AB$1,Raw!$B$1:$DG$1,0),0)</f>
        <v>0</v>
      </c>
      <c r="AC385" s="13"/>
      <c r="AD385" s="47" t="e">
        <f t="shared" si="107"/>
        <v>#DIV/0!</v>
      </c>
      <c r="AE385" s="47" t="e">
        <f t="shared" si="108"/>
        <v>#DIV/0!</v>
      </c>
      <c r="AF385" s="47" t="e">
        <f t="shared" si="109"/>
        <v>#DIV/0!</v>
      </c>
      <c r="AG385" s="47" t="e">
        <f t="shared" si="110"/>
        <v>#DIV/0!</v>
      </c>
      <c r="AH385" s="47" t="e">
        <f t="shared" si="111"/>
        <v>#DIV/0!</v>
      </c>
      <c r="AI385" s="47" t="e">
        <f t="shared" si="112"/>
        <v>#DIV/0!</v>
      </c>
      <c r="AJ385" s="47" t="e">
        <f t="shared" si="113"/>
        <v>#DIV/0!</v>
      </c>
    </row>
    <row r="386" spans="1:36" x14ac:dyDescent="0.3">
      <c r="A386" s="13" t="s">
        <v>6367</v>
      </c>
      <c r="B386" s="51" t="str">
        <f>VLOOKUP($A386,Raw!$B$2:$DG$512,MATCH(NDPMS!B$1,Raw!$B$1:$DG$1,0),0)</f>
        <v>0</v>
      </c>
      <c r="C386" s="52">
        <f t="shared" si="95"/>
        <v>0</v>
      </c>
      <c r="D386" s="51" t="str">
        <f>VLOOKUP($A386,Raw!$B$2:$DG$512,MATCH(NDPMS!D$1,Raw!$B$1:$DG$1,0),0)</f>
        <v>0</v>
      </c>
      <c r="E386" s="52">
        <f t="shared" si="96"/>
        <v>0</v>
      </c>
      <c r="F386" s="51" t="str">
        <f>VLOOKUP($A386,Raw!$B$2:$DG$512,MATCH(NDPMS!F$1,Raw!$B$1:$DG$1,0),0)</f>
        <v>1</v>
      </c>
      <c r="G386" s="52">
        <f t="shared" si="97"/>
        <v>1</v>
      </c>
      <c r="H386" s="51" t="str">
        <f>VLOOKUP($A386,Raw!$B$2:$DG$512,MATCH(NDPMS!H$1,Raw!$B$1:$DG$1,0),0)</f>
        <v>0</v>
      </c>
      <c r="I386" s="52">
        <f t="shared" si="98"/>
        <v>0</v>
      </c>
      <c r="J386" s="51" t="str">
        <f>VLOOKUP($A386,Raw!$B$2:$DG$512,MATCH(NDPMS!J$1,Raw!$B$1:$DG$1,0),0)</f>
        <v>0</v>
      </c>
      <c r="K386" s="52">
        <f t="shared" si="99"/>
        <v>0</v>
      </c>
      <c r="L386" s="51" t="str">
        <f>VLOOKUP($A386,Raw!$B$2:$DG$512,MATCH(NDPMS!L$1,Raw!$B$1:$DG$1,0),0)</f>
        <v>0</v>
      </c>
      <c r="M386" s="52">
        <f t="shared" si="100"/>
        <v>0</v>
      </c>
      <c r="N386" s="51" t="str">
        <f>VLOOKUP($A386,Raw!$B$2:$DG$512,MATCH(NDPMS!N$1,Raw!$B$1:$DG$1,0),0)</f>
        <v>1</v>
      </c>
      <c r="O386" s="13"/>
      <c r="P386" s="48" t="str">
        <f>VLOOKUP($A386,Raw!$B$2:$DG$512,MATCH(NDPMS!P$1,Raw!$B$1:$DG$1,0),0)</f>
        <v>0</v>
      </c>
      <c r="Q386" s="49">
        <f t="shared" si="101"/>
        <v>0</v>
      </c>
      <c r="R386" s="48" t="str">
        <f>VLOOKUP($A386,Raw!$B$2:$DG$512,MATCH(NDPMS!R$1,Raw!$B$1:$DG$1,0),0)</f>
        <v>0</v>
      </c>
      <c r="S386" s="49">
        <f t="shared" si="102"/>
        <v>0</v>
      </c>
      <c r="T386" s="48" t="str">
        <f>VLOOKUP($A386,Raw!$B$2:$DG$512,MATCH(NDPMS!T$1,Raw!$B$1:$DG$1,0),0)</f>
        <v>1.32</v>
      </c>
      <c r="U386" s="49">
        <f t="shared" si="103"/>
        <v>1</v>
      </c>
      <c r="V386" s="48" t="str">
        <f>VLOOKUP($A386,Raw!$B$2:$DG$512,MATCH(NDPMS!V$1,Raw!$B$1:$DG$1,0),0)</f>
        <v>0</v>
      </c>
      <c r="W386" s="50">
        <f t="shared" si="104"/>
        <v>0</v>
      </c>
      <c r="X386" s="48" t="str">
        <f>VLOOKUP($A386,Raw!$B$2:$DG$512,MATCH(NDPMS!X$1,Raw!$B$1:$DG$1,0),0)</f>
        <v>0</v>
      </c>
      <c r="Y386" s="49">
        <f t="shared" si="105"/>
        <v>0</v>
      </c>
      <c r="Z386" s="48" t="str">
        <f>VLOOKUP($A386,Raw!$B$2:$DG$512,MATCH(NDPMS!Z$1,Raw!$B$1:$DG$1,0),0)</f>
        <v>0</v>
      </c>
      <c r="AA386" s="49">
        <f t="shared" si="106"/>
        <v>0</v>
      </c>
      <c r="AB386" s="48" t="str">
        <f>VLOOKUP($A386,Raw!$B$2:$DG$512,MATCH(NDPMS!AB$1,Raw!$B$1:$DG$1,0),0)</f>
        <v>1.32</v>
      </c>
      <c r="AC386" s="13"/>
      <c r="AD386" s="47" t="e">
        <f t="shared" si="107"/>
        <v>#DIV/0!</v>
      </c>
      <c r="AE386" s="47" t="e">
        <f t="shared" si="108"/>
        <v>#DIV/0!</v>
      </c>
      <c r="AF386" s="47">
        <f t="shared" si="109"/>
        <v>1.32</v>
      </c>
      <c r="AG386" s="47" t="e">
        <f t="shared" si="110"/>
        <v>#DIV/0!</v>
      </c>
      <c r="AH386" s="47" t="e">
        <f t="shared" si="111"/>
        <v>#DIV/0!</v>
      </c>
      <c r="AI386" s="47" t="e">
        <f t="shared" si="112"/>
        <v>#DIV/0!</v>
      </c>
      <c r="AJ386" s="47">
        <f t="shared" si="113"/>
        <v>1.32</v>
      </c>
    </row>
    <row r="387" spans="1:36" x14ac:dyDescent="0.3">
      <c r="A387" s="13" t="s">
        <v>6387</v>
      </c>
      <c r="B387" s="51" t="str">
        <f>VLOOKUP($A387,Raw!$B$2:$DG$512,MATCH(NDPMS!B$1,Raw!$B$1:$DG$1,0),0)</f>
        <v>0</v>
      </c>
      <c r="C387" s="52" t="e">
        <f t="shared" ref="C387:C413" si="114">B387/$N387</f>
        <v>#DIV/0!</v>
      </c>
      <c r="D387" s="51" t="str">
        <f>VLOOKUP($A387,Raw!$B$2:$DG$512,MATCH(NDPMS!D$1,Raw!$B$1:$DG$1,0),0)</f>
        <v>0</v>
      </c>
      <c r="E387" s="52" t="e">
        <f t="shared" ref="E387:E413" si="115">D387/$N387</f>
        <v>#DIV/0!</v>
      </c>
      <c r="F387" s="51" t="str">
        <f>VLOOKUP($A387,Raw!$B$2:$DG$512,MATCH(NDPMS!F$1,Raw!$B$1:$DG$1,0),0)</f>
        <v>0</v>
      </c>
      <c r="G387" s="52" t="e">
        <f t="shared" ref="G387:G413" si="116">F387/$N387</f>
        <v>#DIV/0!</v>
      </c>
      <c r="H387" s="51" t="str">
        <f>VLOOKUP($A387,Raw!$B$2:$DG$512,MATCH(NDPMS!H$1,Raw!$B$1:$DG$1,0),0)</f>
        <v>0</v>
      </c>
      <c r="I387" s="52" t="e">
        <f t="shared" ref="I387:I413" si="117">H387/$N387</f>
        <v>#DIV/0!</v>
      </c>
      <c r="J387" s="51" t="str">
        <f>VLOOKUP($A387,Raw!$B$2:$DG$512,MATCH(NDPMS!J$1,Raw!$B$1:$DG$1,0),0)</f>
        <v>0</v>
      </c>
      <c r="K387" s="52" t="e">
        <f t="shared" ref="K387:K413" si="118">J387/$N387</f>
        <v>#DIV/0!</v>
      </c>
      <c r="L387" s="51" t="str">
        <f>VLOOKUP($A387,Raw!$B$2:$DG$512,MATCH(NDPMS!L$1,Raw!$B$1:$DG$1,0),0)</f>
        <v>0</v>
      </c>
      <c r="M387" s="52" t="e">
        <f t="shared" ref="M387:M413" si="119">L387/$N387</f>
        <v>#DIV/0!</v>
      </c>
      <c r="N387" s="51" t="str">
        <f>VLOOKUP($A387,Raw!$B$2:$DG$512,MATCH(NDPMS!N$1,Raw!$B$1:$DG$1,0),0)</f>
        <v>0</v>
      </c>
      <c r="O387" s="13"/>
      <c r="P387" s="48" t="str">
        <f>VLOOKUP($A387,Raw!$B$2:$DG$512,MATCH(NDPMS!P$1,Raw!$B$1:$DG$1,0),0)</f>
        <v>0</v>
      </c>
      <c r="Q387" s="49" t="e">
        <f t="shared" ref="Q387:Q413" si="120">P387/AB387</f>
        <v>#DIV/0!</v>
      </c>
      <c r="R387" s="48" t="str">
        <f>VLOOKUP($A387,Raw!$B$2:$DG$512,MATCH(NDPMS!R$1,Raw!$B$1:$DG$1,0),0)</f>
        <v>0</v>
      </c>
      <c r="S387" s="49" t="e">
        <f t="shared" ref="S387:S413" si="121">R387/AB387</f>
        <v>#DIV/0!</v>
      </c>
      <c r="T387" s="48" t="str">
        <f>VLOOKUP($A387,Raw!$B$2:$DG$512,MATCH(NDPMS!T$1,Raw!$B$1:$DG$1,0),0)</f>
        <v>0</v>
      </c>
      <c r="U387" s="49" t="e">
        <f t="shared" ref="U387:U413" si="122">T387/AB387</f>
        <v>#DIV/0!</v>
      </c>
      <c r="V387" s="48" t="str">
        <f>VLOOKUP($A387,Raw!$B$2:$DG$512,MATCH(NDPMS!V$1,Raw!$B$1:$DG$1,0),0)</f>
        <v>0</v>
      </c>
      <c r="W387" s="50" t="e">
        <f t="shared" ref="W387:W413" si="123">V387/AB387</f>
        <v>#DIV/0!</v>
      </c>
      <c r="X387" s="48" t="str">
        <f>VLOOKUP($A387,Raw!$B$2:$DG$512,MATCH(NDPMS!X$1,Raw!$B$1:$DG$1,0),0)</f>
        <v>0</v>
      </c>
      <c r="Y387" s="49" t="e">
        <f t="shared" ref="Y387:Y413" si="124">X387/AB387</f>
        <v>#DIV/0!</v>
      </c>
      <c r="Z387" s="48" t="str">
        <f>VLOOKUP($A387,Raw!$B$2:$DG$512,MATCH(NDPMS!Z$1,Raw!$B$1:$DG$1,0),0)</f>
        <v>0</v>
      </c>
      <c r="AA387" s="49" t="e">
        <f t="shared" ref="AA387:AA413" si="125">Z387/AB387</f>
        <v>#DIV/0!</v>
      </c>
      <c r="AB387" s="48" t="str">
        <f>VLOOKUP($A387,Raw!$B$2:$DG$512,MATCH(NDPMS!AB$1,Raw!$B$1:$DG$1,0),0)</f>
        <v>0</v>
      </c>
      <c r="AC387" s="13"/>
      <c r="AD387" s="47" t="e">
        <f t="shared" ref="AD387:AD413" si="126">P387/B387</f>
        <v>#DIV/0!</v>
      </c>
      <c r="AE387" s="47" t="e">
        <f t="shared" ref="AE387:AE413" si="127">R387/D387</f>
        <v>#DIV/0!</v>
      </c>
      <c r="AF387" s="47" t="e">
        <f t="shared" ref="AF387:AF413" si="128">T387/F387</f>
        <v>#DIV/0!</v>
      </c>
      <c r="AG387" s="47" t="e">
        <f t="shared" ref="AG387:AG413" si="129">V387/H387</f>
        <v>#DIV/0!</v>
      </c>
      <c r="AH387" s="47" t="e">
        <f t="shared" ref="AH387:AH413" si="130">X387/J387</f>
        <v>#DIV/0!</v>
      </c>
      <c r="AI387" s="47" t="e">
        <f t="shared" ref="AI387:AI413" si="131">Z387/L387</f>
        <v>#DIV/0!</v>
      </c>
      <c r="AJ387" s="47" t="e">
        <f t="shared" ref="AJ387:AJ413" si="132">AB387/N387</f>
        <v>#DIV/0!</v>
      </c>
    </row>
    <row r="388" spans="1:36" x14ac:dyDescent="0.3">
      <c r="A388" s="13" t="s">
        <v>6408</v>
      </c>
      <c r="B388" s="51" t="str">
        <f>VLOOKUP($A388,Raw!$B$2:$DG$512,MATCH(NDPMS!B$1,Raw!$B$1:$DG$1,0),0)</f>
        <v>0</v>
      </c>
      <c r="C388" s="52" t="e">
        <f t="shared" si="114"/>
        <v>#DIV/0!</v>
      </c>
      <c r="D388" s="51" t="str">
        <f>VLOOKUP($A388,Raw!$B$2:$DG$512,MATCH(NDPMS!D$1,Raw!$B$1:$DG$1,0),0)</f>
        <v>0</v>
      </c>
      <c r="E388" s="52" t="e">
        <f t="shared" si="115"/>
        <v>#DIV/0!</v>
      </c>
      <c r="F388" s="51" t="str">
        <f>VLOOKUP($A388,Raw!$B$2:$DG$512,MATCH(NDPMS!F$1,Raw!$B$1:$DG$1,0),0)</f>
        <v>0</v>
      </c>
      <c r="G388" s="52" t="e">
        <f t="shared" si="116"/>
        <v>#DIV/0!</v>
      </c>
      <c r="H388" s="51" t="str">
        <f>VLOOKUP($A388,Raw!$B$2:$DG$512,MATCH(NDPMS!H$1,Raw!$B$1:$DG$1,0),0)</f>
        <v>0</v>
      </c>
      <c r="I388" s="52" t="e">
        <f t="shared" si="117"/>
        <v>#DIV/0!</v>
      </c>
      <c r="J388" s="51" t="str">
        <f>VLOOKUP($A388,Raw!$B$2:$DG$512,MATCH(NDPMS!J$1,Raw!$B$1:$DG$1,0),0)</f>
        <v>0</v>
      </c>
      <c r="K388" s="52" t="e">
        <f t="shared" si="118"/>
        <v>#DIV/0!</v>
      </c>
      <c r="L388" s="51" t="str">
        <f>VLOOKUP($A388,Raw!$B$2:$DG$512,MATCH(NDPMS!L$1,Raw!$B$1:$DG$1,0),0)</f>
        <v>0</v>
      </c>
      <c r="M388" s="52" t="e">
        <f t="shared" si="119"/>
        <v>#DIV/0!</v>
      </c>
      <c r="N388" s="51" t="str">
        <f>VLOOKUP($A388,Raw!$B$2:$DG$512,MATCH(NDPMS!N$1,Raw!$B$1:$DG$1,0),0)</f>
        <v>0</v>
      </c>
      <c r="O388" s="13"/>
      <c r="P388" s="48" t="str">
        <f>VLOOKUP($A388,Raw!$B$2:$DG$512,MATCH(NDPMS!P$1,Raw!$B$1:$DG$1,0),0)</f>
        <v>0</v>
      </c>
      <c r="Q388" s="49" t="e">
        <f t="shared" si="120"/>
        <v>#DIV/0!</v>
      </c>
      <c r="R388" s="48" t="str">
        <f>VLOOKUP($A388,Raw!$B$2:$DG$512,MATCH(NDPMS!R$1,Raw!$B$1:$DG$1,0),0)</f>
        <v>0</v>
      </c>
      <c r="S388" s="49" t="e">
        <f t="shared" si="121"/>
        <v>#DIV/0!</v>
      </c>
      <c r="T388" s="48" t="str">
        <f>VLOOKUP($A388,Raw!$B$2:$DG$512,MATCH(NDPMS!T$1,Raw!$B$1:$DG$1,0),0)</f>
        <v>0</v>
      </c>
      <c r="U388" s="49" t="e">
        <f t="shared" si="122"/>
        <v>#DIV/0!</v>
      </c>
      <c r="V388" s="48" t="str">
        <f>VLOOKUP($A388,Raw!$B$2:$DG$512,MATCH(NDPMS!V$1,Raw!$B$1:$DG$1,0),0)</f>
        <v>0</v>
      </c>
      <c r="W388" s="50" t="e">
        <f t="shared" si="123"/>
        <v>#DIV/0!</v>
      </c>
      <c r="X388" s="48" t="str">
        <f>VLOOKUP($A388,Raw!$B$2:$DG$512,MATCH(NDPMS!X$1,Raw!$B$1:$DG$1,0),0)</f>
        <v>0</v>
      </c>
      <c r="Y388" s="49" t="e">
        <f t="shared" si="124"/>
        <v>#DIV/0!</v>
      </c>
      <c r="Z388" s="48" t="str">
        <f>VLOOKUP($A388,Raw!$B$2:$DG$512,MATCH(NDPMS!Z$1,Raw!$B$1:$DG$1,0),0)</f>
        <v>0</v>
      </c>
      <c r="AA388" s="49" t="e">
        <f t="shared" si="125"/>
        <v>#DIV/0!</v>
      </c>
      <c r="AB388" s="48" t="str">
        <f>VLOOKUP($A388,Raw!$B$2:$DG$512,MATCH(NDPMS!AB$1,Raw!$B$1:$DG$1,0),0)</f>
        <v>0</v>
      </c>
      <c r="AC388" s="13"/>
      <c r="AD388" s="47" t="e">
        <f t="shared" si="126"/>
        <v>#DIV/0!</v>
      </c>
      <c r="AE388" s="47" t="e">
        <f t="shared" si="127"/>
        <v>#DIV/0!</v>
      </c>
      <c r="AF388" s="47" t="e">
        <f t="shared" si="128"/>
        <v>#DIV/0!</v>
      </c>
      <c r="AG388" s="47" t="e">
        <f t="shared" si="129"/>
        <v>#DIV/0!</v>
      </c>
      <c r="AH388" s="47" t="e">
        <f t="shared" si="130"/>
        <v>#DIV/0!</v>
      </c>
      <c r="AI388" s="47" t="e">
        <f t="shared" si="131"/>
        <v>#DIV/0!</v>
      </c>
      <c r="AJ388" s="47" t="e">
        <f t="shared" si="132"/>
        <v>#DIV/0!</v>
      </c>
    </row>
    <row r="389" spans="1:36" x14ac:dyDescent="0.3">
      <c r="A389" s="13" t="s">
        <v>6426</v>
      </c>
      <c r="B389" s="51" t="str">
        <f>VLOOKUP($A389,Raw!$B$2:$DG$512,MATCH(NDPMS!B$1,Raw!$B$1:$DG$1,0),0)</f>
        <v>0</v>
      </c>
      <c r="C389" s="52">
        <f t="shared" si="114"/>
        <v>0</v>
      </c>
      <c r="D389" s="51" t="str">
        <f>VLOOKUP($A389,Raw!$B$2:$DG$512,MATCH(NDPMS!D$1,Raw!$B$1:$DG$1,0),0)</f>
        <v>1</v>
      </c>
      <c r="E389" s="52">
        <f t="shared" si="115"/>
        <v>0.25</v>
      </c>
      <c r="F389" s="51" t="str">
        <f>VLOOKUP($A389,Raw!$B$2:$DG$512,MATCH(NDPMS!F$1,Raw!$B$1:$DG$1,0),0)</f>
        <v>3</v>
      </c>
      <c r="G389" s="52">
        <f t="shared" si="116"/>
        <v>0.75</v>
      </c>
      <c r="H389" s="51" t="str">
        <f>VLOOKUP($A389,Raw!$B$2:$DG$512,MATCH(NDPMS!H$1,Raw!$B$1:$DG$1,0),0)</f>
        <v>0</v>
      </c>
      <c r="I389" s="52">
        <f t="shared" si="117"/>
        <v>0</v>
      </c>
      <c r="J389" s="51" t="str">
        <f>VLOOKUP($A389,Raw!$B$2:$DG$512,MATCH(NDPMS!J$1,Raw!$B$1:$DG$1,0),0)</f>
        <v>0</v>
      </c>
      <c r="K389" s="52">
        <f t="shared" si="118"/>
        <v>0</v>
      </c>
      <c r="L389" s="51" t="str">
        <f>VLOOKUP($A389,Raw!$B$2:$DG$512,MATCH(NDPMS!L$1,Raw!$B$1:$DG$1,0),0)</f>
        <v>0</v>
      </c>
      <c r="M389" s="52">
        <f t="shared" si="119"/>
        <v>0</v>
      </c>
      <c r="N389" s="51" t="str">
        <f>VLOOKUP($A389,Raw!$B$2:$DG$512,MATCH(NDPMS!N$1,Raw!$B$1:$DG$1,0),0)</f>
        <v>4</v>
      </c>
      <c r="O389" s="13"/>
      <c r="P389" s="48" t="str">
        <f>VLOOKUP($A389,Raw!$B$2:$DG$512,MATCH(NDPMS!P$1,Raw!$B$1:$DG$1,0),0)</f>
        <v>0</v>
      </c>
      <c r="Q389" s="49">
        <f t="shared" si="120"/>
        <v>0</v>
      </c>
      <c r="R389" s="48" t="str">
        <f>VLOOKUP($A389,Raw!$B$2:$DG$512,MATCH(NDPMS!R$1,Raw!$B$1:$DG$1,0),0)</f>
        <v>2.88</v>
      </c>
      <c r="S389" s="49">
        <f t="shared" si="121"/>
        <v>0.34408602150537637</v>
      </c>
      <c r="T389" s="48" t="str">
        <f>VLOOKUP($A389,Raw!$B$2:$DG$512,MATCH(NDPMS!T$1,Raw!$B$1:$DG$1,0),0)</f>
        <v>5.49</v>
      </c>
      <c r="U389" s="49">
        <f t="shared" si="122"/>
        <v>0.65591397849462374</v>
      </c>
      <c r="V389" s="48" t="str">
        <f>VLOOKUP($A389,Raw!$B$2:$DG$512,MATCH(NDPMS!V$1,Raw!$B$1:$DG$1,0),0)</f>
        <v>0</v>
      </c>
      <c r="W389" s="50">
        <f t="shared" si="123"/>
        <v>0</v>
      </c>
      <c r="X389" s="48" t="str">
        <f>VLOOKUP($A389,Raw!$B$2:$DG$512,MATCH(NDPMS!X$1,Raw!$B$1:$DG$1,0),0)</f>
        <v>0</v>
      </c>
      <c r="Y389" s="49">
        <f t="shared" si="124"/>
        <v>0</v>
      </c>
      <c r="Z389" s="48" t="str">
        <f>VLOOKUP($A389,Raw!$B$2:$DG$512,MATCH(NDPMS!Z$1,Raw!$B$1:$DG$1,0),0)</f>
        <v>0</v>
      </c>
      <c r="AA389" s="49">
        <f t="shared" si="125"/>
        <v>0</v>
      </c>
      <c r="AB389" s="48" t="str">
        <f>VLOOKUP($A389,Raw!$B$2:$DG$512,MATCH(NDPMS!AB$1,Raw!$B$1:$DG$1,0),0)</f>
        <v>8.37</v>
      </c>
      <c r="AC389" s="13"/>
      <c r="AD389" s="47" t="e">
        <f t="shared" si="126"/>
        <v>#DIV/0!</v>
      </c>
      <c r="AE389" s="47">
        <f t="shared" si="127"/>
        <v>2.88</v>
      </c>
      <c r="AF389" s="47">
        <f t="shared" si="128"/>
        <v>1.83</v>
      </c>
      <c r="AG389" s="47" t="e">
        <f t="shared" si="129"/>
        <v>#DIV/0!</v>
      </c>
      <c r="AH389" s="47" t="e">
        <f t="shared" si="130"/>
        <v>#DIV/0!</v>
      </c>
      <c r="AI389" s="47" t="e">
        <f t="shared" si="131"/>
        <v>#DIV/0!</v>
      </c>
      <c r="AJ389" s="47">
        <f t="shared" si="132"/>
        <v>2.0924999999999998</v>
      </c>
    </row>
    <row r="390" spans="1:36" x14ac:dyDescent="0.3">
      <c r="A390" s="13" t="s">
        <v>6450</v>
      </c>
      <c r="B390" s="51" t="str">
        <f>VLOOKUP($A390,Raw!$B$2:$DG$512,MATCH(NDPMS!B$1,Raw!$B$1:$DG$1,0),0)</f>
        <v>0</v>
      </c>
      <c r="C390" s="52" t="e">
        <f t="shared" si="114"/>
        <v>#DIV/0!</v>
      </c>
      <c r="D390" s="51" t="str">
        <f>VLOOKUP($A390,Raw!$B$2:$DG$512,MATCH(NDPMS!D$1,Raw!$B$1:$DG$1,0),0)</f>
        <v>0</v>
      </c>
      <c r="E390" s="52" t="e">
        <f t="shared" si="115"/>
        <v>#DIV/0!</v>
      </c>
      <c r="F390" s="51" t="str">
        <f>VLOOKUP($A390,Raw!$B$2:$DG$512,MATCH(NDPMS!F$1,Raw!$B$1:$DG$1,0),0)</f>
        <v>0</v>
      </c>
      <c r="G390" s="52" t="e">
        <f t="shared" si="116"/>
        <v>#DIV/0!</v>
      </c>
      <c r="H390" s="51" t="str">
        <f>VLOOKUP($A390,Raw!$B$2:$DG$512,MATCH(NDPMS!H$1,Raw!$B$1:$DG$1,0),0)</f>
        <v>0</v>
      </c>
      <c r="I390" s="52" t="e">
        <f t="shared" si="117"/>
        <v>#DIV/0!</v>
      </c>
      <c r="J390" s="51" t="str">
        <f>VLOOKUP($A390,Raw!$B$2:$DG$512,MATCH(NDPMS!J$1,Raw!$B$1:$DG$1,0),0)</f>
        <v>0</v>
      </c>
      <c r="K390" s="52" t="e">
        <f t="shared" si="118"/>
        <v>#DIV/0!</v>
      </c>
      <c r="L390" s="51" t="str">
        <f>VLOOKUP($A390,Raw!$B$2:$DG$512,MATCH(NDPMS!L$1,Raw!$B$1:$DG$1,0),0)</f>
        <v>0</v>
      </c>
      <c r="M390" s="52" t="e">
        <f t="shared" si="119"/>
        <v>#DIV/0!</v>
      </c>
      <c r="N390" s="51" t="str">
        <f>VLOOKUP($A390,Raw!$B$2:$DG$512,MATCH(NDPMS!N$1,Raw!$B$1:$DG$1,0),0)</f>
        <v>0</v>
      </c>
      <c r="O390" s="13"/>
      <c r="P390" s="48" t="str">
        <f>VLOOKUP($A390,Raw!$B$2:$DG$512,MATCH(NDPMS!P$1,Raw!$B$1:$DG$1,0),0)</f>
        <v>0</v>
      </c>
      <c r="Q390" s="49" t="e">
        <f t="shared" si="120"/>
        <v>#DIV/0!</v>
      </c>
      <c r="R390" s="48" t="str">
        <f>VLOOKUP($A390,Raw!$B$2:$DG$512,MATCH(NDPMS!R$1,Raw!$B$1:$DG$1,0),0)</f>
        <v>0</v>
      </c>
      <c r="S390" s="49" t="e">
        <f t="shared" si="121"/>
        <v>#DIV/0!</v>
      </c>
      <c r="T390" s="48" t="str">
        <f>VLOOKUP($A390,Raw!$B$2:$DG$512,MATCH(NDPMS!T$1,Raw!$B$1:$DG$1,0),0)</f>
        <v>0</v>
      </c>
      <c r="U390" s="49" t="e">
        <f t="shared" si="122"/>
        <v>#DIV/0!</v>
      </c>
      <c r="V390" s="48" t="str">
        <f>VLOOKUP($A390,Raw!$B$2:$DG$512,MATCH(NDPMS!V$1,Raw!$B$1:$DG$1,0),0)</f>
        <v>0</v>
      </c>
      <c r="W390" s="50" t="e">
        <f t="shared" si="123"/>
        <v>#DIV/0!</v>
      </c>
      <c r="X390" s="48" t="str">
        <f>VLOOKUP($A390,Raw!$B$2:$DG$512,MATCH(NDPMS!X$1,Raw!$B$1:$DG$1,0),0)</f>
        <v>0</v>
      </c>
      <c r="Y390" s="49" t="e">
        <f t="shared" si="124"/>
        <v>#DIV/0!</v>
      </c>
      <c r="Z390" s="48" t="str">
        <f>VLOOKUP($A390,Raw!$B$2:$DG$512,MATCH(NDPMS!Z$1,Raw!$B$1:$DG$1,0),0)</f>
        <v>0</v>
      </c>
      <c r="AA390" s="49" t="e">
        <f t="shared" si="125"/>
        <v>#DIV/0!</v>
      </c>
      <c r="AB390" s="48" t="str">
        <f>VLOOKUP($A390,Raw!$B$2:$DG$512,MATCH(NDPMS!AB$1,Raw!$B$1:$DG$1,0),0)</f>
        <v>0</v>
      </c>
      <c r="AC390" s="13"/>
      <c r="AD390" s="47" t="e">
        <f t="shared" si="126"/>
        <v>#DIV/0!</v>
      </c>
      <c r="AE390" s="47" t="e">
        <f t="shared" si="127"/>
        <v>#DIV/0!</v>
      </c>
      <c r="AF390" s="47" t="e">
        <f t="shared" si="128"/>
        <v>#DIV/0!</v>
      </c>
      <c r="AG390" s="47" t="e">
        <f t="shared" si="129"/>
        <v>#DIV/0!</v>
      </c>
      <c r="AH390" s="47" t="e">
        <f t="shared" si="130"/>
        <v>#DIV/0!</v>
      </c>
      <c r="AI390" s="47" t="e">
        <f t="shared" si="131"/>
        <v>#DIV/0!</v>
      </c>
      <c r="AJ390" s="47" t="e">
        <f t="shared" si="132"/>
        <v>#DIV/0!</v>
      </c>
    </row>
    <row r="391" spans="1:36" x14ac:dyDescent="0.3">
      <c r="A391" s="13" t="s">
        <v>6464</v>
      </c>
      <c r="B391" s="51" t="str">
        <f>VLOOKUP($A391,Raw!$B$2:$DG$512,MATCH(NDPMS!B$1,Raw!$B$1:$DG$1,0),0)</f>
        <v>0</v>
      </c>
      <c r="C391" s="52" t="e">
        <f t="shared" si="114"/>
        <v>#DIV/0!</v>
      </c>
      <c r="D391" s="51" t="str">
        <f>VLOOKUP($A391,Raw!$B$2:$DG$512,MATCH(NDPMS!D$1,Raw!$B$1:$DG$1,0),0)</f>
        <v>0</v>
      </c>
      <c r="E391" s="52" t="e">
        <f t="shared" si="115"/>
        <v>#DIV/0!</v>
      </c>
      <c r="F391" s="51" t="str">
        <f>VLOOKUP($A391,Raw!$B$2:$DG$512,MATCH(NDPMS!F$1,Raw!$B$1:$DG$1,0),0)</f>
        <v>0</v>
      </c>
      <c r="G391" s="52" t="e">
        <f t="shared" si="116"/>
        <v>#DIV/0!</v>
      </c>
      <c r="H391" s="51" t="str">
        <f>VLOOKUP($A391,Raw!$B$2:$DG$512,MATCH(NDPMS!H$1,Raw!$B$1:$DG$1,0),0)</f>
        <v>0</v>
      </c>
      <c r="I391" s="52" t="e">
        <f t="shared" si="117"/>
        <v>#DIV/0!</v>
      </c>
      <c r="J391" s="51" t="str">
        <f>VLOOKUP($A391,Raw!$B$2:$DG$512,MATCH(NDPMS!J$1,Raw!$B$1:$DG$1,0),0)</f>
        <v>0</v>
      </c>
      <c r="K391" s="52" t="e">
        <f t="shared" si="118"/>
        <v>#DIV/0!</v>
      </c>
      <c r="L391" s="51" t="str">
        <f>VLOOKUP($A391,Raw!$B$2:$DG$512,MATCH(NDPMS!L$1,Raw!$B$1:$DG$1,0),0)</f>
        <v>0</v>
      </c>
      <c r="M391" s="52" t="e">
        <f t="shared" si="119"/>
        <v>#DIV/0!</v>
      </c>
      <c r="N391" s="51" t="str">
        <f>VLOOKUP($A391,Raw!$B$2:$DG$512,MATCH(NDPMS!N$1,Raw!$B$1:$DG$1,0),0)</f>
        <v>0</v>
      </c>
      <c r="O391" s="13"/>
      <c r="P391" s="48" t="str">
        <f>VLOOKUP($A391,Raw!$B$2:$DG$512,MATCH(NDPMS!P$1,Raw!$B$1:$DG$1,0),0)</f>
        <v>0</v>
      </c>
      <c r="Q391" s="49" t="e">
        <f t="shared" si="120"/>
        <v>#DIV/0!</v>
      </c>
      <c r="R391" s="48" t="str">
        <f>VLOOKUP($A391,Raw!$B$2:$DG$512,MATCH(NDPMS!R$1,Raw!$B$1:$DG$1,0),0)</f>
        <v>0</v>
      </c>
      <c r="S391" s="49" t="e">
        <f t="shared" si="121"/>
        <v>#DIV/0!</v>
      </c>
      <c r="T391" s="48" t="str">
        <f>VLOOKUP($A391,Raw!$B$2:$DG$512,MATCH(NDPMS!T$1,Raw!$B$1:$DG$1,0),0)</f>
        <v>0</v>
      </c>
      <c r="U391" s="49" t="e">
        <f t="shared" si="122"/>
        <v>#DIV/0!</v>
      </c>
      <c r="V391" s="48" t="str">
        <f>VLOOKUP($A391,Raw!$B$2:$DG$512,MATCH(NDPMS!V$1,Raw!$B$1:$DG$1,0),0)</f>
        <v>0</v>
      </c>
      <c r="W391" s="50" t="e">
        <f t="shared" si="123"/>
        <v>#DIV/0!</v>
      </c>
      <c r="X391" s="48" t="str">
        <f>VLOOKUP($A391,Raw!$B$2:$DG$512,MATCH(NDPMS!X$1,Raw!$B$1:$DG$1,0),0)</f>
        <v>0</v>
      </c>
      <c r="Y391" s="49" t="e">
        <f t="shared" si="124"/>
        <v>#DIV/0!</v>
      </c>
      <c r="Z391" s="48" t="str">
        <f>VLOOKUP($A391,Raw!$B$2:$DG$512,MATCH(NDPMS!Z$1,Raw!$B$1:$DG$1,0),0)</f>
        <v>0</v>
      </c>
      <c r="AA391" s="49" t="e">
        <f t="shared" si="125"/>
        <v>#DIV/0!</v>
      </c>
      <c r="AB391" s="48" t="str">
        <f>VLOOKUP($A391,Raw!$B$2:$DG$512,MATCH(NDPMS!AB$1,Raw!$B$1:$DG$1,0),0)</f>
        <v>0</v>
      </c>
      <c r="AC391" s="13"/>
      <c r="AD391" s="47" t="e">
        <f t="shared" si="126"/>
        <v>#DIV/0!</v>
      </c>
      <c r="AE391" s="47" t="e">
        <f t="shared" si="127"/>
        <v>#DIV/0!</v>
      </c>
      <c r="AF391" s="47" t="e">
        <f t="shared" si="128"/>
        <v>#DIV/0!</v>
      </c>
      <c r="AG391" s="47" t="e">
        <f t="shared" si="129"/>
        <v>#DIV/0!</v>
      </c>
      <c r="AH391" s="47" t="e">
        <f t="shared" si="130"/>
        <v>#DIV/0!</v>
      </c>
      <c r="AI391" s="47" t="e">
        <f t="shared" si="131"/>
        <v>#DIV/0!</v>
      </c>
      <c r="AJ391" s="47" t="e">
        <f t="shared" si="132"/>
        <v>#DIV/0!</v>
      </c>
    </row>
    <row r="392" spans="1:36" x14ac:dyDescent="0.3">
      <c r="A392" s="13" t="s">
        <v>6489</v>
      </c>
      <c r="B392" s="51" t="str">
        <f>VLOOKUP($A392,Raw!$B$2:$DG$512,MATCH(NDPMS!B$1,Raw!$B$1:$DG$1,0),0)</f>
        <v>0</v>
      </c>
      <c r="C392" s="52" t="e">
        <f t="shared" si="114"/>
        <v>#DIV/0!</v>
      </c>
      <c r="D392" s="51" t="str">
        <f>VLOOKUP($A392,Raw!$B$2:$DG$512,MATCH(NDPMS!D$1,Raw!$B$1:$DG$1,0),0)</f>
        <v>0</v>
      </c>
      <c r="E392" s="52" t="e">
        <f t="shared" si="115"/>
        <v>#DIV/0!</v>
      </c>
      <c r="F392" s="51" t="str">
        <f>VLOOKUP($A392,Raw!$B$2:$DG$512,MATCH(NDPMS!F$1,Raw!$B$1:$DG$1,0),0)</f>
        <v>0</v>
      </c>
      <c r="G392" s="52" t="e">
        <f t="shared" si="116"/>
        <v>#DIV/0!</v>
      </c>
      <c r="H392" s="51" t="str">
        <f>VLOOKUP($A392,Raw!$B$2:$DG$512,MATCH(NDPMS!H$1,Raw!$B$1:$DG$1,0),0)</f>
        <v>0</v>
      </c>
      <c r="I392" s="52" t="e">
        <f t="shared" si="117"/>
        <v>#DIV/0!</v>
      </c>
      <c r="J392" s="51" t="str">
        <f>VLOOKUP($A392,Raw!$B$2:$DG$512,MATCH(NDPMS!J$1,Raw!$B$1:$DG$1,0),0)</f>
        <v>0</v>
      </c>
      <c r="K392" s="52" t="e">
        <f t="shared" si="118"/>
        <v>#DIV/0!</v>
      </c>
      <c r="L392" s="51" t="str">
        <f>VLOOKUP($A392,Raw!$B$2:$DG$512,MATCH(NDPMS!L$1,Raw!$B$1:$DG$1,0),0)</f>
        <v>0</v>
      </c>
      <c r="M392" s="52" t="e">
        <f t="shared" si="119"/>
        <v>#DIV/0!</v>
      </c>
      <c r="N392" s="51" t="str">
        <f>VLOOKUP($A392,Raw!$B$2:$DG$512,MATCH(NDPMS!N$1,Raw!$B$1:$DG$1,0),0)</f>
        <v>0</v>
      </c>
      <c r="O392" s="13"/>
      <c r="P392" s="48" t="str">
        <f>VLOOKUP($A392,Raw!$B$2:$DG$512,MATCH(NDPMS!P$1,Raw!$B$1:$DG$1,0),0)</f>
        <v>0</v>
      </c>
      <c r="Q392" s="49" t="e">
        <f t="shared" si="120"/>
        <v>#DIV/0!</v>
      </c>
      <c r="R392" s="48" t="str">
        <f>VLOOKUP($A392,Raw!$B$2:$DG$512,MATCH(NDPMS!R$1,Raw!$B$1:$DG$1,0),0)</f>
        <v>0</v>
      </c>
      <c r="S392" s="49" t="e">
        <f t="shared" si="121"/>
        <v>#DIV/0!</v>
      </c>
      <c r="T392" s="48" t="str">
        <f>VLOOKUP($A392,Raw!$B$2:$DG$512,MATCH(NDPMS!T$1,Raw!$B$1:$DG$1,0),0)</f>
        <v>0</v>
      </c>
      <c r="U392" s="49" t="e">
        <f t="shared" si="122"/>
        <v>#DIV/0!</v>
      </c>
      <c r="V392" s="48" t="str">
        <f>VLOOKUP($A392,Raw!$B$2:$DG$512,MATCH(NDPMS!V$1,Raw!$B$1:$DG$1,0),0)</f>
        <v>0</v>
      </c>
      <c r="W392" s="50" t="e">
        <f t="shared" si="123"/>
        <v>#DIV/0!</v>
      </c>
      <c r="X392" s="48" t="str">
        <f>VLOOKUP($A392,Raw!$B$2:$DG$512,MATCH(NDPMS!X$1,Raw!$B$1:$DG$1,0),0)</f>
        <v>0</v>
      </c>
      <c r="Y392" s="49" t="e">
        <f t="shared" si="124"/>
        <v>#DIV/0!</v>
      </c>
      <c r="Z392" s="48" t="str">
        <f>VLOOKUP($A392,Raw!$B$2:$DG$512,MATCH(NDPMS!Z$1,Raw!$B$1:$DG$1,0),0)</f>
        <v>0</v>
      </c>
      <c r="AA392" s="49" t="e">
        <f t="shared" si="125"/>
        <v>#DIV/0!</v>
      </c>
      <c r="AB392" s="48" t="str">
        <f>VLOOKUP($A392,Raw!$B$2:$DG$512,MATCH(NDPMS!AB$1,Raw!$B$1:$DG$1,0),0)</f>
        <v>0</v>
      </c>
      <c r="AC392" s="13"/>
      <c r="AD392" s="47" t="e">
        <f t="shared" si="126"/>
        <v>#DIV/0!</v>
      </c>
      <c r="AE392" s="47" t="e">
        <f t="shared" si="127"/>
        <v>#DIV/0!</v>
      </c>
      <c r="AF392" s="47" t="e">
        <f t="shared" si="128"/>
        <v>#DIV/0!</v>
      </c>
      <c r="AG392" s="47" t="e">
        <f t="shared" si="129"/>
        <v>#DIV/0!</v>
      </c>
      <c r="AH392" s="47" t="e">
        <f t="shared" si="130"/>
        <v>#DIV/0!</v>
      </c>
      <c r="AI392" s="47" t="e">
        <f t="shared" si="131"/>
        <v>#DIV/0!</v>
      </c>
      <c r="AJ392" s="47" t="e">
        <f t="shared" si="132"/>
        <v>#DIV/0!</v>
      </c>
    </row>
    <row r="393" spans="1:36" x14ac:dyDescent="0.3">
      <c r="A393" s="13" t="s">
        <v>6500</v>
      </c>
      <c r="B393" s="51" t="str">
        <f>VLOOKUP($A393,Raw!$B$2:$DG$512,MATCH(NDPMS!B$1,Raw!$B$1:$DG$1,0),0)</f>
        <v>0</v>
      </c>
      <c r="C393" s="52" t="e">
        <f t="shared" si="114"/>
        <v>#DIV/0!</v>
      </c>
      <c r="D393" s="51" t="str">
        <f>VLOOKUP($A393,Raw!$B$2:$DG$512,MATCH(NDPMS!D$1,Raw!$B$1:$DG$1,0),0)</f>
        <v>0</v>
      </c>
      <c r="E393" s="52" t="e">
        <f t="shared" si="115"/>
        <v>#DIV/0!</v>
      </c>
      <c r="F393" s="51" t="str">
        <f>VLOOKUP($A393,Raw!$B$2:$DG$512,MATCH(NDPMS!F$1,Raw!$B$1:$DG$1,0),0)</f>
        <v>0</v>
      </c>
      <c r="G393" s="52" t="e">
        <f t="shared" si="116"/>
        <v>#DIV/0!</v>
      </c>
      <c r="H393" s="51" t="str">
        <f>VLOOKUP($A393,Raw!$B$2:$DG$512,MATCH(NDPMS!H$1,Raw!$B$1:$DG$1,0),0)</f>
        <v>0</v>
      </c>
      <c r="I393" s="52" t="e">
        <f t="shared" si="117"/>
        <v>#DIV/0!</v>
      </c>
      <c r="J393" s="51" t="str">
        <f>VLOOKUP($A393,Raw!$B$2:$DG$512,MATCH(NDPMS!J$1,Raw!$B$1:$DG$1,0),0)</f>
        <v>0</v>
      </c>
      <c r="K393" s="52" t="e">
        <f t="shared" si="118"/>
        <v>#DIV/0!</v>
      </c>
      <c r="L393" s="51" t="str">
        <f>VLOOKUP($A393,Raw!$B$2:$DG$512,MATCH(NDPMS!L$1,Raw!$B$1:$DG$1,0),0)</f>
        <v>0</v>
      </c>
      <c r="M393" s="52" t="e">
        <f t="shared" si="119"/>
        <v>#DIV/0!</v>
      </c>
      <c r="N393" s="51" t="str">
        <f>VLOOKUP($A393,Raw!$B$2:$DG$512,MATCH(NDPMS!N$1,Raw!$B$1:$DG$1,0),0)</f>
        <v>0</v>
      </c>
      <c r="O393" s="13"/>
      <c r="P393" s="48" t="str">
        <f>VLOOKUP($A393,Raw!$B$2:$DG$512,MATCH(NDPMS!P$1,Raw!$B$1:$DG$1,0),0)</f>
        <v>0</v>
      </c>
      <c r="Q393" s="49" t="e">
        <f t="shared" si="120"/>
        <v>#DIV/0!</v>
      </c>
      <c r="R393" s="48" t="str">
        <f>VLOOKUP($A393,Raw!$B$2:$DG$512,MATCH(NDPMS!R$1,Raw!$B$1:$DG$1,0),0)</f>
        <v>0</v>
      </c>
      <c r="S393" s="49" t="e">
        <f t="shared" si="121"/>
        <v>#DIV/0!</v>
      </c>
      <c r="T393" s="48" t="str">
        <f>VLOOKUP($A393,Raw!$B$2:$DG$512,MATCH(NDPMS!T$1,Raw!$B$1:$DG$1,0),0)</f>
        <v>0</v>
      </c>
      <c r="U393" s="49" t="e">
        <f t="shared" si="122"/>
        <v>#DIV/0!</v>
      </c>
      <c r="V393" s="48" t="str">
        <f>VLOOKUP($A393,Raw!$B$2:$DG$512,MATCH(NDPMS!V$1,Raw!$B$1:$DG$1,0),0)</f>
        <v>0</v>
      </c>
      <c r="W393" s="50" t="e">
        <f t="shared" si="123"/>
        <v>#DIV/0!</v>
      </c>
      <c r="X393" s="48" t="str">
        <f>VLOOKUP($A393,Raw!$B$2:$DG$512,MATCH(NDPMS!X$1,Raw!$B$1:$DG$1,0),0)</f>
        <v>0</v>
      </c>
      <c r="Y393" s="49" t="e">
        <f t="shared" si="124"/>
        <v>#DIV/0!</v>
      </c>
      <c r="Z393" s="48" t="str">
        <f>VLOOKUP($A393,Raw!$B$2:$DG$512,MATCH(NDPMS!Z$1,Raw!$B$1:$DG$1,0),0)</f>
        <v>0</v>
      </c>
      <c r="AA393" s="49" t="e">
        <f t="shared" si="125"/>
        <v>#DIV/0!</v>
      </c>
      <c r="AB393" s="48" t="str">
        <f>VLOOKUP($A393,Raw!$B$2:$DG$512,MATCH(NDPMS!AB$1,Raw!$B$1:$DG$1,0),0)</f>
        <v>0</v>
      </c>
      <c r="AC393" s="13"/>
      <c r="AD393" s="47" t="e">
        <f t="shared" si="126"/>
        <v>#DIV/0!</v>
      </c>
      <c r="AE393" s="47" t="e">
        <f t="shared" si="127"/>
        <v>#DIV/0!</v>
      </c>
      <c r="AF393" s="47" t="e">
        <f t="shared" si="128"/>
        <v>#DIV/0!</v>
      </c>
      <c r="AG393" s="47" t="e">
        <f t="shared" si="129"/>
        <v>#DIV/0!</v>
      </c>
      <c r="AH393" s="47" t="e">
        <f t="shared" si="130"/>
        <v>#DIV/0!</v>
      </c>
      <c r="AI393" s="47" t="e">
        <f t="shared" si="131"/>
        <v>#DIV/0!</v>
      </c>
      <c r="AJ393" s="47" t="e">
        <f t="shared" si="132"/>
        <v>#DIV/0!</v>
      </c>
    </row>
    <row r="394" spans="1:36" x14ac:dyDescent="0.3">
      <c r="A394" s="13" t="s">
        <v>6519</v>
      </c>
      <c r="B394" s="51" t="str">
        <f>VLOOKUP($A394,Raw!$B$2:$DG$512,MATCH(NDPMS!B$1,Raw!$B$1:$DG$1,0),0)</f>
        <v>0</v>
      </c>
      <c r="C394" s="52" t="e">
        <f t="shared" si="114"/>
        <v>#DIV/0!</v>
      </c>
      <c r="D394" s="51" t="str">
        <f>VLOOKUP($A394,Raw!$B$2:$DG$512,MATCH(NDPMS!D$1,Raw!$B$1:$DG$1,0),0)</f>
        <v>0</v>
      </c>
      <c r="E394" s="52" t="e">
        <f t="shared" si="115"/>
        <v>#DIV/0!</v>
      </c>
      <c r="F394" s="51" t="str">
        <f>VLOOKUP($A394,Raw!$B$2:$DG$512,MATCH(NDPMS!F$1,Raw!$B$1:$DG$1,0),0)</f>
        <v>0</v>
      </c>
      <c r="G394" s="52" t="e">
        <f t="shared" si="116"/>
        <v>#DIV/0!</v>
      </c>
      <c r="H394" s="51" t="str">
        <f>VLOOKUP($A394,Raw!$B$2:$DG$512,MATCH(NDPMS!H$1,Raw!$B$1:$DG$1,0),0)</f>
        <v>0</v>
      </c>
      <c r="I394" s="52" t="e">
        <f t="shared" si="117"/>
        <v>#DIV/0!</v>
      </c>
      <c r="J394" s="51" t="str">
        <f>VLOOKUP($A394,Raw!$B$2:$DG$512,MATCH(NDPMS!J$1,Raw!$B$1:$DG$1,0),0)</f>
        <v>0</v>
      </c>
      <c r="K394" s="52" t="e">
        <f t="shared" si="118"/>
        <v>#DIV/0!</v>
      </c>
      <c r="L394" s="51" t="str">
        <f>VLOOKUP($A394,Raw!$B$2:$DG$512,MATCH(NDPMS!L$1,Raw!$B$1:$DG$1,0),0)</f>
        <v>0</v>
      </c>
      <c r="M394" s="52" t="e">
        <f t="shared" si="119"/>
        <v>#DIV/0!</v>
      </c>
      <c r="N394" s="51" t="str">
        <f>VLOOKUP($A394,Raw!$B$2:$DG$512,MATCH(NDPMS!N$1,Raw!$B$1:$DG$1,0),0)</f>
        <v>0</v>
      </c>
      <c r="O394" s="13"/>
      <c r="P394" s="48" t="str">
        <f>VLOOKUP($A394,Raw!$B$2:$DG$512,MATCH(NDPMS!P$1,Raw!$B$1:$DG$1,0),0)</f>
        <v>0</v>
      </c>
      <c r="Q394" s="49" t="e">
        <f t="shared" si="120"/>
        <v>#DIV/0!</v>
      </c>
      <c r="R394" s="48" t="str">
        <f>VLOOKUP($A394,Raw!$B$2:$DG$512,MATCH(NDPMS!R$1,Raw!$B$1:$DG$1,0),0)</f>
        <v>0</v>
      </c>
      <c r="S394" s="49" t="e">
        <f t="shared" si="121"/>
        <v>#DIV/0!</v>
      </c>
      <c r="T394" s="48" t="str">
        <f>VLOOKUP($A394,Raw!$B$2:$DG$512,MATCH(NDPMS!T$1,Raw!$B$1:$DG$1,0),0)</f>
        <v>0</v>
      </c>
      <c r="U394" s="49" t="e">
        <f t="shared" si="122"/>
        <v>#DIV/0!</v>
      </c>
      <c r="V394" s="48" t="str">
        <f>VLOOKUP($A394,Raw!$B$2:$DG$512,MATCH(NDPMS!V$1,Raw!$B$1:$DG$1,0),0)</f>
        <v>0</v>
      </c>
      <c r="W394" s="50" t="e">
        <f t="shared" si="123"/>
        <v>#DIV/0!</v>
      </c>
      <c r="X394" s="48" t="str">
        <f>VLOOKUP($A394,Raw!$B$2:$DG$512,MATCH(NDPMS!X$1,Raw!$B$1:$DG$1,0),0)</f>
        <v>0</v>
      </c>
      <c r="Y394" s="49" t="e">
        <f t="shared" si="124"/>
        <v>#DIV/0!</v>
      </c>
      <c r="Z394" s="48" t="str">
        <f>VLOOKUP($A394,Raw!$B$2:$DG$512,MATCH(NDPMS!Z$1,Raw!$B$1:$DG$1,0),0)</f>
        <v>0</v>
      </c>
      <c r="AA394" s="49" t="e">
        <f t="shared" si="125"/>
        <v>#DIV/0!</v>
      </c>
      <c r="AB394" s="48" t="str">
        <f>VLOOKUP($A394,Raw!$B$2:$DG$512,MATCH(NDPMS!AB$1,Raw!$B$1:$DG$1,0),0)</f>
        <v>0</v>
      </c>
      <c r="AC394" s="13"/>
      <c r="AD394" s="47" t="e">
        <f t="shared" si="126"/>
        <v>#DIV/0!</v>
      </c>
      <c r="AE394" s="47" t="e">
        <f t="shared" si="127"/>
        <v>#DIV/0!</v>
      </c>
      <c r="AF394" s="47" t="e">
        <f t="shared" si="128"/>
        <v>#DIV/0!</v>
      </c>
      <c r="AG394" s="47" t="e">
        <f t="shared" si="129"/>
        <v>#DIV/0!</v>
      </c>
      <c r="AH394" s="47" t="e">
        <f t="shared" si="130"/>
        <v>#DIV/0!</v>
      </c>
      <c r="AI394" s="47" t="e">
        <f t="shared" si="131"/>
        <v>#DIV/0!</v>
      </c>
      <c r="AJ394" s="47" t="e">
        <f t="shared" si="132"/>
        <v>#DIV/0!</v>
      </c>
    </row>
    <row r="395" spans="1:36" x14ac:dyDescent="0.3">
      <c r="A395" s="13" t="s">
        <v>6527</v>
      </c>
      <c r="B395" s="51" t="str">
        <f>VLOOKUP($A395,Raw!$B$2:$DG$512,MATCH(NDPMS!B$1,Raw!$B$1:$DG$1,0),0)</f>
        <v>0</v>
      </c>
      <c r="C395" s="52" t="e">
        <f t="shared" si="114"/>
        <v>#DIV/0!</v>
      </c>
      <c r="D395" s="51" t="str">
        <f>VLOOKUP($A395,Raw!$B$2:$DG$512,MATCH(NDPMS!D$1,Raw!$B$1:$DG$1,0),0)</f>
        <v>0</v>
      </c>
      <c r="E395" s="52" t="e">
        <f t="shared" si="115"/>
        <v>#DIV/0!</v>
      </c>
      <c r="F395" s="51" t="str">
        <f>VLOOKUP($A395,Raw!$B$2:$DG$512,MATCH(NDPMS!F$1,Raw!$B$1:$DG$1,0),0)</f>
        <v>0</v>
      </c>
      <c r="G395" s="52" t="e">
        <f t="shared" si="116"/>
        <v>#DIV/0!</v>
      </c>
      <c r="H395" s="51" t="str">
        <f>VLOOKUP($A395,Raw!$B$2:$DG$512,MATCH(NDPMS!H$1,Raw!$B$1:$DG$1,0),0)</f>
        <v>0</v>
      </c>
      <c r="I395" s="52" t="e">
        <f t="shared" si="117"/>
        <v>#DIV/0!</v>
      </c>
      <c r="J395" s="51" t="str">
        <f>VLOOKUP($A395,Raw!$B$2:$DG$512,MATCH(NDPMS!J$1,Raw!$B$1:$DG$1,0),0)</f>
        <v>0</v>
      </c>
      <c r="K395" s="52" t="e">
        <f t="shared" si="118"/>
        <v>#DIV/0!</v>
      </c>
      <c r="L395" s="51" t="str">
        <f>VLOOKUP($A395,Raw!$B$2:$DG$512,MATCH(NDPMS!L$1,Raw!$B$1:$DG$1,0),0)</f>
        <v>0</v>
      </c>
      <c r="M395" s="52" t="e">
        <f t="shared" si="119"/>
        <v>#DIV/0!</v>
      </c>
      <c r="N395" s="51" t="str">
        <f>VLOOKUP($A395,Raw!$B$2:$DG$512,MATCH(NDPMS!N$1,Raw!$B$1:$DG$1,0),0)</f>
        <v>0</v>
      </c>
      <c r="O395" s="13"/>
      <c r="P395" s="48" t="str">
        <f>VLOOKUP($A395,Raw!$B$2:$DG$512,MATCH(NDPMS!P$1,Raw!$B$1:$DG$1,0),0)</f>
        <v>0</v>
      </c>
      <c r="Q395" s="49" t="e">
        <f t="shared" si="120"/>
        <v>#DIV/0!</v>
      </c>
      <c r="R395" s="48" t="str">
        <f>VLOOKUP($A395,Raw!$B$2:$DG$512,MATCH(NDPMS!R$1,Raw!$B$1:$DG$1,0),0)</f>
        <v>0</v>
      </c>
      <c r="S395" s="49" t="e">
        <f t="shared" si="121"/>
        <v>#DIV/0!</v>
      </c>
      <c r="T395" s="48" t="str">
        <f>VLOOKUP($A395,Raw!$B$2:$DG$512,MATCH(NDPMS!T$1,Raw!$B$1:$DG$1,0),0)</f>
        <v>0</v>
      </c>
      <c r="U395" s="49" t="e">
        <f t="shared" si="122"/>
        <v>#DIV/0!</v>
      </c>
      <c r="V395" s="48" t="str">
        <f>VLOOKUP($A395,Raw!$B$2:$DG$512,MATCH(NDPMS!V$1,Raw!$B$1:$DG$1,0),0)</f>
        <v>0</v>
      </c>
      <c r="W395" s="50" t="e">
        <f t="shared" si="123"/>
        <v>#DIV/0!</v>
      </c>
      <c r="X395" s="48" t="str">
        <f>VLOOKUP($A395,Raw!$B$2:$DG$512,MATCH(NDPMS!X$1,Raw!$B$1:$DG$1,0),0)</f>
        <v>0</v>
      </c>
      <c r="Y395" s="49" t="e">
        <f t="shared" si="124"/>
        <v>#DIV/0!</v>
      </c>
      <c r="Z395" s="48" t="str">
        <f>VLOOKUP($A395,Raw!$B$2:$DG$512,MATCH(NDPMS!Z$1,Raw!$B$1:$DG$1,0),0)</f>
        <v>0</v>
      </c>
      <c r="AA395" s="49" t="e">
        <f t="shared" si="125"/>
        <v>#DIV/0!</v>
      </c>
      <c r="AB395" s="48" t="str">
        <f>VLOOKUP($A395,Raw!$B$2:$DG$512,MATCH(NDPMS!AB$1,Raw!$B$1:$DG$1,0),0)</f>
        <v>0</v>
      </c>
      <c r="AC395" s="13"/>
      <c r="AD395" s="47" t="e">
        <f t="shared" si="126"/>
        <v>#DIV/0!</v>
      </c>
      <c r="AE395" s="47" t="e">
        <f t="shared" si="127"/>
        <v>#DIV/0!</v>
      </c>
      <c r="AF395" s="47" t="e">
        <f t="shared" si="128"/>
        <v>#DIV/0!</v>
      </c>
      <c r="AG395" s="47" t="e">
        <f t="shared" si="129"/>
        <v>#DIV/0!</v>
      </c>
      <c r="AH395" s="47" t="e">
        <f t="shared" si="130"/>
        <v>#DIV/0!</v>
      </c>
      <c r="AI395" s="47" t="e">
        <f t="shared" si="131"/>
        <v>#DIV/0!</v>
      </c>
      <c r="AJ395" s="47" t="e">
        <f t="shared" si="132"/>
        <v>#DIV/0!</v>
      </c>
    </row>
    <row r="396" spans="1:36" x14ac:dyDescent="0.3">
      <c r="A396" s="13" t="s">
        <v>6548</v>
      </c>
      <c r="B396" s="51" t="str">
        <f>VLOOKUP($A396,Raw!$B$2:$DG$512,MATCH(NDPMS!B$1,Raw!$B$1:$DG$1,0),0)</f>
        <v>0</v>
      </c>
      <c r="C396" s="52" t="e">
        <f t="shared" si="114"/>
        <v>#DIV/0!</v>
      </c>
      <c r="D396" s="51" t="str">
        <f>VLOOKUP($A396,Raw!$B$2:$DG$512,MATCH(NDPMS!D$1,Raw!$B$1:$DG$1,0),0)</f>
        <v>0</v>
      </c>
      <c r="E396" s="52" t="e">
        <f t="shared" si="115"/>
        <v>#DIV/0!</v>
      </c>
      <c r="F396" s="51" t="str">
        <f>VLOOKUP($A396,Raw!$B$2:$DG$512,MATCH(NDPMS!F$1,Raw!$B$1:$DG$1,0),0)</f>
        <v>0</v>
      </c>
      <c r="G396" s="52" t="e">
        <f t="shared" si="116"/>
        <v>#DIV/0!</v>
      </c>
      <c r="H396" s="51" t="str">
        <f>VLOOKUP($A396,Raw!$B$2:$DG$512,MATCH(NDPMS!H$1,Raw!$B$1:$DG$1,0),0)</f>
        <v>0</v>
      </c>
      <c r="I396" s="52" t="e">
        <f t="shared" si="117"/>
        <v>#DIV/0!</v>
      </c>
      <c r="J396" s="51" t="str">
        <f>VLOOKUP($A396,Raw!$B$2:$DG$512,MATCH(NDPMS!J$1,Raw!$B$1:$DG$1,0),0)</f>
        <v>0</v>
      </c>
      <c r="K396" s="52" t="e">
        <f t="shared" si="118"/>
        <v>#DIV/0!</v>
      </c>
      <c r="L396" s="51" t="str">
        <f>VLOOKUP($A396,Raw!$B$2:$DG$512,MATCH(NDPMS!L$1,Raw!$B$1:$DG$1,0),0)</f>
        <v>0</v>
      </c>
      <c r="M396" s="52" t="e">
        <f t="shared" si="119"/>
        <v>#DIV/0!</v>
      </c>
      <c r="N396" s="51" t="str">
        <f>VLOOKUP($A396,Raw!$B$2:$DG$512,MATCH(NDPMS!N$1,Raw!$B$1:$DG$1,0),0)</f>
        <v>0</v>
      </c>
      <c r="O396" s="13"/>
      <c r="P396" s="48" t="str">
        <f>VLOOKUP($A396,Raw!$B$2:$DG$512,MATCH(NDPMS!P$1,Raw!$B$1:$DG$1,0),0)</f>
        <v>0</v>
      </c>
      <c r="Q396" s="49" t="e">
        <f t="shared" si="120"/>
        <v>#DIV/0!</v>
      </c>
      <c r="R396" s="48" t="str">
        <f>VLOOKUP($A396,Raw!$B$2:$DG$512,MATCH(NDPMS!R$1,Raw!$B$1:$DG$1,0),0)</f>
        <v>0</v>
      </c>
      <c r="S396" s="49" t="e">
        <f t="shared" si="121"/>
        <v>#DIV/0!</v>
      </c>
      <c r="T396" s="48" t="str">
        <f>VLOOKUP($A396,Raw!$B$2:$DG$512,MATCH(NDPMS!T$1,Raw!$B$1:$DG$1,0),0)</f>
        <v>0</v>
      </c>
      <c r="U396" s="49" t="e">
        <f t="shared" si="122"/>
        <v>#DIV/0!</v>
      </c>
      <c r="V396" s="48" t="str">
        <f>VLOOKUP($A396,Raw!$B$2:$DG$512,MATCH(NDPMS!V$1,Raw!$B$1:$DG$1,0),0)</f>
        <v>0</v>
      </c>
      <c r="W396" s="50" t="e">
        <f t="shared" si="123"/>
        <v>#DIV/0!</v>
      </c>
      <c r="X396" s="48" t="str">
        <f>VLOOKUP($A396,Raw!$B$2:$DG$512,MATCH(NDPMS!X$1,Raw!$B$1:$DG$1,0),0)</f>
        <v>0</v>
      </c>
      <c r="Y396" s="49" t="e">
        <f t="shared" si="124"/>
        <v>#DIV/0!</v>
      </c>
      <c r="Z396" s="48" t="str">
        <f>VLOOKUP($A396,Raw!$B$2:$DG$512,MATCH(NDPMS!Z$1,Raw!$B$1:$DG$1,0),0)</f>
        <v>0</v>
      </c>
      <c r="AA396" s="49" t="e">
        <f t="shared" si="125"/>
        <v>#DIV/0!</v>
      </c>
      <c r="AB396" s="48" t="str">
        <f>VLOOKUP($A396,Raw!$B$2:$DG$512,MATCH(NDPMS!AB$1,Raw!$B$1:$DG$1,0),0)</f>
        <v>0</v>
      </c>
      <c r="AC396" s="13"/>
      <c r="AD396" s="47" t="e">
        <f t="shared" si="126"/>
        <v>#DIV/0!</v>
      </c>
      <c r="AE396" s="47" t="e">
        <f t="shared" si="127"/>
        <v>#DIV/0!</v>
      </c>
      <c r="AF396" s="47" t="e">
        <f t="shared" si="128"/>
        <v>#DIV/0!</v>
      </c>
      <c r="AG396" s="47" t="e">
        <f t="shared" si="129"/>
        <v>#DIV/0!</v>
      </c>
      <c r="AH396" s="47" t="e">
        <f t="shared" si="130"/>
        <v>#DIV/0!</v>
      </c>
      <c r="AI396" s="47" t="e">
        <f t="shared" si="131"/>
        <v>#DIV/0!</v>
      </c>
      <c r="AJ396" s="47" t="e">
        <f t="shared" si="132"/>
        <v>#DIV/0!</v>
      </c>
    </row>
    <row r="397" spans="1:36" x14ac:dyDescent="0.3">
      <c r="A397" s="13" t="s">
        <v>6565</v>
      </c>
      <c r="B397" s="51" t="str">
        <f>VLOOKUP($A397,Raw!$B$2:$DG$512,MATCH(NDPMS!B$1,Raw!$B$1:$DG$1,0),0)</f>
        <v>0</v>
      </c>
      <c r="C397" s="52" t="e">
        <f t="shared" si="114"/>
        <v>#DIV/0!</v>
      </c>
      <c r="D397" s="51" t="str">
        <f>VLOOKUP($A397,Raw!$B$2:$DG$512,MATCH(NDPMS!D$1,Raw!$B$1:$DG$1,0),0)</f>
        <v>0</v>
      </c>
      <c r="E397" s="52" t="e">
        <f t="shared" si="115"/>
        <v>#DIV/0!</v>
      </c>
      <c r="F397" s="51" t="str">
        <f>VLOOKUP($A397,Raw!$B$2:$DG$512,MATCH(NDPMS!F$1,Raw!$B$1:$DG$1,0),0)</f>
        <v>0</v>
      </c>
      <c r="G397" s="52" t="e">
        <f t="shared" si="116"/>
        <v>#DIV/0!</v>
      </c>
      <c r="H397" s="51" t="str">
        <f>VLOOKUP($A397,Raw!$B$2:$DG$512,MATCH(NDPMS!H$1,Raw!$B$1:$DG$1,0),0)</f>
        <v>0</v>
      </c>
      <c r="I397" s="52" t="e">
        <f t="shared" si="117"/>
        <v>#DIV/0!</v>
      </c>
      <c r="J397" s="51" t="str">
        <f>VLOOKUP($A397,Raw!$B$2:$DG$512,MATCH(NDPMS!J$1,Raw!$B$1:$DG$1,0),0)</f>
        <v>0</v>
      </c>
      <c r="K397" s="52" t="e">
        <f t="shared" si="118"/>
        <v>#DIV/0!</v>
      </c>
      <c r="L397" s="51" t="str">
        <f>VLOOKUP($A397,Raw!$B$2:$DG$512,MATCH(NDPMS!L$1,Raw!$B$1:$DG$1,0),0)</f>
        <v>0</v>
      </c>
      <c r="M397" s="52" t="e">
        <f t="shared" si="119"/>
        <v>#DIV/0!</v>
      </c>
      <c r="N397" s="51" t="str">
        <f>VLOOKUP($A397,Raw!$B$2:$DG$512,MATCH(NDPMS!N$1,Raw!$B$1:$DG$1,0),0)</f>
        <v>0</v>
      </c>
      <c r="O397" s="13"/>
      <c r="P397" s="48" t="str">
        <f>VLOOKUP($A397,Raw!$B$2:$DG$512,MATCH(NDPMS!P$1,Raw!$B$1:$DG$1,0),0)</f>
        <v>0</v>
      </c>
      <c r="Q397" s="49" t="e">
        <f t="shared" si="120"/>
        <v>#DIV/0!</v>
      </c>
      <c r="R397" s="48" t="str">
        <f>VLOOKUP($A397,Raw!$B$2:$DG$512,MATCH(NDPMS!R$1,Raw!$B$1:$DG$1,0),0)</f>
        <v>0</v>
      </c>
      <c r="S397" s="49" t="e">
        <f t="shared" si="121"/>
        <v>#DIV/0!</v>
      </c>
      <c r="T397" s="48" t="str">
        <f>VLOOKUP($A397,Raw!$B$2:$DG$512,MATCH(NDPMS!T$1,Raw!$B$1:$DG$1,0),0)</f>
        <v>0</v>
      </c>
      <c r="U397" s="49" t="e">
        <f t="shared" si="122"/>
        <v>#DIV/0!</v>
      </c>
      <c r="V397" s="48" t="str">
        <f>VLOOKUP($A397,Raw!$B$2:$DG$512,MATCH(NDPMS!V$1,Raw!$B$1:$DG$1,0),0)</f>
        <v>0</v>
      </c>
      <c r="W397" s="50" t="e">
        <f t="shared" si="123"/>
        <v>#DIV/0!</v>
      </c>
      <c r="X397" s="48" t="str">
        <f>VLOOKUP($A397,Raw!$B$2:$DG$512,MATCH(NDPMS!X$1,Raw!$B$1:$DG$1,0),0)</f>
        <v>0</v>
      </c>
      <c r="Y397" s="49" t="e">
        <f t="shared" si="124"/>
        <v>#DIV/0!</v>
      </c>
      <c r="Z397" s="48" t="str">
        <f>VLOOKUP($A397,Raw!$B$2:$DG$512,MATCH(NDPMS!Z$1,Raw!$B$1:$DG$1,0),0)</f>
        <v>0</v>
      </c>
      <c r="AA397" s="49" t="e">
        <f t="shared" si="125"/>
        <v>#DIV/0!</v>
      </c>
      <c r="AB397" s="48" t="str">
        <f>VLOOKUP($A397,Raw!$B$2:$DG$512,MATCH(NDPMS!AB$1,Raw!$B$1:$DG$1,0),0)</f>
        <v>0</v>
      </c>
      <c r="AC397" s="13"/>
      <c r="AD397" s="47" t="e">
        <f t="shared" si="126"/>
        <v>#DIV/0!</v>
      </c>
      <c r="AE397" s="47" t="e">
        <f t="shared" si="127"/>
        <v>#DIV/0!</v>
      </c>
      <c r="AF397" s="47" t="e">
        <f t="shared" si="128"/>
        <v>#DIV/0!</v>
      </c>
      <c r="AG397" s="47" t="e">
        <f t="shared" si="129"/>
        <v>#DIV/0!</v>
      </c>
      <c r="AH397" s="47" t="e">
        <f t="shared" si="130"/>
        <v>#DIV/0!</v>
      </c>
      <c r="AI397" s="47" t="e">
        <f t="shared" si="131"/>
        <v>#DIV/0!</v>
      </c>
      <c r="AJ397" s="47" t="e">
        <f t="shared" si="132"/>
        <v>#DIV/0!</v>
      </c>
    </row>
    <row r="398" spans="1:36" x14ac:dyDescent="0.3">
      <c r="A398" s="13" t="s">
        <v>6574</v>
      </c>
      <c r="B398" s="51" t="str">
        <f>VLOOKUP($A398,Raw!$B$2:$DG$512,MATCH(NDPMS!B$1,Raw!$B$1:$DG$1,0),0)</f>
        <v>0</v>
      </c>
      <c r="C398" s="52" t="e">
        <f t="shared" si="114"/>
        <v>#DIV/0!</v>
      </c>
      <c r="D398" s="51" t="str">
        <f>VLOOKUP($A398,Raw!$B$2:$DG$512,MATCH(NDPMS!D$1,Raw!$B$1:$DG$1,0),0)</f>
        <v>0</v>
      </c>
      <c r="E398" s="52" t="e">
        <f t="shared" si="115"/>
        <v>#DIV/0!</v>
      </c>
      <c r="F398" s="51" t="str">
        <f>VLOOKUP($A398,Raw!$B$2:$DG$512,MATCH(NDPMS!F$1,Raw!$B$1:$DG$1,0),0)</f>
        <v>0</v>
      </c>
      <c r="G398" s="52" t="e">
        <f t="shared" si="116"/>
        <v>#DIV/0!</v>
      </c>
      <c r="H398" s="51" t="str">
        <f>VLOOKUP($A398,Raw!$B$2:$DG$512,MATCH(NDPMS!H$1,Raw!$B$1:$DG$1,0),0)</f>
        <v>0</v>
      </c>
      <c r="I398" s="52" t="e">
        <f t="shared" si="117"/>
        <v>#DIV/0!</v>
      </c>
      <c r="J398" s="51" t="str">
        <f>VLOOKUP($A398,Raw!$B$2:$DG$512,MATCH(NDPMS!J$1,Raw!$B$1:$DG$1,0),0)</f>
        <v>0</v>
      </c>
      <c r="K398" s="52" t="e">
        <f t="shared" si="118"/>
        <v>#DIV/0!</v>
      </c>
      <c r="L398" s="51" t="str">
        <f>VLOOKUP($A398,Raw!$B$2:$DG$512,MATCH(NDPMS!L$1,Raw!$B$1:$DG$1,0),0)</f>
        <v>0</v>
      </c>
      <c r="M398" s="52" t="e">
        <f t="shared" si="119"/>
        <v>#DIV/0!</v>
      </c>
      <c r="N398" s="51" t="str">
        <f>VLOOKUP($A398,Raw!$B$2:$DG$512,MATCH(NDPMS!N$1,Raw!$B$1:$DG$1,0),0)</f>
        <v>0</v>
      </c>
      <c r="O398" s="13"/>
      <c r="P398" s="48" t="str">
        <f>VLOOKUP($A398,Raw!$B$2:$DG$512,MATCH(NDPMS!P$1,Raw!$B$1:$DG$1,0),0)</f>
        <v>0</v>
      </c>
      <c r="Q398" s="49" t="e">
        <f t="shared" si="120"/>
        <v>#DIV/0!</v>
      </c>
      <c r="R398" s="48" t="str">
        <f>VLOOKUP($A398,Raw!$B$2:$DG$512,MATCH(NDPMS!R$1,Raw!$B$1:$DG$1,0),0)</f>
        <v>0</v>
      </c>
      <c r="S398" s="49" t="e">
        <f t="shared" si="121"/>
        <v>#DIV/0!</v>
      </c>
      <c r="T398" s="48" t="str">
        <f>VLOOKUP($A398,Raw!$B$2:$DG$512,MATCH(NDPMS!T$1,Raw!$B$1:$DG$1,0),0)</f>
        <v>0</v>
      </c>
      <c r="U398" s="49" t="e">
        <f t="shared" si="122"/>
        <v>#DIV/0!</v>
      </c>
      <c r="V398" s="48" t="str">
        <f>VLOOKUP($A398,Raw!$B$2:$DG$512,MATCH(NDPMS!V$1,Raw!$B$1:$DG$1,0),0)</f>
        <v>0</v>
      </c>
      <c r="W398" s="50" t="e">
        <f t="shared" si="123"/>
        <v>#DIV/0!</v>
      </c>
      <c r="X398" s="48" t="str">
        <f>VLOOKUP($A398,Raw!$B$2:$DG$512,MATCH(NDPMS!X$1,Raw!$B$1:$DG$1,0),0)</f>
        <v>0</v>
      </c>
      <c r="Y398" s="49" t="e">
        <f t="shared" si="124"/>
        <v>#DIV/0!</v>
      </c>
      <c r="Z398" s="48" t="str">
        <f>VLOOKUP($A398,Raw!$B$2:$DG$512,MATCH(NDPMS!Z$1,Raw!$B$1:$DG$1,0),0)</f>
        <v>0</v>
      </c>
      <c r="AA398" s="49" t="e">
        <f t="shared" si="125"/>
        <v>#DIV/0!</v>
      </c>
      <c r="AB398" s="48" t="str">
        <f>VLOOKUP($A398,Raw!$B$2:$DG$512,MATCH(NDPMS!AB$1,Raw!$B$1:$DG$1,0),0)</f>
        <v>0</v>
      </c>
      <c r="AC398" s="13"/>
      <c r="AD398" s="47" t="e">
        <f t="shared" si="126"/>
        <v>#DIV/0!</v>
      </c>
      <c r="AE398" s="47" t="e">
        <f t="shared" si="127"/>
        <v>#DIV/0!</v>
      </c>
      <c r="AF398" s="47" t="e">
        <f t="shared" si="128"/>
        <v>#DIV/0!</v>
      </c>
      <c r="AG398" s="47" t="e">
        <f t="shared" si="129"/>
        <v>#DIV/0!</v>
      </c>
      <c r="AH398" s="47" t="e">
        <f t="shared" si="130"/>
        <v>#DIV/0!</v>
      </c>
      <c r="AI398" s="47" t="e">
        <f t="shared" si="131"/>
        <v>#DIV/0!</v>
      </c>
      <c r="AJ398" s="47" t="e">
        <f t="shared" si="132"/>
        <v>#DIV/0!</v>
      </c>
    </row>
    <row r="399" spans="1:36" x14ac:dyDescent="0.3">
      <c r="A399" s="13" t="s">
        <v>6582</v>
      </c>
      <c r="B399" s="51" t="str">
        <f>VLOOKUP($A399,Raw!$B$2:$DG$512,MATCH(NDPMS!B$1,Raw!$B$1:$DG$1,0),0)</f>
        <v>0</v>
      </c>
      <c r="C399" s="52">
        <f t="shared" si="114"/>
        <v>0</v>
      </c>
      <c r="D399" s="51" t="str">
        <f>VLOOKUP($A399,Raw!$B$2:$DG$512,MATCH(NDPMS!D$1,Raw!$B$1:$DG$1,0),0)</f>
        <v>0</v>
      </c>
      <c r="E399" s="52">
        <f t="shared" si="115"/>
        <v>0</v>
      </c>
      <c r="F399" s="51" t="str">
        <f>VLOOKUP($A399,Raw!$B$2:$DG$512,MATCH(NDPMS!F$1,Raw!$B$1:$DG$1,0),0)</f>
        <v>3</v>
      </c>
      <c r="G399" s="52">
        <f t="shared" si="116"/>
        <v>1</v>
      </c>
      <c r="H399" s="51" t="str">
        <f>VLOOKUP($A399,Raw!$B$2:$DG$512,MATCH(NDPMS!H$1,Raw!$B$1:$DG$1,0),0)</f>
        <v>0</v>
      </c>
      <c r="I399" s="52">
        <f t="shared" si="117"/>
        <v>0</v>
      </c>
      <c r="J399" s="51" t="str">
        <f>VLOOKUP($A399,Raw!$B$2:$DG$512,MATCH(NDPMS!J$1,Raw!$B$1:$DG$1,0),0)</f>
        <v>0</v>
      </c>
      <c r="K399" s="52">
        <f t="shared" si="118"/>
        <v>0</v>
      </c>
      <c r="L399" s="51" t="str">
        <f>VLOOKUP($A399,Raw!$B$2:$DG$512,MATCH(NDPMS!L$1,Raw!$B$1:$DG$1,0),0)</f>
        <v>0</v>
      </c>
      <c r="M399" s="52">
        <f t="shared" si="119"/>
        <v>0</v>
      </c>
      <c r="N399" s="51" t="str">
        <f>VLOOKUP($A399,Raw!$B$2:$DG$512,MATCH(NDPMS!N$1,Raw!$B$1:$DG$1,0),0)</f>
        <v>3</v>
      </c>
      <c r="O399" s="13"/>
      <c r="P399" s="48" t="str">
        <f>VLOOKUP($A399,Raw!$B$2:$DG$512,MATCH(NDPMS!P$1,Raw!$B$1:$DG$1,0),0)</f>
        <v>0</v>
      </c>
      <c r="Q399" s="49">
        <f t="shared" si="120"/>
        <v>0</v>
      </c>
      <c r="R399" s="48" t="str">
        <f>VLOOKUP($A399,Raw!$B$2:$DG$512,MATCH(NDPMS!R$1,Raw!$B$1:$DG$1,0),0)</f>
        <v>0</v>
      </c>
      <c r="S399" s="49">
        <f t="shared" si="121"/>
        <v>0</v>
      </c>
      <c r="T399" s="48" t="str">
        <f>VLOOKUP($A399,Raw!$B$2:$DG$512,MATCH(NDPMS!T$1,Raw!$B$1:$DG$1,0),0)</f>
        <v>2.0205</v>
      </c>
      <c r="U399" s="49">
        <f t="shared" si="122"/>
        <v>1</v>
      </c>
      <c r="V399" s="48" t="str">
        <f>VLOOKUP($A399,Raw!$B$2:$DG$512,MATCH(NDPMS!V$1,Raw!$B$1:$DG$1,0),0)</f>
        <v>0</v>
      </c>
      <c r="W399" s="50">
        <f t="shared" si="123"/>
        <v>0</v>
      </c>
      <c r="X399" s="48" t="str">
        <f>VLOOKUP($A399,Raw!$B$2:$DG$512,MATCH(NDPMS!X$1,Raw!$B$1:$DG$1,0),0)</f>
        <v>0</v>
      </c>
      <c r="Y399" s="49">
        <f t="shared" si="124"/>
        <v>0</v>
      </c>
      <c r="Z399" s="48" t="str">
        <f>VLOOKUP($A399,Raw!$B$2:$DG$512,MATCH(NDPMS!Z$1,Raw!$B$1:$DG$1,0),0)</f>
        <v>0</v>
      </c>
      <c r="AA399" s="49">
        <f t="shared" si="125"/>
        <v>0</v>
      </c>
      <c r="AB399" s="48" t="str">
        <f>VLOOKUP($A399,Raw!$B$2:$DG$512,MATCH(NDPMS!AB$1,Raw!$B$1:$DG$1,0),0)</f>
        <v>2.0205</v>
      </c>
      <c r="AC399" s="13"/>
      <c r="AD399" s="47" t="e">
        <f t="shared" si="126"/>
        <v>#DIV/0!</v>
      </c>
      <c r="AE399" s="47" t="e">
        <f t="shared" si="127"/>
        <v>#DIV/0!</v>
      </c>
      <c r="AF399" s="47">
        <f t="shared" si="128"/>
        <v>0.6735000000000001</v>
      </c>
      <c r="AG399" s="47" t="e">
        <f t="shared" si="129"/>
        <v>#DIV/0!</v>
      </c>
      <c r="AH399" s="47" t="e">
        <f t="shared" si="130"/>
        <v>#DIV/0!</v>
      </c>
      <c r="AI399" s="47" t="e">
        <f t="shared" si="131"/>
        <v>#DIV/0!</v>
      </c>
      <c r="AJ399" s="47">
        <f t="shared" si="132"/>
        <v>0.6735000000000001</v>
      </c>
    </row>
    <row r="400" spans="1:36" x14ac:dyDescent="0.3">
      <c r="A400" s="13" t="s">
        <v>6603</v>
      </c>
      <c r="B400" s="51" t="str">
        <f>VLOOKUP($A400,Raw!$B$2:$DG$512,MATCH(NDPMS!B$1,Raw!$B$1:$DG$1,0),0)</f>
        <v>0</v>
      </c>
      <c r="C400" s="52" t="e">
        <f t="shared" si="114"/>
        <v>#DIV/0!</v>
      </c>
      <c r="D400" s="51" t="str">
        <f>VLOOKUP($A400,Raw!$B$2:$DG$512,MATCH(NDPMS!D$1,Raw!$B$1:$DG$1,0),0)</f>
        <v>0</v>
      </c>
      <c r="E400" s="52" t="e">
        <f t="shared" si="115"/>
        <v>#DIV/0!</v>
      </c>
      <c r="F400" s="51" t="str">
        <f>VLOOKUP($A400,Raw!$B$2:$DG$512,MATCH(NDPMS!F$1,Raw!$B$1:$DG$1,0),0)</f>
        <v>0</v>
      </c>
      <c r="G400" s="52" t="e">
        <f t="shared" si="116"/>
        <v>#DIV/0!</v>
      </c>
      <c r="H400" s="51" t="str">
        <f>VLOOKUP($A400,Raw!$B$2:$DG$512,MATCH(NDPMS!H$1,Raw!$B$1:$DG$1,0),0)</f>
        <v>0</v>
      </c>
      <c r="I400" s="52" t="e">
        <f t="shared" si="117"/>
        <v>#DIV/0!</v>
      </c>
      <c r="J400" s="51" t="str">
        <f>VLOOKUP($A400,Raw!$B$2:$DG$512,MATCH(NDPMS!J$1,Raw!$B$1:$DG$1,0),0)</f>
        <v>0</v>
      </c>
      <c r="K400" s="52" t="e">
        <f t="shared" si="118"/>
        <v>#DIV/0!</v>
      </c>
      <c r="L400" s="51" t="str">
        <f>VLOOKUP($A400,Raw!$B$2:$DG$512,MATCH(NDPMS!L$1,Raw!$B$1:$DG$1,0),0)</f>
        <v>0</v>
      </c>
      <c r="M400" s="52" t="e">
        <f t="shared" si="119"/>
        <v>#DIV/0!</v>
      </c>
      <c r="N400" s="51" t="str">
        <f>VLOOKUP($A400,Raw!$B$2:$DG$512,MATCH(NDPMS!N$1,Raw!$B$1:$DG$1,0),0)</f>
        <v>0</v>
      </c>
      <c r="O400" s="13"/>
      <c r="P400" s="48" t="str">
        <f>VLOOKUP($A400,Raw!$B$2:$DG$512,MATCH(NDPMS!P$1,Raw!$B$1:$DG$1,0),0)</f>
        <v>0</v>
      </c>
      <c r="Q400" s="49" t="e">
        <f t="shared" si="120"/>
        <v>#DIV/0!</v>
      </c>
      <c r="R400" s="48" t="str">
        <f>VLOOKUP($A400,Raw!$B$2:$DG$512,MATCH(NDPMS!R$1,Raw!$B$1:$DG$1,0),0)</f>
        <v>0</v>
      </c>
      <c r="S400" s="49" t="e">
        <f t="shared" si="121"/>
        <v>#DIV/0!</v>
      </c>
      <c r="T400" s="48" t="str">
        <f>VLOOKUP($A400,Raw!$B$2:$DG$512,MATCH(NDPMS!T$1,Raw!$B$1:$DG$1,0),0)</f>
        <v>0</v>
      </c>
      <c r="U400" s="49" t="e">
        <f t="shared" si="122"/>
        <v>#DIV/0!</v>
      </c>
      <c r="V400" s="48" t="str">
        <f>VLOOKUP($A400,Raw!$B$2:$DG$512,MATCH(NDPMS!V$1,Raw!$B$1:$DG$1,0),0)</f>
        <v>0</v>
      </c>
      <c r="W400" s="50" t="e">
        <f t="shared" si="123"/>
        <v>#DIV/0!</v>
      </c>
      <c r="X400" s="48" t="str">
        <f>VLOOKUP($A400,Raw!$B$2:$DG$512,MATCH(NDPMS!X$1,Raw!$B$1:$DG$1,0),0)</f>
        <v>0</v>
      </c>
      <c r="Y400" s="49" t="e">
        <f t="shared" si="124"/>
        <v>#DIV/0!</v>
      </c>
      <c r="Z400" s="48" t="str">
        <f>VLOOKUP($A400,Raw!$B$2:$DG$512,MATCH(NDPMS!Z$1,Raw!$B$1:$DG$1,0),0)</f>
        <v>0</v>
      </c>
      <c r="AA400" s="49" t="e">
        <f t="shared" si="125"/>
        <v>#DIV/0!</v>
      </c>
      <c r="AB400" s="48" t="str">
        <f>VLOOKUP($A400,Raw!$B$2:$DG$512,MATCH(NDPMS!AB$1,Raw!$B$1:$DG$1,0),0)</f>
        <v>0</v>
      </c>
      <c r="AC400" s="13"/>
      <c r="AD400" s="47" t="e">
        <f t="shared" si="126"/>
        <v>#DIV/0!</v>
      </c>
      <c r="AE400" s="47" t="e">
        <f t="shared" si="127"/>
        <v>#DIV/0!</v>
      </c>
      <c r="AF400" s="47" t="e">
        <f t="shared" si="128"/>
        <v>#DIV/0!</v>
      </c>
      <c r="AG400" s="47" t="e">
        <f t="shared" si="129"/>
        <v>#DIV/0!</v>
      </c>
      <c r="AH400" s="47" t="e">
        <f t="shared" si="130"/>
        <v>#DIV/0!</v>
      </c>
      <c r="AI400" s="47" t="e">
        <f t="shared" si="131"/>
        <v>#DIV/0!</v>
      </c>
      <c r="AJ400" s="47" t="e">
        <f t="shared" si="132"/>
        <v>#DIV/0!</v>
      </c>
    </row>
    <row r="401" spans="1:36" x14ac:dyDescent="0.3">
      <c r="A401" s="13" t="s">
        <v>6611</v>
      </c>
      <c r="B401" s="51" t="str">
        <f>VLOOKUP($A401,Raw!$B$2:$DG$512,MATCH(NDPMS!B$1,Raw!$B$1:$DG$1,0),0)</f>
        <v>0</v>
      </c>
      <c r="C401" s="52">
        <f t="shared" si="114"/>
        <v>0</v>
      </c>
      <c r="D401" s="51" t="str">
        <f>VLOOKUP($A401,Raw!$B$2:$DG$512,MATCH(NDPMS!D$1,Raw!$B$1:$DG$1,0),0)</f>
        <v>2</v>
      </c>
      <c r="E401" s="52">
        <f t="shared" si="115"/>
        <v>0.08</v>
      </c>
      <c r="F401" s="51" t="str">
        <f>VLOOKUP($A401,Raw!$B$2:$DG$512,MATCH(NDPMS!F$1,Raw!$B$1:$DG$1,0),0)</f>
        <v>22</v>
      </c>
      <c r="G401" s="52">
        <f t="shared" si="116"/>
        <v>0.88</v>
      </c>
      <c r="H401" s="51" t="str">
        <f>VLOOKUP($A401,Raw!$B$2:$DG$512,MATCH(NDPMS!H$1,Raw!$B$1:$DG$1,0),0)</f>
        <v>1</v>
      </c>
      <c r="I401" s="52">
        <f t="shared" si="117"/>
        <v>0.04</v>
      </c>
      <c r="J401" s="51" t="str">
        <f>VLOOKUP($A401,Raw!$B$2:$DG$512,MATCH(NDPMS!J$1,Raw!$B$1:$DG$1,0),0)</f>
        <v>0</v>
      </c>
      <c r="K401" s="52">
        <f t="shared" si="118"/>
        <v>0</v>
      </c>
      <c r="L401" s="51" t="str">
        <f>VLOOKUP($A401,Raw!$B$2:$DG$512,MATCH(NDPMS!L$1,Raw!$B$1:$DG$1,0),0)</f>
        <v>0</v>
      </c>
      <c r="M401" s="52">
        <f t="shared" si="119"/>
        <v>0</v>
      </c>
      <c r="N401" s="51" t="str">
        <f>VLOOKUP($A401,Raw!$B$2:$DG$512,MATCH(NDPMS!N$1,Raw!$B$1:$DG$1,0),0)</f>
        <v>25</v>
      </c>
      <c r="O401" s="13"/>
      <c r="P401" s="48" t="str">
        <f>VLOOKUP($A401,Raw!$B$2:$DG$512,MATCH(NDPMS!P$1,Raw!$B$1:$DG$1,0),0)</f>
        <v>0</v>
      </c>
      <c r="Q401" s="49">
        <f t="shared" si="120"/>
        <v>0</v>
      </c>
      <c r="R401" s="48" t="str">
        <f>VLOOKUP($A401,Raw!$B$2:$DG$512,MATCH(NDPMS!R$1,Raw!$B$1:$DG$1,0),0)</f>
        <v>27.4395</v>
      </c>
      <c r="S401" s="49">
        <f t="shared" si="121"/>
        <v>0.13183821714582453</v>
      </c>
      <c r="T401" s="48" t="str">
        <f>VLOOKUP($A401,Raw!$B$2:$DG$512,MATCH(NDPMS!T$1,Raw!$B$1:$DG$1,0),0)</f>
        <v>171.81869</v>
      </c>
      <c r="U401" s="49">
        <f t="shared" si="122"/>
        <v>0.82553507760458855</v>
      </c>
      <c r="V401" s="48" t="str">
        <f>VLOOKUP($A401,Raw!$B$2:$DG$512,MATCH(NDPMS!V$1,Raw!$B$1:$DG$1,0),0)</f>
        <v>8.8719</v>
      </c>
      <c r="W401" s="50">
        <f t="shared" si="123"/>
        <v>4.2626705249586928E-2</v>
      </c>
      <c r="X401" s="48" t="str">
        <f>VLOOKUP($A401,Raw!$B$2:$DG$512,MATCH(NDPMS!X$1,Raw!$B$1:$DG$1,0),0)</f>
        <v>0</v>
      </c>
      <c r="Y401" s="49">
        <f t="shared" si="124"/>
        <v>0</v>
      </c>
      <c r="Z401" s="48" t="str">
        <f>VLOOKUP($A401,Raw!$B$2:$DG$512,MATCH(NDPMS!Z$1,Raw!$B$1:$DG$1,0),0)</f>
        <v>0</v>
      </c>
      <c r="AA401" s="49">
        <f t="shared" si="125"/>
        <v>0</v>
      </c>
      <c r="AB401" s="48" t="str">
        <f>VLOOKUP($A401,Raw!$B$2:$DG$512,MATCH(NDPMS!AB$1,Raw!$B$1:$DG$1,0),0)</f>
        <v>208.13009</v>
      </c>
      <c r="AC401" s="13"/>
      <c r="AD401" s="47" t="e">
        <f t="shared" si="126"/>
        <v>#DIV/0!</v>
      </c>
      <c r="AE401" s="47">
        <f t="shared" si="127"/>
        <v>13.719749999999999</v>
      </c>
      <c r="AF401" s="47">
        <f t="shared" si="128"/>
        <v>7.8099404545454547</v>
      </c>
      <c r="AG401" s="47">
        <f t="shared" si="129"/>
        <v>8.8719000000000001</v>
      </c>
      <c r="AH401" s="47" t="e">
        <f t="shared" si="130"/>
        <v>#DIV/0!</v>
      </c>
      <c r="AI401" s="47" t="e">
        <f t="shared" si="131"/>
        <v>#DIV/0!</v>
      </c>
      <c r="AJ401" s="47">
        <f t="shared" si="132"/>
        <v>8.3252036</v>
      </c>
    </row>
    <row r="402" spans="1:36" x14ac:dyDescent="0.3">
      <c r="A402" s="13" t="s">
        <v>6644</v>
      </c>
      <c r="B402" s="51" t="str">
        <f>VLOOKUP($A402,Raw!$B$2:$DG$512,MATCH(NDPMS!B$1,Raw!$B$1:$DG$1,0),0)</f>
        <v>0</v>
      </c>
      <c r="C402" s="52" t="e">
        <f t="shared" si="114"/>
        <v>#DIV/0!</v>
      </c>
      <c r="D402" s="51" t="str">
        <f>VLOOKUP($A402,Raw!$B$2:$DG$512,MATCH(NDPMS!D$1,Raw!$B$1:$DG$1,0),0)</f>
        <v>0</v>
      </c>
      <c r="E402" s="52" t="e">
        <f t="shared" si="115"/>
        <v>#DIV/0!</v>
      </c>
      <c r="F402" s="51" t="str">
        <f>VLOOKUP($A402,Raw!$B$2:$DG$512,MATCH(NDPMS!F$1,Raw!$B$1:$DG$1,0),0)</f>
        <v>0</v>
      </c>
      <c r="G402" s="52" t="e">
        <f t="shared" si="116"/>
        <v>#DIV/0!</v>
      </c>
      <c r="H402" s="51" t="str">
        <f>VLOOKUP($A402,Raw!$B$2:$DG$512,MATCH(NDPMS!H$1,Raw!$B$1:$DG$1,0),0)</f>
        <v>0</v>
      </c>
      <c r="I402" s="52" t="e">
        <f t="shared" si="117"/>
        <v>#DIV/0!</v>
      </c>
      <c r="J402" s="51" t="str">
        <f>VLOOKUP($A402,Raw!$B$2:$DG$512,MATCH(NDPMS!J$1,Raw!$B$1:$DG$1,0),0)</f>
        <v>0</v>
      </c>
      <c r="K402" s="52" t="e">
        <f t="shared" si="118"/>
        <v>#DIV/0!</v>
      </c>
      <c r="L402" s="51" t="str">
        <f>VLOOKUP($A402,Raw!$B$2:$DG$512,MATCH(NDPMS!L$1,Raw!$B$1:$DG$1,0),0)</f>
        <v>0</v>
      </c>
      <c r="M402" s="52" t="e">
        <f t="shared" si="119"/>
        <v>#DIV/0!</v>
      </c>
      <c r="N402" s="51" t="str">
        <f>VLOOKUP($A402,Raw!$B$2:$DG$512,MATCH(NDPMS!N$1,Raw!$B$1:$DG$1,0),0)</f>
        <v>0</v>
      </c>
      <c r="O402" s="13"/>
      <c r="P402" s="48" t="str">
        <f>VLOOKUP($A402,Raw!$B$2:$DG$512,MATCH(NDPMS!P$1,Raw!$B$1:$DG$1,0),0)</f>
        <v>0</v>
      </c>
      <c r="Q402" s="49" t="e">
        <f t="shared" si="120"/>
        <v>#DIV/0!</v>
      </c>
      <c r="R402" s="48" t="str">
        <f>VLOOKUP($A402,Raw!$B$2:$DG$512,MATCH(NDPMS!R$1,Raw!$B$1:$DG$1,0),0)</f>
        <v>0</v>
      </c>
      <c r="S402" s="49" t="e">
        <f t="shared" si="121"/>
        <v>#DIV/0!</v>
      </c>
      <c r="T402" s="48" t="str">
        <f>VLOOKUP($A402,Raw!$B$2:$DG$512,MATCH(NDPMS!T$1,Raw!$B$1:$DG$1,0),0)</f>
        <v>0</v>
      </c>
      <c r="U402" s="49" t="e">
        <f t="shared" si="122"/>
        <v>#DIV/0!</v>
      </c>
      <c r="V402" s="48" t="str">
        <f>VLOOKUP($A402,Raw!$B$2:$DG$512,MATCH(NDPMS!V$1,Raw!$B$1:$DG$1,0),0)</f>
        <v>0</v>
      </c>
      <c r="W402" s="50" t="e">
        <f t="shared" si="123"/>
        <v>#DIV/0!</v>
      </c>
      <c r="X402" s="48" t="str">
        <f>VLOOKUP($A402,Raw!$B$2:$DG$512,MATCH(NDPMS!X$1,Raw!$B$1:$DG$1,0),0)</f>
        <v>0</v>
      </c>
      <c r="Y402" s="49" t="e">
        <f t="shared" si="124"/>
        <v>#DIV/0!</v>
      </c>
      <c r="Z402" s="48" t="str">
        <f>VLOOKUP($A402,Raw!$B$2:$DG$512,MATCH(NDPMS!Z$1,Raw!$B$1:$DG$1,0),0)</f>
        <v>0</v>
      </c>
      <c r="AA402" s="49" t="e">
        <f t="shared" si="125"/>
        <v>#DIV/0!</v>
      </c>
      <c r="AB402" s="48" t="str">
        <f>VLOOKUP($A402,Raw!$B$2:$DG$512,MATCH(NDPMS!AB$1,Raw!$B$1:$DG$1,0),0)</f>
        <v>0</v>
      </c>
      <c r="AC402" s="13"/>
      <c r="AD402" s="47" t="e">
        <f t="shared" si="126"/>
        <v>#DIV/0!</v>
      </c>
      <c r="AE402" s="47" t="e">
        <f t="shared" si="127"/>
        <v>#DIV/0!</v>
      </c>
      <c r="AF402" s="47" t="e">
        <f t="shared" si="128"/>
        <v>#DIV/0!</v>
      </c>
      <c r="AG402" s="47" t="e">
        <f t="shared" si="129"/>
        <v>#DIV/0!</v>
      </c>
      <c r="AH402" s="47" t="e">
        <f t="shared" si="130"/>
        <v>#DIV/0!</v>
      </c>
      <c r="AI402" s="47" t="e">
        <f t="shared" si="131"/>
        <v>#DIV/0!</v>
      </c>
      <c r="AJ402" s="47" t="e">
        <f t="shared" si="132"/>
        <v>#DIV/0!</v>
      </c>
    </row>
    <row r="403" spans="1:36" x14ac:dyDescent="0.3">
      <c r="A403" s="13" t="s">
        <v>6652</v>
      </c>
      <c r="B403" s="51" t="str">
        <f>VLOOKUP($A403,Raw!$B$2:$DG$512,MATCH(NDPMS!B$1,Raw!$B$1:$DG$1,0),0)</f>
        <v>0</v>
      </c>
      <c r="C403" s="52" t="e">
        <f t="shared" si="114"/>
        <v>#DIV/0!</v>
      </c>
      <c r="D403" s="51" t="str">
        <f>VLOOKUP($A403,Raw!$B$2:$DG$512,MATCH(NDPMS!D$1,Raw!$B$1:$DG$1,0),0)</f>
        <v>0</v>
      </c>
      <c r="E403" s="52" t="e">
        <f t="shared" si="115"/>
        <v>#DIV/0!</v>
      </c>
      <c r="F403" s="51" t="str">
        <f>VLOOKUP($A403,Raw!$B$2:$DG$512,MATCH(NDPMS!F$1,Raw!$B$1:$DG$1,0),0)</f>
        <v>0</v>
      </c>
      <c r="G403" s="52" t="e">
        <f t="shared" si="116"/>
        <v>#DIV/0!</v>
      </c>
      <c r="H403" s="51" t="str">
        <f>VLOOKUP($A403,Raw!$B$2:$DG$512,MATCH(NDPMS!H$1,Raw!$B$1:$DG$1,0),0)</f>
        <v>0</v>
      </c>
      <c r="I403" s="52" t="e">
        <f t="shared" si="117"/>
        <v>#DIV/0!</v>
      </c>
      <c r="J403" s="51" t="str">
        <f>VLOOKUP($A403,Raw!$B$2:$DG$512,MATCH(NDPMS!J$1,Raw!$B$1:$DG$1,0),0)</f>
        <v>0</v>
      </c>
      <c r="K403" s="52" t="e">
        <f t="shared" si="118"/>
        <v>#DIV/0!</v>
      </c>
      <c r="L403" s="51" t="str">
        <f>VLOOKUP($A403,Raw!$B$2:$DG$512,MATCH(NDPMS!L$1,Raw!$B$1:$DG$1,0),0)</f>
        <v>0</v>
      </c>
      <c r="M403" s="52" t="e">
        <f t="shared" si="119"/>
        <v>#DIV/0!</v>
      </c>
      <c r="N403" s="51" t="str">
        <f>VLOOKUP($A403,Raw!$B$2:$DG$512,MATCH(NDPMS!N$1,Raw!$B$1:$DG$1,0),0)</f>
        <v>0</v>
      </c>
      <c r="O403" s="13"/>
      <c r="P403" s="48" t="str">
        <f>VLOOKUP($A403,Raw!$B$2:$DG$512,MATCH(NDPMS!P$1,Raw!$B$1:$DG$1,0),0)</f>
        <v>0</v>
      </c>
      <c r="Q403" s="49" t="e">
        <f t="shared" si="120"/>
        <v>#DIV/0!</v>
      </c>
      <c r="R403" s="48" t="str">
        <f>VLOOKUP($A403,Raw!$B$2:$DG$512,MATCH(NDPMS!R$1,Raw!$B$1:$DG$1,0),0)</f>
        <v>0</v>
      </c>
      <c r="S403" s="49" t="e">
        <f t="shared" si="121"/>
        <v>#DIV/0!</v>
      </c>
      <c r="T403" s="48" t="str">
        <f>VLOOKUP($A403,Raw!$B$2:$DG$512,MATCH(NDPMS!T$1,Raw!$B$1:$DG$1,0),0)</f>
        <v>0</v>
      </c>
      <c r="U403" s="49" t="e">
        <f t="shared" si="122"/>
        <v>#DIV/0!</v>
      </c>
      <c r="V403" s="48" t="str">
        <f>VLOOKUP($A403,Raw!$B$2:$DG$512,MATCH(NDPMS!V$1,Raw!$B$1:$DG$1,0),0)</f>
        <v>0</v>
      </c>
      <c r="W403" s="50" t="e">
        <f t="shared" si="123"/>
        <v>#DIV/0!</v>
      </c>
      <c r="X403" s="48" t="str">
        <f>VLOOKUP($A403,Raw!$B$2:$DG$512,MATCH(NDPMS!X$1,Raw!$B$1:$DG$1,0),0)</f>
        <v>0</v>
      </c>
      <c r="Y403" s="49" t="e">
        <f t="shared" si="124"/>
        <v>#DIV/0!</v>
      </c>
      <c r="Z403" s="48" t="str">
        <f>VLOOKUP($A403,Raw!$B$2:$DG$512,MATCH(NDPMS!Z$1,Raw!$B$1:$DG$1,0),0)</f>
        <v>0</v>
      </c>
      <c r="AA403" s="49" t="e">
        <f t="shared" si="125"/>
        <v>#DIV/0!</v>
      </c>
      <c r="AB403" s="48" t="str">
        <f>VLOOKUP($A403,Raw!$B$2:$DG$512,MATCH(NDPMS!AB$1,Raw!$B$1:$DG$1,0),0)</f>
        <v>0</v>
      </c>
      <c r="AC403" s="13"/>
      <c r="AD403" s="47" t="e">
        <f t="shared" si="126"/>
        <v>#DIV/0!</v>
      </c>
      <c r="AE403" s="47" t="e">
        <f t="shared" si="127"/>
        <v>#DIV/0!</v>
      </c>
      <c r="AF403" s="47" t="e">
        <f t="shared" si="128"/>
        <v>#DIV/0!</v>
      </c>
      <c r="AG403" s="47" t="e">
        <f t="shared" si="129"/>
        <v>#DIV/0!</v>
      </c>
      <c r="AH403" s="47" t="e">
        <f t="shared" si="130"/>
        <v>#DIV/0!</v>
      </c>
      <c r="AI403" s="47" t="e">
        <f t="shared" si="131"/>
        <v>#DIV/0!</v>
      </c>
      <c r="AJ403" s="47" t="e">
        <f t="shared" si="132"/>
        <v>#DIV/0!</v>
      </c>
    </row>
    <row r="404" spans="1:36" x14ac:dyDescent="0.3">
      <c r="A404" s="13" t="s">
        <v>6659</v>
      </c>
      <c r="B404" s="51" t="str">
        <f>VLOOKUP($A404,Raw!$B$2:$DG$512,MATCH(NDPMS!B$1,Raw!$B$1:$DG$1,0),0)</f>
        <v>0</v>
      </c>
      <c r="C404" s="52" t="e">
        <f t="shared" si="114"/>
        <v>#DIV/0!</v>
      </c>
      <c r="D404" s="51" t="str">
        <f>VLOOKUP($A404,Raw!$B$2:$DG$512,MATCH(NDPMS!D$1,Raw!$B$1:$DG$1,0),0)</f>
        <v>0</v>
      </c>
      <c r="E404" s="52" t="e">
        <f t="shared" si="115"/>
        <v>#DIV/0!</v>
      </c>
      <c r="F404" s="51" t="str">
        <f>VLOOKUP($A404,Raw!$B$2:$DG$512,MATCH(NDPMS!F$1,Raw!$B$1:$DG$1,0),0)</f>
        <v>0</v>
      </c>
      <c r="G404" s="52" t="e">
        <f t="shared" si="116"/>
        <v>#DIV/0!</v>
      </c>
      <c r="H404" s="51" t="str">
        <f>VLOOKUP($A404,Raw!$B$2:$DG$512,MATCH(NDPMS!H$1,Raw!$B$1:$DG$1,0),0)</f>
        <v>0</v>
      </c>
      <c r="I404" s="52" t="e">
        <f t="shared" si="117"/>
        <v>#DIV/0!</v>
      </c>
      <c r="J404" s="51" t="str">
        <f>VLOOKUP($A404,Raw!$B$2:$DG$512,MATCH(NDPMS!J$1,Raw!$B$1:$DG$1,0),0)</f>
        <v>0</v>
      </c>
      <c r="K404" s="52" t="e">
        <f t="shared" si="118"/>
        <v>#DIV/0!</v>
      </c>
      <c r="L404" s="51" t="str">
        <f>VLOOKUP($A404,Raw!$B$2:$DG$512,MATCH(NDPMS!L$1,Raw!$B$1:$DG$1,0),0)</f>
        <v>0</v>
      </c>
      <c r="M404" s="52" t="e">
        <f t="shared" si="119"/>
        <v>#DIV/0!</v>
      </c>
      <c r="N404" s="51" t="str">
        <f>VLOOKUP($A404,Raw!$B$2:$DG$512,MATCH(NDPMS!N$1,Raw!$B$1:$DG$1,0),0)</f>
        <v>0</v>
      </c>
      <c r="O404" s="13"/>
      <c r="P404" s="48" t="str">
        <f>VLOOKUP($A404,Raw!$B$2:$DG$512,MATCH(NDPMS!P$1,Raw!$B$1:$DG$1,0),0)</f>
        <v>0</v>
      </c>
      <c r="Q404" s="49" t="e">
        <f t="shared" si="120"/>
        <v>#DIV/0!</v>
      </c>
      <c r="R404" s="48" t="str">
        <f>VLOOKUP($A404,Raw!$B$2:$DG$512,MATCH(NDPMS!R$1,Raw!$B$1:$DG$1,0),0)</f>
        <v>0</v>
      </c>
      <c r="S404" s="49" t="e">
        <f t="shared" si="121"/>
        <v>#DIV/0!</v>
      </c>
      <c r="T404" s="48" t="str">
        <f>VLOOKUP($A404,Raw!$B$2:$DG$512,MATCH(NDPMS!T$1,Raw!$B$1:$DG$1,0),0)</f>
        <v>0</v>
      </c>
      <c r="U404" s="49" t="e">
        <f t="shared" si="122"/>
        <v>#DIV/0!</v>
      </c>
      <c r="V404" s="48" t="str">
        <f>VLOOKUP($A404,Raw!$B$2:$DG$512,MATCH(NDPMS!V$1,Raw!$B$1:$DG$1,0),0)</f>
        <v>0</v>
      </c>
      <c r="W404" s="50" t="e">
        <f t="shared" si="123"/>
        <v>#DIV/0!</v>
      </c>
      <c r="X404" s="48" t="str">
        <f>VLOOKUP($A404,Raw!$B$2:$DG$512,MATCH(NDPMS!X$1,Raw!$B$1:$DG$1,0),0)</f>
        <v>0</v>
      </c>
      <c r="Y404" s="49" t="e">
        <f t="shared" si="124"/>
        <v>#DIV/0!</v>
      </c>
      <c r="Z404" s="48" t="str">
        <f>VLOOKUP($A404,Raw!$B$2:$DG$512,MATCH(NDPMS!Z$1,Raw!$B$1:$DG$1,0),0)</f>
        <v>0</v>
      </c>
      <c r="AA404" s="49" t="e">
        <f t="shared" si="125"/>
        <v>#DIV/0!</v>
      </c>
      <c r="AB404" s="48" t="str">
        <f>VLOOKUP($A404,Raw!$B$2:$DG$512,MATCH(NDPMS!AB$1,Raw!$B$1:$DG$1,0),0)</f>
        <v>0</v>
      </c>
      <c r="AC404" s="13"/>
      <c r="AD404" s="47" t="e">
        <f t="shared" si="126"/>
        <v>#DIV/0!</v>
      </c>
      <c r="AE404" s="47" t="e">
        <f t="shared" si="127"/>
        <v>#DIV/0!</v>
      </c>
      <c r="AF404" s="47" t="e">
        <f t="shared" si="128"/>
        <v>#DIV/0!</v>
      </c>
      <c r="AG404" s="47" t="e">
        <f t="shared" si="129"/>
        <v>#DIV/0!</v>
      </c>
      <c r="AH404" s="47" t="e">
        <f t="shared" si="130"/>
        <v>#DIV/0!</v>
      </c>
      <c r="AI404" s="47" t="e">
        <f t="shared" si="131"/>
        <v>#DIV/0!</v>
      </c>
      <c r="AJ404" s="47" t="e">
        <f t="shared" si="132"/>
        <v>#DIV/0!</v>
      </c>
    </row>
    <row r="405" spans="1:36" x14ac:dyDescent="0.3">
      <c r="A405" s="13" t="s">
        <v>6674</v>
      </c>
      <c r="B405" s="51" t="str">
        <f>VLOOKUP($A405,Raw!$B$2:$DG$512,MATCH(NDPMS!B$1,Raw!$B$1:$DG$1,0),0)</f>
        <v>0</v>
      </c>
      <c r="C405" s="52" t="e">
        <f t="shared" si="114"/>
        <v>#DIV/0!</v>
      </c>
      <c r="D405" s="51" t="str">
        <f>VLOOKUP($A405,Raw!$B$2:$DG$512,MATCH(NDPMS!D$1,Raw!$B$1:$DG$1,0),0)</f>
        <v>0</v>
      </c>
      <c r="E405" s="52" t="e">
        <f t="shared" si="115"/>
        <v>#DIV/0!</v>
      </c>
      <c r="F405" s="51" t="str">
        <f>VLOOKUP($A405,Raw!$B$2:$DG$512,MATCH(NDPMS!F$1,Raw!$B$1:$DG$1,0),0)</f>
        <v>0</v>
      </c>
      <c r="G405" s="52" t="e">
        <f t="shared" si="116"/>
        <v>#DIV/0!</v>
      </c>
      <c r="H405" s="51" t="str">
        <f>VLOOKUP($A405,Raw!$B$2:$DG$512,MATCH(NDPMS!H$1,Raw!$B$1:$DG$1,0),0)</f>
        <v>0</v>
      </c>
      <c r="I405" s="52" t="e">
        <f t="shared" si="117"/>
        <v>#DIV/0!</v>
      </c>
      <c r="J405" s="51" t="str">
        <f>VLOOKUP($A405,Raw!$B$2:$DG$512,MATCH(NDPMS!J$1,Raw!$B$1:$DG$1,0),0)</f>
        <v>0</v>
      </c>
      <c r="K405" s="52" t="e">
        <f t="shared" si="118"/>
        <v>#DIV/0!</v>
      </c>
      <c r="L405" s="51" t="str">
        <f>VLOOKUP($A405,Raw!$B$2:$DG$512,MATCH(NDPMS!L$1,Raw!$B$1:$DG$1,0),0)</f>
        <v>0</v>
      </c>
      <c r="M405" s="52" t="e">
        <f t="shared" si="119"/>
        <v>#DIV/0!</v>
      </c>
      <c r="N405" s="51" t="str">
        <f>VLOOKUP($A405,Raw!$B$2:$DG$512,MATCH(NDPMS!N$1,Raw!$B$1:$DG$1,0),0)</f>
        <v>0</v>
      </c>
      <c r="O405" s="13"/>
      <c r="P405" s="48" t="str">
        <f>VLOOKUP($A405,Raw!$B$2:$DG$512,MATCH(NDPMS!P$1,Raw!$B$1:$DG$1,0),0)</f>
        <v>0</v>
      </c>
      <c r="Q405" s="49" t="e">
        <f t="shared" si="120"/>
        <v>#DIV/0!</v>
      </c>
      <c r="R405" s="48" t="str">
        <f>VLOOKUP($A405,Raw!$B$2:$DG$512,MATCH(NDPMS!R$1,Raw!$B$1:$DG$1,0),0)</f>
        <v>0</v>
      </c>
      <c r="S405" s="49" t="e">
        <f t="shared" si="121"/>
        <v>#DIV/0!</v>
      </c>
      <c r="T405" s="48" t="str">
        <f>VLOOKUP($A405,Raw!$B$2:$DG$512,MATCH(NDPMS!T$1,Raw!$B$1:$DG$1,0),0)</f>
        <v>0</v>
      </c>
      <c r="U405" s="49" t="e">
        <f t="shared" si="122"/>
        <v>#DIV/0!</v>
      </c>
      <c r="V405" s="48" t="str">
        <f>VLOOKUP($A405,Raw!$B$2:$DG$512,MATCH(NDPMS!V$1,Raw!$B$1:$DG$1,0),0)</f>
        <v>0</v>
      </c>
      <c r="W405" s="50" t="e">
        <f t="shared" si="123"/>
        <v>#DIV/0!</v>
      </c>
      <c r="X405" s="48" t="str">
        <f>VLOOKUP($A405,Raw!$B$2:$DG$512,MATCH(NDPMS!X$1,Raw!$B$1:$DG$1,0),0)</f>
        <v>0</v>
      </c>
      <c r="Y405" s="49" t="e">
        <f t="shared" si="124"/>
        <v>#DIV/0!</v>
      </c>
      <c r="Z405" s="48" t="str">
        <f>VLOOKUP($A405,Raw!$B$2:$DG$512,MATCH(NDPMS!Z$1,Raw!$B$1:$DG$1,0),0)</f>
        <v>0</v>
      </c>
      <c r="AA405" s="49" t="e">
        <f t="shared" si="125"/>
        <v>#DIV/0!</v>
      </c>
      <c r="AB405" s="48" t="str">
        <f>VLOOKUP($A405,Raw!$B$2:$DG$512,MATCH(NDPMS!AB$1,Raw!$B$1:$DG$1,0),0)</f>
        <v>0</v>
      </c>
      <c r="AC405" s="13"/>
      <c r="AD405" s="47" t="e">
        <f t="shared" si="126"/>
        <v>#DIV/0!</v>
      </c>
      <c r="AE405" s="47" t="e">
        <f t="shared" si="127"/>
        <v>#DIV/0!</v>
      </c>
      <c r="AF405" s="47" t="e">
        <f t="shared" si="128"/>
        <v>#DIV/0!</v>
      </c>
      <c r="AG405" s="47" t="e">
        <f t="shared" si="129"/>
        <v>#DIV/0!</v>
      </c>
      <c r="AH405" s="47" t="e">
        <f t="shared" si="130"/>
        <v>#DIV/0!</v>
      </c>
      <c r="AI405" s="47" t="e">
        <f t="shared" si="131"/>
        <v>#DIV/0!</v>
      </c>
      <c r="AJ405" s="47" t="e">
        <f t="shared" si="132"/>
        <v>#DIV/0!</v>
      </c>
    </row>
    <row r="406" spans="1:36" x14ac:dyDescent="0.3">
      <c r="A406" s="13" t="s">
        <v>6689</v>
      </c>
      <c r="B406" s="51" t="str">
        <f>VLOOKUP($A406,Raw!$B$2:$DG$512,MATCH(NDPMS!B$1,Raw!$B$1:$DG$1,0),0)</f>
        <v>0</v>
      </c>
      <c r="C406" s="52" t="e">
        <f t="shared" si="114"/>
        <v>#DIV/0!</v>
      </c>
      <c r="D406" s="51" t="str">
        <f>VLOOKUP($A406,Raw!$B$2:$DG$512,MATCH(NDPMS!D$1,Raw!$B$1:$DG$1,0),0)</f>
        <v>0</v>
      </c>
      <c r="E406" s="52" t="e">
        <f t="shared" si="115"/>
        <v>#DIV/0!</v>
      </c>
      <c r="F406" s="51" t="str">
        <f>VLOOKUP($A406,Raw!$B$2:$DG$512,MATCH(NDPMS!F$1,Raw!$B$1:$DG$1,0),0)</f>
        <v>0</v>
      </c>
      <c r="G406" s="52" t="e">
        <f t="shared" si="116"/>
        <v>#DIV/0!</v>
      </c>
      <c r="H406" s="51" t="str">
        <f>VLOOKUP($A406,Raw!$B$2:$DG$512,MATCH(NDPMS!H$1,Raw!$B$1:$DG$1,0),0)</f>
        <v>0</v>
      </c>
      <c r="I406" s="52" t="e">
        <f t="shared" si="117"/>
        <v>#DIV/0!</v>
      </c>
      <c r="J406" s="51" t="str">
        <f>VLOOKUP($A406,Raw!$B$2:$DG$512,MATCH(NDPMS!J$1,Raw!$B$1:$DG$1,0),0)</f>
        <v>0</v>
      </c>
      <c r="K406" s="52" t="e">
        <f t="shared" si="118"/>
        <v>#DIV/0!</v>
      </c>
      <c r="L406" s="51" t="str">
        <f>VLOOKUP($A406,Raw!$B$2:$DG$512,MATCH(NDPMS!L$1,Raw!$B$1:$DG$1,0),0)</f>
        <v>0</v>
      </c>
      <c r="M406" s="52" t="e">
        <f t="shared" si="119"/>
        <v>#DIV/0!</v>
      </c>
      <c r="N406" s="51" t="str">
        <f>VLOOKUP($A406,Raw!$B$2:$DG$512,MATCH(NDPMS!N$1,Raw!$B$1:$DG$1,0),0)</f>
        <v>0</v>
      </c>
      <c r="O406" s="13"/>
      <c r="P406" s="48" t="str">
        <f>VLOOKUP($A406,Raw!$B$2:$DG$512,MATCH(NDPMS!P$1,Raw!$B$1:$DG$1,0),0)</f>
        <v>0</v>
      </c>
      <c r="Q406" s="49" t="e">
        <f t="shared" si="120"/>
        <v>#DIV/0!</v>
      </c>
      <c r="R406" s="48" t="str">
        <f>VLOOKUP($A406,Raw!$B$2:$DG$512,MATCH(NDPMS!R$1,Raw!$B$1:$DG$1,0),0)</f>
        <v>0</v>
      </c>
      <c r="S406" s="49" t="e">
        <f t="shared" si="121"/>
        <v>#DIV/0!</v>
      </c>
      <c r="T406" s="48" t="str">
        <f>VLOOKUP($A406,Raw!$B$2:$DG$512,MATCH(NDPMS!T$1,Raw!$B$1:$DG$1,0),0)</f>
        <v>0</v>
      </c>
      <c r="U406" s="49" t="e">
        <f t="shared" si="122"/>
        <v>#DIV/0!</v>
      </c>
      <c r="V406" s="48" t="str">
        <f>VLOOKUP($A406,Raw!$B$2:$DG$512,MATCH(NDPMS!V$1,Raw!$B$1:$DG$1,0),0)</f>
        <v>0</v>
      </c>
      <c r="W406" s="50" t="e">
        <f t="shared" si="123"/>
        <v>#DIV/0!</v>
      </c>
      <c r="X406" s="48" t="str">
        <f>VLOOKUP($A406,Raw!$B$2:$DG$512,MATCH(NDPMS!X$1,Raw!$B$1:$DG$1,0),0)</f>
        <v>0</v>
      </c>
      <c r="Y406" s="49" t="e">
        <f t="shared" si="124"/>
        <v>#DIV/0!</v>
      </c>
      <c r="Z406" s="48" t="str">
        <f>VLOOKUP($A406,Raw!$B$2:$DG$512,MATCH(NDPMS!Z$1,Raw!$B$1:$DG$1,0),0)</f>
        <v>0</v>
      </c>
      <c r="AA406" s="49" t="e">
        <f t="shared" si="125"/>
        <v>#DIV/0!</v>
      </c>
      <c r="AB406" s="48" t="str">
        <f>VLOOKUP($A406,Raw!$B$2:$DG$512,MATCH(NDPMS!AB$1,Raw!$B$1:$DG$1,0),0)</f>
        <v>0</v>
      </c>
      <c r="AC406" s="13"/>
      <c r="AD406" s="47" t="e">
        <f t="shared" si="126"/>
        <v>#DIV/0!</v>
      </c>
      <c r="AE406" s="47" t="e">
        <f t="shared" si="127"/>
        <v>#DIV/0!</v>
      </c>
      <c r="AF406" s="47" t="e">
        <f t="shared" si="128"/>
        <v>#DIV/0!</v>
      </c>
      <c r="AG406" s="47" t="e">
        <f t="shared" si="129"/>
        <v>#DIV/0!</v>
      </c>
      <c r="AH406" s="47" t="e">
        <f t="shared" si="130"/>
        <v>#DIV/0!</v>
      </c>
      <c r="AI406" s="47" t="e">
        <f t="shared" si="131"/>
        <v>#DIV/0!</v>
      </c>
      <c r="AJ406" s="47" t="e">
        <f t="shared" si="132"/>
        <v>#DIV/0!</v>
      </c>
    </row>
    <row r="407" spans="1:36" x14ac:dyDescent="0.3">
      <c r="A407" s="13" t="s">
        <v>6708</v>
      </c>
      <c r="B407" s="51" t="str">
        <f>VLOOKUP($A407,Raw!$B$2:$DG$512,MATCH(NDPMS!B$1,Raw!$B$1:$DG$1,0),0)</f>
        <v>0</v>
      </c>
      <c r="C407" s="52" t="e">
        <f t="shared" si="114"/>
        <v>#DIV/0!</v>
      </c>
      <c r="D407" s="51" t="str">
        <f>VLOOKUP($A407,Raw!$B$2:$DG$512,MATCH(NDPMS!D$1,Raw!$B$1:$DG$1,0),0)</f>
        <v>0</v>
      </c>
      <c r="E407" s="52" t="e">
        <f t="shared" si="115"/>
        <v>#DIV/0!</v>
      </c>
      <c r="F407" s="51" t="str">
        <f>VLOOKUP($A407,Raw!$B$2:$DG$512,MATCH(NDPMS!F$1,Raw!$B$1:$DG$1,0),0)</f>
        <v>0</v>
      </c>
      <c r="G407" s="52" t="e">
        <f t="shared" si="116"/>
        <v>#DIV/0!</v>
      </c>
      <c r="H407" s="51" t="str">
        <f>VLOOKUP($A407,Raw!$B$2:$DG$512,MATCH(NDPMS!H$1,Raw!$B$1:$DG$1,0),0)</f>
        <v>0</v>
      </c>
      <c r="I407" s="52" t="e">
        <f t="shared" si="117"/>
        <v>#DIV/0!</v>
      </c>
      <c r="J407" s="51" t="str">
        <f>VLOOKUP($A407,Raw!$B$2:$DG$512,MATCH(NDPMS!J$1,Raw!$B$1:$DG$1,0),0)</f>
        <v>0</v>
      </c>
      <c r="K407" s="52" t="e">
        <f t="shared" si="118"/>
        <v>#DIV/0!</v>
      </c>
      <c r="L407" s="51" t="str">
        <f>VLOOKUP($A407,Raw!$B$2:$DG$512,MATCH(NDPMS!L$1,Raw!$B$1:$DG$1,0),0)</f>
        <v>0</v>
      </c>
      <c r="M407" s="52" t="e">
        <f t="shared" si="119"/>
        <v>#DIV/0!</v>
      </c>
      <c r="N407" s="51" t="str">
        <f>VLOOKUP($A407,Raw!$B$2:$DG$512,MATCH(NDPMS!N$1,Raw!$B$1:$DG$1,0),0)</f>
        <v>0</v>
      </c>
      <c r="O407" s="13"/>
      <c r="P407" s="48" t="str">
        <f>VLOOKUP($A407,Raw!$B$2:$DG$512,MATCH(NDPMS!P$1,Raw!$B$1:$DG$1,0),0)</f>
        <v>0</v>
      </c>
      <c r="Q407" s="49" t="e">
        <f t="shared" si="120"/>
        <v>#DIV/0!</v>
      </c>
      <c r="R407" s="48" t="str">
        <f>VLOOKUP($A407,Raw!$B$2:$DG$512,MATCH(NDPMS!R$1,Raw!$B$1:$DG$1,0),0)</f>
        <v>0</v>
      </c>
      <c r="S407" s="49" t="e">
        <f t="shared" si="121"/>
        <v>#DIV/0!</v>
      </c>
      <c r="T407" s="48" t="str">
        <f>VLOOKUP($A407,Raw!$B$2:$DG$512,MATCH(NDPMS!T$1,Raw!$B$1:$DG$1,0),0)</f>
        <v>0</v>
      </c>
      <c r="U407" s="49" t="e">
        <f t="shared" si="122"/>
        <v>#DIV/0!</v>
      </c>
      <c r="V407" s="48" t="str">
        <f>VLOOKUP($A407,Raw!$B$2:$DG$512,MATCH(NDPMS!V$1,Raw!$B$1:$DG$1,0),0)</f>
        <v>0</v>
      </c>
      <c r="W407" s="50" t="e">
        <f t="shared" si="123"/>
        <v>#DIV/0!</v>
      </c>
      <c r="X407" s="48" t="str">
        <f>VLOOKUP($A407,Raw!$B$2:$DG$512,MATCH(NDPMS!X$1,Raw!$B$1:$DG$1,0),0)</f>
        <v>0</v>
      </c>
      <c r="Y407" s="49" t="e">
        <f t="shared" si="124"/>
        <v>#DIV/0!</v>
      </c>
      <c r="Z407" s="48" t="str">
        <f>VLOOKUP($A407,Raw!$B$2:$DG$512,MATCH(NDPMS!Z$1,Raw!$B$1:$DG$1,0),0)</f>
        <v>0</v>
      </c>
      <c r="AA407" s="49" t="e">
        <f t="shared" si="125"/>
        <v>#DIV/0!</v>
      </c>
      <c r="AB407" s="48" t="str">
        <f>VLOOKUP($A407,Raw!$B$2:$DG$512,MATCH(NDPMS!AB$1,Raw!$B$1:$DG$1,0),0)</f>
        <v>0</v>
      </c>
      <c r="AC407" s="13"/>
      <c r="AD407" s="47" t="e">
        <f t="shared" si="126"/>
        <v>#DIV/0!</v>
      </c>
      <c r="AE407" s="47" t="e">
        <f t="shared" si="127"/>
        <v>#DIV/0!</v>
      </c>
      <c r="AF407" s="47" t="e">
        <f t="shared" si="128"/>
        <v>#DIV/0!</v>
      </c>
      <c r="AG407" s="47" t="e">
        <f t="shared" si="129"/>
        <v>#DIV/0!</v>
      </c>
      <c r="AH407" s="47" t="e">
        <f t="shared" si="130"/>
        <v>#DIV/0!</v>
      </c>
      <c r="AI407" s="47" t="e">
        <f t="shared" si="131"/>
        <v>#DIV/0!</v>
      </c>
      <c r="AJ407" s="47" t="e">
        <f t="shared" si="132"/>
        <v>#DIV/0!</v>
      </c>
    </row>
    <row r="408" spans="1:36" x14ac:dyDescent="0.3">
      <c r="A408" s="13" t="s">
        <v>6728</v>
      </c>
      <c r="B408" s="51" t="str">
        <f>VLOOKUP($A408,Raw!$B$2:$DG$512,MATCH(NDPMS!B$1,Raw!$B$1:$DG$1,0),0)</f>
        <v>0</v>
      </c>
      <c r="C408" s="52" t="e">
        <f t="shared" si="114"/>
        <v>#DIV/0!</v>
      </c>
      <c r="D408" s="51" t="str">
        <f>VLOOKUP($A408,Raw!$B$2:$DG$512,MATCH(NDPMS!D$1,Raw!$B$1:$DG$1,0),0)</f>
        <v>0</v>
      </c>
      <c r="E408" s="52" t="e">
        <f t="shared" si="115"/>
        <v>#DIV/0!</v>
      </c>
      <c r="F408" s="51" t="str">
        <f>VLOOKUP($A408,Raw!$B$2:$DG$512,MATCH(NDPMS!F$1,Raw!$B$1:$DG$1,0),0)</f>
        <v>0</v>
      </c>
      <c r="G408" s="52" t="e">
        <f t="shared" si="116"/>
        <v>#DIV/0!</v>
      </c>
      <c r="H408" s="51" t="str">
        <f>VLOOKUP($A408,Raw!$B$2:$DG$512,MATCH(NDPMS!H$1,Raw!$B$1:$DG$1,0),0)</f>
        <v>0</v>
      </c>
      <c r="I408" s="52" t="e">
        <f t="shared" si="117"/>
        <v>#DIV/0!</v>
      </c>
      <c r="J408" s="51" t="str">
        <f>VLOOKUP($A408,Raw!$B$2:$DG$512,MATCH(NDPMS!J$1,Raw!$B$1:$DG$1,0),0)</f>
        <v>0</v>
      </c>
      <c r="K408" s="52" t="e">
        <f t="shared" si="118"/>
        <v>#DIV/0!</v>
      </c>
      <c r="L408" s="51" t="str">
        <f>VLOOKUP($A408,Raw!$B$2:$DG$512,MATCH(NDPMS!L$1,Raw!$B$1:$DG$1,0),0)</f>
        <v>0</v>
      </c>
      <c r="M408" s="52" t="e">
        <f t="shared" si="119"/>
        <v>#DIV/0!</v>
      </c>
      <c r="N408" s="51" t="str">
        <f>VLOOKUP($A408,Raw!$B$2:$DG$512,MATCH(NDPMS!N$1,Raw!$B$1:$DG$1,0),0)</f>
        <v>0</v>
      </c>
      <c r="O408" s="13"/>
      <c r="P408" s="48" t="str">
        <f>VLOOKUP($A408,Raw!$B$2:$DG$512,MATCH(NDPMS!P$1,Raw!$B$1:$DG$1,0),0)</f>
        <v>0</v>
      </c>
      <c r="Q408" s="49" t="e">
        <f t="shared" si="120"/>
        <v>#DIV/0!</v>
      </c>
      <c r="R408" s="48" t="str">
        <f>VLOOKUP($A408,Raw!$B$2:$DG$512,MATCH(NDPMS!R$1,Raw!$B$1:$DG$1,0),0)</f>
        <v>0</v>
      </c>
      <c r="S408" s="49" t="e">
        <f t="shared" si="121"/>
        <v>#DIV/0!</v>
      </c>
      <c r="T408" s="48" t="str">
        <f>VLOOKUP($A408,Raw!$B$2:$DG$512,MATCH(NDPMS!T$1,Raw!$B$1:$DG$1,0),0)</f>
        <v>0</v>
      </c>
      <c r="U408" s="49" t="e">
        <f t="shared" si="122"/>
        <v>#DIV/0!</v>
      </c>
      <c r="V408" s="48" t="str">
        <f>VLOOKUP($A408,Raw!$B$2:$DG$512,MATCH(NDPMS!V$1,Raw!$B$1:$DG$1,0),0)</f>
        <v>0</v>
      </c>
      <c r="W408" s="50" t="e">
        <f t="shared" si="123"/>
        <v>#DIV/0!</v>
      </c>
      <c r="X408" s="48" t="str">
        <f>VLOOKUP($A408,Raw!$B$2:$DG$512,MATCH(NDPMS!X$1,Raw!$B$1:$DG$1,0),0)</f>
        <v>0</v>
      </c>
      <c r="Y408" s="49" t="e">
        <f t="shared" si="124"/>
        <v>#DIV/0!</v>
      </c>
      <c r="Z408" s="48" t="str">
        <f>VLOOKUP($A408,Raw!$B$2:$DG$512,MATCH(NDPMS!Z$1,Raw!$B$1:$DG$1,0),0)</f>
        <v>0</v>
      </c>
      <c r="AA408" s="49" t="e">
        <f t="shared" si="125"/>
        <v>#DIV/0!</v>
      </c>
      <c r="AB408" s="48" t="str">
        <f>VLOOKUP($A408,Raw!$B$2:$DG$512,MATCH(NDPMS!AB$1,Raw!$B$1:$DG$1,0),0)</f>
        <v>0</v>
      </c>
      <c r="AC408" s="13"/>
      <c r="AD408" s="47" t="e">
        <f t="shared" si="126"/>
        <v>#DIV/0!</v>
      </c>
      <c r="AE408" s="47" t="e">
        <f t="shared" si="127"/>
        <v>#DIV/0!</v>
      </c>
      <c r="AF408" s="47" t="e">
        <f t="shared" si="128"/>
        <v>#DIV/0!</v>
      </c>
      <c r="AG408" s="47" t="e">
        <f t="shared" si="129"/>
        <v>#DIV/0!</v>
      </c>
      <c r="AH408" s="47" t="e">
        <f t="shared" si="130"/>
        <v>#DIV/0!</v>
      </c>
      <c r="AI408" s="47" t="e">
        <f t="shared" si="131"/>
        <v>#DIV/0!</v>
      </c>
      <c r="AJ408" s="47" t="e">
        <f t="shared" si="132"/>
        <v>#DIV/0!</v>
      </c>
    </row>
    <row r="409" spans="1:36" x14ac:dyDescent="0.3">
      <c r="A409" s="13" t="s">
        <v>6745</v>
      </c>
      <c r="B409" s="51" t="str">
        <f>VLOOKUP($A409,Raw!$B$2:$DG$512,MATCH(NDPMS!B$1,Raw!$B$1:$DG$1,0),0)</f>
        <v>0</v>
      </c>
      <c r="C409" s="52" t="e">
        <f t="shared" si="114"/>
        <v>#DIV/0!</v>
      </c>
      <c r="D409" s="51" t="str">
        <f>VLOOKUP($A409,Raw!$B$2:$DG$512,MATCH(NDPMS!D$1,Raw!$B$1:$DG$1,0),0)</f>
        <v>0</v>
      </c>
      <c r="E409" s="52" t="e">
        <f t="shared" si="115"/>
        <v>#DIV/0!</v>
      </c>
      <c r="F409" s="51" t="str">
        <f>VLOOKUP($A409,Raw!$B$2:$DG$512,MATCH(NDPMS!F$1,Raw!$B$1:$DG$1,0),0)</f>
        <v>0</v>
      </c>
      <c r="G409" s="52" t="e">
        <f t="shared" si="116"/>
        <v>#DIV/0!</v>
      </c>
      <c r="H409" s="51" t="str">
        <f>VLOOKUP($A409,Raw!$B$2:$DG$512,MATCH(NDPMS!H$1,Raw!$B$1:$DG$1,0),0)</f>
        <v>0</v>
      </c>
      <c r="I409" s="52" t="e">
        <f t="shared" si="117"/>
        <v>#DIV/0!</v>
      </c>
      <c r="J409" s="51" t="str">
        <f>VLOOKUP($A409,Raw!$B$2:$DG$512,MATCH(NDPMS!J$1,Raw!$B$1:$DG$1,0),0)</f>
        <v>0</v>
      </c>
      <c r="K409" s="52" t="e">
        <f t="shared" si="118"/>
        <v>#DIV/0!</v>
      </c>
      <c r="L409" s="51" t="str">
        <f>VLOOKUP($A409,Raw!$B$2:$DG$512,MATCH(NDPMS!L$1,Raw!$B$1:$DG$1,0),0)</f>
        <v>0</v>
      </c>
      <c r="M409" s="52" t="e">
        <f t="shared" si="119"/>
        <v>#DIV/0!</v>
      </c>
      <c r="N409" s="51" t="str">
        <f>VLOOKUP($A409,Raw!$B$2:$DG$512,MATCH(NDPMS!N$1,Raw!$B$1:$DG$1,0),0)</f>
        <v>0</v>
      </c>
      <c r="O409" s="13"/>
      <c r="P409" s="48" t="str">
        <f>VLOOKUP($A409,Raw!$B$2:$DG$512,MATCH(NDPMS!P$1,Raw!$B$1:$DG$1,0),0)</f>
        <v>0</v>
      </c>
      <c r="Q409" s="49" t="e">
        <f t="shared" si="120"/>
        <v>#DIV/0!</v>
      </c>
      <c r="R409" s="48" t="str">
        <f>VLOOKUP($A409,Raw!$B$2:$DG$512,MATCH(NDPMS!R$1,Raw!$B$1:$DG$1,0),0)</f>
        <v>0</v>
      </c>
      <c r="S409" s="49" t="e">
        <f t="shared" si="121"/>
        <v>#DIV/0!</v>
      </c>
      <c r="T409" s="48" t="str">
        <f>VLOOKUP($A409,Raw!$B$2:$DG$512,MATCH(NDPMS!T$1,Raw!$B$1:$DG$1,0),0)</f>
        <v>0</v>
      </c>
      <c r="U409" s="49" t="e">
        <f t="shared" si="122"/>
        <v>#DIV/0!</v>
      </c>
      <c r="V409" s="48" t="str">
        <f>VLOOKUP($A409,Raw!$B$2:$DG$512,MATCH(NDPMS!V$1,Raw!$B$1:$DG$1,0),0)</f>
        <v>0</v>
      </c>
      <c r="W409" s="50" t="e">
        <f t="shared" si="123"/>
        <v>#DIV/0!</v>
      </c>
      <c r="X409" s="48" t="str">
        <f>VLOOKUP($A409,Raw!$B$2:$DG$512,MATCH(NDPMS!X$1,Raw!$B$1:$DG$1,0),0)</f>
        <v>0</v>
      </c>
      <c r="Y409" s="49" t="e">
        <f t="shared" si="124"/>
        <v>#DIV/0!</v>
      </c>
      <c r="Z409" s="48" t="str">
        <f>VLOOKUP($A409,Raw!$B$2:$DG$512,MATCH(NDPMS!Z$1,Raw!$B$1:$DG$1,0),0)</f>
        <v>0</v>
      </c>
      <c r="AA409" s="49" t="e">
        <f t="shared" si="125"/>
        <v>#DIV/0!</v>
      </c>
      <c r="AB409" s="48" t="str">
        <f>VLOOKUP($A409,Raw!$B$2:$DG$512,MATCH(NDPMS!AB$1,Raw!$B$1:$DG$1,0),0)</f>
        <v>0</v>
      </c>
      <c r="AC409" s="13"/>
      <c r="AD409" s="47" t="e">
        <f t="shared" si="126"/>
        <v>#DIV/0!</v>
      </c>
      <c r="AE409" s="47" t="e">
        <f t="shared" si="127"/>
        <v>#DIV/0!</v>
      </c>
      <c r="AF409" s="47" t="e">
        <f t="shared" si="128"/>
        <v>#DIV/0!</v>
      </c>
      <c r="AG409" s="47" t="e">
        <f t="shared" si="129"/>
        <v>#DIV/0!</v>
      </c>
      <c r="AH409" s="47" t="e">
        <f t="shared" si="130"/>
        <v>#DIV/0!</v>
      </c>
      <c r="AI409" s="47" t="e">
        <f t="shared" si="131"/>
        <v>#DIV/0!</v>
      </c>
      <c r="AJ409" s="47" t="e">
        <f t="shared" si="132"/>
        <v>#DIV/0!</v>
      </c>
    </row>
    <row r="410" spans="1:36" x14ac:dyDescent="0.3">
      <c r="A410" s="13" t="s">
        <v>6760</v>
      </c>
      <c r="B410" s="51" t="str">
        <f>VLOOKUP($A410,Raw!$B$2:$DG$512,MATCH(NDPMS!B$1,Raw!$B$1:$DG$1,0),0)</f>
        <v>0</v>
      </c>
      <c r="C410" s="52" t="e">
        <f t="shared" si="114"/>
        <v>#DIV/0!</v>
      </c>
      <c r="D410" s="51" t="str">
        <f>VLOOKUP($A410,Raw!$B$2:$DG$512,MATCH(NDPMS!D$1,Raw!$B$1:$DG$1,0),0)</f>
        <v>0</v>
      </c>
      <c r="E410" s="52" t="e">
        <f t="shared" si="115"/>
        <v>#DIV/0!</v>
      </c>
      <c r="F410" s="51" t="str">
        <f>VLOOKUP($A410,Raw!$B$2:$DG$512,MATCH(NDPMS!F$1,Raw!$B$1:$DG$1,0),0)</f>
        <v>0</v>
      </c>
      <c r="G410" s="52" t="e">
        <f t="shared" si="116"/>
        <v>#DIV/0!</v>
      </c>
      <c r="H410" s="51" t="str">
        <f>VLOOKUP($A410,Raw!$B$2:$DG$512,MATCH(NDPMS!H$1,Raw!$B$1:$DG$1,0),0)</f>
        <v>0</v>
      </c>
      <c r="I410" s="52" t="e">
        <f t="shared" si="117"/>
        <v>#DIV/0!</v>
      </c>
      <c r="J410" s="51" t="str">
        <f>VLOOKUP($A410,Raw!$B$2:$DG$512,MATCH(NDPMS!J$1,Raw!$B$1:$DG$1,0),0)</f>
        <v>0</v>
      </c>
      <c r="K410" s="52" t="e">
        <f t="shared" si="118"/>
        <v>#DIV/0!</v>
      </c>
      <c r="L410" s="51" t="str">
        <f>VLOOKUP($A410,Raw!$B$2:$DG$512,MATCH(NDPMS!L$1,Raw!$B$1:$DG$1,0),0)</f>
        <v>0</v>
      </c>
      <c r="M410" s="52" t="e">
        <f t="shared" si="119"/>
        <v>#DIV/0!</v>
      </c>
      <c r="N410" s="51" t="str">
        <f>VLOOKUP($A410,Raw!$B$2:$DG$512,MATCH(NDPMS!N$1,Raw!$B$1:$DG$1,0),0)</f>
        <v>0</v>
      </c>
      <c r="O410" s="13"/>
      <c r="P410" s="48" t="str">
        <f>VLOOKUP($A410,Raw!$B$2:$DG$512,MATCH(NDPMS!P$1,Raw!$B$1:$DG$1,0),0)</f>
        <v>0</v>
      </c>
      <c r="Q410" s="49" t="e">
        <f t="shared" si="120"/>
        <v>#DIV/0!</v>
      </c>
      <c r="R410" s="48" t="str">
        <f>VLOOKUP($A410,Raw!$B$2:$DG$512,MATCH(NDPMS!R$1,Raw!$B$1:$DG$1,0),0)</f>
        <v>0</v>
      </c>
      <c r="S410" s="49" t="e">
        <f t="shared" si="121"/>
        <v>#DIV/0!</v>
      </c>
      <c r="T410" s="48" t="str">
        <f>VLOOKUP($A410,Raw!$B$2:$DG$512,MATCH(NDPMS!T$1,Raw!$B$1:$DG$1,0),0)</f>
        <v>0</v>
      </c>
      <c r="U410" s="49" t="e">
        <f t="shared" si="122"/>
        <v>#DIV/0!</v>
      </c>
      <c r="V410" s="48" t="str">
        <f>VLOOKUP($A410,Raw!$B$2:$DG$512,MATCH(NDPMS!V$1,Raw!$B$1:$DG$1,0),0)</f>
        <v>0</v>
      </c>
      <c r="W410" s="50" t="e">
        <f t="shared" si="123"/>
        <v>#DIV/0!</v>
      </c>
      <c r="X410" s="48" t="str">
        <f>VLOOKUP($A410,Raw!$B$2:$DG$512,MATCH(NDPMS!X$1,Raw!$B$1:$DG$1,0),0)</f>
        <v>0</v>
      </c>
      <c r="Y410" s="49" t="e">
        <f t="shared" si="124"/>
        <v>#DIV/0!</v>
      </c>
      <c r="Z410" s="48" t="str">
        <f>VLOOKUP($A410,Raw!$B$2:$DG$512,MATCH(NDPMS!Z$1,Raw!$B$1:$DG$1,0),0)</f>
        <v>0</v>
      </c>
      <c r="AA410" s="49" t="e">
        <f t="shared" si="125"/>
        <v>#DIV/0!</v>
      </c>
      <c r="AB410" s="48" t="str">
        <f>VLOOKUP($A410,Raw!$B$2:$DG$512,MATCH(NDPMS!AB$1,Raw!$B$1:$DG$1,0),0)</f>
        <v>0</v>
      </c>
      <c r="AC410" s="13"/>
      <c r="AD410" s="47" t="e">
        <f t="shared" si="126"/>
        <v>#DIV/0!</v>
      </c>
      <c r="AE410" s="47" t="e">
        <f t="shared" si="127"/>
        <v>#DIV/0!</v>
      </c>
      <c r="AF410" s="47" t="e">
        <f t="shared" si="128"/>
        <v>#DIV/0!</v>
      </c>
      <c r="AG410" s="47" t="e">
        <f t="shared" si="129"/>
        <v>#DIV/0!</v>
      </c>
      <c r="AH410" s="47" t="e">
        <f t="shared" si="130"/>
        <v>#DIV/0!</v>
      </c>
      <c r="AI410" s="47" t="e">
        <f t="shared" si="131"/>
        <v>#DIV/0!</v>
      </c>
      <c r="AJ410" s="47" t="e">
        <f t="shared" si="132"/>
        <v>#DIV/0!</v>
      </c>
    </row>
    <row r="411" spans="1:36" x14ac:dyDescent="0.3">
      <c r="A411" s="13" t="s">
        <v>6770</v>
      </c>
      <c r="B411" s="51" t="str">
        <f>VLOOKUP($A411,Raw!$B$2:$DG$512,MATCH(NDPMS!B$1,Raw!$B$1:$DG$1,0),0)</f>
        <v>0</v>
      </c>
      <c r="C411" s="52" t="e">
        <f t="shared" si="114"/>
        <v>#DIV/0!</v>
      </c>
      <c r="D411" s="51" t="str">
        <f>VLOOKUP($A411,Raw!$B$2:$DG$512,MATCH(NDPMS!D$1,Raw!$B$1:$DG$1,0),0)</f>
        <v>0</v>
      </c>
      <c r="E411" s="52" t="e">
        <f t="shared" si="115"/>
        <v>#DIV/0!</v>
      </c>
      <c r="F411" s="51" t="str">
        <f>VLOOKUP($A411,Raw!$B$2:$DG$512,MATCH(NDPMS!F$1,Raw!$B$1:$DG$1,0),0)</f>
        <v>0</v>
      </c>
      <c r="G411" s="52" t="e">
        <f t="shared" si="116"/>
        <v>#DIV/0!</v>
      </c>
      <c r="H411" s="51" t="str">
        <f>VLOOKUP($A411,Raw!$B$2:$DG$512,MATCH(NDPMS!H$1,Raw!$B$1:$DG$1,0),0)</f>
        <v>0</v>
      </c>
      <c r="I411" s="52" t="e">
        <f t="shared" si="117"/>
        <v>#DIV/0!</v>
      </c>
      <c r="J411" s="51" t="str">
        <f>VLOOKUP($A411,Raw!$B$2:$DG$512,MATCH(NDPMS!J$1,Raw!$B$1:$DG$1,0),0)</f>
        <v>0</v>
      </c>
      <c r="K411" s="52" t="e">
        <f t="shared" si="118"/>
        <v>#DIV/0!</v>
      </c>
      <c r="L411" s="51" t="str">
        <f>VLOOKUP($A411,Raw!$B$2:$DG$512,MATCH(NDPMS!L$1,Raw!$B$1:$DG$1,0),0)</f>
        <v>0</v>
      </c>
      <c r="M411" s="52" t="e">
        <f t="shared" si="119"/>
        <v>#DIV/0!</v>
      </c>
      <c r="N411" s="51" t="str">
        <f>VLOOKUP($A411,Raw!$B$2:$DG$512,MATCH(NDPMS!N$1,Raw!$B$1:$DG$1,0),0)</f>
        <v>0</v>
      </c>
      <c r="O411" s="13"/>
      <c r="P411" s="48" t="str">
        <f>VLOOKUP($A411,Raw!$B$2:$DG$512,MATCH(NDPMS!P$1,Raw!$B$1:$DG$1,0),0)</f>
        <v>0</v>
      </c>
      <c r="Q411" s="49" t="e">
        <f t="shared" si="120"/>
        <v>#DIV/0!</v>
      </c>
      <c r="R411" s="48" t="str">
        <f>VLOOKUP($A411,Raw!$B$2:$DG$512,MATCH(NDPMS!R$1,Raw!$B$1:$DG$1,0),0)</f>
        <v>0</v>
      </c>
      <c r="S411" s="49" t="e">
        <f t="shared" si="121"/>
        <v>#DIV/0!</v>
      </c>
      <c r="T411" s="48" t="str">
        <f>VLOOKUP($A411,Raw!$B$2:$DG$512,MATCH(NDPMS!T$1,Raw!$B$1:$DG$1,0),0)</f>
        <v>0</v>
      </c>
      <c r="U411" s="49" t="e">
        <f t="shared" si="122"/>
        <v>#DIV/0!</v>
      </c>
      <c r="V411" s="48" t="str">
        <f>VLOOKUP($A411,Raw!$B$2:$DG$512,MATCH(NDPMS!V$1,Raw!$B$1:$DG$1,0),0)</f>
        <v>0</v>
      </c>
      <c r="W411" s="50" t="e">
        <f t="shared" si="123"/>
        <v>#DIV/0!</v>
      </c>
      <c r="X411" s="48" t="str">
        <f>VLOOKUP($A411,Raw!$B$2:$DG$512,MATCH(NDPMS!X$1,Raw!$B$1:$DG$1,0),0)</f>
        <v>0</v>
      </c>
      <c r="Y411" s="49" t="e">
        <f t="shared" si="124"/>
        <v>#DIV/0!</v>
      </c>
      <c r="Z411" s="48" t="str">
        <f>VLOOKUP($A411,Raw!$B$2:$DG$512,MATCH(NDPMS!Z$1,Raw!$B$1:$DG$1,0),0)</f>
        <v>0</v>
      </c>
      <c r="AA411" s="49" t="e">
        <f t="shared" si="125"/>
        <v>#DIV/0!</v>
      </c>
      <c r="AB411" s="48" t="str">
        <f>VLOOKUP($A411,Raw!$B$2:$DG$512,MATCH(NDPMS!AB$1,Raw!$B$1:$DG$1,0),0)</f>
        <v>0</v>
      </c>
      <c r="AC411" s="13"/>
      <c r="AD411" s="47" t="e">
        <f t="shared" si="126"/>
        <v>#DIV/0!</v>
      </c>
      <c r="AE411" s="47" t="e">
        <f t="shared" si="127"/>
        <v>#DIV/0!</v>
      </c>
      <c r="AF411" s="47" t="e">
        <f t="shared" si="128"/>
        <v>#DIV/0!</v>
      </c>
      <c r="AG411" s="47" t="e">
        <f t="shared" si="129"/>
        <v>#DIV/0!</v>
      </c>
      <c r="AH411" s="47" t="e">
        <f t="shared" si="130"/>
        <v>#DIV/0!</v>
      </c>
      <c r="AI411" s="47" t="e">
        <f t="shared" si="131"/>
        <v>#DIV/0!</v>
      </c>
      <c r="AJ411" s="47" t="e">
        <f t="shared" si="132"/>
        <v>#DIV/0!</v>
      </c>
    </row>
    <row r="412" spans="1:36" x14ac:dyDescent="0.3">
      <c r="A412" s="13" t="s">
        <v>6783</v>
      </c>
      <c r="B412" s="51" t="str">
        <f>VLOOKUP($A412,Raw!$B$2:$DG$512,MATCH(NDPMS!B$1,Raw!$B$1:$DG$1,0),0)</f>
        <v>0</v>
      </c>
      <c r="C412" s="52" t="e">
        <f t="shared" si="114"/>
        <v>#DIV/0!</v>
      </c>
      <c r="D412" s="51" t="str">
        <f>VLOOKUP($A412,Raw!$B$2:$DG$512,MATCH(NDPMS!D$1,Raw!$B$1:$DG$1,0),0)</f>
        <v>0</v>
      </c>
      <c r="E412" s="52" t="e">
        <f t="shared" si="115"/>
        <v>#DIV/0!</v>
      </c>
      <c r="F412" s="51" t="str">
        <f>VLOOKUP($A412,Raw!$B$2:$DG$512,MATCH(NDPMS!F$1,Raw!$B$1:$DG$1,0),0)</f>
        <v>0</v>
      </c>
      <c r="G412" s="52" t="e">
        <f t="shared" si="116"/>
        <v>#DIV/0!</v>
      </c>
      <c r="H412" s="51" t="str">
        <f>VLOOKUP($A412,Raw!$B$2:$DG$512,MATCH(NDPMS!H$1,Raw!$B$1:$DG$1,0),0)</f>
        <v>0</v>
      </c>
      <c r="I412" s="52" t="e">
        <f t="shared" si="117"/>
        <v>#DIV/0!</v>
      </c>
      <c r="J412" s="51" t="str">
        <f>VLOOKUP($A412,Raw!$B$2:$DG$512,MATCH(NDPMS!J$1,Raw!$B$1:$DG$1,0),0)</f>
        <v>0</v>
      </c>
      <c r="K412" s="52" t="e">
        <f t="shared" si="118"/>
        <v>#DIV/0!</v>
      </c>
      <c r="L412" s="51" t="str">
        <f>VLOOKUP($A412,Raw!$B$2:$DG$512,MATCH(NDPMS!L$1,Raw!$B$1:$DG$1,0),0)</f>
        <v>0</v>
      </c>
      <c r="M412" s="52" t="e">
        <f t="shared" si="119"/>
        <v>#DIV/0!</v>
      </c>
      <c r="N412" s="51" t="str">
        <f>VLOOKUP($A412,Raw!$B$2:$DG$512,MATCH(NDPMS!N$1,Raw!$B$1:$DG$1,0),0)</f>
        <v>0</v>
      </c>
      <c r="O412" s="13"/>
      <c r="P412" s="48" t="str">
        <f>VLOOKUP($A412,Raw!$B$2:$DG$512,MATCH(NDPMS!P$1,Raw!$B$1:$DG$1,0),0)</f>
        <v>0</v>
      </c>
      <c r="Q412" s="49" t="e">
        <f t="shared" si="120"/>
        <v>#DIV/0!</v>
      </c>
      <c r="R412" s="48" t="str">
        <f>VLOOKUP($A412,Raw!$B$2:$DG$512,MATCH(NDPMS!R$1,Raw!$B$1:$DG$1,0),0)</f>
        <v>0</v>
      </c>
      <c r="S412" s="49" t="e">
        <f t="shared" si="121"/>
        <v>#DIV/0!</v>
      </c>
      <c r="T412" s="48" t="str">
        <f>VLOOKUP($A412,Raw!$B$2:$DG$512,MATCH(NDPMS!T$1,Raw!$B$1:$DG$1,0),0)</f>
        <v>0</v>
      </c>
      <c r="U412" s="49" t="e">
        <f t="shared" si="122"/>
        <v>#DIV/0!</v>
      </c>
      <c r="V412" s="48" t="str">
        <f>VLOOKUP($A412,Raw!$B$2:$DG$512,MATCH(NDPMS!V$1,Raw!$B$1:$DG$1,0),0)</f>
        <v>0</v>
      </c>
      <c r="W412" s="50" t="e">
        <f t="shared" si="123"/>
        <v>#DIV/0!</v>
      </c>
      <c r="X412" s="48" t="str">
        <f>VLOOKUP($A412,Raw!$B$2:$DG$512,MATCH(NDPMS!X$1,Raw!$B$1:$DG$1,0),0)</f>
        <v>0</v>
      </c>
      <c r="Y412" s="49" t="e">
        <f t="shared" si="124"/>
        <v>#DIV/0!</v>
      </c>
      <c r="Z412" s="48" t="str">
        <f>VLOOKUP($A412,Raw!$B$2:$DG$512,MATCH(NDPMS!Z$1,Raw!$B$1:$DG$1,0),0)</f>
        <v>0</v>
      </c>
      <c r="AA412" s="49" t="e">
        <f t="shared" si="125"/>
        <v>#DIV/0!</v>
      </c>
      <c r="AB412" s="48" t="str">
        <f>VLOOKUP($A412,Raw!$B$2:$DG$512,MATCH(NDPMS!AB$1,Raw!$B$1:$DG$1,0),0)</f>
        <v>0</v>
      </c>
      <c r="AC412" s="13"/>
      <c r="AD412" s="47" t="e">
        <f t="shared" si="126"/>
        <v>#DIV/0!</v>
      </c>
      <c r="AE412" s="47" t="e">
        <f t="shared" si="127"/>
        <v>#DIV/0!</v>
      </c>
      <c r="AF412" s="47" t="e">
        <f t="shared" si="128"/>
        <v>#DIV/0!</v>
      </c>
      <c r="AG412" s="47" t="e">
        <f t="shared" si="129"/>
        <v>#DIV/0!</v>
      </c>
      <c r="AH412" s="47" t="e">
        <f t="shared" si="130"/>
        <v>#DIV/0!</v>
      </c>
      <c r="AI412" s="47" t="e">
        <f t="shared" si="131"/>
        <v>#DIV/0!</v>
      </c>
      <c r="AJ412" s="47" t="e">
        <f t="shared" si="132"/>
        <v>#DIV/0!</v>
      </c>
    </row>
    <row r="413" spans="1:36" x14ac:dyDescent="0.3">
      <c r="A413" s="13" t="s">
        <v>6796</v>
      </c>
      <c r="B413" s="51" t="str">
        <f>VLOOKUP($A413,Raw!$B$2:$DG$512,MATCH(NDPMS!B$1,Raw!$B$1:$DG$1,0),0)</f>
        <v>0</v>
      </c>
      <c r="C413" s="52" t="e">
        <f t="shared" si="114"/>
        <v>#DIV/0!</v>
      </c>
      <c r="D413" s="51" t="str">
        <f>VLOOKUP($A413,Raw!$B$2:$DG$512,MATCH(NDPMS!D$1,Raw!$B$1:$DG$1,0),0)</f>
        <v>0</v>
      </c>
      <c r="E413" s="52" t="e">
        <f t="shared" si="115"/>
        <v>#DIV/0!</v>
      </c>
      <c r="F413" s="51" t="str">
        <f>VLOOKUP($A413,Raw!$B$2:$DG$512,MATCH(NDPMS!F$1,Raw!$B$1:$DG$1,0),0)</f>
        <v>0</v>
      </c>
      <c r="G413" s="52" t="e">
        <f t="shared" si="116"/>
        <v>#DIV/0!</v>
      </c>
      <c r="H413" s="51" t="str">
        <f>VLOOKUP($A413,Raw!$B$2:$DG$512,MATCH(NDPMS!H$1,Raw!$B$1:$DG$1,0),0)</f>
        <v>0</v>
      </c>
      <c r="I413" s="52" t="e">
        <f t="shared" si="117"/>
        <v>#DIV/0!</v>
      </c>
      <c r="J413" s="51" t="str">
        <f>VLOOKUP($A413,Raw!$B$2:$DG$512,MATCH(NDPMS!J$1,Raw!$B$1:$DG$1,0),0)</f>
        <v>0</v>
      </c>
      <c r="K413" s="52" t="e">
        <f t="shared" si="118"/>
        <v>#DIV/0!</v>
      </c>
      <c r="L413" s="51" t="str">
        <f>VLOOKUP($A413,Raw!$B$2:$DG$512,MATCH(NDPMS!L$1,Raw!$B$1:$DG$1,0),0)</f>
        <v>0</v>
      </c>
      <c r="M413" s="52" t="e">
        <f t="shared" si="119"/>
        <v>#DIV/0!</v>
      </c>
      <c r="N413" s="51" t="str">
        <f>VLOOKUP($A413,Raw!$B$2:$DG$512,MATCH(NDPMS!N$1,Raw!$B$1:$DG$1,0),0)</f>
        <v>0</v>
      </c>
      <c r="O413" s="13"/>
      <c r="P413" s="48" t="str">
        <f>VLOOKUP($A413,Raw!$B$2:$DG$512,MATCH(NDPMS!P$1,Raw!$B$1:$DG$1,0),0)</f>
        <v>0</v>
      </c>
      <c r="Q413" s="49" t="e">
        <f t="shared" si="120"/>
        <v>#DIV/0!</v>
      </c>
      <c r="R413" s="48" t="str">
        <f>VLOOKUP($A413,Raw!$B$2:$DG$512,MATCH(NDPMS!R$1,Raw!$B$1:$DG$1,0),0)</f>
        <v>0</v>
      </c>
      <c r="S413" s="49" t="e">
        <f t="shared" si="121"/>
        <v>#DIV/0!</v>
      </c>
      <c r="T413" s="48" t="str">
        <f>VLOOKUP($A413,Raw!$B$2:$DG$512,MATCH(NDPMS!T$1,Raw!$B$1:$DG$1,0),0)</f>
        <v>0</v>
      </c>
      <c r="U413" s="49" t="e">
        <f t="shared" si="122"/>
        <v>#DIV/0!</v>
      </c>
      <c r="V413" s="48" t="str">
        <f>VLOOKUP($A413,Raw!$B$2:$DG$512,MATCH(NDPMS!V$1,Raw!$B$1:$DG$1,0),0)</f>
        <v>0</v>
      </c>
      <c r="W413" s="50" t="e">
        <f t="shared" si="123"/>
        <v>#DIV/0!</v>
      </c>
      <c r="X413" s="48" t="str">
        <f>VLOOKUP($A413,Raw!$B$2:$DG$512,MATCH(NDPMS!X$1,Raw!$B$1:$DG$1,0),0)</f>
        <v>0</v>
      </c>
      <c r="Y413" s="49" t="e">
        <f t="shared" si="124"/>
        <v>#DIV/0!</v>
      </c>
      <c r="Z413" s="48" t="str">
        <f>VLOOKUP($A413,Raw!$B$2:$DG$512,MATCH(NDPMS!Z$1,Raw!$B$1:$DG$1,0),0)</f>
        <v>0</v>
      </c>
      <c r="AA413" s="49" t="e">
        <f t="shared" si="125"/>
        <v>#DIV/0!</v>
      </c>
      <c r="AB413" s="48" t="str">
        <f>VLOOKUP($A413,Raw!$B$2:$DG$512,MATCH(NDPMS!AB$1,Raw!$B$1:$DG$1,0),0)</f>
        <v>0</v>
      </c>
      <c r="AC413" s="13"/>
      <c r="AD413" s="47" t="e">
        <f t="shared" si="126"/>
        <v>#DIV/0!</v>
      </c>
      <c r="AE413" s="47" t="e">
        <f t="shared" si="127"/>
        <v>#DIV/0!</v>
      </c>
      <c r="AF413" s="47" t="e">
        <f t="shared" si="128"/>
        <v>#DIV/0!</v>
      </c>
      <c r="AG413" s="47" t="e">
        <f t="shared" si="129"/>
        <v>#DIV/0!</v>
      </c>
      <c r="AH413" s="47" t="e">
        <f t="shared" si="130"/>
        <v>#DIV/0!</v>
      </c>
      <c r="AI413" s="47" t="e">
        <f t="shared" si="131"/>
        <v>#DIV/0!</v>
      </c>
      <c r="AJ413" s="47" t="e">
        <f t="shared" si="132"/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58D9-BBF9-4A6F-8EA7-FF5D82030F7C}">
  <dimension ref="A1:M413"/>
  <sheetViews>
    <sheetView workbookViewId="0">
      <selection activeCell="C5" sqref="C5"/>
    </sheetView>
  </sheetViews>
  <sheetFormatPr defaultRowHeight="14.4" x14ac:dyDescent="0.3"/>
  <cols>
    <col min="1" max="1" width="51.77734375" customWidth="1"/>
    <col min="2" max="2" width="13.6640625" customWidth="1"/>
    <col min="3" max="3" width="16.88671875" customWidth="1"/>
    <col min="4" max="4" width="18.21875" customWidth="1"/>
    <col min="5" max="5" width="19" customWidth="1"/>
    <col min="6" max="6" width="23" customWidth="1"/>
    <col min="7" max="7" width="24" customWidth="1"/>
    <col min="8" max="8" width="16.77734375" bestFit="1" customWidth="1"/>
    <col min="9" max="9" width="21.5546875" bestFit="1" customWidth="1"/>
    <col min="10" max="10" width="17.21875" bestFit="1" customWidth="1"/>
    <col min="11" max="11" width="12.88671875" bestFit="1" customWidth="1"/>
    <col min="12" max="12" width="13.33203125" customWidth="1"/>
    <col min="13" max="13" width="12" customWidth="1"/>
  </cols>
  <sheetData>
    <row r="1" spans="1:13" x14ac:dyDescent="0.3">
      <c r="A1" s="29" t="s">
        <v>0</v>
      </c>
      <c r="B1" s="54" t="s">
        <v>6810</v>
      </c>
      <c r="C1" s="54" t="s">
        <v>6811</v>
      </c>
      <c r="D1" s="54" t="s">
        <v>6812</v>
      </c>
      <c r="E1" s="54" t="s">
        <v>6813</v>
      </c>
      <c r="F1" s="54" t="s">
        <v>6814</v>
      </c>
      <c r="G1" s="54" t="s">
        <v>6815</v>
      </c>
      <c r="H1" s="54" t="s">
        <v>6816</v>
      </c>
      <c r="I1" s="54" t="s">
        <v>6817</v>
      </c>
      <c r="J1" s="54" t="s">
        <v>6818</v>
      </c>
      <c r="K1" s="54" t="s">
        <v>6819</v>
      </c>
      <c r="L1" s="54" t="s">
        <v>6820</v>
      </c>
      <c r="M1" s="54" t="s">
        <v>6821</v>
      </c>
    </row>
    <row r="2" spans="1:13" x14ac:dyDescent="0.3">
      <c r="A2" s="13" t="s">
        <v>110</v>
      </c>
      <c r="B2" s="55" t="str">
        <f>VLOOKUP($A2,Raw!$B$2:$DG$512,79,0)</f>
        <v>0</v>
      </c>
      <c r="C2" s="55" t="str">
        <f>VLOOKUP($A2,Raw!$B$2:$DG$512,80,0)</f>
        <v>0</v>
      </c>
      <c r="D2" s="55" t="str">
        <f>VLOOKUP($A2,Raw!$B$2:$DG$512,81,0)</f>
        <v>0</v>
      </c>
      <c r="E2" s="55" t="str">
        <f>VLOOKUP($A2,Raw!$B$2:$DG$512,82,0)</f>
        <v>0</v>
      </c>
      <c r="F2" s="55" t="str">
        <f>VLOOKUP($A2,Raw!$B$2:$DG$512,83,0)</f>
        <v>0</v>
      </c>
      <c r="G2" s="55" t="str">
        <f>VLOOKUP($A2,Raw!$B$2:$DG$512,84,0)</f>
        <v>0</v>
      </c>
      <c r="H2" s="55" t="str">
        <f>VLOOKUP($A2,Raw!$B$2:$DG$512,85,0)</f>
        <v>0</v>
      </c>
      <c r="I2" s="55" t="str">
        <f>VLOOKUP($A2,Raw!$B$2:$DG$512,86,0)</f>
        <v>0</v>
      </c>
      <c r="J2" s="55" t="str">
        <f>VLOOKUP($A2,Raw!$B$2:$DG$512,87,0)</f>
        <v>0</v>
      </c>
      <c r="K2" s="55" t="str">
        <f>VLOOKUP($A2,Raw!$B$2:$DG$512,88,0)</f>
        <v>0</v>
      </c>
      <c r="L2" s="55" t="str">
        <f>VLOOKUP($A2,Raw!$B$2:$DG$512,89,0)</f>
        <v>0</v>
      </c>
      <c r="M2" s="55" t="str">
        <f>VLOOKUP($A2,Raw!$B$2:$DG$512,90,0)</f>
        <v>0</v>
      </c>
    </row>
    <row r="3" spans="1:13" x14ac:dyDescent="0.3">
      <c r="A3" s="13" t="s">
        <v>131</v>
      </c>
      <c r="B3" s="55" t="str">
        <f>VLOOKUP($A3,Raw!$B$2:$DG$512,79,0)</f>
        <v>0</v>
      </c>
      <c r="C3" s="55" t="str">
        <f>VLOOKUP($A3,Raw!$B$2:$DG$512,80,0)</f>
        <v>0</v>
      </c>
      <c r="D3" s="55" t="str">
        <f>VLOOKUP($A3,Raw!$B$2:$DG$512,81,0)</f>
        <v>0</v>
      </c>
      <c r="E3" s="55" t="str">
        <f>VLOOKUP($A3,Raw!$B$2:$DG$512,82,0)</f>
        <v>0</v>
      </c>
      <c r="F3" s="55" t="str">
        <f>VLOOKUP($A3,Raw!$B$2:$DG$512,83,0)</f>
        <v>0</v>
      </c>
      <c r="G3" s="55" t="str">
        <f>VLOOKUP($A3,Raw!$B$2:$DG$512,84,0)</f>
        <v>0</v>
      </c>
      <c r="H3" s="55" t="str">
        <f>VLOOKUP($A3,Raw!$B$2:$DG$512,85,0)</f>
        <v>0</v>
      </c>
      <c r="I3" s="55" t="str">
        <f>VLOOKUP($A3,Raw!$B$2:$DG$512,86,0)</f>
        <v>0</v>
      </c>
      <c r="J3" s="55" t="str">
        <f>VLOOKUP($A3,Raw!$B$2:$DG$512,87,0)</f>
        <v>0</v>
      </c>
      <c r="K3" s="55" t="str">
        <f>VLOOKUP($A3,Raw!$B$2:$DG$512,88,0)</f>
        <v>0</v>
      </c>
      <c r="L3" s="55" t="str">
        <f>VLOOKUP($A3,Raw!$B$2:$DG$512,89,0)</f>
        <v>0</v>
      </c>
      <c r="M3" s="55" t="str">
        <f>VLOOKUP($A3,Raw!$B$2:$DG$512,90,0)</f>
        <v>0</v>
      </c>
    </row>
    <row r="4" spans="1:13" x14ac:dyDescent="0.3">
      <c r="A4" s="13" t="s">
        <v>150</v>
      </c>
      <c r="B4" s="55" t="str">
        <f>VLOOKUP($A4,Raw!$B$2:$DG$512,79,0)</f>
        <v>0</v>
      </c>
      <c r="C4" s="55" t="str">
        <f>VLOOKUP($A4,Raw!$B$2:$DG$512,80,0)</f>
        <v>0</v>
      </c>
      <c r="D4" s="55" t="str">
        <f>VLOOKUP($A4,Raw!$B$2:$DG$512,81,0)</f>
        <v>0</v>
      </c>
      <c r="E4" s="55" t="str">
        <f>VLOOKUP($A4,Raw!$B$2:$DG$512,82,0)</f>
        <v>0</v>
      </c>
      <c r="F4" s="55" t="str">
        <f>VLOOKUP($A4,Raw!$B$2:$DG$512,83,0)</f>
        <v>0</v>
      </c>
      <c r="G4" s="55" t="str">
        <f>VLOOKUP($A4,Raw!$B$2:$DG$512,84,0)</f>
        <v>0</v>
      </c>
      <c r="H4" s="55" t="str">
        <f>VLOOKUP($A4,Raw!$B$2:$DG$512,85,0)</f>
        <v>0</v>
      </c>
      <c r="I4" s="55" t="str">
        <f>VLOOKUP($A4,Raw!$B$2:$DG$512,86,0)</f>
        <v>0</v>
      </c>
      <c r="J4" s="55" t="str">
        <f>VLOOKUP($A4,Raw!$B$2:$DG$512,87,0)</f>
        <v>0</v>
      </c>
      <c r="K4" s="55" t="str">
        <f>VLOOKUP($A4,Raw!$B$2:$DG$512,88,0)</f>
        <v>0</v>
      </c>
      <c r="L4" s="55" t="str">
        <f>VLOOKUP($A4,Raw!$B$2:$DG$512,89,0)</f>
        <v>0</v>
      </c>
      <c r="M4" s="55" t="str">
        <f>VLOOKUP($A4,Raw!$B$2:$DG$512,90,0)</f>
        <v>0</v>
      </c>
    </row>
    <row r="5" spans="1:13" x14ac:dyDescent="0.3">
      <c r="A5" s="13" t="s">
        <v>166</v>
      </c>
      <c r="B5" s="55" t="str">
        <f>VLOOKUP($A5,Raw!$B$2:$DG$512,79,0)</f>
        <v>0</v>
      </c>
      <c r="C5" s="55" t="str">
        <f>VLOOKUP($A5,Raw!$B$2:$DG$512,80,0)</f>
        <v>0</v>
      </c>
      <c r="D5" s="55" t="str">
        <f>VLOOKUP($A5,Raw!$B$2:$DG$512,81,0)</f>
        <v>0</v>
      </c>
      <c r="E5" s="55" t="str">
        <f>VLOOKUP($A5,Raw!$B$2:$DG$512,82,0)</f>
        <v>0</v>
      </c>
      <c r="F5" s="55" t="str">
        <f>VLOOKUP($A5,Raw!$B$2:$DG$512,83,0)</f>
        <v>0</v>
      </c>
      <c r="G5" s="55" t="str">
        <f>VLOOKUP($A5,Raw!$B$2:$DG$512,84,0)</f>
        <v>0</v>
      </c>
      <c r="H5" s="55" t="str">
        <f>VLOOKUP($A5,Raw!$B$2:$DG$512,85,0)</f>
        <v>0</v>
      </c>
      <c r="I5" s="55" t="str">
        <f>VLOOKUP($A5,Raw!$B$2:$DG$512,86,0)</f>
        <v>0</v>
      </c>
      <c r="J5" s="55" t="str">
        <f>VLOOKUP($A5,Raw!$B$2:$DG$512,87,0)</f>
        <v>0</v>
      </c>
      <c r="K5" s="55" t="str">
        <f>VLOOKUP($A5,Raw!$B$2:$DG$512,88,0)</f>
        <v>0</v>
      </c>
      <c r="L5" s="55" t="str">
        <f>VLOOKUP($A5,Raw!$B$2:$DG$512,89,0)</f>
        <v>0</v>
      </c>
      <c r="M5" s="55" t="str">
        <f>VLOOKUP($A5,Raw!$B$2:$DG$512,90,0)</f>
        <v>0</v>
      </c>
    </row>
    <row r="6" spans="1:13" x14ac:dyDescent="0.3">
      <c r="A6" s="13" t="s">
        <v>193</v>
      </c>
      <c r="B6" s="55" t="str">
        <f>VLOOKUP($A6,Raw!$B$2:$DG$512,79,0)</f>
        <v>2488.12</v>
      </c>
      <c r="C6" s="55" t="str">
        <f>VLOOKUP($A6,Raw!$B$2:$DG$512,80,0)</f>
        <v>465.37</v>
      </c>
      <c r="D6" s="55" t="str">
        <f>VLOOKUP($A6,Raw!$B$2:$DG$512,81,0)</f>
        <v>1172</v>
      </c>
      <c r="E6" s="55" t="str">
        <f>VLOOKUP($A6,Raw!$B$2:$DG$512,82,0)</f>
        <v>22.68</v>
      </c>
      <c r="F6" s="55" t="str">
        <f>VLOOKUP($A6,Raw!$B$2:$DG$512,83,0)</f>
        <v>551.49</v>
      </c>
      <c r="G6" s="55" t="str">
        <f>VLOOKUP($A6,Raw!$B$2:$DG$512,84,0)</f>
        <v>9.55</v>
      </c>
      <c r="H6" s="55" t="str">
        <f>VLOOKUP($A6,Raw!$B$2:$DG$512,85,0)</f>
        <v>0</v>
      </c>
      <c r="I6" s="55" t="str">
        <f>VLOOKUP($A6,Raw!$B$2:$DG$512,86,0)</f>
        <v>0</v>
      </c>
      <c r="J6" s="55" t="str">
        <f>VLOOKUP($A6,Raw!$B$2:$DG$512,87,0)</f>
        <v>0</v>
      </c>
      <c r="K6" s="55" t="str">
        <f>VLOOKUP($A6,Raw!$B$2:$DG$512,88,0)</f>
        <v>16341.04</v>
      </c>
      <c r="L6" s="55" t="str">
        <f>VLOOKUP($A6,Raw!$B$2:$DG$512,89,0)</f>
        <v>1673.18</v>
      </c>
      <c r="M6" s="55" t="str">
        <f>VLOOKUP($A6,Raw!$B$2:$DG$512,90,0)</f>
        <v>22723.43</v>
      </c>
    </row>
    <row r="7" spans="1:13" x14ac:dyDescent="0.3">
      <c r="A7" s="13" t="s">
        <v>242</v>
      </c>
      <c r="B7" s="55" t="str">
        <f>VLOOKUP($A7,Raw!$B$2:$DG$512,79,0)</f>
        <v>0</v>
      </c>
      <c r="C7" s="55" t="str">
        <f>VLOOKUP($A7,Raw!$B$2:$DG$512,80,0)</f>
        <v>0</v>
      </c>
      <c r="D7" s="55" t="str">
        <f>VLOOKUP($A7,Raw!$B$2:$DG$512,81,0)</f>
        <v>0</v>
      </c>
      <c r="E7" s="55" t="str">
        <f>VLOOKUP($A7,Raw!$B$2:$DG$512,82,0)</f>
        <v>0</v>
      </c>
      <c r="F7" s="55" t="str">
        <f>VLOOKUP($A7,Raw!$B$2:$DG$512,83,0)</f>
        <v>0</v>
      </c>
      <c r="G7" s="55" t="str">
        <f>VLOOKUP($A7,Raw!$B$2:$DG$512,84,0)</f>
        <v>0</v>
      </c>
      <c r="H7" s="55" t="str">
        <f>VLOOKUP($A7,Raw!$B$2:$DG$512,85,0)</f>
        <v>0</v>
      </c>
      <c r="I7" s="55" t="str">
        <f>VLOOKUP($A7,Raw!$B$2:$DG$512,86,0)</f>
        <v>0</v>
      </c>
      <c r="J7" s="55" t="str">
        <f>VLOOKUP($A7,Raw!$B$2:$DG$512,87,0)</f>
        <v>0</v>
      </c>
      <c r="K7" s="55" t="str">
        <f>VLOOKUP($A7,Raw!$B$2:$DG$512,88,0)</f>
        <v>0</v>
      </c>
      <c r="L7" s="55" t="str">
        <f>VLOOKUP($A7,Raw!$B$2:$DG$512,89,0)</f>
        <v>0</v>
      </c>
      <c r="M7" s="55" t="str">
        <f>VLOOKUP($A7,Raw!$B$2:$DG$512,90,0)</f>
        <v>0</v>
      </c>
    </row>
    <row r="8" spans="1:13" x14ac:dyDescent="0.3">
      <c r="A8" s="13" t="s">
        <v>255</v>
      </c>
      <c r="B8" s="55" t="str">
        <f>VLOOKUP($A8,Raw!$B$2:$DG$512,79,0)</f>
        <v>0</v>
      </c>
      <c r="C8" s="55" t="str">
        <f>VLOOKUP($A8,Raw!$B$2:$DG$512,80,0)</f>
        <v>0</v>
      </c>
      <c r="D8" s="55" t="str">
        <f>VLOOKUP($A8,Raw!$B$2:$DG$512,81,0)</f>
        <v>0</v>
      </c>
      <c r="E8" s="55" t="str">
        <f>VLOOKUP($A8,Raw!$B$2:$DG$512,82,0)</f>
        <v>0</v>
      </c>
      <c r="F8" s="55" t="str">
        <f>VLOOKUP($A8,Raw!$B$2:$DG$512,83,0)</f>
        <v>0</v>
      </c>
      <c r="G8" s="55" t="str">
        <f>VLOOKUP($A8,Raw!$B$2:$DG$512,84,0)</f>
        <v>0</v>
      </c>
      <c r="H8" s="55" t="str">
        <f>VLOOKUP($A8,Raw!$B$2:$DG$512,85,0)</f>
        <v>0</v>
      </c>
      <c r="I8" s="55" t="str">
        <f>VLOOKUP($A8,Raw!$B$2:$DG$512,86,0)</f>
        <v>0</v>
      </c>
      <c r="J8" s="55" t="str">
        <f>VLOOKUP($A8,Raw!$B$2:$DG$512,87,0)</f>
        <v>0</v>
      </c>
      <c r="K8" s="55" t="str">
        <f>VLOOKUP($A8,Raw!$B$2:$DG$512,88,0)</f>
        <v>0</v>
      </c>
      <c r="L8" s="55" t="str">
        <f>VLOOKUP($A8,Raw!$B$2:$DG$512,89,0)</f>
        <v>0</v>
      </c>
      <c r="M8" s="55" t="str">
        <f>VLOOKUP($A8,Raw!$B$2:$DG$512,90,0)</f>
        <v>0</v>
      </c>
    </row>
    <row r="9" spans="1:13" x14ac:dyDescent="0.3">
      <c r="A9" s="13" t="s">
        <v>271</v>
      </c>
      <c r="B9" s="55" t="str">
        <f>VLOOKUP($A9,Raw!$B$2:$DG$512,79,0)</f>
        <v>0</v>
      </c>
      <c r="C9" s="55" t="str">
        <f>VLOOKUP($A9,Raw!$B$2:$DG$512,80,0)</f>
        <v>0</v>
      </c>
      <c r="D9" s="55" t="str">
        <f>VLOOKUP($A9,Raw!$B$2:$DG$512,81,0)</f>
        <v>0</v>
      </c>
      <c r="E9" s="55" t="str">
        <f>VLOOKUP($A9,Raw!$B$2:$DG$512,82,0)</f>
        <v>0</v>
      </c>
      <c r="F9" s="55" t="str">
        <f>VLOOKUP($A9,Raw!$B$2:$DG$512,83,0)</f>
        <v>0</v>
      </c>
      <c r="G9" s="55" t="str">
        <f>VLOOKUP($A9,Raw!$B$2:$DG$512,84,0)</f>
        <v>0</v>
      </c>
      <c r="H9" s="55" t="str">
        <f>VLOOKUP($A9,Raw!$B$2:$DG$512,85,0)</f>
        <v>0</v>
      </c>
      <c r="I9" s="55" t="str">
        <f>VLOOKUP($A9,Raw!$B$2:$DG$512,86,0)</f>
        <v>0</v>
      </c>
      <c r="J9" s="55" t="str">
        <f>VLOOKUP($A9,Raw!$B$2:$DG$512,87,0)</f>
        <v>0</v>
      </c>
      <c r="K9" s="55" t="str">
        <f>VLOOKUP($A9,Raw!$B$2:$DG$512,88,0)</f>
        <v>1.54</v>
      </c>
      <c r="L9" s="55" t="str">
        <f>VLOOKUP($A9,Raw!$B$2:$DG$512,89,0)</f>
        <v>0</v>
      </c>
      <c r="M9" s="55" t="str">
        <f>VLOOKUP($A9,Raw!$B$2:$DG$512,90,0)</f>
        <v>1.54</v>
      </c>
    </row>
    <row r="10" spans="1:13" x14ac:dyDescent="0.3">
      <c r="A10" s="13" t="s">
        <v>302</v>
      </c>
      <c r="B10" s="55" t="str">
        <f>VLOOKUP($A10,Raw!$B$2:$DG$512,79,0)</f>
        <v>0</v>
      </c>
      <c r="C10" s="55" t="str">
        <f>VLOOKUP($A10,Raw!$B$2:$DG$512,80,0)</f>
        <v>0</v>
      </c>
      <c r="D10" s="55" t="str">
        <f>VLOOKUP($A10,Raw!$B$2:$DG$512,81,0)</f>
        <v>0</v>
      </c>
      <c r="E10" s="55" t="str">
        <f>VLOOKUP($A10,Raw!$B$2:$DG$512,82,0)</f>
        <v>0</v>
      </c>
      <c r="F10" s="55" t="str">
        <f>VLOOKUP($A10,Raw!$B$2:$DG$512,83,0)</f>
        <v>0</v>
      </c>
      <c r="G10" s="55" t="str">
        <f>VLOOKUP($A10,Raw!$B$2:$DG$512,84,0)</f>
        <v>0</v>
      </c>
      <c r="H10" s="55" t="str">
        <f>VLOOKUP($A10,Raw!$B$2:$DG$512,85,0)</f>
        <v>0</v>
      </c>
      <c r="I10" s="55" t="str">
        <f>VLOOKUP($A10,Raw!$B$2:$DG$512,86,0)</f>
        <v>0</v>
      </c>
      <c r="J10" s="55" t="str">
        <f>VLOOKUP($A10,Raw!$B$2:$DG$512,87,0)</f>
        <v>0</v>
      </c>
      <c r="K10" s="55" t="str">
        <f>VLOOKUP($A10,Raw!$B$2:$DG$512,88,0)</f>
        <v>0</v>
      </c>
      <c r="L10" s="55" t="str">
        <f>VLOOKUP($A10,Raw!$B$2:$DG$512,89,0)</f>
        <v>0</v>
      </c>
      <c r="M10" s="55" t="str">
        <f>VLOOKUP($A10,Raw!$B$2:$DG$512,90,0)</f>
        <v>0</v>
      </c>
    </row>
    <row r="11" spans="1:13" x14ac:dyDescent="0.3">
      <c r="A11" s="13" t="s">
        <v>312</v>
      </c>
      <c r="B11" s="55" t="str">
        <f>VLOOKUP($A11,Raw!$B$2:$DG$512,79,0)</f>
        <v>0</v>
      </c>
      <c r="C11" s="55" t="str">
        <f>VLOOKUP($A11,Raw!$B$2:$DG$512,80,0)</f>
        <v>0</v>
      </c>
      <c r="D11" s="55" t="str">
        <f>VLOOKUP($A11,Raw!$B$2:$DG$512,81,0)</f>
        <v>0</v>
      </c>
      <c r="E11" s="55" t="str">
        <f>VLOOKUP($A11,Raw!$B$2:$DG$512,82,0)</f>
        <v>0</v>
      </c>
      <c r="F11" s="55" t="str">
        <f>VLOOKUP($A11,Raw!$B$2:$DG$512,83,0)</f>
        <v>0</v>
      </c>
      <c r="G11" s="55" t="str">
        <f>VLOOKUP($A11,Raw!$B$2:$DG$512,84,0)</f>
        <v>0</v>
      </c>
      <c r="H11" s="55" t="str">
        <f>VLOOKUP($A11,Raw!$B$2:$DG$512,85,0)</f>
        <v>0</v>
      </c>
      <c r="I11" s="55" t="str">
        <f>VLOOKUP($A11,Raw!$B$2:$DG$512,86,0)</f>
        <v>0</v>
      </c>
      <c r="J11" s="55" t="str">
        <f>VLOOKUP($A11,Raw!$B$2:$DG$512,87,0)</f>
        <v>0</v>
      </c>
      <c r="K11" s="55" t="str">
        <f>VLOOKUP($A11,Raw!$B$2:$DG$512,88,0)</f>
        <v>0</v>
      </c>
      <c r="L11" s="55" t="str">
        <f>VLOOKUP($A11,Raw!$B$2:$DG$512,89,0)</f>
        <v>0</v>
      </c>
      <c r="M11" s="55" t="str">
        <f>VLOOKUP($A11,Raw!$B$2:$DG$512,90,0)</f>
        <v>0</v>
      </c>
    </row>
    <row r="12" spans="1:13" x14ac:dyDescent="0.3">
      <c r="A12" s="13" t="s">
        <v>343</v>
      </c>
      <c r="B12" s="55" t="str">
        <f>VLOOKUP($A12,Raw!$B$2:$DG$512,79,0)</f>
        <v>0</v>
      </c>
      <c r="C12" s="55" t="str">
        <f>VLOOKUP($A12,Raw!$B$2:$DG$512,80,0)</f>
        <v>0</v>
      </c>
      <c r="D12" s="55" t="str">
        <f>VLOOKUP($A12,Raw!$B$2:$DG$512,81,0)</f>
        <v>0</v>
      </c>
      <c r="E12" s="55" t="str">
        <f>VLOOKUP($A12,Raw!$B$2:$DG$512,82,0)</f>
        <v>0</v>
      </c>
      <c r="F12" s="55" t="str">
        <f>VLOOKUP($A12,Raw!$B$2:$DG$512,83,0)</f>
        <v>0</v>
      </c>
      <c r="G12" s="55" t="str">
        <f>VLOOKUP($A12,Raw!$B$2:$DG$512,84,0)</f>
        <v>0</v>
      </c>
      <c r="H12" s="55" t="str">
        <f>VLOOKUP($A12,Raw!$B$2:$DG$512,85,0)</f>
        <v>0</v>
      </c>
      <c r="I12" s="55" t="str">
        <f>VLOOKUP($A12,Raw!$B$2:$DG$512,86,0)</f>
        <v>0</v>
      </c>
      <c r="J12" s="55" t="str">
        <f>VLOOKUP($A12,Raw!$B$2:$DG$512,87,0)</f>
        <v>0</v>
      </c>
      <c r="K12" s="55" t="str">
        <f>VLOOKUP($A12,Raw!$B$2:$DG$512,88,0)</f>
        <v>0</v>
      </c>
      <c r="L12" s="55" t="str">
        <f>VLOOKUP($A12,Raw!$B$2:$DG$512,89,0)</f>
        <v>0</v>
      </c>
      <c r="M12" s="55" t="str">
        <f>VLOOKUP($A12,Raw!$B$2:$DG$512,90,0)</f>
        <v>0</v>
      </c>
    </row>
    <row r="13" spans="1:13" x14ac:dyDescent="0.3">
      <c r="A13" s="13" t="s">
        <v>364</v>
      </c>
      <c r="B13" s="55" t="str">
        <f>VLOOKUP($A13,Raw!$B$2:$DG$512,79,0)</f>
        <v>0</v>
      </c>
      <c r="C13" s="55" t="str">
        <f>VLOOKUP($A13,Raw!$B$2:$DG$512,80,0)</f>
        <v>0</v>
      </c>
      <c r="D13" s="55" t="str">
        <f>VLOOKUP($A13,Raw!$B$2:$DG$512,81,0)</f>
        <v>0</v>
      </c>
      <c r="E13" s="55" t="str">
        <f>VLOOKUP($A13,Raw!$B$2:$DG$512,82,0)</f>
        <v>0</v>
      </c>
      <c r="F13" s="55" t="str">
        <f>VLOOKUP($A13,Raw!$B$2:$DG$512,83,0)</f>
        <v>0</v>
      </c>
      <c r="G13" s="55" t="str">
        <f>VLOOKUP($A13,Raw!$B$2:$DG$512,84,0)</f>
        <v>0</v>
      </c>
      <c r="H13" s="55" t="str">
        <f>VLOOKUP($A13,Raw!$B$2:$DG$512,85,0)</f>
        <v>0</v>
      </c>
      <c r="I13" s="55" t="str">
        <f>VLOOKUP($A13,Raw!$B$2:$DG$512,86,0)</f>
        <v>0</v>
      </c>
      <c r="J13" s="55" t="str">
        <f>VLOOKUP($A13,Raw!$B$2:$DG$512,87,0)</f>
        <v>0</v>
      </c>
      <c r="K13" s="55" t="str">
        <f>VLOOKUP($A13,Raw!$B$2:$DG$512,88,0)</f>
        <v>0</v>
      </c>
      <c r="L13" s="55" t="str">
        <f>VLOOKUP($A13,Raw!$B$2:$DG$512,89,0)</f>
        <v>0</v>
      </c>
      <c r="M13" s="55" t="str">
        <f>VLOOKUP($A13,Raw!$B$2:$DG$512,90,0)</f>
        <v>0</v>
      </c>
    </row>
    <row r="14" spans="1:13" x14ac:dyDescent="0.3">
      <c r="A14" s="13" t="s">
        <v>380</v>
      </c>
      <c r="B14" s="55" t="str">
        <f>VLOOKUP($A14,Raw!$B$2:$DG$512,79,0)</f>
        <v>0</v>
      </c>
      <c r="C14" s="55" t="str">
        <f>VLOOKUP($A14,Raw!$B$2:$DG$512,80,0)</f>
        <v>0</v>
      </c>
      <c r="D14" s="55" t="str">
        <f>VLOOKUP($A14,Raw!$B$2:$DG$512,81,0)</f>
        <v>0</v>
      </c>
      <c r="E14" s="55" t="str">
        <f>VLOOKUP($A14,Raw!$B$2:$DG$512,82,0)</f>
        <v>0</v>
      </c>
      <c r="F14" s="55" t="str">
        <f>VLOOKUP($A14,Raw!$B$2:$DG$512,83,0)</f>
        <v>0</v>
      </c>
      <c r="G14" s="55" t="str">
        <f>VLOOKUP($A14,Raw!$B$2:$DG$512,84,0)</f>
        <v>0</v>
      </c>
      <c r="H14" s="55" t="str">
        <f>VLOOKUP($A14,Raw!$B$2:$DG$512,85,0)</f>
        <v>0</v>
      </c>
      <c r="I14" s="55" t="str">
        <f>VLOOKUP($A14,Raw!$B$2:$DG$512,86,0)</f>
        <v>0</v>
      </c>
      <c r="J14" s="55" t="str">
        <f>VLOOKUP($A14,Raw!$B$2:$DG$512,87,0)</f>
        <v>0</v>
      </c>
      <c r="K14" s="55" t="str">
        <f>VLOOKUP($A14,Raw!$B$2:$DG$512,88,0)</f>
        <v>0</v>
      </c>
      <c r="L14" s="55" t="str">
        <f>VLOOKUP($A14,Raw!$B$2:$DG$512,89,0)</f>
        <v>0</v>
      </c>
      <c r="M14" s="55" t="str">
        <f>VLOOKUP($A14,Raw!$B$2:$DG$512,90,0)</f>
        <v>0</v>
      </c>
    </row>
    <row r="15" spans="1:13" x14ac:dyDescent="0.3">
      <c r="A15" s="13" t="s">
        <v>403</v>
      </c>
      <c r="B15" s="55" t="str">
        <f>VLOOKUP($A15,Raw!$B$2:$DG$512,79,0)</f>
        <v>0</v>
      </c>
      <c r="C15" s="55" t="str">
        <f>VLOOKUP($A15,Raw!$B$2:$DG$512,80,0)</f>
        <v>0</v>
      </c>
      <c r="D15" s="55" t="str">
        <f>VLOOKUP($A15,Raw!$B$2:$DG$512,81,0)</f>
        <v>0</v>
      </c>
      <c r="E15" s="55" t="str">
        <f>VLOOKUP($A15,Raw!$B$2:$DG$512,82,0)</f>
        <v>0</v>
      </c>
      <c r="F15" s="55" t="str">
        <f>VLOOKUP($A15,Raw!$B$2:$DG$512,83,0)</f>
        <v>0</v>
      </c>
      <c r="G15" s="55" t="str">
        <f>VLOOKUP($A15,Raw!$B$2:$DG$512,84,0)</f>
        <v>0</v>
      </c>
      <c r="H15" s="55" t="str">
        <f>VLOOKUP($A15,Raw!$B$2:$DG$512,85,0)</f>
        <v>0</v>
      </c>
      <c r="I15" s="55" t="str">
        <f>VLOOKUP($A15,Raw!$B$2:$DG$512,86,0)</f>
        <v>0</v>
      </c>
      <c r="J15" s="55" t="str">
        <f>VLOOKUP($A15,Raw!$B$2:$DG$512,87,0)</f>
        <v>0</v>
      </c>
      <c r="K15" s="55" t="str">
        <f>VLOOKUP($A15,Raw!$B$2:$DG$512,88,0)</f>
        <v>0</v>
      </c>
      <c r="L15" s="55" t="str">
        <f>VLOOKUP($A15,Raw!$B$2:$DG$512,89,0)</f>
        <v>0</v>
      </c>
      <c r="M15" s="55" t="str">
        <f>VLOOKUP($A15,Raw!$B$2:$DG$512,90,0)</f>
        <v>0</v>
      </c>
    </row>
    <row r="16" spans="1:13" x14ac:dyDescent="0.3">
      <c r="A16" s="13" t="s">
        <v>423</v>
      </c>
      <c r="B16" s="55" t="str">
        <f>VLOOKUP($A16,Raw!$B$2:$DG$512,79,0)</f>
        <v>0</v>
      </c>
      <c r="C16" s="55" t="str">
        <f>VLOOKUP($A16,Raw!$B$2:$DG$512,80,0)</f>
        <v>0</v>
      </c>
      <c r="D16" s="55" t="str">
        <f>VLOOKUP($A16,Raw!$B$2:$DG$512,81,0)</f>
        <v>0</v>
      </c>
      <c r="E16" s="55" t="str">
        <f>VLOOKUP($A16,Raw!$B$2:$DG$512,82,0)</f>
        <v>0</v>
      </c>
      <c r="F16" s="55" t="str">
        <f>VLOOKUP($A16,Raw!$B$2:$DG$512,83,0)</f>
        <v>0</v>
      </c>
      <c r="G16" s="55" t="str">
        <f>VLOOKUP($A16,Raw!$B$2:$DG$512,84,0)</f>
        <v>0</v>
      </c>
      <c r="H16" s="55" t="str">
        <f>VLOOKUP($A16,Raw!$B$2:$DG$512,85,0)</f>
        <v>0</v>
      </c>
      <c r="I16" s="55" t="str">
        <f>VLOOKUP($A16,Raw!$B$2:$DG$512,86,0)</f>
        <v>0</v>
      </c>
      <c r="J16" s="55" t="str">
        <f>VLOOKUP($A16,Raw!$B$2:$DG$512,87,0)</f>
        <v>0</v>
      </c>
      <c r="K16" s="55" t="str">
        <f>VLOOKUP($A16,Raw!$B$2:$DG$512,88,0)</f>
        <v>0</v>
      </c>
      <c r="L16" s="55" t="str">
        <f>VLOOKUP($A16,Raw!$B$2:$DG$512,89,0)</f>
        <v>0</v>
      </c>
      <c r="M16" s="55" t="str">
        <f>VLOOKUP($A16,Raw!$B$2:$DG$512,90,0)</f>
        <v>0</v>
      </c>
    </row>
    <row r="17" spans="1:13" x14ac:dyDescent="0.3">
      <c r="A17" s="13" t="s">
        <v>439</v>
      </c>
      <c r="B17" s="55" t="str">
        <f>VLOOKUP($A17,Raw!$B$2:$DG$512,79,0)</f>
        <v>0</v>
      </c>
      <c r="C17" s="55" t="str">
        <f>VLOOKUP($A17,Raw!$B$2:$DG$512,80,0)</f>
        <v>0</v>
      </c>
      <c r="D17" s="55" t="str">
        <f>VLOOKUP($A17,Raw!$B$2:$DG$512,81,0)</f>
        <v>0</v>
      </c>
      <c r="E17" s="55" t="str">
        <f>VLOOKUP($A17,Raw!$B$2:$DG$512,82,0)</f>
        <v>0</v>
      </c>
      <c r="F17" s="55" t="str">
        <f>VLOOKUP($A17,Raw!$B$2:$DG$512,83,0)</f>
        <v>0</v>
      </c>
      <c r="G17" s="55" t="str">
        <f>VLOOKUP($A17,Raw!$B$2:$DG$512,84,0)</f>
        <v>0</v>
      </c>
      <c r="H17" s="55" t="str">
        <f>VLOOKUP($A17,Raw!$B$2:$DG$512,85,0)</f>
        <v>0</v>
      </c>
      <c r="I17" s="55" t="str">
        <f>VLOOKUP($A17,Raw!$B$2:$DG$512,86,0)</f>
        <v>0</v>
      </c>
      <c r="J17" s="55" t="str">
        <f>VLOOKUP($A17,Raw!$B$2:$DG$512,87,0)</f>
        <v>0</v>
      </c>
      <c r="K17" s="55" t="str">
        <f>VLOOKUP($A17,Raw!$B$2:$DG$512,88,0)</f>
        <v>0</v>
      </c>
      <c r="L17" s="55" t="str">
        <f>VLOOKUP($A17,Raw!$B$2:$DG$512,89,0)</f>
        <v>0</v>
      </c>
      <c r="M17" s="55" t="str">
        <f>VLOOKUP($A17,Raw!$B$2:$DG$512,90,0)</f>
        <v>0</v>
      </c>
    </row>
    <row r="18" spans="1:13" x14ac:dyDescent="0.3">
      <c r="A18" s="13" t="s">
        <v>447</v>
      </c>
      <c r="B18" s="55" t="str">
        <f>VLOOKUP($A18,Raw!$B$2:$DG$512,79,0)</f>
        <v>1.51</v>
      </c>
      <c r="C18" s="55" t="str">
        <f>VLOOKUP($A18,Raw!$B$2:$DG$512,80,0)</f>
        <v>0</v>
      </c>
      <c r="D18" s="55" t="str">
        <f>VLOOKUP($A18,Raw!$B$2:$DG$512,81,0)</f>
        <v>0</v>
      </c>
      <c r="E18" s="55" t="str">
        <f>VLOOKUP($A18,Raw!$B$2:$DG$512,82,0)</f>
        <v>0</v>
      </c>
      <c r="F18" s="55" t="str">
        <f>VLOOKUP($A18,Raw!$B$2:$DG$512,83,0)</f>
        <v>0</v>
      </c>
      <c r="G18" s="55" t="str">
        <f>VLOOKUP($A18,Raw!$B$2:$DG$512,84,0)</f>
        <v>0</v>
      </c>
      <c r="H18" s="55" t="str">
        <f>VLOOKUP($A18,Raw!$B$2:$DG$512,85,0)</f>
        <v>0</v>
      </c>
      <c r="I18" s="55" t="str">
        <f>VLOOKUP($A18,Raw!$B$2:$DG$512,86,0)</f>
        <v>0</v>
      </c>
      <c r="J18" s="55" t="str">
        <f>VLOOKUP($A18,Raw!$B$2:$DG$512,87,0)</f>
        <v>0</v>
      </c>
      <c r="K18" s="55" t="str">
        <f>VLOOKUP($A18,Raw!$B$2:$DG$512,88,0)</f>
        <v>0</v>
      </c>
      <c r="L18" s="55" t="str">
        <f>VLOOKUP($A18,Raw!$B$2:$DG$512,89,0)</f>
        <v>0.1</v>
      </c>
      <c r="M18" s="55" t="str">
        <f>VLOOKUP($A18,Raw!$B$2:$DG$512,90,0)</f>
        <v>1.61</v>
      </c>
    </row>
    <row r="19" spans="1:13" x14ac:dyDescent="0.3">
      <c r="A19" s="13" t="s">
        <v>468</v>
      </c>
      <c r="B19" s="55" t="str">
        <f>VLOOKUP($A19,Raw!$B$2:$DG$512,79,0)</f>
        <v>0</v>
      </c>
      <c r="C19" s="55" t="str">
        <f>VLOOKUP($A19,Raw!$B$2:$DG$512,80,0)</f>
        <v>0</v>
      </c>
      <c r="D19" s="55" t="str">
        <f>VLOOKUP($A19,Raw!$B$2:$DG$512,81,0)</f>
        <v>0</v>
      </c>
      <c r="E19" s="55" t="str">
        <f>VLOOKUP($A19,Raw!$B$2:$DG$512,82,0)</f>
        <v>0</v>
      </c>
      <c r="F19" s="55" t="str">
        <f>VLOOKUP($A19,Raw!$B$2:$DG$512,83,0)</f>
        <v>0</v>
      </c>
      <c r="G19" s="55" t="str">
        <f>VLOOKUP($A19,Raw!$B$2:$DG$512,84,0)</f>
        <v>0</v>
      </c>
      <c r="H19" s="55" t="str">
        <f>VLOOKUP($A19,Raw!$B$2:$DG$512,85,0)</f>
        <v>0</v>
      </c>
      <c r="I19" s="55" t="str">
        <f>VLOOKUP($A19,Raw!$B$2:$DG$512,86,0)</f>
        <v>0</v>
      </c>
      <c r="J19" s="55" t="str">
        <f>VLOOKUP($A19,Raw!$B$2:$DG$512,87,0)</f>
        <v>0</v>
      </c>
      <c r="K19" s="55" t="str">
        <f>VLOOKUP($A19,Raw!$B$2:$DG$512,88,0)</f>
        <v>0</v>
      </c>
      <c r="L19" s="55" t="str">
        <f>VLOOKUP($A19,Raw!$B$2:$DG$512,89,0)</f>
        <v>0</v>
      </c>
      <c r="M19" s="55" t="str">
        <f>VLOOKUP($A19,Raw!$B$2:$DG$512,90,0)</f>
        <v>0</v>
      </c>
    </row>
    <row r="20" spans="1:13" x14ac:dyDescent="0.3">
      <c r="A20" s="13" t="s">
        <v>472</v>
      </c>
      <c r="B20" s="55" t="str">
        <f>VLOOKUP($A20,Raw!$B$2:$DG$512,79,0)</f>
        <v>0</v>
      </c>
      <c r="C20" s="55" t="str">
        <f>VLOOKUP($A20,Raw!$B$2:$DG$512,80,0)</f>
        <v>0</v>
      </c>
      <c r="D20" s="55" t="str">
        <f>VLOOKUP($A20,Raw!$B$2:$DG$512,81,0)</f>
        <v>0</v>
      </c>
      <c r="E20" s="55" t="str">
        <f>VLOOKUP($A20,Raw!$B$2:$DG$512,82,0)</f>
        <v>0</v>
      </c>
      <c r="F20" s="55" t="str">
        <f>VLOOKUP($A20,Raw!$B$2:$DG$512,83,0)</f>
        <v>0</v>
      </c>
      <c r="G20" s="55" t="str">
        <f>VLOOKUP($A20,Raw!$B$2:$DG$512,84,0)</f>
        <v>0</v>
      </c>
      <c r="H20" s="55" t="str">
        <f>VLOOKUP($A20,Raw!$B$2:$DG$512,85,0)</f>
        <v>0</v>
      </c>
      <c r="I20" s="55" t="str">
        <f>VLOOKUP($A20,Raw!$B$2:$DG$512,86,0)</f>
        <v>0</v>
      </c>
      <c r="J20" s="55" t="str">
        <f>VLOOKUP($A20,Raw!$B$2:$DG$512,87,0)</f>
        <v>0</v>
      </c>
      <c r="K20" s="55" t="str">
        <f>VLOOKUP($A20,Raw!$B$2:$DG$512,88,0)</f>
        <v>0</v>
      </c>
      <c r="L20" s="55" t="str">
        <f>VLOOKUP($A20,Raw!$B$2:$DG$512,89,0)</f>
        <v>0</v>
      </c>
      <c r="M20" s="55" t="str">
        <f>VLOOKUP($A20,Raw!$B$2:$DG$512,90,0)</f>
        <v>0</v>
      </c>
    </row>
    <row r="21" spans="1:13" x14ac:dyDescent="0.3">
      <c r="A21" s="13" t="s">
        <v>491</v>
      </c>
      <c r="B21" s="55" t="str">
        <f>VLOOKUP($A21,Raw!$B$2:$DG$512,79,0)</f>
        <v>0</v>
      </c>
      <c r="C21" s="55" t="str">
        <f>VLOOKUP($A21,Raw!$B$2:$DG$512,80,0)</f>
        <v>50</v>
      </c>
      <c r="D21" s="55" t="str">
        <f>VLOOKUP($A21,Raw!$B$2:$DG$512,81,0)</f>
        <v>0</v>
      </c>
      <c r="E21" s="55" t="str">
        <f>VLOOKUP($A21,Raw!$B$2:$DG$512,82,0)</f>
        <v>0</v>
      </c>
      <c r="F21" s="55" t="str">
        <f>VLOOKUP($A21,Raw!$B$2:$DG$512,83,0)</f>
        <v>0</v>
      </c>
      <c r="G21" s="55" t="str">
        <f>VLOOKUP($A21,Raw!$B$2:$DG$512,84,0)</f>
        <v>0</v>
      </c>
      <c r="H21" s="55" t="str">
        <f>VLOOKUP($A21,Raw!$B$2:$DG$512,85,0)</f>
        <v>0</v>
      </c>
      <c r="I21" s="55" t="str">
        <f>VLOOKUP($A21,Raw!$B$2:$DG$512,86,0)</f>
        <v>0</v>
      </c>
      <c r="J21" s="55" t="str">
        <f>VLOOKUP($A21,Raw!$B$2:$DG$512,87,0)</f>
        <v>0</v>
      </c>
      <c r="K21" s="55" t="str">
        <f>VLOOKUP($A21,Raw!$B$2:$DG$512,88,0)</f>
        <v>0</v>
      </c>
      <c r="L21" s="55" t="str">
        <f>VLOOKUP($A21,Raw!$B$2:$DG$512,89,0)</f>
        <v>0</v>
      </c>
      <c r="M21" s="55" t="str">
        <f>VLOOKUP($A21,Raw!$B$2:$DG$512,90,0)</f>
        <v>50</v>
      </c>
    </row>
    <row r="22" spans="1:13" x14ac:dyDescent="0.3">
      <c r="A22" s="13" t="s">
        <v>501</v>
      </c>
      <c r="B22" s="55" t="str">
        <f>VLOOKUP($A22,Raw!$B$2:$DG$512,79,0)</f>
        <v>0.5</v>
      </c>
      <c r="C22" s="55" t="str">
        <f>VLOOKUP($A22,Raw!$B$2:$DG$512,80,0)</f>
        <v>0</v>
      </c>
      <c r="D22" s="55" t="str">
        <f>VLOOKUP($A22,Raw!$B$2:$DG$512,81,0)</f>
        <v>0</v>
      </c>
      <c r="E22" s="55" t="str">
        <f>VLOOKUP($A22,Raw!$B$2:$DG$512,82,0)</f>
        <v>0</v>
      </c>
      <c r="F22" s="55" t="str">
        <f>VLOOKUP($A22,Raw!$B$2:$DG$512,83,0)</f>
        <v>0</v>
      </c>
      <c r="G22" s="55" t="str">
        <f>VLOOKUP($A22,Raw!$B$2:$DG$512,84,0)</f>
        <v>0</v>
      </c>
      <c r="H22" s="55" t="str">
        <f>VLOOKUP($A22,Raw!$B$2:$DG$512,85,0)</f>
        <v>0</v>
      </c>
      <c r="I22" s="55" t="str">
        <f>VLOOKUP($A22,Raw!$B$2:$DG$512,86,0)</f>
        <v>0</v>
      </c>
      <c r="J22" s="55" t="str">
        <f>VLOOKUP($A22,Raw!$B$2:$DG$512,87,0)</f>
        <v>0</v>
      </c>
      <c r="K22" s="55" t="str">
        <f>VLOOKUP($A22,Raw!$B$2:$DG$512,88,0)</f>
        <v>0</v>
      </c>
      <c r="L22" s="55" t="str">
        <f>VLOOKUP($A22,Raw!$B$2:$DG$512,89,0)</f>
        <v>0.06</v>
      </c>
      <c r="M22" s="55" t="str">
        <f>VLOOKUP($A22,Raw!$B$2:$DG$512,90,0)</f>
        <v>0.56</v>
      </c>
    </row>
    <row r="23" spans="1:13" x14ac:dyDescent="0.3">
      <c r="A23" s="13" t="s">
        <v>533</v>
      </c>
      <c r="B23" s="55" t="str">
        <f>VLOOKUP($A23,Raw!$B$2:$DG$512,79,0)</f>
        <v>0</v>
      </c>
      <c r="C23" s="55" t="str">
        <f>VLOOKUP($A23,Raw!$B$2:$DG$512,80,0)</f>
        <v>0</v>
      </c>
      <c r="D23" s="55" t="str">
        <f>VLOOKUP($A23,Raw!$B$2:$DG$512,81,0)</f>
        <v>0</v>
      </c>
      <c r="E23" s="55" t="str">
        <f>VLOOKUP($A23,Raw!$B$2:$DG$512,82,0)</f>
        <v>0</v>
      </c>
      <c r="F23" s="55" t="str">
        <f>VLOOKUP($A23,Raw!$B$2:$DG$512,83,0)</f>
        <v>0</v>
      </c>
      <c r="G23" s="55" t="str">
        <f>VLOOKUP($A23,Raw!$B$2:$DG$512,84,0)</f>
        <v>0</v>
      </c>
      <c r="H23" s="55" t="str">
        <f>VLOOKUP($A23,Raw!$B$2:$DG$512,85,0)</f>
        <v>0</v>
      </c>
      <c r="I23" s="55" t="str">
        <f>VLOOKUP($A23,Raw!$B$2:$DG$512,86,0)</f>
        <v>0</v>
      </c>
      <c r="J23" s="55" t="str">
        <f>VLOOKUP($A23,Raw!$B$2:$DG$512,87,0)</f>
        <v>0</v>
      </c>
      <c r="K23" s="55" t="str">
        <f>VLOOKUP($A23,Raw!$B$2:$DG$512,88,0)</f>
        <v>0</v>
      </c>
      <c r="L23" s="55" t="str">
        <f>VLOOKUP($A23,Raw!$B$2:$DG$512,89,0)</f>
        <v>0</v>
      </c>
      <c r="M23" s="55" t="str">
        <f>VLOOKUP($A23,Raw!$B$2:$DG$512,90,0)</f>
        <v>0</v>
      </c>
    </row>
    <row r="24" spans="1:13" x14ac:dyDescent="0.3">
      <c r="A24" s="13" t="s">
        <v>538</v>
      </c>
      <c r="B24" s="55" t="str">
        <f>VLOOKUP($A24,Raw!$B$2:$DG$512,79,0)</f>
        <v>0</v>
      </c>
      <c r="C24" s="55" t="str">
        <f>VLOOKUP($A24,Raw!$B$2:$DG$512,80,0)</f>
        <v>0</v>
      </c>
      <c r="D24" s="55" t="str">
        <f>VLOOKUP($A24,Raw!$B$2:$DG$512,81,0)</f>
        <v>0</v>
      </c>
      <c r="E24" s="55" t="str">
        <f>VLOOKUP($A24,Raw!$B$2:$DG$512,82,0)</f>
        <v>0</v>
      </c>
      <c r="F24" s="55" t="str">
        <f>VLOOKUP($A24,Raw!$B$2:$DG$512,83,0)</f>
        <v>0</v>
      </c>
      <c r="G24" s="55" t="str">
        <f>VLOOKUP($A24,Raw!$B$2:$DG$512,84,0)</f>
        <v>0</v>
      </c>
      <c r="H24" s="55" t="str">
        <f>VLOOKUP($A24,Raw!$B$2:$DG$512,85,0)</f>
        <v>0</v>
      </c>
      <c r="I24" s="55" t="str">
        <f>VLOOKUP($A24,Raw!$B$2:$DG$512,86,0)</f>
        <v>0</v>
      </c>
      <c r="J24" s="55" t="str">
        <f>VLOOKUP($A24,Raw!$B$2:$DG$512,87,0)</f>
        <v>0</v>
      </c>
      <c r="K24" s="55" t="str">
        <f>VLOOKUP($A24,Raw!$B$2:$DG$512,88,0)</f>
        <v>0</v>
      </c>
      <c r="L24" s="55" t="str">
        <f>VLOOKUP($A24,Raw!$B$2:$DG$512,89,0)</f>
        <v>0</v>
      </c>
      <c r="M24" s="55" t="str">
        <f>VLOOKUP($A24,Raw!$B$2:$DG$512,90,0)</f>
        <v>0</v>
      </c>
    </row>
    <row r="25" spans="1:13" x14ac:dyDescent="0.3">
      <c r="A25" s="13" t="s">
        <v>559</v>
      </c>
      <c r="B25" s="55" t="str">
        <f>VLOOKUP($A25,Raw!$B$2:$DG$512,79,0)</f>
        <v>0</v>
      </c>
      <c r="C25" s="55" t="str">
        <f>VLOOKUP($A25,Raw!$B$2:$DG$512,80,0)</f>
        <v>0</v>
      </c>
      <c r="D25" s="55" t="str">
        <f>VLOOKUP($A25,Raw!$B$2:$DG$512,81,0)</f>
        <v>0</v>
      </c>
      <c r="E25" s="55" t="str">
        <f>VLOOKUP($A25,Raw!$B$2:$DG$512,82,0)</f>
        <v>0</v>
      </c>
      <c r="F25" s="55" t="str">
        <f>VLOOKUP($A25,Raw!$B$2:$DG$512,83,0)</f>
        <v>0</v>
      </c>
      <c r="G25" s="55" t="str">
        <f>VLOOKUP($A25,Raw!$B$2:$DG$512,84,0)</f>
        <v>0</v>
      </c>
      <c r="H25" s="55" t="str">
        <f>VLOOKUP($A25,Raw!$B$2:$DG$512,85,0)</f>
        <v>0</v>
      </c>
      <c r="I25" s="55" t="str">
        <f>VLOOKUP($A25,Raw!$B$2:$DG$512,86,0)</f>
        <v>0</v>
      </c>
      <c r="J25" s="55" t="str">
        <f>VLOOKUP($A25,Raw!$B$2:$DG$512,87,0)</f>
        <v>0</v>
      </c>
      <c r="K25" s="55" t="str">
        <f>VLOOKUP($A25,Raw!$B$2:$DG$512,88,0)</f>
        <v>0</v>
      </c>
      <c r="L25" s="55" t="str">
        <f>VLOOKUP($A25,Raw!$B$2:$DG$512,89,0)</f>
        <v>0</v>
      </c>
      <c r="M25" s="55" t="str">
        <f>VLOOKUP($A25,Raw!$B$2:$DG$512,90,0)</f>
        <v>0</v>
      </c>
    </row>
    <row r="26" spans="1:13" x14ac:dyDescent="0.3">
      <c r="A26" s="13" t="s">
        <v>584</v>
      </c>
      <c r="B26" s="55" t="str">
        <f>VLOOKUP($A26,Raw!$B$2:$DG$512,79,0)</f>
        <v>0</v>
      </c>
      <c r="C26" s="55" t="str">
        <f>VLOOKUP($A26,Raw!$B$2:$DG$512,80,0)</f>
        <v>0</v>
      </c>
      <c r="D26" s="55" t="str">
        <f>VLOOKUP($A26,Raw!$B$2:$DG$512,81,0)</f>
        <v>0</v>
      </c>
      <c r="E26" s="55" t="str">
        <f>VLOOKUP($A26,Raw!$B$2:$DG$512,82,0)</f>
        <v>0</v>
      </c>
      <c r="F26" s="55" t="str">
        <f>VLOOKUP($A26,Raw!$B$2:$DG$512,83,0)</f>
        <v>0</v>
      </c>
      <c r="G26" s="55" t="str">
        <f>VLOOKUP($A26,Raw!$B$2:$DG$512,84,0)</f>
        <v>0</v>
      </c>
      <c r="H26" s="55" t="str">
        <f>VLOOKUP($A26,Raw!$B$2:$DG$512,85,0)</f>
        <v>0</v>
      </c>
      <c r="I26" s="55" t="str">
        <f>VLOOKUP($A26,Raw!$B$2:$DG$512,86,0)</f>
        <v>0</v>
      </c>
      <c r="J26" s="55" t="str">
        <f>VLOOKUP($A26,Raw!$B$2:$DG$512,87,0)</f>
        <v>0</v>
      </c>
      <c r="K26" s="55" t="str">
        <f>VLOOKUP($A26,Raw!$B$2:$DG$512,88,0)</f>
        <v>0</v>
      </c>
      <c r="L26" s="55" t="str">
        <f>VLOOKUP($A26,Raw!$B$2:$DG$512,89,0)</f>
        <v>0</v>
      </c>
      <c r="M26" s="55" t="str">
        <f>VLOOKUP($A26,Raw!$B$2:$DG$512,90,0)</f>
        <v>0</v>
      </c>
    </row>
    <row r="27" spans="1:13" x14ac:dyDescent="0.3">
      <c r="A27" s="13" t="s">
        <v>596</v>
      </c>
      <c r="B27" s="55" t="str">
        <f>VLOOKUP($A27,Raw!$B$2:$DG$512,79,0)</f>
        <v>0</v>
      </c>
      <c r="C27" s="55" t="str">
        <f>VLOOKUP($A27,Raw!$B$2:$DG$512,80,0)</f>
        <v>0</v>
      </c>
      <c r="D27" s="55" t="str">
        <f>VLOOKUP($A27,Raw!$B$2:$DG$512,81,0)</f>
        <v>0</v>
      </c>
      <c r="E27" s="55" t="str">
        <f>VLOOKUP($A27,Raw!$B$2:$DG$512,82,0)</f>
        <v>0</v>
      </c>
      <c r="F27" s="55" t="str">
        <f>VLOOKUP($A27,Raw!$B$2:$DG$512,83,0)</f>
        <v>0</v>
      </c>
      <c r="G27" s="55" t="str">
        <f>VLOOKUP($A27,Raw!$B$2:$DG$512,84,0)</f>
        <v>0</v>
      </c>
      <c r="H27" s="55" t="str">
        <f>VLOOKUP($A27,Raw!$B$2:$DG$512,85,0)</f>
        <v>0</v>
      </c>
      <c r="I27" s="55" t="str">
        <f>VLOOKUP($A27,Raw!$B$2:$DG$512,86,0)</f>
        <v>0</v>
      </c>
      <c r="J27" s="55" t="str">
        <f>VLOOKUP($A27,Raw!$B$2:$DG$512,87,0)</f>
        <v>0</v>
      </c>
      <c r="K27" s="55" t="str">
        <f>VLOOKUP($A27,Raw!$B$2:$DG$512,88,0)</f>
        <v>0</v>
      </c>
      <c r="L27" s="55" t="str">
        <f>VLOOKUP($A27,Raw!$B$2:$DG$512,89,0)</f>
        <v>0</v>
      </c>
      <c r="M27" s="55" t="str">
        <f>VLOOKUP($A27,Raw!$B$2:$DG$512,90,0)</f>
        <v>0</v>
      </c>
    </row>
    <row r="28" spans="1:13" x14ac:dyDescent="0.3">
      <c r="A28" s="13" t="s">
        <v>605</v>
      </c>
      <c r="B28" s="55" t="str">
        <f>VLOOKUP($A28,Raw!$B$2:$DG$512,79,0)</f>
        <v>0</v>
      </c>
      <c r="C28" s="55" t="str">
        <f>VLOOKUP($A28,Raw!$B$2:$DG$512,80,0)</f>
        <v>0</v>
      </c>
      <c r="D28" s="55" t="str">
        <f>VLOOKUP($A28,Raw!$B$2:$DG$512,81,0)</f>
        <v>0</v>
      </c>
      <c r="E28" s="55" t="str">
        <f>VLOOKUP($A28,Raw!$B$2:$DG$512,82,0)</f>
        <v>0</v>
      </c>
      <c r="F28" s="55" t="str">
        <f>VLOOKUP($A28,Raw!$B$2:$DG$512,83,0)</f>
        <v>0</v>
      </c>
      <c r="G28" s="55" t="str">
        <f>VLOOKUP($A28,Raw!$B$2:$DG$512,84,0)</f>
        <v>0</v>
      </c>
      <c r="H28" s="55" t="str">
        <f>VLOOKUP($A28,Raw!$B$2:$DG$512,85,0)</f>
        <v>0</v>
      </c>
      <c r="I28" s="55" t="str">
        <f>VLOOKUP($A28,Raw!$B$2:$DG$512,86,0)</f>
        <v>0</v>
      </c>
      <c r="J28" s="55" t="str">
        <f>VLOOKUP($A28,Raw!$B$2:$DG$512,87,0)</f>
        <v>0</v>
      </c>
      <c r="K28" s="55" t="str">
        <f>VLOOKUP($A28,Raw!$B$2:$DG$512,88,0)</f>
        <v>0</v>
      </c>
      <c r="L28" s="55" t="str">
        <f>VLOOKUP($A28,Raw!$B$2:$DG$512,89,0)</f>
        <v>0</v>
      </c>
      <c r="M28" s="55" t="str">
        <f>VLOOKUP($A28,Raw!$B$2:$DG$512,90,0)</f>
        <v>0</v>
      </c>
    </row>
    <row r="29" spans="1:13" x14ac:dyDescent="0.3">
      <c r="A29" s="13" t="s">
        <v>629</v>
      </c>
      <c r="B29" s="55" t="str">
        <f>VLOOKUP($A29,Raw!$B$2:$DG$512,79,0)</f>
        <v>0</v>
      </c>
      <c r="C29" s="55" t="str">
        <f>VLOOKUP($A29,Raw!$B$2:$DG$512,80,0)</f>
        <v>0</v>
      </c>
      <c r="D29" s="55" t="str">
        <f>VLOOKUP($A29,Raw!$B$2:$DG$512,81,0)</f>
        <v>0</v>
      </c>
      <c r="E29" s="55" t="str">
        <f>VLOOKUP($A29,Raw!$B$2:$DG$512,82,0)</f>
        <v>0</v>
      </c>
      <c r="F29" s="55" t="str">
        <f>VLOOKUP($A29,Raw!$B$2:$DG$512,83,0)</f>
        <v>0</v>
      </c>
      <c r="G29" s="55" t="str">
        <f>VLOOKUP($A29,Raw!$B$2:$DG$512,84,0)</f>
        <v>0</v>
      </c>
      <c r="H29" s="55" t="str">
        <f>VLOOKUP($A29,Raw!$B$2:$DG$512,85,0)</f>
        <v>0</v>
      </c>
      <c r="I29" s="55" t="str">
        <f>VLOOKUP($A29,Raw!$B$2:$DG$512,86,0)</f>
        <v>0</v>
      </c>
      <c r="J29" s="55" t="str">
        <f>VLOOKUP($A29,Raw!$B$2:$DG$512,87,0)</f>
        <v>0</v>
      </c>
      <c r="K29" s="55" t="str">
        <f>VLOOKUP($A29,Raw!$B$2:$DG$512,88,0)</f>
        <v>0</v>
      </c>
      <c r="L29" s="55" t="str">
        <f>VLOOKUP($A29,Raw!$B$2:$DG$512,89,0)</f>
        <v>0</v>
      </c>
      <c r="M29" s="55" t="str">
        <f>VLOOKUP($A29,Raw!$B$2:$DG$512,90,0)</f>
        <v>0</v>
      </c>
    </row>
    <row r="30" spans="1:13" x14ac:dyDescent="0.3">
      <c r="A30" s="13" t="s">
        <v>645</v>
      </c>
      <c r="B30" s="55" t="str">
        <f>VLOOKUP($A30,Raw!$B$2:$DG$512,79,0)</f>
        <v>26.06</v>
      </c>
      <c r="C30" s="55" t="str">
        <f>VLOOKUP($A30,Raw!$B$2:$DG$512,80,0)</f>
        <v>0</v>
      </c>
      <c r="D30" s="55" t="str">
        <f>VLOOKUP($A30,Raw!$B$2:$DG$512,81,0)</f>
        <v>0</v>
      </c>
      <c r="E30" s="55" t="str">
        <f>VLOOKUP($A30,Raw!$B$2:$DG$512,82,0)</f>
        <v>0</v>
      </c>
      <c r="F30" s="55" t="str">
        <f>VLOOKUP($A30,Raw!$B$2:$DG$512,83,0)</f>
        <v>0</v>
      </c>
      <c r="G30" s="55" t="str">
        <f>VLOOKUP($A30,Raw!$B$2:$DG$512,84,0)</f>
        <v>0</v>
      </c>
      <c r="H30" s="55" t="str">
        <f>VLOOKUP($A30,Raw!$B$2:$DG$512,85,0)</f>
        <v>0</v>
      </c>
      <c r="I30" s="55" t="str">
        <f>VLOOKUP($A30,Raw!$B$2:$DG$512,86,0)</f>
        <v>0</v>
      </c>
      <c r="J30" s="55" t="str">
        <f>VLOOKUP($A30,Raw!$B$2:$DG$512,87,0)</f>
        <v>0</v>
      </c>
      <c r="K30" s="55" t="str">
        <f>VLOOKUP($A30,Raw!$B$2:$DG$512,88,0)</f>
        <v>0</v>
      </c>
      <c r="L30" s="55" t="str">
        <f>VLOOKUP($A30,Raw!$B$2:$DG$512,89,0)</f>
        <v>0.37</v>
      </c>
      <c r="M30" s="55" t="str">
        <f>VLOOKUP($A30,Raw!$B$2:$DG$512,90,0)</f>
        <v>26.44</v>
      </c>
    </row>
    <row r="31" spans="1:13" x14ac:dyDescent="0.3">
      <c r="A31" s="13" t="s">
        <v>686</v>
      </c>
      <c r="B31" s="55" t="str">
        <f>VLOOKUP($A31,Raw!$B$2:$DG$512,79,0)</f>
        <v>34.92</v>
      </c>
      <c r="C31" s="55" t="str">
        <f>VLOOKUP($A31,Raw!$B$2:$DG$512,80,0)</f>
        <v>3.6</v>
      </c>
      <c r="D31" s="55" t="str">
        <f>VLOOKUP($A31,Raw!$B$2:$DG$512,81,0)</f>
        <v>4.55</v>
      </c>
      <c r="E31" s="55" t="str">
        <f>VLOOKUP($A31,Raw!$B$2:$DG$512,82,0)</f>
        <v>0</v>
      </c>
      <c r="F31" s="55" t="str">
        <f>VLOOKUP($A31,Raw!$B$2:$DG$512,83,0)</f>
        <v>0</v>
      </c>
      <c r="G31" s="55" t="str">
        <f>VLOOKUP($A31,Raw!$B$2:$DG$512,84,0)</f>
        <v>0</v>
      </c>
      <c r="H31" s="55" t="str">
        <f>VLOOKUP($A31,Raw!$B$2:$DG$512,85,0)</f>
        <v>0</v>
      </c>
      <c r="I31" s="55" t="str">
        <f>VLOOKUP($A31,Raw!$B$2:$DG$512,86,0)</f>
        <v>0</v>
      </c>
      <c r="J31" s="55" t="str">
        <f>VLOOKUP($A31,Raw!$B$2:$DG$512,87,0)</f>
        <v>0</v>
      </c>
      <c r="K31" s="55" t="str">
        <f>VLOOKUP($A31,Raw!$B$2:$DG$512,88,0)</f>
        <v>67.63</v>
      </c>
      <c r="L31" s="55" t="str">
        <f>VLOOKUP($A31,Raw!$B$2:$DG$512,89,0)</f>
        <v>1.66</v>
      </c>
      <c r="M31" s="55" t="str">
        <f>VLOOKUP($A31,Raw!$B$2:$DG$512,90,0)</f>
        <v>112.36</v>
      </c>
    </row>
    <row r="32" spans="1:13" x14ac:dyDescent="0.3">
      <c r="A32" s="13" t="s">
        <v>721</v>
      </c>
      <c r="B32" s="55" t="str">
        <f>VLOOKUP($A32,Raw!$B$2:$DG$512,79,0)</f>
        <v>0</v>
      </c>
      <c r="C32" s="55" t="str">
        <f>VLOOKUP($A32,Raw!$B$2:$DG$512,80,0)</f>
        <v>0</v>
      </c>
      <c r="D32" s="55" t="str">
        <f>VLOOKUP($A32,Raw!$B$2:$DG$512,81,0)</f>
        <v>0</v>
      </c>
      <c r="E32" s="55" t="str">
        <f>VLOOKUP($A32,Raw!$B$2:$DG$512,82,0)</f>
        <v>0</v>
      </c>
      <c r="F32" s="55" t="str">
        <f>VLOOKUP($A32,Raw!$B$2:$DG$512,83,0)</f>
        <v>0</v>
      </c>
      <c r="G32" s="55" t="str">
        <f>VLOOKUP($A32,Raw!$B$2:$DG$512,84,0)</f>
        <v>0</v>
      </c>
      <c r="H32" s="55" t="str">
        <f>VLOOKUP($A32,Raw!$B$2:$DG$512,85,0)</f>
        <v>0</v>
      </c>
      <c r="I32" s="55" t="str">
        <f>VLOOKUP($A32,Raw!$B$2:$DG$512,86,0)</f>
        <v>0</v>
      </c>
      <c r="J32" s="55" t="str">
        <f>VLOOKUP($A32,Raw!$B$2:$DG$512,87,0)</f>
        <v>0</v>
      </c>
      <c r="K32" s="55" t="str">
        <f>VLOOKUP($A32,Raw!$B$2:$DG$512,88,0)</f>
        <v>251</v>
      </c>
      <c r="L32" s="55" t="str">
        <f>VLOOKUP($A32,Raw!$B$2:$DG$512,89,0)</f>
        <v>0</v>
      </c>
      <c r="M32" s="55" t="str">
        <f>VLOOKUP($A32,Raw!$B$2:$DG$512,90,0)</f>
        <v>251</v>
      </c>
    </row>
    <row r="33" spans="1:13" x14ac:dyDescent="0.3">
      <c r="A33" s="13" t="s">
        <v>744</v>
      </c>
      <c r="B33" s="55" t="str">
        <f>VLOOKUP($A33,Raw!$B$2:$DG$512,79,0)</f>
        <v>0</v>
      </c>
      <c r="C33" s="55" t="str">
        <f>VLOOKUP($A33,Raw!$B$2:$DG$512,80,0)</f>
        <v>0</v>
      </c>
      <c r="D33" s="55" t="str">
        <f>VLOOKUP($A33,Raw!$B$2:$DG$512,81,0)</f>
        <v>0</v>
      </c>
      <c r="E33" s="55" t="str">
        <f>VLOOKUP($A33,Raw!$B$2:$DG$512,82,0)</f>
        <v>0</v>
      </c>
      <c r="F33" s="55" t="str">
        <f>VLOOKUP($A33,Raw!$B$2:$DG$512,83,0)</f>
        <v>0</v>
      </c>
      <c r="G33" s="55" t="str">
        <f>VLOOKUP($A33,Raw!$B$2:$DG$512,84,0)</f>
        <v>0</v>
      </c>
      <c r="H33" s="55" t="str">
        <f>VLOOKUP($A33,Raw!$B$2:$DG$512,85,0)</f>
        <v>0</v>
      </c>
      <c r="I33" s="55" t="str">
        <f>VLOOKUP($A33,Raw!$B$2:$DG$512,86,0)</f>
        <v>0</v>
      </c>
      <c r="J33" s="55" t="str">
        <f>VLOOKUP($A33,Raw!$B$2:$DG$512,87,0)</f>
        <v>0</v>
      </c>
      <c r="K33" s="55" t="str">
        <f>VLOOKUP($A33,Raw!$B$2:$DG$512,88,0)</f>
        <v>0</v>
      </c>
      <c r="L33" s="55" t="str">
        <f>VLOOKUP($A33,Raw!$B$2:$DG$512,89,0)</f>
        <v>0</v>
      </c>
      <c r="M33" s="55" t="str">
        <f>VLOOKUP($A33,Raw!$B$2:$DG$512,90,0)</f>
        <v>0</v>
      </c>
    </row>
    <row r="34" spans="1:13" x14ac:dyDescent="0.3">
      <c r="A34" s="13" t="s">
        <v>751</v>
      </c>
      <c r="B34" s="55" t="str">
        <f>VLOOKUP($A34,Raw!$B$2:$DG$512,79,0)</f>
        <v>0</v>
      </c>
      <c r="C34" s="55" t="str">
        <f>VLOOKUP($A34,Raw!$B$2:$DG$512,80,0)</f>
        <v>0</v>
      </c>
      <c r="D34" s="55" t="str">
        <f>VLOOKUP($A34,Raw!$B$2:$DG$512,81,0)</f>
        <v>0</v>
      </c>
      <c r="E34" s="55" t="str">
        <f>VLOOKUP($A34,Raw!$B$2:$DG$512,82,0)</f>
        <v>0</v>
      </c>
      <c r="F34" s="55" t="str">
        <f>VLOOKUP($A34,Raw!$B$2:$DG$512,83,0)</f>
        <v>0</v>
      </c>
      <c r="G34" s="55" t="str">
        <f>VLOOKUP($A34,Raw!$B$2:$DG$512,84,0)</f>
        <v>0</v>
      </c>
      <c r="H34" s="55" t="str">
        <f>VLOOKUP($A34,Raw!$B$2:$DG$512,85,0)</f>
        <v>0</v>
      </c>
      <c r="I34" s="55" t="str">
        <f>VLOOKUP($A34,Raw!$B$2:$DG$512,86,0)</f>
        <v>0</v>
      </c>
      <c r="J34" s="55" t="str">
        <f>VLOOKUP($A34,Raw!$B$2:$DG$512,87,0)</f>
        <v>0</v>
      </c>
      <c r="K34" s="55" t="str">
        <f>VLOOKUP($A34,Raw!$B$2:$DG$512,88,0)</f>
        <v>0</v>
      </c>
      <c r="L34" s="55" t="str">
        <f>VLOOKUP($A34,Raw!$B$2:$DG$512,89,0)</f>
        <v>0</v>
      </c>
      <c r="M34" s="55" t="str">
        <f>VLOOKUP($A34,Raw!$B$2:$DG$512,90,0)</f>
        <v>0</v>
      </c>
    </row>
    <row r="35" spans="1:13" x14ac:dyDescent="0.3">
      <c r="A35" s="13" t="s">
        <v>754</v>
      </c>
      <c r="B35" s="55" t="str">
        <f>VLOOKUP($A35,Raw!$B$2:$DG$512,79,0)</f>
        <v>0</v>
      </c>
      <c r="C35" s="55" t="str">
        <f>VLOOKUP($A35,Raw!$B$2:$DG$512,80,0)</f>
        <v>0</v>
      </c>
      <c r="D35" s="55" t="str">
        <f>VLOOKUP($A35,Raw!$B$2:$DG$512,81,0)</f>
        <v>0</v>
      </c>
      <c r="E35" s="55" t="str">
        <f>VLOOKUP($A35,Raw!$B$2:$DG$512,82,0)</f>
        <v>0</v>
      </c>
      <c r="F35" s="55" t="str">
        <f>VLOOKUP($A35,Raw!$B$2:$DG$512,83,0)</f>
        <v>0</v>
      </c>
      <c r="G35" s="55" t="str">
        <f>VLOOKUP($A35,Raw!$B$2:$DG$512,84,0)</f>
        <v>0</v>
      </c>
      <c r="H35" s="55" t="str">
        <f>VLOOKUP($A35,Raw!$B$2:$DG$512,85,0)</f>
        <v>0</v>
      </c>
      <c r="I35" s="55" t="str">
        <f>VLOOKUP($A35,Raw!$B$2:$DG$512,86,0)</f>
        <v>0</v>
      </c>
      <c r="J35" s="55" t="str">
        <f>VLOOKUP($A35,Raw!$B$2:$DG$512,87,0)</f>
        <v>0</v>
      </c>
      <c r="K35" s="55" t="str">
        <f>VLOOKUP($A35,Raw!$B$2:$DG$512,88,0)</f>
        <v>0</v>
      </c>
      <c r="L35" s="55" t="str">
        <f>VLOOKUP($A35,Raw!$B$2:$DG$512,89,0)</f>
        <v>0</v>
      </c>
      <c r="M35" s="55" t="str">
        <f>VLOOKUP($A35,Raw!$B$2:$DG$512,90,0)</f>
        <v>0</v>
      </c>
    </row>
    <row r="36" spans="1:13" x14ac:dyDescent="0.3">
      <c r="A36" s="13" t="s">
        <v>763</v>
      </c>
      <c r="B36" s="55" t="str">
        <f>VLOOKUP($A36,Raw!$B$2:$DG$512,79,0)</f>
        <v>0</v>
      </c>
      <c r="C36" s="55" t="str">
        <f>VLOOKUP($A36,Raw!$B$2:$DG$512,80,0)</f>
        <v>0</v>
      </c>
      <c r="D36" s="55" t="str">
        <f>VLOOKUP($A36,Raw!$B$2:$DG$512,81,0)</f>
        <v>0</v>
      </c>
      <c r="E36" s="55" t="str">
        <f>VLOOKUP($A36,Raw!$B$2:$DG$512,82,0)</f>
        <v>0</v>
      </c>
      <c r="F36" s="55" t="str">
        <f>VLOOKUP($A36,Raw!$B$2:$DG$512,83,0)</f>
        <v>0</v>
      </c>
      <c r="G36" s="55" t="str">
        <f>VLOOKUP($A36,Raw!$B$2:$DG$512,84,0)</f>
        <v>0</v>
      </c>
      <c r="H36" s="55" t="str">
        <f>VLOOKUP($A36,Raw!$B$2:$DG$512,85,0)</f>
        <v>0</v>
      </c>
      <c r="I36" s="55" t="str">
        <f>VLOOKUP($A36,Raw!$B$2:$DG$512,86,0)</f>
        <v>0</v>
      </c>
      <c r="J36" s="55" t="str">
        <f>VLOOKUP($A36,Raw!$B$2:$DG$512,87,0)</f>
        <v>0</v>
      </c>
      <c r="K36" s="55" t="str">
        <f>VLOOKUP($A36,Raw!$B$2:$DG$512,88,0)</f>
        <v>0</v>
      </c>
      <c r="L36" s="55" t="str">
        <f>VLOOKUP($A36,Raw!$B$2:$DG$512,89,0)</f>
        <v>0</v>
      </c>
      <c r="M36" s="55" t="str">
        <f>VLOOKUP($A36,Raw!$B$2:$DG$512,90,0)</f>
        <v>0</v>
      </c>
    </row>
    <row r="37" spans="1:13" x14ac:dyDescent="0.3">
      <c r="A37" s="13" t="s">
        <v>780</v>
      </c>
      <c r="B37" s="55" t="str">
        <f>VLOOKUP($A37,Raw!$B$2:$DG$512,79,0)</f>
        <v>0</v>
      </c>
      <c r="C37" s="55" t="str">
        <f>VLOOKUP($A37,Raw!$B$2:$DG$512,80,0)</f>
        <v>0</v>
      </c>
      <c r="D37" s="55" t="str">
        <f>VLOOKUP($A37,Raw!$B$2:$DG$512,81,0)</f>
        <v>0</v>
      </c>
      <c r="E37" s="55" t="str">
        <f>VLOOKUP($A37,Raw!$B$2:$DG$512,82,0)</f>
        <v>0</v>
      </c>
      <c r="F37" s="55" t="str">
        <f>VLOOKUP($A37,Raw!$B$2:$DG$512,83,0)</f>
        <v>0</v>
      </c>
      <c r="G37" s="55" t="str">
        <f>VLOOKUP($A37,Raw!$B$2:$DG$512,84,0)</f>
        <v>0</v>
      </c>
      <c r="H37" s="55" t="str">
        <f>VLOOKUP($A37,Raw!$B$2:$DG$512,85,0)</f>
        <v>0</v>
      </c>
      <c r="I37" s="55" t="str">
        <f>VLOOKUP($A37,Raw!$B$2:$DG$512,86,0)</f>
        <v>0</v>
      </c>
      <c r="J37" s="55" t="str">
        <f>VLOOKUP($A37,Raw!$B$2:$DG$512,87,0)</f>
        <v>0</v>
      </c>
      <c r="K37" s="55" t="str">
        <f>VLOOKUP($A37,Raw!$B$2:$DG$512,88,0)</f>
        <v>0</v>
      </c>
      <c r="L37" s="55" t="str">
        <f>VLOOKUP($A37,Raw!$B$2:$DG$512,89,0)</f>
        <v>0</v>
      </c>
      <c r="M37" s="55" t="str">
        <f>VLOOKUP($A37,Raw!$B$2:$DG$512,90,0)</f>
        <v>0</v>
      </c>
    </row>
    <row r="38" spans="1:13" x14ac:dyDescent="0.3">
      <c r="A38" s="13" t="s">
        <v>804</v>
      </c>
      <c r="B38" s="55" t="str">
        <f>VLOOKUP($A38,Raw!$B$2:$DG$512,79,0)</f>
        <v>0</v>
      </c>
      <c r="C38" s="55" t="str">
        <f>VLOOKUP($A38,Raw!$B$2:$DG$512,80,0)</f>
        <v>0</v>
      </c>
      <c r="D38" s="55" t="str">
        <f>VLOOKUP($A38,Raw!$B$2:$DG$512,81,0)</f>
        <v>0</v>
      </c>
      <c r="E38" s="55" t="str">
        <f>VLOOKUP($A38,Raw!$B$2:$DG$512,82,0)</f>
        <v>0</v>
      </c>
      <c r="F38" s="55" t="str">
        <f>VLOOKUP($A38,Raw!$B$2:$DG$512,83,0)</f>
        <v>0</v>
      </c>
      <c r="G38" s="55" t="str">
        <f>VLOOKUP($A38,Raw!$B$2:$DG$512,84,0)</f>
        <v>0</v>
      </c>
      <c r="H38" s="55" t="str">
        <f>VLOOKUP($A38,Raw!$B$2:$DG$512,85,0)</f>
        <v>0</v>
      </c>
      <c r="I38" s="55" t="str">
        <f>VLOOKUP($A38,Raw!$B$2:$DG$512,86,0)</f>
        <v>0</v>
      </c>
      <c r="J38" s="55" t="str">
        <f>VLOOKUP($A38,Raw!$B$2:$DG$512,87,0)</f>
        <v>0</v>
      </c>
      <c r="K38" s="55" t="str">
        <f>VLOOKUP($A38,Raw!$B$2:$DG$512,88,0)</f>
        <v>0</v>
      </c>
      <c r="L38" s="55" t="str">
        <f>VLOOKUP($A38,Raw!$B$2:$DG$512,89,0)</f>
        <v>0</v>
      </c>
      <c r="M38" s="55" t="str">
        <f>VLOOKUP($A38,Raw!$B$2:$DG$512,90,0)</f>
        <v>0</v>
      </c>
    </row>
    <row r="39" spans="1:13" x14ac:dyDescent="0.3">
      <c r="A39" s="13" t="s">
        <v>818</v>
      </c>
      <c r="B39" s="55" t="str">
        <f>VLOOKUP($A39,Raw!$B$2:$DG$512,79,0)</f>
        <v>6.34</v>
      </c>
      <c r="C39" s="55" t="str">
        <f>VLOOKUP($A39,Raw!$B$2:$DG$512,80,0)</f>
        <v>0</v>
      </c>
      <c r="D39" s="55" t="str">
        <f>VLOOKUP($A39,Raw!$B$2:$DG$512,81,0)</f>
        <v>0</v>
      </c>
      <c r="E39" s="55" t="str">
        <f>VLOOKUP($A39,Raw!$B$2:$DG$512,82,0)</f>
        <v>0</v>
      </c>
      <c r="F39" s="55" t="str">
        <f>VLOOKUP($A39,Raw!$B$2:$DG$512,83,0)</f>
        <v>0</v>
      </c>
      <c r="G39" s="55" t="str">
        <f>VLOOKUP($A39,Raw!$B$2:$DG$512,84,0)</f>
        <v>0</v>
      </c>
      <c r="H39" s="55" t="str">
        <f>VLOOKUP($A39,Raw!$B$2:$DG$512,85,0)</f>
        <v>0</v>
      </c>
      <c r="I39" s="55" t="str">
        <f>VLOOKUP($A39,Raw!$B$2:$DG$512,86,0)</f>
        <v>0</v>
      </c>
      <c r="J39" s="55" t="str">
        <f>VLOOKUP($A39,Raw!$B$2:$DG$512,87,0)</f>
        <v>0</v>
      </c>
      <c r="K39" s="55" t="str">
        <f>VLOOKUP($A39,Raw!$B$2:$DG$512,88,0)</f>
        <v>1.74</v>
      </c>
      <c r="L39" s="55" t="str">
        <f>VLOOKUP($A39,Raw!$B$2:$DG$512,89,0)</f>
        <v>2.45</v>
      </c>
      <c r="M39" s="55" t="str">
        <f>VLOOKUP($A39,Raw!$B$2:$DG$512,90,0)</f>
        <v>10.53</v>
      </c>
    </row>
    <row r="40" spans="1:13" x14ac:dyDescent="0.3">
      <c r="A40" s="13" t="s">
        <v>855</v>
      </c>
      <c r="B40" s="55" t="str">
        <f>VLOOKUP($A40,Raw!$B$2:$DG$512,79,0)</f>
        <v>0</v>
      </c>
      <c r="C40" s="55" t="str">
        <f>VLOOKUP($A40,Raw!$B$2:$DG$512,80,0)</f>
        <v>0</v>
      </c>
      <c r="D40" s="55" t="str">
        <f>VLOOKUP($A40,Raw!$B$2:$DG$512,81,0)</f>
        <v>0</v>
      </c>
      <c r="E40" s="55" t="str">
        <f>VLOOKUP($A40,Raw!$B$2:$DG$512,82,0)</f>
        <v>0</v>
      </c>
      <c r="F40" s="55" t="str">
        <f>VLOOKUP($A40,Raw!$B$2:$DG$512,83,0)</f>
        <v>0</v>
      </c>
      <c r="G40" s="55" t="str">
        <f>VLOOKUP($A40,Raw!$B$2:$DG$512,84,0)</f>
        <v>0</v>
      </c>
      <c r="H40" s="55" t="str">
        <f>VLOOKUP($A40,Raw!$B$2:$DG$512,85,0)</f>
        <v>0</v>
      </c>
      <c r="I40" s="55" t="str">
        <f>VLOOKUP($A40,Raw!$B$2:$DG$512,86,0)</f>
        <v>0</v>
      </c>
      <c r="J40" s="55" t="str">
        <f>VLOOKUP($A40,Raw!$B$2:$DG$512,87,0)</f>
        <v>0</v>
      </c>
      <c r="K40" s="55" t="str">
        <f>VLOOKUP($A40,Raw!$B$2:$DG$512,88,0)</f>
        <v>0</v>
      </c>
      <c r="L40" s="55" t="str">
        <f>VLOOKUP($A40,Raw!$B$2:$DG$512,89,0)</f>
        <v>0</v>
      </c>
      <c r="M40" s="55" t="str">
        <f>VLOOKUP($A40,Raw!$B$2:$DG$512,90,0)</f>
        <v>0</v>
      </c>
    </row>
    <row r="41" spans="1:13" x14ac:dyDescent="0.3">
      <c r="A41" s="13" t="s">
        <v>882</v>
      </c>
      <c r="B41" s="55" t="str">
        <f>VLOOKUP($A41,Raw!$B$2:$DG$512,79,0)</f>
        <v>0</v>
      </c>
      <c r="C41" s="55" t="str">
        <f>VLOOKUP($A41,Raw!$B$2:$DG$512,80,0)</f>
        <v>0</v>
      </c>
      <c r="D41" s="55" t="str">
        <f>VLOOKUP($A41,Raw!$B$2:$DG$512,81,0)</f>
        <v>0</v>
      </c>
      <c r="E41" s="55" t="str">
        <f>VLOOKUP($A41,Raw!$B$2:$DG$512,82,0)</f>
        <v>0</v>
      </c>
      <c r="F41" s="55" t="str">
        <f>VLOOKUP($A41,Raw!$B$2:$DG$512,83,0)</f>
        <v>0</v>
      </c>
      <c r="G41" s="55" t="str">
        <f>VLOOKUP($A41,Raw!$B$2:$DG$512,84,0)</f>
        <v>0</v>
      </c>
      <c r="H41" s="55" t="str">
        <f>VLOOKUP($A41,Raw!$B$2:$DG$512,85,0)</f>
        <v>0</v>
      </c>
      <c r="I41" s="55" t="str">
        <f>VLOOKUP($A41,Raw!$B$2:$DG$512,86,0)</f>
        <v>0</v>
      </c>
      <c r="J41" s="55" t="str">
        <f>VLOOKUP($A41,Raw!$B$2:$DG$512,87,0)</f>
        <v>0</v>
      </c>
      <c r="K41" s="55" t="str">
        <f>VLOOKUP($A41,Raw!$B$2:$DG$512,88,0)</f>
        <v>0</v>
      </c>
      <c r="L41" s="55" t="str">
        <f>VLOOKUP($A41,Raw!$B$2:$DG$512,89,0)</f>
        <v>0</v>
      </c>
      <c r="M41" s="55" t="str">
        <f>VLOOKUP($A41,Raw!$B$2:$DG$512,90,0)</f>
        <v>0</v>
      </c>
    </row>
    <row r="42" spans="1:13" x14ac:dyDescent="0.3">
      <c r="A42" s="13" t="s">
        <v>893</v>
      </c>
      <c r="B42" s="55" t="str">
        <f>VLOOKUP($A42,Raw!$B$2:$DG$512,79,0)</f>
        <v>200.66</v>
      </c>
      <c r="C42" s="55" t="str">
        <f>VLOOKUP($A42,Raw!$B$2:$DG$512,80,0)</f>
        <v>0</v>
      </c>
      <c r="D42" s="55" t="str">
        <f>VLOOKUP($A42,Raw!$B$2:$DG$512,81,0)</f>
        <v>176.08</v>
      </c>
      <c r="E42" s="55" t="str">
        <f>VLOOKUP($A42,Raw!$B$2:$DG$512,82,0)</f>
        <v>2.06</v>
      </c>
      <c r="F42" s="55" t="str">
        <f>VLOOKUP($A42,Raw!$B$2:$DG$512,83,0)</f>
        <v>71.03</v>
      </c>
      <c r="G42" s="55" t="str">
        <f>VLOOKUP($A42,Raw!$B$2:$DG$512,84,0)</f>
        <v>0</v>
      </c>
      <c r="H42" s="55" t="str">
        <f>VLOOKUP($A42,Raw!$B$2:$DG$512,85,0)</f>
        <v>0</v>
      </c>
      <c r="I42" s="55" t="str">
        <f>VLOOKUP($A42,Raw!$B$2:$DG$512,86,0)</f>
        <v>0</v>
      </c>
      <c r="J42" s="55" t="str">
        <f>VLOOKUP($A42,Raw!$B$2:$DG$512,87,0)</f>
        <v>0</v>
      </c>
      <c r="K42" s="55" t="str">
        <f>VLOOKUP($A42,Raw!$B$2:$DG$512,88,0)</f>
        <v>3111.26</v>
      </c>
      <c r="L42" s="55" t="str">
        <f>VLOOKUP($A42,Raw!$B$2:$DG$512,89,0)</f>
        <v>38.92</v>
      </c>
      <c r="M42" s="55" t="str">
        <f>VLOOKUP($A42,Raw!$B$2:$DG$512,90,0)</f>
        <v>3600.01</v>
      </c>
    </row>
    <row r="43" spans="1:13" x14ac:dyDescent="0.3">
      <c r="A43" s="13" t="s">
        <v>940</v>
      </c>
      <c r="B43" s="55" t="str">
        <f>VLOOKUP($A43,Raw!$B$2:$DG$512,79,0)</f>
        <v>0</v>
      </c>
      <c r="C43" s="55" t="str">
        <f>VLOOKUP($A43,Raw!$B$2:$DG$512,80,0)</f>
        <v>0</v>
      </c>
      <c r="D43" s="55" t="str">
        <f>VLOOKUP($A43,Raw!$B$2:$DG$512,81,0)</f>
        <v>0</v>
      </c>
      <c r="E43" s="55" t="str">
        <f>VLOOKUP($A43,Raw!$B$2:$DG$512,82,0)</f>
        <v>0</v>
      </c>
      <c r="F43" s="55" t="str">
        <f>VLOOKUP($A43,Raw!$B$2:$DG$512,83,0)</f>
        <v>0</v>
      </c>
      <c r="G43" s="55" t="str">
        <f>VLOOKUP($A43,Raw!$B$2:$DG$512,84,0)</f>
        <v>0</v>
      </c>
      <c r="H43" s="55" t="str">
        <f>VLOOKUP($A43,Raw!$B$2:$DG$512,85,0)</f>
        <v>0</v>
      </c>
      <c r="I43" s="55" t="str">
        <f>VLOOKUP($A43,Raw!$B$2:$DG$512,86,0)</f>
        <v>0</v>
      </c>
      <c r="J43" s="55" t="str">
        <f>VLOOKUP($A43,Raw!$B$2:$DG$512,87,0)</f>
        <v>0</v>
      </c>
      <c r="K43" s="55" t="str">
        <f>VLOOKUP($A43,Raw!$B$2:$DG$512,88,0)</f>
        <v>0</v>
      </c>
      <c r="L43" s="55" t="str">
        <f>VLOOKUP($A43,Raw!$B$2:$DG$512,89,0)</f>
        <v>0</v>
      </c>
      <c r="M43" s="55" t="str">
        <f>VLOOKUP($A43,Raw!$B$2:$DG$512,90,0)</f>
        <v>0</v>
      </c>
    </row>
    <row r="44" spans="1:13" x14ac:dyDescent="0.3">
      <c r="A44" s="13" t="s">
        <v>953</v>
      </c>
      <c r="B44" s="55" t="str">
        <f>VLOOKUP($A44,Raw!$B$2:$DG$512,79,0)</f>
        <v>4.31</v>
      </c>
      <c r="C44" s="55" t="str">
        <f>VLOOKUP($A44,Raw!$B$2:$DG$512,80,0)</f>
        <v>0</v>
      </c>
      <c r="D44" s="55" t="str">
        <f>VLOOKUP($A44,Raw!$B$2:$DG$512,81,0)</f>
        <v>0</v>
      </c>
      <c r="E44" s="55" t="str">
        <f>VLOOKUP($A44,Raw!$B$2:$DG$512,82,0)</f>
        <v>0</v>
      </c>
      <c r="F44" s="55" t="str">
        <f>VLOOKUP($A44,Raw!$B$2:$DG$512,83,0)</f>
        <v>0</v>
      </c>
      <c r="G44" s="55" t="str">
        <f>VLOOKUP($A44,Raw!$B$2:$DG$512,84,0)</f>
        <v>0</v>
      </c>
      <c r="H44" s="55" t="str">
        <f>VLOOKUP($A44,Raw!$B$2:$DG$512,85,0)</f>
        <v>0</v>
      </c>
      <c r="I44" s="55" t="str">
        <f>VLOOKUP($A44,Raw!$B$2:$DG$512,86,0)</f>
        <v>0</v>
      </c>
      <c r="J44" s="55" t="str">
        <f>VLOOKUP($A44,Raw!$B$2:$DG$512,87,0)</f>
        <v>0</v>
      </c>
      <c r="K44" s="55" t="str">
        <f>VLOOKUP($A44,Raw!$B$2:$DG$512,88,0)</f>
        <v>2.83</v>
      </c>
      <c r="L44" s="55" t="str">
        <f>VLOOKUP($A44,Raw!$B$2:$DG$512,89,0)</f>
        <v>0.05</v>
      </c>
      <c r="M44" s="55" t="str">
        <f>VLOOKUP($A44,Raw!$B$2:$DG$512,90,0)</f>
        <v>7.19</v>
      </c>
    </row>
    <row r="45" spans="1:13" x14ac:dyDescent="0.3">
      <c r="A45" s="13" t="s">
        <v>967</v>
      </c>
      <c r="B45" s="55" t="str">
        <f>VLOOKUP($A45,Raw!$B$2:$DG$512,79,0)</f>
        <v>0</v>
      </c>
      <c r="C45" s="55" t="str">
        <f>VLOOKUP($A45,Raw!$B$2:$DG$512,80,0)</f>
        <v>0</v>
      </c>
      <c r="D45" s="55" t="str">
        <f>VLOOKUP($A45,Raw!$B$2:$DG$512,81,0)</f>
        <v>0</v>
      </c>
      <c r="E45" s="55" t="str">
        <f>VLOOKUP($A45,Raw!$B$2:$DG$512,82,0)</f>
        <v>0</v>
      </c>
      <c r="F45" s="55" t="str">
        <f>VLOOKUP($A45,Raw!$B$2:$DG$512,83,0)</f>
        <v>0</v>
      </c>
      <c r="G45" s="55" t="str">
        <f>VLOOKUP($A45,Raw!$B$2:$DG$512,84,0)</f>
        <v>0</v>
      </c>
      <c r="H45" s="55" t="str">
        <f>VLOOKUP($A45,Raw!$B$2:$DG$512,85,0)</f>
        <v>0</v>
      </c>
      <c r="I45" s="55" t="str">
        <f>VLOOKUP($A45,Raw!$B$2:$DG$512,86,0)</f>
        <v>0</v>
      </c>
      <c r="J45" s="55" t="str">
        <f>VLOOKUP($A45,Raw!$B$2:$DG$512,87,0)</f>
        <v>0</v>
      </c>
      <c r="K45" s="55" t="str">
        <f>VLOOKUP($A45,Raw!$B$2:$DG$512,88,0)</f>
        <v>0</v>
      </c>
      <c r="L45" s="55" t="str">
        <f>VLOOKUP($A45,Raw!$B$2:$DG$512,89,0)</f>
        <v>0</v>
      </c>
      <c r="M45" s="55" t="str">
        <f>VLOOKUP($A45,Raw!$B$2:$DG$512,90,0)</f>
        <v>0</v>
      </c>
    </row>
    <row r="46" spans="1:13" x14ac:dyDescent="0.3">
      <c r="A46" s="13" t="s">
        <v>976</v>
      </c>
      <c r="B46" s="55" t="str">
        <f>VLOOKUP($A46,Raw!$B$2:$DG$512,79,0)</f>
        <v>0</v>
      </c>
      <c r="C46" s="55" t="str">
        <f>VLOOKUP($A46,Raw!$B$2:$DG$512,80,0)</f>
        <v>0</v>
      </c>
      <c r="D46" s="55" t="str">
        <f>VLOOKUP($A46,Raw!$B$2:$DG$512,81,0)</f>
        <v>0</v>
      </c>
      <c r="E46" s="55" t="str">
        <f>VLOOKUP($A46,Raw!$B$2:$DG$512,82,0)</f>
        <v>0</v>
      </c>
      <c r="F46" s="55" t="str">
        <f>VLOOKUP($A46,Raw!$B$2:$DG$512,83,0)</f>
        <v>0</v>
      </c>
      <c r="G46" s="55" t="str">
        <f>VLOOKUP($A46,Raw!$B$2:$DG$512,84,0)</f>
        <v>0</v>
      </c>
      <c r="H46" s="55" t="str">
        <f>VLOOKUP($A46,Raw!$B$2:$DG$512,85,0)</f>
        <v>0</v>
      </c>
      <c r="I46" s="55" t="str">
        <f>VLOOKUP($A46,Raw!$B$2:$DG$512,86,0)</f>
        <v>0</v>
      </c>
      <c r="J46" s="55" t="str">
        <f>VLOOKUP($A46,Raw!$B$2:$DG$512,87,0)</f>
        <v>0</v>
      </c>
      <c r="K46" s="55" t="str">
        <f>VLOOKUP($A46,Raw!$B$2:$DG$512,88,0)</f>
        <v>0</v>
      </c>
      <c r="L46" s="55" t="str">
        <f>VLOOKUP($A46,Raw!$B$2:$DG$512,89,0)</f>
        <v>0</v>
      </c>
      <c r="M46" s="55" t="str">
        <f>VLOOKUP($A46,Raw!$B$2:$DG$512,90,0)</f>
        <v>0</v>
      </c>
    </row>
    <row r="47" spans="1:13" x14ac:dyDescent="0.3">
      <c r="A47" s="13" t="s">
        <v>997</v>
      </c>
      <c r="B47" s="55" t="str">
        <f>VLOOKUP($A47,Raw!$B$2:$DG$512,79,0)</f>
        <v>0</v>
      </c>
      <c r="C47" s="55" t="str">
        <f>VLOOKUP($A47,Raw!$B$2:$DG$512,80,0)</f>
        <v>0</v>
      </c>
      <c r="D47" s="55" t="str">
        <f>VLOOKUP($A47,Raw!$B$2:$DG$512,81,0)</f>
        <v>0</v>
      </c>
      <c r="E47" s="55" t="str">
        <f>VLOOKUP($A47,Raw!$B$2:$DG$512,82,0)</f>
        <v>0</v>
      </c>
      <c r="F47" s="55" t="str">
        <f>VLOOKUP($A47,Raw!$B$2:$DG$512,83,0)</f>
        <v>0</v>
      </c>
      <c r="G47" s="55" t="str">
        <f>VLOOKUP($A47,Raw!$B$2:$DG$512,84,0)</f>
        <v>0</v>
      </c>
      <c r="H47" s="55" t="str">
        <f>VLOOKUP($A47,Raw!$B$2:$DG$512,85,0)</f>
        <v>0</v>
      </c>
      <c r="I47" s="55" t="str">
        <f>VLOOKUP($A47,Raw!$B$2:$DG$512,86,0)</f>
        <v>0</v>
      </c>
      <c r="J47" s="55" t="str">
        <f>VLOOKUP($A47,Raw!$B$2:$DG$512,87,0)</f>
        <v>0</v>
      </c>
      <c r="K47" s="55" t="str">
        <f>VLOOKUP($A47,Raw!$B$2:$DG$512,88,0)</f>
        <v>0</v>
      </c>
      <c r="L47" s="55" t="str">
        <f>VLOOKUP($A47,Raw!$B$2:$DG$512,89,0)</f>
        <v>0</v>
      </c>
      <c r="M47" s="55" t="str">
        <f>VLOOKUP($A47,Raw!$B$2:$DG$512,90,0)</f>
        <v>0</v>
      </c>
    </row>
    <row r="48" spans="1:13" x14ac:dyDescent="0.3">
      <c r="A48" s="13" t="s">
        <v>1016</v>
      </c>
      <c r="B48" s="55" t="str">
        <f>VLOOKUP($A48,Raw!$B$2:$DG$512,79,0)</f>
        <v>0</v>
      </c>
      <c r="C48" s="55" t="str">
        <f>VLOOKUP($A48,Raw!$B$2:$DG$512,80,0)</f>
        <v>0</v>
      </c>
      <c r="D48" s="55" t="str">
        <f>VLOOKUP($A48,Raw!$B$2:$DG$512,81,0)</f>
        <v>0</v>
      </c>
      <c r="E48" s="55" t="str">
        <f>VLOOKUP($A48,Raw!$B$2:$DG$512,82,0)</f>
        <v>0</v>
      </c>
      <c r="F48" s="55" t="str">
        <f>VLOOKUP($A48,Raw!$B$2:$DG$512,83,0)</f>
        <v>0</v>
      </c>
      <c r="G48" s="55" t="str">
        <f>VLOOKUP($A48,Raw!$B$2:$DG$512,84,0)</f>
        <v>0</v>
      </c>
      <c r="H48" s="55" t="str">
        <f>VLOOKUP($A48,Raw!$B$2:$DG$512,85,0)</f>
        <v>0</v>
      </c>
      <c r="I48" s="55" t="str">
        <f>VLOOKUP($A48,Raw!$B$2:$DG$512,86,0)</f>
        <v>0</v>
      </c>
      <c r="J48" s="55" t="str">
        <f>VLOOKUP($A48,Raw!$B$2:$DG$512,87,0)</f>
        <v>0</v>
      </c>
      <c r="K48" s="55" t="str">
        <f>VLOOKUP($A48,Raw!$B$2:$DG$512,88,0)</f>
        <v>0</v>
      </c>
      <c r="L48" s="55" t="str">
        <f>VLOOKUP($A48,Raw!$B$2:$DG$512,89,0)</f>
        <v>0</v>
      </c>
      <c r="M48" s="55" t="str">
        <f>VLOOKUP($A48,Raw!$B$2:$DG$512,90,0)</f>
        <v>0</v>
      </c>
    </row>
    <row r="49" spans="1:13" x14ac:dyDescent="0.3">
      <c r="A49" s="13" t="s">
        <v>1034</v>
      </c>
      <c r="B49" s="55" t="str">
        <f>VLOOKUP($A49,Raw!$B$2:$DG$512,79,0)</f>
        <v>158.71</v>
      </c>
      <c r="C49" s="55" t="str">
        <f>VLOOKUP($A49,Raw!$B$2:$DG$512,80,0)</f>
        <v>0</v>
      </c>
      <c r="D49" s="55" t="str">
        <f>VLOOKUP($A49,Raw!$B$2:$DG$512,81,0)</f>
        <v>0</v>
      </c>
      <c r="E49" s="55" t="str">
        <f>VLOOKUP($A49,Raw!$B$2:$DG$512,82,0)</f>
        <v>0</v>
      </c>
      <c r="F49" s="55" t="str">
        <f>VLOOKUP($A49,Raw!$B$2:$DG$512,83,0)</f>
        <v>0</v>
      </c>
      <c r="G49" s="55" t="str">
        <f>VLOOKUP($A49,Raw!$B$2:$DG$512,84,0)</f>
        <v>0</v>
      </c>
      <c r="H49" s="55" t="str">
        <f>VLOOKUP($A49,Raw!$B$2:$DG$512,85,0)</f>
        <v>0</v>
      </c>
      <c r="I49" s="55" t="str">
        <f>VLOOKUP($A49,Raw!$B$2:$DG$512,86,0)</f>
        <v>0</v>
      </c>
      <c r="J49" s="55" t="str">
        <f>VLOOKUP($A49,Raw!$B$2:$DG$512,87,0)</f>
        <v>0</v>
      </c>
      <c r="K49" s="55" t="str">
        <f>VLOOKUP($A49,Raw!$B$2:$DG$512,88,0)</f>
        <v>0.81</v>
      </c>
      <c r="L49" s="55" t="str">
        <f>VLOOKUP($A49,Raw!$B$2:$DG$512,89,0)</f>
        <v>7.24</v>
      </c>
      <c r="M49" s="55" t="str">
        <f>VLOOKUP($A49,Raw!$B$2:$DG$512,90,0)</f>
        <v>166.76</v>
      </c>
    </row>
    <row r="50" spans="1:13" x14ac:dyDescent="0.3">
      <c r="A50" s="13" t="s">
        <v>1075</v>
      </c>
      <c r="B50" s="55" t="str">
        <f>VLOOKUP($A50,Raw!$B$2:$DG$512,79,0)</f>
        <v>0</v>
      </c>
      <c r="C50" s="55" t="str">
        <f>VLOOKUP($A50,Raw!$B$2:$DG$512,80,0)</f>
        <v>0</v>
      </c>
      <c r="D50" s="55" t="str">
        <f>VLOOKUP($A50,Raw!$B$2:$DG$512,81,0)</f>
        <v>0</v>
      </c>
      <c r="E50" s="55" t="str">
        <f>VLOOKUP($A50,Raw!$B$2:$DG$512,82,0)</f>
        <v>0</v>
      </c>
      <c r="F50" s="55" t="str">
        <f>VLOOKUP($A50,Raw!$B$2:$DG$512,83,0)</f>
        <v>0</v>
      </c>
      <c r="G50" s="55" t="str">
        <f>VLOOKUP($A50,Raw!$B$2:$DG$512,84,0)</f>
        <v>0</v>
      </c>
      <c r="H50" s="55" t="str">
        <f>VLOOKUP($A50,Raw!$B$2:$DG$512,85,0)</f>
        <v>0</v>
      </c>
      <c r="I50" s="55" t="str">
        <f>VLOOKUP($A50,Raw!$B$2:$DG$512,86,0)</f>
        <v>0</v>
      </c>
      <c r="J50" s="55" t="str">
        <f>VLOOKUP($A50,Raw!$B$2:$DG$512,87,0)</f>
        <v>0</v>
      </c>
      <c r="K50" s="55" t="str">
        <f>VLOOKUP($A50,Raw!$B$2:$DG$512,88,0)</f>
        <v>0</v>
      </c>
      <c r="L50" s="55" t="str">
        <f>VLOOKUP($A50,Raw!$B$2:$DG$512,89,0)</f>
        <v>0</v>
      </c>
      <c r="M50" s="55" t="str">
        <f>VLOOKUP($A50,Raw!$B$2:$DG$512,90,0)</f>
        <v>0</v>
      </c>
    </row>
    <row r="51" spans="1:13" x14ac:dyDescent="0.3">
      <c r="A51" s="13" t="s">
        <v>1095</v>
      </c>
      <c r="B51" s="55" t="str">
        <f>VLOOKUP($A51,Raw!$B$2:$DG$512,79,0)</f>
        <v>0</v>
      </c>
      <c r="C51" s="55" t="str">
        <f>VLOOKUP($A51,Raw!$B$2:$DG$512,80,0)</f>
        <v>0</v>
      </c>
      <c r="D51" s="55" t="str">
        <f>VLOOKUP($A51,Raw!$B$2:$DG$512,81,0)</f>
        <v>0</v>
      </c>
      <c r="E51" s="55" t="str">
        <f>VLOOKUP($A51,Raw!$B$2:$DG$512,82,0)</f>
        <v>0</v>
      </c>
      <c r="F51" s="55" t="str">
        <f>VLOOKUP($A51,Raw!$B$2:$DG$512,83,0)</f>
        <v>0</v>
      </c>
      <c r="G51" s="55" t="str">
        <f>VLOOKUP($A51,Raw!$B$2:$DG$512,84,0)</f>
        <v>0</v>
      </c>
      <c r="H51" s="55" t="str">
        <f>VLOOKUP($A51,Raw!$B$2:$DG$512,85,0)</f>
        <v>0</v>
      </c>
      <c r="I51" s="55" t="str">
        <f>VLOOKUP($A51,Raw!$B$2:$DG$512,86,0)</f>
        <v>0</v>
      </c>
      <c r="J51" s="55" t="str">
        <f>VLOOKUP($A51,Raw!$B$2:$DG$512,87,0)</f>
        <v>0</v>
      </c>
      <c r="K51" s="55" t="str">
        <f>VLOOKUP($A51,Raw!$B$2:$DG$512,88,0)</f>
        <v>0</v>
      </c>
      <c r="L51" s="55" t="str">
        <f>VLOOKUP($A51,Raw!$B$2:$DG$512,89,0)</f>
        <v>0</v>
      </c>
      <c r="M51" s="55" t="str">
        <f>VLOOKUP($A51,Raw!$B$2:$DG$512,90,0)</f>
        <v>0</v>
      </c>
    </row>
    <row r="52" spans="1:13" x14ac:dyDescent="0.3">
      <c r="A52" s="13" t="s">
        <v>1109</v>
      </c>
      <c r="B52" s="55" t="str">
        <f>VLOOKUP($A52,Raw!$B$2:$DG$512,79,0)</f>
        <v>0</v>
      </c>
      <c r="C52" s="55" t="str">
        <f>VLOOKUP($A52,Raw!$B$2:$DG$512,80,0)</f>
        <v>0</v>
      </c>
      <c r="D52" s="55" t="str">
        <f>VLOOKUP($A52,Raw!$B$2:$DG$512,81,0)</f>
        <v>0</v>
      </c>
      <c r="E52" s="55" t="str">
        <f>VLOOKUP($A52,Raw!$B$2:$DG$512,82,0)</f>
        <v>0</v>
      </c>
      <c r="F52" s="55" t="str">
        <f>VLOOKUP($A52,Raw!$B$2:$DG$512,83,0)</f>
        <v>0</v>
      </c>
      <c r="G52" s="55" t="str">
        <f>VLOOKUP($A52,Raw!$B$2:$DG$512,84,0)</f>
        <v>0</v>
      </c>
      <c r="H52" s="55" t="str">
        <f>VLOOKUP($A52,Raw!$B$2:$DG$512,85,0)</f>
        <v>0</v>
      </c>
      <c r="I52" s="55" t="str">
        <f>VLOOKUP($A52,Raw!$B$2:$DG$512,86,0)</f>
        <v>0</v>
      </c>
      <c r="J52" s="55" t="str">
        <f>VLOOKUP($A52,Raw!$B$2:$DG$512,87,0)</f>
        <v>0</v>
      </c>
      <c r="K52" s="55" t="str">
        <f>VLOOKUP($A52,Raw!$B$2:$DG$512,88,0)</f>
        <v>0</v>
      </c>
      <c r="L52" s="55" t="str">
        <f>VLOOKUP($A52,Raw!$B$2:$DG$512,89,0)</f>
        <v>0</v>
      </c>
      <c r="M52" s="55" t="str">
        <f>VLOOKUP($A52,Raw!$B$2:$DG$512,90,0)</f>
        <v>0</v>
      </c>
    </row>
    <row r="53" spans="1:13" x14ac:dyDescent="0.3">
      <c r="A53" s="13" t="s">
        <v>1125</v>
      </c>
      <c r="B53" s="55" t="str">
        <f>VLOOKUP($A53,Raw!$B$2:$DG$512,79,0)</f>
        <v>1.32</v>
      </c>
      <c r="C53" s="55" t="str">
        <f>VLOOKUP($A53,Raw!$B$2:$DG$512,80,0)</f>
        <v>0</v>
      </c>
      <c r="D53" s="55" t="str">
        <f>VLOOKUP($A53,Raw!$B$2:$DG$512,81,0)</f>
        <v>0</v>
      </c>
      <c r="E53" s="55" t="str">
        <f>VLOOKUP($A53,Raw!$B$2:$DG$512,82,0)</f>
        <v>0</v>
      </c>
      <c r="F53" s="55" t="str">
        <f>VLOOKUP($A53,Raw!$B$2:$DG$512,83,0)</f>
        <v>0</v>
      </c>
      <c r="G53" s="55" t="str">
        <f>VLOOKUP($A53,Raw!$B$2:$DG$512,84,0)</f>
        <v>0</v>
      </c>
      <c r="H53" s="55" t="str">
        <f>VLOOKUP($A53,Raw!$B$2:$DG$512,85,0)</f>
        <v>0</v>
      </c>
      <c r="I53" s="55" t="str">
        <f>VLOOKUP($A53,Raw!$B$2:$DG$512,86,0)</f>
        <v>0</v>
      </c>
      <c r="J53" s="55" t="str">
        <f>VLOOKUP($A53,Raw!$B$2:$DG$512,87,0)</f>
        <v>0</v>
      </c>
      <c r="K53" s="55" t="str">
        <f>VLOOKUP($A53,Raw!$B$2:$DG$512,88,0)</f>
        <v>0.06</v>
      </c>
      <c r="L53" s="55" t="str">
        <f>VLOOKUP($A53,Raw!$B$2:$DG$512,89,0)</f>
        <v>0.04</v>
      </c>
      <c r="M53" s="55" t="str">
        <f>VLOOKUP($A53,Raw!$B$2:$DG$512,90,0)</f>
        <v>1.42</v>
      </c>
    </row>
    <row r="54" spans="1:13" x14ac:dyDescent="0.3">
      <c r="A54" s="13" t="s">
        <v>1151</v>
      </c>
      <c r="B54" s="55" t="str">
        <f>VLOOKUP($A54,Raw!$B$2:$DG$512,79,0)</f>
        <v>0</v>
      </c>
      <c r="C54" s="55" t="str">
        <f>VLOOKUP($A54,Raw!$B$2:$DG$512,80,0)</f>
        <v>0</v>
      </c>
      <c r="D54" s="55" t="str">
        <f>VLOOKUP($A54,Raw!$B$2:$DG$512,81,0)</f>
        <v>0</v>
      </c>
      <c r="E54" s="55" t="str">
        <f>VLOOKUP($A54,Raw!$B$2:$DG$512,82,0)</f>
        <v>0</v>
      </c>
      <c r="F54" s="55" t="str">
        <f>VLOOKUP($A54,Raw!$B$2:$DG$512,83,0)</f>
        <v>0</v>
      </c>
      <c r="G54" s="55" t="str">
        <f>VLOOKUP($A54,Raw!$B$2:$DG$512,84,0)</f>
        <v>0</v>
      </c>
      <c r="H54" s="55" t="str">
        <f>VLOOKUP($A54,Raw!$B$2:$DG$512,85,0)</f>
        <v>0</v>
      </c>
      <c r="I54" s="55" t="str">
        <f>VLOOKUP($A54,Raw!$B$2:$DG$512,86,0)</f>
        <v>0</v>
      </c>
      <c r="J54" s="55" t="str">
        <f>VLOOKUP($A54,Raw!$B$2:$DG$512,87,0)</f>
        <v>0</v>
      </c>
      <c r="K54" s="55" t="str">
        <f>VLOOKUP($A54,Raw!$B$2:$DG$512,88,0)</f>
        <v>0</v>
      </c>
      <c r="L54" s="55" t="str">
        <f>VLOOKUP($A54,Raw!$B$2:$DG$512,89,0)</f>
        <v>0</v>
      </c>
      <c r="M54" s="55" t="str">
        <f>VLOOKUP($A54,Raw!$B$2:$DG$512,90,0)</f>
        <v>0</v>
      </c>
    </row>
    <row r="55" spans="1:13" x14ac:dyDescent="0.3">
      <c r="A55" s="13" t="s">
        <v>1171</v>
      </c>
      <c r="B55" s="55" t="str">
        <f>VLOOKUP($A55,Raw!$B$2:$DG$512,79,0)</f>
        <v>286.39901</v>
      </c>
      <c r="C55" s="55" t="str">
        <f>VLOOKUP($A55,Raw!$B$2:$DG$512,80,0)</f>
        <v>0</v>
      </c>
      <c r="D55" s="55" t="str">
        <f>VLOOKUP($A55,Raw!$B$2:$DG$512,81,0)</f>
        <v>397.57242</v>
      </c>
      <c r="E55" s="55" t="str">
        <f>VLOOKUP($A55,Raw!$B$2:$DG$512,82,0)</f>
        <v>0</v>
      </c>
      <c r="F55" s="55" t="str">
        <f>VLOOKUP($A55,Raw!$B$2:$DG$512,83,0)</f>
        <v>0</v>
      </c>
      <c r="G55" s="55" t="str">
        <f>VLOOKUP($A55,Raw!$B$2:$DG$512,84,0)</f>
        <v>0</v>
      </c>
      <c r="H55" s="55" t="str">
        <f>VLOOKUP($A55,Raw!$B$2:$DG$512,85,0)</f>
        <v>0</v>
      </c>
      <c r="I55" s="55" t="str">
        <f>VLOOKUP($A55,Raw!$B$2:$DG$512,86,0)</f>
        <v>0</v>
      </c>
      <c r="J55" s="55" t="str">
        <f>VLOOKUP($A55,Raw!$B$2:$DG$512,87,0)</f>
        <v>0</v>
      </c>
      <c r="K55" s="55" t="str">
        <f>VLOOKUP($A55,Raw!$B$2:$DG$512,88,0)</f>
        <v>2455.68064</v>
      </c>
      <c r="L55" s="55" t="str">
        <f>VLOOKUP($A55,Raw!$B$2:$DG$512,89,0)</f>
        <v>45.99858</v>
      </c>
      <c r="M55" s="55" t="str">
        <f>VLOOKUP($A55,Raw!$B$2:$DG$512,90,0)</f>
        <v>3185.65065</v>
      </c>
    </row>
    <row r="56" spans="1:13" x14ac:dyDescent="0.3">
      <c r="A56" s="13" t="s">
        <v>1205</v>
      </c>
      <c r="B56" s="55" t="str">
        <f>VLOOKUP($A56,Raw!$B$2:$DG$512,79,0)</f>
        <v>0</v>
      </c>
      <c r="C56" s="55" t="str">
        <f>VLOOKUP($A56,Raw!$B$2:$DG$512,80,0)</f>
        <v>0</v>
      </c>
      <c r="D56" s="55" t="str">
        <f>VLOOKUP($A56,Raw!$B$2:$DG$512,81,0)</f>
        <v>0</v>
      </c>
      <c r="E56" s="55" t="str">
        <f>VLOOKUP($A56,Raw!$B$2:$DG$512,82,0)</f>
        <v>0</v>
      </c>
      <c r="F56" s="55" t="str">
        <f>VLOOKUP($A56,Raw!$B$2:$DG$512,83,0)</f>
        <v>0</v>
      </c>
      <c r="G56" s="55" t="str">
        <f>VLOOKUP($A56,Raw!$B$2:$DG$512,84,0)</f>
        <v>0</v>
      </c>
      <c r="H56" s="55" t="str">
        <f>VLOOKUP($A56,Raw!$B$2:$DG$512,85,0)</f>
        <v>0</v>
      </c>
      <c r="I56" s="55" t="str">
        <f>VLOOKUP($A56,Raw!$B$2:$DG$512,86,0)</f>
        <v>0</v>
      </c>
      <c r="J56" s="55" t="str">
        <f>VLOOKUP($A56,Raw!$B$2:$DG$512,87,0)</f>
        <v>0</v>
      </c>
      <c r="K56" s="55" t="str">
        <f>VLOOKUP($A56,Raw!$B$2:$DG$512,88,0)</f>
        <v>0</v>
      </c>
      <c r="L56" s="55" t="str">
        <f>VLOOKUP($A56,Raw!$B$2:$DG$512,89,0)</f>
        <v>0</v>
      </c>
      <c r="M56" s="55" t="str">
        <f>VLOOKUP($A56,Raw!$B$2:$DG$512,90,0)</f>
        <v>0</v>
      </c>
    </row>
    <row r="57" spans="1:13" x14ac:dyDescent="0.3">
      <c r="A57" s="13" t="s">
        <v>1212</v>
      </c>
      <c r="B57" s="55" t="str">
        <f>VLOOKUP($A57,Raw!$B$2:$DG$512,79,0)</f>
        <v>0</v>
      </c>
      <c r="C57" s="55" t="str">
        <f>VLOOKUP($A57,Raw!$B$2:$DG$512,80,0)</f>
        <v>0</v>
      </c>
      <c r="D57" s="55" t="str">
        <f>VLOOKUP($A57,Raw!$B$2:$DG$512,81,0)</f>
        <v>0</v>
      </c>
      <c r="E57" s="55" t="str">
        <f>VLOOKUP($A57,Raw!$B$2:$DG$512,82,0)</f>
        <v>0</v>
      </c>
      <c r="F57" s="55" t="str">
        <f>VLOOKUP($A57,Raw!$B$2:$DG$512,83,0)</f>
        <v>0</v>
      </c>
      <c r="G57" s="55" t="str">
        <f>VLOOKUP($A57,Raw!$B$2:$DG$512,84,0)</f>
        <v>0</v>
      </c>
      <c r="H57" s="55" t="str">
        <f>VLOOKUP($A57,Raw!$B$2:$DG$512,85,0)</f>
        <v>0</v>
      </c>
      <c r="I57" s="55" t="str">
        <f>VLOOKUP($A57,Raw!$B$2:$DG$512,86,0)</f>
        <v>0</v>
      </c>
      <c r="J57" s="55" t="str">
        <f>VLOOKUP($A57,Raw!$B$2:$DG$512,87,0)</f>
        <v>0</v>
      </c>
      <c r="K57" s="55" t="str">
        <f>VLOOKUP($A57,Raw!$B$2:$DG$512,88,0)</f>
        <v>0</v>
      </c>
      <c r="L57" s="55" t="str">
        <f>VLOOKUP($A57,Raw!$B$2:$DG$512,89,0)</f>
        <v>0</v>
      </c>
      <c r="M57" s="55" t="str">
        <f>VLOOKUP($A57,Raw!$B$2:$DG$512,90,0)</f>
        <v>0</v>
      </c>
    </row>
    <row r="58" spans="1:13" x14ac:dyDescent="0.3">
      <c r="A58" s="13" t="s">
        <v>1233</v>
      </c>
      <c r="B58" s="55" t="str">
        <f>VLOOKUP($A58,Raw!$B$2:$DG$512,79,0)</f>
        <v>0</v>
      </c>
      <c r="C58" s="55" t="str">
        <f>VLOOKUP($A58,Raw!$B$2:$DG$512,80,0)</f>
        <v>0</v>
      </c>
      <c r="D58" s="55" t="str">
        <f>VLOOKUP($A58,Raw!$B$2:$DG$512,81,0)</f>
        <v>0</v>
      </c>
      <c r="E58" s="55" t="str">
        <f>VLOOKUP($A58,Raw!$B$2:$DG$512,82,0)</f>
        <v>0</v>
      </c>
      <c r="F58" s="55" t="str">
        <f>VLOOKUP($A58,Raw!$B$2:$DG$512,83,0)</f>
        <v>0</v>
      </c>
      <c r="G58" s="55" t="str">
        <f>VLOOKUP($A58,Raw!$B$2:$DG$512,84,0)</f>
        <v>0</v>
      </c>
      <c r="H58" s="55" t="str">
        <f>VLOOKUP($A58,Raw!$B$2:$DG$512,85,0)</f>
        <v>0</v>
      </c>
      <c r="I58" s="55" t="str">
        <f>VLOOKUP($A58,Raw!$B$2:$DG$512,86,0)</f>
        <v>0</v>
      </c>
      <c r="J58" s="55" t="str">
        <f>VLOOKUP($A58,Raw!$B$2:$DG$512,87,0)</f>
        <v>0</v>
      </c>
      <c r="K58" s="55" t="str">
        <f>VLOOKUP($A58,Raw!$B$2:$DG$512,88,0)</f>
        <v>0</v>
      </c>
      <c r="L58" s="55" t="str">
        <f>VLOOKUP($A58,Raw!$B$2:$DG$512,89,0)</f>
        <v>0</v>
      </c>
      <c r="M58" s="55" t="str">
        <f>VLOOKUP($A58,Raw!$B$2:$DG$512,90,0)</f>
        <v>0</v>
      </c>
    </row>
    <row r="59" spans="1:13" x14ac:dyDescent="0.3">
      <c r="A59" s="13" t="s">
        <v>1244</v>
      </c>
      <c r="B59" s="55" t="str">
        <f>VLOOKUP($A59,Raw!$B$2:$DG$512,79,0)</f>
        <v>0</v>
      </c>
      <c r="C59" s="55" t="str">
        <f>VLOOKUP($A59,Raw!$B$2:$DG$512,80,0)</f>
        <v>0</v>
      </c>
      <c r="D59" s="55" t="str">
        <f>VLOOKUP($A59,Raw!$B$2:$DG$512,81,0)</f>
        <v>0</v>
      </c>
      <c r="E59" s="55" t="str">
        <f>VLOOKUP($A59,Raw!$B$2:$DG$512,82,0)</f>
        <v>0</v>
      </c>
      <c r="F59" s="55" t="str">
        <f>VLOOKUP($A59,Raw!$B$2:$DG$512,83,0)</f>
        <v>0</v>
      </c>
      <c r="G59" s="55" t="str">
        <f>VLOOKUP($A59,Raw!$B$2:$DG$512,84,0)</f>
        <v>0</v>
      </c>
      <c r="H59" s="55" t="str">
        <f>VLOOKUP($A59,Raw!$B$2:$DG$512,85,0)</f>
        <v>0</v>
      </c>
      <c r="I59" s="55" t="str">
        <f>VLOOKUP($A59,Raw!$B$2:$DG$512,86,0)</f>
        <v>0</v>
      </c>
      <c r="J59" s="55" t="str">
        <f>VLOOKUP($A59,Raw!$B$2:$DG$512,87,0)</f>
        <v>0</v>
      </c>
      <c r="K59" s="55" t="str">
        <f>VLOOKUP($A59,Raw!$B$2:$DG$512,88,0)</f>
        <v>0</v>
      </c>
      <c r="L59" s="55" t="str">
        <f>VLOOKUP($A59,Raw!$B$2:$DG$512,89,0)</f>
        <v>0</v>
      </c>
      <c r="M59" s="55" t="str">
        <f>VLOOKUP($A59,Raw!$B$2:$DG$512,90,0)</f>
        <v>0</v>
      </c>
    </row>
    <row r="60" spans="1:13" x14ac:dyDescent="0.3">
      <c r="A60" s="13" t="s">
        <v>1258</v>
      </c>
      <c r="B60" s="55" t="str">
        <f>VLOOKUP($A60,Raw!$B$2:$DG$512,79,0)</f>
        <v>0</v>
      </c>
      <c r="C60" s="55" t="str">
        <f>VLOOKUP($A60,Raw!$B$2:$DG$512,80,0)</f>
        <v>0</v>
      </c>
      <c r="D60" s="55" t="str">
        <f>VLOOKUP($A60,Raw!$B$2:$DG$512,81,0)</f>
        <v>0</v>
      </c>
      <c r="E60" s="55" t="str">
        <f>VLOOKUP($A60,Raw!$B$2:$DG$512,82,0)</f>
        <v>0</v>
      </c>
      <c r="F60" s="55" t="str">
        <f>VLOOKUP($A60,Raw!$B$2:$DG$512,83,0)</f>
        <v>0</v>
      </c>
      <c r="G60" s="55" t="str">
        <f>VLOOKUP($A60,Raw!$B$2:$DG$512,84,0)</f>
        <v>0</v>
      </c>
      <c r="H60" s="55" t="str">
        <f>VLOOKUP($A60,Raw!$B$2:$DG$512,85,0)</f>
        <v>0</v>
      </c>
      <c r="I60" s="55" t="str">
        <f>VLOOKUP($A60,Raw!$B$2:$DG$512,86,0)</f>
        <v>0</v>
      </c>
      <c r="J60" s="55" t="str">
        <f>VLOOKUP($A60,Raw!$B$2:$DG$512,87,0)</f>
        <v>0</v>
      </c>
      <c r="K60" s="55" t="str">
        <f>VLOOKUP($A60,Raw!$B$2:$DG$512,88,0)</f>
        <v>0</v>
      </c>
      <c r="L60" s="55" t="str">
        <f>VLOOKUP($A60,Raw!$B$2:$DG$512,89,0)</f>
        <v>0</v>
      </c>
      <c r="M60" s="55" t="str">
        <f>VLOOKUP($A60,Raw!$B$2:$DG$512,90,0)</f>
        <v>0</v>
      </c>
    </row>
    <row r="61" spans="1:13" x14ac:dyDescent="0.3">
      <c r="A61" s="13" t="s">
        <v>1276</v>
      </c>
      <c r="B61" s="55" t="str">
        <f>VLOOKUP($A61,Raw!$B$2:$DG$512,79,0)</f>
        <v>0</v>
      </c>
      <c r="C61" s="55" t="str">
        <f>VLOOKUP($A61,Raw!$B$2:$DG$512,80,0)</f>
        <v>0</v>
      </c>
      <c r="D61" s="55" t="str">
        <f>VLOOKUP($A61,Raw!$B$2:$DG$512,81,0)</f>
        <v>0</v>
      </c>
      <c r="E61" s="55" t="str">
        <f>VLOOKUP($A61,Raw!$B$2:$DG$512,82,0)</f>
        <v>0</v>
      </c>
      <c r="F61" s="55" t="str">
        <f>VLOOKUP($A61,Raw!$B$2:$DG$512,83,0)</f>
        <v>0</v>
      </c>
      <c r="G61" s="55" t="str">
        <f>VLOOKUP($A61,Raw!$B$2:$DG$512,84,0)</f>
        <v>0</v>
      </c>
      <c r="H61" s="55" t="str">
        <f>VLOOKUP($A61,Raw!$B$2:$DG$512,85,0)</f>
        <v>0</v>
      </c>
      <c r="I61" s="55" t="str">
        <f>VLOOKUP($A61,Raw!$B$2:$DG$512,86,0)</f>
        <v>0</v>
      </c>
      <c r="J61" s="55" t="str">
        <f>VLOOKUP($A61,Raw!$B$2:$DG$512,87,0)</f>
        <v>0</v>
      </c>
      <c r="K61" s="55" t="str">
        <f>VLOOKUP($A61,Raw!$B$2:$DG$512,88,0)</f>
        <v>0</v>
      </c>
      <c r="L61" s="55" t="str">
        <f>VLOOKUP($A61,Raw!$B$2:$DG$512,89,0)</f>
        <v>0</v>
      </c>
      <c r="M61" s="55" t="str">
        <f>VLOOKUP($A61,Raw!$B$2:$DG$512,90,0)</f>
        <v>0</v>
      </c>
    </row>
    <row r="62" spans="1:13" x14ac:dyDescent="0.3">
      <c r="A62" s="13" t="s">
        <v>1293</v>
      </c>
      <c r="B62" s="55" t="str">
        <f>VLOOKUP($A62,Raw!$B$2:$DG$512,79,0)</f>
        <v>0</v>
      </c>
      <c r="C62" s="55" t="str">
        <f>VLOOKUP($A62,Raw!$B$2:$DG$512,80,0)</f>
        <v>0</v>
      </c>
      <c r="D62" s="55" t="str">
        <f>VLOOKUP($A62,Raw!$B$2:$DG$512,81,0)</f>
        <v>0</v>
      </c>
      <c r="E62" s="55" t="str">
        <f>VLOOKUP($A62,Raw!$B$2:$DG$512,82,0)</f>
        <v>0</v>
      </c>
      <c r="F62" s="55" t="str">
        <f>VLOOKUP($A62,Raw!$B$2:$DG$512,83,0)</f>
        <v>0</v>
      </c>
      <c r="G62" s="55" t="str">
        <f>VLOOKUP($A62,Raw!$B$2:$DG$512,84,0)</f>
        <v>0</v>
      </c>
      <c r="H62" s="55" t="str">
        <f>VLOOKUP($A62,Raw!$B$2:$DG$512,85,0)</f>
        <v>0</v>
      </c>
      <c r="I62" s="55" t="str">
        <f>VLOOKUP($A62,Raw!$B$2:$DG$512,86,0)</f>
        <v>0</v>
      </c>
      <c r="J62" s="55" t="str">
        <f>VLOOKUP($A62,Raw!$B$2:$DG$512,87,0)</f>
        <v>0</v>
      </c>
      <c r="K62" s="55" t="str">
        <f>VLOOKUP($A62,Raw!$B$2:$DG$512,88,0)</f>
        <v>0</v>
      </c>
      <c r="L62" s="55" t="str">
        <f>VLOOKUP($A62,Raw!$B$2:$DG$512,89,0)</f>
        <v>0</v>
      </c>
      <c r="M62" s="55" t="str">
        <f>VLOOKUP($A62,Raw!$B$2:$DG$512,90,0)</f>
        <v>0</v>
      </c>
    </row>
    <row r="63" spans="1:13" x14ac:dyDescent="0.3">
      <c r="A63" s="13" t="s">
        <v>1305</v>
      </c>
      <c r="B63" s="55" t="str">
        <f>VLOOKUP($A63,Raw!$B$2:$DG$512,79,0)</f>
        <v>0</v>
      </c>
      <c r="C63" s="55" t="str">
        <f>VLOOKUP($A63,Raw!$B$2:$DG$512,80,0)</f>
        <v>0</v>
      </c>
      <c r="D63" s="55" t="str">
        <f>VLOOKUP($A63,Raw!$B$2:$DG$512,81,0)</f>
        <v>0</v>
      </c>
      <c r="E63" s="55" t="str">
        <f>VLOOKUP($A63,Raw!$B$2:$DG$512,82,0)</f>
        <v>0</v>
      </c>
      <c r="F63" s="55" t="str">
        <f>VLOOKUP($A63,Raw!$B$2:$DG$512,83,0)</f>
        <v>0</v>
      </c>
      <c r="G63" s="55" t="str">
        <f>VLOOKUP($A63,Raw!$B$2:$DG$512,84,0)</f>
        <v>0</v>
      </c>
      <c r="H63" s="55" t="str">
        <f>VLOOKUP($A63,Raw!$B$2:$DG$512,85,0)</f>
        <v>0</v>
      </c>
      <c r="I63" s="55" t="str">
        <f>VLOOKUP($A63,Raw!$B$2:$DG$512,86,0)</f>
        <v>0</v>
      </c>
      <c r="J63" s="55" t="str">
        <f>VLOOKUP($A63,Raw!$B$2:$DG$512,87,0)</f>
        <v>0</v>
      </c>
      <c r="K63" s="55" t="str">
        <f>VLOOKUP($A63,Raw!$B$2:$DG$512,88,0)</f>
        <v>0</v>
      </c>
      <c r="L63" s="55" t="str">
        <f>VLOOKUP($A63,Raw!$B$2:$DG$512,89,0)</f>
        <v>0</v>
      </c>
      <c r="M63" s="55" t="str">
        <f>VLOOKUP($A63,Raw!$B$2:$DG$512,90,0)</f>
        <v>0</v>
      </c>
    </row>
    <row r="64" spans="1:13" x14ac:dyDescent="0.3">
      <c r="A64" s="13" t="s">
        <v>1313</v>
      </c>
      <c r="B64" s="55" t="str">
        <f>VLOOKUP($A64,Raw!$B$2:$DG$512,79,0)</f>
        <v>0</v>
      </c>
      <c r="C64" s="55" t="str">
        <f>VLOOKUP($A64,Raw!$B$2:$DG$512,80,0)</f>
        <v>0</v>
      </c>
      <c r="D64" s="55" t="str">
        <f>VLOOKUP($A64,Raw!$B$2:$DG$512,81,0)</f>
        <v>0</v>
      </c>
      <c r="E64" s="55" t="str">
        <f>VLOOKUP($A64,Raw!$B$2:$DG$512,82,0)</f>
        <v>0</v>
      </c>
      <c r="F64" s="55" t="str">
        <f>VLOOKUP($A64,Raw!$B$2:$DG$512,83,0)</f>
        <v>0</v>
      </c>
      <c r="G64" s="55" t="str">
        <f>VLOOKUP($A64,Raw!$B$2:$DG$512,84,0)</f>
        <v>0</v>
      </c>
      <c r="H64" s="55" t="str">
        <f>VLOOKUP($A64,Raw!$B$2:$DG$512,85,0)</f>
        <v>0</v>
      </c>
      <c r="I64" s="55" t="str">
        <f>VLOOKUP($A64,Raw!$B$2:$DG$512,86,0)</f>
        <v>0</v>
      </c>
      <c r="J64" s="55" t="str">
        <f>VLOOKUP($A64,Raw!$B$2:$DG$512,87,0)</f>
        <v>0</v>
      </c>
      <c r="K64" s="55" t="str">
        <f>VLOOKUP($A64,Raw!$B$2:$DG$512,88,0)</f>
        <v>0</v>
      </c>
      <c r="L64" s="55" t="str">
        <f>VLOOKUP($A64,Raw!$B$2:$DG$512,89,0)</f>
        <v>0</v>
      </c>
      <c r="M64" s="55" t="str">
        <f>VLOOKUP($A64,Raw!$B$2:$DG$512,90,0)</f>
        <v>0</v>
      </c>
    </row>
    <row r="65" spans="1:13" x14ac:dyDescent="0.3">
      <c r="A65" s="13" t="s">
        <v>1320</v>
      </c>
      <c r="B65" s="55" t="str">
        <f>VLOOKUP($A65,Raw!$B$2:$DG$512,79,0)</f>
        <v>55.94</v>
      </c>
      <c r="C65" s="55" t="str">
        <f>VLOOKUP($A65,Raw!$B$2:$DG$512,80,0)</f>
        <v>0</v>
      </c>
      <c r="D65" s="55" t="str">
        <f>VLOOKUP($A65,Raw!$B$2:$DG$512,81,0)</f>
        <v>0.14</v>
      </c>
      <c r="E65" s="55" t="str">
        <f>VLOOKUP($A65,Raw!$B$2:$DG$512,82,0)</f>
        <v>0.02</v>
      </c>
      <c r="F65" s="55" t="str">
        <f>VLOOKUP($A65,Raw!$B$2:$DG$512,83,0)</f>
        <v>0</v>
      </c>
      <c r="G65" s="55" t="str">
        <f>VLOOKUP($A65,Raw!$B$2:$DG$512,84,0)</f>
        <v>0</v>
      </c>
      <c r="H65" s="55" t="str">
        <f>VLOOKUP($A65,Raw!$B$2:$DG$512,85,0)</f>
        <v>0</v>
      </c>
      <c r="I65" s="55" t="str">
        <f>VLOOKUP($A65,Raw!$B$2:$DG$512,86,0)</f>
        <v>0</v>
      </c>
      <c r="J65" s="55" t="str">
        <f>VLOOKUP($A65,Raw!$B$2:$DG$512,87,0)</f>
        <v>0</v>
      </c>
      <c r="K65" s="55" t="str">
        <f>VLOOKUP($A65,Raw!$B$2:$DG$512,88,0)</f>
        <v>0.34</v>
      </c>
      <c r="L65" s="55" t="str">
        <f>VLOOKUP($A65,Raw!$B$2:$DG$512,89,0)</f>
        <v>1.35</v>
      </c>
      <c r="M65" s="55" t="str">
        <f>VLOOKUP($A65,Raw!$B$2:$DG$512,90,0)</f>
        <v>57.79</v>
      </c>
    </row>
    <row r="66" spans="1:13" x14ac:dyDescent="0.3">
      <c r="A66" s="13" t="s">
        <v>1351</v>
      </c>
      <c r="B66" s="55" t="str">
        <f>VLOOKUP($A66,Raw!$B$2:$DG$512,79,0)</f>
        <v>0</v>
      </c>
      <c r="C66" s="55" t="str">
        <f>VLOOKUP($A66,Raw!$B$2:$DG$512,80,0)</f>
        <v>0</v>
      </c>
      <c r="D66" s="55" t="str">
        <f>VLOOKUP($A66,Raw!$B$2:$DG$512,81,0)</f>
        <v>0</v>
      </c>
      <c r="E66" s="55" t="str">
        <f>VLOOKUP($A66,Raw!$B$2:$DG$512,82,0)</f>
        <v>0</v>
      </c>
      <c r="F66" s="55" t="str">
        <f>VLOOKUP($A66,Raw!$B$2:$DG$512,83,0)</f>
        <v>0</v>
      </c>
      <c r="G66" s="55" t="str">
        <f>VLOOKUP($A66,Raw!$B$2:$DG$512,84,0)</f>
        <v>0</v>
      </c>
      <c r="H66" s="55" t="str">
        <f>VLOOKUP($A66,Raw!$B$2:$DG$512,85,0)</f>
        <v>0</v>
      </c>
      <c r="I66" s="55" t="str">
        <f>VLOOKUP($A66,Raw!$B$2:$DG$512,86,0)</f>
        <v>0</v>
      </c>
      <c r="J66" s="55" t="str">
        <f>VLOOKUP($A66,Raw!$B$2:$DG$512,87,0)</f>
        <v>0</v>
      </c>
      <c r="K66" s="55" t="str">
        <f>VLOOKUP($A66,Raw!$B$2:$DG$512,88,0)</f>
        <v>0</v>
      </c>
      <c r="L66" s="55" t="str">
        <f>VLOOKUP($A66,Raw!$B$2:$DG$512,89,0)</f>
        <v>0</v>
      </c>
      <c r="M66" s="55" t="str">
        <f>VLOOKUP($A66,Raw!$B$2:$DG$512,90,0)</f>
        <v>0</v>
      </c>
    </row>
    <row r="67" spans="1:13" x14ac:dyDescent="0.3">
      <c r="A67" s="13" t="s">
        <v>1369</v>
      </c>
      <c r="B67" s="55" t="str">
        <f>VLOOKUP($A67,Raw!$B$2:$DG$512,79,0)</f>
        <v>37.83</v>
      </c>
      <c r="C67" s="55" t="str">
        <f>VLOOKUP($A67,Raw!$B$2:$DG$512,80,0)</f>
        <v>0</v>
      </c>
      <c r="D67" s="55" t="str">
        <f>VLOOKUP($A67,Raw!$B$2:$DG$512,81,0)</f>
        <v>0</v>
      </c>
      <c r="E67" s="55" t="str">
        <f>VLOOKUP($A67,Raw!$B$2:$DG$512,82,0)</f>
        <v>0</v>
      </c>
      <c r="F67" s="55" t="str">
        <f>VLOOKUP($A67,Raw!$B$2:$DG$512,83,0)</f>
        <v>0</v>
      </c>
      <c r="G67" s="55" t="str">
        <f>VLOOKUP($A67,Raw!$B$2:$DG$512,84,0)</f>
        <v>0</v>
      </c>
      <c r="H67" s="55" t="str">
        <f>VLOOKUP($A67,Raw!$B$2:$DG$512,85,0)</f>
        <v>0</v>
      </c>
      <c r="I67" s="55" t="str">
        <f>VLOOKUP($A67,Raw!$B$2:$DG$512,86,0)</f>
        <v>0</v>
      </c>
      <c r="J67" s="55" t="str">
        <f>VLOOKUP($A67,Raw!$B$2:$DG$512,87,0)</f>
        <v>0</v>
      </c>
      <c r="K67" s="55" t="str">
        <f>VLOOKUP($A67,Raw!$B$2:$DG$512,88,0)</f>
        <v>0</v>
      </c>
      <c r="L67" s="55" t="str">
        <f>VLOOKUP($A67,Raw!$B$2:$DG$512,89,0)</f>
        <v>4.88</v>
      </c>
      <c r="M67" s="55" t="str">
        <f>VLOOKUP($A67,Raw!$B$2:$DG$512,90,0)</f>
        <v>42.71</v>
      </c>
    </row>
    <row r="68" spans="1:13" x14ac:dyDescent="0.3">
      <c r="A68" s="13" t="s">
        <v>1407</v>
      </c>
      <c r="B68" s="55" t="str">
        <f>VLOOKUP($A68,Raw!$B$2:$DG$512,79,0)</f>
        <v>0</v>
      </c>
      <c r="C68" s="55" t="str">
        <f>VLOOKUP($A68,Raw!$B$2:$DG$512,80,0)</f>
        <v>0</v>
      </c>
      <c r="D68" s="55" t="str">
        <f>VLOOKUP($A68,Raw!$B$2:$DG$512,81,0)</f>
        <v>0</v>
      </c>
      <c r="E68" s="55" t="str">
        <f>VLOOKUP($A68,Raw!$B$2:$DG$512,82,0)</f>
        <v>0</v>
      </c>
      <c r="F68" s="55" t="str">
        <f>VLOOKUP($A68,Raw!$B$2:$DG$512,83,0)</f>
        <v>0</v>
      </c>
      <c r="G68" s="55" t="str">
        <f>VLOOKUP($A68,Raw!$B$2:$DG$512,84,0)</f>
        <v>0</v>
      </c>
      <c r="H68" s="55" t="str">
        <f>VLOOKUP($A68,Raw!$B$2:$DG$512,85,0)</f>
        <v>0</v>
      </c>
      <c r="I68" s="55" t="str">
        <f>VLOOKUP($A68,Raw!$B$2:$DG$512,86,0)</f>
        <v>0</v>
      </c>
      <c r="J68" s="55" t="str">
        <f>VLOOKUP($A68,Raw!$B$2:$DG$512,87,0)</f>
        <v>0</v>
      </c>
      <c r="K68" s="55" t="str">
        <f>VLOOKUP($A68,Raw!$B$2:$DG$512,88,0)</f>
        <v>0</v>
      </c>
      <c r="L68" s="55" t="str">
        <f>VLOOKUP($A68,Raw!$B$2:$DG$512,89,0)</f>
        <v>0</v>
      </c>
      <c r="M68" s="55" t="str">
        <f>VLOOKUP($A68,Raw!$B$2:$DG$512,90,0)</f>
        <v>0</v>
      </c>
    </row>
    <row r="69" spans="1:13" x14ac:dyDescent="0.3">
      <c r="A69" s="13" t="s">
        <v>1423</v>
      </c>
      <c r="B69" s="55" t="str">
        <f>VLOOKUP($A69,Raw!$B$2:$DG$512,79,0)</f>
        <v>0</v>
      </c>
      <c r="C69" s="55" t="str">
        <f>VLOOKUP($A69,Raw!$B$2:$DG$512,80,0)</f>
        <v>0</v>
      </c>
      <c r="D69" s="55" t="str">
        <f>VLOOKUP($A69,Raw!$B$2:$DG$512,81,0)</f>
        <v>0</v>
      </c>
      <c r="E69" s="55" t="str">
        <f>VLOOKUP($A69,Raw!$B$2:$DG$512,82,0)</f>
        <v>0</v>
      </c>
      <c r="F69" s="55" t="str">
        <f>VLOOKUP($A69,Raw!$B$2:$DG$512,83,0)</f>
        <v>0</v>
      </c>
      <c r="G69" s="55" t="str">
        <f>VLOOKUP($A69,Raw!$B$2:$DG$512,84,0)</f>
        <v>0</v>
      </c>
      <c r="H69" s="55" t="str">
        <f>VLOOKUP($A69,Raw!$B$2:$DG$512,85,0)</f>
        <v>0</v>
      </c>
      <c r="I69" s="55" t="str">
        <f>VLOOKUP($A69,Raw!$B$2:$DG$512,86,0)</f>
        <v>0</v>
      </c>
      <c r="J69" s="55" t="str">
        <f>VLOOKUP($A69,Raw!$B$2:$DG$512,87,0)</f>
        <v>0</v>
      </c>
      <c r="K69" s="55" t="str">
        <f>VLOOKUP($A69,Raw!$B$2:$DG$512,88,0)</f>
        <v>0</v>
      </c>
      <c r="L69" s="55" t="str">
        <f>VLOOKUP($A69,Raw!$B$2:$DG$512,89,0)</f>
        <v>0</v>
      </c>
      <c r="M69" s="55" t="str">
        <f>VLOOKUP($A69,Raw!$B$2:$DG$512,90,0)</f>
        <v>0</v>
      </c>
    </row>
    <row r="70" spans="1:13" x14ac:dyDescent="0.3">
      <c r="A70" s="13" t="s">
        <v>1430</v>
      </c>
      <c r="B70" s="55" t="str">
        <f>VLOOKUP($A70,Raw!$B$2:$DG$512,79,0)</f>
        <v>4.7</v>
      </c>
      <c r="C70" s="55" t="str">
        <f>VLOOKUP($A70,Raw!$B$2:$DG$512,80,0)</f>
        <v>0</v>
      </c>
      <c r="D70" s="55" t="str">
        <f>VLOOKUP($A70,Raw!$B$2:$DG$512,81,0)</f>
        <v>0</v>
      </c>
      <c r="E70" s="55" t="str">
        <f>VLOOKUP($A70,Raw!$B$2:$DG$512,82,0)</f>
        <v>0</v>
      </c>
      <c r="F70" s="55" t="str">
        <f>VLOOKUP($A70,Raw!$B$2:$DG$512,83,0)</f>
        <v>0</v>
      </c>
      <c r="G70" s="55" t="str">
        <f>VLOOKUP($A70,Raw!$B$2:$DG$512,84,0)</f>
        <v>0</v>
      </c>
      <c r="H70" s="55" t="str">
        <f>VLOOKUP($A70,Raw!$B$2:$DG$512,85,0)</f>
        <v>0</v>
      </c>
      <c r="I70" s="55" t="str">
        <f>VLOOKUP($A70,Raw!$B$2:$DG$512,86,0)</f>
        <v>0</v>
      </c>
      <c r="J70" s="55" t="str">
        <f>VLOOKUP($A70,Raw!$B$2:$DG$512,87,0)</f>
        <v>0</v>
      </c>
      <c r="K70" s="55" t="str">
        <f>VLOOKUP($A70,Raw!$B$2:$DG$512,88,0)</f>
        <v>0</v>
      </c>
      <c r="L70" s="55" t="str">
        <f>VLOOKUP($A70,Raw!$B$2:$DG$512,89,0)</f>
        <v>0.02</v>
      </c>
      <c r="M70" s="55" t="str">
        <f>VLOOKUP($A70,Raw!$B$2:$DG$512,90,0)</f>
        <v>4.72</v>
      </c>
    </row>
    <row r="71" spans="1:13" x14ac:dyDescent="0.3">
      <c r="A71" s="13" t="s">
        <v>1454</v>
      </c>
      <c r="B71" s="55" t="str">
        <f>VLOOKUP($A71,Raw!$B$2:$DG$512,79,0)</f>
        <v>0</v>
      </c>
      <c r="C71" s="55" t="str">
        <f>VLOOKUP($A71,Raw!$B$2:$DG$512,80,0)</f>
        <v>0</v>
      </c>
      <c r="D71" s="55" t="str">
        <f>VLOOKUP($A71,Raw!$B$2:$DG$512,81,0)</f>
        <v>0</v>
      </c>
      <c r="E71" s="55" t="str">
        <f>VLOOKUP($A71,Raw!$B$2:$DG$512,82,0)</f>
        <v>0</v>
      </c>
      <c r="F71" s="55" t="str">
        <f>VLOOKUP($A71,Raw!$B$2:$DG$512,83,0)</f>
        <v>0</v>
      </c>
      <c r="G71" s="55" t="str">
        <f>VLOOKUP($A71,Raw!$B$2:$DG$512,84,0)</f>
        <v>0</v>
      </c>
      <c r="H71" s="55" t="str">
        <f>VLOOKUP($A71,Raw!$B$2:$DG$512,85,0)</f>
        <v>0</v>
      </c>
      <c r="I71" s="55" t="str">
        <f>VLOOKUP($A71,Raw!$B$2:$DG$512,86,0)</f>
        <v>0</v>
      </c>
      <c r="J71" s="55" t="str">
        <f>VLOOKUP($A71,Raw!$B$2:$DG$512,87,0)</f>
        <v>0</v>
      </c>
      <c r="K71" s="55" t="str">
        <f>VLOOKUP($A71,Raw!$B$2:$DG$512,88,0)</f>
        <v>0</v>
      </c>
      <c r="L71" s="55" t="str">
        <f>VLOOKUP($A71,Raw!$B$2:$DG$512,89,0)</f>
        <v>0</v>
      </c>
      <c r="M71" s="55" t="str">
        <f>VLOOKUP($A71,Raw!$B$2:$DG$512,90,0)</f>
        <v>0</v>
      </c>
    </row>
    <row r="72" spans="1:13" x14ac:dyDescent="0.3">
      <c r="A72" s="13" t="s">
        <v>1471</v>
      </c>
      <c r="B72" s="55" t="str">
        <f>VLOOKUP($A72,Raw!$B$2:$DG$512,79,0)</f>
        <v>0</v>
      </c>
      <c r="C72" s="55" t="str">
        <f>VLOOKUP($A72,Raw!$B$2:$DG$512,80,0)</f>
        <v>0</v>
      </c>
      <c r="D72" s="55" t="str">
        <f>VLOOKUP($A72,Raw!$B$2:$DG$512,81,0)</f>
        <v>0</v>
      </c>
      <c r="E72" s="55" t="str">
        <f>VLOOKUP($A72,Raw!$B$2:$DG$512,82,0)</f>
        <v>0</v>
      </c>
      <c r="F72" s="55" t="str">
        <f>VLOOKUP($A72,Raw!$B$2:$DG$512,83,0)</f>
        <v>0</v>
      </c>
      <c r="G72" s="55" t="str">
        <f>VLOOKUP($A72,Raw!$B$2:$DG$512,84,0)</f>
        <v>0</v>
      </c>
      <c r="H72" s="55" t="str">
        <f>VLOOKUP($A72,Raw!$B$2:$DG$512,85,0)</f>
        <v>0</v>
      </c>
      <c r="I72" s="55" t="str">
        <f>VLOOKUP($A72,Raw!$B$2:$DG$512,86,0)</f>
        <v>0</v>
      </c>
      <c r="J72" s="55" t="str">
        <f>VLOOKUP($A72,Raw!$B$2:$DG$512,87,0)</f>
        <v>0</v>
      </c>
      <c r="K72" s="55" t="str">
        <f>VLOOKUP($A72,Raw!$B$2:$DG$512,88,0)</f>
        <v>0</v>
      </c>
      <c r="L72" s="55" t="str">
        <f>VLOOKUP($A72,Raw!$B$2:$DG$512,89,0)</f>
        <v>0</v>
      </c>
      <c r="M72" s="55" t="str">
        <f>VLOOKUP($A72,Raw!$B$2:$DG$512,90,0)</f>
        <v>0</v>
      </c>
    </row>
    <row r="73" spans="1:13" x14ac:dyDescent="0.3">
      <c r="A73" s="13" t="s">
        <v>1496</v>
      </c>
      <c r="B73" s="55" t="str">
        <f>VLOOKUP($A73,Raw!$B$2:$DG$512,79,0)</f>
        <v>0</v>
      </c>
      <c r="C73" s="55" t="str">
        <f>VLOOKUP($A73,Raw!$B$2:$DG$512,80,0)</f>
        <v>0</v>
      </c>
      <c r="D73" s="55" t="str">
        <f>VLOOKUP($A73,Raw!$B$2:$DG$512,81,0)</f>
        <v>0</v>
      </c>
      <c r="E73" s="55" t="str">
        <f>VLOOKUP($A73,Raw!$B$2:$DG$512,82,0)</f>
        <v>0</v>
      </c>
      <c r="F73" s="55" t="str">
        <f>VLOOKUP($A73,Raw!$B$2:$DG$512,83,0)</f>
        <v>0</v>
      </c>
      <c r="G73" s="55" t="str">
        <f>VLOOKUP($A73,Raw!$B$2:$DG$512,84,0)</f>
        <v>0</v>
      </c>
      <c r="H73" s="55" t="str">
        <f>VLOOKUP($A73,Raw!$B$2:$DG$512,85,0)</f>
        <v>0</v>
      </c>
      <c r="I73" s="55" t="str">
        <f>VLOOKUP($A73,Raw!$B$2:$DG$512,86,0)</f>
        <v>0</v>
      </c>
      <c r="J73" s="55" t="str">
        <f>VLOOKUP($A73,Raw!$B$2:$DG$512,87,0)</f>
        <v>0</v>
      </c>
      <c r="K73" s="55" t="str">
        <f>VLOOKUP($A73,Raw!$B$2:$DG$512,88,0)</f>
        <v>0</v>
      </c>
      <c r="L73" s="55" t="str">
        <f>VLOOKUP($A73,Raw!$B$2:$DG$512,89,0)</f>
        <v>0</v>
      </c>
      <c r="M73" s="55" t="str">
        <f>VLOOKUP($A73,Raw!$B$2:$DG$512,90,0)</f>
        <v>0</v>
      </c>
    </row>
    <row r="74" spans="1:13" x14ac:dyDescent="0.3">
      <c r="A74" s="13" t="s">
        <v>1509</v>
      </c>
      <c r="B74" s="55" t="str">
        <f>VLOOKUP($A74,Raw!$B$2:$DG$512,79,0)</f>
        <v>24.39</v>
      </c>
      <c r="C74" s="55" t="str">
        <f>VLOOKUP($A74,Raw!$B$2:$DG$512,80,0)</f>
        <v>0</v>
      </c>
      <c r="D74" s="55" t="str">
        <f>VLOOKUP($A74,Raw!$B$2:$DG$512,81,0)</f>
        <v>0</v>
      </c>
      <c r="E74" s="55" t="str">
        <f>VLOOKUP($A74,Raw!$B$2:$DG$512,82,0)</f>
        <v>0</v>
      </c>
      <c r="F74" s="55" t="str">
        <f>VLOOKUP($A74,Raw!$B$2:$DG$512,83,0)</f>
        <v>0</v>
      </c>
      <c r="G74" s="55" t="str">
        <f>VLOOKUP($A74,Raw!$B$2:$DG$512,84,0)</f>
        <v>0</v>
      </c>
      <c r="H74" s="55" t="str">
        <f>VLOOKUP($A74,Raw!$B$2:$DG$512,85,0)</f>
        <v>0</v>
      </c>
      <c r="I74" s="55" t="str">
        <f>VLOOKUP($A74,Raw!$B$2:$DG$512,86,0)</f>
        <v>0</v>
      </c>
      <c r="J74" s="55" t="str">
        <f>VLOOKUP($A74,Raw!$B$2:$DG$512,87,0)</f>
        <v>0</v>
      </c>
      <c r="K74" s="55" t="str">
        <f>VLOOKUP($A74,Raw!$B$2:$DG$512,88,0)</f>
        <v>0</v>
      </c>
      <c r="L74" s="55" t="str">
        <f>VLOOKUP($A74,Raw!$B$2:$DG$512,89,0)</f>
        <v>4.69</v>
      </c>
      <c r="M74" s="55" t="str">
        <f>VLOOKUP($A74,Raw!$B$2:$DG$512,90,0)</f>
        <v>29.08</v>
      </c>
    </row>
    <row r="75" spans="1:13" x14ac:dyDescent="0.3">
      <c r="A75" s="13" t="s">
        <v>1542</v>
      </c>
      <c r="B75" s="55" t="str">
        <f>VLOOKUP($A75,Raw!$B$2:$DG$512,79,0)</f>
        <v>0</v>
      </c>
      <c r="C75" s="55" t="str">
        <f>VLOOKUP($A75,Raw!$B$2:$DG$512,80,0)</f>
        <v>0</v>
      </c>
      <c r="D75" s="55" t="str">
        <f>VLOOKUP($A75,Raw!$B$2:$DG$512,81,0)</f>
        <v>0</v>
      </c>
      <c r="E75" s="55" t="str">
        <f>VLOOKUP($A75,Raw!$B$2:$DG$512,82,0)</f>
        <v>0</v>
      </c>
      <c r="F75" s="55" t="str">
        <f>VLOOKUP($A75,Raw!$B$2:$DG$512,83,0)</f>
        <v>0</v>
      </c>
      <c r="G75" s="55" t="str">
        <f>VLOOKUP($A75,Raw!$B$2:$DG$512,84,0)</f>
        <v>0</v>
      </c>
      <c r="H75" s="55" t="str">
        <f>VLOOKUP($A75,Raw!$B$2:$DG$512,85,0)</f>
        <v>0</v>
      </c>
      <c r="I75" s="55" t="str">
        <f>VLOOKUP($A75,Raw!$B$2:$DG$512,86,0)</f>
        <v>0</v>
      </c>
      <c r="J75" s="55" t="str">
        <f>VLOOKUP($A75,Raw!$B$2:$DG$512,87,0)</f>
        <v>0</v>
      </c>
      <c r="K75" s="55" t="str">
        <f>VLOOKUP($A75,Raw!$B$2:$DG$512,88,0)</f>
        <v>0</v>
      </c>
      <c r="L75" s="55" t="str">
        <f>VLOOKUP($A75,Raw!$B$2:$DG$512,89,0)</f>
        <v>0</v>
      </c>
      <c r="M75" s="55" t="str">
        <f>VLOOKUP($A75,Raw!$B$2:$DG$512,90,0)</f>
        <v>0</v>
      </c>
    </row>
    <row r="76" spans="1:13" x14ac:dyDescent="0.3">
      <c r="A76" s="13" t="s">
        <v>1572</v>
      </c>
      <c r="B76" s="55" t="str">
        <f>VLOOKUP($A76,Raw!$B$2:$DG$512,79,0)</f>
        <v>0</v>
      </c>
      <c r="C76" s="55" t="str">
        <f>VLOOKUP($A76,Raw!$B$2:$DG$512,80,0)</f>
        <v>0</v>
      </c>
      <c r="D76" s="55" t="str">
        <f>VLOOKUP($A76,Raw!$B$2:$DG$512,81,0)</f>
        <v>0</v>
      </c>
      <c r="E76" s="55" t="str">
        <f>VLOOKUP($A76,Raw!$B$2:$DG$512,82,0)</f>
        <v>0</v>
      </c>
      <c r="F76" s="55" t="str">
        <f>VLOOKUP($A76,Raw!$B$2:$DG$512,83,0)</f>
        <v>0</v>
      </c>
      <c r="G76" s="55" t="str">
        <f>VLOOKUP($A76,Raw!$B$2:$DG$512,84,0)</f>
        <v>0</v>
      </c>
      <c r="H76" s="55" t="str">
        <f>VLOOKUP($A76,Raw!$B$2:$DG$512,85,0)</f>
        <v>0</v>
      </c>
      <c r="I76" s="55" t="str">
        <f>VLOOKUP($A76,Raw!$B$2:$DG$512,86,0)</f>
        <v>0</v>
      </c>
      <c r="J76" s="55" t="str">
        <f>VLOOKUP($A76,Raw!$B$2:$DG$512,87,0)</f>
        <v>0</v>
      </c>
      <c r="K76" s="55" t="str">
        <f>VLOOKUP($A76,Raw!$B$2:$DG$512,88,0)</f>
        <v>0</v>
      </c>
      <c r="L76" s="55" t="str">
        <f>VLOOKUP($A76,Raw!$B$2:$DG$512,89,0)</f>
        <v>0</v>
      </c>
      <c r="M76" s="55" t="str">
        <f>VLOOKUP($A76,Raw!$B$2:$DG$512,90,0)</f>
        <v>0</v>
      </c>
    </row>
    <row r="77" spans="1:13" x14ac:dyDescent="0.3">
      <c r="A77" s="13" t="s">
        <v>1582</v>
      </c>
      <c r="B77" s="55" t="str">
        <f>VLOOKUP($A77,Raw!$B$2:$DG$512,79,0)</f>
        <v>0</v>
      </c>
      <c r="C77" s="55" t="str">
        <f>VLOOKUP($A77,Raw!$B$2:$DG$512,80,0)</f>
        <v>0</v>
      </c>
      <c r="D77" s="55" t="str">
        <f>VLOOKUP($A77,Raw!$B$2:$DG$512,81,0)</f>
        <v>0</v>
      </c>
      <c r="E77" s="55" t="str">
        <f>VLOOKUP($A77,Raw!$B$2:$DG$512,82,0)</f>
        <v>0</v>
      </c>
      <c r="F77" s="55" t="str">
        <f>VLOOKUP($A77,Raw!$B$2:$DG$512,83,0)</f>
        <v>0</v>
      </c>
      <c r="G77" s="55" t="str">
        <f>VLOOKUP($A77,Raw!$B$2:$DG$512,84,0)</f>
        <v>0</v>
      </c>
      <c r="H77" s="55" t="str">
        <f>VLOOKUP($A77,Raw!$B$2:$DG$512,85,0)</f>
        <v>0</v>
      </c>
      <c r="I77" s="55" t="str">
        <f>VLOOKUP($A77,Raw!$B$2:$DG$512,86,0)</f>
        <v>0</v>
      </c>
      <c r="J77" s="55" t="str">
        <f>VLOOKUP($A77,Raw!$B$2:$DG$512,87,0)</f>
        <v>0</v>
      </c>
      <c r="K77" s="55" t="str">
        <f>VLOOKUP($A77,Raw!$B$2:$DG$512,88,0)</f>
        <v>0</v>
      </c>
      <c r="L77" s="55" t="str">
        <f>VLOOKUP($A77,Raw!$B$2:$DG$512,89,0)</f>
        <v>0</v>
      </c>
      <c r="M77" s="55" t="str">
        <f>VLOOKUP($A77,Raw!$B$2:$DG$512,90,0)</f>
        <v>0</v>
      </c>
    </row>
    <row r="78" spans="1:13" x14ac:dyDescent="0.3">
      <c r="A78" s="13" t="s">
        <v>1591</v>
      </c>
      <c r="B78" s="55" t="str">
        <f>VLOOKUP($A78,Raw!$B$2:$DG$512,79,0)</f>
        <v>0</v>
      </c>
      <c r="C78" s="55" t="str">
        <f>VLOOKUP($A78,Raw!$B$2:$DG$512,80,0)</f>
        <v>0</v>
      </c>
      <c r="D78" s="55" t="str">
        <f>VLOOKUP($A78,Raw!$B$2:$DG$512,81,0)</f>
        <v>0</v>
      </c>
      <c r="E78" s="55" t="str">
        <f>VLOOKUP($A78,Raw!$B$2:$DG$512,82,0)</f>
        <v>0</v>
      </c>
      <c r="F78" s="55" t="str">
        <f>VLOOKUP($A78,Raw!$B$2:$DG$512,83,0)</f>
        <v>0</v>
      </c>
      <c r="G78" s="55" t="str">
        <f>VLOOKUP($A78,Raw!$B$2:$DG$512,84,0)</f>
        <v>0</v>
      </c>
      <c r="H78" s="55" t="str">
        <f>VLOOKUP($A78,Raw!$B$2:$DG$512,85,0)</f>
        <v>0</v>
      </c>
      <c r="I78" s="55" t="str">
        <f>VLOOKUP($A78,Raw!$B$2:$DG$512,86,0)</f>
        <v>0</v>
      </c>
      <c r="J78" s="55" t="str">
        <f>VLOOKUP($A78,Raw!$B$2:$DG$512,87,0)</f>
        <v>0</v>
      </c>
      <c r="K78" s="55" t="str">
        <f>VLOOKUP($A78,Raw!$B$2:$DG$512,88,0)</f>
        <v>0</v>
      </c>
      <c r="L78" s="55" t="str">
        <f>VLOOKUP($A78,Raw!$B$2:$DG$512,89,0)</f>
        <v>0</v>
      </c>
      <c r="M78" s="55" t="str">
        <f>VLOOKUP($A78,Raw!$B$2:$DG$512,90,0)</f>
        <v>0</v>
      </c>
    </row>
    <row r="79" spans="1:13" x14ac:dyDescent="0.3">
      <c r="A79" s="13" t="s">
        <v>1608</v>
      </c>
      <c r="B79" s="55" t="str">
        <f>VLOOKUP($A79,Raw!$B$2:$DG$512,79,0)</f>
        <v>0</v>
      </c>
      <c r="C79" s="55" t="str">
        <f>VLOOKUP($A79,Raw!$B$2:$DG$512,80,0)</f>
        <v>0</v>
      </c>
      <c r="D79" s="55" t="str">
        <f>VLOOKUP($A79,Raw!$B$2:$DG$512,81,0)</f>
        <v>0</v>
      </c>
      <c r="E79" s="55" t="str">
        <f>VLOOKUP($A79,Raw!$B$2:$DG$512,82,0)</f>
        <v>0</v>
      </c>
      <c r="F79" s="55" t="str">
        <f>VLOOKUP($A79,Raw!$B$2:$DG$512,83,0)</f>
        <v>0</v>
      </c>
      <c r="G79" s="55" t="str">
        <f>VLOOKUP($A79,Raw!$B$2:$DG$512,84,0)</f>
        <v>0</v>
      </c>
      <c r="H79" s="55" t="str">
        <f>VLOOKUP($A79,Raw!$B$2:$DG$512,85,0)</f>
        <v>0</v>
      </c>
      <c r="I79" s="55" t="str">
        <f>VLOOKUP($A79,Raw!$B$2:$DG$512,86,0)</f>
        <v>0</v>
      </c>
      <c r="J79" s="55" t="str">
        <f>VLOOKUP($A79,Raw!$B$2:$DG$512,87,0)</f>
        <v>0</v>
      </c>
      <c r="K79" s="55" t="str">
        <f>VLOOKUP($A79,Raw!$B$2:$DG$512,88,0)</f>
        <v>0</v>
      </c>
      <c r="L79" s="55" t="str">
        <f>VLOOKUP($A79,Raw!$B$2:$DG$512,89,0)</f>
        <v>0</v>
      </c>
      <c r="M79" s="55" t="str">
        <f>VLOOKUP($A79,Raw!$B$2:$DG$512,90,0)</f>
        <v>0</v>
      </c>
    </row>
    <row r="80" spans="1:13" x14ac:dyDescent="0.3">
      <c r="A80" s="13" t="s">
        <v>1617</v>
      </c>
      <c r="B80" s="55" t="str">
        <f>VLOOKUP($A80,Raw!$B$2:$DG$512,79,0)</f>
        <v>0</v>
      </c>
      <c r="C80" s="55" t="str">
        <f>VLOOKUP($A80,Raw!$B$2:$DG$512,80,0)</f>
        <v>0</v>
      </c>
      <c r="D80" s="55" t="str">
        <f>VLOOKUP($A80,Raw!$B$2:$DG$512,81,0)</f>
        <v>0</v>
      </c>
      <c r="E80" s="55" t="str">
        <f>VLOOKUP($A80,Raw!$B$2:$DG$512,82,0)</f>
        <v>0</v>
      </c>
      <c r="F80" s="55" t="str">
        <f>VLOOKUP($A80,Raw!$B$2:$DG$512,83,0)</f>
        <v>0</v>
      </c>
      <c r="G80" s="55" t="str">
        <f>VLOOKUP($A80,Raw!$B$2:$DG$512,84,0)</f>
        <v>0</v>
      </c>
      <c r="H80" s="55" t="str">
        <f>VLOOKUP($A80,Raw!$B$2:$DG$512,85,0)</f>
        <v>0</v>
      </c>
      <c r="I80" s="55" t="str">
        <f>VLOOKUP($A80,Raw!$B$2:$DG$512,86,0)</f>
        <v>0</v>
      </c>
      <c r="J80" s="55" t="str">
        <f>VLOOKUP($A80,Raw!$B$2:$DG$512,87,0)</f>
        <v>0</v>
      </c>
      <c r="K80" s="55" t="str">
        <f>VLOOKUP($A80,Raw!$B$2:$DG$512,88,0)</f>
        <v>0</v>
      </c>
      <c r="L80" s="55" t="str">
        <f>VLOOKUP($A80,Raw!$B$2:$DG$512,89,0)</f>
        <v>0</v>
      </c>
      <c r="M80" s="55" t="str">
        <f>VLOOKUP($A80,Raw!$B$2:$DG$512,90,0)</f>
        <v>0</v>
      </c>
    </row>
    <row r="81" spans="1:13" x14ac:dyDescent="0.3">
      <c r="A81" s="13" t="s">
        <v>1631</v>
      </c>
      <c r="B81" s="55" t="str">
        <f>VLOOKUP($A81,Raw!$B$2:$DG$512,79,0)</f>
        <v>0</v>
      </c>
      <c r="C81" s="55" t="str">
        <f>VLOOKUP($A81,Raw!$B$2:$DG$512,80,0)</f>
        <v>0</v>
      </c>
      <c r="D81" s="55" t="str">
        <f>VLOOKUP($A81,Raw!$B$2:$DG$512,81,0)</f>
        <v>0</v>
      </c>
      <c r="E81" s="55" t="str">
        <f>VLOOKUP($A81,Raw!$B$2:$DG$512,82,0)</f>
        <v>0</v>
      </c>
      <c r="F81" s="55" t="str">
        <f>VLOOKUP($A81,Raw!$B$2:$DG$512,83,0)</f>
        <v>0</v>
      </c>
      <c r="G81" s="55" t="str">
        <f>VLOOKUP($A81,Raw!$B$2:$DG$512,84,0)</f>
        <v>0</v>
      </c>
      <c r="H81" s="55" t="str">
        <f>VLOOKUP($A81,Raw!$B$2:$DG$512,85,0)</f>
        <v>0</v>
      </c>
      <c r="I81" s="55" t="str">
        <f>VLOOKUP($A81,Raw!$B$2:$DG$512,86,0)</f>
        <v>0</v>
      </c>
      <c r="J81" s="55" t="str">
        <f>VLOOKUP($A81,Raw!$B$2:$DG$512,87,0)</f>
        <v>0</v>
      </c>
      <c r="K81" s="55" t="str">
        <f>VLOOKUP($A81,Raw!$B$2:$DG$512,88,0)</f>
        <v>0</v>
      </c>
      <c r="L81" s="55" t="str">
        <f>VLOOKUP($A81,Raw!$B$2:$DG$512,89,0)</f>
        <v>0</v>
      </c>
      <c r="M81" s="55" t="str">
        <f>VLOOKUP($A81,Raw!$B$2:$DG$512,90,0)</f>
        <v>0</v>
      </c>
    </row>
    <row r="82" spans="1:13" x14ac:dyDescent="0.3">
      <c r="A82" s="13" t="s">
        <v>1647</v>
      </c>
      <c r="B82" s="55" t="str">
        <f>VLOOKUP($A82,Raw!$B$2:$DG$512,79,0)</f>
        <v>0</v>
      </c>
      <c r="C82" s="55" t="str">
        <f>VLOOKUP($A82,Raw!$B$2:$DG$512,80,0)</f>
        <v>0</v>
      </c>
      <c r="D82" s="55" t="str">
        <f>VLOOKUP($A82,Raw!$B$2:$DG$512,81,0)</f>
        <v>0</v>
      </c>
      <c r="E82" s="55" t="str">
        <f>VLOOKUP($A82,Raw!$B$2:$DG$512,82,0)</f>
        <v>0</v>
      </c>
      <c r="F82" s="55" t="str">
        <f>VLOOKUP($A82,Raw!$B$2:$DG$512,83,0)</f>
        <v>0</v>
      </c>
      <c r="G82" s="55" t="str">
        <f>VLOOKUP($A82,Raw!$B$2:$DG$512,84,0)</f>
        <v>0</v>
      </c>
      <c r="H82" s="55" t="str">
        <f>VLOOKUP($A82,Raw!$B$2:$DG$512,85,0)</f>
        <v>0</v>
      </c>
      <c r="I82" s="55" t="str">
        <f>VLOOKUP($A82,Raw!$B$2:$DG$512,86,0)</f>
        <v>0</v>
      </c>
      <c r="J82" s="55" t="str">
        <f>VLOOKUP($A82,Raw!$B$2:$DG$512,87,0)</f>
        <v>0</v>
      </c>
      <c r="K82" s="55" t="str">
        <f>VLOOKUP($A82,Raw!$B$2:$DG$512,88,0)</f>
        <v>0</v>
      </c>
      <c r="L82" s="55" t="str">
        <f>VLOOKUP($A82,Raw!$B$2:$DG$512,89,0)</f>
        <v>0</v>
      </c>
      <c r="M82" s="55" t="str">
        <f>VLOOKUP($A82,Raw!$B$2:$DG$512,90,0)</f>
        <v>0</v>
      </c>
    </row>
    <row r="83" spans="1:13" x14ac:dyDescent="0.3">
      <c r="A83" s="13" t="s">
        <v>1671</v>
      </c>
      <c r="B83" s="55" t="str">
        <f>VLOOKUP($A83,Raw!$B$2:$DG$512,79,0)</f>
        <v>1.42</v>
      </c>
      <c r="C83" s="55" t="str">
        <f>VLOOKUP($A83,Raw!$B$2:$DG$512,80,0)</f>
        <v>0</v>
      </c>
      <c r="D83" s="55" t="str">
        <f>VLOOKUP($A83,Raw!$B$2:$DG$512,81,0)</f>
        <v>0</v>
      </c>
      <c r="E83" s="55" t="str">
        <f>VLOOKUP($A83,Raw!$B$2:$DG$512,82,0)</f>
        <v>0</v>
      </c>
      <c r="F83" s="55" t="str">
        <f>VLOOKUP($A83,Raw!$B$2:$DG$512,83,0)</f>
        <v>0</v>
      </c>
      <c r="G83" s="55" t="str">
        <f>VLOOKUP($A83,Raw!$B$2:$DG$512,84,0)</f>
        <v>0</v>
      </c>
      <c r="H83" s="55" t="str">
        <f>VLOOKUP($A83,Raw!$B$2:$DG$512,85,0)</f>
        <v>0</v>
      </c>
      <c r="I83" s="55" t="str">
        <f>VLOOKUP($A83,Raw!$B$2:$DG$512,86,0)</f>
        <v>0</v>
      </c>
      <c r="J83" s="55" t="str">
        <f>VLOOKUP($A83,Raw!$B$2:$DG$512,87,0)</f>
        <v>0</v>
      </c>
      <c r="K83" s="55" t="str">
        <f>VLOOKUP($A83,Raw!$B$2:$DG$512,88,0)</f>
        <v>0</v>
      </c>
      <c r="L83" s="55" t="str">
        <f>VLOOKUP($A83,Raw!$B$2:$DG$512,89,0)</f>
        <v>0</v>
      </c>
      <c r="M83" s="55" t="str">
        <f>VLOOKUP($A83,Raw!$B$2:$DG$512,90,0)</f>
        <v>1.42</v>
      </c>
    </row>
    <row r="84" spans="1:13" x14ac:dyDescent="0.3">
      <c r="A84" s="13" t="s">
        <v>1690</v>
      </c>
      <c r="B84" s="55" t="str">
        <f>VLOOKUP($A84,Raw!$B$2:$DG$512,79,0)</f>
        <v>0</v>
      </c>
      <c r="C84" s="55" t="str">
        <f>VLOOKUP($A84,Raw!$B$2:$DG$512,80,0)</f>
        <v>0</v>
      </c>
      <c r="D84" s="55" t="str">
        <f>VLOOKUP($A84,Raw!$B$2:$DG$512,81,0)</f>
        <v>0</v>
      </c>
      <c r="E84" s="55" t="str">
        <f>VLOOKUP($A84,Raw!$B$2:$DG$512,82,0)</f>
        <v>0</v>
      </c>
      <c r="F84" s="55" t="str">
        <f>VLOOKUP($A84,Raw!$B$2:$DG$512,83,0)</f>
        <v>0</v>
      </c>
      <c r="G84" s="55" t="str">
        <f>VLOOKUP($A84,Raw!$B$2:$DG$512,84,0)</f>
        <v>0</v>
      </c>
      <c r="H84" s="55" t="str">
        <f>VLOOKUP($A84,Raw!$B$2:$DG$512,85,0)</f>
        <v>0</v>
      </c>
      <c r="I84" s="55" t="str">
        <f>VLOOKUP($A84,Raw!$B$2:$DG$512,86,0)</f>
        <v>0</v>
      </c>
      <c r="J84" s="55" t="str">
        <f>VLOOKUP($A84,Raw!$B$2:$DG$512,87,0)</f>
        <v>0</v>
      </c>
      <c r="K84" s="55" t="str">
        <f>VLOOKUP($A84,Raw!$B$2:$DG$512,88,0)</f>
        <v>0</v>
      </c>
      <c r="L84" s="55" t="str">
        <f>VLOOKUP($A84,Raw!$B$2:$DG$512,89,0)</f>
        <v>0</v>
      </c>
      <c r="M84" s="55" t="str">
        <f>VLOOKUP($A84,Raw!$B$2:$DG$512,90,0)</f>
        <v>0</v>
      </c>
    </row>
    <row r="85" spans="1:13" x14ac:dyDescent="0.3">
      <c r="A85" s="13" t="s">
        <v>1714</v>
      </c>
      <c r="B85" s="55" t="str">
        <f>VLOOKUP($A85,Raw!$B$2:$DG$512,79,0)</f>
        <v>105.11</v>
      </c>
      <c r="C85" s="55" t="str">
        <f>VLOOKUP($A85,Raw!$B$2:$DG$512,80,0)</f>
        <v>0</v>
      </c>
      <c r="D85" s="55" t="str">
        <f>VLOOKUP($A85,Raw!$B$2:$DG$512,81,0)</f>
        <v>0</v>
      </c>
      <c r="E85" s="55" t="str">
        <f>VLOOKUP($A85,Raw!$B$2:$DG$512,82,0)</f>
        <v>0</v>
      </c>
      <c r="F85" s="55" t="str">
        <f>VLOOKUP($A85,Raw!$B$2:$DG$512,83,0)</f>
        <v>0</v>
      </c>
      <c r="G85" s="55" t="str">
        <f>VLOOKUP($A85,Raw!$B$2:$DG$512,84,0)</f>
        <v>0</v>
      </c>
      <c r="H85" s="55" t="str">
        <f>VLOOKUP($A85,Raw!$B$2:$DG$512,85,0)</f>
        <v>0</v>
      </c>
      <c r="I85" s="55" t="str">
        <f>VLOOKUP($A85,Raw!$B$2:$DG$512,86,0)</f>
        <v>0</v>
      </c>
      <c r="J85" s="55" t="str">
        <f>VLOOKUP($A85,Raw!$B$2:$DG$512,87,0)</f>
        <v>0</v>
      </c>
      <c r="K85" s="55" t="str">
        <f>VLOOKUP($A85,Raw!$B$2:$DG$512,88,0)</f>
        <v>2</v>
      </c>
      <c r="L85" s="55" t="str">
        <f>VLOOKUP($A85,Raw!$B$2:$DG$512,89,0)</f>
        <v>1.53</v>
      </c>
      <c r="M85" s="55" t="str">
        <f>VLOOKUP($A85,Raw!$B$2:$DG$512,90,0)</f>
        <v>108.64</v>
      </c>
    </row>
    <row r="86" spans="1:13" x14ac:dyDescent="0.3">
      <c r="A86" s="13" t="s">
        <v>1746</v>
      </c>
      <c r="B86" s="55" t="str">
        <f>VLOOKUP($A86,Raw!$B$2:$DG$512,79,0)</f>
        <v>0</v>
      </c>
      <c r="C86" s="55" t="str">
        <f>VLOOKUP($A86,Raw!$B$2:$DG$512,80,0)</f>
        <v>0</v>
      </c>
      <c r="D86" s="55" t="str">
        <f>VLOOKUP($A86,Raw!$B$2:$DG$512,81,0)</f>
        <v>0</v>
      </c>
      <c r="E86" s="55" t="str">
        <f>VLOOKUP($A86,Raw!$B$2:$DG$512,82,0)</f>
        <v>0</v>
      </c>
      <c r="F86" s="55" t="str">
        <f>VLOOKUP($A86,Raw!$B$2:$DG$512,83,0)</f>
        <v>0</v>
      </c>
      <c r="G86" s="55" t="str">
        <f>VLOOKUP($A86,Raw!$B$2:$DG$512,84,0)</f>
        <v>0</v>
      </c>
      <c r="H86" s="55" t="str">
        <f>VLOOKUP($A86,Raw!$B$2:$DG$512,85,0)</f>
        <v>0</v>
      </c>
      <c r="I86" s="55" t="str">
        <f>VLOOKUP($A86,Raw!$B$2:$DG$512,86,0)</f>
        <v>0</v>
      </c>
      <c r="J86" s="55" t="str">
        <f>VLOOKUP($A86,Raw!$B$2:$DG$512,87,0)</f>
        <v>0</v>
      </c>
      <c r="K86" s="55" t="str">
        <f>VLOOKUP($A86,Raw!$B$2:$DG$512,88,0)</f>
        <v>0</v>
      </c>
      <c r="L86" s="55" t="str">
        <f>VLOOKUP($A86,Raw!$B$2:$DG$512,89,0)</f>
        <v>0</v>
      </c>
      <c r="M86" s="55" t="str">
        <f>VLOOKUP($A86,Raw!$B$2:$DG$512,90,0)</f>
        <v>0</v>
      </c>
    </row>
    <row r="87" spans="1:13" x14ac:dyDescent="0.3">
      <c r="A87" s="13" t="s">
        <v>1772</v>
      </c>
      <c r="B87" s="55" t="str">
        <f>VLOOKUP($A87,Raw!$B$2:$DG$512,79,0)</f>
        <v>0</v>
      </c>
      <c r="C87" s="55" t="str">
        <f>VLOOKUP($A87,Raw!$B$2:$DG$512,80,0)</f>
        <v>0</v>
      </c>
      <c r="D87" s="55" t="str">
        <f>VLOOKUP($A87,Raw!$B$2:$DG$512,81,0)</f>
        <v>0</v>
      </c>
      <c r="E87" s="55" t="str">
        <f>VLOOKUP($A87,Raw!$B$2:$DG$512,82,0)</f>
        <v>0</v>
      </c>
      <c r="F87" s="55" t="str">
        <f>VLOOKUP($A87,Raw!$B$2:$DG$512,83,0)</f>
        <v>0</v>
      </c>
      <c r="G87" s="55" t="str">
        <f>VLOOKUP($A87,Raw!$B$2:$DG$512,84,0)</f>
        <v>0</v>
      </c>
      <c r="H87" s="55" t="str">
        <f>VLOOKUP($A87,Raw!$B$2:$DG$512,85,0)</f>
        <v>0</v>
      </c>
      <c r="I87" s="55" t="str">
        <f>VLOOKUP($A87,Raw!$B$2:$DG$512,86,0)</f>
        <v>0</v>
      </c>
      <c r="J87" s="55" t="str">
        <f>VLOOKUP($A87,Raw!$B$2:$DG$512,87,0)</f>
        <v>0</v>
      </c>
      <c r="K87" s="55" t="str">
        <f>VLOOKUP($A87,Raw!$B$2:$DG$512,88,0)</f>
        <v>0</v>
      </c>
      <c r="L87" s="55" t="str">
        <f>VLOOKUP($A87,Raw!$B$2:$DG$512,89,0)</f>
        <v>0</v>
      </c>
      <c r="M87" s="55" t="str">
        <f>VLOOKUP($A87,Raw!$B$2:$DG$512,90,0)</f>
        <v>0</v>
      </c>
    </row>
    <row r="88" spans="1:13" x14ac:dyDescent="0.3">
      <c r="A88" s="13" t="s">
        <v>1790</v>
      </c>
      <c r="B88" s="55" t="str">
        <f>VLOOKUP($A88,Raw!$B$2:$DG$512,79,0)</f>
        <v>0</v>
      </c>
      <c r="C88" s="55" t="str">
        <f>VLOOKUP($A88,Raw!$B$2:$DG$512,80,0)</f>
        <v>0</v>
      </c>
      <c r="D88" s="55" t="str">
        <f>VLOOKUP($A88,Raw!$B$2:$DG$512,81,0)</f>
        <v>0</v>
      </c>
      <c r="E88" s="55" t="str">
        <f>VLOOKUP($A88,Raw!$B$2:$DG$512,82,0)</f>
        <v>0</v>
      </c>
      <c r="F88" s="55" t="str">
        <f>VLOOKUP($A88,Raw!$B$2:$DG$512,83,0)</f>
        <v>0</v>
      </c>
      <c r="G88" s="55" t="str">
        <f>VLOOKUP($A88,Raw!$B$2:$DG$512,84,0)</f>
        <v>0</v>
      </c>
      <c r="H88" s="55" t="str">
        <f>VLOOKUP($A88,Raw!$B$2:$DG$512,85,0)</f>
        <v>0</v>
      </c>
      <c r="I88" s="55" t="str">
        <f>VLOOKUP($A88,Raw!$B$2:$DG$512,86,0)</f>
        <v>0</v>
      </c>
      <c r="J88" s="55" t="str">
        <f>VLOOKUP($A88,Raw!$B$2:$DG$512,87,0)</f>
        <v>0</v>
      </c>
      <c r="K88" s="55" t="str">
        <f>VLOOKUP($A88,Raw!$B$2:$DG$512,88,0)</f>
        <v>0</v>
      </c>
      <c r="L88" s="55" t="str">
        <f>VLOOKUP($A88,Raw!$B$2:$DG$512,89,0)</f>
        <v>0</v>
      </c>
      <c r="M88" s="55" t="str">
        <f>VLOOKUP($A88,Raw!$B$2:$DG$512,90,0)</f>
        <v>0</v>
      </c>
    </row>
    <row r="89" spans="1:13" x14ac:dyDescent="0.3">
      <c r="A89" s="13" t="s">
        <v>1811</v>
      </c>
      <c r="B89" s="55" t="str">
        <f>VLOOKUP($A89,Raw!$B$2:$DG$512,79,0)</f>
        <v>0</v>
      </c>
      <c r="C89" s="55" t="str">
        <f>VLOOKUP($A89,Raw!$B$2:$DG$512,80,0)</f>
        <v>0</v>
      </c>
      <c r="D89" s="55" t="str">
        <f>VLOOKUP($A89,Raw!$B$2:$DG$512,81,0)</f>
        <v>0</v>
      </c>
      <c r="E89" s="55" t="str">
        <f>VLOOKUP($A89,Raw!$B$2:$DG$512,82,0)</f>
        <v>0</v>
      </c>
      <c r="F89" s="55" t="str">
        <f>VLOOKUP($A89,Raw!$B$2:$DG$512,83,0)</f>
        <v>0</v>
      </c>
      <c r="G89" s="55" t="str">
        <f>VLOOKUP($A89,Raw!$B$2:$DG$512,84,0)</f>
        <v>0</v>
      </c>
      <c r="H89" s="55" t="str">
        <f>VLOOKUP($A89,Raw!$B$2:$DG$512,85,0)</f>
        <v>0</v>
      </c>
      <c r="I89" s="55" t="str">
        <f>VLOOKUP($A89,Raw!$B$2:$DG$512,86,0)</f>
        <v>0</v>
      </c>
      <c r="J89" s="55" t="str">
        <f>VLOOKUP($A89,Raw!$B$2:$DG$512,87,0)</f>
        <v>0</v>
      </c>
      <c r="K89" s="55" t="str">
        <f>VLOOKUP($A89,Raw!$B$2:$DG$512,88,0)</f>
        <v>0</v>
      </c>
      <c r="L89" s="55" t="str">
        <f>VLOOKUP($A89,Raw!$B$2:$DG$512,89,0)</f>
        <v>0</v>
      </c>
      <c r="M89" s="55" t="str">
        <f>VLOOKUP($A89,Raw!$B$2:$DG$512,90,0)</f>
        <v>0</v>
      </c>
    </row>
    <row r="90" spans="1:13" x14ac:dyDescent="0.3">
      <c r="A90" s="13" t="s">
        <v>1835</v>
      </c>
      <c r="B90" s="55" t="str">
        <f>VLOOKUP($A90,Raw!$B$2:$DG$512,79,0)</f>
        <v>0</v>
      </c>
      <c r="C90" s="55" t="str">
        <f>VLOOKUP($A90,Raw!$B$2:$DG$512,80,0)</f>
        <v>0</v>
      </c>
      <c r="D90" s="55" t="str">
        <f>VLOOKUP($A90,Raw!$B$2:$DG$512,81,0)</f>
        <v>0</v>
      </c>
      <c r="E90" s="55" t="str">
        <f>VLOOKUP($A90,Raw!$B$2:$DG$512,82,0)</f>
        <v>0</v>
      </c>
      <c r="F90" s="55" t="str">
        <f>VLOOKUP($A90,Raw!$B$2:$DG$512,83,0)</f>
        <v>0</v>
      </c>
      <c r="G90" s="55" t="str">
        <f>VLOOKUP($A90,Raw!$B$2:$DG$512,84,0)</f>
        <v>0</v>
      </c>
      <c r="H90" s="55" t="str">
        <f>VLOOKUP($A90,Raw!$B$2:$DG$512,85,0)</f>
        <v>0</v>
      </c>
      <c r="I90" s="55" t="str">
        <f>VLOOKUP($A90,Raw!$B$2:$DG$512,86,0)</f>
        <v>0</v>
      </c>
      <c r="J90" s="55" t="str">
        <f>VLOOKUP($A90,Raw!$B$2:$DG$512,87,0)</f>
        <v>0</v>
      </c>
      <c r="K90" s="55" t="str">
        <f>VLOOKUP($A90,Raw!$B$2:$DG$512,88,0)</f>
        <v>0</v>
      </c>
      <c r="L90" s="55" t="str">
        <f>VLOOKUP($A90,Raw!$B$2:$DG$512,89,0)</f>
        <v>0</v>
      </c>
      <c r="M90" s="55" t="str">
        <f>VLOOKUP($A90,Raw!$B$2:$DG$512,90,0)</f>
        <v>0</v>
      </c>
    </row>
    <row r="91" spans="1:13" x14ac:dyDescent="0.3">
      <c r="A91" s="13" t="s">
        <v>1844</v>
      </c>
      <c r="B91" s="55" t="str">
        <f>VLOOKUP($A91,Raw!$B$2:$DG$512,79,0)</f>
        <v>0</v>
      </c>
      <c r="C91" s="55" t="str">
        <f>VLOOKUP($A91,Raw!$B$2:$DG$512,80,0)</f>
        <v>0</v>
      </c>
      <c r="D91" s="55" t="str">
        <f>VLOOKUP($A91,Raw!$B$2:$DG$512,81,0)</f>
        <v>0</v>
      </c>
      <c r="E91" s="55" t="str">
        <f>VLOOKUP($A91,Raw!$B$2:$DG$512,82,0)</f>
        <v>0</v>
      </c>
      <c r="F91" s="55" t="str">
        <f>VLOOKUP($A91,Raw!$B$2:$DG$512,83,0)</f>
        <v>0</v>
      </c>
      <c r="G91" s="55" t="str">
        <f>VLOOKUP($A91,Raw!$B$2:$DG$512,84,0)</f>
        <v>0</v>
      </c>
      <c r="H91" s="55" t="str">
        <f>VLOOKUP($A91,Raw!$B$2:$DG$512,85,0)</f>
        <v>0</v>
      </c>
      <c r="I91" s="55" t="str">
        <f>VLOOKUP($A91,Raw!$B$2:$DG$512,86,0)</f>
        <v>0</v>
      </c>
      <c r="J91" s="55" t="str">
        <f>VLOOKUP($A91,Raw!$B$2:$DG$512,87,0)</f>
        <v>0</v>
      </c>
      <c r="K91" s="55" t="str">
        <f>VLOOKUP($A91,Raw!$B$2:$DG$512,88,0)</f>
        <v>0</v>
      </c>
      <c r="L91" s="55" t="str">
        <f>VLOOKUP($A91,Raw!$B$2:$DG$512,89,0)</f>
        <v>0</v>
      </c>
      <c r="M91" s="55" t="str">
        <f>VLOOKUP($A91,Raw!$B$2:$DG$512,90,0)</f>
        <v>0</v>
      </c>
    </row>
    <row r="92" spans="1:13" x14ac:dyDescent="0.3">
      <c r="A92" s="13" t="s">
        <v>1854</v>
      </c>
      <c r="B92" s="55" t="str">
        <f>VLOOKUP($A92,Raw!$B$2:$DG$512,79,0)</f>
        <v>0</v>
      </c>
      <c r="C92" s="55" t="str">
        <f>VLOOKUP($A92,Raw!$B$2:$DG$512,80,0)</f>
        <v>0</v>
      </c>
      <c r="D92" s="55" t="str">
        <f>VLOOKUP($A92,Raw!$B$2:$DG$512,81,0)</f>
        <v>0</v>
      </c>
      <c r="E92" s="55" t="str">
        <f>VLOOKUP($A92,Raw!$B$2:$DG$512,82,0)</f>
        <v>0</v>
      </c>
      <c r="F92" s="55" t="str">
        <f>VLOOKUP($A92,Raw!$B$2:$DG$512,83,0)</f>
        <v>0</v>
      </c>
      <c r="G92" s="55" t="str">
        <f>VLOOKUP($A92,Raw!$B$2:$DG$512,84,0)</f>
        <v>0</v>
      </c>
      <c r="H92" s="55" t="str">
        <f>VLOOKUP($A92,Raw!$B$2:$DG$512,85,0)</f>
        <v>0</v>
      </c>
      <c r="I92" s="55" t="str">
        <f>VLOOKUP($A92,Raw!$B$2:$DG$512,86,0)</f>
        <v>0</v>
      </c>
      <c r="J92" s="55" t="str">
        <f>VLOOKUP($A92,Raw!$B$2:$DG$512,87,0)</f>
        <v>0</v>
      </c>
      <c r="K92" s="55" t="str">
        <f>VLOOKUP($A92,Raw!$B$2:$DG$512,88,0)</f>
        <v>0</v>
      </c>
      <c r="L92" s="55" t="str">
        <f>VLOOKUP($A92,Raw!$B$2:$DG$512,89,0)</f>
        <v>0</v>
      </c>
      <c r="M92" s="55" t="str">
        <f>VLOOKUP($A92,Raw!$B$2:$DG$512,90,0)</f>
        <v>0</v>
      </c>
    </row>
    <row r="93" spans="1:13" x14ac:dyDescent="0.3">
      <c r="A93" s="13" t="s">
        <v>1872</v>
      </c>
      <c r="B93" s="55" t="str">
        <f>VLOOKUP($A93,Raw!$B$2:$DG$512,79,0)</f>
        <v>0</v>
      </c>
      <c r="C93" s="55" t="str">
        <f>VLOOKUP($A93,Raw!$B$2:$DG$512,80,0)</f>
        <v>0</v>
      </c>
      <c r="D93" s="55" t="str">
        <f>VLOOKUP($A93,Raw!$B$2:$DG$512,81,0)</f>
        <v>0</v>
      </c>
      <c r="E93" s="55" t="str">
        <f>VLOOKUP($A93,Raw!$B$2:$DG$512,82,0)</f>
        <v>0</v>
      </c>
      <c r="F93" s="55" t="str">
        <f>VLOOKUP($A93,Raw!$B$2:$DG$512,83,0)</f>
        <v>0</v>
      </c>
      <c r="G93" s="55" t="str">
        <f>VLOOKUP($A93,Raw!$B$2:$DG$512,84,0)</f>
        <v>0</v>
      </c>
      <c r="H93" s="55" t="str">
        <f>VLOOKUP($A93,Raw!$B$2:$DG$512,85,0)</f>
        <v>0</v>
      </c>
      <c r="I93" s="55" t="str">
        <f>VLOOKUP($A93,Raw!$B$2:$DG$512,86,0)</f>
        <v>0</v>
      </c>
      <c r="J93" s="55" t="str">
        <f>VLOOKUP($A93,Raw!$B$2:$DG$512,87,0)</f>
        <v>0</v>
      </c>
      <c r="K93" s="55" t="str">
        <f>VLOOKUP($A93,Raw!$B$2:$DG$512,88,0)</f>
        <v>0</v>
      </c>
      <c r="L93" s="55" t="str">
        <f>VLOOKUP($A93,Raw!$B$2:$DG$512,89,0)</f>
        <v>0</v>
      </c>
      <c r="M93" s="55" t="str">
        <f>VLOOKUP($A93,Raw!$B$2:$DG$512,90,0)</f>
        <v>0</v>
      </c>
    </row>
    <row r="94" spans="1:13" x14ac:dyDescent="0.3">
      <c r="A94" s="13" t="s">
        <v>1887</v>
      </c>
      <c r="B94" s="55" t="str">
        <f>VLOOKUP($A94,Raw!$B$2:$DG$512,79,0)</f>
        <v>0</v>
      </c>
      <c r="C94" s="55" t="str">
        <f>VLOOKUP($A94,Raw!$B$2:$DG$512,80,0)</f>
        <v>0</v>
      </c>
      <c r="D94" s="55" t="str">
        <f>VLOOKUP($A94,Raw!$B$2:$DG$512,81,0)</f>
        <v>0</v>
      </c>
      <c r="E94" s="55" t="str">
        <f>VLOOKUP($A94,Raw!$B$2:$DG$512,82,0)</f>
        <v>0</v>
      </c>
      <c r="F94" s="55" t="str">
        <f>VLOOKUP($A94,Raw!$B$2:$DG$512,83,0)</f>
        <v>0</v>
      </c>
      <c r="G94" s="55" t="str">
        <f>VLOOKUP($A94,Raw!$B$2:$DG$512,84,0)</f>
        <v>0</v>
      </c>
      <c r="H94" s="55" t="str">
        <f>VLOOKUP($A94,Raw!$B$2:$DG$512,85,0)</f>
        <v>0</v>
      </c>
      <c r="I94" s="55" t="str">
        <f>VLOOKUP($A94,Raw!$B$2:$DG$512,86,0)</f>
        <v>0</v>
      </c>
      <c r="J94" s="55" t="str">
        <f>VLOOKUP($A94,Raw!$B$2:$DG$512,87,0)</f>
        <v>0</v>
      </c>
      <c r="K94" s="55" t="str">
        <f>VLOOKUP($A94,Raw!$B$2:$DG$512,88,0)</f>
        <v>0</v>
      </c>
      <c r="L94" s="55" t="str">
        <f>VLOOKUP($A94,Raw!$B$2:$DG$512,89,0)</f>
        <v>0</v>
      </c>
      <c r="M94" s="55" t="str">
        <f>VLOOKUP($A94,Raw!$B$2:$DG$512,90,0)</f>
        <v>0</v>
      </c>
    </row>
    <row r="95" spans="1:13" x14ac:dyDescent="0.3">
      <c r="A95" s="13" t="s">
        <v>1910</v>
      </c>
      <c r="B95" s="55" t="str">
        <f>VLOOKUP($A95,Raw!$B$2:$DG$512,79,0)</f>
        <v>960.6</v>
      </c>
      <c r="C95" s="55" t="str">
        <f>VLOOKUP($A95,Raw!$B$2:$DG$512,80,0)</f>
        <v>36.2</v>
      </c>
      <c r="D95" s="55" t="str">
        <f>VLOOKUP($A95,Raw!$B$2:$DG$512,81,0)</f>
        <v>109.21</v>
      </c>
      <c r="E95" s="55" t="str">
        <f>VLOOKUP($A95,Raw!$B$2:$DG$512,82,0)</f>
        <v>15.49</v>
      </c>
      <c r="F95" s="55" t="str">
        <f>VLOOKUP($A95,Raw!$B$2:$DG$512,83,0)</f>
        <v>11.13</v>
      </c>
      <c r="G95" s="55" t="str">
        <f>VLOOKUP($A95,Raw!$B$2:$DG$512,84,0)</f>
        <v>0.25</v>
      </c>
      <c r="H95" s="55" t="str">
        <f>VLOOKUP($A95,Raw!$B$2:$DG$512,85,0)</f>
        <v>0</v>
      </c>
      <c r="I95" s="55" t="str">
        <f>VLOOKUP($A95,Raw!$B$2:$DG$512,86,0)</f>
        <v>0</v>
      </c>
      <c r="J95" s="55" t="str">
        <f>VLOOKUP($A95,Raw!$B$2:$DG$512,87,0)</f>
        <v>0</v>
      </c>
      <c r="K95" s="55" t="str">
        <f>VLOOKUP($A95,Raw!$B$2:$DG$512,88,0)</f>
        <v>445.35</v>
      </c>
      <c r="L95" s="55" t="str">
        <f>VLOOKUP($A95,Raw!$B$2:$DG$512,89,0)</f>
        <v>15.26</v>
      </c>
      <c r="M95" s="55" t="str">
        <f>VLOOKUP($A95,Raw!$B$2:$DG$512,90,0)</f>
        <v>1593.51</v>
      </c>
    </row>
    <row r="96" spans="1:13" x14ac:dyDescent="0.3">
      <c r="A96" s="13" t="s">
        <v>1956</v>
      </c>
      <c r="B96" s="55" t="str">
        <f>VLOOKUP($A96,Raw!$B$2:$DG$512,79,0)</f>
        <v>0</v>
      </c>
      <c r="C96" s="55" t="str">
        <f>VLOOKUP($A96,Raw!$B$2:$DG$512,80,0)</f>
        <v>0</v>
      </c>
      <c r="D96" s="55" t="str">
        <f>VLOOKUP($A96,Raw!$B$2:$DG$512,81,0)</f>
        <v>0</v>
      </c>
      <c r="E96" s="55" t="str">
        <f>VLOOKUP($A96,Raw!$B$2:$DG$512,82,0)</f>
        <v>0</v>
      </c>
      <c r="F96" s="55" t="str">
        <f>VLOOKUP($A96,Raw!$B$2:$DG$512,83,0)</f>
        <v>0</v>
      </c>
      <c r="G96" s="55" t="str">
        <f>VLOOKUP($A96,Raw!$B$2:$DG$512,84,0)</f>
        <v>0</v>
      </c>
      <c r="H96" s="55" t="str">
        <f>VLOOKUP($A96,Raw!$B$2:$DG$512,85,0)</f>
        <v>0</v>
      </c>
      <c r="I96" s="55" t="str">
        <f>VLOOKUP($A96,Raw!$B$2:$DG$512,86,0)</f>
        <v>0</v>
      </c>
      <c r="J96" s="55" t="str">
        <f>VLOOKUP($A96,Raw!$B$2:$DG$512,87,0)</f>
        <v>0</v>
      </c>
      <c r="K96" s="55" t="str">
        <f>VLOOKUP($A96,Raw!$B$2:$DG$512,88,0)</f>
        <v>0</v>
      </c>
      <c r="L96" s="55" t="str">
        <f>VLOOKUP($A96,Raw!$B$2:$DG$512,89,0)</f>
        <v>0</v>
      </c>
      <c r="M96" s="55" t="str">
        <f>VLOOKUP($A96,Raw!$B$2:$DG$512,90,0)</f>
        <v>0</v>
      </c>
    </row>
    <row r="97" spans="1:13" x14ac:dyDescent="0.3">
      <c r="A97" s="13" t="s">
        <v>1963</v>
      </c>
      <c r="B97" s="55" t="str">
        <f>VLOOKUP($A97,Raw!$B$2:$DG$512,79,0)</f>
        <v>0</v>
      </c>
      <c r="C97" s="55" t="str">
        <f>VLOOKUP($A97,Raw!$B$2:$DG$512,80,0)</f>
        <v>0</v>
      </c>
      <c r="D97" s="55" t="str">
        <f>VLOOKUP($A97,Raw!$B$2:$DG$512,81,0)</f>
        <v>0</v>
      </c>
      <c r="E97" s="55" t="str">
        <f>VLOOKUP($A97,Raw!$B$2:$DG$512,82,0)</f>
        <v>0</v>
      </c>
      <c r="F97" s="55" t="str">
        <f>VLOOKUP($A97,Raw!$B$2:$DG$512,83,0)</f>
        <v>0</v>
      </c>
      <c r="G97" s="55" t="str">
        <f>VLOOKUP($A97,Raw!$B$2:$DG$512,84,0)</f>
        <v>0</v>
      </c>
      <c r="H97" s="55" t="str">
        <f>VLOOKUP($A97,Raw!$B$2:$DG$512,85,0)</f>
        <v>0</v>
      </c>
      <c r="I97" s="55" t="str">
        <f>VLOOKUP($A97,Raw!$B$2:$DG$512,86,0)</f>
        <v>0</v>
      </c>
      <c r="J97" s="55" t="str">
        <f>VLOOKUP($A97,Raw!$B$2:$DG$512,87,0)</f>
        <v>0</v>
      </c>
      <c r="K97" s="55" t="str">
        <f>VLOOKUP($A97,Raw!$B$2:$DG$512,88,0)</f>
        <v>0</v>
      </c>
      <c r="L97" s="55" t="str">
        <f>VLOOKUP($A97,Raw!$B$2:$DG$512,89,0)</f>
        <v>0</v>
      </c>
      <c r="M97" s="55" t="str">
        <f>VLOOKUP($A97,Raw!$B$2:$DG$512,90,0)</f>
        <v>0</v>
      </c>
    </row>
    <row r="98" spans="1:13" x14ac:dyDescent="0.3">
      <c r="A98" s="13" t="s">
        <v>1980</v>
      </c>
      <c r="B98" s="55" t="str">
        <f>VLOOKUP($A98,Raw!$B$2:$DG$512,79,0)</f>
        <v>4.17169</v>
      </c>
      <c r="C98" s="55" t="str">
        <f>VLOOKUP($A98,Raw!$B$2:$DG$512,80,0)</f>
        <v>0</v>
      </c>
      <c r="D98" s="55" t="str">
        <f>VLOOKUP($A98,Raw!$B$2:$DG$512,81,0)</f>
        <v>0</v>
      </c>
      <c r="E98" s="55" t="str">
        <f>VLOOKUP($A98,Raw!$B$2:$DG$512,82,0)</f>
        <v>0</v>
      </c>
      <c r="F98" s="55" t="str">
        <f>VLOOKUP($A98,Raw!$B$2:$DG$512,83,0)</f>
        <v>0</v>
      </c>
      <c r="G98" s="55" t="str">
        <f>VLOOKUP($A98,Raw!$B$2:$DG$512,84,0)</f>
        <v>0</v>
      </c>
      <c r="H98" s="55" t="str">
        <f>VLOOKUP($A98,Raw!$B$2:$DG$512,85,0)</f>
        <v>0</v>
      </c>
      <c r="I98" s="55" t="str">
        <f>VLOOKUP($A98,Raw!$B$2:$DG$512,86,0)</f>
        <v>0</v>
      </c>
      <c r="J98" s="55" t="str">
        <f>VLOOKUP($A98,Raw!$B$2:$DG$512,87,0)</f>
        <v>2.02928</v>
      </c>
      <c r="K98" s="55" t="str">
        <f>VLOOKUP($A98,Raw!$B$2:$DG$512,88,0)</f>
        <v>0</v>
      </c>
      <c r="L98" s="55" t="str">
        <f>VLOOKUP($A98,Raw!$B$2:$DG$512,89,0)</f>
        <v>0</v>
      </c>
      <c r="M98" s="55" t="str">
        <f>VLOOKUP($A98,Raw!$B$2:$DG$512,90,0)</f>
        <v>6.20097</v>
      </c>
    </row>
    <row r="99" spans="1:13" x14ac:dyDescent="0.3">
      <c r="A99" s="13" t="s">
        <v>2013</v>
      </c>
      <c r="B99" s="55" t="str">
        <f>VLOOKUP($A99,Raw!$B$2:$DG$512,79,0)</f>
        <v>102.66</v>
      </c>
      <c r="C99" s="55" t="str">
        <f>VLOOKUP($A99,Raw!$B$2:$DG$512,80,0)</f>
        <v>0</v>
      </c>
      <c r="D99" s="55" t="str">
        <f>VLOOKUP($A99,Raw!$B$2:$DG$512,81,0)</f>
        <v>122.97</v>
      </c>
      <c r="E99" s="55" t="str">
        <f>VLOOKUP($A99,Raw!$B$2:$DG$512,82,0)</f>
        <v>0</v>
      </c>
      <c r="F99" s="55" t="str">
        <f>VLOOKUP($A99,Raw!$B$2:$DG$512,83,0)</f>
        <v>34.15</v>
      </c>
      <c r="G99" s="55" t="str">
        <f>VLOOKUP($A99,Raw!$B$2:$DG$512,84,0)</f>
        <v>0</v>
      </c>
      <c r="H99" s="55" t="str">
        <f>VLOOKUP($A99,Raw!$B$2:$DG$512,85,0)</f>
        <v>0</v>
      </c>
      <c r="I99" s="55" t="str">
        <f>VLOOKUP($A99,Raw!$B$2:$DG$512,86,0)</f>
        <v>0</v>
      </c>
      <c r="J99" s="55" t="str">
        <f>VLOOKUP($A99,Raw!$B$2:$DG$512,87,0)</f>
        <v>0</v>
      </c>
      <c r="K99" s="55" t="str">
        <f>VLOOKUP($A99,Raw!$B$2:$DG$512,88,0)</f>
        <v>766.33</v>
      </c>
      <c r="L99" s="55" t="str">
        <f>VLOOKUP($A99,Raw!$B$2:$DG$512,89,0)</f>
        <v>13.07</v>
      </c>
      <c r="M99" s="55" t="str">
        <f>VLOOKUP($A99,Raw!$B$2:$DG$512,90,0)</f>
        <v>1039.19</v>
      </c>
    </row>
    <row r="100" spans="1:13" x14ac:dyDescent="0.3">
      <c r="A100" s="13" t="s">
        <v>2056</v>
      </c>
      <c r="B100" s="55" t="str">
        <f>VLOOKUP($A100,Raw!$B$2:$DG$512,79,0)</f>
        <v>0</v>
      </c>
      <c r="C100" s="55" t="str">
        <f>VLOOKUP($A100,Raw!$B$2:$DG$512,80,0)</f>
        <v>0</v>
      </c>
      <c r="D100" s="55" t="str">
        <f>VLOOKUP($A100,Raw!$B$2:$DG$512,81,0)</f>
        <v>0</v>
      </c>
      <c r="E100" s="55" t="str">
        <f>VLOOKUP($A100,Raw!$B$2:$DG$512,82,0)</f>
        <v>0</v>
      </c>
      <c r="F100" s="55" t="str">
        <f>VLOOKUP($A100,Raw!$B$2:$DG$512,83,0)</f>
        <v>0</v>
      </c>
      <c r="G100" s="55" t="str">
        <f>VLOOKUP($A100,Raw!$B$2:$DG$512,84,0)</f>
        <v>0</v>
      </c>
      <c r="H100" s="55" t="str">
        <f>VLOOKUP($A100,Raw!$B$2:$DG$512,85,0)</f>
        <v>0</v>
      </c>
      <c r="I100" s="55" t="str">
        <f>VLOOKUP($A100,Raw!$B$2:$DG$512,86,0)</f>
        <v>0</v>
      </c>
      <c r="J100" s="55" t="str">
        <f>VLOOKUP($A100,Raw!$B$2:$DG$512,87,0)</f>
        <v>0</v>
      </c>
      <c r="K100" s="55" t="str">
        <f>VLOOKUP($A100,Raw!$B$2:$DG$512,88,0)</f>
        <v>0</v>
      </c>
      <c r="L100" s="55" t="str">
        <f>VLOOKUP($A100,Raw!$B$2:$DG$512,89,0)</f>
        <v>0</v>
      </c>
      <c r="M100" s="55" t="str">
        <f>VLOOKUP($A100,Raw!$B$2:$DG$512,90,0)</f>
        <v>0</v>
      </c>
    </row>
    <row r="101" spans="1:13" x14ac:dyDescent="0.3">
      <c r="A101" s="13" t="s">
        <v>2067</v>
      </c>
      <c r="B101" s="55" t="str">
        <f>VLOOKUP($A101,Raw!$B$2:$DG$512,79,0)</f>
        <v>0</v>
      </c>
      <c r="C101" s="55" t="str">
        <f>VLOOKUP($A101,Raw!$B$2:$DG$512,80,0)</f>
        <v>0</v>
      </c>
      <c r="D101" s="55" t="str">
        <f>VLOOKUP($A101,Raw!$B$2:$DG$512,81,0)</f>
        <v>0</v>
      </c>
      <c r="E101" s="55" t="str">
        <f>VLOOKUP($A101,Raw!$B$2:$DG$512,82,0)</f>
        <v>0</v>
      </c>
      <c r="F101" s="55" t="str">
        <f>VLOOKUP($A101,Raw!$B$2:$DG$512,83,0)</f>
        <v>0</v>
      </c>
      <c r="G101" s="55" t="str">
        <f>VLOOKUP($A101,Raw!$B$2:$DG$512,84,0)</f>
        <v>0</v>
      </c>
      <c r="H101" s="55" t="str">
        <f>VLOOKUP($A101,Raw!$B$2:$DG$512,85,0)</f>
        <v>0</v>
      </c>
      <c r="I101" s="55" t="str">
        <f>VLOOKUP($A101,Raw!$B$2:$DG$512,86,0)</f>
        <v>0</v>
      </c>
      <c r="J101" s="55" t="str">
        <f>VLOOKUP($A101,Raw!$B$2:$DG$512,87,0)</f>
        <v>0</v>
      </c>
      <c r="K101" s="55" t="str">
        <f>VLOOKUP($A101,Raw!$B$2:$DG$512,88,0)</f>
        <v>0</v>
      </c>
      <c r="L101" s="55" t="str">
        <f>VLOOKUP($A101,Raw!$B$2:$DG$512,89,0)</f>
        <v>0</v>
      </c>
      <c r="M101" s="55" t="str">
        <f>VLOOKUP($A101,Raw!$B$2:$DG$512,90,0)</f>
        <v>0</v>
      </c>
    </row>
    <row r="102" spans="1:13" x14ac:dyDescent="0.3">
      <c r="A102" s="13" t="s">
        <v>2076</v>
      </c>
      <c r="B102" s="55" t="str">
        <f>VLOOKUP($A102,Raw!$B$2:$DG$512,79,0)</f>
        <v>0</v>
      </c>
      <c r="C102" s="55" t="str">
        <f>VLOOKUP($A102,Raw!$B$2:$DG$512,80,0)</f>
        <v>0</v>
      </c>
      <c r="D102" s="55" t="str">
        <f>VLOOKUP($A102,Raw!$B$2:$DG$512,81,0)</f>
        <v>0</v>
      </c>
      <c r="E102" s="55" t="str">
        <f>VLOOKUP($A102,Raw!$B$2:$DG$512,82,0)</f>
        <v>0</v>
      </c>
      <c r="F102" s="55" t="str">
        <f>VLOOKUP($A102,Raw!$B$2:$DG$512,83,0)</f>
        <v>0</v>
      </c>
      <c r="G102" s="55" t="str">
        <f>VLOOKUP($A102,Raw!$B$2:$DG$512,84,0)</f>
        <v>0</v>
      </c>
      <c r="H102" s="55" t="str">
        <f>VLOOKUP($A102,Raw!$B$2:$DG$512,85,0)</f>
        <v>0</v>
      </c>
      <c r="I102" s="55" t="str">
        <f>VLOOKUP($A102,Raw!$B$2:$DG$512,86,0)</f>
        <v>0</v>
      </c>
      <c r="J102" s="55" t="str">
        <f>VLOOKUP($A102,Raw!$B$2:$DG$512,87,0)</f>
        <v>0</v>
      </c>
      <c r="K102" s="55" t="str">
        <f>VLOOKUP($A102,Raw!$B$2:$DG$512,88,0)</f>
        <v>0</v>
      </c>
      <c r="L102" s="55" t="str">
        <f>VLOOKUP($A102,Raw!$B$2:$DG$512,89,0)</f>
        <v>0</v>
      </c>
      <c r="M102" s="55" t="str">
        <f>VLOOKUP($A102,Raw!$B$2:$DG$512,90,0)</f>
        <v>0</v>
      </c>
    </row>
    <row r="103" spans="1:13" x14ac:dyDescent="0.3">
      <c r="A103" s="13" t="s">
        <v>2091</v>
      </c>
      <c r="B103" s="55" t="str">
        <f>VLOOKUP($A103,Raw!$B$2:$DG$512,79,0)</f>
        <v>17.799</v>
      </c>
      <c r="C103" s="55" t="str">
        <f>VLOOKUP($A103,Raw!$B$2:$DG$512,80,0)</f>
        <v>0.697</v>
      </c>
      <c r="D103" s="55" t="str">
        <f>VLOOKUP($A103,Raw!$B$2:$DG$512,81,0)</f>
        <v>0</v>
      </c>
      <c r="E103" s="55" t="str">
        <f>VLOOKUP($A103,Raw!$B$2:$DG$512,82,0)</f>
        <v>0</v>
      </c>
      <c r="F103" s="55" t="str">
        <f>VLOOKUP($A103,Raw!$B$2:$DG$512,83,0)</f>
        <v>0</v>
      </c>
      <c r="G103" s="55" t="str">
        <f>VLOOKUP($A103,Raw!$B$2:$DG$512,84,0)</f>
        <v>0</v>
      </c>
      <c r="H103" s="55" t="str">
        <f>VLOOKUP($A103,Raw!$B$2:$DG$512,85,0)</f>
        <v>0</v>
      </c>
      <c r="I103" s="55" t="str">
        <f>VLOOKUP($A103,Raw!$B$2:$DG$512,86,0)</f>
        <v>0</v>
      </c>
      <c r="J103" s="55" t="str">
        <f>VLOOKUP($A103,Raw!$B$2:$DG$512,87,0)</f>
        <v>0</v>
      </c>
      <c r="K103" s="55" t="str">
        <f>VLOOKUP($A103,Raw!$B$2:$DG$512,88,0)</f>
        <v>0</v>
      </c>
      <c r="L103" s="55" t="str">
        <f>VLOOKUP($A103,Raw!$B$2:$DG$512,89,0)</f>
        <v>0.599</v>
      </c>
      <c r="M103" s="55" t="str">
        <f>VLOOKUP($A103,Raw!$B$2:$DG$512,90,0)</f>
        <v>19.095</v>
      </c>
    </row>
    <row r="104" spans="1:13" x14ac:dyDescent="0.3">
      <c r="A104" s="13" t="s">
        <v>2127</v>
      </c>
      <c r="B104" s="55" t="str">
        <f>VLOOKUP($A104,Raw!$B$2:$DG$512,79,0)</f>
        <v>0</v>
      </c>
      <c r="C104" s="55" t="str">
        <f>VLOOKUP($A104,Raw!$B$2:$DG$512,80,0)</f>
        <v>0</v>
      </c>
      <c r="D104" s="55" t="str">
        <f>VLOOKUP($A104,Raw!$B$2:$DG$512,81,0)</f>
        <v>0</v>
      </c>
      <c r="E104" s="55" t="str">
        <f>VLOOKUP($A104,Raw!$B$2:$DG$512,82,0)</f>
        <v>0</v>
      </c>
      <c r="F104" s="55" t="str">
        <f>VLOOKUP($A104,Raw!$B$2:$DG$512,83,0)</f>
        <v>0</v>
      </c>
      <c r="G104" s="55" t="str">
        <f>VLOOKUP($A104,Raw!$B$2:$DG$512,84,0)</f>
        <v>0</v>
      </c>
      <c r="H104" s="55" t="str">
        <f>VLOOKUP($A104,Raw!$B$2:$DG$512,85,0)</f>
        <v>0</v>
      </c>
      <c r="I104" s="55" t="str">
        <f>VLOOKUP($A104,Raw!$B$2:$DG$512,86,0)</f>
        <v>0</v>
      </c>
      <c r="J104" s="55" t="str">
        <f>VLOOKUP($A104,Raw!$B$2:$DG$512,87,0)</f>
        <v>0</v>
      </c>
      <c r="K104" s="55" t="str">
        <f>VLOOKUP($A104,Raw!$B$2:$DG$512,88,0)</f>
        <v>0</v>
      </c>
      <c r="L104" s="55" t="str">
        <f>VLOOKUP($A104,Raw!$B$2:$DG$512,89,0)</f>
        <v>0</v>
      </c>
      <c r="M104" s="55" t="str">
        <f>VLOOKUP($A104,Raw!$B$2:$DG$512,90,0)</f>
        <v>0</v>
      </c>
    </row>
    <row r="105" spans="1:13" x14ac:dyDescent="0.3">
      <c r="A105" s="13" t="s">
        <v>2140</v>
      </c>
      <c r="B105" s="55" t="str">
        <f>VLOOKUP($A105,Raw!$B$2:$DG$512,79,0)</f>
        <v>0</v>
      </c>
      <c r="C105" s="55" t="str">
        <f>VLOOKUP($A105,Raw!$B$2:$DG$512,80,0)</f>
        <v>0</v>
      </c>
      <c r="D105" s="55" t="str">
        <f>VLOOKUP($A105,Raw!$B$2:$DG$512,81,0)</f>
        <v>0</v>
      </c>
      <c r="E105" s="55" t="str">
        <f>VLOOKUP($A105,Raw!$B$2:$DG$512,82,0)</f>
        <v>0</v>
      </c>
      <c r="F105" s="55" t="str">
        <f>VLOOKUP($A105,Raw!$B$2:$DG$512,83,0)</f>
        <v>0</v>
      </c>
      <c r="G105" s="55" t="str">
        <f>VLOOKUP($A105,Raw!$B$2:$DG$512,84,0)</f>
        <v>0</v>
      </c>
      <c r="H105" s="55" t="str">
        <f>VLOOKUP($A105,Raw!$B$2:$DG$512,85,0)</f>
        <v>0</v>
      </c>
      <c r="I105" s="55" t="str">
        <f>VLOOKUP($A105,Raw!$B$2:$DG$512,86,0)</f>
        <v>0</v>
      </c>
      <c r="J105" s="55" t="str">
        <f>VLOOKUP($A105,Raw!$B$2:$DG$512,87,0)</f>
        <v>0</v>
      </c>
      <c r="K105" s="55" t="str">
        <f>VLOOKUP($A105,Raw!$B$2:$DG$512,88,0)</f>
        <v>0</v>
      </c>
      <c r="L105" s="55" t="str">
        <f>VLOOKUP($A105,Raw!$B$2:$DG$512,89,0)</f>
        <v>0</v>
      </c>
      <c r="M105" s="55" t="str">
        <f>VLOOKUP($A105,Raw!$B$2:$DG$512,90,0)</f>
        <v>0</v>
      </c>
    </row>
    <row r="106" spans="1:13" x14ac:dyDescent="0.3">
      <c r="A106" s="13" t="s">
        <v>2148</v>
      </c>
      <c r="B106" s="55" t="str">
        <f>VLOOKUP($A106,Raw!$B$2:$DG$512,79,0)</f>
        <v>0</v>
      </c>
      <c r="C106" s="55" t="str">
        <f>VLOOKUP($A106,Raw!$B$2:$DG$512,80,0)</f>
        <v>0</v>
      </c>
      <c r="D106" s="55" t="str">
        <f>VLOOKUP($A106,Raw!$B$2:$DG$512,81,0)</f>
        <v>0</v>
      </c>
      <c r="E106" s="55" t="str">
        <f>VLOOKUP($A106,Raw!$B$2:$DG$512,82,0)</f>
        <v>0</v>
      </c>
      <c r="F106" s="55" t="str">
        <f>VLOOKUP($A106,Raw!$B$2:$DG$512,83,0)</f>
        <v>0</v>
      </c>
      <c r="G106" s="55" t="str">
        <f>VLOOKUP($A106,Raw!$B$2:$DG$512,84,0)</f>
        <v>0</v>
      </c>
      <c r="H106" s="55" t="str">
        <f>VLOOKUP($A106,Raw!$B$2:$DG$512,85,0)</f>
        <v>0</v>
      </c>
      <c r="I106" s="55" t="str">
        <f>VLOOKUP($A106,Raw!$B$2:$DG$512,86,0)</f>
        <v>0</v>
      </c>
      <c r="J106" s="55" t="str">
        <f>VLOOKUP($A106,Raw!$B$2:$DG$512,87,0)</f>
        <v>0</v>
      </c>
      <c r="K106" s="55" t="str">
        <f>VLOOKUP($A106,Raw!$B$2:$DG$512,88,0)</f>
        <v>0</v>
      </c>
      <c r="L106" s="55" t="str">
        <f>VLOOKUP($A106,Raw!$B$2:$DG$512,89,0)</f>
        <v>0</v>
      </c>
      <c r="M106" s="55" t="str">
        <f>VLOOKUP($A106,Raw!$B$2:$DG$512,90,0)</f>
        <v>0</v>
      </c>
    </row>
    <row r="107" spans="1:13" x14ac:dyDescent="0.3">
      <c r="A107" s="13" t="s">
        <v>2162</v>
      </c>
      <c r="B107" s="55" t="str">
        <f>VLOOKUP($A107,Raw!$B$2:$DG$512,79,0)</f>
        <v>0</v>
      </c>
      <c r="C107" s="55" t="str">
        <f>VLOOKUP($A107,Raw!$B$2:$DG$512,80,0)</f>
        <v>0</v>
      </c>
      <c r="D107" s="55" t="str">
        <f>VLOOKUP($A107,Raw!$B$2:$DG$512,81,0)</f>
        <v>0</v>
      </c>
      <c r="E107" s="55" t="str">
        <f>VLOOKUP($A107,Raw!$B$2:$DG$512,82,0)</f>
        <v>0</v>
      </c>
      <c r="F107" s="55" t="str">
        <f>VLOOKUP($A107,Raw!$B$2:$DG$512,83,0)</f>
        <v>0</v>
      </c>
      <c r="G107" s="55" t="str">
        <f>VLOOKUP($A107,Raw!$B$2:$DG$512,84,0)</f>
        <v>0</v>
      </c>
      <c r="H107" s="55" t="str">
        <f>VLOOKUP($A107,Raw!$B$2:$DG$512,85,0)</f>
        <v>0</v>
      </c>
      <c r="I107" s="55" t="str">
        <f>VLOOKUP($A107,Raw!$B$2:$DG$512,86,0)</f>
        <v>0</v>
      </c>
      <c r="J107" s="55" t="str">
        <f>VLOOKUP($A107,Raw!$B$2:$DG$512,87,0)</f>
        <v>0</v>
      </c>
      <c r="K107" s="55" t="str">
        <f>VLOOKUP($A107,Raw!$B$2:$DG$512,88,0)</f>
        <v>0</v>
      </c>
      <c r="L107" s="55" t="str">
        <f>VLOOKUP($A107,Raw!$B$2:$DG$512,89,0)</f>
        <v>0</v>
      </c>
      <c r="M107" s="55" t="str">
        <f>VLOOKUP($A107,Raw!$B$2:$DG$512,90,0)</f>
        <v>0</v>
      </c>
    </row>
    <row r="108" spans="1:13" x14ac:dyDescent="0.3">
      <c r="A108" s="13" t="s">
        <v>2177</v>
      </c>
      <c r="B108" s="55" t="str">
        <f>VLOOKUP($A108,Raw!$B$2:$DG$512,79,0)</f>
        <v>0</v>
      </c>
      <c r="C108" s="55" t="str">
        <f>VLOOKUP($A108,Raw!$B$2:$DG$512,80,0)</f>
        <v>0</v>
      </c>
      <c r="D108" s="55" t="str">
        <f>VLOOKUP($A108,Raw!$B$2:$DG$512,81,0)</f>
        <v>0</v>
      </c>
      <c r="E108" s="55" t="str">
        <f>VLOOKUP($A108,Raw!$B$2:$DG$512,82,0)</f>
        <v>0</v>
      </c>
      <c r="F108" s="55" t="str">
        <f>VLOOKUP($A108,Raw!$B$2:$DG$512,83,0)</f>
        <v>0</v>
      </c>
      <c r="G108" s="55" t="str">
        <f>VLOOKUP($A108,Raw!$B$2:$DG$512,84,0)</f>
        <v>0</v>
      </c>
      <c r="H108" s="55" t="str">
        <f>VLOOKUP($A108,Raw!$B$2:$DG$512,85,0)</f>
        <v>0</v>
      </c>
      <c r="I108" s="55" t="str">
        <f>VLOOKUP($A108,Raw!$B$2:$DG$512,86,0)</f>
        <v>0</v>
      </c>
      <c r="J108" s="55" t="str">
        <f>VLOOKUP($A108,Raw!$B$2:$DG$512,87,0)</f>
        <v>0</v>
      </c>
      <c r="K108" s="55" t="str">
        <f>VLOOKUP($A108,Raw!$B$2:$DG$512,88,0)</f>
        <v>0</v>
      </c>
      <c r="L108" s="55" t="str">
        <f>VLOOKUP($A108,Raw!$B$2:$DG$512,89,0)</f>
        <v>0</v>
      </c>
      <c r="M108" s="55" t="str">
        <f>VLOOKUP($A108,Raw!$B$2:$DG$512,90,0)</f>
        <v>0</v>
      </c>
    </row>
    <row r="109" spans="1:13" x14ac:dyDescent="0.3">
      <c r="A109" s="13" t="s">
        <v>2194</v>
      </c>
      <c r="B109" s="55" t="str">
        <f>VLOOKUP($A109,Raw!$B$2:$DG$512,79,0)</f>
        <v>0</v>
      </c>
      <c r="C109" s="55" t="str">
        <f>VLOOKUP($A109,Raw!$B$2:$DG$512,80,0)</f>
        <v>0</v>
      </c>
      <c r="D109" s="55" t="str">
        <f>VLOOKUP($A109,Raw!$B$2:$DG$512,81,0)</f>
        <v>0</v>
      </c>
      <c r="E109" s="55" t="str">
        <f>VLOOKUP($A109,Raw!$B$2:$DG$512,82,0)</f>
        <v>0</v>
      </c>
      <c r="F109" s="55" t="str">
        <f>VLOOKUP($A109,Raw!$B$2:$DG$512,83,0)</f>
        <v>0</v>
      </c>
      <c r="G109" s="55" t="str">
        <f>VLOOKUP($A109,Raw!$B$2:$DG$512,84,0)</f>
        <v>0</v>
      </c>
      <c r="H109" s="55" t="str">
        <f>VLOOKUP($A109,Raw!$B$2:$DG$512,85,0)</f>
        <v>0</v>
      </c>
      <c r="I109" s="55" t="str">
        <f>VLOOKUP($A109,Raw!$B$2:$DG$512,86,0)</f>
        <v>0</v>
      </c>
      <c r="J109" s="55" t="str">
        <f>VLOOKUP($A109,Raw!$B$2:$DG$512,87,0)</f>
        <v>0</v>
      </c>
      <c r="K109" s="55" t="str">
        <f>VLOOKUP($A109,Raw!$B$2:$DG$512,88,0)</f>
        <v>0</v>
      </c>
      <c r="L109" s="55" t="str">
        <f>VLOOKUP($A109,Raw!$B$2:$DG$512,89,0)</f>
        <v>0</v>
      </c>
      <c r="M109" s="55" t="str">
        <f>VLOOKUP($A109,Raw!$B$2:$DG$512,90,0)</f>
        <v>0</v>
      </c>
    </row>
    <row r="110" spans="1:13" x14ac:dyDescent="0.3">
      <c r="A110" s="13" t="s">
        <v>2203</v>
      </c>
      <c r="B110" s="55" t="str">
        <f>VLOOKUP($A110,Raw!$B$2:$DG$512,79,0)</f>
        <v>0</v>
      </c>
      <c r="C110" s="55" t="str">
        <f>VLOOKUP($A110,Raw!$B$2:$DG$512,80,0)</f>
        <v>0</v>
      </c>
      <c r="D110" s="55" t="str">
        <f>VLOOKUP($A110,Raw!$B$2:$DG$512,81,0)</f>
        <v>0</v>
      </c>
      <c r="E110" s="55" t="str">
        <f>VLOOKUP($A110,Raw!$B$2:$DG$512,82,0)</f>
        <v>0</v>
      </c>
      <c r="F110" s="55" t="str">
        <f>VLOOKUP($A110,Raw!$B$2:$DG$512,83,0)</f>
        <v>0</v>
      </c>
      <c r="G110" s="55" t="str">
        <f>VLOOKUP($A110,Raw!$B$2:$DG$512,84,0)</f>
        <v>0</v>
      </c>
      <c r="H110" s="55" t="str">
        <f>VLOOKUP($A110,Raw!$B$2:$DG$512,85,0)</f>
        <v>0</v>
      </c>
      <c r="I110" s="55" t="str">
        <f>VLOOKUP($A110,Raw!$B$2:$DG$512,86,0)</f>
        <v>0</v>
      </c>
      <c r="J110" s="55" t="str">
        <f>VLOOKUP($A110,Raw!$B$2:$DG$512,87,0)</f>
        <v>0</v>
      </c>
      <c r="K110" s="55" t="str">
        <f>VLOOKUP($A110,Raw!$B$2:$DG$512,88,0)</f>
        <v>0</v>
      </c>
      <c r="L110" s="55" t="str">
        <f>VLOOKUP($A110,Raw!$B$2:$DG$512,89,0)</f>
        <v>0</v>
      </c>
      <c r="M110" s="55" t="str">
        <f>VLOOKUP($A110,Raw!$B$2:$DG$512,90,0)</f>
        <v>0</v>
      </c>
    </row>
    <row r="111" spans="1:13" x14ac:dyDescent="0.3">
      <c r="A111" s="13" t="s">
        <v>2218</v>
      </c>
      <c r="B111" s="55" t="str">
        <f>VLOOKUP($A111,Raw!$B$2:$DG$512,79,0)</f>
        <v>0</v>
      </c>
      <c r="C111" s="55" t="str">
        <f>VLOOKUP($A111,Raw!$B$2:$DG$512,80,0)</f>
        <v>0</v>
      </c>
      <c r="D111" s="55" t="str">
        <f>VLOOKUP($A111,Raw!$B$2:$DG$512,81,0)</f>
        <v>0</v>
      </c>
      <c r="E111" s="55" t="str">
        <f>VLOOKUP($A111,Raw!$B$2:$DG$512,82,0)</f>
        <v>0</v>
      </c>
      <c r="F111" s="55" t="str">
        <f>VLOOKUP($A111,Raw!$B$2:$DG$512,83,0)</f>
        <v>0</v>
      </c>
      <c r="G111" s="55" t="str">
        <f>VLOOKUP($A111,Raw!$B$2:$DG$512,84,0)</f>
        <v>0</v>
      </c>
      <c r="H111" s="55" t="str">
        <f>VLOOKUP($A111,Raw!$B$2:$DG$512,85,0)</f>
        <v>0</v>
      </c>
      <c r="I111" s="55" t="str">
        <f>VLOOKUP($A111,Raw!$B$2:$DG$512,86,0)</f>
        <v>0</v>
      </c>
      <c r="J111" s="55" t="str">
        <f>VLOOKUP($A111,Raw!$B$2:$DG$512,87,0)</f>
        <v>0</v>
      </c>
      <c r="K111" s="55" t="str">
        <f>VLOOKUP($A111,Raw!$B$2:$DG$512,88,0)</f>
        <v>0</v>
      </c>
      <c r="L111" s="55" t="str">
        <f>VLOOKUP($A111,Raw!$B$2:$DG$512,89,0)</f>
        <v>0</v>
      </c>
      <c r="M111" s="55" t="str">
        <f>VLOOKUP($A111,Raw!$B$2:$DG$512,90,0)</f>
        <v>0</v>
      </c>
    </row>
    <row r="112" spans="1:13" x14ac:dyDescent="0.3">
      <c r="A112" s="13" t="s">
        <v>2228</v>
      </c>
      <c r="B112" s="55" t="str">
        <f>VLOOKUP($A112,Raw!$B$2:$DG$512,79,0)</f>
        <v>0</v>
      </c>
      <c r="C112" s="55" t="str">
        <f>VLOOKUP($A112,Raw!$B$2:$DG$512,80,0)</f>
        <v>0</v>
      </c>
      <c r="D112" s="55" t="str">
        <f>VLOOKUP($A112,Raw!$B$2:$DG$512,81,0)</f>
        <v>0</v>
      </c>
      <c r="E112" s="55" t="str">
        <f>VLOOKUP($A112,Raw!$B$2:$DG$512,82,0)</f>
        <v>0</v>
      </c>
      <c r="F112" s="55" t="str">
        <f>VLOOKUP($A112,Raw!$B$2:$DG$512,83,0)</f>
        <v>0</v>
      </c>
      <c r="G112" s="55" t="str">
        <f>VLOOKUP($A112,Raw!$B$2:$DG$512,84,0)</f>
        <v>0</v>
      </c>
      <c r="H112" s="55" t="str">
        <f>VLOOKUP($A112,Raw!$B$2:$DG$512,85,0)</f>
        <v>0</v>
      </c>
      <c r="I112" s="55" t="str">
        <f>VLOOKUP($A112,Raw!$B$2:$DG$512,86,0)</f>
        <v>0</v>
      </c>
      <c r="J112" s="55" t="str">
        <f>VLOOKUP($A112,Raw!$B$2:$DG$512,87,0)</f>
        <v>0</v>
      </c>
      <c r="K112" s="55" t="str">
        <f>VLOOKUP($A112,Raw!$B$2:$DG$512,88,0)</f>
        <v>0</v>
      </c>
      <c r="L112" s="55" t="str">
        <f>VLOOKUP($A112,Raw!$B$2:$DG$512,89,0)</f>
        <v>0</v>
      </c>
      <c r="M112" s="55" t="str">
        <f>VLOOKUP($A112,Raw!$B$2:$DG$512,90,0)</f>
        <v>0</v>
      </c>
    </row>
    <row r="113" spans="1:13" x14ac:dyDescent="0.3">
      <c r="A113" s="13" t="s">
        <v>2254</v>
      </c>
      <c r="B113" s="55" t="str">
        <f>VLOOKUP($A113,Raw!$B$2:$DG$512,79,0)</f>
        <v>0</v>
      </c>
      <c r="C113" s="55" t="str">
        <f>VLOOKUP($A113,Raw!$B$2:$DG$512,80,0)</f>
        <v>0</v>
      </c>
      <c r="D113" s="55" t="str">
        <f>VLOOKUP($A113,Raw!$B$2:$DG$512,81,0)</f>
        <v>0</v>
      </c>
      <c r="E113" s="55" t="str">
        <f>VLOOKUP($A113,Raw!$B$2:$DG$512,82,0)</f>
        <v>0</v>
      </c>
      <c r="F113" s="55" t="str">
        <f>VLOOKUP($A113,Raw!$B$2:$DG$512,83,0)</f>
        <v>0</v>
      </c>
      <c r="G113" s="55" t="str">
        <f>VLOOKUP($A113,Raw!$B$2:$DG$512,84,0)</f>
        <v>0</v>
      </c>
      <c r="H113" s="55" t="str">
        <f>VLOOKUP($A113,Raw!$B$2:$DG$512,85,0)</f>
        <v>0</v>
      </c>
      <c r="I113" s="55" t="str">
        <f>VLOOKUP($A113,Raw!$B$2:$DG$512,86,0)</f>
        <v>0</v>
      </c>
      <c r="J113" s="55" t="str">
        <f>VLOOKUP($A113,Raw!$B$2:$DG$512,87,0)</f>
        <v>0</v>
      </c>
      <c r="K113" s="55" t="str">
        <f>VLOOKUP($A113,Raw!$B$2:$DG$512,88,0)</f>
        <v>0</v>
      </c>
      <c r="L113" s="55" t="str">
        <f>VLOOKUP($A113,Raw!$B$2:$DG$512,89,0)</f>
        <v>0</v>
      </c>
      <c r="M113" s="55" t="str">
        <f>VLOOKUP($A113,Raw!$B$2:$DG$512,90,0)</f>
        <v>0</v>
      </c>
    </row>
    <row r="114" spans="1:13" x14ac:dyDescent="0.3">
      <c r="A114" s="13" t="s">
        <v>2267</v>
      </c>
      <c r="B114" s="55" t="str">
        <f>VLOOKUP($A114,Raw!$B$2:$DG$512,79,0)</f>
        <v>0</v>
      </c>
      <c r="C114" s="55" t="str">
        <f>VLOOKUP($A114,Raw!$B$2:$DG$512,80,0)</f>
        <v>0</v>
      </c>
      <c r="D114" s="55" t="str">
        <f>VLOOKUP($A114,Raw!$B$2:$DG$512,81,0)</f>
        <v>0</v>
      </c>
      <c r="E114" s="55" t="str">
        <f>VLOOKUP($A114,Raw!$B$2:$DG$512,82,0)</f>
        <v>0</v>
      </c>
      <c r="F114" s="55" t="str">
        <f>VLOOKUP($A114,Raw!$B$2:$DG$512,83,0)</f>
        <v>0</v>
      </c>
      <c r="G114" s="55" t="str">
        <f>VLOOKUP($A114,Raw!$B$2:$DG$512,84,0)</f>
        <v>0</v>
      </c>
      <c r="H114" s="55" t="str">
        <f>VLOOKUP($A114,Raw!$B$2:$DG$512,85,0)</f>
        <v>0</v>
      </c>
      <c r="I114" s="55" t="str">
        <f>VLOOKUP($A114,Raw!$B$2:$DG$512,86,0)</f>
        <v>0</v>
      </c>
      <c r="J114" s="55" t="str">
        <f>VLOOKUP($A114,Raw!$B$2:$DG$512,87,0)</f>
        <v>0</v>
      </c>
      <c r="K114" s="55" t="str">
        <f>VLOOKUP($A114,Raw!$B$2:$DG$512,88,0)</f>
        <v>0</v>
      </c>
      <c r="L114" s="55" t="str">
        <f>VLOOKUP($A114,Raw!$B$2:$DG$512,89,0)</f>
        <v>0</v>
      </c>
      <c r="M114" s="55" t="str">
        <f>VLOOKUP($A114,Raw!$B$2:$DG$512,90,0)</f>
        <v>0</v>
      </c>
    </row>
    <row r="115" spans="1:13" x14ac:dyDescent="0.3">
      <c r="A115" s="13" t="s">
        <v>2274</v>
      </c>
      <c r="B115" s="55" t="str">
        <f>VLOOKUP($A115,Raw!$B$2:$DG$512,79,0)</f>
        <v>0</v>
      </c>
      <c r="C115" s="55" t="str">
        <f>VLOOKUP($A115,Raw!$B$2:$DG$512,80,0)</f>
        <v>0</v>
      </c>
      <c r="D115" s="55" t="str">
        <f>VLOOKUP($A115,Raw!$B$2:$DG$512,81,0)</f>
        <v>0</v>
      </c>
      <c r="E115" s="55" t="str">
        <f>VLOOKUP($A115,Raw!$B$2:$DG$512,82,0)</f>
        <v>0</v>
      </c>
      <c r="F115" s="55" t="str">
        <f>VLOOKUP($A115,Raw!$B$2:$DG$512,83,0)</f>
        <v>0</v>
      </c>
      <c r="G115" s="55" t="str">
        <f>VLOOKUP($A115,Raw!$B$2:$DG$512,84,0)</f>
        <v>0</v>
      </c>
      <c r="H115" s="55" t="str">
        <f>VLOOKUP($A115,Raw!$B$2:$DG$512,85,0)</f>
        <v>0</v>
      </c>
      <c r="I115" s="55" t="str">
        <f>VLOOKUP($A115,Raw!$B$2:$DG$512,86,0)</f>
        <v>0</v>
      </c>
      <c r="J115" s="55" t="str">
        <f>VLOOKUP($A115,Raw!$B$2:$DG$512,87,0)</f>
        <v>0</v>
      </c>
      <c r="K115" s="55" t="str">
        <f>VLOOKUP($A115,Raw!$B$2:$DG$512,88,0)</f>
        <v>0</v>
      </c>
      <c r="L115" s="55" t="str">
        <f>VLOOKUP($A115,Raw!$B$2:$DG$512,89,0)</f>
        <v>0</v>
      </c>
      <c r="M115" s="55" t="str">
        <f>VLOOKUP($A115,Raw!$B$2:$DG$512,90,0)</f>
        <v>0</v>
      </c>
    </row>
    <row r="116" spans="1:13" x14ac:dyDescent="0.3">
      <c r="A116" s="13" t="s">
        <v>2297</v>
      </c>
      <c r="B116" s="55" t="str">
        <f>VLOOKUP($A116,Raw!$B$2:$DG$512,79,0)</f>
        <v>0</v>
      </c>
      <c r="C116" s="55" t="str">
        <f>VLOOKUP($A116,Raw!$B$2:$DG$512,80,0)</f>
        <v>0</v>
      </c>
      <c r="D116" s="55" t="str">
        <f>VLOOKUP($A116,Raw!$B$2:$DG$512,81,0)</f>
        <v>0</v>
      </c>
      <c r="E116" s="55" t="str">
        <f>VLOOKUP($A116,Raw!$B$2:$DG$512,82,0)</f>
        <v>0</v>
      </c>
      <c r="F116" s="55" t="str">
        <f>VLOOKUP($A116,Raw!$B$2:$DG$512,83,0)</f>
        <v>0</v>
      </c>
      <c r="G116" s="55" t="str">
        <f>VLOOKUP($A116,Raw!$B$2:$DG$512,84,0)</f>
        <v>0</v>
      </c>
      <c r="H116" s="55" t="str">
        <f>VLOOKUP($A116,Raw!$B$2:$DG$512,85,0)</f>
        <v>0</v>
      </c>
      <c r="I116" s="55" t="str">
        <f>VLOOKUP($A116,Raw!$B$2:$DG$512,86,0)</f>
        <v>0</v>
      </c>
      <c r="J116" s="55" t="str">
        <f>VLOOKUP($A116,Raw!$B$2:$DG$512,87,0)</f>
        <v>0</v>
      </c>
      <c r="K116" s="55" t="str">
        <f>VLOOKUP($A116,Raw!$B$2:$DG$512,88,0)</f>
        <v>0</v>
      </c>
      <c r="L116" s="55" t="str">
        <f>VLOOKUP($A116,Raw!$B$2:$DG$512,89,0)</f>
        <v>0</v>
      </c>
      <c r="M116" s="55" t="str">
        <f>VLOOKUP($A116,Raw!$B$2:$DG$512,90,0)</f>
        <v>0</v>
      </c>
    </row>
    <row r="117" spans="1:13" x14ac:dyDescent="0.3">
      <c r="A117" s="13" t="s">
        <v>2323</v>
      </c>
      <c r="B117" s="55" t="str">
        <f>VLOOKUP($A117,Raw!$B$2:$DG$512,79,0)</f>
        <v>0</v>
      </c>
      <c r="C117" s="55" t="str">
        <f>VLOOKUP($A117,Raw!$B$2:$DG$512,80,0)</f>
        <v>0</v>
      </c>
      <c r="D117" s="55" t="str">
        <f>VLOOKUP($A117,Raw!$B$2:$DG$512,81,0)</f>
        <v>0</v>
      </c>
      <c r="E117" s="55" t="str">
        <f>VLOOKUP($A117,Raw!$B$2:$DG$512,82,0)</f>
        <v>0</v>
      </c>
      <c r="F117" s="55" t="str">
        <f>VLOOKUP($A117,Raw!$B$2:$DG$512,83,0)</f>
        <v>0</v>
      </c>
      <c r="G117" s="55" t="str">
        <f>VLOOKUP($A117,Raw!$B$2:$DG$512,84,0)</f>
        <v>0</v>
      </c>
      <c r="H117" s="55" t="str">
        <f>VLOOKUP($A117,Raw!$B$2:$DG$512,85,0)</f>
        <v>0</v>
      </c>
      <c r="I117" s="55" t="str">
        <f>VLOOKUP($A117,Raw!$B$2:$DG$512,86,0)</f>
        <v>0</v>
      </c>
      <c r="J117" s="55" t="str">
        <f>VLOOKUP($A117,Raw!$B$2:$DG$512,87,0)</f>
        <v>0</v>
      </c>
      <c r="K117" s="55" t="str">
        <f>VLOOKUP($A117,Raw!$B$2:$DG$512,88,0)</f>
        <v>0</v>
      </c>
      <c r="L117" s="55" t="str">
        <f>VLOOKUP($A117,Raw!$B$2:$DG$512,89,0)</f>
        <v>0</v>
      </c>
      <c r="M117" s="55" t="str">
        <f>VLOOKUP($A117,Raw!$B$2:$DG$512,90,0)</f>
        <v>0</v>
      </c>
    </row>
    <row r="118" spans="1:13" x14ac:dyDescent="0.3">
      <c r="A118" s="13" t="s">
        <v>2339</v>
      </c>
      <c r="B118" s="55" t="str">
        <f>VLOOKUP($A118,Raw!$B$2:$DG$512,79,0)</f>
        <v>22.66</v>
      </c>
      <c r="C118" s="55" t="str">
        <f>VLOOKUP($A118,Raw!$B$2:$DG$512,80,0)</f>
        <v>0</v>
      </c>
      <c r="D118" s="55" t="str">
        <f>VLOOKUP($A118,Raw!$B$2:$DG$512,81,0)</f>
        <v>0</v>
      </c>
      <c r="E118" s="55" t="str">
        <f>VLOOKUP($A118,Raw!$B$2:$DG$512,82,0)</f>
        <v>0</v>
      </c>
      <c r="F118" s="55" t="str">
        <f>VLOOKUP($A118,Raw!$B$2:$DG$512,83,0)</f>
        <v>0</v>
      </c>
      <c r="G118" s="55" t="str">
        <f>VLOOKUP($A118,Raw!$B$2:$DG$512,84,0)</f>
        <v>0</v>
      </c>
      <c r="H118" s="55" t="str">
        <f>VLOOKUP($A118,Raw!$B$2:$DG$512,85,0)</f>
        <v>0</v>
      </c>
      <c r="I118" s="55" t="str">
        <f>VLOOKUP($A118,Raw!$B$2:$DG$512,86,0)</f>
        <v>0</v>
      </c>
      <c r="J118" s="55" t="str">
        <f>VLOOKUP($A118,Raw!$B$2:$DG$512,87,0)</f>
        <v>0</v>
      </c>
      <c r="K118" s="55" t="str">
        <f>VLOOKUP($A118,Raw!$B$2:$DG$512,88,0)</f>
        <v>0.49</v>
      </c>
      <c r="L118" s="55" t="str">
        <f>VLOOKUP($A118,Raw!$B$2:$DG$512,89,0)</f>
        <v>0.01</v>
      </c>
      <c r="M118" s="55" t="str">
        <f>VLOOKUP($A118,Raw!$B$2:$DG$512,90,0)</f>
        <v>23.16</v>
      </c>
    </row>
    <row r="119" spans="1:13" x14ac:dyDescent="0.3">
      <c r="A119" s="13" t="s">
        <v>2363</v>
      </c>
      <c r="B119" s="55" t="str">
        <f>VLOOKUP($A119,Raw!$B$2:$DG$512,79,0)</f>
        <v>0</v>
      </c>
      <c r="C119" s="55" t="str">
        <f>VLOOKUP($A119,Raw!$B$2:$DG$512,80,0)</f>
        <v>0</v>
      </c>
      <c r="D119" s="55" t="str">
        <f>VLOOKUP($A119,Raw!$B$2:$DG$512,81,0)</f>
        <v>0</v>
      </c>
      <c r="E119" s="55" t="str">
        <f>VLOOKUP($A119,Raw!$B$2:$DG$512,82,0)</f>
        <v>0</v>
      </c>
      <c r="F119" s="55" t="str">
        <f>VLOOKUP($A119,Raw!$B$2:$DG$512,83,0)</f>
        <v>0</v>
      </c>
      <c r="G119" s="55" t="str">
        <f>VLOOKUP($A119,Raw!$B$2:$DG$512,84,0)</f>
        <v>0</v>
      </c>
      <c r="H119" s="55" t="str">
        <f>VLOOKUP($A119,Raw!$B$2:$DG$512,85,0)</f>
        <v>0</v>
      </c>
      <c r="I119" s="55" t="str">
        <f>VLOOKUP($A119,Raw!$B$2:$DG$512,86,0)</f>
        <v>0</v>
      </c>
      <c r="J119" s="55" t="str">
        <f>VLOOKUP($A119,Raw!$B$2:$DG$512,87,0)</f>
        <v>0</v>
      </c>
      <c r="K119" s="55" t="str">
        <f>VLOOKUP($A119,Raw!$B$2:$DG$512,88,0)</f>
        <v>0</v>
      </c>
      <c r="L119" s="55" t="str">
        <f>VLOOKUP($A119,Raw!$B$2:$DG$512,89,0)</f>
        <v>0</v>
      </c>
      <c r="M119" s="55" t="str">
        <f>VLOOKUP($A119,Raw!$B$2:$DG$512,90,0)</f>
        <v>0</v>
      </c>
    </row>
    <row r="120" spans="1:13" x14ac:dyDescent="0.3">
      <c r="A120" s="13" t="s">
        <v>2371</v>
      </c>
      <c r="B120" s="55" t="str">
        <f>VLOOKUP($A120,Raw!$B$2:$DG$512,79,0)</f>
        <v>0</v>
      </c>
      <c r="C120" s="55" t="str">
        <f>VLOOKUP($A120,Raw!$B$2:$DG$512,80,0)</f>
        <v>0</v>
      </c>
      <c r="D120" s="55" t="str">
        <f>VLOOKUP($A120,Raw!$B$2:$DG$512,81,0)</f>
        <v>0</v>
      </c>
      <c r="E120" s="55" t="str">
        <f>VLOOKUP($A120,Raw!$B$2:$DG$512,82,0)</f>
        <v>0</v>
      </c>
      <c r="F120" s="55" t="str">
        <f>VLOOKUP($A120,Raw!$B$2:$DG$512,83,0)</f>
        <v>0</v>
      </c>
      <c r="G120" s="55" t="str">
        <f>VLOOKUP($A120,Raw!$B$2:$DG$512,84,0)</f>
        <v>0</v>
      </c>
      <c r="H120" s="55" t="str">
        <f>VLOOKUP($A120,Raw!$B$2:$DG$512,85,0)</f>
        <v>0</v>
      </c>
      <c r="I120" s="55" t="str">
        <f>VLOOKUP($A120,Raw!$B$2:$DG$512,86,0)</f>
        <v>0</v>
      </c>
      <c r="J120" s="55" t="str">
        <f>VLOOKUP($A120,Raw!$B$2:$DG$512,87,0)</f>
        <v>0</v>
      </c>
      <c r="K120" s="55" t="str">
        <f>VLOOKUP($A120,Raw!$B$2:$DG$512,88,0)</f>
        <v>0</v>
      </c>
      <c r="L120" s="55" t="str">
        <f>VLOOKUP($A120,Raw!$B$2:$DG$512,89,0)</f>
        <v>0</v>
      </c>
      <c r="M120" s="55" t="str">
        <f>VLOOKUP($A120,Raw!$B$2:$DG$512,90,0)</f>
        <v>0</v>
      </c>
    </row>
    <row r="121" spans="1:13" x14ac:dyDescent="0.3">
      <c r="A121" s="13" t="s">
        <v>2378</v>
      </c>
      <c r="B121" s="55" t="str">
        <f>VLOOKUP($A121,Raw!$B$2:$DG$512,79,0)</f>
        <v>0</v>
      </c>
      <c r="C121" s="55" t="str">
        <f>VLOOKUP($A121,Raw!$B$2:$DG$512,80,0)</f>
        <v>0</v>
      </c>
      <c r="D121" s="55" t="str">
        <f>VLOOKUP($A121,Raw!$B$2:$DG$512,81,0)</f>
        <v>0</v>
      </c>
      <c r="E121" s="55" t="str">
        <f>VLOOKUP($A121,Raw!$B$2:$DG$512,82,0)</f>
        <v>0</v>
      </c>
      <c r="F121" s="55" t="str">
        <f>VLOOKUP($A121,Raw!$B$2:$DG$512,83,0)</f>
        <v>0</v>
      </c>
      <c r="G121" s="55" t="str">
        <f>VLOOKUP($A121,Raw!$B$2:$DG$512,84,0)</f>
        <v>0</v>
      </c>
      <c r="H121" s="55" t="str">
        <f>VLOOKUP($A121,Raw!$B$2:$DG$512,85,0)</f>
        <v>0</v>
      </c>
      <c r="I121" s="55" t="str">
        <f>VLOOKUP($A121,Raw!$B$2:$DG$512,86,0)</f>
        <v>0</v>
      </c>
      <c r="J121" s="55" t="str">
        <f>VLOOKUP($A121,Raw!$B$2:$DG$512,87,0)</f>
        <v>0</v>
      </c>
      <c r="K121" s="55" t="str">
        <f>VLOOKUP($A121,Raw!$B$2:$DG$512,88,0)</f>
        <v>0</v>
      </c>
      <c r="L121" s="55" t="str">
        <f>VLOOKUP($A121,Raw!$B$2:$DG$512,89,0)</f>
        <v>0</v>
      </c>
      <c r="M121" s="55" t="str">
        <f>VLOOKUP($A121,Raw!$B$2:$DG$512,90,0)</f>
        <v>0</v>
      </c>
    </row>
    <row r="122" spans="1:13" x14ac:dyDescent="0.3">
      <c r="A122" s="13" t="s">
        <v>2386</v>
      </c>
      <c r="B122" s="55" t="str">
        <f>VLOOKUP($A122,Raw!$B$2:$DG$512,79,0)</f>
        <v>0</v>
      </c>
      <c r="C122" s="55" t="str">
        <f>VLOOKUP($A122,Raw!$B$2:$DG$512,80,0)</f>
        <v>0</v>
      </c>
      <c r="D122" s="55" t="str">
        <f>VLOOKUP($A122,Raw!$B$2:$DG$512,81,0)</f>
        <v>0</v>
      </c>
      <c r="E122" s="55" t="str">
        <f>VLOOKUP($A122,Raw!$B$2:$DG$512,82,0)</f>
        <v>0</v>
      </c>
      <c r="F122" s="55" t="str">
        <f>VLOOKUP($A122,Raw!$B$2:$DG$512,83,0)</f>
        <v>0</v>
      </c>
      <c r="G122" s="55" t="str">
        <f>VLOOKUP($A122,Raw!$B$2:$DG$512,84,0)</f>
        <v>0</v>
      </c>
      <c r="H122" s="55" t="str">
        <f>VLOOKUP($A122,Raw!$B$2:$DG$512,85,0)</f>
        <v>0</v>
      </c>
      <c r="I122" s="55" t="str">
        <f>VLOOKUP($A122,Raw!$B$2:$DG$512,86,0)</f>
        <v>0</v>
      </c>
      <c r="J122" s="55" t="str">
        <f>VLOOKUP($A122,Raw!$B$2:$DG$512,87,0)</f>
        <v>0</v>
      </c>
      <c r="K122" s="55" t="str">
        <f>VLOOKUP($A122,Raw!$B$2:$DG$512,88,0)</f>
        <v>0</v>
      </c>
      <c r="L122" s="55" t="str">
        <f>VLOOKUP($A122,Raw!$B$2:$DG$512,89,0)</f>
        <v>0</v>
      </c>
      <c r="M122" s="55" t="str">
        <f>VLOOKUP($A122,Raw!$B$2:$DG$512,90,0)</f>
        <v>0</v>
      </c>
    </row>
    <row r="123" spans="1:13" x14ac:dyDescent="0.3">
      <c r="A123" s="13" t="s">
        <v>2405</v>
      </c>
      <c r="B123" s="55" t="str">
        <f>VLOOKUP($A123,Raw!$B$2:$DG$512,79,0)</f>
        <v>0</v>
      </c>
      <c r="C123" s="55" t="str">
        <f>VLOOKUP($A123,Raw!$B$2:$DG$512,80,0)</f>
        <v>0</v>
      </c>
      <c r="D123" s="55" t="str">
        <f>VLOOKUP($A123,Raw!$B$2:$DG$512,81,0)</f>
        <v>0</v>
      </c>
      <c r="E123" s="55" t="str">
        <f>VLOOKUP($A123,Raw!$B$2:$DG$512,82,0)</f>
        <v>0</v>
      </c>
      <c r="F123" s="55" t="str">
        <f>VLOOKUP($A123,Raw!$B$2:$DG$512,83,0)</f>
        <v>0</v>
      </c>
      <c r="G123" s="55" t="str">
        <f>VLOOKUP($A123,Raw!$B$2:$DG$512,84,0)</f>
        <v>0</v>
      </c>
      <c r="H123" s="55" t="str">
        <f>VLOOKUP($A123,Raw!$B$2:$DG$512,85,0)</f>
        <v>0</v>
      </c>
      <c r="I123" s="55" t="str">
        <f>VLOOKUP($A123,Raw!$B$2:$DG$512,86,0)</f>
        <v>0</v>
      </c>
      <c r="J123" s="55" t="str">
        <f>VLOOKUP($A123,Raw!$B$2:$DG$512,87,0)</f>
        <v>0</v>
      </c>
      <c r="K123" s="55" t="str">
        <f>VLOOKUP($A123,Raw!$B$2:$DG$512,88,0)</f>
        <v>0</v>
      </c>
      <c r="L123" s="55" t="str">
        <f>VLOOKUP($A123,Raw!$B$2:$DG$512,89,0)</f>
        <v>0</v>
      </c>
      <c r="M123" s="55" t="str">
        <f>VLOOKUP($A123,Raw!$B$2:$DG$512,90,0)</f>
        <v>0</v>
      </c>
    </row>
    <row r="124" spans="1:13" x14ac:dyDescent="0.3">
      <c r="A124" s="13" t="s">
        <v>2425</v>
      </c>
      <c r="B124" s="55" t="str">
        <f>VLOOKUP($A124,Raw!$B$2:$DG$512,79,0)</f>
        <v>0</v>
      </c>
      <c r="C124" s="55" t="str">
        <f>VLOOKUP($A124,Raw!$B$2:$DG$512,80,0)</f>
        <v>0</v>
      </c>
      <c r="D124" s="55" t="str">
        <f>VLOOKUP($A124,Raw!$B$2:$DG$512,81,0)</f>
        <v>0</v>
      </c>
      <c r="E124" s="55" t="str">
        <f>VLOOKUP($A124,Raw!$B$2:$DG$512,82,0)</f>
        <v>0</v>
      </c>
      <c r="F124" s="55" t="str">
        <f>VLOOKUP($A124,Raw!$B$2:$DG$512,83,0)</f>
        <v>0</v>
      </c>
      <c r="G124" s="55" t="str">
        <f>VLOOKUP($A124,Raw!$B$2:$DG$512,84,0)</f>
        <v>0</v>
      </c>
      <c r="H124" s="55" t="str">
        <f>VLOOKUP($A124,Raw!$B$2:$DG$512,85,0)</f>
        <v>0</v>
      </c>
      <c r="I124" s="55" t="str">
        <f>VLOOKUP($A124,Raw!$B$2:$DG$512,86,0)</f>
        <v>0</v>
      </c>
      <c r="J124" s="55" t="str">
        <f>VLOOKUP($A124,Raw!$B$2:$DG$512,87,0)</f>
        <v>0</v>
      </c>
      <c r="K124" s="55" t="str">
        <f>VLOOKUP($A124,Raw!$B$2:$DG$512,88,0)</f>
        <v>0</v>
      </c>
      <c r="L124" s="55" t="str">
        <f>VLOOKUP($A124,Raw!$B$2:$DG$512,89,0)</f>
        <v>0</v>
      </c>
      <c r="M124" s="55" t="str">
        <f>VLOOKUP($A124,Raw!$B$2:$DG$512,90,0)</f>
        <v>0</v>
      </c>
    </row>
    <row r="125" spans="1:13" x14ac:dyDescent="0.3">
      <c r="A125" s="13" t="s">
        <v>2439</v>
      </c>
      <c r="B125" s="55" t="str">
        <f>VLOOKUP($A125,Raw!$B$2:$DG$512,79,0)</f>
        <v>0</v>
      </c>
      <c r="C125" s="55" t="str">
        <f>VLOOKUP($A125,Raw!$B$2:$DG$512,80,0)</f>
        <v>0</v>
      </c>
      <c r="D125" s="55" t="str">
        <f>VLOOKUP($A125,Raw!$B$2:$DG$512,81,0)</f>
        <v>0</v>
      </c>
      <c r="E125" s="55" t="str">
        <f>VLOOKUP($A125,Raw!$B$2:$DG$512,82,0)</f>
        <v>0</v>
      </c>
      <c r="F125" s="55" t="str">
        <f>VLOOKUP($A125,Raw!$B$2:$DG$512,83,0)</f>
        <v>0</v>
      </c>
      <c r="G125" s="55" t="str">
        <f>VLOOKUP($A125,Raw!$B$2:$DG$512,84,0)</f>
        <v>0</v>
      </c>
      <c r="H125" s="55" t="str">
        <f>VLOOKUP($A125,Raw!$B$2:$DG$512,85,0)</f>
        <v>0</v>
      </c>
      <c r="I125" s="55" t="str">
        <f>VLOOKUP($A125,Raw!$B$2:$DG$512,86,0)</f>
        <v>0</v>
      </c>
      <c r="J125" s="55" t="str">
        <f>VLOOKUP($A125,Raw!$B$2:$DG$512,87,0)</f>
        <v>0</v>
      </c>
      <c r="K125" s="55" t="str">
        <f>VLOOKUP($A125,Raw!$B$2:$DG$512,88,0)</f>
        <v>0</v>
      </c>
      <c r="L125" s="55" t="str">
        <f>VLOOKUP($A125,Raw!$B$2:$DG$512,89,0)</f>
        <v>0</v>
      </c>
      <c r="M125" s="55" t="str">
        <f>VLOOKUP($A125,Raw!$B$2:$DG$512,90,0)</f>
        <v>0</v>
      </c>
    </row>
    <row r="126" spans="1:13" x14ac:dyDescent="0.3">
      <c r="A126" s="13" t="s">
        <v>2444</v>
      </c>
      <c r="B126" s="55" t="str">
        <f>VLOOKUP($A126,Raw!$B$2:$DG$512,79,0)</f>
        <v>0</v>
      </c>
      <c r="C126" s="55" t="str">
        <f>VLOOKUP($A126,Raw!$B$2:$DG$512,80,0)</f>
        <v>0</v>
      </c>
      <c r="D126" s="55" t="str">
        <f>VLOOKUP($A126,Raw!$B$2:$DG$512,81,0)</f>
        <v>0</v>
      </c>
      <c r="E126" s="55" t="str">
        <f>VLOOKUP($A126,Raw!$B$2:$DG$512,82,0)</f>
        <v>0</v>
      </c>
      <c r="F126" s="55" t="str">
        <f>VLOOKUP($A126,Raw!$B$2:$DG$512,83,0)</f>
        <v>0</v>
      </c>
      <c r="G126" s="55" t="str">
        <f>VLOOKUP($A126,Raw!$B$2:$DG$512,84,0)</f>
        <v>0</v>
      </c>
      <c r="H126" s="55" t="str">
        <f>VLOOKUP($A126,Raw!$B$2:$DG$512,85,0)</f>
        <v>0</v>
      </c>
      <c r="I126" s="55" t="str">
        <f>VLOOKUP($A126,Raw!$B$2:$DG$512,86,0)</f>
        <v>0</v>
      </c>
      <c r="J126" s="55" t="str">
        <f>VLOOKUP($A126,Raw!$B$2:$DG$512,87,0)</f>
        <v>0</v>
      </c>
      <c r="K126" s="55" t="str">
        <f>VLOOKUP($A126,Raw!$B$2:$DG$512,88,0)</f>
        <v>0</v>
      </c>
      <c r="L126" s="55" t="str">
        <f>VLOOKUP($A126,Raw!$B$2:$DG$512,89,0)</f>
        <v>0</v>
      </c>
      <c r="M126" s="55" t="str">
        <f>VLOOKUP($A126,Raw!$B$2:$DG$512,90,0)</f>
        <v>0</v>
      </c>
    </row>
    <row r="127" spans="1:13" x14ac:dyDescent="0.3">
      <c r="A127" s="13" t="s">
        <v>2463</v>
      </c>
      <c r="B127" s="55" t="str">
        <f>VLOOKUP($A127,Raw!$B$2:$DG$512,79,0)</f>
        <v>0</v>
      </c>
      <c r="C127" s="55" t="str">
        <f>VLOOKUP($A127,Raw!$B$2:$DG$512,80,0)</f>
        <v>0</v>
      </c>
      <c r="D127" s="55" t="str">
        <f>VLOOKUP($A127,Raw!$B$2:$DG$512,81,0)</f>
        <v>0</v>
      </c>
      <c r="E127" s="55" t="str">
        <f>VLOOKUP($A127,Raw!$B$2:$DG$512,82,0)</f>
        <v>0</v>
      </c>
      <c r="F127" s="55" t="str">
        <f>VLOOKUP($A127,Raw!$B$2:$DG$512,83,0)</f>
        <v>0</v>
      </c>
      <c r="G127" s="55" t="str">
        <f>VLOOKUP($A127,Raw!$B$2:$DG$512,84,0)</f>
        <v>0</v>
      </c>
      <c r="H127" s="55" t="str">
        <f>VLOOKUP($A127,Raw!$B$2:$DG$512,85,0)</f>
        <v>0</v>
      </c>
      <c r="I127" s="55" t="str">
        <f>VLOOKUP($A127,Raw!$B$2:$DG$512,86,0)</f>
        <v>0</v>
      </c>
      <c r="J127" s="55" t="str">
        <f>VLOOKUP($A127,Raw!$B$2:$DG$512,87,0)</f>
        <v>0</v>
      </c>
      <c r="K127" s="55" t="str">
        <f>VLOOKUP($A127,Raw!$B$2:$DG$512,88,0)</f>
        <v>0</v>
      </c>
      <c r="L127" s="55" t="str">
        <f>VLOOKUP($A127,Raw!$B$2:$DG$512,89,0)</f>
        <v>0</v>
      </c>
      <c r="M127" s="55" t="str">
        <f>VLOOKUP($A127,Raw!$B$2:$DG$512,90,0)</f>
        <v>0</v>
      </c>
    </row>
    <row r="128" spans="1:13" x14ac:dyDescent="0.3">
      <c r="A128" s="13" t="s">
        <v>2476</v>
      </c>
      <c r="B128" s="55" t="str">
        <f>VLOOKUP($A128,Raw!$B$2:$DG$512,79,0)</f>
        <v>0</v>
      </c>
      <c r="C128" s="55" t="str">
        <f>VLOOKUP($A128,Raw!$B$2:$DG$512,80,0)</f>
        <v>0</v>
      </c>
      <c r="D128" s="55" t="str">
        <f>VLOOKUP($A128,Raw!$B$2:$DG$512,81,0)</f>
        <v>0</v>
      </c>
      <c r="E128" s="55" t="str">
        <f>VLOOKUP($A128,Raw!$B$2:$DG$512,82,0)</f>
        <v>0</v>
      </c>
      <c r="F128" s="55" t="str">
        <f>VLOOKUP($A128,Raw!$B$2:$DG$512,83,0)</f>
        <v>0</v>
      </c>
      <c r="G128" s="55" t="str">
        <f>VLOOKUP($A128,Raw!$B$2:$DG$512,84,0)</f>
        <v>0</v>
      </c>
      <c r="H128" s="55" t="str">
        <f>VLOOKUP($A128,Raw!$B$2:$DG$512,85,0)</f>
        <v>0</v>
      </c>
      <c r="I128" s="55" t="str">
        <f>VLOOKUP($A128,Raw!$B$2:$DG$512,86,0)</f>
        <v>0</v>
      </c>
      <c r="J128" s="55" t="str">
        <f>VLOOKUP($A128,Raw!$B$2:$DG$512,87,0)</f>
        <v>0</v>
      </c>
      <c r="K128" s="55" t="str">
        <f>VLOOKUP($A128,Raw!$B$2:$DG$512,88,0)</f>
        <v>0</v>
      </c>
      <c r="L128" s="55" t="str">
        <f>VLOOKUP($A128,Raw!$B$2:$DG$512,89,0)</f>
        <v>0</v>
      </c>
      <c r="M128" s="55" t="str">
        <f>VLOOKUP($A128,Raw!$B$2:$DG$512,90,0)</f>
        <v>0</v>
      </c>
    </row>
    <row r="129" spans="1:13" x14ac:dyDescent="0.3">
      <c r="A129" s="13" t="s">
        <v>2488</v>
      </c>
      <c r="B129" s="55" t="str">
        <f>VLOOKUP($A129,Raw!$B$2:$DG$512,79,0)</f>
        <v>0</v>
      </c>
      <c r="C129" s="55" t="str">
        <f>VLOOKUP($A129,Raw!$B$2:$DG$512,80,0)</f>
        <v>0</v>
      </c>
      <c r="D129" s="55" t="str">
        <f>VLOOKUP($A129,Raw!$B$2:$DG$512,81,0)</f>
        <v>0</v>
      </c>
      <c r="E129" s="55" t="str">
        <f>VLOOKUP($A129,Raw!$B$2:$DG$512,82,0)</f>
        <v>0</v>
      </c>
      <c r="F129" s="55" t="str">
        <f>VLOOKUP($A129,Raw!$B$2:$DG$512,83,0)</f>
        <v>0</v>
      </c>
      <c r="G129" s="55" t="str">
        <f>VLOOKUP($A129,Raw!$B$2:$DG$512,84,0)</f>
        <v>0</v>
      </c>
      <c r="H129" s="55" t="str">
        <f>VLOOKUP($A129,Raw!$B$2:$DG$512,85,0)</f>
        <v>0</v>
      </c>
      <c r="I129" s="55" t="str">
        <f>VLOOKUP($A129,Raw!$B$2:$DG$512,86,0)</f>
        <v>0</v>
      </c>
      <c r="J129" s="55" t="str">
        <f>VLOOKUP($A129,Raw!$B$2:$DG$512,87,0)</f>
        <v>0</v>
      </c>
      <c r="K129" s="55" t="str">
        <f>VLOOKUP($A129,Raw!$B$2:$DG$512,88,0)</f>
        <v>0</v>
      </c>
      <c r="L129" s="55" t="str">
        <f>VLOOKUP($A129,Raw!$B$2:$DG$512,89,0)</f>
        <v>0</v>
      </c>
      <c r="M129" s="55" t="str">
        <f>VLOOKUP($A129,Raw!$B$2:$DG$512,90,0)</f>
        <v>0</v>
      </c>
    </row>
    <row r="130" spans="1:13" x14ac:dyDescent="0.3">
      <c r="A130" s="13" t="s">
        <v>2497</v>
      </c>
      <c r="B130" s="55" t="str">
        <f>VLOOKUP($A130,Raw!$B$2:$DG$512,79,0)</f>
        <v>0</v>
      </c>
      <c r="C130" s="55" t="str">
        <f>VLOOKUP($A130,Raw!$B$2:$DG$512,80,0)</f>
        <v>0</v>
      </c>
      <c r="D130" s="55" t="str">
        <f>VLOOKUP($A130,Raw!$B$2:$DG$512,81,0)</f>
        <v>0</v>
      </c>
      <c r="E130" s="55" t="str">
        <f>VLOOKUP($A130,Raw!$B$2:$DG$512,82,0)</f>
        <v>0</v>
      </c>
      <c r="F130" s="55" t="str">
        <f>VLOOKUP($A130,Raw!$B$2:$DG$512,83,0)</f>
        <v>0</v>
      </c>
      <c r="G130" s="55" t="str">
        <f>VLOOKUP($A130,Raw!$B$2:$DG$512,84,0)</f>
        <v>0</v>
      </c>
      <c r="H130" s="55" t="str">
        <f>VLOOKUP($A130,Raw!$B$2:$DG$512,85,0)</f>
        <v>0</v>
      </c>
      <c r="I130" s="55" t="str">
        <f>VLOOKUP($A130,Raw!$B$2:$DG$512,86,0)</f>
        <v>0</v>
      </c>
      <c r="J130" s="55" t="str">
        <f>VLOOKUP($A130,Raw!$B$2:$DG$512,87,0)</f>
        <v>0</v>
      </c>
      <c r="K130" s="55" t="str">
        <f>VLOOKUP($A130,Raw!$B$2:$DG$512,88,0)</f>
        <v>0</v>
      </c>
      <c r="L130" s="55" t="str">
        <f>VLOOKUP($A130,Raw!$B$2:$DG$512,89,0)</f>
        <v>0</v>
      </c>
      <c r="M130" s="55" t="str">
        <f>VLOOKUP($A130,Raw!$B$2:$DG$512,90,0)</f>
        <v>0</v>
      </c>
    </row>
    <row r="131" spans="1:13" x14ac:dyDescent="0.3">
      <c r="A131" s="13" t="s">
        <v>2504</v>
      </c>
      <c r="B131" s="55" t="str">
        <f>VLOOKUP($A131,Raw!$B$2:$DG$512,79,0)</f>
        <v>0</v>
      </c>
      <c r="C131" s="55" t="str">
        <f>VLOOKUP($A131,Raw!$B$2:$DG$512,80,0)</f>
        <v>0</v>
      </c>
      <c r="D131" s="55" t="str">
        <f>VLOOKUP($A131,Raw!$B$2:$DG$512,81,0)</f>
        <v>0</v>
      </c>
      <c r="E131" s="55" t="str">
        <f>VLOOKUP($A131,Raw!$B$2:$DG$512,82,0)</f>
        <v>0</v>
      </c>
      <c r="F131" s="55" t="str">
        <f>VLOOKUP($A131,Raw!$B$2:$DG$512,83,0)</f>
        <v>0</v>
      </c>
      <c r="G131" s="55" t="str">
        <f>VLOOKUP($A131,Raw!$B$2:$DG$512,84,0)</f>
        <v>0</v>
      </c>
      <c r="H131" s="55" t="str">
        <f>VLOOKUP($A131,Raw!$B$2:$DG$512,85,0)</f>
        <v>0</v>
      </c>
      <c r="I131" s="55" t="str">
        <f>VLOOKUP($A131,Raw!$B$2:$DG$512,86,0)</f>
        <v>0</v>
      </c>
      <c r="J131" s="55" t="str">
        <f>VLOOKUP($A131,Raw!$B$2:$DG$512,87,0)</f>
        <v>0</v>
      </c>
      <c r="K131" s="55" t="str">
        <f>VLOOKUP($A131,Raw!$B$2:$DG$512,88,0)</f>
        <v>0</v>
      </c>
      <c r="L131" s="55" t="str">
        <f>VLOOKUP($A131,Raw!$B$2:$DG$512,89,0)</f>
        <v>0</v>
      </c>
      <c r="M131" s="55" t="str">
        <f>VLOOKUP($A131,Raw!$B$2:$DG$512,90,0)</f>
        <v>0</v>
      </c>
    </row>
    <row r="132" spans="1:13" x14ac:dyDescent="0.3">
      <c r="A132" s="13" t="s">
        <v>2511</v>
      </c>
      <c r="B132" s="55" t="str">
        <f>VLOOKUP($A132,Raw!$B$2:$DG$512,79,0)</f>
        <v>0</v>
      </c>
      <c r="C132" s="55" t="str">
        <f>VLOOKUP($A132,Raw!$B$2:$DG$512,80,0)</f>
        <v>0</v>
      </c>
      <c r="D132" s="55" t="str">
        <f>VLOOKUP($A132,Raw!$B$2:$DG$512,81,0)</f>
        <v>0</v>
      </c>
      <c r="E132" s="55" t="str">
        <f>VLOOKUP($A132,Raw!$B$2:$DG$512,82,0)</f>
        <v>0</v>
      </c>
      <c r="F132" s="55" t="str">
        <f>VLOOKUP($A132,Raw!$B$2:$DG$512,83,0)</f>
        <v>0</v>
      </c>
      <c r="G132" s="55" t="str">
        <f>VLOOKUP($A132,Raw!$B$2:$DG$512,84,0)</f>
        <v>0</v>
      </c>
      <c r="H132" s="55" t="str">
        <f>VLOOKUP($A132,Raw!$B$2:$DG$512,85,0)</f>
        <v>0</v>
      </c>
      <c r="I132" s="55" t="str">
        <f>VLOOKUP($A132,Raw!$B$2:$DG$512,86,0)</f>
        <v>0</v>
      </c>
      <c r="J132" s="55" t="str">
        <f>VLOOKUP($A132,Raw!$B$2:$DG$512,87,0)</f>
        <v>0</v>
      </c>
      <c r="K132" s="55" t="str">
        <f>VLOOKUP($A132,Raw!$B$2:$DG$512,88,0)</f>
        <v>0</v>
      </c>
      <c r="L132" s="55" t="str">
        <f>VLOOKUP($A132,Raw!$B$2:$DG$512,89,0)</f>
        <v>0</v>
      </c>
      <c r="M132" s="55" t="str">
        <f>VLOOKUP($A132,Raw!$B$2:$DG$512,90,0)</f>
        <v>0</v>
      </c>
    </row>
    <row r="133" spans="1:13" x14ac:dyDescent="0.3">
      <c r="A133" s="13" t="s">
        <v>2518</v>
      </c>
      <c r="B133" s="55" t="str">
        <f>VLOOKUP($A133,Raw!$B$2:$DG$512,79,0)</f>
        <v>0</v>
      </c>
      <c r="C133" s="55" t="str">
        <f>VLOOKUP($A133,Raw!$B$2:$DG$512,80,0)</f>
        <v>0</v>
      </c>
      <c r="D133" s="55" t="str">
        <f>VLOOKUP($A133,Raw!$B$2:$DG$512,81,0)</f>
        <v>0</v>
      </c>
      <c r="E133" s="55" t="str">
        <f>VLOOKUP($A133,Raw!$B$2:$DG$512,82,0)</f>
        <v>0</v>
      </c>
      <c r="F133" s="55" t="str">
        <f>VLOOKUP($A133,Raw!$B$2:$DG$512,83,0)</f>
        <v>0</v>
      </c>
      <c r="G133" s="55" t="str">
        <f>VLOOKUP($A133,Raw!$B$2:$DG$512,84,0)</f>
        <v>0</v>
      </c>
      <c r="H133" s="55" t="str">
        <f>VLOOKUP($A133,Raw!$B$2:$DG$512,85,0)</f>
        <v>0</v>
      </c>
      <c r="I133" s="55" t="str">
        <f>VLOOKUP($A133,Raw!$B$2:$DG$512,86,0)</f>
        <v>0</v>
      </c>
      <c r="J133" s="55" t="str">
        <f>VLOOKUP($A133,Raw!$B$2:$DG$512,87,0)</f>
        <v>0</v>
      </c>
      <c r="K133" s="55" t="str">
        <f>VLOOKUP($A133,Raw!$B$2:$DG$512,88,0)</f>
        <v>0</v>
      </c>
      <c r="L133" s="55" t="str">
        <f>VLOOKUP($A133,Raw!$B$2:$DG$512,89,0)</f>
        <v>0</v>
      </c>
      <c r="M133" s="55" t="str">
        <f>VLOOKUP($A133,Raw!$B$2:$DG$512,90,0)</f>
        <v>0</v>
      </c>
    </row>
    <row r="134" spans="1:13" x14ac:dyDescent="0.3">
      <c r="A134" s="13" t="s">
        <v>2534</v>
      </c>
      <c r="B134" s="55" t="str">
        <f>VLOOKUP($A134,Raw!$B$2:$DG$512,79,0)</f>
        <v>0</v>
      </c>
      <c r="C134" s="55" t="str">
        <f>VLOOKUP($A134,Raw!$B$2:$DG$512,80,0)</f>
        <v>0</v>
      </c>
      <c r="D134" s="55" t="str">
        <f>VLOOKUP($A134,Raw!$B$2:$DG$512,81,0)</f>
        <v>0</v>
      </c>
      <c r="E134" s="55" t="str">
        <f>VLOOKUP($A134,Raw!$B$2:$DG$512,82,0)</f>
        <v>0</v>
      </c>
      <c r="F134" s="55" t="str">
        <f>VLOOKUP($A134,Raw!$B$2:$DG$512,83,0)</f>
        <v>0</v>
      </c>
      <c r="G134" s="55" t="str">
        <f>VLOOKUP($A134,Raw!$B$2:$DG$512,84,0)</f>
        <v>0</v>
      </c>
      <c r="H134" s="55" t="str">
        <f>VLOOKUP($A134,Raw!$B$2:$DG$512,85,0)</f>
        <v>0</v>
      </c>
      <c r="I134" s="55" t="str">
        <f>VLOOKUP($A134,Raw!$B$2:$DG$512,86,0)</f>
        <v>0</v>
      </c>
      <c r="J134" s="55" t="str">
        <f>VLOOKUP($A134,Raw!$B$2:$DG$512,87,0)</f>
        <v>0</v>
      </c>
      <c r="K134" s="55" t="str">
        <f>VLOOKUP($A134,Raw!$B$2:$DG$512,88,0)</f>
        <v>0</v>
      </c>
      <c r="L134" s="55" t="str">
        <f>VLOOKUP($A134,Raw!$B$2:$DG$512,89,0)</f>
        <v>0</v>
      </c>
      <c r="M134" s="55" t="str">
        <f>VLOOKUP($A134,Raw!$B$2:$DG$512,90,0)</f>
        <v>0</v>
      </c>
    </row>
    <row r="135" spans="1:13" x14ac:dyDescent="0.3">
      <c r="A135" s="13" t="s">
        <v>2541</v>
      </c>
      <c r="B135" s="55" t="str">
        <f>VLOOKUP($A135,Raw!$B$2:$DG$512,79,0)</f>
        <v>0</v>
      </c>
      <c r="C135" s="55" t="str">
        <f>VLOOKUP($A135,Raw!$B$2:$DG$512,80,0)</f>
        <v>0</v>
      </c>
      <c r="D135" s="55" t="str">
        <f>VLOOKUP($A135,Raw!$B$2:$DG$512,81,0)</f>
        <v>0</v>
      </c>
      <c r="E135" s="55" t="str">
        <f>VLOOKUP($A135,Raw!$B$2:$DG$512,82,0)</f>
        <v>0</v>
      </c>
      <c r="F135" s="55" t="str">
        <f>VLOOKUP($A135,Raw!$B$2:$DG$512,83,0)</f>
        <v>0</v>
      </c>
      <c r="G135" s="55" t="str">
        <f>VLOOKUP($A135,Raw!$B$2:$DG$512,84,0)</f>
        <v>0</v>
      </c>
      <c r="H135" s="55" t="str">
        <f>VLOOKUP($A135,Raw!$B$2:$DG$512,85,0)</f>
        <v>0</v>
      </c>
      <c r="I135" s="55" t="str">
        <f>VLOOKUP($A135,Raw!$B$2:$DG$512,86,0)</f>
        <v>0</v>
      </c>
      <c r="J135" s="55" t="str">
        <f>VLOOKUP($A135,Raw!$B$2:$DG$512,87,0)</f>
        <v>0</v>
      </c>
      <c r="K135" s="55" t="str">
        <f>VLOOKUP($A135,Raw!$B$2:$DG$512,88,0)</f>
        <v>0</v>
      </c>
      <c r="L135" s="55" t="str">
        <f>VLOOKUP($A135,Raw!$B$2:$DG$512,89,0)</f>
        <v>0</v>
      </c>
      <c r="M135" s="55" t="str">
        <f>VLOOKUP($A135,Raw!$B$2:$DG$512,90,0)</f>
        <v>0</v>
      </c>
    </row>
    <row r="136" spans="1:13" x14ac:dyDescent="0.3">
      <c r="A136" s="13" t="s">
        <v>2554</v>
      </c>
      <c r="B136" s="55" t="str">
        <f>VLOOKUP($A136,Raw!$B$2:$DG$512,79,0)</f>
        <v>0</v>
      </c>
      <c r="C136" s="55" t="str">
        <f>VLOOKUP($A136,Raw!$B$2:$DG$512,80,0)</f>
        <v>0</v>
      </c>
      <c r="D136" s="55" t="str">
        <f>VLOOKUP($A136,Raw!$B$2:$DG$512,81,0)</f>
        <v>0</v>
      </c>
      <c r="E136" s="55" t="str">
        <f>VLOOKUP($A136,Raw!$B$2:$DG$512,82,0)</f>
        <v>0</v>
      </c>
      <c r="F136" s="55" t="str">
        <f>VLOOKUP($A136,Raw!$B$2:$DG$512,83,0)</f>
        <v>0</v>
      </c>
      <c r="G136" s="55" t="str">
        <f>VLOOKUP($A136,Raw!$B$2:$DG$512,84,0)</f>
        <v>0</v>
      </c>
      <c r="H136" s="55" t="str">
        <f>VLOOKUP($A136,Raw!$B$2:$DG$512,85,0)</f>
        <v>0</v>
      </c>
      <c r="I136" s="55" t="str">
        <f>VLOOKUP($A136,Raw!$B$2:$DG$512,86,0)</f>
        <v>0</v>
      </c>
      <c r="J136" s="55" t="str">
        <f>VLOOKUP($A136,Raw!$B$2:$DG$512,87,0)</f>
        <v>0</v>
      </c>
      <c r="K136" s="55" t="str">
        <f>VLOOKUP($A136,Raw!$B$2:$DG$512,88,0)</f>
        <v>0</v>
      </c>
      <c r="L136" s="55" t="str">
        <f>VLOOKUP($A136,Raw!$B$2:$DG$512,89,0)</f>
        <v>0</v>
      </c>
      <c r="M136" s="55" t="str">
        <f>VLOOKUP($A136,Raw!$B$2:$DG$512,90,0)</f>
        <v>0</v>
      </c>
    </row>
    <row r="137" spans="1:13" x14ac:dyDescent="0.3">
      <c r="A137" s="13" t="s">
        <v>2570</v>
      </c>
      <c r="B137" s="55" t="str">
        <f>VLOOKUP($A137,Raw!$B$2:$DG$512,79,0)</f>
        <v>1.29</v>
      </c>
      <c r="C137" s="55" t="str">
        <f>VLOOKUP($A137,Raw!$B$2:$DG$512,80,0)</f>
        <v>13.9</v>
      </c>
      <c r="D137" s="55" t="str">
        <f>VLOOKUP($A137,Raw!$B$2:$DG$512,81,0)</f>
        <v>0</v>
      </c>
      <c r="E137" s="55" t="str">
        <f>VLOOKUP($A137,Raw!$B$2:$DG$512,82,0)</f>
        <v>0</v>
      </c>
      <c r="F137" s="55" t="str">
        <f>VLOOKUP($A137,Raw!$B$2:$DG$512,83,0)</f>
        <v>0</v>
      </c>
      <c r="G137" s="55" t="str">
        <f>VLOOKUP($A137,Raw!$B$2:$DG$512,84,0)</f>
        <v>0</v>
      </c>
      <c r="H137" s="55" t="str">
        <f>VLOOKUP($A137,Raw!$B$2:$DG$512,85,0)</f>
        <v>0</v>
      </c>
      <c r="I137" s="55" t="str">
        <f>VLOOKUP($A137,Raw!$B$2:$DG$512,86,0)</f>
        <v>0</v>
      </c>
      <c r="J137" s="55" t="str">
        <f>VLOOKUP($A137,Raw!$B$2:$DG$512,87,0)</f>
        <v>0</v>
      </c>
      <c r="K137" s="55" t="str">
        <f>VLOOKUP($A137,Raw!$B$2:$DG$512,88,0)</f>
        <v>0</v>
      </c>
      <c r="L137" s="55" t="str">
        <f>VLOOKUP($A137,Raw!$B$2:$DG$512,89,0)</f>
        <v>0</v>
      </c>
      <c r="M137" s="55" t="str">
        <f>VLOOKUP($A137,Raw!$B$2:$DG$512,90,0)</f>
        <v>15.19</v>
      </c>
    </row>
    <row r="138" spans="1:13" x14ac:dyDescent="0.3">
      <c r="A138" s="13" t="s">
        <v>2590</v>
      </c>
      <c r="B138" s="55" t="str">
        <f>VLOOKUP($A138,Raw!$B$2:$DG$512,79,0)</f>
        <v>0</v>
      </c>
      <c r="C138" s="55" t="str">
        <f>VLOOKUP($A138,Raw!$B$2:$DG$512,80,0)</f>
        <v>0</v>
      </c>
      <c r="D138" s="55" t="str">
        <f>VLOOKUP($A138,Raw!$B$2:$DG$512,81,0)</f>
        <v>0</v>
      </c>
      <c r="E138" s="55" t="str">
        <f>VLOOKUP($A138,Raw!$B$2:$DG$512,82,0)</f>
        <v>0</v>
      </c>
      <c r="F138" s="55" t="str">
        <f>VLOOKUP($A138,Raw!$B$2:$DG$512,83,0)</f>
        <v>0</v>
      </c>
      <c r="G138" s="55" t="str">
        <f>VLOOKUP($A138,Raw!$B$2:$DG$512,84,0)</f>
        <v>0</v>
      </c>
      <c r="H138" s="55" t="str">
        <f>VLOOKUP($A138,Raw!$B$2:$DG$512,85,0)</f>
        <v>0</v>
      </c>
      <c r="I138" s="55" t="str">
        <f>VLOOKUP($A138,Raw!$B$2:$DG$512,86,0)</f>
        <v>0</v>
      </c>
      <c r="J138" s="55" t="str">
        <f>VLOOKUP($A138,Raw!$B$2:$DG$512,87,0)</f>
        <v>0</v>
      </c>
      <c r="K138" s="55" t="str">
        <f>VLOOKUP($A138,Raw!$B$2:$DG$512,88,0)</f>
        <v>0</v>
      </c>
      <c r="L138" s="55" t="str">
        <f>VLOOKUP($A138,Raw!$B$2:$DG$512,89,0)</f>
        <v>0</v>
      </c>
      <c r="M138" s="55" t="str">
        <f>VLOOKUP($A138,Raw!$B$2:$DG$512,90,0)</f>
        <v>0</v>
      </c>
    </row>
    <row r="139" spans="1:13" x14ac:dyDescent="0.3">
      <c r="A139" s="13" t="s">
        <v>2602</v>
      </c>
      <c r="B139" s="55" t="str">
        <f>VLOOKUP($A139,Raw!$B$2:$DG$512,79,0)</f>
        <v>0</v>
      </c>
      <c r="C139" s="55" t="str">
        <f>VLOOKUP($A139,Raw!$B$2:$DG$512,80,0)</f>
        <v>0</v>
      </c>
      <c r="D139" s="55" t="str">
        <f>VLOOKUP($A139,Raw!$B$2:$DG$512,81,0)</f>
        <v>0</v>
      </c>
      <c r="E139" s="55" t="str">
        <f>VLOOKUP($A139,Raw!$B$2:$DG$512,82,0)</f>
        <v>0</v>
      </c>
      <c r="F139" s="55" t="str">
        <f>VLOOKUP($A139,Raw!$B$2:$DG$512,83,0)</f>
        <v>0</v>
      </c>
      <c r="G139" s="55" t="str">
        <f>VLOOKUP($A139,Raw!$B$2:$DG$512,84,0)</f>
        <v>0</v>
      </c>
      <c r="H139" s="55" t="str">
        <f>VLOOKUP($A139,Raw!$B$2:$DG$512,85,0)</f>
        <v>0</v>
      </c>
      <c r="I139" s="55" t="str">
        <f>VLOOKUP($A139,Raw!$B$2:$DG$512,86,0)</f>
        <v>0</v>
      </c>
      <c r="J139" s="55" t="str">
        <f>VLOOKUP($A139,Raw!$B$2:$DG$512,87,0)</f>
        <v>0</v>
      </c>
      <c r="K139" s="55" t="str">
        <f>VLOOKUP($A139,Raw!$B$2:$DG$512,88,0)</f>
        <v>0</v>
      </c>
      <c r="L139" s="55" t="str">
        <f>VLOOKUP($A139,Raw!$B$2:$DG$512,89,0)</f>
        <v>0</v>
      </c>
      <c r="M139" s="55" t="str">
        <f>VLOOKUP($A139,Raw!$B$2:$DG$512,90,0)</f>
        <v>0</v>
      </c>
    </row>
    <row r="140" spans="1:13" x14ac:dyDescent="0.3">
      <c r="A140" s="13" t="s">
        <v>2610</v>
      </c>
      <c r="B140" s="55" t="str">
        <f>VLOOKUP($A140,Raw!$B$2:$DG$512,79,0)</f>
        <v>2.01</v>
      </c>
      <c r="C140" s="55" t="str">
        <f>VLOOKUP($A140,Raw!$B$2:$DG$512,80,0)</f>
        <v>0</v>
      </c>
      <c r="D140" s="55" t="str">
        <f>VLOOKUP($A140,Raw!$B$2:$DG$512,81,0)</f>
        <v>0</v>
      </c>
      <c r="E140" s="55" t="str">
        <f>VLOOKUP($A140,Raw!$B$2:$DG$512,82,0)</f>
        <v>0</v>
      </c>
      <c r="F140" s="55" t="str">
        <f>VLOOKUP($A140,Raw!$B$2:$DG$512,83,0)</f>
        <v>0</v>
      </c>
      <c r="G140" s="55" t="str">
        <f>VLOOKUP($A140,Raw!$B$2:$DG$512,84,0)</f>
        <v>0</v>
      </c>
      <c r="H140" s="55" t="str">
        <f>VLOOKUP($A140,Raw!$B$2:$DG$512,85,0)</f>
        <v>0</v>
      </c>
      <c r="I140" s="55" t="str">
        <f>VLOOKUP($A140,Raw!$B$2:$DG$512,86,0)</f>
        <v>0</v>
      </c>
      <c r="J140" s="55" t="str">
        <f>VLOOKUP($A140,Raw!$B$2:$DG$512,87,0)</f>
        <v>0</v>
      </c>
      <c r="K140" s="55" t="str">
        <f>VLOOKUP($A140,Raw!$B$2:$DG$512,88,0)</f>
        <v>0</v>
      </c>
      <c r="L140" s="55" t="str">
        <f>VLOOKUP($A140,Raw!$B$2:$DG$512,89,0)</f>
        <v>0.32</v>
      </c>
      <c r="M140" s="55" t="str">
        <f>VLOOKUP($A140,Raw!$B$2:$DG$512,90,0)</f>
        <v>2.33</v>
      </c>
    </row>
    <row r="141" spans="1:13" x14ac:dyDescent="0.3">
      <c r="A141" s="13" t="s">
        <v>2634</v>
      </c>
      <c r="B141" s="55" t="str">
        <f>VLOOKUP($A141,Raw!$B$2:$DG$512,79,0)</f>
        <v>0</v>
      </c>
      <c r="C141" s="55" t="str">
        <f>VLOOKUP($A141,Raw!$B$2:$DG$512,80,0)</f>
        <v>0</v>
      </c>
      <c r="D141" s="55" t="str">
        <f>VLOOKUP($A141,Raw!$B$2:$DG$512,81,0)</f>
        <v>0</v>
      </c>
      <c r="E141" s="55" t="str">
        <f>VLOOKUP($A141,Raw!$B$2:$DG$512,82,0)</f>
        <v>0</v>
      </c>
      <c r="F141" s="55" t="str">
        <f>VLOOKUP($A141,Raw!$B$2:$DG$512,83,0)</f>
        <v>0</v>
      </c>
      <c r="G141" s="55" t="str">
        <f>VLOOKUP($A141,Raw!$B$2:$DG$512,84,0)</f>
        <v>0</v>
      </c>
      <c r="H141" s="55" t="str">
        <f>VLOOKUP($A141,Raw!$B$2:$DG$512,85,0)</f>
        <v>0</v>
      </c>
      <c r="I141" s="55" t="str">
        <f>VLOOKUP($A141,Raw!$B$2:$DG$512,86,0)</f>
        <v>0</v>
      </c>
      <c r="J141" s="55" t="str">
        <f>VLOOKUP($A141,Raw!$B$2:$DG$512,87,0)</f>
        <v>0</v>
      </c>
      <c r="K141" s="55" t="str">
        <f>VLOOKUP($A141,Raw!$B$2:$DG$512,88,0)</f>
        <v>0</v>
      </c>
      <c r="L141" s="55" t="str">
        <f>VLOOKUP($A141,Raw!$B$2:$DG$512,89,0)</f>
        <v>0</v>
      </c>
      <c r="M141" s="55" t="str">
        <f>VLOOKUP($A141,Raw!$B$2:$DG$512,90,0)</f>
        <v>0</v>
      </c>
    </row>
    <row r="142" spans="1:13" x14ac:dyDescent="0.3">
      <c r="A142" s="13" t="s">
        <v>2642</v>
      </c>
      <c r="B142" s="55" t="str">
        <f>VLOOKUP($A142,Raw!$B$2:$DG$512,79,0)</f>
        <v>0</v>
      </c>
      <c r="C142" s="55" t="str">
        <f>VLOOKUP($A142,Raw!$B$2:$DG$512,80,0)</f>
        <v>0</v>
      </c>
      <c r="D142" s="55" t="str">
        <f>VLOOKUP($A142,Raw!$B$2:$DG$512,81,0)</f>
        <v>0</v>
      </c>
      <c r="E142" s="55" t="str">
        <f>VLOOKUP($A142,Raw!$B$2:$DG$512,82,0)</f>
        <v>0</v>
      </c>
      <c r="F142" s="55" t="str">
        <f>VLOOKUP($A142,Raw!$B$2:$DG$512,83,0)</f>
        <v>0</v>
      </c>
      <c r="G142" s="55" t="str">
        <f>VLOOKUP($A142,Raw!$B$2:$DG$512,84,0)</f>
        <v>0</v>
      </c>
      <c r="H142" s="55" t="str">
        <f>VLOOKUP($A142,Raw!$B$2:$DG$512,85,0)</f>
        <v>0</v>
      </c>
      <c r="I142" s="55" t="str">
        <f>VLOOKUP($A142,Raw!$B$2:$DG$512,86,0)</f>
        <v>0</v>
      </c>
      <c r="J142" s="55" t="str">
        <f>VLOOKUP($A142,Raw!$B$2:$DG$512,87,0)</f>
        <v>0</v>
      </c>
      <c r="K142" s="55" t="str">
        <f>VLOOKUP($A142,Raw!$B$2:$DG$512,88,0)</f>
        <v>0</v>
      </c>
      <c r="L142" s="55" t="str">
        <f>VLOOKUP($A142,Raw!$B$2:$DG$512,89,0)</f>
        <v>0</v>
      </c>
      <c r="M142" s="55" t="str">
        <f>VLOOKUP($A142,Raw!$B$2:$DG$512,90,0)</f>
        <v>0</v>
      </c>
    </row>
    <row r="143" spans="1:13" x14ac:dyDescent="0.3">
      <c r="A143" s="13" t="s">
        <v>2651</v>
      </c>
      <c r="B143" s="55" t="str">
        <f>VLOOKUP($A143,Raw!$B$2:$DG$512,79,0)</f>
        <v>0</v>
      </c>
      <c r="C143" s="55" t="str">
        <f>VLOOKUP($A143,Raw!$B$2:$DG$512,80,0)</f>
        <v>0</v>
      </c>
      <c r="D143" s="55" t="str">
        <f>VLOOKUP($A143,Raw!$B$2:$DG$512,81,0)</f>
        <v>0</v>
      </c>
      <c r="E143" s="55" t="str">
        <f>VLOOKUP($A143,Raw!$B$2:$DG$512,82,0)</f>
        <v>0</v>
      </c>
      <c r="F143" s="55" t="str">
        <f>VLOOKUP($A143,Raw!$B$2:$DG$512,83,0)</f>
        <v>0</v>
      </c>
      <c r="G143" s="55" t="str">
        <f>VLOOKUP($A143,Raw!$B$2:$DG$512,84,0)</f>
        <v>0</v>
      </c>
      <c r="H143" s="55" t="str">
        <f>VLOOKUP($A143,Raw!$B$2:$DG$512,85,0)</f>
        <v>0</v>
      </c>
      <c r="I143" s="55" t="str">
        <f>VLOOKUP($A143,Raw!$B$2:$DG$512,86,0)</f>
        <v>0</v>
      </c>
      <c r="J143" s="55" t="str">
        <f>VLOOKUP($A143,Raw!$B$2:$DG$512,87,0)</f>
        <v>0</v>
      </c>
      <c r="K143" s="55" t="str">
        <f>VLOOKUP($A143,Raw!$B$2:$DG$512,88,0)</f>
        <v>0</v>
      </c>
      <c r="L143" s="55" t="str">
        <f>VLOOKUP($A143,Raw!$B$2:$DG$512,89,0)</f>
        <v>0</v>
      </c>
      <c r="M143" s="55" t="str">
        <f>VLOOKUP($A143,Raw!$B$2:$DG$512,90,0)</f>
        <v>0</v>
      </c>
    </row>
    <row r="144" spans="1:13" x14ac:dyDescent="0.3">
      <c r="A144" s="13" t="s">
        <v>2658</v>
      </c>
      <c r="B144" s="55" t="str">
        <f>VLOOKUP($A144,Raw!$B$2:$DG$512,79,0)</f>
        <v>0</v>
      </c>
      <c r="C144" s="55" t="str">
        <f>VLOOKUP($A144,Raw!$B$2:$DG$512,80,0)</f>
        <v>0</v>
      </c>
      <c r="D144" s="55" t="str">
        <f>VLOOKUP($A144,Raw!$B$2:$DG$512,81,0)</f>
        <v>0</v>
      </c>
      <c r="E144" s="55" t="str">
        <f>VLOOKUP($A144,Raw!$B$2:$DG$512,82,0)</f>
        <v>0</v>
      </c>
      <c r="F144" s="55" t="str">
        <f>VLOOKUP($A144,Raw!$B$2:$DG$512,83,0)</f>
        <v>0</v>
      </c>
      <c r="G144" s="55" t="str">
        <f>VLOOKUP($A144,Raw!$B$2:$DG$512,84,0)</f>
        <v>0</v>
      </c>
      <c r="H144" s="55" t="str">
        <f>VLOOKUP($A144,Raw!$B$2:$DG$512,85,0)</f>
        <v>0</v>
      </c>
      <c r="I144" s="55" t="str">
        <f>VLOOKUP($A144,Raw!$B$2:$DG$512,86,0)</f>
        <v>0</v>
      </c>
      <c r="J144" s="55" t="str">
        <f>VLOOKUP($A144,Raw!$B$2:$DG$512,87,0)</f>
        <v>0</v>
      </c>
      <c r="K144" s="55" t="str">
        <f>VLOOKUP($A144,Raw!$B$2:$DG$512,88,0)</f>
        <v>0</v>
      </c>
      <c r="L144" s="55" t="str">
        <f>VLOOKUP($A144,Raw!$B$2:$DG$512,89,0)</f>
        <v>0</v>
      </c>
      <c r="M144" s="55" t="str">
        <f>VLOOKUP($A144,Raw!$B$2:$DG$512,90,0)</f>
        <v>0</v>
      </c>
    </row>
    <row r="145" spans="1:13" x14ac:dyDescent="0.3">
      <c r="A145" s="13" t="s">
        <v>2665</v>
      </c>
      <c r="B145" s="55" t="str">
        <f>VLOOKUP($A145,Raw!$B$2:$DG$512,79,0)</f>
        <v>0</v>
      </c>
      <c r="C145" s="55" t="str">
        <f>VLOOKUP($A145,Raw!$B$2:$DG$512,80,0)</f>
        <v>0</v>
      </c>
      <c r="D145" s="55" t="str">
        <f>VLOOKUP($A145,Raw!$B$2:$DG$512,81,0)</f>
        <v>0</v>
      </c>
      <c r="E145" s="55" t="str">
        <f>VLOOKUP($A145,Raw!$B$2:$DG$512,82,0)</f>
        <v>0</v>
      </c>
      <c r="F145" s="55" t="str">
        <f>VLOOKUP($A145,Raw!$B$2:$DG$512,83,0)</f>
        <v>0</v>
      </c>
      <c r="G145" s="55" t="str">
        <f>VLOOKUP($A145,Raw!$B$2:$DG$512,84,0)</f>
        <v>0</v>
      </c>
      <c r="H145" s="55" t="str">
        <f>VLOOKUP($A145,Raw!$B$2:$DG$512,85,0)</f>
        <v>0</v>
      </c>
      <c r="I145" s="55" t="str">
        <f>VLOOKUP($A145,Raw!$B$2:$DG$512,86,0)</f>
        <v>0</v>
      </c>
      <c r="J145" s="55" t="str">
        <f>VLOOKUP($A145,Raw!$B$2:$DG$512,87,0)</f>
        <v>0</v>
      </c>
      <c r="K145" s="55" t="str">
        <f>VLOOKUP($A145,Raw!$B$2:$DG$512,88,0)</f>
        <v>0</v>
      </c>
      <c r="L145" s="55" t="str">
        <f>VLOOKUP($A145,Raw!$B$2:$DG$512,89,0)</f>
        <v>0</v>
      </c>
      <c r="M145" s="55" t="str">
        <f>VLOOKUP($A145,Raw!$B$2:$DG$512,90,0)</f>
        <v>0</v>
      </c>
    </row>
    <row r="146" spans="1:13" x14ac:dyDescent="0.3">
      <c r="A146" s="13" t="s">
        <v>2681</v>
      </c>
      <c r="B146" s="55" t="str">
        <f>VLOOKUP($A146,Raw!$B$2:$DG$512,79,0)</f>
        <v>21.23</v>
      </c>
      <c r="C146" s="55" t="str">
        <f>VLOOKUP($A146,Raw!$B$2:$DG$512,80,0)</f>
        <v>0</v>
      </c>
      <c r="D146" s="55" t="str">
        <f>VLOOKUP($A146,Raw!$B$2:$DG$512,81,0)</f>
        <v>0</v>
      </c>
      <c r="E146" s="55" t="str">
        <f>VLOOKUP($A146,Raw!$B$2:$DG$512,82,0)</f>
        <v>0</v>
      </c>
      <c r="F146" s="55" t="str">
        <f>VLOOKUP($A146,Raw!$B$2:$DG$512,83,0)</f>
        <v>0</v>
      </c>
      <c r="G146" s="55" t="str">
        <f>VLOOKUP($A146,Raw!$B$2:$DG$512,84,0)</f>
        <v>0</v>
      </c>
      <c r="H146" s="55" t="str">
        <f>VLOOKUP($A146,Raw!$B$2:$DG$512,85,0)</f>
        <v>0</v>
      </c>
      <c r="I146" s="55" t="str">
        <f>VLOOKUP($A146,Raw!$B$2:$DG$512,86,0)</f>
        <v>0</v>
      </c>
      <c r="J146" s="55" t="str">
        <f>VLOOKUP($A146,Raw!$B$2:$DG$512,87,0)</f>
        <v>0</v>
      </c>
      <c r="K146" s="55" t="str">
        <f>VLOOKUP($A146,Raw!$B$2:$DG$512,88,0)</f>
        <v>0</v>
      </c>
      <c r="L146" s="55" t="str">
        <f>VLOOKUP($A146,Raw!$B$2:$DG$512,89,0)</f>
        <v>1.09</v>
      </c>
      <c r="M146" s="55" t="str">
        <f>VLOOKUP($A146,Raw!$B$2:$DG$512,90,0)</f>
        <v>22.32</v>
      </c>
    </row>
    <row r="147" spans="1:13" x14ac:dyDescent="0.3">
      <c r="A147" s="13" t="s">
        <v>2703</v>
      </c>
      <c r="B147" s="55" t="str">
        <f>VLOOKUP($A147,Raw!$B$2:$DG$512,79,0)</f>
        <v>0</v>
      </c>
      <c r="C147" s="55" t="str">
        <f>VLOOKUP($A147,Raw!$B$2:$DG$512,80,0)</f>
        <v>0</v>
      </c>
      <c r="D147" s="55" t="str">
        <f>VLOOKUP($A147,Raw!$B$2:$DG$512,81,0)</f>
        <v>0</v>
      </c>
      <c r="E147" s="55" t="str">
        <f>VLOOKUP($A147,Raw!$B$2:$DG$512,82,0)</f>
        <v>0</v>
      </c>
      <c r="F147" s="55" t="str">
        <f>VLOOKUP($A147,Raw!$B$2:$DG$512,83,0)</f>
        <v>0</v>
      </c>
      <c r="G147" s="55" t="str">
        <f>VLOOKUP($A147,Raw!$B$2:$DG$512,84,0)</f>
        <v>0</v>
      </c>
      <c r="H147" s="55" t="str">
        <f>VLOOKUP($A147,Raw!$B$2:$DG$512,85,0)</f>
        <v>0</v>
      </c>
      <c r="I147" s="55" t="str">
        <f>VLOOKUP($A147,Raw!$B$2:$DG$512,86,0)</f>
        <v>0</v>
      </c>
      <c r="J147" s="55" t="str">
        <f>VLOOKUP($A147,Raw!$B$2:$DG$512,87,0)</f>
        <v>0</v>
      </c>
      <c r="K147" s="55" t="str">
        <f>VLOOKUP($A147,Raw!$B$2:$DG$512,88,0)</f>
        <v>0</v>
      </c>
      <c r="L147" s="55" t="str">
        <f>VLOOKUP($A147,Raw!$B$2:$DG$512,89,0)</f>
        <v>0</v>
      </c>
      <c r="M147" s="55" t="str">
        <f>VLOOKUP($A147,Raw!$B$2:$DG$512,90,0)</f>
        <v>0</v>
      </c>
    </row>
    <row r="148" spans="1:13" x14ac:dyDescent="0.3">
      <c r="A148" s="13" t="s">
        <v>2711</v>
      </c>
      <c r="B148" s="55" t="str">
        <f>VLOOKUP($A148,Raw!$B$2:$DG$512,79,0)</f>
        <v>0</v>
      </c>
      <c r="C148" s="55" t="str">
        <f>VLOOKUP($A148,Raw!$B$2:$DG$512,80,0)</f>
        <v>0</v>
      </c>
      <c r="D148" s="55" t="str">
        <f>VLOOKUP($A148,Raw!$B$2:$DG$512,81,0)</f>
        <v>0</v>
      </c>
      <c r="E148" s="55" t="str">
        <f>VLOOKUP($A148,Raw!$B$2:$DG$512,82,0)</f>
        <v>0</v>
      </c>
      <c r="F148" s="55" t="str">
        <f>VLOOKUP($A148,Raw!$B$2:$DG$512,83,0)</f>
        <v>0</v>
      </c>
      <c r="G148" s="55" t="str">
        <f>VLOOKUP($A148,Raw!$B$2:$DG$512,84,0)</f>
        <v>0</v>
      </c>
      <c r="H148" s="55" t="str">
        <f>VLOOKUP($A148,Raw!$B$2:$DG$512,85,0)</f>
        <v>0</v>
      </c>
      <c r="I148" s="55" t="str">
        <f>VLOOKUP($A148,Raw!$B$2:$DG$512,86,0)</f>
        <v>0</v>
      </c>
      <c r="J148" s="55" t="str">
        <f>VLOOKUP($A148,Raw!$B$2:$DG$512,87,0)</f>
        <v>0</v>
      </c>
      <c r="K148" s="55" t="str">
        <f>VLOOKUP($A148,Raw!$B$2:$DG$512,88,0)</f>
        <v>0</v>
      </c>
      <c r="L148" s="55" t="str">
        <f>VLOOKUP($A148,Raw!$B$2:$DG$512,89,0)</f>
        <v>0</v>
      </c>
      <c r="M148" s="55" t="str">
        <f>VLOOKUP($A148,Raw!$B$2:$DG$512,90,0)</f>
        <v>0</v>
      </c>
    </row>
    <row r="149" spans="1:13" x14ac:dyDescent="0.3">
      <c r="A149" s="13" t="s">
        <v>2728</v>
      </c>
      <c r="B149" s="55" t="str">
        <f>VLOOKUP($A149,Raw!$B$2:$DG$512,79,0)</f>
        <v>0</v>
      </c>
      <c r="C149" s="55" t="str">
        <f>VLOOKUP($A149,Raw!$B$2:$DG$512,80,0)</f>
        <v>0</v>
      </c>
      <c r="D149" s="55" t="str">
        <f>VLOOKUP($A149,Raw!$B$2:$DG$512,81,0)</f>
        <v>0</v>
      </c>
      <c r="E149" s="55" t="str">
        <f>VLOOKUP($A149,Raw!$B$2:$DG$512,82,0)</f>
        <v>0</v>
      </c>
      <c r="F149" s="55" t="str">
        <f>VLOOKUP($A149,Raw!$B$2:$DG$512,83,0)</f>
        <v>0</v>
      </c>
      <c r="G149" s="55" t="str">
        <f>VLOOKUP($A149,Raw!$B$2:$DG$512,84,0)</f>
        <v>0</v>
      </c>
      <c r="H149" s="55" t="str">
        <f>VLOOKUP($A149,Raw!$B$2:$DG$512,85,0)</f>
        <v>0</v>
      </c>
      <c r="I149" s="55" t="str">
        <f>VLOOKUP($A149,Raw!$B$2:$DG$512,86,0)</f>
        <v>0</v>
      </c>
      <c r="J149" s="55" t="str">
        <f>VLOOKUP($A149,Raw!$B$2:$DG$512,87,0)</f>
        <v>0</v>
      </c>
      <c r="K149" s="55" t="str">
        <f>VLOOKUP($A149,Raw!$B$2:$DG$512,88,0)</f>
        <v>0</v>
      </c>
      <c r="L149" s="55" t="str">
        <f>VLOOKUP($A149,Raw!$B$2:$DG$512,89,0)</f>
        <v>0</v>
      </c>
      <c r="M149" s="55" t="str">
        <f>VLOOKUP($A149,Raw!$B$2:$DG$512,90,0)</f>
        <v>0</v>
      </c>
    </row>
    <row r="150" spans="1:13" x14ac:dyDescent="0.3">
      <c r="A150" s="13" t="s">
        <v>2736</v>
      </c>
      <c r="B150" s="55" t="str">
        <f>VLOOKUP($A150,Raw!$B$2:$DG$512,79,0)</f>
        <v>0</v>
      </c>
      <c r="C150" s="55" t="str">
        <f>VLOOKUP($A150,Raw!$B$2:$DG$512,80,0)</f>
        <v>0</v>
      </c>
      <c r="D150" s="55" t="str">
        <f>VLOOKUP($A150,Raw!$B$2:$DG$512,81,0)</f>
        <v>0</v>
      </c>
      <c r="E150" s="55" t="str">
        <f>VLOOKUP($A150,Raw!$B$2:$DG$512,82,0)</f>
        <v>0</v>
      </c>
      <c r="F150" s="55" t="str">
        <f>VLOOKUP($A150,Raw!$B$2:$DG$512,83,0)</f>
        <v>0</v>
      </c>
      <c r="G150" s="55" t="str">
        <f>VLOOKUP($A150,Raw!$B$2:$DG$512,84,0)</f>
        <v>0</v>
      </c>
      <c r="H150" s="55" t="str">
        <f>VLOOKUP($A150,Raw!$B$2:$DG$512,85,0)</f>
        <v>0</v>
      </c>
      <c r="I150" s="55" t="str">
        <f>VLOOKUP($A150,Raw!$B$2:$DG$512,86,0)</f>
        <v>0</v>
      </c>
      <c r="J150" s="55" t="str">
        <f>VLOOKUP($A150,Raw!$B$2:$DG$512,87,0)</f>
        <v>0</v>
      </c>
      <c r="K150" s="55" t="str">
        <f>VLOOKUP($A150,Raw!$B$2:$DG$512,88,0)</f>
        <v>0</v>
      </c>
      <c r="L150" s="55" t="str">
        <f>VLOOKUP($A150,Raw!$B$2:$DG$512,89,0)</f>
        <v>0</v>
      </c>
      <c r="M150" s="55" t="str">
        <f>VLOOKUP($A150,Raw!$B$2:$DG$512,90,0)</f>
        <v>0</v>
      </c>
    </row>
    <row r="151" spans="1:13" x14ac:dyDescent="0.3">
      <c r="A151" s="13" t="s">
        <v>2754</v>
      </c>
      <c r="B151" s="55" t="str">
        <f>VLOOKUP($A151,Raw!$B$2:$DG$512,79,0)</f>
        <v>1.46</v>
      </c>
      <c r="C151" s="55" t="str">
        <f>VLOOKUP($A151,Raw!$B$2:$DG$512,80,0)</f>
        <v>0</v>
      </c>
      <c r="D151" s="55" t="str">
        <f>VLOOKUP($A151,Raw!$B$2:$DG$512,81,0)</f>
        <v>0</v>
      </c>
      <c r="E151" s="55" t="str">
        <f>VLOOKUP($A151,Raw!$B$2:$DG$512,82,0)</f>
        <v>0</v>
      </c>
      <c r="F151" s="55" t="str">
        <f>VLOOKUP($A151,Raw!$B$2:$DG$512,83,0)</f>
        <v>0</v>
      </c>
      <c r="G151" s="55" t="str">
        <f>VLOOKUP($A151,Raw!$B$2:$DG$512,84,0)</f>
        <v>0</v>
      </c>
      <c r="H151" s="55" t="str">
        <f>VLOOKUP($A151,Raw!$B$2:$DG$512,85,0)</f>
        <v>0</v>
      </c>
      <c r="I151" s="55" t="str">
        <f>VLOOKUP($A151,Raw!$B$2:$DG$512,86,0)</f>
        <v>0</v>
      </c>
      <c r="J151" s="55" t="str">
        <f>VLOOKUP($A151,Raw!$B$2:$DG$512,87,0)</f>
        <v>0</v>
      </c>
      <c r="K151" s="55" t="str">
        <f>VLOOKUP($A151,Raw!$B$2:$DG$512,88,0)</f>
        <v>0</v>
      </c>
      <c r="L151" s="55" t="str">
        <f>VLOOKUP($A151,Raw!$B$2:$DG$512,89,0)</f>
        <v>0.01</v>
      </c>
      <c r="M151" s="55" t="str">
        <f>VLOOKUP($A151,Raw!$B$2:$DG$512,90,0)</f>
        <v>1.47</v>
      </c>
    </row>
    <row r="152" spans="1:13" x14ac:dyDescent="0.3">
      <c r="A152" s="13" t="s">
        <v>2785</v>
      </c>
      <c r="B152" s="55" t="str">
        <f>VLOOKUP($A152,Raw!$B$2:$DG$512,79,0)</f>
        <v>0</v>
      </c>
      <c r="C152" s="55" t="str">
        <f>VLOOKUP($A152,Raw!$B$2:$DG$512,80,0)</f>
        <v>0</v>
      </c>
      <c r="D152" s="55" t="str">
        <f>VLOOKUP($A152,Raw!$B$2:$DG$512,81,0)</f>
        <v>0</v>
      </c>
      <c r="E152" s="55" t="str">
        <f>VLOOKUP($A152,Raw!$B$2:$DG$512,82,0)</f>
        <v>0</v>
      </c>
      <c r="F152" s="55" t="str">
        <f>VLOOKUP($A152,Raw!$B$2:$DG$512,83,0)</f>
        <v>0</v>
      </c>
      <c r="G152" s="55" t="str">
        <f>VLOOKUP($A152,Raw!$B$2:$DG$512,84,0)</f>
        <v>0</v>
      </c>
      <c r="H152" s="55" t="str">
        <f>VLOOKUP($A152,Raw!$B$2:$DG$512,85,0)</f>
        <v>0</v>
      </c>
      <c r="I152" s="55" t="str">
        <f>VLOOKUP($A152,Raw!$B$2:$DG$512,86,0)</f>
        <v>0</v>
      </c>
      <c r="J152" s="55" t="str">
        <f>VLOOKUP($A152,Raw!$B$2:$DG$512,87,0)</f>
        <v>0</v>
      </c>
      <c r="K152" s="55" t="str">
        <f>VLOOKUP($A152,Raw!$B$2:$DG$512,88,0)</f>
        <v>0</v>
      </c>
      <c r="L152" s="55" t="str">
        <f>VLOOKUP($A152,Raw!$B$2:$DG$512,89,0)</f>
        <v>0</v>
      </c>
      <c r="M152" s="55" t="str">
        <f>VLOOKUP($A152,Raw!$B$2:$DG$512,90,0)</f>
        <v>0</v>
      </c>
    </row>
    <row r="153" spans="1:13" x14ac:dyDescent="0.3">
      <c r="A153" s="13" t="s">
        <v>2797</v>
      </c>
      <c r="B153" s="55" t="str">
        <f>VLOOKUP($A153,Raw!$B$2:$DG$512,79,0)</f>
        <v>0</v>
      </c>
      <c r="C153" s="55" t="str">
        <f>VLOOKUP($A153,Raw!$B$2:$DG$512,80,0)</f>
        <v>0</v>
      </c>
      <c r="D153" s="55" t="str">
        <f>VLOOKUP($A153,Raw!$B$2:$DG$512,81,0)</f>
        <v>0</v>
      </c>
      <c r="E153" s="55" t="str">
        <f>VLOOKUP($A153,Raw!$B$2:$DG$512,82,0)</f>
        <v>0</v>
      </c>
      <c r="F153" s="55" t="str">
        <f>VLOOKUP($A153,Raw!$B$2:$DG$512,83,0)</f>
        <v>0</v>
      </c>
      <c r="G153" s="55" t="str">
        <f>VLOOKUP($A153,Raw!$B$2:$DG$512,84,0)</f>
        <v>0</v>
      </c>
      <c r="H153" s="55" t="str">
        <f>VLOOKUP($A153,Raw!$B$2:$DG$512,85,0)</f>
        <v>0</v>
      </c>
      <c r="I153" s="55" t="str">
        <f>VLOOKUP($A153,Raw!$B$2:$DG$512,86,0)</f>
        <v>0</v>
      </c>
      <c r="J153" s="55" t="str">
        <f>VLOOKUP($A153,Raw!$B$2:$DG$512,87,0)</f>
        <v>0</v>
      </c>
      <c r="K153" s="55" t="str">
        <f>VLOOKUP($A153,Raw!$B$2:$DG$512,88,0)</f>
        <v>0</v>
      </c>
      <c r="L153" s="55" t="str">
        <f>VLOOKUP($A153,Raw!$B$2:$DG$512,89,0)</f>
        <v>0</v>
      </c>
      <c r="M153" s="55" t="str">
        <f>VLOOKUP($A153,Raw!$B$2:$DG$512,90,0)</f>
        <v>0</v>
      </c>
    </row>
    <row r="154" spans="1:13" x14ac:dyDescent="0.3">
      <c r="A154" s="13" t="s">
        <v>2812</v>
      </c>
      <c r="B154" s="55" t="str">
        <f>VLOOKUP($A154,Raw!$B$2:$DG$512,79,0)</f>
        <v>0</v>
      </c>
      <c r="C154" s="55" t="str">
        <f>VLOOKUP($A154,Raw!$B$2:$DG$512,80,0)</f>
        <v>0</v>
      </c>
      <c r="D154" s="55" t="str">
        <f>VLOOKUP($A154,Raw!$B$2:$DG$512,81,0)</f>
        <v>0</v>
      </c>
      <c r="E154" s="55" t="str">
        <f>VLOOKUP($A154,Raw!$B$2:$DG$512,82,0)</f>
        <v>0</v>
      </c>
      <c r="F154" s="55" t="str">
        <f>VLOOKUP($A154,Raw!$B$2:$DG$512,83,0)</f>
        <v>0</v>
      </c>
      <c r="G154" s="55" t="str">
        <f>VLOOKUP($A154,Raw!$B$2:$DG$512,84,0)</f>
        <v>0</v>
      </c>
      <c r="H154" s="55" t="str">
        <f>VLOOKUP($A154,Raw!$B$2:$DG$512,85,0)</f>
        <v>0</v>
      </c>
      <c r="I154" s="55" t="str">
        <f>VLOOKUP($A154,Raw!$B$2:$DG$512,86,0)</f>
        <v>0</v>
      </c>
      <c r="J154" s="55" t="str">
        <f>VLOOKUP($A154,Raw!$B$2:$DG$512,87,0)</f>
        <v>0</v>
      </c>
      <c r="K154" s="55" t="str">
        <f>VLOOKUP($A154,Raw!$B$2:$DG$512,88,0)</f>
        <v>0</v>
      </c>
      <c r="L154" s="55" t="str">
        <f>VLOOKUP($A154,Raw!$B$2:$DG$512,89,0)</f>
        <v>0</v>
      </c>
      <c r="M154" s="55" t="str">
        <f>VLOOKUP($A154,Raw!$B$2:$DG$512,90,0)</f>
        <v>0</v>
      </c>
    </row>
    <row r="155" spans="1:13" x14ac:dyDescent="0.3">
      <c r="A155" s="13" t="s">
        <v>2824</v>
      </c>
      <c r="B155" s="55" t="str">
        <f>VLOOKUP($A155,Raw!$B$2:$DG$512,79,0)</f>
        <v>0</v>
      </c>
      <c r="C155" s="55" t="str">
        <f>VLOOKUP($A155,Raw!$B$2:$DG$512,80,0)</f>
        <v>0</v>
      </c>
      <c r="D155" s="55" t="str">
        <f>VLOOKUP($A155,Raw!$B$2:$DG$512,81,0)</f>
        <v>0</v>
      </c>
      <c r="E155" s="55" t="str">
        <f>VLOOKUP($A155,Raw!$B$2:$DG$512,82,0)</f>
        <v>0</v>
      </c>
      <c r="F155" s="55" t="str">
        <f>VLOOKUP($A155,Raw!$B$2:$DG$512,83,0)</f>
        <v>0</v>
      </c>
      <c r="G155" s="55" t="str">
        <f>VLOOKUP($A155,Raw!$B$2:$DG$512,84,0)</f>
        <v>0</v>
      </c>
      <c r="H155" s="55" t="str">
        <f>VLOOKUP($A155,Raw!$B$2:$DG$512,85,0)</f>
        <v>0</v>
      </c>
      <c r="I155" s="55" t="str">
        <f>VLOOKUP($A155,Raw!$B$2:$DG$512,86,0)</f>
        <v>0</v>
      </c>
      <c r="J155" s="55" t="str">
        <f>VLOOKUP($A155,Raw!$B$2:$DG$512,87,0)</f>
        <v>0</v>
      </c>
      <c r="K155" s="55" t="str">
        <f>VLOOKUP($A155,Raw!$B$2:$DG$512,88,0)</f>
        <v>0</v>
      </c>
      <c r="L155" s="55" t="str">
        <f>VLOOKUP($A155,Raw!$B$2:$DG$512,89,0)</f>
        <v>0</v>
      </c>
      <c r="M155" s="55" t="str">
        <f>VLOOKUP($A155,Raw!$B$2:$DG$512,90,0)</f>
        <v>0</v>
      </c>
    </row>
    <row r="156" spans="1:13" x14ac:dyDescent="0.3">
      <c r="A156" s="13" t="s">
        <v>2841</v>
      </c>
      <c r="B156" s="55" t="str">
        <f>VLOOKUP($A156,Raw!$B$2:$DG$512,79,0)</f>
        <v>160.79</v>
      </c>
      <c r="C156" s="55" t="str">
        <f>VLOOKUP($A156,Raw!$B$2:$DG$512,80,0)</f>
        <v>0</v>
      </c>
      <c r="D156" s="55" t="str">
        <f>VLOOKUP($A156,Raw!$B$2:$DG$512,81,0)</f>
        <v>805.76</v>
      </c>
      <c r="E156" s="55" t="str">
        <f>VLOOKUP($A156,Raw!$B$2:$DG$512,82,0)</f>
        <v>0</v>
      </c>
      <c r="F156" s="55" t="str">
        <f>VLOOKUP($A156,Raw!$B$2:$DG$512,83,0)</f>
        <v>0</v>
      </c>
      <c r="G156" s="55" t="str">
        <f>VLOOKUP($A156,Raw!$B$2:$DG$512,84,0)</f>
        <v>0</v>
      </c>
      <c r="H156" s="55" t="str">
        <f>VLOOKUP($A156,Raw!$B$2:$DG$512,85,0)</f>
        <v>0</v>
      </c>
      <c r="I156" s="55" t="str">
        <f>VLOOKUP($A156,Raw!$B$2:$DG$512,86,0)</f>
        <v>0</v>
      </c>
      <c r="J156" s="55" t="str">
        <f>VLOOKUP($A156,Raw!$B$2:$DG$512,87,0)</f>
        <v>0</v>
      </c>
      <c r="K156" s="55" t="str">
        <f>VLOOKUP($A156,Raw!$B$2:$DG$512,88,0)</f>
        <v>1221.1</v>
      </c>
      <c r="L156" s="55" t="str">
        <f>VLOOKUP($A156,Raw!$B$2:$DG$512,89,0)</f>
        <v>7.64</v>
      </c>
      <c r="M156" s="55" t="str">
        <f>VLOOKUP($A156,Raw!$B$2:$DG$512,90,0)</f>
        <v>2195.29</v>
      </c>
    </row>
    <row r="157" spans="1:13" x14ac:dyDescent="0.3">
      <c r="A157" s="13" t="s">
        <v>2874</v>
      </c>
      <c r="B157" s="55" t="str">
        <f>VLOOKUP($A157,Raw!$B$2:$DG$512,79,0)</f>
        <v>0</v>
      </c>
      <c r="C157" s="55" t="str">
        <f>VLOOKUP($A157,Raw!$B$2:$DG$512,80,0)</f>
        <v>0</v>
      </c>
      <c r="D157" s="55" t="str">
        <f>VLOOKUP($A157,Raw!$B$2:$DG$512,81,0)</f>
        <v>0</v>
      </c>
      <c r="E157" s="55" t="str">
        <f>VLOOKUP($A157,Raw!$B$2:$DG$512,82,0)</f>
        <v>0</v>
      </c>
      <c r="F157" s="55" t="str">
        <f>VLOOKUP($A157,Raw!$B$2:$DG$512,83,0)</f>
        <v>0</v>
      </c>
      <c r="G157" s="55" t="str">
        <f>VLOOKUP($A157,Raw!$B$2:$DG$512,84,0)</f>
        <v>0</v>
      </c>
      <c r="H157" s="55" t="str">
        <f>VLOOKUP($A157,Raw!$B$2:$DG$512,85,0)</f>
        <v>0</v>
      </c>
      <c r="I157" s="55" t="str">
        <f>VLOOKUP($A157,Raw!$B$2:$DG$512,86,0)</f>
        <v>0</v>
      </c>
      <c r="J157" s="55" t="str">
        <f>VLOOKUP($A157,Raw!$B$2:$DG$512,87,0)</f>
        <v>0</v>
      </c>
      <c r="K157" s="55" t="str">
        <f>VLOOKUP($A157,Raw!$B$2:$DG$512,88,0)</f>
        <v>0</v>
      </c>
      <c r="L157" s="55" t="str">
        <f>VLOOKUP($A157,Raw!$B$2:$DG$512,89,0)</f>
        <v>0</v>
      </c>
      <c r="M157" s="55" t="str">
        <f>VLOOKUP($A157,Raw!$B$2:$DG$512,90,0)</f>
        <v>0</v>
      </c>
    </row>
    <row r="158" spans="1:13" x14ac:dyDescent="0.3">
      <c r="A158" s="13" t="s">
        <v>2884</v>
      </c>
      <c r="B158" s="55" t="str">
        <f>VLOOKUP($A158,Raw!$B$2:$DG$512,79,0)</f>
        <v>0</v>
      </c>
      <c r="C158" s="55" t="str">
        <f>VLOOKUP($A158,Raw!$B$2:$DG$512,80,0)</f>
        <v>0</v>
      </c>
      <c r="D158" s="55" t="str">
        <f>VLOOKUP($A158,Raw!$B$2:$DG$512,81,0)</f>
        <v>0</v>
      </c>
      <c r="E158" s="55" t="str">
        <f>VLOOKUP($A158,Raw!$B$2:$DG$512,82,0)</f>
        <v>0</v>
      </c>
      <c r="F158" s="55" t="str">
        <f>VLOOKUP($A158,Raw!$B$2:$DG$512,83,0)</f>
        <v>0</v>
      </c>
      <c r="G158" s="55" t="str">
        <f>VLOOKUP($A158,Raw!$B$2:$DG$512,84,0)</f>
        <v>0</v>
      </c>
      <c r="H158" s="55" t="str">
        <f>VLOOKUP($A158,Raw!$B$2:$DG$512,85,0)</f>
        <v>0</v>
      </c>
      <c r="I158" s="55" t="str">
        <f>VLOOKUP($A158,Raw!$B$2:$DG$512,86,0)</f>
        <v>0</v>
      </c>
      <c r="J158" s="55" t="str">
        <f>VLOOKUP($A158,Raw!$B$2:$DG$512,87,0)</f>
        <v>0</v>
      </c>
      <c r="K158" s="55" t="str">
        <f>VLOOKUP($A158,Raw!$B$2:$DG$512,88,0)</f>
        <v>0</v>
      </c>
      <c r="L158" s="55" t="str">
        <f>VLOOKUP($A158,Raw!$B$2:$DG$512,89,0)</f>
        <v>0</v>
      </c>
      <c r="M158" s="55" t="str">
        <f>VLOOKUP($A158,Raw!$B$2:$DG$512,90,0)</f>
        <v>0</v>
      </c>
    </row>
    <row r="159" spans="1:13" x14ac:dyDescent="0.3">
      <c r="A159" s="13" t="s">
        <v>2910</v>
      </c>
      <c r="B159" s="55" t="str">
        <f>VLOOKUP($A159,Raw!$B$2:$DG$512,79,0)</f>
        <v>0</v>
      </c>
      <c r="C159" s="55" t="str">
        <f>VLOOKUP($A159,Raw!$B$2:$DG$512,80,0)</f>
        <v>0</v>
      </c>
      <c r="D159" s="55" t="str">
        <f>VLOOKUP($A159,Raw!$B$2:$DG$512,81,0)</f>
        <v>0</v>
      </c>
      <c r="E159" s="55" t="str">
        <f>VLOOKUP($A159,Raw!$B$2:$DG$512,82,0)</f>
        <v>0</v>
      </c>
      <c r="F159" s="55" t="str">
        <f>VLOOKUP($A159,Raw!$B$2:$DG$512,83,0)</f>
        <v>0</v>
      </c>
      <c r="G159" s="55" t="str">
        <f>VLOOKUP($A159,Raw!$B$2:$DG$512,84,0)</f>
        <v>0</v>
      </c>
      <c r="H159" s="55" t="str">
        <f>VLOOKUP($A159,Raw!$B$2:$DG$512,85,0)</f>
        <v>0</v>
      </c>
      <c r="I159" s="55" t="str">
        <f>VLOOKUP($A159,Raw!$B$2:$DG$512,86,0)</f>
        <v>0</v>
      </c>
      <c r="J159" s="55" t="str">
        <f>VLOOKUP($A159,Raw!$B$2:$DG$512,87,0)</f>
        <v>0</v>
      </c>
      <c r="K159" s="55" t="str">
        <f>VLOOKUP($A159,Raw!$B$2:$DG$512,88,0)</f>
        <v>0</v>
      </c>
      <c r="L159" s="55" t="str">
        <f>VLOOKUP($A159,Raw!$B$2:$DG$512,89,0)</f>
        <v>0</v>
      </c>
      <c r="M159" s="55" t="str">
        <f>VLOOKUP($A159,Raw!$B$2:$DG$512,90,0)</f>
        <v>0</v>
      </c>
    </row>
    <row r="160" spans="1:13" x14ac:dyDescent="0.3">
      <c r="A160" s="13" t="s">
        <v>2928</v>
      </c>
      <c r="B160" s="55" t="str">
        <f>VLOOKUP($A160,Raw!$B$2:$DG$512,79,0)</f>
        <v>0</v>
      </c>
      <c r="C160" s="55" t="str">
        <f>VLOOKUP($A160,Raw!$B$2:$DG$512,80,0)</f>
        <v>0</v>
      </c>
      <c r="D160" s="55" t="str">
        <f>VLOOKUP($A160,Raw!$B$2:$DG$512,81,0)</f>
        <v>0</v>
      </c>
      <c r="E160" s="55" t="str">
        <f>VLOOKUP($A160,Raw!$B$2:$DG$512,82,0)</f>
        <v>0</v>
      </c>
      <c r="F160" s="55" t="str">
        <f>VLOOKUP($A160,Raw!$B$2:$DG$512,83,0)</f>
        <v>0</v>
      </c>
      <c r="G160" s="55" t="str">
        <f>VLOOKUP($A160,Raw!$B$2:$DG$512,84,0)</f>
        <v>0</v>
      </c>
      <c r="H160" s="55" t="str">
        <f>VLOOKUP($A160,Raw!$B$2:$DG$512,85,0)</f>
        <v>0</v>
      </c>
      <c r="I160" s="55" t="str">
        <f>VLOOKUP($A160,Raw!$B$2:$DG$512,86,0)</f>
        <v>0</v>
      </c>
      <c r="J160" s="55" t="str">
        <f>VLOOKUP($A160,Raw!$B$2:$DG$512,87,0)</f>
        <v>0</v>
      </c>
      <c r="K160" s="55" t="str">
        <f>VLOOKUP($A160,Raw!$B$2:$DG$512,88,0)</f>
        <v>0</v>
      </c>
      <c r="L160" s="55" t="str">
        <f>VLOOKUP($A160,Raw!$B$2:$DG$512,89,0)</f>
        <v>0</v>
      </c>
      <c r="M160" s="55" t="str">
        <f>VLOOKUP($A160,Raw!$B$2:$DG$512,90,0)</f>
        <v>0</v>
      </c>
    </row>
    <row r="161" spans="1:13" x14ac:dyDescent="0.3">
      <c r="A161" s="13" t="s">
        <v>2945</v>
      </c>
      <c r="B161" s="55" t="str">
        <f>VLOOKUP($A161,Raw!$B$2:$DG$512,79,0)</f>
        <v>0</v>
      </c>
      <c r="C161" s="55" t="str">
        <f>VLOOKUP($A161,Raw!$B$2:$DG$512,80,0)</f>
        <v>0</v>
      </c>
      <c r="D161" s="55" t="str">
        <f>VLOOKUP($A161,Raw!$B$2:$DG$512,81,0)</f>
        <v>0</v>
      </c>
      <c r="E161" s="55" t="str">
        <f>VLOOKUP($A161,Raw!$B$2:$DG$512,82,0)</f>
        <v>0</v>
      </c>
      <c r="F161" s="55" t="str">
        <f>VLOOKUP($A161,Raw!$B$2:$DG$512,83,0)</f>
        <v>0</v>
      </c>
      <c r="G161" s="55" t="str">
        <f>VLOOKUP($A161,Raw!$B$2:$DG$512,84,0)</f>
        <v>0</v>
      </c>
      <c r="H161" s="55" t="str">
        <f>VLOOKUP($A161,Raw!$B$2:$DG$512,85,0)</f>
        <v>0</v>
      </c>
      <c r="I161" s="55" t="str">
        <f>VLOOKUP($A161,Raw!$B$2:$DG$512,86,0)</f>
        <v>0</v>
      </c>
      <c r="J161" s="55" t="str">
        <f>VLOOKUP($A161,Raw!$B$2:$DG$512,87,0)</f>
        <v>0</v>
      </c>
      <c r="K161" s="55" t="str">
        <f>VLOOKUP($A161,Raw!$B$2:$DG$512,88,0)</f>
        <v>0</v>
      </c>
      <c r="L161" s="55" t="str">
        <f>VLOOKUP($A161,Raw!$B$2:$DG$512,89,0)</f>
        <v>0</v>
      </c>
      <c r="M161" s="55" t="str">
        <f>VLOOKUP($A161,Raw!$B$2:$DG$512,90,0)</f>
        <v>0</v>
      </c>
    </row>
    <row r="162" spans="1:13" x14ac:dyDescent="0.3">
      <c r="A162" s="13" t="s">
        <v>2959</v>
      </c>
      <c r="B162" s="55" t="str">
        <f>VLOOKUP($A162,Raw!$B$2:$DG$512,79,0)</f>
        <v>0</v>
      </c>
      <c r="C162" s="55" t="str">
        <f>VLOOKUP($A162,Raw!$B$2:$DG$512,80,0)</f>
        <v>0</v>
      </c>
      <c r="D162" s="55" t="str">
        <f>VLOOKUP($A162,Raw!$B$2:$DG$512,81,0)</f>
        <v>0</v>
      </c>
      <c r="E162" s="55" t="str">
        <f>VLOOKUP($A162,Raw!$B$2:$DG$512,82,0)</f>
        <v>0</v>
      </c>
      <c r="F162" s="55" t="str">
        <f>VLOOKUP($A162,Raw!$B$2:$DG$512,83,0)</f>
        <v>0</v>
      </c>
      <c r="G162" s="55" t="str">
        <f>VLOOKUP($A162,Raw!$B$2:$DG$512,84,0)</f>
        <v>0</v>
      </c>
      <c r="H162" s="55" t="str">
        <f>VLOOKUP($A162,Raw!$B$2:$DG$512,85,0)</f>
        <v>0</v>
      </c>
      <c r="I162" s="55" t="str">
        <f>VLOOKUP($A162,Raw!$B$2:$DG$512,86,0)</f>
        <v>0</v>
      </c>
      <c r="J162" s="55" t="str">
        <f>VLOOKUP($A162,Raw!$B$2:$DG$512,87,0)</f>
        <v>0</v>
      </c>
      <c r="K162" s="55" t="str">
        <f>VLOOKUP($A162,Raw!$B$2:$DG$512,88,0)</f>
        <v>0</v>
      </c>
      <c r="L162" s="55" t="str">
        <f>VLOOKUP($A162,Raw!$B$2:$DG$512,89,0)</f>
        <v>0</v>
      </c>
      <c r="M162" s="55" t="str">
        <f>VLOOKUP($A162,Raw!$B$2:$DG$512,90,0)</f>
        <v>0</v>
      </c>
    </row>
    <row r="163" spans="1:13" x14ac:dyDescent="0.3">
      <c r="A163" s="13" t="s">
        <v>2975</v>
      </c>
      <c r="B163" s="55" t="str">
        <f>VLOOKUP($A163,Raw!$B$2:$DG$512,79,0)</f>
        <v>0</v>
      </c>
      <c r="C163" s="55" t="str">
        <f>VLOOKUP($A163,Raw!$B$2:$DG$512,80,0)</f>
        <v>0</v>
      </c>
      <c r="D163" s="55" t="str">
        <f>VLOOKUP($A163,Raw!$B$2:$DG$512,81,0)</f>
        <v>0</v>
      </c>
      <c r="E163" s="55" t="str">
        <f>VLOOKUP($A163,Raw!$B$2:$DG$512,82,0)</f>
        <v>0</v>
      </c>
      <c r="F163" s="55" t="str">
        <f>VLOOKUP($A163,Raw!$B$2:$DG$512,83,0)</f>
        <v>0</v>
      </c>
      <c r="G163" s="55" t="str">
        <f>VLOOKUP($A163,Raw!$B$2:$DG$512,84,0)</f>
        <v>0</v>
      </c>
      <c r="H163" s="55" t="str">
        <f>VLOOKUP($A163,Raw!$B$2:$DG$512,85,0)</f>
        <v>0</v>
      </c>
      <c r="I163" s="55" t="str">
        <f>VLOOKUP($A163,Raw!$B$2:$DG$512,86,0)</f>
        <v>0</v>
      </c>
      <c r="J163" s="55" t="str">
        <f>VLOOKUP($A163,Raw!$B$2:$DG$512,87,0)</f>
        <v>0</v>
      </c>
      <c r="K163" s="55" t="str">
        <f>VLOOKUP($A163,Raw!$B$2:$DG$512,88,0)</f>
        <v>0</v>
      </c>
      <c r="L163" s="55" t="str">
        <f>VLOOKUP($A163,Raw!$B$2:$DG$512,89,0)</f>
        <v>0</v>
      </c>
      <c r="M163" s="55" t="str">
        <f>VLOOKUP($A163,Raw!$B$2:$DG$512,90,0)</f>
        <v>0</v>
      </c>
    </row>
    <row r="164" spans="1:13" x14ac:dyDescent="0.3">
      <c r="A164" s="13" t="s">
        <v>3001</v>
      </c>
      <c r="B164" s="55" t="str">
        <f>VLOOKUP($A164,Raw!$B$2:$DG$512,79,0)</f>
        <v>812.17</v>
      </c>
      <c r="C164" s="55" t="str">
        <f>VLOOKUP($A164,Raw!$B$2:$DG$512,80,0)</f>
        <v>0</v>
      </c>
      <c r="D164" s="55" t="str">
        <f>VLOOKUP($A164,Raw!$B$2:$DG$512,81,0)</f>
        <v>32.61</v>
      </c>
      <c r="E164" s="55" t="str">
        <f>VLOOKUP($A164,Raw!$B$2:$DG$512,82,0)</f>
        <v>0</v>
      </c>
      <c r="F164" s="55" t="str">
        <f>VLOOKUP($A164,Raw!$B$2:$DG$512,83,0)</f>
        <v>0</v>
      </c>
      <c r="G164" s="55" t="str">
        <f>VLOOKUP($A164,Raw!$B$2:$DG$512,84,0)</f>
        <v>0</v>
      </c>
      <c r="H164" s="55" t="str">
        <f>VLOOKUP($A164,Raw!$B$2:$DG$512,85,0)</f>
        <v>0</v>
      </c>
      <c r="I164" s="55" t="str">
        <f>VLOOKUP($A164,Raw!$B$2:$DG$512,86,0)</f>
        <v>0</v>
      </c>
      <c r="J164" s="55" t="str">
        <f>VLOOKUP($A164,Raw!$B$2:$DG$512,87,0)</f>
        <v>0</v>
      </c>
      <c r="K164" s="55" t="str">
        <f>VLOOKUP($A164,Raw!$B$2:$DG$512,88,0)</f>
        <v>811.05</v>
      </c>
      <c r="L164" s="55" t="str">
        <f>VLOOKUP($A164,Raw!$B$2:$DG$512,89,0)</f>
        <v>17.23</v>
      </c>
      <c r="M164" s="55" t="str">
        <f>VLOOKUP($A164,Raw!$B$2:$DG$512,90,0)</f>
        <v>1673.07</v>
      </c>
    </row>
    <row r="165" spans="1:13" x14ac:dyDescent="0.3">
      <c r="A165" s="13" t="s">
        <v>3036</v>
      </c>
      <c r="B165" s="55" t="str">
        <f>VLOOKUP($A165,Raw!$B$2:$DG$512,79,0)</f>
        <v>0</v>
      </c>
      <c r="C165" s="55" t="str">
        <f>VLOOKUP($A165,Raw!$B$2:$DG$512,80,0)</f>
        <v>0</v>
      </c>
      <c r="D165" s="55" t="str">
        <f>VLOOKUP($A165,Raw!$B$2:$DG$512,81,0)</f>
        <v>0</v>
      </c>
      <c r="E165" s="55" t="str">
        <f>VLOOKUP($A165,Raw!$B$2:$DG$512,82,0)</f>
        <v>0</v>
      </c>
      <c r="F165" s="55" t="str">
        <f>VLOOKUP($A165,Raw!$B$2:$DG$512,83,0)</f>
        <v>0</v>
      </c>
      <c r="G165" s="55" t="str">
        <f>VLOOKUP($A165,Raw!$B$2:$DG$512,84,0)</f>
        <v>0</v>
      </c>
      <c r="H165" s="55" t="str">
        <f>VLOOKUP($A165,Raw!$B$2:$DG$512,85,0)</f>
        <v>0</v>
      </c>
      <c r="I165" s="55" t="str">
        <f>VLOOKUP($A165,Raw!$B$2:$DG$512,86,0)</f>
        <v>0</v>
      </c>
      <c r="J165" s="55" t="str">
        <f>VLOOKUP($A165,Raw!$B$2:$DG$512,87,0)</f>
        <v>0</v>
      </c>
      <c r="K165" s="55" t="str">
        <f>VLOOKUP($A165,Raw!$B$2:$DG$512,88,0)</f>
        <v>0</v>
      </c>
      <c r="L165" s="55" t="str">
        <f>VLOOKUP($A165,Raw!$B$2:$DG$512,89,0)</f>
        <v>0</v>
      </c>
      <c r="M165" s="55" t="str">
        <f>VLOOKUP($A165,Raw!$B$2:$DG$512,90,0)</f>
        <v>0</v>
      </c>
    </row>
    <row r="166" spans="1:13" x14ac:dyDescent="0.3">
      <c r="A166" s="13" t="s">
        <v>3040</v>
      </c>
      <c r="B166" s="55" t="str">
        <f>VLOOKUP($A166,Raw!$B$2:$DG$512,79,0)</f>
        <v>0</v>
      </c>
      <c r="C166" s="55" t="str">
        <f>VLOOKUP($A166,Raw!$B$2:$DG$512,80,0)</f>
        <v>0</v>
      </c>
      <c r="D166" s="55" t="str">
        <f>VLOOKUP($A166,Raw!$B$2:$DG$512,81,0)</f>
        <v>0</v>
      </c>
      <c r="E166" s="55" t="str">
        <f>VLOOKUP($A166,Raw!$B$2:$DG$512,82,0)</f>
        <v>0</v>
      </c>
      <c r="F166" s="55" t="str">
        <f>VLOOKUP($A166,Raw!$B$2:$DG$512,83,0)</f>
        <v>0</v>
      </c>
      <c r="G166" s="55" t="str">
        <f>VLOOKUP($A166,Raw!$B$2:$DG$512,84,0)</f>
        <v>0</v>
      </c>
      <c r="H166" s="55" t="str">
        <f>VLOOKUP($A166,Raw!$B$2:$DG$512,85,0)</f>
        <v>0</v>
      </c>
      <c r="I166" s="55" t="str">
        <f>VLOOKUP($A166,Raw!$B$2:$DG$512,86,0)</f>
        <v>0</v>
      </c>
      <c r="J166" s="55" t="str">
        <f>VLOOKUP($A166,Raw!$B$2:$DG$512,87,0)</f>
        <v>0</v>
      </c>
      <c r="K166" s="55" t="str">
        <f>VLOOKUP($A166,Raw!$B$2:$DG$512,88,0)</f>
        <v>0</v>
      </c>
      <c r="L166" s="55" t="str">
        <f>VLOOKUP($A166,Raw!$B$2:$DG$512,89,0)</f>
        <v>0</v>
      </c>
      <c r="M166" s="55" t="str">
        <f>VLOOKUP($A166,Raw!$B$2:$DG$512,90,0)</f>
        <v>0</v>
      </c>
    </row>
    <row r="167" spans="1:13" x14ac:dyDescent="0.3">
      <c r="A167" s="13" t="s">
        <v>3049</v>
      </c>
      <c r="B167" s="55" t="str">
        <f>VLOOKUP($A167,Raw!$B$2:$DG$512,79,0)</f>
        <v>0</v>
      </c>
      <c r="C167" s="55" t="str">
        <f>VLOOKUP($A167,Raw!$B$2:$DG$512,80,0)</f>
        <v>0</v>
      </c>
      <c r="D167" s="55" t="str">
        <f>VLOOKUP($A167,Raw!$B$2:$DG$512,81,0)</f>
        <v>0</v>
      </c>
      <c r="E167" s="55" t="str">
        <f>VLOOKUP($A167,Raw!$B$2:$DG$512,82,0)</f>
        <v>0</v>
      </c>
      <c r="F167" s="55" t="str">
        <f>VLOOKUP($A167,Raw!$B$2:$DG$512,83,0)</f>
        <v>0</v>
      </c>
      <c r="G167" s="55" t="str">
        <f>VLOOKUP($A167,Raw!$B$2:$DG$512,84,0)</f>
        <v>0</v>
      </c>
      <c r="H167" s="55" t="str">
        <f>VLOOKUP($A167,Raw!$B$2:$DG$512,85,0)</f>
        <v>0</v>
      </c>
      <c r="I167" s="55" t="str">
        <f>VLOOKUP($A167,Raw!$B$2:$DG$512,86,0)</f>
        <v>0</v>
      </c>
      <c r="J167" s="55" t="str">
        <f>VLOOKUP($A167,Raw!$B$2:$DG$512,87,0)</f>
        <v>0</v>
      </c>
      <c r="K167" s="55" t="str">
        <f>VLOOKUP($A167,Raw!$B$2:$DG$512,88,0)</f>
        <v>0</v>
      </c>
      <c r="L167" s="55" t="str">
        <f>VLOOKUP($A167,Raw!$B$2:$DG$512,89,0)</f>
        <v>0</v>
      </c>
      <c r="M167" s="55" t="str">
        <f>VLOOKUP($A167,Raw!$B$2:$DG$512,90,0)</f>
        <v>0</v>
      </c>
    </row>
    <row r="168" spans="1:13" x14ac:dyDescent="0.3">
      <c r="A168" s="13" t="s">
        <v>3065</v>
      </c>
      <c r="B168" s="55" t="str">
        <f>VLOOKUP($A168,Raw!$B$2:$DG$512,79,0)</f>
        <v>0</v>
      </c>
      <c r="C168" s="55" t="str">
        <f>VLOOKUP($A168,Raw!$B$2:$DG$512,80,0)</f>
        <v>0</v>
      </c>
      <c r="D168" s="55" t="str">
        <f>VLOOKUP($A168,Raw!$B$2:$DG$512,81,0)</f>
        <v>0</v>
      </c>
      <c r="E168" s="55" t="str">
        <f>VLOOKUP($A168,Raw!$B$2:$DG$512,82,0)</f>
        <v>0</v>
      </c>
      <c r="F168" s="55" t="str">
        <f>VLOOKUP($A168,Raw!$B$2:$DG$512,83,0)</f>
        <v>0</v>
      </c>
      <c r="G168" s="55" t="str">
        <f>VLOOKUP($A168,Raw!$B$2:$DG$512,84,0)</f>
        <v>0</v>
      </c>
      <c r="H168" s="55" t="str">
        <f>VLOOKUP($A168,Raw!$B$2:$DG$512,85,0)</f>
        <v>0</v>
      </c>
      <c r="I168" s="55" t="str">
        <f>VLOOKUP($A168,Raw!$B$2:$DG$512,86,0)</f>
        <v>0</v>
      </c>
      <c r="J168" s="55" t="str">
        <f>VLOOKUP($A168,Raw!$B$2:$DG$512,87,0)</f>
        <v>0</v>
      </c>
      <c r="K168" s="55" t="str">
        <f>VLOOKUP($A168,Raw!$B$2:$DG$512,88,0)</f>
        <v>0</v>
      </c>
      <c r="L168" s="55" t="str">
        <f>VLOOKUP($A168,Raw!$B$2:$DG$512,89,0)</f>
        <v>0</v>
      </c>
      <c r="M168" s="55" t="str">
        <f>VLOOKUP($A168,Raw!$B$2:$DG$512,90,0)</f>
        <v>0</v>
      </c>
    </row>
    <row r="169" spans="1:13" x14ac:dyDescent="0.3">
      <c r="A169" s="13" t="s">
        <v>3080</v>
      </c>
      <c r="B169" s="55" t="str">
        <f>VLOOKUP($A169,Raw!$B$2:$DG$512,79,0)</f>
        <v>53.36</v>
      </c>
      <c r="C169" s="55" t="str">
        <f>VLOOKUP($A169,Raw!$B$2:$DG$512,80,0)</f>
        <v>0</v>
      </c>
      <c r="D169" s="55" t="str">
        <f>VLOOKUP($A169,Raw!$B$2:$DG$512,81,0)</f>
        <v>0</v>
      </c>
      <c r="E169" s="55" t="str">
        <f>VLOOKUP($A169,Raw!$B$2:$DG$512,82,0)</f>
        <v>0</v>
      </c>
      <c r="F169" s="55" t="str">
        <f>VLOOKUP($A169,Raw!$B$2:$DG$512,83,0)</f>
        <v>0</v>
      </c>
      <c r="G169" s="55" t="str">
        <f>VLOOKUP($A169,Raw!$B$2:$DG$512,84,0)</f>
        <v>0</v>
      </c>
      <c r="H169" s="55" t="str">
        <f>VLOOKUP($A169,Raw!$B$2:$DG$512,85,0)</f>
        <v>0</v>
      </c>
      <c r="I169" s="55" t="str">
        <f>VLOOKUP($A169,Raw!$B$2:$DG$512,86,0)</f>
        <v>0</v>
      </c>
      <c r="J169" s="55" t="str">
        <f>VLOOKUP($A169,Raw!$B$2:$DG$512,87,0)</f>
        <v>0</v>
      </c>
      <c r="K169" s="55" t="str">
        <f>VLOOKUP($A169,Raw!$B$2:$DG$512,88,0)</f>
        <v>0</v>
      </c>
      <c r="L169" s="55" t="str">
        <f>VLOOKUP($A169,Raw!$B$2:$DG$512,89,0)</f>
        <v>0.47</v>
      </c>
      <c r="M169" s="55" t="str">
        <f>VLOOKUP($A169,Raw!$B$2:$DG$512,90,0)</f>
        <v>53.83</v>
      </c>
    </row>
    <row r="170" spans="1:13" x14ac:dyDescent="0.3">
      <c r="A170" s="13" t="s">
        <v>3109</v>
      </c>
      <c r="B170" s="55" t="str">
        <f>VLOOKUP($A170,Raw!$B$2:$DG$512,79,0)</f>
        <v>131.28</v>
      </c>
      <c r="C170" s="55" t="str">
        <f>VLOOKUP($A170,Raw!$B$2:$DG$512,80,0)</f>
        <v>0</v>
      </c>
      <c r="D170" s="55" t="str">
        <f>VLOOKUP($A170,Raw!$B$2:$DG$512,81,0)</f>
        <v>10.41</v>
      </c>
      <c r="E170" s="55" t="str">
        <f>VLOOKUP($A170,Raw!$B$2:$DG$512,82,0)</f>
        <v>6.38</v>
      </c>
      <c r="F170" s="55" t="str">
        <f>VLOOKUP($A170,Raw!$B$2:$DG$512,83,0)</f>
        <v>17.05</v>
      </c>
      <c r="G170" s="55" t="str">
        <f>VLOOKUP($A170,Raw!$B$2:$DG$512,84,0)</f>
        <v>0</v>
      </c>
      <c r="H170" s="55" t="str">
        <f>VLOOKUP($A170,Raw!$B$2:$DG$512,85,0)</f>
        <v>0</v>
      </c>
      <c r="I170" s="55" t="str">
        <f>VLOOKUP($A170,Raw!$B$2:$DG$512,86,0)</f>
        <v>0</v>
      </c>
      <c r="J170" s="55" t="str">
        <f>VLOOKUP($A170,Raw!$B$2:$DG$512,87,0)</f>
        <v>0</v>
      </c>
      <c r="K170" s="55" t="str">
        <f>VLOOKUP($A170,Raw!$B$2:$DG$512,88,0)</f>
        <v>166.94</v>
      </c>
      <c r="L170" s="55" t="str">
        <f>VLOOKUP($A170,Raw!$B$2:$DG$512,89,0)</f>
        <v>16.48</v>
      </c>
      <c r="M170" s="55" t="str">
        <f>VLOOKUP($A170,Raw!$B$2:$DG$512,90,0)</f>
        <v>348.54</v>
      </c>
    </row>
    <row r="171" spans="1:13" x14ac:dyDescent="0.3">
      <c r="A171" s="13" t="s">
        <v>3139</v>
      </c>
      <c r="B171" s="55" t="str">
        <f>VLOOKUP($A171,Raw!$B$2:$DG$512,79,0)</f>
        <v>0</v>
      </c>
      <c r="C171" s="55" t="str">
        <f>VLOOKUP($A171,Raw!$B$2:$DG$512,80,0)</f>
        <v>0</v>
      </c>
      <c r="D171" s="55" t="str">
        <f>VLOOKUP($A171,Raw!$B$2:$DG$512,81,0)</f>
        <v>0</v>
      </c>
      <c r="E171" s="55" t="str">
        <f>VLOOKUP($A171,Raw!$B$2:$DG$512,82,0)</f>
        <v>0</v>
      </c>
      <c r="F171" s="55" t="str">
        <f>VLOOKUP($A171,Raw!$B$2:$DG$512,83,0)</f>
        <v>0</v>
      </c>
      <c r="G171" s="55" t="str">
        <f>VLOOKUP($A171,Raw!$B$2:$DG$512,84,0)</f>
        <v>0</v>
      </c>
      <c r="H171" s="55" t="str">
        <f>VLOOKUP($A171,Raw!$B$2:$DG$512,85,0)</f>
        <v>0</v>
      </c>
      <c r="I171" s="55" t="str">
        <f>VLOOKUP($A171,Raw!$B$2:$DG$512,86,0)</f>
        <v>0</v>
      </c>
      <c r="J171" s="55" t="str">
        <f>VLOOKUP($A171,Raw!$B$2:$DG$512,87,0)</f>
        <v>0</v>
      </c>
      <c r="K171" s="55" t="str">
        <f>VLOOKUP($A171,Raw!$B$2:$DG$512,88,0)</f>
        <v>0</v>
      </c>
      <c r="L171" s="55" t="str">
        <f>VLOOKUP($A171,Raw!$B$2:$DG$512,89,0)</f>
        <v>0</v>
      </c>
      <c r="M171" s="55" t="str">
        <f>VLOOKUP($A171,Raw!$B$2:$DG$512,90,0)</f>
        <v>0</v>
      </c>
    </row>
    <row r="172" spans="1:13" x14ac:dyDescent="0.3">
      <c r="A172" s="13" t="s">
        <v>3145</v>
      </c>
      <c r="B172" s="55" t="str">
        <f>VLOOKUP($A172,Raw!$B$2:$DG$512,79,0)</f>
        <v>0</v>
      </c>
      <c r="C172" s="55" t="str">
        <f>VLOOKUP($A172,Raw!$B$2:$DG$512,80,0)</f>
        <v>0</v>
      </c>
      <c r="D172" s="55" t="str">
        <f>VLOOKUP($A172,Raw!$B$2:$DG$512,81,0)</f>
        <v>0</v>
      </c>
      <c r="E172" s="55" t="str">
        <f>VLOOKUP($A172,Raw!$B$2:$DG$512,82,0)</f>
        <v>0</v>
      </c>
      <c r="F172" s="55" t="str">
        <f>VLOOKUP($A172,Raw!$B$2:$DG$512,83,0)</f>
        <v>0</v>
      </c>
      <c r="G172" s="55" t="str">
        <f>VLOOKUP($A172,Raw!$B$2:$DG$512,84,0)</f>
        <v>0</v>
      </c>
      <c r="H172" s="55" t="str">
        <f>VLOOKUP($A172,Raw!$B$2:$DG$512,85,0)</f>
        <v>0</v>
      </c>
      <c r="I172" s="55" t="str">
        <f>VLOOKUP($A172,Raw!$B$2:$DG$512,86,0)</f>
        <v>0</v>
      </c>
      <c r="J172" s="55" t="str">
        <f>VLOOKUP($A172,Raw!$B$2:$DG$512,87,0)</f>
        <v>0</v>
      </c>
      <c r="K172" s="55" t="str">
        <f>VLOOKUP($A172,Raw!$B$2:$DG$512,88,0)</f>
        <v>0</v>
      </c>
      <c r="L172" s="55" t="str">
        <f>VLOOKUP($A172,Raw!$B$2:$DG$512,89,0)</f>
        <v>0</v>
      </c>
      <c r="M172" s="55" t="str">
        <f>VLOOKUP($A172,Raw!$B$2:$DG$512,90,0)</f>
        <v>0</v>
      </c>
    </row>
    <row r="173" spans="1:13" x14ac:dyDescent="0.3">
      <c r="A173" s="13" t="s">
        <v>3163</v>
      </c>
      <c r="B173" s="55" t="str">
        <f>VLOOKUP($A173,Raw!$B$2:$DG$512,79,0)</f>
        <v>0</v>
      </c>
      <c r="C173" s="55" t="str">
        <f>VLOOKUP($A173,Raw!$B$2:$DG$512,80,0)</f>
        <v>0</v>
      </c>
      <c r="D173" s="55" t="str">
        <f>VLOOKUP($A173,Raw!$B$2:$DG$512,81,0)</f>
        <v>0</v>
      </c>
      <c r="E173" s="55" t="str">
        <f>VLOOKUP($A173,Raw!$B$2:$DG$512,82,0)</f>
        <v>0</v>
      </c>
      <c r="F173" s="55" t="str">
        <f>VLOOKUP($A173,Raw!$B$2:$DG$512,83,0)</f>
        <v>0</v>
      </c>
      <c r="G173" s="55" t="str">
        <f>VLOOKUP($A173,Raw!$B$2:$DG$512,84,0)</f>
        <v>0</v>
      </c>
      <c r="H173" s="55" t="str">
        <f>VLOOKUP($A173,Raw!$B$2:$DG$512,85,0)</f>
        <v>0</v>
      </c>
      <c r="I173" s="55" t="str">
        <f>VLOOKUP($A173,Raw!$B$2:$DG$512,86,0)</f>
        <v>0</v>
      </c>
      <c r="J173" s="55" t="str">
        <f>VLOOKUP($A173,Raw!$B$2:$DG$512,87,0)</f>
        <v>0</v>
      </c>
      <c r="K173" s="55" t="str">
        <f>VLOOKUP($A173,Raw!$B$2:$DG$512,88,0)</f>
        <v>0</v>
      </c>
      <c r="L173" s="55" t="str">
        <f>VLOOKUP($A173,Raw!$B$2:$DG$512,89,0)</f>
        <v>0</v>
      </c>
      <c r="M173" s="55" t="str">
        <f>VLOOKUP($A173,Raw!$B$2:$DG$512,90,0)</f>
        <v>0</v>
      </c>
    </row>
    <row r="174" spans="1:13" x14ac:dyDescent="0.3">
      <c r="A174" s="13" t="s">
        <v>3172</v>
      </c>
      <c r="B174" s="55" t="str">
        <f>VLOOKUP($A174,Raw!$B$2:$DG$512,79,0)</f>
        <v>0</v>
      </c>
      <c r="C174" s="55" t="str">
        <f>VLOOKUP($A174,Raw!$B$2:$DG$512,80,0)</f>
        <v>0</v>
      </c>
      <c r="D174" s="55" t="str">
        <f>VLOOKUP($A174,Raw!$B$2:$DG$512,81,0)</f>
        <v>0</v>
      </c>
      <c r="E174" s="55" t="str">
        <f>VLOOKUP($A174,Raw!$B$2:$DG$512,82,0)</f>
        <v>0</v>
      </c>
      <c r="F174" s="55" t="str">
        <f>VLOOKUP($A174,Raw!$B$2:$DG$512,83,0)</f>
        <v>0</v>
      </c>
      <c r="G174" s="55" t="str">
        <f>VLOOKUP($A174,Raw!$B$2:$DG$512,84,0)</f>
        <v>0</v>
      </c>
      <c r="H174" s="55" t="str">
        <f>VLOOKUP($A174,Raw!$B$2:$DG$512,85,0)</f>
        <v>0</v>
      </c>
      <c r="I174" s="55" t="str">
        <f>VLOOKUP($A174,Raw!$B$2:$DG$512,86,0)</f>
        <v>0</v>
      </c>
      <c r="J174" s="55" t="str">
        <f>VLOOKUP($A174,Raw!$B$2:$DG$512,87,0)</f>
        <v>0</v>
      </c>
      <c r="K174" s="55" t="str">
        <f>VLOOKUP($A174,Raw!$B$2:$DG$512,88,0)</f>
        <v>0</v>
      </c>
      <c r="L174" s="55" t="str">
        <f>VLOOKUP($A174,Raw!$B$2:$DG$512,89,0)</f>
        <v>0</v>
      </c>
      <c r="M174" s="55" t="str">
        <f>VLOOKUP($A174,Raw!$B$2:$DG$512,90,0)</f>
        <v>0</v>
      </c>
    </row>
    <row r="175" spans="1:13" x14ac:dyDescent="0.3">
      <c r="A175" s="13" t="s">
        <v>3179</v>
      </c>
      <c r="B175" s="55" t="str">
        <f>VLOOKUP($A175,Raw!$B$2:$DG$512,79,0)</f>
        <v>0</v>
      </c>
      <c r="C175" s="55" t="str">
        <f>VLOOKUP($A175,Raw!$B$2:$DG$512,80,0)</f>
        <v>0</v>
      </c>
      <c r="D175" s="55" t="str">
        <f>VLOOKUP($A175,Raw!$B$2:$DG$512,81,0)</f>
        <v>0</v>
      </c>
      <c r="E175" s="55" t="str">
        <f>VLOOKUP($A175,Raw!$B$2:$DG$512,82,0)</f>
        <v>0</v>
      </c>
      <c r="F175" s="55" t="str">
        <f>VLOOKUP($A175,Raw!$B$2:$DG$512,83,0)</f>
        <v>0</v>
      </c>
      <c r="G175" s="55" t="str">
        <f>VLOOKUP($A175,Raw!$B$2:$DG$512,84,0)</f>
        <v>0</v>
      </c>
      <c r="H175" s="55" t="str">
        <f>VLOOKUP($A175,Raw!$B$2:$DG$512,85,0)</f>
        <v>0</v>
      </c>
      <c r="I175" s="55" t="str">
        <f>VLOOKUP($A175,Raw!$B$2:$DG$512,86,0)</f>
        <v>0</v>
      </c>
      <c r="J175" s="55" t="str">
        <f>VLOOKUP($A175,Raw!$B$2:$DG$512,87,0)</f>
        <v>0</v>
      </c>
      <c r="K175" s="55" t="str">
        <f>VLOOKUP($A175,Raw!$B$2:$DG$512,88,0)</f>
        <v>0</v>
      </c>
      <c r="L175" s="55" t="str">
        <f>VLOOKUP($A175,Raw!$B$2:$DG$512,89,0)</f>
        <v>0</v>
      </c>
      <c r="M175" s="55" t="str">
        <f>VLOOKUP($A175,Raw!$B$2:$DG$512,90,0)</f>
        <v>0</v>
      </c>
    </row>
    <row r="176" spans="1:13" x14ac:dyDescent="0.3">
      <c r="A176" s="13" t="s">
        <v>3200</v>
      </c>
      <c r="B176" s="55" t="str">
        <f>VLOOKUP($A176,Raw!$B$2:$DG$512,79,0)</f>
        <v>0</v>
      </c>
      <c r="C176" s="55" t="str">
        <f>VLOOKUP($A176,Raw!$B$2:$DG$512,80,0)</f>
        <v>0</v>
      </c>
      <c r="D176" s="55" t="str">
        <f>VLOOKUP($A176,Raw!$B$2:$DG$512,81,0)</f>
        <v>0</v>
      </c>
      <c r="E176" s="55" t="str">
        <f>VLOOKUP($A176,Raw!$B$2:$DG$512,82,0)</f>
        <v>0</v>
      </c>
      <c r="F176" s="55" t="str">
        <f>VLOOKUP($A176,Raw!$B$2:$DG$512,83,0)</f>
        <v>0</v>
      </c>
      <c r="G176" s="55" t="str">
        <f>VLOOKUP($A176,Raw!$B$2:$DG$512,84,0)</f>
        <v>0</v>
      </c>
      <c r="H176" s="55" t="str">
        <f>VLOOKUP($A176,Raw!$B$2:$DG$512,85,0)</f>
        <v>0</v>
      </c>
      <c r="I176" s="55" t="str">
        <f>VLOOKUP($A176,Raw!$B$2:$DG$512,86,0)</f>
        <v>0</v>
      </c>
      <c r="J176" s="55" t="str">
        <f>VLOOKUP($A176,Raw!$B$2:$DG$512,87,0)</f>
        <v>0</v>
      </c>
      <c r="K176" s="55" t="str">
        <f>VLOOKUP($A176,Raw!$B$2:$DG$512,88,0)</f>
        <v>0</v>
      </c>
      <c r="L176" s="55" t="str">
        <f>VLOOKUP($A176,Raw!$B$2:$DG$512,89,0)</f>
        <v>0</v>
      </c>
      <c r="M176" s="55" t="str">
        <f>VLOOKUP($A176,Raw!$B$2:$DG$512,90,0)</f>
        <v>0</v>
      </c>
    </row>
    <row r="177" spans="1:13" x14ac:dyDescent="0.3">
      <c r="A177" s="13" t="s">
        <v>3217</v>
      </c>
      <c r="B177" s="55" t="str">
        <f>VLOOKUP($A177,Raw!$B$2:$DG$512,79,0)</f>
        <v>0</v>
      </c>
      <c r="C177" s="55" t="str">
        <f>VLOOKUP($A177,Raw!$B$2:$DG$512,80,0)</f>
        <v>0</v>
      </c>
      <c r="D177" s="55" t="str">
        <f>VLOOKUP($A177,Raw!$B$2:$DG$512,81,0)</f>
        <v>0</v>
      </c>
      <c r="E177" s="55" t="str">
        <f>VLOOKUP($A177,Raw!$B$2:$DG$512,82,0)</f>
        <v>0</v>
      </c>
      <c r="F177" s="55" t="str">
        <f>VLOOKUP($A177,Raw!$B$2:$DG$512,83,0)</f>
        <v>0</v>
      </c>
      <c r="G177" s="55" t="str">
        <f>VLOOKUP($A177,Raw!$B$2:$DG$512,84,0)</f>
        <v>0</v>
      </c>
      <c r="H177" s="55" t="str">
        <f>VLOOKUP($A177,Raw!$B$2:$DG$512,85,0)</f>
        <v>0</v>
      </c>
      <c r="I177" s="55" t="str">
        <f>VLOOKUP($A177,Raw!$B$2:$DG$512,86,0)</f>
        <v>0</v>
      </c>
      <c r="J177" s="55" t="str">
        <f>VLOOKUP($A177,Raw!$B$2:$DG$512,87,0)</f>
        <v>0</v>
      </c>
      <c r="K177" s="55" t="str">
        <f>VLOOKUP($A177,Raw!$B$2:$DG$512,88,0)</f>
        <v>0</v>
      </c>
      <c r="L177" s="55" t="str">
        <f>VLOOKUP($A177,Raw!$B$2:$DG$512,89,0)</f>
        <v>0</v>
      </c>
      <c r="M177" s="55" t="str">
        <f>VLOOKUP($A177,Raw!$B$2:$DG$512,90,0)</f>
        <v>0</v>
      </c>
    </row>
    <row r="178" spans="1:13" x14ac:dyDescent="0.3">
      <c r="A178" s="13" t="s">
        <v>3225</v>
      </c>
      <c r="B178" s="55" t="str">
        <f>VLOOKUP($A178,Raw!$B$2:$DG$512,79,0)</f>
        <v>0</v>
      </c>
      <c r="C178" s="55" t="str">
        <f>VLOOKUP($A178,Raw!$B$2:$DG$512,80,0)</f>
        <v>0</v>
      </c>
      <c r="D178" s="55" t="str">
        <f>VLOOKUP($A178,Raw!$B$2:$DG$512,81,0)</f>
        <v>0</v>
      </c>
      <c r="E178" s="55" t="str">
        <f>VLOOKUP($A178,Raw!$B$2:$DG$512,82,0)</f>
        <v>0</v>
      </c>
      <c r="F178" s="55" t="str">
        <f>VLOOKUP($A178,Raw!$B$2:$DG$512,83,0)</f>
        <v>0</v>
      </c>
      <c r="G178" s="55" t="str">
        <f>VLOOKUP($A178,Raw!$B$2:$DG$512,84,0)</f>
        <v>0</v>
      </c>
      <c r="H178" s="55" t="str">
        <f>VLOOKUP($A178,Raw!$B$2:$DG$512,85,0)</f>
        <v>0</v>
      </c>
      <c r="I178" s="55" t="str">
        <f>VLOOKUP($A178,Raw!$B$2:$DG$512,86,0)</f>
        <v>0</v>
      </c>
      <c r="J178" s="55" t="str">
        <f>VLOOKUP($A178,Raw!$B$2:$DG$512,87,0)</f>
        <v>0</v>
      </c>
      <c r="K178" s="55" t="str">
        <f>VLOOKUP($A178,Raw!$B$2:$DG$512,88,0)</f>
        <v>0</v>
      </c>
      <c r="L178" s="55" t="str">
        <f>VLOOKUP($A178,Raw!$B$2:$DG$512,89,0)</f>
        <v>0</v>
      </c>
      <c r="M178" s="55" t="str">
        <f>VLOOKUP($A178,Raw!$B$2:$DG$512,90,0)</f>
        <v>0</v>
      </c>
    </row>
    <row r="179" spans="1:13" x14ac:dyDescent="0.3">
      <c r="A179" s="13" t="s">
        <v>3234</v>
      </c>
      <c r="B179" s="55" t="str">
        <f>VLOOKUP($A179,Raw!$B$2:$DG$512,79,0)</f>
        <v>0</v>
      </c>
      <c r="C179" s="55" t="str">
        <f>VLOOKUP($A179,Raw!$B$2:$DG$512,80,0)</f>
        <v>0</v>
      </c>
      <c r="D179" s="55" t="str">
        <f>VLOOKUP($A179,Raw!$B$2:$DG$512,81,0)</f>
        <v>0</v>
      </c>
      <c r="E179" s="55" t="str">
        <f>VLOOKUP($A179,Raw!$B$2:$DG$512,82,0)</f>
        <v>0</v>
      </c>
      <c r="F179" s="55" t="str">
        <f>VLOOKUP($A179,Raw!$B$2:$DG$512,83,0)</f>
        <v>0</v>
      </c>
      <c r="G179" s="55" t="str">
        <f>VLOOKUP($A179,Raw!$B$2:$DG$512,84,0)</f>
        <v>0</v>
      </c>
      <c r="H179" s="55" t="str">
        <f>VLOOKUP($A179,Raw!$B$2:$DG$512,85,0)</f>
        <v>0</v>
      </c>
      <c r="I179" s="55" t="str">
        <f>VLOOKUP($A179,Raw!$B$2:$DG$512,86,0)</f>
        <v>0</v>
      </c>
      <c r="J179" s="55" t="str">
        <f>VLOOKUP($A179,Raw!$B$2:$DG$512,87,0)</f>
        <v>0</v>
      </c>
      <c r="K179" s="55" t="str">
        <f>VLOOKUP($A179,Raw!$B$2:$DG$512,88,0)</f>
        <v>0</v>
      </c>
      <c r="L179" s="55" t="str">
        <f>VLOOKUP($A179,Raw!$B$2:$DG$512,89,0)</f>
        <v>0</v>
      </c>
      <c r="M179" s="55" t="str">
        <f>VLOOKUP($A179,Raw!$B$2:$DG$512,90,0)</f>
        <v>0</v>
      </c>
    </row>
    <row r="180" spans="1:13" x14ac:dyDescent="0.3">
      <c r="A180" s="13" t="s">
        <v>3246</v>
      </c>
      <c r="B180" s="55" t="str">
        <f>VLOOKUP($A180,Raw!$B$2:$DG$512,79,0)</f>
        <v>0</v>
      </c>
      <c r="C180" s="55" t="str">
        <f>VLOOKUP($A180,Raw!$B$2:$DG$512,80,0)</f>
        <v>0</v>
      </c>
      <c r="D180" s="55" t="str">
        <f>VLOOKUP($A180,Raw!$B$2:$DG$512,81,0)</f>
        <v>0</v>
      </c>
      <c r="E180" s="55" t="str">
        <f>VLOOKUP($A180,Raw!$B$2:$DG$512,82,0)</f>
        <v>0</v>
      </c>
      <c r="F180" s="55" t="str">
        <f>VLOOKUP($A180,Raw!$B$2:$DG$512,83,0)</f>
        <v>0</v>
      </c>
      <c r="G180" s="55" t="str">
        <f>VLOOKUP($A180,Raw!$B$2:$DG$512,84,0)</f>
        <v>0</v>
      </c>
      <c r="H180" s="55" t="str">
        <f>VLOOKUP($A180,Raw!$B$2:$DG$512,85,0)</f>
        <v>0</v>
      </c>
      <c r="I180" s="55" t="str">
        <f>VLOOKUP($A180,Raw!$B$2:$DG$512,86,0)</f>
        <v>0</v>
      </c>
      <c r="J180" s="55" t="str">
        <f>VLOOKUP($A180,Raw!$B$2:$DG$512,87,0)</f>
        <v>0</v>
      </c>
      <c r="K180" s="55" t="str">
        <f>VLOOKUP($A180,Raw!$B$2:$DG$512,88,0)</f>
        <v>0</v>
      </c>
      <c r="L180" s="55" t="str">
        <f>VLOOKUP($A180,Raw!$B$2:$DG$512,89,0)</f>
        <v>0</v>
      </c>
      <c r="M180" s="55" t="str">
        <f>VLOOKUP($A180,Raw!$B$2:$DG$512,90,0)</f>
        <v>0</v>
      </c>
    </row>
    <row r="181" spans="1:13" x14ac:dyDescent="0.3">
      <c r="A181" s="13" t="s">
        <v>3264</v>
      </c>
      <c r="B181" s="55" t="str">
        <f>VLOOKUP($A181,Raw!$B$2:$DG$512,79,0)</f>
        <v>0</v>
      </c>
      <c r="C181" s="55" t="str">
        <f>VLOOKUP($A181,Raw!$B$2:$DG$512,80,0)</f>
        <v>0</v>
      </c>
      <c r="D181" s="55" t="str">
        <f>VLOOKUP($A181,Raw!$B$2:$DG$512,81,0)</f>
        <v>0</v>
      </c>
      <c r="E181" s="55" t="str">
        <f>VLOOKUP($A181,Raw!$B$2:$DG$512,82,0)</f>
        <v>0</v>
      </c>
      <c r="F181" s="55" t="str">
        <f>VLOOKUP($A181,Raw!$B$2:$DG$512,83,0)</f>
        <v>0</v>
      </c>
      <c r="G181" s="55" t="str">
        <f>VLOOKUP($A181,Raw!$B$2:$DG$512,84,0)</f>
        <v>0</v>
      </c>
      <c r="H181" s="55" t="str">
        <f>VLOOKUP($A181,Raw!$B$2:$DG$512,85,0)</f>
        <v>0</v>
      </c>
      <c r="I181" s="55" t="str">
        <f>VLOOKUP($A181,Raw!$B$2:$DG$512,86,0)</f>
        <v>0</v>
      </c>
      <c r="J181" s="55" t="str">
        <f>VLOOKUP($A181,Raw!$B$2:$DG$512,87,0)</f>
        <v>0</v>
      </c>
      <c r="K181" s="55" t="str">
        <f>VLOOKUP($A181,Raw!$B$2:$DG$512,88,0)</f>
        <v>0</v>
      </c>
      <c r="L181" s="55" t="str">
        <f>VLOOKUP($A181,Raw!$B$2:$DG$512,89,0)</f>
        <v>0</v>
      </c>
      <c r="M181" s="55" t="str">
        <f>VLOOKUP($A181,Raw!$B$2:$DG$512,90,0)</f>
        <v>0</v>
      </c>
    </row>
    <row r="182" spans="1:13" x14ac:dyDescent="0.3">
      <c r="A182" s="13" t="s">
        <v>3277</v>
      </c>
      <c r="B182" s="55" t="str">
        <f>VLOOKUP($A182,Raw!$B$2:$DG$512,79,0)</f>
        <v>0</v>
      </c>
      <c r="C182" s="55" t="str">
        <f>VLOOKUP($A182,Raw!$B$2:$DG$512,80,0)</f>
        <v>0</v>
      </c>
      <c r="D182" s="55" t="str">
        <f>VLOOKUP($A182,Raw!$B$2:$DG$512,81,0)</f>
        <v>0</v>
      </c>
      <c r="E182" s="55" t="str">
        <f>VLOOKUP($A182,Raw!$B$2:$DG$512,82,0)</f>
        <v>0</v>
      </c>
      <c r="F182" s="55" t="str">
        <f>VLOOKUP($A182,Raw!$B$2:$DG$512,83,0)</f>
        <v>0</v>
      </c>
      <c r="G182" s="55" t="str">
        <f>VLOOKUP($A182,Raw!$B$2:$DG$512,84,0)</f>
        <v>0</v>
      </c>
      <c r="H182" s="55" t="str">
        <f>VLOOKUP($A182,Raw!$B$2:$DG$512,85,0)</f>
        <v>0</v>
      </c>
      <c r="I182" s="55" t="str">
        <f>VLOOKUP($A182,Raw!$B$2:$DG$512,86,0)</f>
        <v>0</v>
      </c>
      <c r="J182" s="55" t="str">
        <f>VLOOKUP($A182,Raw!$B$2:$DG$512,87,0)</f>
        <v>0</v>
      </c>
      <c r="K182" s="55" t="str">
        <f>VLOOKUP($A182,Raw!$B$2:$DG$512,88,0)</f>
        <v>0</v>
      </c>
      <c r="L182" s="55" t="str">
        <f>VLOOKUP($A182,Raw!$B$2:$DG$512,89,0)</f>
        <v>0</v>
      </c>
      <c r="M182" s="55" t="str">
        <f>VLOOKUP($A182,Raw!$B$2:$DG$512,90,0)</f>
        <v>0</v>
      </c>
    </row>
    <row r="183" spans="1:13" x14ac:dyDescent="0.3">
      <c r="A183" s="13" t="s">
        <v>3288</v>
      </c>
      <c r="B183" s="55" t="str">
        <f>VLOOKUP($A183,Raw!$B$2:$DG$512,79,0)</f>
        <v>0</v>
      </c>
      <c r="C183" s="55" t="str">
        <f>VLOOKUP($A183,Raw!$B$2:$DG$512,80,0)</f>
        <v>0</v>
      </c>
      <c r="D183" s="55" t="str">
        <f>VLOOKUP($A183,Raw!$B$2:$DG$512,81,0)</f>
        <v>0</v>
      </c>
      <c r="E183" s="55" t="str">
        <f>VLOOKUP($A183,Raw!$B$2:$DG$512,82,0)</f>
        <v>0</v>
      </c>
      <c r="F183" s="55" t="str">
        <f>VLOOKUP($A183,Raw!$B$2:$DG$512,83,0)</f>
        <v>0</v>
      </c>
      <c r="G183" s="55" t="str">
        <f>VLOOKUP($A183,Raw!$B$2:$DG$512,84,0)</f>
        <v>0</v>
      </c>
      <c r="H183" s="55" t="str">
        <f>VLOOKUP($A183,Raw!$B$2:$DG$512,85,0)</f>
        <v>0</v>
      </c>
      <c r="I183" s="55" t="str">
        <f>VLOOKUP($A183,Raw!$B$2:$DG$512,86,0)</f>
        <v>0</v>
      </c>
      <c r="J183" s="55" t="str">
        <f>VLOOKUP($A183,Raw!$B$2:$DG$512,87,0)</f>
        <v>0</v>
      </c>
      <c r="K183" s="55" t="str">
        <f>VLOOKUP($A183,Raw!$B$2:$DG$512,88,0)</f>
        <v>0</v>
      </c>
      <c r="L183" s="55" t="str">
        <f>VLOOKUP($A183,Raw!$B$2:$DG$512,89,0)</f>
        <v>0</v>
      </c>
      <c r="M183" s="55" t="str">
        <f>VLOOKUP($A183,Raw!$B$2:$DG$512,90,0)</f>
        <v>0</v>
      </c>
    </row>
    <row r="184" spans="1:13" x14ac:dyDescent="0.3">
      <c r="A184" s="13" t="s">
        <v>3306</v>
      </c>
      <c r="B184" s="55" t="str">
        <f>VLOOKUP($A184,Raw!$B$2:$DG$512,79,0)</f>
        <v>0</v>
      </c>
      <c r="C184" s="55" t="str">
        <f>VLOOKUP($A184,Raw!$B$2:$DG$512,80,0)</f>
        <v>0</v>
      </c>
      <c r="D184" s="55" t="str">
        <f>VLOOKUP($A184,Raw!$B$2:$DG$512,81,0)</f>
        <v>0</v>
      </c>
      <c r="E184" s="55" t="str">
        <f>VLOOKUP($A184,Raw!$B$2:$DG$512,82,0)</f>
        <v>0</v>
      </c>
      <c r="F184" s="55" t="str">
        <f>VLOOKUP($A184,Raw!$B$2:$DG$512,83,0)</f>
        <v>0</v>
      </c>
      <c r="G184" s="55" t="str">
        <f>VLOOKUP($A184,Raw!$B$2:$DG$512,84,0)</f>
        <v>0</v>
      </c>
      <c r="H184" s="55" t="str">
        <f>VLOOKUP($A184,Raw!$B$2:$DG$512,85,0)</f>
        <v>0</v>
      </c>
      <c r="I184" s="55" t="str">
        <f>VLOOKUP($A184,Raw!$B$2:$DG$512,86,0)</f>
        <v>0</v>
      </c>
      <c r="J184" s="55" t="str">
        <f>VLOOKUP($A184,Raw!$B$2:$DG$512,87,0)</f>
        <v>0</v>
      </c>
      <c r="K184" s="55" t="str">
        <f>VLOOKUP($A184,Raw!$B$2:$DG$512,88,0)</f>
        <v>0</v>
      </c>
      <c r="L184" s="55" t="str">
        <f>VLOOKUP($A184,Raw!$B$2:$DG$512,89,0)</f>
        <v>0</v>
      </c>
      <c r="M184" s="55" t="str">
        <f>VLOOKUP($A184,Raw!$B$2:$DG$512,90,0)</f>
        <v>0</v>
      </c>
    </row>
    <row r="185" spans="1:13" x14ac:dyDescent="0.3">
      <c r="A185" s="13" t="s">
        <v>3316</v>
      </c>
      <c r="B185" s="55" t="str">
        <f>VLOOKUP($A185,Raw!$B$2:$DG$512,79,0)</f>
        <v>0</v>
      </c>
      <c r="C185" s="55" t="str">
        <f>VLOOKUP($A185,Raw!$B$2:$DG$512,80,0)</f>
        <v>0</v>
      </c>
      <c r="D185" s="55" t="str">
        <f>VLOOKUP($A185,Raw!$B$2:$DG$512,81,0)</f>
        <v>0</v>
      </c>
      <c r="E185" s="55" t="str">
        <f>VLOOKUP($A185,Raw!$B$2:$DG$512,82,0)</f>
        <v>0</v>
      </c>
      <c r="F185" s="55" t="str">
        <f>VLOOKUP($A185,Raw!$B$2:$DG$512,83,0)</f>
        <v>0</v>
      </c>
      <c r="G185" s="55" t="str">
        <f>VLOOKUP($A185,Raw!$B$2:$DG$512,84,0)</f>
        <v>0</v>
      </c>
      <c r="H185" s="55" t="str">
        <f>VLOOKUP($A185,Raw!$B$2:$DG$512,85,0)</f>
        <v>0</v>
      </c>
      <c r="I185" s="55" t="str">
        <f>VLOOKUP($A185,Raw!$B$2:$DG$512,86,0)</f>
        <v>0</v>
      </c>
      <c r="J185" s="55" t="str">
        <f>VLOOKUP($A185,Raw!$B$2:$DG$512,87,0)</f>
        <v>0</v>
      </c>
      <c r="K185" s="55" t="str">
        <f>VLOOKUP($A185,Raw!$B$2:$DG$512,88,0)</f>
        <v>0</v>
      </c>
      <c r="L185" s="55" t="str">
        <f>VLOOKUP($A185,Raw!$B$2:$DG$512,89,0)</f>
        <v>0</v>
      </c>
      <c r="M185" s="55" t="str">
        <f>VLOOKUP($A185,Raw!$B$2:$DG$512,90,0)</f>
        <v>0</v>
      </c>
    </row>
    <row r="186" spans="1:13" x14ac:dyDescent="0.3">
      <c r="A186" s="13" t="s">
        <v>3338</v>
      </c>
      <c r="B186" s="55" t="str">
        <f>VLOOKUP($A186,Raw!$B$2:$DG$512,79,0)</f>
        <v>0</v>
      </c>
      <c r="C186" s="55" t="str">
        <f>VLOOKUP($A186,Raw!$B$2:$DG$512,80,0)</f>
        <v>0</v>
      </c>
      <c r="D186" s="55" t="str">
        <f>VLOOKUP($A186,Raw!$B$2:$DG$512,81,0)</f>
        <v>0</v>
      </c>
      <c r="E186" s="55" t="str">
        <f>VLOOKUP($A186,Raw!$B$2:$DG$512,82,0)</f>
        <v>0</v>
      </c>
      <c r="F186" s="55" t="str">
        <f>VLOOKUP($A186,Raw!$B$2:$DG$512,83,0)</f>
        <v>0</v>
      </c>
      <c r="G186" s="55" t="str">
        <f>VLOOKUP($A186,Raw!$B$2:$DG$512,84,0)</f>
        <v>0</v>
      </c>
      <c r="H186" s="55" t="str">
        <f>VLOOKUP($A186,Raw!$B$2:$DG$512,85,0)</f>
        <v>0</v>
      </c>
      <c r="I186" s="55" t="str">
        <f>VLOOKUP($A186,Raw!$B$2:$DG$512,86,0)</f>
        <v>0</v>
      </c>
      <c r="J186" s="55" t="str">
        <f>VLOOKUP($A186,Raw!$B$2:$DG$512,87,0)</f>
        <v>0</v>
      </c>
      <c r="K186" s="55" t="str">
        <f>VLOOKUP($A186,Raw!$B$2:$DG$512,88,0)</f>
        <v>0</v>
      </c>
      <c r="L186" s="55" t="str">
        <f>VLOOKUP($A186,Raw!$B$2:$DG$512,89,0)</f>
        <v>0</v>
      </c>
      <c r="M186" s="55" t="str">
        <f>VLOOKUP($A186,Raw!$B$2:$DG$512,90,0)</f>
        <v>0</v>
      </c>
    </row>
    <row r="187" spans="1:13" x14ac:dyDescent="0.3">
      <c r="A187" s="13" t="s">
        <v>3357</v>
      </c>
      <c r="B187" s="55" t="str">
        <f>VLOOKUP($A187,Raw!$B$2:$DG$512,79,0)</f>
        <v>0</v>
      </c>
      <c r="C187" s="55" t="str">
        <f>VLOOKUP($A187,Raw!$B$2:$DG$512,80,0)</f>
        <v>0</v>
      </c>
      <c r="D187" s="55" t="str">
        <f>VLOOKUP($A187,Raw!$B$2:$DG$512,81,0)</f>
        <v>0</v>
      </c>
      <c r="E187" s="55" t="str">
        <f>VLOOKUP($A187,Raw!$B$2:$DG$512,82,0)</f>
        <v>0</v>
      </c>
      <c r="F187" s="55" t="str">
        <f>VLOOKUP($A187,Raw!$B$2:$DG$512,83,0)</f>
        <v>0</v>
      </c>
      <c r="G187" s="55" t="str">
        <f>VLOOKUP($A187,Raw!$B$2:$DG$512,84,0)</f>
        <v>0</v>
      </c>
      <c r="H187" s="55" t="str">
        <f>VLOOKUP($A187,Raw!$B$2:$DG$512,85,0)</f>
        <v>0</v>
      </c>
      <c r="I187" s="55" t="str">
        <f>VLOOKUP($A187,Raw!$B$2:$DG$512,86,0)</f>
        <v>0</v>
      </c>
      <c r="J187" s="55" t="str">
        <f>VLOOKUP($A187,Raw!$B$2:$DG$512,87,0)</f>
        <v>0</v>
      </c>
      <c r="K187" s="55" t="str">
        <f>VLOOKUP($A187,Raw!$B$2:$DG$512,88,0)</f>
        <v>0</v>
      </c>
      <c r="L187" s="55" t="str">
        <f>VLOOKUP($A187,Raw!$B$2:$DG$512,89,0)</f>
        <v>0</v>
      </c>
      <c r="M187" s="55" t="str">
        <f>VLOOKUP($A187,Raw!$B$2:$DG$512,90,0)</f>
        <v>0</v>
      </c>
    </row>
    <row r="188" spans="1:13" x14ac:dyDescent="0.3">
      <c r="A188" s="13" t="s">
        <v>3370</v>
      </c>
      <c r="B188" s="55" t="str">
        <f>VLOOKUP($A188,Raw!$B$2:$DG$512,79,0)</f>
        <v>4.73</v>
      </c>
      <c r="C188" s="55" t="str">
        <f>VLOOKUP($A188,Raw!$B$2:$DG$512,80,0)</f>
        <v>0</v>
      </c>
      <c r="D188" s="55" t="str">
        <f>VLOOKUP($A188,Raw!$B$2:$DG$512,81,0)</f>
        <v>0</v>
      </c>
      <c r="E188" s="55" t="str">
        <f>VLOOKUP($A188,Raw!$B$2:$DG$512,82,0)</f>
        <v>0</v>
      </c>
      <c r="F188" s="55" t="str">
        <f>VLOOKUP($A188,Raw!$B$2:$DG$512,83,0)</f>
        <v>0</v>
      </c>
      <c r="G188" s="55" t="str">
        <f>VLOOKUP($A188,Raw!$B$2:$DG$512,84,0)</f>
        <v>0</v>
      </c>
      <c r="H188" s="55" t="str">
        <f>VLOOKUP($A188,Raw!$B$2:$DG$512,85,0)</f>
        <v>0</v>
      </c>
      <c r="I188" s="55" t="str">
        <f>VLOOKUP($A188,Raw!$B$2:$DG$512,86,0)</f>
        <v>0</v>
      </c>
      <c r="J188" s="55" t="str">
        <f>VLOOKUP($A188,Raw!$B$2:$DG$512,87,0)</f>
        <v>0</v>
      </c>
      <c r="K188" s="55" t="str">
        <f>VLOOKUP($A188,Raw!$B$2:$DG$512,88,0)</f>
        <v>1.42</v>
      </c>
      <c r="L188" s="55" t="str">
        <f>VLOOKUP($A188,Raw!$B$2:$DG$512,89,0)</f>
        <v>0.06</v>
      </c>
      <c r="M188" s="55" t="str">
        <f>VLOOKUP($A188,Raw!$B$2:$DG$512,90,0)</f>
        <v>6.21</v>
      </c>
    </row>
    <row r="189" spans="1:13" x14ac:dyDescent="0.3">
      <c r="A189" s="13" t="s">
        <v>3388</v>
      </c>
      <c r="B189" s="55" t="str">
        <f>VLOOKUP($A189,Raw!$B$2:$DG$512,79,0)</f>
        <v>0</v>
      </c>
      <c r="C189" s="55" t="str">
        <f>VLOOKUP($A189,Raw!$B$2:$DG$512,80,0)</f>
        <v>0</v>
      </c>
      <c r="D189" s="55" t="str">
        <f>VLOOKUP($A189,Raw!$B$2:$DG$512,81,0)</f>
        <v>0</v>
      </c>
      <c r="E189" s="55" t="str">
        <f>VLOOKUP($A189,Raw!$B$2:$DG$512,82,0)</f>
        <v>0</v>
      </c>
      <c r="F189" s="55" t="str">
        <f>VLOOKUP($A189,Raw!$B$2:$DG$512,83,0)</f>
        <v>0</v>
      </c>
      <c r="G189" s="55" t="str">
        <f>VLOOKUP($A189,Raw!$B$2:$DG$512,84,0)</f>
        <v>0</v>
      </c>
      <c r="H189" s="55" t="str">
        <f>VLOOKUP($A189,Raw!$B$2:$DG$512,85,0)</f>
        <v>0</v>
      </c>
      <c r="I189" s="55" t="str">
        <f>VLOOKUP($A189,Raw!$B$2:$DG$512,86,0)</f>
        <v>0</v>
      </c>
      <c r="J189" s="55" t="str">
        <f>VLOOKUP($A189,Raw!$B$2:$DG$512,87,0)</f>
        <v>0</v>
      </c>
      <c r="K189" s="55" t="str">
        <f>VLOOKUP($A189,Raw!$B$2:$DG$512,88,0)</f>
        <v>0</v>
      </c>
      <c r="L189" s="55" t="str">
        <f>VLOOKUP($A189,Raw!$B$2:$DG$512,89,0)</f>
        <v>0</v>
      </c>
      <c r="M189" s="55" t="str">
        <f>VLOOKUP($A189,Raw!$B$2:$DG$512,90,0)</f>
        <v>0</v>
      </c>
    </row>
    <row r="190" spans="1:13" x14ac:dyDescent="0.3">
      <c r="A190" s="13" t="s">
        <v>3403</v>
      </c>
      <c r="B190" s="55" t="str">
        <f>VLOOKUP($A190,Raw!$B$2:$DG$512,79,0)</f>
        <v>0</v>
      </c>
      <c r="C190" s="55" t="str">
        <f>VLOOKUP($A190,Raw!$B$2:$DG$512,80,0)</f>
        <v>0</v>
      </c>
      <c r="D190" s="55" t="str">
        <f>VLOOKUP($A190,Raw!$B$2:$DG$512,81,0)</f>
        <v>0</v>
      </c>
      <c r="E190" s="55" t="str">
        <f>VLOOKUP($A190,Raw!$B$2:$DG$512,82,0)</f>
        <v>0</v>
      </c>
      <c r="F190" s="55" t="str">
        <f>VLOOKUP($A190,Raw!$B$2:$DG$512,83,0)</f>
        <v>0</v>
      </c>
      <c r="G190" s="55" t="str">
        <f>VLOOKUP($A190,Raw!$B$2:$DG$512,84,0)</f>
        <v>0</v>
      </c>
      <c r="H190" s="55" t="str">
        <f>VLOOKUP($A190,Raw!$B$2:$DG$512,85,0)</f>
        <v>0</v>
      </c>
      <c r="I190" s="55" t="str">
        <f>VLOOKUP($A190,Raw!$B$2:$DG$512,86,0)</f>
        <v>0</v>
      </c>
      <c r="J190" s="55" t="str">
        <f>VLOOKUP($A190,Raw!$B$2:$DG$512,87,0)</f>
        <v>0</v>
      </c>
      <c r="K190" s="55" t="str">
        <f>VLOOKUP($A190,Raw!$B$2:$DG$512,88,0)</f>
        <v>0</v>
      </c>
      <c r="L190" s="55" t="str">
        <f>VLOOKUP($A190,Raw!$B$2:$DG$512,89,0)</f>
        <v>0</v>
      </c>
      <c r="M190" s="55" t="str">
        <f>VLOOKUP($A190,Raw!$B$2:$DG$512,90,0)</f>
        <v>0</v>
      </c>
    </row>
    <row r="191" spans="1:13" x14ac:dyDescent="0.3">
      <c r="A191" s="13" t="s">
        <v>3410</v>
      </c>
      <c r="B191" s="55" t="str">
        <f>VLOOKUP($A191,Raw!$B$2:$DG$512,79,0)</f>
        <v>0</v>
      </c>
      <c r="C191" s="55" t="str">
        <f>VLOOKUP($A191,Raw!$B$2:$DG$512,80,0)</f>
        <v>0</v>
      </c>
      <c r="D191" s="55" t="str">
        <f>VLOOKUP($A191,Raw!$B$2:$DG$512,81,0)</f>
        <v>0</v>
      </c>
      <c r="E191" s="55" t="str">
        <f>VLOOKUP($A191,Raw!$B$2:$DG$512,82,0)</f>
        <v>0</v>
      </c>
      <c r="F191" s="55" t="str">
        <f>VLOOKUP($A191,Raw!$B$2:$DG$512,83,0)</f>
        <v>0</v>
      </c>
      <c r="G191" s="55" t="str">
        <f>VLOOKUP($A191,Raw!$B$2:$DG$512,84,0)</f>
        <v>0</v>
      </c>
      <c r="H191" s="55" t="str">
        <f>VLOOKUP($A191,Raw!$B$2:$DG$512,85,0)</f>
        <v>0</v>
      </c>
      <c r="I191" s="55" t="str">
        <f>VLOOKUP($A191,Raw!$B$2:$DG$512,86,0)</f>
        <v>0</v>
      </c>
      <c r="J191" s="55" t="str">
        <f>VLOOKUP($A191,Raw!$B$2:$DG$512,87,0)</f>
        <v>0</v>
      </c>
      <c r="K191" s="55" t="str">
        <f>VLOOKUP($A191,Raw!$B$2:$DG$512,88,0)</f>
        <v>0</v>
      </c>
      <c r="L191" s="55" t="str">
        <f>VLOOKUP($A191,Raw!$B$2:$DG$512,89,0)</f>
        <v>0</v>
      </c>
      <c r="M191" s="55" t="str">
        <f>VLOOKUP($A191,Raw!$B$2:$DG$512,90,0)</f>
        <v>0</v>
      </c>
    </row>
    <row r="192" spans="1:13" x14ac:dyDescent="0.3">
      <c r="A192" s="13" t="s">
        <v>3432</v>
      </c>
      <c r="B192" s="55" t="str">
        <f>VLOOKUP($A192,Raw!$B$2:$DG$512,79,0)</f>
        <v>596.47</v>
      </c>
      <c r="C192" s="55" t="str">
        <f>VLOOKUP($A192,Raw!$B$2:$DG$512,80,0)</f>
        <v>0</v>
      </c>
      <c r="D192" s="55" t="str">
        <f>VLOOKUP($A192,Raw!$B$2:$DG$512,81,0)</f>
        <v>0</v>
      </c>
      <c r="E192" s="55" t="str">
        <f>VLOOKUP($A192,Raw!$B$2:$DG$512,82,0)</f>
        <v>0</v>
      </c>
      <c r="F192" s="55" t="str">
        <f>VLOOKUP($A192,Raw!$B$2:$DG$512,83,0)</f>
        <v>0</v>
      </c>
      <c r="G192" s="55" t="str">
        <f>VLOOKUP($A192,Raw!$B$2:$DG$512,84,0)</f>
        <v>0</v>
      </c>
      <c r="H192" s="55" t="str">
        <f>VLOOKUP($A192,Raw!$B$2:$DG$512,85,0)</f>
        <v>0</v>
      </c>
      <c r="I192" s="55" t="str">
        <f>VLOOKUP($A192,Raw!$B$2:$DG$512,86,0)</f>
        <v>0</v>
      </c>
      <c r="J192" s="55" t="str">
        <f>VLOOKUP($A192,Raw!$B$2:$DG$512,87,0)</f>
        <v>0</v>
      </c>
      <c r="K192" s="55" t="str">
        <f>VLOOKUP($A192,Raw!$B$2:$DG$512,88,0)</f>
        <v>10.77</v>
      </c>
      <c r="L192" s="55" t="str">
        <f>VLOOKUP($A192,Raw!$B$2:$DG$512,89,0)</f>
        <v>12.43</v>
      </c>
      <c r="M192" s="55" t="str">
        <f>VLOOKUP($A192,Raw!$B$2:$DG$512,90,0)</f>
        <v>619.67</v>
      </c>
    </row>
    <row r="193" spans="1:13" x14ac:dyDescent="0.3">
      <c r="A193" s="13" t="s">
        <v>3468</v>
      </c>
      <c r="B193" s="55" t="str">
        <f>VLOOKUP($A193,Raw!$B$2:$DG$512,79,0)</f>
        <v>0</v>
      </c>
      <c r="C193" s="55" t="str">
        <f>VLOOKUP($A193,Raw!$B$2:$DG$512,80,0)</f>
        <v>0</v>
      </c>
      <c r="D193" s="55" t="str">
        <f>VLOOKUP($A193,Raw!$B$2:$DG$512,81,0)</f>
        <v>0</v>
      </c>
      <c r="E193" s="55" t="str">
        <f>VLOOKUP($A193,Raw!$B$2:$DG$512,82,0)</f>
        <v>0</v>
      </c>
      <c r="F193" s="55" t="str">
        <f>VLOOKUP($A193,Raw!$B$2:$DG$512,83,0)</f>
        <v>0</v>
      </c>
      <c r="G193" s="55" t="str">
        <f>VLOOKUP($A193,Raw!$B$2:$DG$512,84,0)</f>
        <v>0</v>
      </c>
      <c r="H193" s="55" t="str">
        <f>VLOOKUP($A193,Raw!$B$2:$DG$512,85,0)</f>
        <v>0</v>
      </c>
      <c r="I193" s="55" t="str">
        <f>VLOOKUP($A193,Raw!$B$2:$DG$512,86,0)</f>
        <v>0</v>
      </c>
      <c r="J193" s="55" t="str">
        <f>VLOOKUP($A193,Raw!$B$2:$DG$512,87,0)</f>
        <v>0</v>
      </c>
      <c r="K193" s="55" t="str">
        <f>VLOOKUP($A193,Raw!$B$2:$DG$512,88,0)</f>
        <v>0</v>
      </c>
      <c r="L193" s="55" t="str">
        <f>VLOOKUP($A193,Raw!$B$2:$DG$512,89,0)</f>
        <v>0</v>
      </c>
      <c r="M193" s="55" t="str">
        <f>VLOOKUP($A193,Raw!$B$2:$DG$512,90,0)</f>
        <v>0</v>
      </c>
    </row>
    <row r="194" spans="1:13" x14ac:dyDescent="0.3">
      <c r="A194" s="13" t="s">
        <v>3473</v>
      </c>
      <c r="B194" s="55" t="str">
        <f>VLOOKUP($A194,Raw!$B$2:$DG$512,79,0)</f>
        <v>0</v>
      </c>
      <c r="C194" s="55" t="str">
        <f>VLOOKUP($A194,Raw!$B$2:$DG$512,80,0)</f>
        <v>0</v>
      </c>
      <c r="D194" s="55" t="str">
        <f>VLOOKUP($A194,Raw!$B$2:$DG$512,81,0)</f>
        <v>0</v>
      </c>
      <c r="E194" s="55" t="str">
        <f>VLOOKUP($A194,Raw!$B$2:$DG$512,82,0)</f>
        <v>0</v>
      </c>
      <c r="F194" s="55" t="str">
        <f>VLOOKUP($A194,Raw!$B$2:$DG$512,83,0)</f>
        <v>0</v>
      </c>
      <c r="G194" s="55" t="str">
        <f>VLOOKUP($A194,Raw!$B$2:$DG$512,84,0)</f>
        <v>0</v>
      </c>
      <c r="H194" s="55" t="str">
        <f>VLOOKUP($A194,Raw!$B$2:$DG$512,85,0)</f>
        <v>0</v>
      </c>
      <c r="I194" s="55" t="str">
        <f>VLOOKUP($A194,Raw!$B$2:$DG$512,86,0)</f>
        <v>0</v>
      </c>
      <c r="J194" s="55" t="str">
        <f>VLOOKUP($A194,Raw!$B$2:$DG$512,87,0)</f>
        <v>0</v>
      </c>
      <c r="K194" s="55" t="str">
        <f>VLOOKUP($A194,Raw!$B$2:$DG$512,88,0)</f>
        <v>0</v>
      </c>
      <c r="L194" s="55" t="str">
        <f>VLOOKUP($A194,Raw!$B$2:$DG$512,89,0)</f>
        <v>0</v>
      </c>
      <c r="M194" s="55" t="str">
        <f>VLOOKUP($A194,Raw!$B$2:$DG$512,90,0)</f>
        <v>0</v>
      </c>
    </row>
    <row r="195" spans="1:13" x14ac:dyDescent="0.3">
      <c r="A195" s="13" t="s">
        <v>3491</v>
      </c>
      <c r="B195" s="55" t="str">
        <f>VLOOKUP($A195,Raw!$B$2:$DG$512,79,0)</f>
        <v>722.06</v>
      </c>
      <c r="C195" s="55" t="str">
        <f>VLOOKUP($A195,Raw!$B$2:$DG$512,80,0)</f>
        <v>0.99</v>
      </c>
      <c r="D195" s="55" t="str">
        <f>VLOOKUP($A195,Raw!$B$2:$DG$512,81,0)</f>
        <v>67</v>
      </c>
      <c r="E195" s="55" t="str">
        <f>VLOOKUP($A195,Raw!$B$2:$DG$512,82,0)</f>
        <v>0.31</v>
      </c>
      <c r="F195" s="55" t="str">
        <f>VLOOKUP($A195,Raw!$B$2:$DG$512,83,0)</f>
        <v>41.25</v>
      </c>
      <c r="G195" s="55" t="str">
        <f>VLOOKUP($A195,Raw!$B$2:$DG$512,84,0)</f>
        <v>1.1</v>
      </c>
      <c r="H195" s="55" t="str">
        <f>VLOOKUP($A195,Raw!$B$2:$DG$512,85,0)</f>
        <v>0</v>
      </c>
      <c r="I195" s="55" t="str">
        <f>VLOOKUP($A195,Raw!$B$2:$DG$512,86,0)</f>
        <v>0</v>
      </c>
      <c r="J195" s="55" t="str">
        <f>VLOOKUP($A195,Raw!$B$2:$DG$512,87,0)</f>
        <v>0</v>
      </c>
      <c r="K195" s="55" t="str">
        <f>VLOOKUP($A195,Raw!$B$2:$DG$512,88,0)</f>
        <v>3182.69</v>
      </c>
      <c r="L195" s="55" t="str">
        <f>VLOOKUP($A195,Raw!$B$2:$DG$512,89,0)</f>
        <v>120.5</v>
      </c>
      <c r="M195" s="55" t="str">
        <f>VLOOKUP($A195,Raw!$B$2:$DG$512,90,0)</f>
        <v>4135.9</v>
      </c>
    </row>
    <row r="196" spans="1:13" x14ac:dyDescent="0.3">
      <c r="A196" s="13" t="s">
        <v>3532</v>
      </c>
      <c r="B196" s="55" t="str">
        <f>VLOOKUP($A196,Raw!$B$2:$DG$512,79,0)</f>
        <v>0</v>
      </c>
      <c r="C196" s="55" t="str">
        <f>VLOOKUP($A196,Raw!$B$2:$DG$512,80,0)</f>
        <v>0</v>
      </c>
      <c r="D196" s="55" t="str">
        <f>VLOOKUP($A196,Raw!$B$2:$DG$512,81,0)</f>
        <v>0</v>
      </c>
      <c r="E196" s="55" t="str">
        <f>VLOOKUP($A196,Raw!$B$2:$DG$512,82,0)</f>
        <v>0</v>
      </c>
      <c r="F196" s="55" t="str">
        <f>VLOOKUP($A196,Raw!$B$2:$DG$512,83,0)</f>
        <v>0</v>
      </c>
      <c r="G196" s="55" t="str">
        <f>VLOOKUP($A196,Raw!$B$2:$DG$512,84,0)</f>
        <v>0</v>
      </c>
      <c r="H196" s="55" t="str">
        <f>VLOOKUP($A196,Raw!$B$2:$DG$512,85,0)</f>
        <v>0</v>
      </c>
      <c r="I196" s="55" t="str">
        <f>VLOOKUP($A196,Raw!$B$2:$DG$512,86,0)</f>
        <v>0</v>
      </c>
      <c r="J196" s="55" t="str">
        <f>VLOOKUP($A196,Raw!$B$2:$DG$512,87,0)</f>
        <v>0</v>
      </c>
      <c r="K196" s="55" t="str">
        <f>VLOOKUP($A196,Raw!$B$2:$DG$512,88,0)</f>
        <v>0</v>
      </c>
      <c r="L196" s="55" t="str">
        <f>VLOOKUP($A196,Raw!$B$2:$DG$512,89,0)</f>
        <v>0</v>
      </c>
      <c r="M196" s="55" t="str">
        <f>VLOOKUP($A196,Raw!$B$2:$DG$512,90,0)</f>
        <v>0</v>
      </c>
    </row>
    <row r="197" spans="1:13" x14ac:dyDescent="0.3">
      <c r="A197" s="13" t="s">
        <v>3541</v>
      </c>
      <c r="B197" s="55" t="str">
        <f>VLOOKUP($A197,Raw!$B$2:$DG$512,79,0)</f>
        <v>0</v>
      </c>
      <c r="C197" s="55" t="str">
        <f>VLOOKUP($A197,Raw!$B$2:$DG$512,80,0)</f>
        <v>0</v>
      </c>
      <c r="D197" s="55" t="str">
        <f>VLOOKUP($A197,Raw!$B$2:$DG$512,81,0)</f>
        <v>0</v>
      </c>
      <c r="E197" s="55" t="str">
        <f>VLOOKUP($A197,Raw!$B$2:$DG$512,82,0)</f>
        <v>0</v>
      </c>
      <c r="F197" s="55" t="str">
        <f>VLOOKUP($A197,Raw!$B$2:$DG$512,83,0)</f>
        <v>0</v>
      </c>
      <c r="G197" s="55" t="str">
        <f>VLOOKUP($A197,Raw!$B$2:$DG$512,84,0)</f>
        <v>0</v>
      </c>
      <c r="H197" s="55" t="str">
        <f>VLOOKUP($A197,Raw!$B$2:$DG$512,85,0)</f>
        <v>0</v>
      </c>
      <c r="I197" s="55" t="str">
        <f>VLOOKUP($A197,Raw!$B$2:$DG$512,86,0)</f>
        <v>0</v>
      </c>
      <c r="J197" s="55" t="str">
        <f>VLOOKUP($A197,Raw!$B$2:$DG$512,87,0)</f>
        <v>0</v>
      </c>
      <c r="K197" s="55" t="str">
        <f>VLOOKUP($A197,Raw!$B$2:$DG$512,88,0)</f>
        <v>0</v>
      </c>
      <c r="L197" s="55" t="str">
        <f>VLOOKUP($A197,Raw!$B$2:$DG$512,89,0)</f>
        <v>0</v>
      </c>
      <c r="M197" s="55" t="str">
        <f>VLOOKUP($A197,Raw!$B$2:$DG$512,90,0)</f>
        <v>0</v>
      </c>
    </row>
    <row r="198" spans="1:13" x14ac:dyDescent="0.3">
      <c r="A198" s="13" t="s">
        <v>3553</v>
      </c>
      <c r="B198" s="55" t="str">
        <f>VLOOKUP($A198,Raw!$B$2:$DG$512,79,0)</f>
        <v>0</v>
      </c>
      <c r="C198" s="55" t="str">
        <f>VLOOKUP($A198,Raw!$B$2:$DG$512,80,0)</f>
        <v>0</v>
      </c>
      <c r="D198" s="55" t="str">
        <f>VLOOKUP($A198,Raw!$B$2:$DG$512,81,0)</f>
        <v>0</v>
      </c>
      <c r="E198" s="55" t="str">
        <f>VLOOKUP($A198,Raw!$B$2:$DG$512,82,0)</f>
        <v>0</v>
      </c>
      <c r="F198" s="55" t="str">
        <f>VLOOKUP($A198,Raw!$B$2:$DG$512,83,0)</f>
        <v>0</v>
      </c>
      <c r="G198" s="55" t="str">
        <f>VLOOKUP($A198,Raw!$B$2:$DG$512,84,0)</f>
        <v>0</v>
      </c>
      <c r="H198" s="55" t="str">
        <f>VLOOKUP($A198,Raw!$B$2:$DG$512,85,0)</f>
        <v>0</v>
      </c>
      <c r="I198" s="55" t="str">
        <f>VLOOKUP($A198,Raw!$B$2:$DG$512,86,0)</f>
        <v>0</v>
      </c>
      <c r="J198" s="55" t="str">
        <f>VLOOKUP($A198,Raw!$B$2:$DG$512,87,0)</f>
        <v>0</v>
      </c>
      <c r="K198" s="55" t="str">
        <f>VLOOKUP($A198,Raw!$B$2:$DG$512,88,0)</f>
        <v>0</v>
      </c>
      <c r="L198" s="55" t="str">
        <f>VLOOKUP($A198,Raw!$B$2:$DG$512,89,0)</f>
        <v>0</v>
      </c>
      <c r="M198" s="55" t="str">
        <f>VLOOKUP($A198,Raw!$B$2:$DG$512,90,0)</f>
        <v>0</v>
      </c>
    </row>
    <row r="199" spans="1:13" x14ac:dyDescent="0.3">
      <c r="A199" s="13" t="s">
        <v>3572</v>
      </c>
      <c r="B199" s="55" t="str">
        <f>VLOOKUP($A199,Raw!$B$2:$DG$512,79,0)</f>
        <v>0</v>
      </c>
      <c r="C199" s="55" t="str">
        <f>VLOOKUP($A199,Raw!$B$2:$DG$512,80,0)</f>
        <v>0</v>
      </c>
      <c r="D199" s="55" t="str">
        <f>VLOOKUP($A199,Raw!$B$2:$DG$512,81,0)</f>
        <v>0</v>
      </c>
      <c r="E199" s="55" t="str">
        <f>VLOOKUP($A199,Raw!$B$2:$DG$512,82,0)</f>
        <v>0</v>
      </c>
      <c r="F199" s="55" t="str">
        <f>VLOOKUP($A199,Raw!$B$2:$DG$512,83,0)</f>
        <v>0</v>
      </c>
      <c r="G199" s="55" t="str">
        <f>VLOOKUP($A199,Raw!$B$2:$DG$512,84,0)</f>
        <v>0</v>
      </c>
      <c r="H199" s="55" t="str">
        <f>VLOOKUP($A199,Raw!$B$2:$DG$512,85,0)</f>
        <v>0</v>
      </c>
      <c r="I199" s="55" t="str">
        <f>VLOOKUP($A199,Raw!$B$2:$DG$512,86,0)</f>
        <v>0</v>
      </c>
      <c r="J199" s="55" t="str">
        <f>VLOOKUP($A199,Raw!$B$2:$DG$512,87,0)</f>
        <v>0</v>
      </c>
      <c r="K199" s="55" t="str">
        <f>VLOOKUP($A199,Raw!$B$2:$DG$512,88,0)</f>
        <v>0</v>
      </c>
      <c r="L199" s="55" t="str">
        <f>VLOOKUP($A199,Raw!$B$2:$DG$512,89,0)</f>
        <v>0</v>
      </c>
      <c r="M199" s="55" t="str">
        <f>VLOOKUP($A199,Raw!$B$2:$DG$512,90,0)</f>
        <v>0</v>
      </c>
    </row>
    <row r="200" spans="1:13" x14ac:dyDescent="0.3">
      <c r="A200" s="13" t="s">
        <v>3585</v>
      </c>
      <c r="B200" s="55" t="str">
        <f>VLOOKUP($A200,Raw!$B$2:$DG$512,79,0)</f>
        <v>0</v>
      </c>
      <c r="C200" s="55" t="str">
        <f>VLOOKUP($A200,Raw!$B$2:$DG$512,80,0)</f>
        <v>0</v>
      </c>
      <c r="D200" s="55" t="str">
        <f>VLOOKUP($A200,Raw!$B$2:$DG$512,81,0)</f>
        <v>0</v>
      </c>
      <c r="E200" s="55" t="str">
        <f>VLOOKUP($A200,Raw!$B$2:$DG$512,82,0)</f>
        <v>0</v>
      </c>
      <c r="F200" s="55" t="str">
        <f>VLOOKUP($A200,Raw!$B$2:$DG$512,83,0)</f>
        <v>0</v>
      </c>
      <c r="G200" s="55" t="str">
        <f>VLOOKUP($A200,Raw!$B$2:$DG$512,84,0)</f>
        <v>0</v>
      </c>
      <c r="H200" s="55" t="str">
        <f>VLOOKUP($A200,Raw!$B$2:$DG$512,85,0)</f>
        <v>0</v>
      </c>
      <c r="I200" s="55" t="str">
        <f>VLOOKUP($A200,Raw!$B$2:$DG$512,86,0)</f>
        <v>0</v>
      </c>
      <c r="J200" s="55" t="str">
        <f>VLOOKUP($A200,Raw!$B$2:$DG$512,87,0)</f>
        <v>0</v>
      </c>
      <c r="K200" s="55" t="str">
        <f>VLOOKUP($A200,Raw!$B$2:$DG$512,88,0)</f>
        <v>0</v>
      </c>
      <c r="L200" s="55" t="str">
        <f>VLOOKUP($A200,Raw!$B$2:$DG$512,89,0)</f>
        <v>0</v>
      </c>
      <c r="M200" s="55" t="str">
        <f>VLOOKUP($A200,Raw!$B$2:$DG$512,90,0)</f>
        <v>0</v>
      </c>
    </row>
    <row r="201" spans="1:13" x14ac:dyDescent="0.3">
      <c r="A201" s="13" t="s">
        <v>3602</v>
      </c>
      <c r="B201" s="55" t="str">
        <f>VLOOKUP($A201,Raw!$B$2:$DG$512,79,0)</f>
        <v>0</v>
      </c>
      <c r="C201" s="55" t="str">
        <f>VLOOKUP($A201,Raw!$B$2:$DG$512,80,0)</f>
        <v>0</v>
      </c>
      <c r="D201" s="55" t="str">
        <f>VLOOKUP($A201,Raw!$B$2:$DG$512,81,0)</f>
        <v>0</v>
      </c>
      <c r="E201" s="55" t="str">
        <f>VLOOKUP($A201,Raw!$B$2:$DG$512,82,0)</f>
        <v>0</v>
      </c>
      <c r="F201" s="55" t="str">
        <f>VLOOKUP($A201,Raw!$B$2:$DG$512,83,0)</f>
        <v>0</v>
      </c>
      <c r="G201" s="55" t="str">
        <f>VLOOKUP($A201,Raw!$B$2:$DG$512,84,0)</f>
        <v>0</v>
      </c>
      <c r="H201" s="55" t="str">
        <f>VLOOKUP($A201,Raw!$B$2:$DG$512,85,0)</f>
        <v>0</v>
      </c>
      <c r="I201" s="55" t="str">
        <f>VLOOKUP($A201,Raw!$B$2:$DG$512,86,0)</f>
        <v>0</v>
      </c>
      <c r="J201" s="55" t="str">
        <f>VLOOKUP($A201,Raw!$B$2:$DG$512,87,0)</f>
        <v>0</v>
      </c>
      <c r="K201" s="55" t="str">
        <f>VLOOKUP($A201,Raw!$B$2:$DG$512,88,0)</f>
        <v>0</v>
      </c>
      <c r="L201" s="55" t="str">
        <f>VLOOKUP($A201,Raw!$B$2:$DG$512,89,0)</f>
        <v>0</v>
      </c>
      <c r="M201" s="55" t="str">
        <f>VLOOKUP($A201,Raw!$B$2:$DG$512,90,0)</f>
        <v>0</v>
      </c>
    </row>
    <row r="202" spans="1:13" x14ac:dyDescent="0.3">
      <c r="A202" s="13" t="s">
        <v>3616</v>
      </c>
      <c r="B202" s="55" t="str">
        <f>VLOOKUP($A202,Raw!$B$2:$DG$512,79,0)</f>
        <v>279</v>
      </c>
      <c r="C202" s="55" t="str">
        <f>VLOOKUP($A202,Raw!$B$2:$DG$512,80,0)</f>
        <v>0.02</v>
      </c>
      <c r="D202" s="55" t="str">
        <f>VLOOKUP($A202,Raw!$B$2:$DG$512,81,0)</f>
        <v>10.99</v>
      </c>
      <c r="E202" s="55" t="str">
        <f>VLOOKUP($A202,Raw!$B$2:$DG$512,82,0)</f>
        <v>0</v>
      </c>
      <c r="F202" s="55" t="str">
        <f>VLOOKUP($A202,Raw!$B$2:$DG$512,83,0)</f>
        <v>0</v>
      </c>
      <c r="G202" s="55" t="str">
        <f>VLOOKUP($A202,Raw!$B$2:$DG$512,84,0)</f>
        <v>0</v>
      </c>
      <c r="H202" s="55" t="str">
        <f>VLOOKUP($A202,Raw!$B$2:$DG$512,85,0)</f>
        <v>0</v>
      </c>
      <c r="I202" s="55" t="str">
        <f>VLOOKUP($A202,Raw!$B$2:$DG$512,86,0)</f>
        <v>0</v>
      </c>
      <c r="J202" s="55" t="str">
        <f>VLOOKUP($A202,Raw!$B$2:$DG$512,87,0)</f>
        <v>0</v>
      </c>
      <c r="K202" s="55" t="str">
        <f>VLOOKUP($A202,Raw!$B$2:$DG$512,88,0)</f>
        <v>194.97</v>
      </c>
      <c r="L202" s="55" t="str">
        <f>VLOOKUP($A202,Raw!$B$2:$DG$512,89,0)</f>
        <v>13.42</v>
      </c>
      <c r="M202" s="55" t="str">
        <f>VLOOKUP($A202,Raw!$B$2:$DG$512,90,0)</f>
        <v>498.4</v>
      </c>
    </row>
    <row r="203" spans="1:13" x14ac:dyDescent="0.3">
      <c r="A203" s="13" t="s">
        <v>3646</v>
      </c>
      <c r="B203" s="55" t="str">
        <f>VLOOKUP($A203,Raw!$B$2:$DG$512,79,0)</f>
        <v>0</v>
      </c>
      <c r="C203" s="55" t="str">
        <f>VLOOKUP($A203,Raw!$B$2:$DG$512,80,0)</f>
        <v>0</v>
      </c>
      <c r="D203" s="55" t="str">
        <f>VLOOKUP($A203,Raw!$B$2:$DG$512,81,0)</f>
        <v>0</v>
      </c>
      <c r="E203" s="55" t="str">
        <f>VLOOKUP($A203,Raw!$B$2:$DG$512,82,0)</f>
        <v>0</v>
      </c>
      <c r="F203" s="55" t="str">
        <f>VLOOKUP($A203,Raw!$B$2:$DG$512,83,0)</f>
        <v>0</v>
      </c>
      <c r="G203" s="55" t="str">
        <f>VLOOKUP($A203,Raw!$B$2:$DG$512,84,0)</f>
        <v>0</v>
      </c>
      <c r="H203" s="55" t="str">
        <f>VLOOKUP($A203,Raw!$B$2:$DG$512,85,0)</f>
        <v>0</v>
      </c>
      <c r="I203" s="55" t="str">
        <f>VLOOKUP($A203,Raw!$B$2:$DG$512,86,0)</f>
        <v>0</v>
      </c>
      <c r="J203" s="55" t="str">
        <f>VLOOKUP($A203,Raw!$B$2:$DG$512,87,0)</f>
        <v>0</v>
      </c>
      <c r="K203" s="55" t="str">
        <f>VLOOKUP($A203,Raw!$B$2:$DG$512,88,0)</f>
        <v>0</v>
      </c>
      <c r="L203" s="55" t="str">
        <f>VLOOKUP($A203,Raw!$B$2:$DG$512,89,0)</f>
        <v>0</v>
      </c>
      <c r="M203" s="55" t="str">
        <f>VLOOKUP($A203,Raw!$B$2:$DG$512,90,0)</f>
        <v>0</v>
      </c>
    </row>
    <row r="204" spans="1:13" x14ac:dyDescent="0.3">
      <c r="A204" s="13" t="s">
        <v>3652</v>
      </c>
      <c r="B204" s="55" t="str">
        <f>VLOOKUP($A204,Raw!$B$2:$DG$512,79,0)</f>
        <v>2006.33</v>
      </c>
      <c r="C204" s="55" t="str">
        <f>VLOOKUP($A204,Raw!$B$2:$DG$512,80,0)</f>
        <v>0</v>
      </c>
      <c r="D204" s="55" t="str">
        <f>VLOOKUP($A204,Raw!$B$2:$DG$512,81,0)</f>
        <v>1.19</v>
      </c>
      <c r="E204" s="55" t="str">
        <f>VLOOKUP($A204,Raw!$B$2:$DG$512,82,0)</f>
        <v>0</v>
      </c>
      <c r="F204" s="55" t="str">
        <f>VLOOKUP($A204,Raw!$B$2:$DG$512,83,0)</f>
        <v>0</v>
      </c>
      <c r="G204" s="55" t="str">
        <f>VLOOKUP($A204,Raw!$B$2:$DG$512,84,0)</f>
        <v>0</v>
      </c>
      <c r="H204" s="55" t="str">
        <f>VLOOKUP($A204,Raw!$B$2:$DG$512,85,0)</f>
        <v>0</v>
      </c>
      <c r="I204" s="55" t="str">
        <f>VLOOKUP($A204,Raw!$B$2:$DG$512,86,0)</f>
        <v>0</v>
      </c>
      <c r="J204" s="55" t="str">
        <f>VLOOKUP($A204,Raw!$B$2:$DG$512,87,0)</f>
        <v>0</v>
      </c>
      <c r="K204" s="55" t="str">
        <f>VLOOKUP($A204,Raw!$B$2:$DG$512,88,0)</f>
        <v>52.38</v>
      </c>
      <c r="L204" s="55" t="str">
        <f>VLOOKUP($A204,Raw!$B$2:$DG$512,89,0)</f>
        <v>42.87</v>
      </c>
      <c r="M204" s="55" t="str">
        <f>VLOOKUP($A204,Raw!$B$2:$DG$512,90,0)</f>
        <v>2102.77</v>
      </c>
    </row>
    <row r="205" spans="1:13" x14ac:dyDescent="0.3">
      <c r="A205" s="13" t="s">
        <v>3689</v>
      </c>
      <c r="B205" s="55" t="str">
        <f>VLOOKUP($A205,Raw!$B$2:$DG$512,79,0)</f>
        <v>0</v>
      </c>
      <c r="C205" s="55" t="str">
        <f>VLOOKUP($A205,Raw!$B$2:$DG$512,80,0)</f>
        <v>0</v>
      </c>
      <c r="D205" s="55" t="str">
        <f>VLOOKUP($A205,Raw!$B$2:$DG$512,81,0)</f>
        <v>0</v>
      </c>
      <c r="E205" s="55" t="str">
        <f>VLOOKUP($A205,Raw!$B$2:$DG$512,82,0)</f>
        <v>0</v>
      </c>
      <c r="F205" s="55" t="str">
        <f>VLOOKUP($A205,Raw!$B$2:$DG$512,83,0)</f>
        <v>0</v>
      </c>
      <c r="G205" s="55" t="str">
        <f>VLOOKUP($A205,Raw!$B$2:$DG$512,84,0)</f>
        <v>0</v>
      </c>
      <c r="H205" s="55" t="str">
        <f>VLOOKUP($A205,Raw!$B$2:$DG$512,85,0)</f>
        <v>0</v>
      </c>
      <c r="I205" s="55" t="str">
        <f>VLOOKUP($A205,Raw!$B$2:$DG$512,86,0)</f>
        <v>0</v>
      </c>
      <c r="J205" s="55" t="str">
        <f>VLOOKUP($A205,Raw!$B$2:$DG$512,87,0)</f>
        <v>0</v>
      </c>
      <c r="K205" s="55" t="str">
        <f>VLOOKUP($A205,Raw!$B$2:$DG$512,88,0)</f>
        <v>0</v>
      </c>
      <c r="L205" s="55" t="str">
        <f>VLOOKUP($A205,Raw!$B$2:$DG$512,89,0)</f>
        <v>0</v>
      </c>
      <c r="M205" s="55" t="str">
        <f>VLOOKUP($A205,Raw!$B$2:$DG$512,90,0)</f>
        <v>0</v>
      </c>
    </row>
    <row r="206" spans="1:13" x14ac:dyDescent="0.3">
      <c r="A206" s="13" t="s">
        <v>3696</v>
      </c>
      <c r="B206" s="55" t="str">
        <f>VLOOKUP($A206,Raw!$B$2:$DG$512,79,0)</f>
        <v>0</v>
      </c>
      <c r="C206" s="55" t="str">
        <f>VLOOKUP($A206,Raw!$B$2:$DG$512,80,0)</f>
        <v>0</v>
      </c>
      <c r="D206" s="55" t="str">
        <f>VLOOKUP($A206,Raw!$B$2:$DG$512,81,0)</f>
        <v>0</v>
      </c>
      <c r="E206" s="55" t="str">
        <f>VLOOKUP($A206,Raw!$B$2:$DG$512,82,0)</f>
        <v>0</v>
      </c>
      <c r="F206" s="55" t="str">
        <f>VLOOKUP($A206,Raw!$B$2:$DG$512,83,0)</f>
        <v>0</v>
      </c>
      <c r="G206" s="55" t="str">
        <f>VLOOKUP($A206,Raw!$B$2:$DG$512,84,0)</f>
        <v>0</v>
      </c>
      <c r="H206" s="55" t="str">
        <f>VLOOKUP($A206,Raw!$B$2:$DG$512,85,0)</f>
        <v>0</v>
      </c>
      <c r="I206" s="55" t="str">
        <f>VLOOKUP($A206,Raw!$B$2:$DG$512,86,0)</f>
        <v>0</v>
      </c>
      <c r="J206" s="55" t="str">
        <f>VLOOKUP($A206,Raw!$B$2:$DG$512,87,0)</f>
        <v>0</v>
      </c>
      <c r="K206" s="55" t="str">
        <f>VLOOKUP($A206,Raw!$B$2:$DG$512,88,0)</f>
        <v>0</v>
      </c>
      <c r="L206" s="55" t="str">
        <f>VLOOKUP($A206,Raw!$B$2:$DG$512,89,0)</f>
        <v>0</v>
      </c>
      <c r="M206" s="55" t="str">
        <f>VLOOKUP($A206,Raw!$B$2:$DG$512,90,0)</f>
        <v>0</v>
      </c>
    </row>
    <row r="207" spans="1:13" x14ac:dyDescent="0.3">
      <c r="A207" s="13" t="s">
        <v>3713</v>
      </c>
      <c r="B207" s="55" t="str">
        <f>VLOOKUP($A207,Raw!$B$2:$DG$512,79,0)</f>
        <v>0</v>
      </c>
      <c r="C207" s="55" t="str">
        <f>VLOOKUP($A207,Raw!$B$2:$DG$512,80,0)</f>
        <v>0</v>
      </c>
      <c r="D207" s="55" t="str">
        <f>VLOOKUP($A207,Raw!$B$2:$DG$512,81,0)</f>
        <v>0</v>
      </c>
      <c r="E207" s="55" t="str">
        <f>VLOOKUP($A207,Raw!$B$2:$DG$512,82,0)</f>
        <v>0</v>
      </c>
      <c r="F207" s="55" t="str">
        <f>VLOOKUP($A207,Raw!$B$2:$DG$512,83,0)</f>
        <v>0</v>
      </c>
      <c r="G207" s="55" t="str">
        <f>VLOOKUP($A207,Raw!$B$2:$DG$512,84,0)</f>
        <v>0</v>
      </c>
      <c r="H207" s="55" t="str">
        <f>VLOOKUP($A207,Raw!$B$2:$DG$512,85,0)</f>
        <v>0</v>
      </c>
      <c r="I207" s="55" t="str">
        <f>VLOOKUP($A207,Raw!$B$2:$DG$512,86,0)</f>
        <v>0</v>
      </c>
      <c r="J207" s="55" t="str">
        <f>VLOOKUP($A207,Raw!$B$2:$DG$512,87,0)</f>
        <v>0</v>
      </c>
      <c r="K207" s="55" t="str">
        <f>VLOOKUP($A207,Raw!$B$2:$DG$512,88,0)</f>
        <v>0</v>
      </c>
      <c r="L207" s="55" t="str">
        <f>VLOOKUP($A207,Raw!$B$2:$DG$512,89,0)</f>
        <v>0</v>
      </c>
      <c r="M207" s="55" t="str">
        <f>VLOOKUP($A207,Raw!$B$2:$DG$512,90,0)</f>
        <v>0</v>
      </c>
    </row>
    <row r="208" spans="1:13" x14ac:dyDescent="0.3">
      <c r="A208" s="13" t="s">
        <v>3727</v>
      </c>
      <c r="B208" s="55" t="str">
        <f>VLOOKUP($A208,Raw!$B$2:$DG$512,79,0)</f>
        <v>0</v>
      </c>
      <c r="C208" s="55" t="str">
        <f>VLOOKUP($A208,Raw!$B$2:$DG$512,80,0)</f>
        <v>0</v>
      </c>
      <c r="D208" s="55" t="str">
        <f>VLOOKUP($A208,Raw!$B$2:$DG$512,81,0)</f>
        <v>0</v>
      </c>
      <c r="E208" s="55" t="str">
        <f>VLOOKUP($A208,Raw!$B$2:$DG$512,82,0)</f>
        <v>0</v>
      </c>
      <c r="F208" s="55" t="str">
        <f>VLOOKUP($A208,Raw!$B$2:$DG$512,83,0)</f>
        <v>0</v>
      </c>
      <c r="G208" s="55" t="str">
        <f>VLOOKUP($A208,Raw!$B$2:$DG$512,84,0)</f>
        <v>0</v>
      </c>
      <c r="H208" s="55" t="str">
        <f>VLOOKUP($A208,Raw!$B$2:$DG$512,85,0)</f>
        <v>0</v>
      </c>
      <c r="I208" s="55" t="str">
        <f>VLOOKUP($A208,Raw!$B$2:$DG$512,86,0)</f>
        <v>0</v>
      </c>
      <c r="J208" s="55" t="str">
        <f>VLOOKUP($A208,Raw!$B$2:$DG$512,87,0)</f>
        <v>0</v>
      </c>
      <c r="K208" s="55" t="str">
        <f>VLOOKUP($A208,Raw!$B$2:$DG$512,88,0)</f>
        <v>0</v>
      </c>
      <c r="L208" s="55" t="str">
        <f>VLOOKUP($A208,Raw!$B$2:$DG$512,89,0)</f>
        <v>0</v>
      </c>
      <c r="M208" s="55" t="str">
        <f>VLOOKUP($A208,Raw!$B$2:$DG$512,90,0)</f>
        <v>0</v>
      </c>
    </row>
    <row r="209" spans="1:13" x14ac:dyDescent="0.3">
      <c r="A209" s="13" t="s">
        <v>3738</v>
      </c>
      <c r="B209" s="55" t="str">
        <f>VLOOKUP($A209,Raw!$B$2:$DG$512,79,0)</f>
        <v>0</v>
      </c>
      <c r="C209" s="55" t="str">
        <f>VLOOKUP($A209,Raw!$B$2:$DG$512,80,0)</f>
        <v>0</v>
      </c>
      <c r="D209" s="55" t="str">
        <f>VLOOKUP($A209,Raw!$B$2:$DG$512,81,0)</f>
        <v>0</v>
      </c>
      <c r="E209" s="55" t="str">
        <f>VLOOKUP($A209,Raw!$B$2:$DG$512,82,0)</f>
        <v>0</v>
      </c>
      <c r="F209" s="55" t="str">
        <f>VLOOKUP($A209,Raw!$B$2:$DG$512,83,0)</f>
        <v>0</v>
      </c>
      <c r="G209" s="55" t="str">
        <f>VLOOKUP($A209,Raw!$B$2:$DG$512,84,0)</f>
        <v>0</v>
      </c>
      <c r="H209" s="55" t="str">
        <f>VLOOKUP($A209,Raw!$B$2:$DG$512,85,0)</f>
        <v>0</v>
      </c>
      <c r="I209" s="55" t="str">
        <f>VLOOKUP($A209,Raw!$B$2:$DG$512,86,0)</f>
        <v>0</v>
      </c>
      <c r="J209" s="55" t="str">
        <f>VLOOKUP($A209,Raw!$B$2:$DG$512,87,0)</f>
        <v>0</v>
      </c>
      <c r="K209" s="55" t="str">
        <f>VLOOKUP($A209,Raw!$B$2:$DG$512,88,0)</f>
        <v>0</v>
      </c>
      <c r="L209" s="55" t="str">
        <f>VLOOKUP($A209,Raw!$B$2:$DG$512,89,0)</f>
        <v>0</v>
      </c>
      <c r="M209" s="55" t="str">
        <f>VLOOKUP($A209,Raw!$B$2:$DG$512,90,0)</f>
        <v>0</v>
      </c>
    </row>
    <row r="210" spans="1:13" x14ac:dyDescent="0.3">
      <c r="A210" s="13" t="s">
        <v>3752</v>
      </c>
      <c r="B210" s="55" t="str">
        <f>VLOOKUP($A210,Raw!$B$2:$DG$512,79,0)</f>
        <v>0</v>
      </c>
      <c r="C210" s="55" t="str">
        <f>VLOOKUP($A210,Raw!$B$2:$DG$512,80,0)</f>
        <v>0</v>
      </c>
      <c r="D210" s="55" t="str">
        <f>VLOOKUP($A210,Raw!$B$2:$DG$512,81,0)</f>
        <v>0</v>
      </c>
      <c r="E210" s="55" t="str">
        <f>VLOOKUP($A210,Raw!$B$2:$DG$512,82,0)</f>
        <v>0</v>
      </c>
      <c r="F210" s="55" t="str">
        <f>VLOOKUP($A210,Raw!$B$2:$DG$512,83,0)</f>
        <v>0</v>
      </c>
      <c r="G210" s="55" t="str">
        <f>VLOOKUP($A210,Raw!$B$2:$DG$512,84,0)</f>
        <v>0</v>
      </c>
      <c r="H210" s="55" t="str">
        <f>VLOOKUP($A210,Raw!$B$2:$DG$512,85,0)</f>
        <v>0</v>
      </c>
      <c r="I210" s="55" t="str">
        <f>VLOOKUP($A210,Raw!$B$2:$DG$512,86,0)</f>
        <v>0</v>
      </c>
      <c r="J210" s="55" t="str">
        <f>VLOOKUP($A210,Raw!$B$2:$DG$512,87,0)</f>
        <v>0</v>
      </c>
      <c r="K210" s="55" t="str">
        <f>VLOOKUP($A210,Raw!$B$2:$DG$512,88,0)</f>
        <v>0</v>
      </c>
      <c r="L210" s="55" t="str">
        <f>VLOOKUP($A210,Raw!$B$2:$DG$512,89,0)</f>
        <v>0</v>
      </c>
      <c r="M210" s="55" t="str">
        <f>VLOOKUP($A210,Raw!$B$2:$DG$512,90,0)</f>
        <v>0</v>
      </c>
    </row>
    <row r="211" spans="1:13" x14ac:dyDescent="0.3">
      <c r="A211" s="13" t="s">
        <v>3768</v>
      </c>
      <c r="B211" s="55" t="str">
        <f>VLOOKUP($A211,Raw!$B$2:$DG$512,79,0)</f>
        <v>0</v>
      </c>
      <c r="C211" s="55" t="str">
        <f>VLOOKUP($A211,Raw!$B$2:$DG$512,80,0)</f>
        <v>0</v>
      </c>
      <c r="D211" s="55" t="str">
        <f>VLOOKUP($A211,Raw!$B$2:$DG$512,81,0)</f>
        <v>0</v>
      </c>
      <c r="E211" s="55" t="str">
        <f>VLOOKUP($A211,Raw!$B$2:$DG$512,82,0)</f>
        <v>0</v>
      </c>
      <c r="F211" s="55" t="str">
        <f>VLOOKUP($A211,Raw!$B$2:$DG$512,83,0)</f>
        <v>0</v>
      </c>
      <c r="G211" s="55" t="str">
        <f>VLOOKUP($A211,Raw!$B$2:$DG$512,84,0)</f>
        <v>0</v>
      </c>
      <c r="H211" s="55" t="str">
        <f>VLOOKUP($A211,Raw!$B$2:$DG$512,85,0)</f>
        <v>0</v>
      </c>
      <c r="I211" s="55" t="str">
        <f>VLOOKUP($A211,Raw!$B$2:$DG$512,86,0)</f>
        <v>0</v>
      </c>
      <c r="J211" s="55" t="str">
        <f>VLOOKUP($A211,Raw!$B$2:$DG$512,87,0)</f>
        <v>0</v>
      </c>
      <c r="K211" s="55" t="str">
        <f>VLOOKUP($A211,Raw!$B$2:$DG$512,88,0)</f>
        <v>0</v>
      </c>
      <c r="L211" s="55" t="str">
        <f>VLOOKUP($A211,Raw!$B$2:$DG$512,89,0)</f>
        <v>0</v>
      </c>
      <c r="M211" s="55" t="str">
        <f>VLOOKUP($A211,Raw!$B$2:$DG$512,90,0)</f>
        <v>0</v>
      </c>
    </row>
    <row r="212" spans="1:13" x14ac:dyDescent="0.3">
      <c r="A212" s="13" t="s">
        <v>3783</v>
      </c>
      <c r="B212" s="55" t="str">
        <f>VLOOKUP($A212,Raw!$B$2:$DG$512,79,0)</f>
        <v>0</v>
      </c>
      <c r="C212" s="55" t="str">
        <f>VLOOKUP($A212,Raw!$B$2:$DG$512,80,0)</f>
        <v>0</v>
      </c>
      <c r="D212" s="55" t="str">
        <f>VLOOKUP($A212,Raw!$B$2:$DG$512,81,0)</f>
        <v>0</v>
      </c>
      <c r="E212" s="55" t="str">
        <f>VLOOKUP($A212,Raw!$B$2:$DG$512,82,0)</f>
        <v>0</v>
      </c>
      <c r="F212" s="55" t="str">
        <f>VLOOKUP($A212,Raw!$B$2:$DG$512,83,0)</f>
        <v>0</v>
      </c>
      <c r="G212" s="55" t="str">
        <f>VLOOKUP($A212,Raw!$B$2:$DG$512,84,0)</f>
        <v>0</v>
      </c>
      <c r="H212" s="55" t="str">
        <f>VLOOKUP($A212,Raw!$B$2:$DG$512,85,0)</f>
        <v>0</v>
      </c>
      <c r="I212" s="55" t="str">
        <f>VLOOKUP($A212,Raw!$B$2:$DG$512,86,0)</f>
        <v>0</v>
      </c>
      <c r="J212" s="55" t="str">
        <f>VLOOKUP($A212,Raw!$B$2:$DG$512,87,0)</f>
        <v>0</v>
      </c>
      <c r="K212" s="55" t="str">
        <f>VLOOKUP($A212,Raw!$B$2:$DG$512,88,0)</f>
        <v>0</v>
      </c>
      <c r="L212" s="55" t="str">
        <f>VLOOKUP($A212,Raw!$B$2:$DG$512,89,0)</f>
        <v>0</v>
      </c>
      <c r="M212" s="55" t="str">
        <f>VLOOKUP($A212,Raw!$B$2:$DG$512,90,0)</f>
        <v>0</v>
      </c>
    </row>
    <row r="213" spans="1:13" x14ac:dyDescent="0.3">
      <c r="A213" s="13" t="s">
        <v>3798</v>
      </c>
      <c r="B213" s="55" t="str">
        <f>VLOOKUP($A213,Raw!$B$2:$DG$512,79,0)</f>
        <v>0</v>
      </c>
      <c r="C213" s="55" t="str">
        <f>VLOOKUP($A213,Raw!$B$2:$DG$512,80,0)</f>
        <v>0</v>
      </c>
      <c r="D213" s="55" t="str">
        <f>VLOOKUP($A213,Raw!$B$2:$DG$512,81,0)</f>
        <v>0</v>
      </c>
      <c r="E213" s="55" t="str">
        <f>VLOOKUP($A213,Raw!$B$2:$DG$512,82,0)</f>
        <v>0</v>
      </c>
      <c r="F213" s="55" t="str">
        <f>VLOOKUP($A213,Raw!$B$2:$DG$512,83,0)</f>
        <v>0</v>
      </c>
      <c r="G213" s="55" t="str">
        <f>VLOOKUP($A213,Raw!$B$2:$DG$512,84,0)</f>
        <v>0</v>
      </c>
      <c r="H213" s="55" t="str">
        <f>VLOOKUP($A213,Raw!$B$2:$DG$512,85,0)</f>
        <v>0</v>
      </c>
      <c r="I213" s="55" t="str">
        <f>VLOOKUP($A213,Raw!$B$2:$DG$512,86,0)</f>
        <v>0</v>
      </c>
      <c r="J213" s="55" t="str">
        <f>VLOOKUP($A213,Raw!$B$2:$DG$512,87,0)</f>
        <v>0</v>
      </c>
      <c r="K213" s="55" t="str">
        <f>VLOOKUP($A213,Raw!$B$2:$DG$512,88,0)</f>
        <v>0</v>
      </c>
      <c r="L213" s="55" t="str">
        <f>VLOOKUP($A213,Raw!$B$2:$DG$512,89,0)</f>
        <v>0</v>
      </c>
      <c r="M213" s="55" t="str">
        <f>VLOOKUP($A213,Raw!$B$2:$DG$512,90,0)</f>
        <v>0</v>
      </c>
    </row>
    <row r="214" spans="1:13" x14ac:dyDescent="0.3">
      <c r="A214" s="13" t="s">
        <v>3806</v>
      </c>
      <c r="B214" s="55" t="str">
        <f>VLOOKUP($A214,Raw!$B$2:$DG$512,79,0)</f>
        <v>0</v>
      </c>
      <c r="C214" s="55" t="str">
        <f>VLOOKUP($A214,Raw!$B$2:$DG$512,80,0)</f>
        <v>0</v>
      </c>
      <c r="D214" s="55" t="str">
        <f>VLOOKUP($A214,Raw!$B$2:$DG$512,81,0)</f>
        <v>0</v>
      </c>
      <c r="E214" s="55" t="str">
        <f>VLOOKUP($A214,Raw!$B$2:$DG$512,82,0)</f>
        <v>0</v>
      </c>
      <c r="F214" s="55" t="str">
        <f>VLOOKUP($A214,Raw!$B$2:$DG$512,83,0)</f>
        <v>0</v>
      </c>
      <c r="G214" s="55" t="str">
        <f>VLOOKUP($A214,Raw!$B$2:$DG$512,84,0)</f>
        <v>0</v>
      </c>
      <c r="H214" s="55" t="str">
        <f>VLOOKUP($A214,Raw!$B$2:$DG$512,85,0)</f>
        <v>0</v>
      </c>
      <c r="I214" s="55" t="str">
        <f>VLOOKUP($A214,Raw!$B$2:$DG$512,86,0)</f>
        <v>0</v>
      </c>
      <c r="J214" s="55" t="str">
        <f>VLOOKUP($A214,Raw!$B$2:$DG$512,87,0)</f>
        <v>0</v>
      </c>
      <c r="K214" s="55" t="str">
        <f>VLOOKUP($A214,Raw!$B$2:$DG$512,88,0)</f>
        <v>0</v>
      </c>
      <c r="L214" s="55" t="str">
        <f>VLOOKUP($A214,Raw!$B$2:$DG$512,89,0)</f>
        <v>0</v>
      </c>
      <c r="M214" s="55" t="str">
        <f>VLOOKUP($A214,Raw!$B$2:$DG$512,90,0)</f>
        <v>0</v>
      </c>
    </row>
    <row r="215" spans="1:13" x14ac:dyDescent="0.3">
      <c r="A215" s="13" t="s">
        <v>3820</v>
      </c>
      <c r="B215" s="55" t="str">
        <f>VLOOKUP($A215,Raw!$B$2:$DG$512,79,0)</f>
        <v>0</v>
      </c>
      <c r="C215" s="55" t="str">
        <f>VLOOKUP($A215,Raw!$B$2:$DG$512,80,0)</f>
        <v>0</v>
      </c>
      <c r="D215" s="55" t="str">
        <f>VLOOKUP($A215,Raw!$B$2:$DG$512,81,0)</f>
        <v>0</v>
      </c>
      <c r="E215" s="55" t="str">
        <f>VLOOKUP($A215,Raw!$B$2:$DG$512,82,0)</f>
        <v>0</v>
      </c>
      <c r="F215" s="55" t="str">
        <f>VLOOKUP($A215,Raw!$B$2:$DG$512,83,0)</f>
        <v>0</v>
      </c>
      <c r="G215" s="55" t="str">
        <f>VLOOKUP($A215,Raw!$B$2:$DG$512,84,0)</f>
        <v>0</v>
      </c>
      <c r="H215" s="55" t="str">
        <f>VLOOKUP($A215,Raw!$B$2:$DG$512,85,0)</f>
        <v>0</v>
      </c>
      <c r="I215" s="55" t="str">
        <f>VLOOKUP($A215,Raw!$B$2:$DG$512,86,0)</f>
        <v>0</v>
      </c>
      <c r="J215" s="55" t="str">
        <f>VLOOKUP($A215,Raw!$B$2:$DG$512,87,0)</f>
        <v>0</v>
      </c>
      <c r="K215" s="55" t="str">
        <f>VLOOKUP($A215,Raw!$B$2:$DG$512,88,0)</f>
        <v>0</v>
      </c>
      <c r="L215" s="55" t="str">
        <f>VLOOKUP($A215,Raw!$B$2:$DG$512,89,0)</f>
        <v>0</v>
      </c>
      <c r="M215" s="55" t="str">
        <f>VLOOKUP($A215,Raw!$B$2:$DG$512,90,0)</f>
        <v>0</v>
      </c>
    </row>
    <row r="216" spans="1:13" x14ac:dyDescent="0.3">
      <c r="A216" s="13" t="s">
        <v>3831</v>
      </c>
      <c r="B216" s="55" t="str">
        <f>VLOOKUP($A216,Raw!$B$2:$DG$512,79,0)</f>
        <v>0</v>
      </c>
      <c r="C216" s="55" t="str">
        <f>VLOOKUP($A216,Raw!$B$2:$DG$512,80,0)</f>
        <v>0</v>
      </c>
      <c r="D216" s="55" t="str">
        <f>VLOOKUP($A216,Raw!$B$2:$DG$512,81,0)</f>
        <v>0</v>
      </c>
      <c r="E216" s="55" t="str">
        <f>VLOOKUP($A216,Raw!$B$2:$DG$512,82,0)</f>
        <v>0</v>
      </c>
      <c r="F216" s="55" t="str">
        <f>VLOOKUP($A216,Raw!$B$2:$DG$512,83,0)</f>
        <v>0</v>
      </c>
      <c r="G216" s="55" t="str">
        <f>VLOOKUP($A216,Raw!$B$2:$DG$512,84,0)</f>
        <v>0</v>
      </c>
      <c r="H216" s="55" t="str">
        <f>VLOOKUP($A216,Raw!$B$2:$DG$512,85,0)</f>
        <v>0</v>
      </c>
      <c r="I216" s="55" t="str">
        <f>VLOOKUP($A216,Raw!$B$2:$DG$512,86,0)</f>
        <v>0</v>
      </c>
      <c r="J216" s="55" t="str">
        <f>VLOOKUP($A216,Raw!$B$2:$DG$512,87,0)</f>
        <v>0</v>
      </c>
      <c r="K216" s="55" t="str">
        <f>VLOOKUP($A216,Raw!$B$2:$DG$512,88,0)</f>
        <v>0</v>
      </c>
      <c r="L216" s="55" t="str">
        <f>VLOOKUP($A216,Raw!$B$2:$DG$512,89,0)</f>
        <v>0</v>
      </c>
      <c r="M216" s="55" t="str">
        <f>VLOOKUP($A216,Raw!$B$2:$DG$512,90,0)</f>
        <v>0</v>
      </c>
    </row>
    <row r="217" spans="1:13" x14ac:dyDescent="0.3">
      <c r="A217" s="13" t="s">
        <v>3837</v>
      </c>
      <c r="B217" s="55" t="str">
        <f>VLOOKUP($A217,Raw!$B$2:$DG$512,79,0)</f>
        <v>8.71</v>
      </c>
      <c r="C217" s="55" t="str">
        <f>VLOOKUP($A217,Raw!$B$2:$DG$512,80,0)</f>
        <v>0</v>
      </c>
      <c r="D217" s="55" t="str">
        <f>VLOOKUP($A217,Raw!$B$2:$DG$512,81,0)</f>
        <v>28.57</v>
      </c>
      <c r="E217" s="55" t="str">
        <f>VLOOKUP($A217,Raw!$B$2:$DG$512,82,0)</f>
        <v>0</v>
      </c>
      <c r="F217" s="55" t="str">
        <f>VLOOKUP($A217,Raw!$B$2:$DG$512,83,0)</f>
        <v>0</v>
      </c>
      <c r="G217" s="55" t="str">
        <f>VLOOKUP($A217,Raw!$B$2:$DG$512,84,0)</f>
        <v>0</v>
      </c>
      <c r="H217" s="55" t="str">
        <f>VLOOKUP($A217,Raw!$B$2:$DG$512,85,0)</f>
        <v>0</v>
      </c>
      <c r="I217" s="55" t="str">
        <f>VLOOKUP($A217,Raw!$B$2:$DG$512,86,0)</f>
        <v>0</v>
      </c>
      <c r="J217" s="55" t="str">
        <f>VLOOKUP($A217,Raw!$B$2:$DG$512,87,0)</f>
        <v>0</v>
      </c>
      <c r="K217" s="55" t="str">
        <f>VLOOKUP($A217,Raw!$B$2:$DG$512,88,0)</f>
        <v>453.87</v>
      </c>
      <c r="L217" s="55" t="str">
        <f>VLOOKUP($A217,Raw!$B$2:$DG$512,89,0)</f>
        <v>5.36</v>
      </c>
      <c r="M217" s="55" t="str">
        <f>VLOOKUP($A217,Raw!$B$2:$DG$512,90,0)</f>
        <v>496.51</v>
      </c>
    </row>
    <row r="218" spans="1:13" x14ac:dyDescent="0.3">
      <c r="A218" s="13" t="s">
        <v>3871</v>
      </c>
      <c r="B218" s="55" t="str">
        <f>VLOOKUP($A218,Raw!$B$2:$DG$512,79,0)</f>
        <v>0</v>
      </c>
      <c r="C218" s="55" t="str">
        <f>VLOOKUP($A218,Raw!$B$2:$DG$512,80,0)</f>
        <v>0</v>
      </c>
      <c r="D218" s="55" t="str">
        <f>VLOOKUP($A218,Raw!$B$2:$DG$512,81,0)</f>
        <v>0</v>
      </c>
      <c r="E218" s="55" t="str">
        <f>VLOOKUP($A218,Raw!$B$2:$DG$512,82,0)</f>
        <v>0</v>
      </c>
      <c r="F218" s="55" t="str">
        <f>VLOOKUP($A218,Raw!$B$2:$DG$512,83,0)</f>
        <v>0</v>
      </c>
      <c r="G218" s="55" t="str">
        <f>VLOOKUP($A218,Raw!$B$2:$DG$512,84,0)</f>
        <v>0</v>
      </c>
      <c r="H218" s="55" t="str">
        <f>VLOOKUP($A218,Raw!$B$2:$DG$512,85,0)</f>
        <v>0</v>
      </c>
      <c r="I218" s="55" t="str">
        <f>VLOOKUP($A218,Raw!$B$2:$DG$512,86,0)</f>
        <v>0</v>
      </c>
      <c r="J218" s="55" t="str">
        <f>VLOOKUP($A218,Raw!$B$2:$DG$512,87,0)</f>
        <v>0</v>
      </c>
      <c r="K218" s="55" t="str">
        <f>VLOOKUP($A218,Raw!$B$2:$DG$512,88,0)</f>
        <v>0</v>
      </c>
      <c r="L218" s="55" t="str">
        <f>VLOOKUP($A218,Raw!$B$2:$DG$512,89,0)</f>
        <v>0</v>
      </c>
      <c r="M218" s="55" t="str">
        <f>VLOOKUP($A218,Raw!$B$2:$DG$512,90,0)</f>
        <v>0</v>
      </c>
    </row>
    <row r="219" spans="1:13" x14ac:dyDescent="0.3">
      <c r="A219" s="13" t="s">
        <v>3880</v>
      </c>
      <c r="B219" s="55" t="str">
        <f>VLOOKUP($A219,Raw!$B$2:$DG$512,79,0)</f>
        <v>0</v>
      </c>
      <c r="C219" s="55" t="str">
        <f>VLOOKUP($A219,Raw!$B$2:$DG$512,80,0)</f>
        <v>0</v>
      </c>
      <c r="D219" s="55" t="str">
        <f>VLOOKUP($A219,Raw!$B$2:$DG$512,81,0)</f>
        <v>0</v>
      </c>
      <c r="E219" s="55" t="str">
        <f>VLOOKUP($A219,Raw!$B$2:$DG$512,82,0)</f>
        <v>0</v>
      </c>
      <c r="F219" s="55" t="str">
        <f>VLOOKUP($A219,Raw!$B$2:$DG$512,83,0)</f>
        <v>0</v>
      </c>
      <c r="G219" s="55" t="str">
        <f>VLOOKUP($A219,Raw!$B$2:$DG$512,84,0)</f>
        <v>0</v>
      </c>
      <c r="H219" s="55" t="str">
        <f>VLOOKUP($A219,Raw!$B$2:$DG$512,85,0)</f>
        <v>0</v>
      </c>
      <c r="I219" s="55" t="str">
        <f>VLOOKUP($A219,Raw!$B$2:$DG$512,86,0)</f>
        <v>0</v>
      </c>
      <c r="J219" s="55" t="str">
        <f>VLOOKUP($A219,Raw!$B$2:$DG$512,87,0)</f>
        <v>0</v>
      </c>
      <c r="K219" s="55" t="str">
        <f>VLOOKUP($A219,Raw!$B$2:$DG$512,88,0)</f>
        <v>0</v>
      </c>
      <c r="L219" s="55" t="str">
        <f>VLOOKUP($A219,Raw!$B$2:$DG$512,89,0)</f>
        <v>0</v>
      </c>
      <c r="M219" s="55" t="str">
        <f>VLOOKUP($A219,Raw!$B$2:$DG$512,90,0)</f>
        <v>0</v>
      </c>
    </row>
    <row r="220" spans="1:13" x14ac:dyDescent="0.3">
      <c r="A220" s="13" t="s">
        <v>3890</v>
      </c>
      <c r="B220" s="55" t="str">
        <f>VLOOKUP($A220,Raw!$B$2:$DG$512,79,0)</f>
        <v>0</v>
      </c>
      <c r="C220" s="55" t="str">
        <f>VLOOKUP($A220,Raw!$B$2:$DG$512,80,0)</f>
        <v>0</v>
      </c>
      <c r="D220" s="55" t="str">
        <f>VLOOKUP($A220,Raw!$B$2:$DG$512,81,0)</f>
        <v>0</v>
      </c>
      <c r="E220" s="55" t="str">
        <f>VLOOKUP($A220,Raw!$B$2:$DG$512,82,0)</f>
        <v>0</v>
      </c>
      <c r="F220" s="55" t="str">
        <f>VLOOKUP($A220,Raw!$B$2:$DG$512,83,0)</f>
        <v>0</v>
      </c>
      <c r="G220" s="55" t="str">
        <f>VLOOKUP($A220,Raw!$B$2:$DG$512,84,0)</f>
        <v>0</v>
      </c>
      <c r="H220" s="55" t="str">
        <f>VLOOKUP($A220,Raw!$B$2:$DG$512,85,0)</f>
        <v>0</v>
      </c>
      <c r="I220" s="55" t="str">
        <f>VLOOKUP($A220,Raw!$B$2:$DG$512,86,0)</f>
        <v>0</v>
      </c>
      <c r="J220" s="55" t="str">
        <f>VLOOKUP($A220,Raw!$B$2:$DG$512,87,0)</f>
        <v>0</v>
      </c>
      <c r="K220" s="55" t="str">
        <f>VLOOKUP($A220,Raw!$B$2:$DG$512,88,0)</f>
        <v>0</v>
      </c>
      <c r="L220" s="55" t="str">
        <f>VLOOKUP($A220,Raw!$B$2:$DG$512,89,0)</f>
        <v>0</v>
      </c>
      <c r="M220" s="55" t="str">
        <f>VLOOKUP($A220,Raw!$B$2:$DG$512,90,0)</f>
        <v>0</v>
      </c>
    </row>
    <row r="221" spans="1:13" x14ac:dyDescent="0.3">
      <c r="A221" s="13" t="s">
        <v>3894</v>
      </c>
      <c r="B221" s="55" t="str">
        <f>VLOOKUP($A221,Raw!$B$2:$DG$512,79,0)</f>
        <v>0</v>
      </c>
      <c r="C221" s="55" t="str">
        <f>VLOOKUP($A221,Raw!$B$2:$DG$512,80,0)</f>
        <v>0</v>
      </c>
      <c r="D221" s="55" t="str">
        <f>VLOOKUP($A221,Raw!$B$2:$DG$512,81,0)</f>
        <v>0</v>
      </c>
      <c r="E221" s="55" t="str">
        <f>VLOOKUP($A221,Raw!$B$2:$DG$512,82,0)</f>
        <v>0</v>
      </c>
      <c r="F221" s="55" t="str">
        <f>VLOOKUP($A221,Raw!$B$2:$DG$512,83,0)</f>
        <v>0</v>
      </c>
      <c r="G221" s="55" t="str">
        <f>VLOOKUP($A221,Raw!$B$2:$DG$512,84,0)</f>
        <v>0</v>
      </c>
      <c r="H221" s="55" t="str">
        <f>VLOOKUP($A221,Raw!$B$2:$DG$512,85,0)</f>
        <v>0</v>
      </c>
      <c r="I221" s="55" t="str">
        <f>VLOOKUP($A221,Raw!$B$2:$DG$512,86,0)</f>
        <v>0</v>
      </c>
      <c r="J221" s="55" t="str">
        <f>VLOOKUP($A221,Raw!$B$2:$DG$512,87,0)</f>
        <v>0</v>
      </c>
      <c r="K221" s="55" t="str">
        <f>VLOOKUP($A221,Raw!$B$2:$DG$512,88,0)</f>
        <v>0</v>
      </c>
      <c r="L221" s="55" t="str">
        <f>VLOOKUP($A221,Raw!$B$2:$DG$512,89,0)</f>
        <v>0</v>
      </c>
      <c r="M221" s="55" t="str">
        <f>VLOOKUP($A221,Raw!$B$2:$DG$512,90,0)</f>
        <v>0</v>
      </c>
    </row>
    <row r="222" spans="1:13" x14ac:dyDescent="0.3">
      <c r="A222" s="13" t="s">
        <v>3903</v>
      </c>
      <c r="B222" s="55" t="str">
        <f>VLOOKUP($A222,Raw!$B$2:$DG$512,79,0)</f>
        <v>0</v>
      </c>
      <c r="C222" s="55" t="str">
        <f>VLOOKUP($A222,Raw!$B$2:$DG$512,80,0)</f>
        <v>0</v>
      </c>
      <c r="D222" s="55" t="str">
        <f>VLOOKUP($A222,Raw!$B$2:$DG$512,81,0)</f>
        <v>0</v>
      </c>
      <c r="E222" s="55" t="str">
        <f>VLOOKUP($A222,Raw!$B$2:$DG$512,82,0)</f>
        <v>0</v>
      </c>
      <c r="F222" s="55" t="str">
        <f>VLOOKUP($A222,Raw!$B$2:$DG$512,83,0)</f>
        <v>0</v>
      </c>
      <c r="G222" s="55" t="str">
        <f>VLOOKUP($A222,Raw!$B$2:$DG$512,84,0)</f>
        <v>0</v>
      </c>
      <c r="H222" s="55" t="str">
        <f>VLOOKUP($A222,Raw!$B$2:$DG$512,85,0)</f>
        <v>0</v>
      </c>
      <c r="I222" s="55" t="str">
        <f>VLOOKUP($A222,Raw!$B$2:$DG$512,86,0)</f>
        <v>0</v>
      </c>
      <c r="J222" s="55" t="str">
        <f>VLOOKUP($A222,Raw!$B$2:$DG$512,87,0)</f>
        <v>0</v>
      </c>
      <c r="K222" s="55" t="str">
        <f>VLOOKUP($A222,Raw!$B$2:$DG$512,88,0)</f>
        <v>0</v>
      </c>
      <c r="L222" s="55" t="str">
        <f>VLOOKUP($A222,Raw!$B$2:$DG$512,89,0)</f>
        <v>0</v>
      </c>
      <c r="M222" s="55" t="str">
        <f>VLOOKUP($A222,Raw!$B$2:$DG$512,90,0)</f>
        <v>0</v>
      </c>
    </row>
    <row r="223" spans="1:13" x14ac:dyDescent="0.3">
      <c r="A223" s="13" t="s">
        <v>3919</v>
      </c>
      <c r="B223" s="55" t="str">
        <f>VLOOKUP($A223,Raw!$B$2:$DG$512,79,0)</f>
        <v>0</v>
      </c>
      <c r="C223" s="55" t="str">
        <f>VLOOKUP($A223,Raw!$B$2:$DG$512,80,0)</f>
        <v>0</v>
      </c>
      <c r="D223" s="55" t="str">
        <f>VLOOKUP($A223,Raw!$B$2:$DG$512,81,0)</f>
        <v>0</v>
      </c>
      <c r="E223" s="55" t="str">
        <f>VLOOKUP($A223,Raw!$B$2:$DG$512,82,0)</f>
        <v>0</v>
      </c>
      <c r="F223" s="55" t="str">
        <f>VLOOKUP($A223,Raw!$B$2:$DG$512,83,0)</f>
        <v>0</v>
      </c>
      <c r="G223" s="55" t="str">
        <f>VLOOKUP($A223,Raw!$B$2:$DG$512,84,0)</f>
        <v>0</v>
      </c>
      <c r="H223" s="55" t="str">
        <f>VLOOKUP($A223,Raw!$B$2:$DG$512,85,0)</f>
        <v>0</v>
      </c>
      <c r="I223" s="55" t="str">
        <f>VLOOKUP($A223,Raw!$B$2:$DG$512,86,0)</f>
        <v>0</v>
      </c>
      <c r="J223" s="55" t="str">
        <f>VLOOKUP($A223,Raw!$B$2:$DG$512,87,0)</f>
        <v>0</v>
      </c>
      <c r="K223" s="55" t="str">
        <f>VLOOKUP($A223,Raw!$B$2:$DG$512,88,0)</f>
        <v>0</v>
      </c>
      <c r="L223" s="55" t="str">
        <f>VLOOKUP($A223,Raw!$B$2:$DG$512,89,0)</f>
        <v>0</v>
      </c>
      <c r="M223" s="55" t="str">
        <f>VLOOKUP($A223,Raw!$B$2:$DG$512,90,0)</f>
        <v>0</v>
      </c>
    </row>
    <row r="224" spans="1:13" x14ac:dyDescent="0.3">
      <c r="A224" s="13" t="s">
        <v>3931</v>
      </c>
      <c r="B224" s="55" t="str">
        <f>VLOOKUP($A224,Raw!$B$2:$DG$512,79,0)</f>
        <v>0</v>
      </c>
      <c r="C224" s="55" t="str">
        <f>VLOOKUP($A224,Raw!$B$2:$DG$512,80,0)</f>
        <v>0</v>
      </c>
      <c r="D224" s="55" t="str">
        <f>VLOOKUP($A224,Raw!$B$2:$DG$512,81,0)</f>
        <v>0</v>
      </c>
      <c r="E224" s="55" t="str">
        <f>VLOOKUP($A224,Raw!$B$2:$DG$512,82,0)</f>
        <v>0</v>
      </c>
      <c r="F224" s="55" t="str">
        <f>VLOOKUP($A224,Raw!$B$2:$DG$512,83,0)</f>
        <v>0</v>
      </c>
      <c r="G224" s="55" t="str">
        <f>VLOOKUP($A224,Raw!$B$2:$DG$512,84,0)</f>
        <v>0</v>
      </c>
      <c r="H224" s="55" t="str">
        <f>VLOOKUP($A224,Raw!$B$2:$DG$512,85,0)</f>
        <v>0</v>
      </c>
      <c r="I224" s="55" t="str">
        <f>VLOOKUP($A224,Raw!$B$2:$DG$512,86,0)</f>
        <v>0</v>
      </c>
      <c r="J224" s="55" t="str">
        <f>VLOOKUP($A224,Raw!$B$2:$DG$512,87,0)</f>
        <v>0</v>
      </c>
      <c r="K224" s="55" t="str">
        <f>VLOOKUP($A224,Raw!$B$2:$DG$512,88,0)</f>
        <v>0</v>
      </c>
      <c r="L224" s="55" t="str">
        <f>VLOOKUP($A224,Raw!$B$2:$DG$512,89,0)</f>
        <v>0</v>
      </c>
      <c r="M224" s="55" t="str">
        <f>VLOOKUP($A224,Raw!$B$2:$DG$512,90,0)</f>
        <v>0</v>
      </c>
    </row>
    <row r="225" spans="1:13" x14ac:dyDescent="0.3">
      <c r="A225" s="13" t="s">
        <v>3952</v>
      </c>
      <c r="B225" s="55" t="str">
        <f>VLOOKUP($A225,Raw!$B$2:$DG$512,79,0)</f>
        <v>77.03</v>
      </c>
      <c r="C225" s="55" t="str">
        <f>VLOOKUP($A225,Raw!$B$2:$DG$512,80,0)</f>
        <v>0</v>
      </c>
      <c r="D225" s="55" t="str">
        <f>VLOOKUP($A225,Raw!$B$2:$DG$512,81,0)</f>
        <v>0</v>
      </c>
      <c r="E225" s="55" t="str">
        <f>VLOOKUP($A225,Raw!$B$2:$DG$512,82,0)</f>
        <v>0</v>
      </c>
      <c r="F225" s="55" t="str">
        <f>VLOOKUP($A225,Raw!$B$2:$DG$512,83,0)</f>
        <v>0</v>
      </c>
      <c r="G225" s="55" t="str">
        <f>VLOOKUP($A225,Raw!$B$2:$DG$512,84,0)</f>
        <v>0</v>
      </c>
      <c r="H225" s="55" t="str">
        <f>VLOOKUP($A225,Raw!$B$2:$DG$512,85,0)</f>
        <v>0</v>
      </c>
      <c r="I225" s="55" t="str">
        <f>VLOOKUP($A225,Raw!$B$2:$DG$512,86,0)</f>
        <v>0</v>
      </c>
      <c r="J225" s="55" t="str">
        <f>VLOOKUP($A225,Raw!$B$2:$DG$512,87,0)</f>
        <v>0</v>
      </c>
      <c r="K225" s="55" t="str">
        <f>VLOOKUP($A225,Raw!$B$2:$DG$512,88,0)</f>
        <v>0</v>
      </c>
      <c r="L225" s="55" t="str">
        <f>VLOOKUP($A225,Raw!$B$2:$DG$512,89,0)</f>
        <v>1.18</v>
      </c>
      <c r="M225" s="55" t="str">
        <f>VLOOKUP($A225,Raw!$B$2:$DG$512,90,0)</f>
        <v>78.21</v>
      </c>
    </row>
    <row r="226" spans="1:13" x14ac:dyDescent="0.3">
      <c r="A226" s="13" t="s">
        <v>3986</v>
      </c>
      <c r="B226" s="55" t="str">
        <f>VLOOKUP($A226,Raw!$B$2:$DG$512,79,0)</f>
        <v>0</v>
      </c>
      <c r="C226" s="55" t="str">
        <f>VLOOKUP($A226,Raw!$B$2:$DG$512,80,0)</f>
        <v>0</v>
      </c>
      <c r="D226" s="55" t="str">
        <f>VLOOKUP($A226,Raw!$B$2:$DG$512,81,0)</f>
        <v>0</v>
      </c>
      <c r="E226" s="55" t="str">
        <f>VLOOKUP($A226,Raw!$B$2:$DG$512,82,0)</f>
        <v>0</v>
      </c>
      <c r="F226" s="55" t="str">
        <f>VLOOKUP($A226,Raw!$B$2:$DG$512,83,0)</f>
        <v>0</v>
      </c>
      <c r="G226" s="55" t="str">
        <f>VLOOKUP($A226,Raw!$B$2:$DG$512,84,0)</f>
        <v>0</v>
      </c>
      <c r="H226" s="55" t="str">
        <f>VLOOKUP($A226,Raw!$B$2:$DG$512,85,0)</f>
        <v>0</v>
      </c>
      <c r="I226" s="55" t="str">
        <f>VLOOKUP($A226,Raw!$B$2:$DG$512,86,0)</f>
        <v>0</v>
      </c>
      <c r="J226" s="55" t="str">
        <f>VLOOKUP($A226,Raw!$B$2:$DG$512,87,0)</f>
        <v>0</v>
      </c>
      <c r="K226" s="55" t="str">
        <f>VLOOKUP($A226,Raw!$B$2:$DG$512,88,0)</f>
        <v>0</v>
      </c>
      <c r="L226" s="55" t="str">
        <f>VLOOKUP($A226,Raw!$B$2:$DG$512,89,0)</f>
        <v>0</v>
      </c>
      <c r="M226" s="55" t="str">
        <f>VLOOKUP($A226,Raw!$B$2:$DG$512,90,0)</f>
        <v>0</v>
      </c>
    </row>
    <row r="227" spans="1:13" x14ac:dyDescent="0.3">
      <c r="A227" s="13" t="s">
        <v>3995</v>
      </c>
      <c r="B227" s="55" t="str">
        <f>VLOOKUP($A227,Raw!$B$2:$DG$512,79,0)</f>
        <v>0</v>
      </c>
      <c r="C227" s="55" t="str">
        <f>VLOOKUP($A227,Raw!$B$2:$DG$512,80,0)</f>
        <v>0</v>
      </c>
      <c r="D227" s="55" t="str">
        <f>VLOOKUP($A227,Raw!$B$2:$DG$512,81,0)</f>
        <v>0</v>
      </c>
      <c r="E227" s="55" t="str">
        <f>VLOOKUP($A227,Raw!$B$2:$DG$512,82,0)</f>
        <v>0</v>
      </c>
      <c r="F227" s="55" t="str">
        <f>VLOOKUP($A227,Raw!$B$2:$DG$512,83,0)</f>
        <v>0</v>
      </c>
      <c r="G227" s="55" t="str">
        <f>VLOOKUP($A227,Raw!$B$2:$DG$512,84,0)</f>
        <v>0</v>
      </c>
      <c r="H227" s="55" t="str">
        <f>VLOOKUP($A227,Raw!$B$2:$DG$512,85,0)</f>
        <v>0</v>
      </c>
      <c r="I227" s="55" t="str">
        <f>VLOOKUP($A227,Raw!$B$2:$DG$512,86,0)</f>
        <v>0</v>
      </c>
      <c r="J227" s="55" t="str">
        <f>VLOOKUP($A227,Raw!$B$2:$DG$512,87,0)</f>
        <v>0</v>
      </c>
      <c r="K227" s="55" t="str">
        <f>VLOOKUP($A227,Raw!$B$2:$DG$512,88,0)</f>
        <v>0</v>
      </c>
      <c r="L227" s="55" t="str">
        <f>VLOOKUP($A227,Raw!$B$2:$DG$512,89,0)</f>
        <v>0</v>
      </c>
      <c r="M227" s="55" t="str">
        <f>VLOOKUP($A227,Raw!$B$2:$DG$512,90,0)</f>
        <v>0</v>
      </c>
    </row>
    <row r="228" spans="1:13" x14ac:dyDescent="0.3">
      <c r="A228" s="13" t="s">
        <v>4011</v>
      </c>
      <c r="B228" s="55" t="str">
        <f>VLOOKUP($A228,Raw!$B$2:$DG$512,79,0)</f>
        <v>0</v>
      </c>
      <c r="C228" s="55" t="str">
        <f>VLOOKUP($A228,Raw!$B$2:$DG$512,80,0)</f>
        <v>0</v>
      </c>
      <c r="D228" s="55" t="str">
        <f>VLOOKUP($A228,Raw!$B$2:$DG$512,81,0)</f>
        <v>0</v>
      </c>
      <c r="E228" s="55" t="str">
        <f>VLOOKUP($A228,Raw!$B$2:$DG$512,82,0)</f>
        <v>0</v>
      </c>
      <c r="F228" s="55" t="str">
        <f>VLOOKUP($A228,Raw!$B$2:$DG$512,83,0)</f>
        <v>0</v>
      </c>
      <c r="G228" s="55" t="str">
        <f>VLOOKUP($A228,Raw!$B$2:$DG$512,84,0)</f>
        <v>0</v>
      </c>
      <c r="H228" s="55" t="str">
        <f>VLOOKUP($A228,Raw!$B$2:$DG$512,85,0)</f>
        <v>0</v>
      </c>
      <c r="I228" s="55" t="str">
        <f>VLOOKUP($A228,Raw!$B$2:$DG$512,86,0)</f>
        <v>0</v>
      </c>
      <c r="J228" s="55" t="str">
        <f>VLOOKUP($A228,Raw!$B$2:$DG$512,87,0)</f>
        <v>0</v>
      </c>
      <c r="K228" s="55" t="str">
        <f>VLOOKUP($A228,Raw!$B$2:$DG$512,88,0)</f>
        <v>0</v>
      </c>
      <c r="L228" s="55" t="str">
        <f>VLOOKUP($A228,Raw!$B$2:$DG$512,89,0)</f>
        <v>0</v>
      </c>
      <c r="M228" s="55" t="str">
        <f>VLOOKUP($A228,Raw!$B$2:$DG$512,90,0)</f>
        <v>0</v>
      </c>
    </row>
    <row r="229" spans="1:13" x14ac:dyDescent="0.3">
      <c r="A229" s="13" t="s">
        <v>4034</v>
      </c>
      <c r="B229" s="55" t="str">
        <f>VLOOKUP($A229,Raw!$B$2:$DG$512,79,0)</f>
        <v>0</v>
      </c>
      <c r="C229" s="55" t="str">
        <f>VLOOKUP($A229,Raw!$B$2:$DG$512,80,0)</f>
        <v>0</v>
      </c>
      <c r="D229" s="55" t="str">
        <f>VLOOKUP($A229,Raw!$B$2:$DG$512,81,0)</f>
        <v>0</v>
      </c>
      <c r="E229" s="55" t="str">
        <f>VLOOKUP($A229,Raw!$B$2:$DG$512,82,0)</f>
        <v>0</v>
      </c>
      <c r="F229" s="55" t="str">
        <f>VLOOKUP($A229,Raw!$B$2:$DG$512,83,0)</f>
        <v>0</v>
      </c>
      <c r="G229" s="55" t="str">
        <f>VLOOKUP($A229,Raw!$B$2:$DG$512,84,0)</f>
        <v>0</v>
      </c>
      <c r="H229" s="55" t="str">
        <f>VLOOKUP($A229,Raw!$B$2:$DG$512,85,0)</f>
        <v>0</v>
      </c>
      <c r="I229" s="55" t="str">
        <f>VLOOKUP($A229,Raw!$B$2:$DG$512,86,0)</f>
        <v>0</v>
      </c>
      <c r="J229" s="55" t="str">
        <f>VLOOKUP($A229,Raw!$B$2:$DG$512,87,0)</f>
        <v>0</v>
      </c>
      <c r="K229" s="55" t="str">
        <f>VLOOKUP($A229,Raw!$B$2:$DG$512,88,0)</f>
        <v>0</v>
      </c>
      <c r="L229" s="55" t="str">
        <f>VLOOKUP($A229,Raw!$B$2:$DG$512,89,0)</f>
        <v>0</v>
      </c>
      <c r="M229" s="55" t="str">
        <f>VLOOKUP($A229,Raw!$B$2:$DG$512,90,0)</f>
        <v>0</v>
      </c>
    </row>
    <row r="230" spans="1:13" x14ac:dyDescent="0.3">
      <c r="A230" s="13" t="s">
        <v>4050</v>
      </c>
      <c r="B230" s="55" t="str">
        <f>VLOOKUP($A230,Raw!$B$2:$DG$512,79,0)</f>
        <v>0</v>
      </c>
      <c r="C230" s="55" t="str">
        <f>VLOOKUP($A230,Raw!$B$2:$DG$512,80,0)</f>
        <v>0</v>
      </c>
      <c r="D230" s="55" t="str">
        <f>VLOOKUP($A230,Raw!$B$2:$DG$512,81,0)</f>
        <v>0</v>
      </c>
      <c r="E230" s="55" t="str">
        <f>VLOOKUP($A230,Raw!$B$2:$DG$512,82,0)</f>
        <v>0</v>
      </c>
      <c r="F230" s="55" t="str">
        <f>VLOOKUP($A230,Raw!$B$2:$DG$512,83,0)</f>
        <v>0</v>
      </c>
      <c r="G230" s="55" t="str">
        <f>VLOOKUP($A230,Raw!$B$2:$DG$512,84,0)</f>
        <v>0</v>
      </c>
      <c r="H230" s="55" t="str">
        <f>VLOOKUP($A230,Raw!$B$2:$DG$512,85,0)</f>
        <v>0</v>
      </c>
      <c r="I230" s="55" t="str">
        <f>VLOOKUP($A230,Raw!$B$2:$DG$512,86,0)</f>
        <v>0</v>
      </c>
      <c r="J230" s="55" t="str">
        <f>VLOOKUP($A230,Raw!$B$2:$DG$512,87,0)</f>
        <v>0</v>
      </c>
      <c r="K230" s="55" t="str">
        <f>VLOOKUP($A230,Raw!$B$2:$DG$512,88,0)</f>
        <v>0</v>
      </c>
      <c r="L230" s="55" t="str">
        <f>VLOOKUP($A230,Raw!$B$2:$DG$512,89,0)</f>
        <v>0</v>
      </c>
      <c r="M230" s="55" t="str">
        <f>VLOOKUP($A230,Raw!$B$2:$DG$512,90,0)</f>
        <v>0</v>
      </c>
    </row>
    <row r="231" spans="1:13" x14ac:dyDescent="0.3">
      <c r="A231" s="13" t="s">
        <v>4062</v>
      </c>
      <c r="B231" s="55" t="str">
        <f>VLOOKUP($A231,Raw!$B$2:$DG$512,79,0)</f>
        <v>0</v>
      </c>
      <c r="C231" s="55" t="str">
        <f>VLOOKUP($A231,Raw!$B$2:$DG$512,80,0)</f>
        <v>0</v>
      </c>
      <c r="D231" s="55" t="str">
        <f>VLOOKUP($A231,Raw!$B$2:$DG$512,81,0)</f>
        <v>0</v>
      </c>
      <c r="E231" s="55" t="str">
        <f>VLOOKUP($A231,Raw!$B$2:$DG$512,82,0)</f>
        <v>0</v>
      </c>
      <c r="F231" s="55" t="str">
        <f>VLOOKUP($A231,Raw!$B$2:$DG$512,83,0)</f>
        <v>0</v>
      </c>
      <c r="G231" s="55" t="str">
        <f>VLOOKUP($A231,Raw!$B$2:$DG$512,84,0)</f>
        <v>0</v>
      </c>
      <c r="H231" s="55" t="str">
        <f>VLOOKUP($A231,Raw!$B$2:$DG$512,85,0)</f>
        <v>0</v>
      </c>
      <c r="I231" s="55" t="str">
        <f>VLOOKUP($A231,Raw!$B$2:$DG$512,86,0)</f>
        <v>0</v>
      </c>
      <c r="J231" s="55" t="str">
        <f>VLOOKUP($A231,Raw!$B$2:$DG$512,87,0)</f>
        <v>0</v>
      </c>
      <c r="K231" s="55" t="str">
        <f>VLOOKUP($A231,Raw!$B$2:$DG$512,88,0)</f>
        <v>0</v>
      </c>
      <c r="L231" s="55" t="str">
        <f>VLOOKUP($A231,Raw!$B$2:$DG$512,89,0)</f>
        <v>0</v>
      </c>
      <c r="M231" s="55" t="str">
        <f>VLOOKUP($A231,Raw!$B$2:$DG$512,90,0)</f>
        <v>0</v>
      </c>
    </row>
    <row r="232" spans="1:13" x14ac:dyDescent="0.3">
      <c r="A232" s="13" t="s">
        <v>4075</v>
      </c>
      <c r="B232" s="55" t="str">
        <f>VLOOKUP($A232,Raw!$B$2:$DG$512,79,0)</f>
        <v>0</v>
      </c>
      <c r="C232" s="55" t="str">
        <f>VLOOKUP($A232,Raw!$B$2:$DG$512,80,0)</f>
        <v>0</v>
      </c>
      <c r="D232" s="55" t="str">
        <f>VLOOKUP($A232,Raw!$B$2:$DG$512,81,0)</f>
        <v>0</v>
      </c>
      <c r="E232" s="55" t="str">
        <f>VLOOKUP($A232,Raw!$B$2:$DG$512,82,0)</f>
        <v>0</v>
      </c>
      <c r="F232" s="55" t="str">
        <f>VLOOKUP($A232,Raw!$B$2:$DG$512,83,0)</f>
        <v>0</v>
      </c>
      <c r="G232" s="55" t="str">
        <f>VLOOKUP($A232,Raw!$B$2:$DG$512,84,0)</f>
        <v>0</v>
      </c>
      <c r="H232" s="55" t="str">
        <f>VLOOKUP($A232,Raw!$B$2:$DG$512,85,0)</f>
        <v>0</v>
      </c>
      <c r="I232" s="55" t="str">
        <f>VLOOKUP($A232,Raw!$B$2:$DG$512,86,0)</f>
        <v>0</v>
      </c>
      <c r="J232" s="55" t="str">
        <f>VLOOKUP($A232,Raw!$B$2:$DG$512,87,0)</f>
        <v>0</v>
      </c>
      <c r="K232" s="55" t="str">
        <f>VLOOKUP($A232,Raw!$B$2:$DG$512,88,0)</f>
        <v>0</v>
      </c>
      <c r="L232" s="55" t="str">
        <f>VLOOKUP($A232,Raw!$B$2:$DG$512,89,0)</f>
        <v>0</v>
      </c>
      <c r="M232" s="55" t="str">
        <f>VLOOKUP($A232,Raw!$B$2:$DG$512,90,0)</f>
        <v>0</v>
      </c>
    </row>
    <row r="233" spans="1:13" x14ac:dyDescent="0.3">
      <c r="A233" s="13" t="s">
        <v>4083</v>
      </c>
      <c r="B233" s="55" t="str">
        <f>VLOOKUP($A233,Raw!$B$2:$DG$512,79,0)</f>
        <v>0</v>
      </c>
      <c r="C233" s="55" t="str">
        <f>VLOOKUP($A233,Raw!$B$2:$DG$512,80,0)</f>
        <v>0</v>
      </c>
      <c r="D233" s="55" t="str">
        <f>VLOOKUP($A233,Raw!$B$2:$DG$512,81,0)</f>
        <v>0</v>
      </c>
      <c r="E233" s="55" t="str">
        <f>VLOOKUP($A233,Raw!$B$2:$DG$512,82,0)</f>
        <v>0</v>
      </c>
      <c r="F233" s="55" t="str">
        <f>VLOOKUP($A233,Raw!$B$2:$DG$512,83,0)</f>
        <v>0</v>
      </c>
      <c r="G233" s="55" t="str">
        <f>VLOOKUP($A233,Raw!$B$2:$DG$512,84,0)</f>
        <v>0</v>
      </c>
      <c r="H233" s="55" t="str">
        <f>VLOOKUP($A233,Raw!$B$2:$DG$512,85,0)</f>
        <v>0</v>
      </c>
      <c r="I233" s="55" t="str">
        <f>VLOOKUP($A233,Raw!$B$2:$DG$512,86,0)</f>
        <v>0</v>
      </c>
      <c r="J233" s="55" t="str">
        <f>VLOOKUP($A233,Raw!$B$2:$DG$512,87,0)</f>
        <v>0</v>
      </c>
      <c r="K233" s="55" t="str">
        <f>VLOOKUP($A233,Raw!$B$2:$DG$512,88,0)</f>
        <v>0</v>
      </c>
      <c r="L233" s="55" t="str">
        <f>VLOOKUP($A233,Raw!$B$2:$DG$512,89,0)</f>
        <v>0</v>
      </c>
      <c r="M233" s="55" t="str">
        <f>VLOOKUP($A233,Raw!$B$2:$DG$512,90,0)</f>
        <v>0</v>
      </c>
    </row>
    <row r="234" spans="1:13" x14ac:dyDescent="0.3">
      <c r="A234" s="13" t="s">
        <v>4088</v>
      </c>
      <c r="B234" s="55" t="str">
        <f>VLOOKUP($A234,Raw!$B$2:$DG$512,79,0)</f>
        <v>0</v>
      </c>
      <c r="C234" s="55" t="str">
        <f>VLOOKUP($A234,Raw!$B$2:$DG$512,80,0)</f>
        <v>0</v>
      </c>
      <c r="D234" s="55" t="str">
        <f>VLOOKUP($A234,Raw!$B$2:$DG$512,81,0)</f>
        <v>0</v>
      </c>
      <c r="E234" s="55" t="str">
        <f>VLOOKUP($A234,Raw!$B$2:$DG$512,82,0)</f>
        <v>0</v>
      </c>
      <c r="F234" s="55" t="str">
        <f>VLOOKUP($A234,Raw!$B$2:$DG$512,83,0)</f>
        <v>0</v>
      </c>
      <c r="G234" s="55" t="str">
        <f>VLOOKUP($A234,Raw!$B$2:$DG$512,84,0)</f>
        <v>0</v>
      </c>
      <c r="H234" s="55" t="str">
        <f>VLOOKUP($A234,Raw!$B$2:$DG$512,85,0)</f>
        <v>0</v>
      </c>
      <c r="I234" s="55" t="str">
        <f>VLOOKUP($A234,Raw!$B$2:$DG$512,86,0)</f>
        <v>0</v>
      </c>
      <c r="J234" s="55" t="str">
        <f>VLOOKUP($A234,Raw!$B$2:$DG$512,87,0)</f>
        <v>0</v>
      </c>
      <c r="K234" s="55" t="str">
        <f>VLOOKUP($A234,Raw!$B$2:$DG$512,88,0)</f>
        <v>0</v>
      </c>
      <c r="L234" s="55" t="str">
        <f>VLOOKUP($A234,Raw!$B$2:$DG$512,89,0)</f>
        <v>0</v>
      </c>
      <c r="M234" s="55" t="str">
        <f>VLOOKUP($A234,Raw!$B$2:$DG$512,90,0)</f>
        <v>0</v>
      </c>
    </row>
    <row r="235" spans="1:13" x14ac:dyDescent="0.3">
      <c r="A235" s="13" t="s">
        <v>4102</v>
      </c>
      <c r="B235" s="55" t="str">
        <f>VLOOKUP($A235,Raw!$B$2:$DG$512,79,0)</f>
        <v>0</v>
      </c>
      <c r="C235" s="55" t="str">
        <f>VLOOKUP($A235,Raw!$B$2:$DG$512,80,0)</f>
        <v>0</v>
      </c>
      <c r="D235" s="55" t="str">
        <f>VLOOKUP($A235,Raw!$B$2:$DG$512,81,0)</f>
        <v>0</v>
      </c>
      <c r="E235" s="55" t="str">
        <f>VLOOKUP($A235,Raw!$B$2:$DG$512,82,0)</f>
        <v>0</v>
      </c>
      <c r="F235" s="55" t="str">
        <f>VLOOKUP($A235,Raw!$B$2:$DG$512,83,0)</f>
        <v>0</v>
      </c>
      <c r="G235" s="55" t="str">
        <f>VLOOKUP($A235,Raw!$B$2:$DG$512,84,0)</f>
        <v>0</v>
      </c>
      <c r="H235" s="55" t="str">
        <f>VLOOKUP($A235,Raw!$B$2:$DG$512,85,0)</f>
        <v>0</v>
      </c>
      <c r="I235" s="55" t="str">
        <f>VLOOKUP($A235,Raw!$B$2:$DG$512,86,0)</f>
        <v>0</v>
      </c>
      <c r="J235" s="55" t="str">
        <f>VLOOKUP($A235,Raw!$B$2:$DG$512,87,0)</f>
        <v>0</v>
      </c>
      <c r="K235" s="55" t="str">
        <f>VLOOKUP($A235,Raw!$B$2:$DG$512,88,0)</f>
        <v>0</v>
      </c>
      <c r="L235" s="55" t="str">
        <f>VLOOKUP($A235,Raw!$B$2:$DG$512,89,0)</f>
        <v>0</v>
      </c>
      <c r="M235" s="55" t="str">
        <f>VLOOKUP($A235,Raw!$B$2:$DG$512,90,0)</f>
        <v>0</v>
      </c>
    </row>
    <row r="236" spans="1:13" x14ac:dyDescent="0.3">
      <c r="A236" s="13" t="s">
        <v>4112</v>
      </c>
      <c r="B236" s="55" t="str">
        <f>VLOOKUP($A236,Raw!$B$2:$DG$512,79,0)</f>
        <v>0</v>
      </c>
      <c r="C236" s="55" t="str">
        <f>VLOOKUP($A236,Raw!$B$2:$DG$512,80,0)</f>
        <v>0</v>
      </c>
      <c r="D236" s="55" t="str">
        <f>VLOOKUP($A236,Raw!$B$2:$DG$512,81,0)</f>
        <v>0</v>
      </c>
      <c r="E236" s="55" t="str">
        <f>VLOOKUP($A236,Raw!$B$2:$DG$512,82,0)</f>
        <v>0</v>
      </c>
      <c r="F236" s="55" t="str">
        <f>VLOOKUP($A236,Raw!$B$2:$DG$512,83,0)</f>
        <v>0</v>
      </c>
      <c r="G236" s="55" t="str">
        <f>VLOOKUP($A236,Raw!$B$2:$DG$512,84,0)</f>
        <v>0</v>
      </c>
      <c r="H236" s="55" t="str">
        <f>VLOOKUP($A236,Raw!$B$2:$DG$512,85,0)</f>
        <v>0</v>
      </c>
      <c r="I236" s="55" t="str">
        <f>VLOOKUP($A236,Raw!$B$2:$DG$512,86,0)</f>
        <v>0</v>
      </c>
      <c r="J236" s="55" t="str">
        <f>VLOOKUP($A236,Raw!$B$2:$DG$512,87,0)</f>
        <v>0</v>
      </c>
      <c r="K236" s="55" t="str">
        <f>VLOOKUP($A236,Raw!$B$2:$DG$512,88,0)</f>
        <v>0</v>
      </c>
      <c r="L236" s="55" t="str">
        <f>VLOOKUP($A236,Raw!$B$2:$DG$512,89,0)</f>
        <v>0</v>
      </c>
      <c r="M236" s="55" t="str">
        <f>VLOOKUP($A236,Raw!$B$2:$DG$512,90,0)</f>
        <v>0</v>
      </c>
    </row>
    <row r="237" spans="1:13" x14ac:dyDescent="0.3">
      <c r="A237" s="13" t="s">
        <v>4126</v>
      </c>
      <c r="B237" s="55" t="str">
        <f>VLOOKUP($A237,Raw!$B$2:$DG$512,79,0)</f>
        <v>3.65</v>
      </c>
      <c r="C237" s="55" t="str">
        <f>VLOOKUP($A237,Raw!$B$2:$DG$512,80,0)</f>
        <v>0</v>
      </c>
      <c r="D237" s="55" t="str">
        <f>VLOOKUP($A237,Raw!$B$2:$DG$512,81,0)</f>
        <v>0</v>
      </c>
      <c r="E237" s="55" t="str">
        <f>VLOOKUP($A237,Raw!$B$2:$DG$512,82,0)</f>
        <v>0</v>
      </c>
      <c r="F237" s="55" t="str">
        <f>VLOOKUP($A237,Raw!$B$2:$DG$512,83,0)</f>
        <v>0</v>
      </c>
      <c r="G237" s="55" t="str">
        <f>VLOOKUP($A237,Raw!$B$2:$DG$512,84,0)</f>
        <v>0</v>
      </c>
      <c r="H237" s="55" t="str">
        <f>VLOOKUP($A237,Raw!$B$2:$DG$512,85,0)</f>
        <v>0</v>
      </c>
      <c r="I237" s="55" t="str">
        <f>VLOOKUP($A237,Raw!$B$2:$DG$512,86,0)</f>
        <v>0</v>
      </c>
      <c r="J237" s="55" t="str">
        <f>VLOOKUP($A237,Raw!$B$2:$DG$512,87,0)</f>
        <v>0</v>
      </c>
      <c r="K237" s="55" t="str">
        <f>VLOOKUP($A237,Raw!$B$2:$DG$512,88,0)</f>
        <v>0.14</v>
      </c>
      <c r="L237" s="55" t="str">
        <f>VLOOKUP($A237,Raw!$B$2:$DG$512,89,0)</f>
        <v>0.02</v>
      </c>
      <c r="M237" s="55" t="str">
        <f>VLOOKUP($A237,Raw!$B$2:$DG$512,90,0)</f>
        <v>3.81</v>
      </c>
    </row>
    <row r="238" spans="1:13" x14ac:dyDescent="0.3">
      <c r="A238" s="13" t="s">
        <v>4145</v>
      </c>
      <c r="B238" s="55" t="str">
        <f>VLOOKUP($A238,Raw!$B$2:$DG$512,79,0)</f>
        <v>0</v>
      </c>
      <c r="C238" s="55" t="str">
        <f>VLOOKUP($A238,Raw!$B$2:$DG$512,80,0)</f>
        <v>0</v>
      </c>
      <c r="D238" s="55" t="str">
        <f>VLOOKUP($A238,Raw!$B$2:$DG$512,81,0)</f>
        <v>0</v>
      </c>
      <c r="E238" s="55" t="str">
        <f>VLOOKUP($A238,Raw!$B$2:$DG$512,82,0)</f>
        <v>0</v>
      </c>
      <c r="F238" s="55" t="str">
        <f>VLOOKUP($A238,Raw!$B$2:$DG$512,83,0)</f>
        <v>0</v>
      </c>
      <c r="G238" s="55" t="str">
        <f>VLOOKUP($A238,Raw!$B$2:$DG$512,84,0)</f>
        <v>0</v>
      </c>
      <c r="H238" s="55" t="str">
        <f>VLOOKUP($A238,Raw!$B$2:$DG$512,85,0)</f>
        <v>0</v>
      </c>
      <c r="I238" s="55" t="str">
        <f>VLOOKUP($A238,Raw!$B$2:$DG$512,86,0)</f>
        <v>0</v>
      </c>
      <c r="J238" s="55" t="str">
        <f>VLOOKUP($A238,Raw!$B$2:$DG$512,87,0)</f>
        <v>0</v>
      </c>
      <c r="K238" s="55" t="str">
        <f>VLOOKUP($A238,Raw!$B$2:$DG$512,88,0)</f>
        <v>0</v>
      </c>
      <c r="L238" s="55" t="str">
        <f>VLOOKUP($A238,Raw!$B$2:$DG$512,89,0)</f>
        <v>0</v>
      </c>
      <c r="M238" s="55" t="str">
        <f>VLOOKUP($A238,Raw!$B$2:$DG$512,90,0)</f>
        <v>0</v>
      </c>
    </row>
    <row r="239" spans="1:13" x14ac:dyDescent="0.3">
      <c r="A239" s="13" t="s">
        <v>4163</v>
      </c>
      <c r="B239" s="55" t="str">
        <f>VLOOKUP($A239,Raw!$B$2:$DG$512,79,0)</f>
        <v>0</v>
      </c>
      <c r="C239" s="55" t="str">
        <f>VLOOKUP($A239,Raw!$B$2:$DG$512,80,0)</f>
        <v>0</v>
      </c>
      <c r="D239" s="55" t="str">
        <f>VLOOKUP($A239,Raw!$B$2:$DG$512,81,0)</f>
        <v>0</v>
      </c>
      <c r="E239" s="55" t="str">
        <f>VLOOKUP($A239,Raw!$B$2:$DG$512,82,0)</f>
        <v>0</v>
      </c>
      <c r="F239" s="55" t="str">
        <f>VLOOKUP($A239,Raw!$B$2:$DG$512,83,0)</f>
        <v>0</v>
      </c>
      <c r="G239" s="55" t="str">
        <f>VLOOKUP($A239,Raw!$B$2:$DG$512,84,0)</f>
        <v>0</v>
      </c>
      <c r="H239" s="55" t="str">
        <f>VLOOKUP($A239,Raw!$B$2:$DG$512,85,0)</f>
        <v>0</v>
      </c>
      <c r="I239" s="55" t="str">
        <f>VLOOKUP($A239,Raw!$B$2:$DG$512,86,0)</f>
        <v>0</v>
      </c>
      <c r="J239" s="55" t="str">
        <f>VLOOKUP($A239,Raw!$B$2:$DG$512,87,0)</f>
        <v>0</v>
      </c>
      <c r="K239" s="55" t="str">
        <f>VLOOKUP($A239,Raw!$B$2:$DG$512,88,0)</f>
        <v>0</v>
      </c>
      <c r="L239" s="55" t="str">
        <f>VLOOKUP($A239,Raw!$B$2:$DG$512,89,0)</f>
        <v>0</v>
      </c>
      <c r="M239" s="55" t="str">
        <f>VLOOKUP($A239,Raw!$B$2:$DG$512,90,0)</f>
        <v>0</v>
      </c>
    </row>
    <row r="240" spans="1:13" x14ac:dyDescent="0.3">
      <c r="A240" s="13" t="s">
        <v>4172</v>
      </c>
      <c r="B240" s="55" t="str">
        <f>VLOOKUP($A240,Raw!$B$2:$DG$512,79,0)</f>
        <v>0</v>
      </c>
      <c r="C240" s="55" t="str">
        <f>VLOOKUP($A240,Raw!$B$2:$DG$512,80,0)</f>
        <v>0</v>
      </c>
      <c r="D240" s="55" t="str">
        <f>VLOOKUP($A240,Raw!$B$2:$DG$512,81,0)</f>
        <v>0</v>
      </c>
      <c r="E240" s="55" t="str">
        <f>VLOOKUP($A240,Raw!$B$2:$DG$512,82,0)</f>
        <v>0</v>
      </c>
      <c r="F240" s="55" t="str">
        <f>VLOOKUP($A240,Raw!$B$2:$DG$512,83,0)</f>
        <v>0</v>
      </c>
      <c r="G240" s="55" t="str">
        <f>VLOOKUP($A240,Raw!$B$2:$DG$512,84,0)</f>
        <v>0</v>
      </c>
      <c r="H240" s="55" t="str">
        <f>VLOOKUP($A240,Raw!$B$2:$DG$512,85,0)</f>
        <v>0</v>
      </c>
      <c r="I240" s="55" t="str">
        <f>VLOOKUP($A240,Raw!$B$2:$DG$512,86,0)</f>
        <v>0</v>
      </c>
      <c r="J240" s="55" t="str">
        <f>VLOOKUP($A240,Raw!$B$2:$DG$512,87,0)</f>
        <v>0</v>
      </c>
      <c r="K240" s="55" t="str">
        <f>VLOOKUP($A240,Raw!$B$2:$DG$512,88,0)</f>
        <v>0</v>
      </c>
      <c r="L240" s="55" t="str">
        <f>VLOOKUP($A240,Raw!$B$2:$DG$512,89,0)</f>
        <v>0</v>
      </c>
      <c r="M240" s="55" t="str">
        <f>VLOOKUP($A240,Raw!$B$2:$DG$512,90,0)</f>
        <v>0</v>
      </c>
    </row>
    <row r="241" spans="1:13" x14ac:dyDescent="0.3">
      <c r="A241" s="13" t="s">
        <v>4187</v>
      </c>
      <c r="B241" s="55" t="str">
        <f>VLOOKUP($A241,Raw!$B$2:$DG$512,79,0)</f>
        <v>0</v>
      </c>
      <c r="C241" s="55" t="str">
        <f>VLOOKUP($A241,Raw!$B$2:$DG$512,80,0)</f>
        <v>0</v>
      </c>
      <c r="D241" s="55" t="str">
        <f>VLOOKUP($A241,Raw!$B$2:$DG$512,81,0)</f>
        <v>0</v>
      </c>
      <c r="E241" s="55" t="str">
        <f>VLOOKUP($A241,Raw!$B$2:$DG$512,82,0)</f>
        <v>0</v>
      </c>
      <c r="F241" s="55" t="str">
        <f>VLOOKUP($A241,Raw!$B$2:$DG$512,83,0)</f>
        <v>0</v>
      </c>
      <c r="G241" s="55" t="str">
        <f>VLOOKUP($A241,Raw!$B$2:$DG$512,84,0)</f>
        <v>0</v>
      </c>
      <c r="H241" s="55" t="str">
        <f>VLOOKUP($A241,Raw!$B$2:$DG$512,85,0)</f>
        <v>0</v>
      </c>
      <c r="I241" s="55" t="str">
        <f>VLOOKUP($A241,Raw!$B$2:$DG$512,86,0)</f>
        <v>0</v>
      </c>
      <c r="J241" s="55" t="str">
        <f>VLOOKUP($A241,Raw!$B$2:$DG$512,87,0)</f>
        <v>0</v>
      </c>
      <c r="K241" s="55" t="str">
        <f>VLOOKUP($A241,Raw!$B$2:$DG$512,88,0)</f>
        <v>0</v>
      </c>
      <c r="L241" s="55" t="str">
        <f>VLOOKUP($A241,Raw!$B$2:$DG$512,89,0)</f>
        <v>0</v>
      </c>
      <c r="M241" s="55" t="str">
        <f>VLOOKUP($A241,Raw!$B$2:$DG$512,90,0)</f>
        <v>0</v>
      </c>
    </row>
    <row r="242" spans="1:13" x14ac:dyDescent="0.3">
      <c r="A242" s="13" t="s">
        <v>4198</v>
      </c>
      <c r="B242" s="55" t="str">
        <f>VLOOKUP($A242,Raw!$B$2:$DG$512,79,0)</f>
        <v>12.07</v>
      </c>
      <c r="C242" s="55" t="str">
        <f>VLOOKUP($A242,Raw!$B$2:$DG$512,80,0)</f>
        <v>0</v>
      </c>
      <c r="D242" s="55" t="str">
        <f>VLOOKUP($A242,Raw!$B$2:$DG$512,81,0)</f>
        <v>1.01</v>
      </c>
      <c r="E242" s="55" t="str">
        <f>VLOOKUP($A242,Raw!$B$2:$DG$512,82,0)</f>
        <v>0</v>
      </c>
      <c r="F242" s="55" t="str">
        <f>VLOOKUP($A242,Raw!$B$2:$DG$512,83,0)</f>
        <v>0</v>
      </c>
      <c r="G242" s="55" t="str">
        <f>VLOOKUP($A242,Raw!$B$2:$DG$512,84,0)</f>
        <v>0</v>
      </c>
      <c r="H242" s="55" t="str">
        <f>VLOOKUP($A242,Raw!$B$2:$DG$512,85,0)</f>
        <v>0</v>
      </c>
      <c r="I242" s="55" t="str">
        <f>VLOOKUP($A242,Raw!$B$2:$DG$512,86,0)</f>
        <v>0</v>
      </c>
      <c r="J242" s="55" t="str">
        <f>VLOOKUP($A242,Raw!$B$2:$DG$512,87,0)</f>
        <v>0</v>
      </c>
      <c r="K242" s="55" t="str">
        <f>VLOOKUP($A242,Raw!$B$2:$DG$512,88,0)</f>
        <v>2604.11</v>
      </c>
      <c r="L242" s="55" t="str">
        <f>VLOOKUP($A242,Raw!$B$2:$DG$512,89,0)</f>
        <v>51.2</v>
      </c>
      <c r="M242" s="55" t="str">
        <f>VLOOKUP($A242,Raw!$B$2:$DG$512,90,0)</f>
        <v>2668.4</v>
      </c>
    </row>
    <row r="243" spans="1:13" x14ac:dyDescent="0.3">
      <c r="A243" s="13" t="s">
        <v>4232</v>
      </c>
      <c r="B243" s="55" t="str">
        <f>VLOOKUP($A243,Raw!$B$2:$DG$512,79,0)</f>
        <v>0</v>
      </c>
      <c r="C243" s="55" t="str">
        <f>VLOOKUP($A243,Raw!$B$2:$DG$512,80,0)</f>
        <v>0</v>
      </c>
      <c r="D243" s="55" t="str">
        <f>VLOOKUP($A243,Raw!$B$2:$DG$512,81,0)</f>
        <v>0</v>
      </c>
      <c r="E243" s="55" t="str">
        <f>VLOOKUP($A243,Raw!$B$2:$DG$512,82,0)</f>
        <v>0</v>
      </c>
      <c r="F243" s="55" t="str">
        <f>VLOOKUP($A243,Raw!$B$2:$DG$512,83,0)</f>
        <v>0</v>
      </c>
      <c r="G243" s="55" t="str">
        <f>VLOOKUP($A243,Raw!$B$2:$DG$512,84,0)</f>
        <v>0</v>
      </c>
      <c r="H243" s="55" t="str">
        <f>VLOOKUP($A243,Raw!$B$2:$DG$512,85,0)</f>
        <v>0</v>
      </c>
      <c r="I243" s="55" t="str">
        <f>VLOOKUP($A243,Raw!$B$2:$DG$512,86,0)</f>
        <v>0</v>
      </c>
      <c r="J243" s="55" t="str">
        <f>VLOOKUP($A243,Raw!$B$2:$DG$512,87,0)</f>
        <v>0</v>
      </c>
      <c r="K243" s="55" t="str">
        <f>VLOOKUP($A243,Raw!$B$2:$DG$512,88,0)</f>
        <v>0</v>
      </c>
      <c r="L243" s="55" t="str">
        <f>VLOOKUP($A243,Raw!$B$2:$DG$512,89,0)</f>
        <v>0</v>
      </c>
      <c r="M243" s="55" t="str">
        <f>VLOOKUP($A243,Raw!$B$2:$DG$512,90,0)</f>
        <v>0</v>
      </c>
    </row>
    <row r="244" spans="1:13" x14ac:dyDescent="0.3">
      <c r="A244" s="13" t="s">
        <v>4252</v>
      </c>
      <c r="B244" s="55" t="str">
        <f>VLOOKUP($A244,Raw!$B$2:$DG$512,79,0)</f>
        <v>25.32</v>
      </c>
      <c r="C244" s="55" t="str">
        <f>VLOOKUP($A244,Raw!$B$2:$DG$512,80,0)</f>
        <v>0</v>
      </c>
      <c r="D244" s="55" t="str">
        <f>VLOOKUP($A244,Raw!$B$2:$DG$512,81,0)</f>
        <v>0</v>
      </c>
      <c r="E244" s="55" t="str">
        <f>VLOOKUP($A244,Raw!$B$2:$DG$512,82,0)</f>
        <v>0</v>
      </c>
      <c r="F244" s="55" t="str">
        <f>VLOOKUP($A244,Raw!$B$2:$DG$512,83,0)</f>
        <v>0</v>
      </c>
      <c r="G244" s="55" t="str">
        <f>VLOOKUP($A244,Raw!$B$2:$DG$512,84,0)</f>
        <v>0</v>
      </c>
      <c r="H244" s="55" t="str">
        <f>VLOOKUP($A244,Raw!$B$2:$DG$512,85,0)</f>
        <v>0</v>
      </c>
      <c r="I244" s="55" t="str">
        <f>VLOOKUP($A244,Raw!$B$2:$DG$512,86,0)</f>
        <v>0</v>
      </c>
      <c r="J244" s="55" t="str">
        <f>VLOOKUP($A244,Raw!$B$2:$DG$512,87,0)</f>
        <v>0</v>
      </c>
      <c r="K244" s="55" t="str">
        <f>VLOOKUP($A244,Raw!$B$2:$DG$512,88,0)</f>
        <v>5</v>
      </c>
      <c r="L244" s="55" t="str">
        <f>VLOOKUP($A244,Raw!$B$2:$DG$512,89,0)</f>
        <v>1.49</v>
      </c>
      <c r="M244" s="55" t="str">
        <f>VLOOKUP($A244,Raw!$B$2:$DG$512,90,0)</f>
        <v>31.81</v>
      </c>
    </row>
    <row r="245" spans="1:13" x14ac:dyDescent="0.3">
      <c r="A245" s="13" t="s">
        <v>4280</v>
      </c>
      <c r="B245" s="55" t="str">
        <f>VLOOKUP($A245,Raw!$B$2:$DG$512,79,0)</f>
        <v>0</v>
      </c>
      <c r="C245" s="55" t="str">
        <f>VLOOKUP($A245,Raw!$B$2:$DG$512,80,0)</f>
        <v>0</v>
      </c>
      <c r="D245" s="55" t="str">
        <f>VLOOKUP($A245,Raw!$B$2:$DG$512,81,0)</f>
        <v>0</v>
      </c>
      <c r="E245" s="55" t="str">
        <f>VLOOKUP($A245,Raw!$B$2:$DG$512,82,0)</f>
        <v>0</v>
      </c>
      <c r="F245" s="55" t="str">
        <f>VLOOKUP($A245,Raw!$B$2:$DG$512,83,0)</f>
        <v>0</v>
      </c>
      <c r="G245" s="55" t="str">
        <f>VLOOKUP($A245,Raw!$B$2:$DG$512,84,0)</f>
        <v>0</v>
      </c>
      <c r="H245" s="55" t="str">
        <f>VLOOKUP($A245,Raw!$B$2:$DG$512,85,0)</f>
        <v>0</v>
      </c>
      <c r="I245" s="55" t="str">
        <f>VLOOKUP($A245,Raw!$B$2:$DG$512,86,0)</f>
        <v>0</v>
      </c>
      <c r="J245" s="55" t="str">
        <f>VLOOKUP($A245,Raw!$B$2:$DG$512,87,0)</f>
        <v>0</v>
      </c>
      <c r="K245" s="55" t="str">
        <f>VLOOKUP($A245,Raw!$B$2:$DG$512,88,0)</f>
        <v>0</v>
      </c>
      <c r="L245" s="55" t="str">
        <f>VLOOKUP($A245,Raw!$B$2:$DG$512,89,0)</f>
        <v>0</v>
      </c>
      <c r="M245" s="55" t="str">
        <f>VLOOKUP($A245,Raw!$B$2:$DG$512,90,0)</f>
        <v>0</v>
      </c>
    </row>
    <row r="246" spans="1:13" x14ac:dyDescent="0.3">
      <c r="A246" s="13" t="s">
        <v>4291</v>
      </c>
      <c r="B246" s="55" t="str">
        <f>VLOOKUP($A246,Raw!$B$2:$DG$512,79,0)</f>
        <v>0</v>
      </c>
      <c r="C246" s="55" t="str">
        <f>VLOOKUP($A246,Raw!$B$2:$DG$512,80,0)</f>
        <v>0</v>
      </c>
      <c r="D246" s="55" t="str">
        <f>VLOOKUP($A246,Raw!$B$2:$DG$512,81,0)</f>
        <v>0</v>
      </c>
      <c r="E246" s="55" t="str">
        <f>VLOOKUP($A246,Raw!$B$2:$DG$512,82,0)</f>
        <v>0</v>
      </c>
      <c r="F246" s="55" t="str">
        <f>VLOOKUP($A246,Raw!$B$2:$DG$512,83,0)</f>
        <v>0</v>
      </c>
      <c r="G246" s="55" t="str">
        <f>VLOOKUP($A246,Raw!$B$2:$DG$512,84,0)</f>
        <v>0</v>
      </c>
      <c r="H246" s="55" t="str">
        <f>VLOOKUP($A246,Raw!$B$2:$DG$512,85,0)</f>
        <v>0</v>
      </c>
      <c r="I246" s="55" t="str">
        <f>VLOOKUP($A246,Raw!$B$2:$DG$512,86,0)</f>
        <v>0</v>
      </c>
      <c r="J246" s="55" t="str">
        <f>VLOOKUP($A246,Raw!$B$2:$DG$512,87,0)</f>
        <v>0</v>
      </c>
      <c r="K246" s="55" t="str">
        <f>VLOOKUP($A246,Raw!$B$2:$DG$512,88,0)</f>
        <v>0</v>
      </c>
      <c r="L246" s="55" t="str">
        <f>VLOOKUP($A246,Raw!$B$2:$DG$512,89,0)</f>
        <v>0</v>
      </c>
      <c r="M246" s="55" t="str">
        <f>VLOOKUP($A246,Raw!$B$2:$DG$512,90,0)</f>
        <v>0</v>
      </c>
    </row>
    <row r="247" spans="1:13" x14ac:dyDescent="0.3">
      <c r="A247" s="13" t="s">
        <v>4296</v>
      </c>
      <c r="B247" s="55" t="str">
        <f>VLOOKUP($A247,Raw!$B$2:$DG$512,79,0)</f>
        <v>0</v>
      </c>
      <c r="C247" s="55" t="str">
        <f>VLOOKUP($A247,Raw!$B$2:$DG$512,80,0)</f>
        <v>0</v>
      </c>
      <c r="D247" s="55" t="str">
        <f>VLOOKUP($A247,Raw!$B$2:$DG$512,81,0)</f>
        <v>0</v>
      </c>
      <c r="E247" s="55" t="str">
        <f>VLOOKUP($A247,Raw!$B$2:$DG$512,82,0)</f>
        <v>0</v>
      </c>
      <c r="F247" s="55" t="str">
        <f>VLOOKUP($A247,Raw!$B$2:$DG$512,83,0)</f>
        <v>0</v>
      </c>
      <c r="G247" s="55" t="str">
        <f>VLOOKUP($A247,Raw!$B$2:$DG$512,84,0)</f>
        <v>0</v>
      </c>
      <c r="H247" s="55" t="str">
        <f>VLOOKUP($A247,Raw!$B$2:$DG$512,85,0)</f>
        <v>0</v>
      </c>
      <c r="I247" s="55" t="str">
        <f>VLOOKUP($A247,Raw!$B$2:$DG$512,86,0)</f>
        <v>0</v>
      </c>
      <c r="J247" s="55" t="str">
        <f>VLOOKUP($A247,Raw!$B$2:$DG$512,87,0)</f>
        <v>0</v>
      </c>
      <c r="K247" s="55" t="str">
        <f>VLOOKUP($A247,Raw!$B$2:$DG$512,88,0)</f>
        <v>0</v>
      </c>
      <c r="L247" s="55" t="str">
        <f>VLOOKUP($A247,Raw!$B$2:$DG$512,89,0)</f>
        <v>0</v>
      </c>
      <c r="M247" s="55" t="str">
        <f>VLOOKUP($A247,Raw!$B$2:$DG$512,90,0)</f>
        <v>0</v>
      </c>
    </row>
    <row r="248" spans="1:13" x14ac:dyDescent="0.3">
      <c r="A248" s="13" t="s">
        <v>4319</v>
      </c>
      <c r="B248" s="55" t="str">
        <f>VLOOKUP($A248,Raw!$B$2:$DG$512,79,0)</f>
        <v>0</v>
      </c>
      <c r="C248" s="55" t="str">
        <f>VLOOKUP($A248,Raw!$B$2:$DG$512,80,0)</f>
        <v>0</v>
      </c>
      <c r="D248" s="55" t="str">
        <f>VLOOKUP($A248,Raw!$B$2:$DG$512,81,0)</f>
        <v>0</v>
      </c>
      <c r="E248" s="55" t="str">
        <f>VLOOKUP($A248,Raw!$B$2:$DG$512,82,0)</f>
        <v>0</v>
      </c>
      <c r="F248" s="55" t="str">
        <f>VLOOKUP($A248,Raw!$B$2:$DG$512,83,0)</f>
        <v>0</v>
      </c>
      <c r="G248" s="55" t="str">
        <f>VLOOKUP($A248,Raw!$B$2:$DG$512,84,0)</f>
        <v>0</v>
      </c>
      <c r="H248" s="55" t="str">
        <f>VLOOKUP($A248,Raw!$B$2:$DG$512,85,0)</f>
        <v>0</v>
      </c>
      <c r="I248" s="55" t="str">
        <f>VLOOKUP($A248,Raw!$B$2:$DG$512,86,0)</f>
        <v>0</v>
      </c>
      <c r="J248" s="55" t="str">
        <f>VLOOKUP($A248,Raw!$B$2:$DG$512,87,0)</f>
        <v>0</v>
      </c>
      <c r="K248" s="55" t="str">
        <f>VLOOKUP($A248,Raw!$B$2:$DG$512,88,0)</f>
        <v>0</v>
      </c>
      <c r="L248" s="55" t="str">
        <f>VLOOKUP($A248,Raw!$B$2:$DG$512,89,0)</f>
        <v>0</v>
      </c>
      <c r="M248" s="55" t="str">
        <f>VLOOKUP($A248,Raw!$B$2:$DG$512,90,0)</f>
        <v>0</v>
      </c>
    </row>
    <row r="249" spans="1:13" x14ac:dyDescent="0.3">
      <c r="A249" s="13" t="s">
        <v>4345</v>
      </c>
      <c r="B249" s="55" t="str">
        <f>VLOOKUP($A249,Raw!$B$2:$DG$512,79,0)</f>
        <v>0</v>
      </c>
      <c r="C249" s="55" t="str">
        <f>VLOOKUP($A249,Raw!$B$2:$DG$512,80,0)</f>
        <v>0</v>
      </c>
      <c r="D249" s="55" t="str">
        <f>VLOOKUP($A249,Raw!$B$2:$DG$512,81,0)</f>
        <v>0</v>
      </c>
      <c r="E249" s="55" t="str">
        <f>VLOOKUP($A249,Raw!$B$2:$DG$512,82,0)</f>
        <v>0</v>
      </c>
      <c r="F249" s="55" t="str">
        <f>VLOOKUP($A249,Raw!$B$2:$DG$512,83,0)</f>
        <v>0</v>
      </c>
      <c r="G249" s="55" t="str">
        <f>VLOOKUP($A249,Raw!$B$2:$DG$512,84,0)</f>
        <v>0</v>
      </c>
      <c r="H249" s="55" t="str">
        <f>VLOOKUP($A249,Raw!$B$2:$DG$512,85,0)</f>
        <v>0</v>
      </c>
      <c r="I249" s="55" t="str">
        <f>VLOOKUP($A249,Raw!$B$2:$DG$512,86,0)</f>
        <v>0</v>
      </c>
      <c r="J249" s="55" t="str">
        <f>VLOOKUP($A249,Raw!$B$2:$DG$512,87,0)</f>
        <v>0</v>
      </c>
      <c r="K249" s="55" t="str">
        <f>VLOOKUP($A249,Raw!$B$2:$DG$512,88,0)</f>
        <v>0</v>
      </c>
      <c r="L249" s="55" t="str">
        <f>VLOOKUP($A249,Raw!$B$2:$DG$512,89,0)</f>
        <v>0</v>
      </c>
      <c r="M249" s="55" t="str">
        <f>VLOOKUP($A249,Raw!$B$2:$DG$512,90,0)</f>
        <v>0</v>
      </c>
    </row>
    <row r="250" spans="1:13" x14ac:dyDescent="0.3">
      <c r="A250" s="13" t="s">
        <v>4359</v>
      </c>
      <c r="B250" s="55" t="str">
        <f>VLOOKUP($A250,Raw!$B$2:$DG$512,79,0)</f>
        <v>191.52</v>
      </c>
      <c r="C250" s="55" t="str">
        <f>VLOOKUP($A250,Raw!$B$2:$DG$512,80,0)</f>
        <v>5.29</v>
      </c>
      <c r="D250" s="55" t="str">
        <f>VLOOKUP($A250,Raw!$B$2:$DG$512,81,0)</f>
        <v>83.29</v>
      </c>
      <c r="E250" s="55" t="str">
        <f>VLOOKUP($A250,Raw!$B$2:$DG$512,82,0)</f>
        <v>32.08</v>
      </c>
      <c r="F250" s="55" t="str">
        <f>VLOOKUP($A250,Raw!$B$2:$DG$512,83,0)</f>
        <v>0</v>
      </c>
      <c r="G250" s="55" t="str">
        <f>VLOOKUP($A250,Raw!$B$2:$DG$512,84,0)</f>
        <v>0</v>
      </c>
      <c r="H250" s="55" t="str">
        <f>VLOOKUP($A250,Raw!$B$2:$DG$512,85,0)</f>
        <v>0</v>
      </c>
      <c r="I250" s="55" t="str">
        <f>VLOOKUP($A250,Raw!$B$2:$DG$512,86,0)</f>
        <v>0</v>
      </c>
      <c r="J250" s="55" t="str">
        <f>VLOOKUP($A250,Raw!$B$2:$DG$512,87,0)</f>
        <v>0</v>
      </c>
      <c r="K250" s="55" t="str">
        <f>VLOOKUP($A250,Raw!$B$2:$DG$512,88,0)</f>
        <v>271.68</v>
      </c>
      <c r="L250" s="55" t="str">
        <f>VLOOKUP($A250,Raw!$B$2:$DG$512,89,0)</f>
        <v>49.65</v>
      </c>
      <c r="M250" s="55" t="str">
        <f>VLOOKUP($A250,Raw!$B$2:$DG$512,90,0)</f>
        <v>633.51</v>
      </c>
    </row>
    <row r="251" spans="1:13" x14ac:dyDescent="0.3">
      <c r="A251" s="13" t="s">
        <v>4395</v>
      </c>
      <c r="B251" s="55" t="str">
        <f>VLOOKUP($A251,Raw!$B$2:$DG$512,79,0)</f>
        <v>0</v>
      </c>
      <c r="C251" s="55" t="str">
        <f>VLOOKUP($A251,Raw!$B$2:$DG$512,80,0)</f>
        <v>0</v>
      </c>
      <c r="D251" s="55" t="str">
        <f>VLOOKUP($A251,Raw!$B$2:$DG$512,81,0)</f>
        <v>0</v>
      </c>
      <c r="E251" s="55" t="str">
        <f>VLOOKUP($A251,Raw!$B$2:$DG$512,82,0)</f>
        <v>0</v>
      </c>
      <c r="F251" s="55" t="str">
        <f>VLOOKUP($A251,Raw!$B$2:$DG$512,83,0)</f>
        <v>0</v>
      </c>
      <c r="G251" s="55" t="str">
        <f>VLOOKUP($A251,Raw!$B$2:$DG$512,84,0)</f>
        <v>0</v>
      </c>
      <c r="H251" s="55" t="str">
        <f>VLOOKUP($A251,Raw!$B$2:$DG$512,85,0)</f>
        <v>0</v>
      </c>
      <c r="I251" s="55" t="str">
        <f>VLOOKUP($A251,Raw!$B$2:$DG$512,86,0)</f>
        <v>0</v>
      </c>
      <c r="J251" s="55" t="str">
        <f>VLOOKUP($A251,Raw!$B$2:$DG$512,87,0)</f>
        <v>0</v>
      </c>
      <c r="K251" s="55" t="str">
        <f>VLOOKUP($A251,Raw!$B$2:$DG$512,88,0)</f>
        <v>0</v>
      </c>
      <c r="L251" s="55" t="str">
        <f>VLOOKUP($A251,Raw!$B$2:$DG$512,89,0)</f>
        <v>0</v>
      </c>
      <c r="M251" s="55" t="str">
        <f>VLOOKUP($A251,Raw!$B$2:$DG$512,90,0)</f>
        <v>0</v>
      </c>
    </row>
    <row r="252" spans="1:13" x14ac:dyDescent="0.3">
      <c r="A252" s="13" t="s">
        <v>4404</v>
      </c>
      <c r="B252" s="55" t="str">
        <f>VLOOKUP($A252,Raw!$B$2:$DG$512,79,0)</f>
        <v>0</v>
      </c>
      <c r="C252" s="55" t="str">
        <f>VLOOKUP($A252,Raw!$B$2:$DG$512,80,0)</f>
        <v>0</v>
      </c>
      <c r="D252" s="55" t="str">
        <f>VLOOKUP($A252,Raw!$B$2:$DG$512,81,0)</f>
        <v>0</v>
      </c>
      <c r="E252" s="55" t="str">
        <f>VLOOKUP($A252,Raw!$B$2:$DG$512,82,0)</f>
        <v>0</v>
      </c>
      <c r="F252" s="55" t="str">
        <f>VLOOKUP($A252,Raw!$B$2:$DG$512,83,0)</f>
        <v>0</v>
      </c>
      <c r="G252" s="55" t="str">
        <f>VLOOKUP($A252,Raw!$B$2:$DG$512,84,0)</f>
        <v>0</v>
      </c>
      <c r="H252" s="55" t="str">
        <f>VLOOKUP($A252,Raw!$B$2:$DG$512,85,0)</f>
        <v>0</v>
      </c>
      <c r="I252" s="55" t="str">
        <f>VLOOKUP($A252,Raw!$B$2:$DG$512,86,0)</f>
        <v>0</v>
      </c>
      <c r="J252" s="55" t="str">
        <f>VLOOKUP($A252,Raw!$B$2:$DG$512,87,0)</f>
        <v>0</v>
      </c>
      <c r="K252" s="55" t="str">
        <f>VLOOKUP($A252,Raw!$B$2:$DG$512,88,0)</f>
        <v>0</v>
      </c>
      <c r="L252" s="55" t="str">
        <f>VLOOKUP($A252,Raw!$B$2:$DG$512,89,0)</f>
        <v>0</v>
      </c>
      <c r="M252" s="55" t="str">
        <f>VLOOKUP($A252,Raw!$B$2:$DG$512,90,0)</f>
        <v>0</v>
      </c>
    </row>
    <row r="253" spans="1:13" x14ac:dyDescent="0.3">
      <c r="A253" s="13" t="s">
        <v>4411</v>
      </c>
      <c r="B253" s="55" t="str">
        <f>VLOOKUP($A253,Raw!$B$2:$DG$512,79,0)</f>
        <v>0</v>
      </c>
      <c r="C253" s="55" t="str">
        <f>VLOOKUP($A253,Raw!$B$2:$DG$512,80,0)</f>
        <v>0</v>
      </c>
      <c r="D253" s="55" t="str">
        <f>VLOOKUP($A253,Raw!$B$2:$DG$512,81,0)</f>
        <v>0</v>
      </c>
      <c r="E253" s="55" t="str">
        <f>VLOOKUP($A253,Raw!$B$2:$DG$512,82,0)</f>
        <v>0</v>
      </c>
      <c r="F253" s="55" t="str">
        <f>VLOOKUP($A253,Raw!$B$2:$DG$512,83,0)</f>
        <v>0</v>
      </c>
      <c r="G253" s="55" t="str">
        <f>VLOOKUP($A253,Raw!$B$2:$DG$512,84,0)</f>
        <v>0</v>
      </c>
      <c r="H253" s="55" t="str">
        <f>VLOOKUP($A253,Raw!$B$2:$DG$512,85,0)</f>
        <v>0</v>
      </c>
      <c r="I253" s="55" t="str">
        <f>VLOOKUP($A253,Raw!$B$2:$DG$512,86,0)</f>
        <v>0</v>
      </c>
      <c r="J253" s="55" t="str">
        <f>VLOOKUP($A253,Raw!$B$2:$DG$512,87,0)</f>
        <v>0</v>
      </c>
      <c r="K253" s="55" t="str">
        <f>VLOOKUP($A253,Raw!$B$2:$DG$512,88,0)</f>
        <v>0</v>
      </c>
      <c r="L253" s="55" t="str">
        <f>VLOOKUP($A253,Raw!$B$2:$DG$512,89,0)</f>
        <v>0</v>
      </c>
      <c r="M253" s="55" t="str">
        <f>VLOOKUP($A253,Raw!$B$2:$DG$512,90,0)</f>
        <v>0</v>
      </c>
    </row>
    <row r="254" spans="1:13" x14ac:dyDescent="0.3">
      <c r="A254" s="13" t="s">
        <v>4420</v>
      </c>
      <c r="B254" s="55" t="str">
        <f>VLOOKUP($A254,Raw!$B$2:$DG$512,79,0)</f>
        <v>0</v>
      </c>
      <c r="C254" s="55" t="str">
        <f>VLOOKUP($A254,Raw!$B$2:$DG$512,80,0)</f>
        <v>0</v>
      </c>
      <c r="D254" s="55" t="str">
        <f>VLOOKUP($A254,Raw!$B$2:$DG$512,81,0)</f>
        <v>0</v>
      </c>
      <c r="E254" s="55" t="str">
        <f>VLOOKUP($A254,Raw!$B$2:$DG$512,82,0)</f>
        <v>0</v>
      </c>
      <c r="F254" s="55" t="str">
        <f>VLOOKUP($A254,Raw!$B$2:$DG$512,83,0)</f>
        <v>0</v>
      </c>
      <c r="G254" s="55" t="str">
        <f>VLOOKUP($A254,Raw!$B$2:$DG$512,84,0)</f>
        <v>0</v>
      </c>
      <c r="H254" s="55" t="str">
        <f>VLOOKUP($A254,Raw!$B$2:$DG$512,85,0)</f>
        <v>0</v>
      </c>
      <c r="I254" s="55" t="str">
        <f>VLOOKUP($A254,Raw!$B$2:$DG$512,86,0)</f>
        <v>0</v>
      </c>
      <c r="J254" s="55" t="str">
        <f>VLOOKUP($A254,Raw!$B$2:$DG$512,87,0)</f>
        <v>0</v>
      </c>
      <c r="K254" s="55" t="str">
        <f>VLOOKUP($A254,Raw!$B$2:$DG$512,88,0)</f>
        <v>0</v>
      </c>
      <c r="L254" s="55" t="str">
        <f>VLOOKUP($A254,Raw!$B$2:$DG$512,89,0)</f>
        <v>0</v>
      </c>
      <c r="M254" s="55" t="str">
        <f>VLOOKUP($A254,Raw!$B$2:$DG$512,90,0)</f>
        <v>0</v>
      </c>
    </row>
    <row r="255" spans="1:13" x14ac:dyDescent="0.3">
      <c r="A255" s="13" t="s">
        <v>4428</v>
      </c>
      <c r="B255" s="55" t="str">
        <f>VLOOKUP($A255,Raw!$B$2:$DG$512,79,0)</f>
        <v>0</v>
      </c>
      <c r="C255" s="55" t="str">
        <f>VLOOKUP($A255,Raw!$B$2:$DG$512,80,0)</f>
        <v>0</v>
      </c>
      <c r="D255" s="55" t="str">
        <f>VLOOKUP($A255,Raw!$B$2:$DG$512,81,0)</f>
        <v>0</v>
      </c>
      <c r="E255" s="55" t="str">
        <f>VLOOKUP($A255,Raw!$B$2:$DG$512,82,0)</f>
        <v>0</v>
      </c>
      <c r="F255" s="55" t="str">
        <f>VLOOKUP($A255,Raw!$B$2:$DG$512,83,0)</f>
        <v>0</v>
      </c>
      <c r="G255" s="55" t="str">
        <f>VLOOKUP($A255,Raw!$B$2:$DG$512,84,0)</f>
        <v>0</v>
      </c>
      <c r="H255" s="55" t="str">
        <f>VLOOKUP($A255,Raw!$B$2:$DG$512,85,0)</f>
        <v>0</v>
      </c>
      <c r="I255" s="55" t="str">
        <f>VLOOKUP($A255,Raw!$B$2:$DG$512,86,0)</f>
        <v>0</v>
      </c>
      <c r="J255" s="55" t="str">
        <f>VLOOKUP($A255,Raw!$B$2:$DG$512,87,0)</f>
        <v>0</v>
      </c>
      <c r="K255" s="55" t="str">
        <f>VLOOKUP($A255,Raw!$B$2:$DG$512,88,0)</f>
        <v>0</v>
      </c>
      <c r="L255" s="55" t="str">
        <f>VLOOKUP($A255,Raw!$B$2:$DG$512,89,0)</f>
        <v>0</v>
      </c>
      <c r="M255" s="55" t="str">
        <f>VLOOKUP($A255,Raw!$B$2:$DG$512,90,0)</f>
        <v>0</v>
      </c>
    </row>
    <row r="256" spans="1:13" x14ac:dyDescent="0.3">
      <c r="A256" s="13" t="s">
        <v>4444</v>
      </c>
      <c r="B256" s="55" t="str">
        <f>VLOOKUP($A256,Raw!$B$2:$DG$512,79,0)</f>
        <v>0</v>
      </c>
      <c r="C256" s="55" t="str">
        <f>VLOOKUP($A256,Raw!$B$2:$DG$512,80,0)</f>
        <v>0</v>
      </c>
      <c r="D256" s="55" t="str">
        <f>VLOOKUP($A256,Raw!$B$2:$DG$512,81,0)</f>
        <v>0</v>
      </c>
      <c r="E256" s="55" t="str">
        <f>VLOOKUP($A256,Raw!$B$2:$DG$512,82,0)</f>
        <v>0</v>
      </c>
      <c r="F256" s="55" t="str">
        <f>VLOOKUP($A256,Raw!$B$2:$DG$512,83,0)</f>
        <v>0</v>
      </c>
      <c r="G256" s="55" t="str">
        <f>VLOOKUP($A256,Raw!$B$2:$DG$512,84,0)</f>
        <v>0</v>
      </c>
      <c r="H256" s="55" t="str">
        <f>VLOOKUP($A256,Raw!$B$2:$DG$512,85,0)</f>
        <v>0</v>
      </c>
      <c r="I256" s="55" t="str">
        <f>VLOOKUP($A256,Raw!$B$2:$DG$512,86,0)</f>
        <v>0</v>
      </c>
      <c r="J256" s="55" t="str">
        <f>VLOOKUP($A256,Raw!$B$2:$DG$512,87,0)</f>
        <v>0</v>
      </c>
      <c r="K256" s="55" t="str">
        <f>VLOOKUP($A256,Raw!$B$2:$DG$512,88,0)</f>
        <v>0</v>
      </c>
      <c r="L256" s="55" t="str">
        <f>VLOOKUP($A256,Raw!$B$2:$DG$512,89,0)</f>
        <v>0</v>
      </c>
      <c r="M256" s="55" t="str">
        <f>VLOOKUP($A256,Raw!$B$2:$DG$512,90,0)</f>
        <v>0</v>
      </c>
    </row>
    <row r="257" spans="1:13" x14ac:dyDescent="0.3">
      <c r="A257" s="13" t="s">
        <v>4453</v>
      </c>
      <c r="B257" s="55" t="str">
        <f>VLOOKUP($A257,Raw!$B$2:$DG$512,79,0)</f>
        <v>11645.59</v>
      </c>
      <c r="C257" s="55" t="str">
        <f>VLOOKUP($A257,Raw!$B$2:$DG$512,80,0)</f>
        <v>0</v>
      </c>
      <c r="D257" s="55" t="str">
        <f>VLOOKUP($A257,Raw!$B$2:$DG$512,81,0)</f>
        <v>61305.41</v>
      </c>
      <c r="E257" s="55" t="str">
        <f>VLOOKUP($A257,Raw!$B$2:$DG$512,82,0)</f>
        <v>0</v>
      </c>
      <c r="F257" s="55" t="str">
        <f>VLOOKUP($A257,Raw!$B$2:$DG$512,83,0)</f>
        <v>0</v>
      </c>
      <c r="G257" s="55" t="str">
        <f>VLOOKUP($A257,Raw!$B$2:$DG$512,84,0)</f>
        <v>0</v>
      </c>
      <c r="H257" s="55" t="str">
        <f>VLOOKUP($A257,Raw!$B$2:$DG$512,85,0)</f>
        <v>0</v>
      </c>
      <c r="I257" s="55" t="str">
        <f>VLOOKUP($A257,Raw!$B$2:$DG$512,86,0)</f>
        <v>0</v>
      </c>
      <c r="J257" s="55" t="str">
        <f>VLOOKUP($A257,Raw!$B$2:$DG$512,87,0)</f>
        <v>0</v>
      </c>
      <c r="K257" s="55" t="str">
        <f>VLOOKUP($A257,Raw!$B$2:$DG$512,88,0)</f>
        <v>0</v>
      </c>
      <c r="L257" s="55" t="str">
        <f>VLOOKUP($A257,Raw!$B$2:$DG$512,89,0)</f>
        <v>1350.71</v>
      </c>
      <c r="M257" s="55" t="str">
        <f>VLOOKUP($A257,Raw!$B$2:$DG$512,90,0)</f>
        <v>74301.71</v>
      </c>
    </row>
    <row r="258" spans="1:13" x14ac:dyDescent="0.3">
      <c r="A258" s="13" t="s">
        <v>4480</v>
      </c>
      <c r="B258" s="55" t="str">
        <f>VLOOKUP($A258,Raw!$B$2:$DG$512,79,0)</f>
        <v>0</v>
      </c>
      <c r="C258" s="55" t="str">
        <f>VLOOKUP($A258,Raw!$B$2:$DG$512,80,0)</f>
        <v>0</v>
      </c>
      <c r="D258" s="55" t="str">
        <f>VLOOKUP($A258,Raw!$B$2:$DG$512,81,0)</f>
        <v>0</v>
      </c>
      <c r="E258" s="55" t="str">
        <f>VLOOKUP($A258,Raw!$B$2:$DG$512,82,0)</f>
        <v>0</v>
      </c>
      <c r="F258" s="55" t="str">
        <f>VLOOKUP($A258,Raw!$B$2:$DG$512,83,0)</f>
        <v>0</v>
      </c>
      <c r="G258" s="55" t="str">
        <f>VLOOKUP($A258,Raw!$B$2:$DG$512,84,0)</f>
        <v>0</v>
      </c>
      <c r="H258" s="55" t="str">
        <f>VLOOKUP($A258,Raw!$B$2:$DG$512,85,0)</f>
        <v>0</v>
      </c>
      <c r="I258" s="55" t="str">
        <f>VLOOKUP($A258,Raw!$B$2:$DG$512,86,0)</f>
        <v>0</v>
      </c>
      <c r="J258" s="55" t="str">
        <f>VLOOKUP($A258,Raw!$B$2:$DG$512,87,0)</f>
        <v>0</v>
      </c>
      <c r="K258" s="55" t="str">
        <f>VLOOKUP($A258,Raw!$B$2:$DG$512,88,0)</f>
        <v>0</v>
      </c>
      <c r="L258" s="55" t="str">
        <f>VLOOKUP($A258,Raw!$B$2:$DG$512,89,0)</f>
        <v>0</v>
      </c>
      <c r="M258" s="55" t="str">
        <f>VLOOKUP($A258,Raw!$B$2:$DG$512,90,0)</f>
        <v>0</v>
      </c>
    </row>
    <row r="259" spans="1:13" x14ac:dyDescent="0.3">
      <c r="A259" s="13" t="s">
        <v>4493</v>
      </c>
      <c r="B259" s="55" t="str">
        <f>VLOOKUP($A259,Raw!$B$2:$DG$512,79,0)</f>
        <v>0</v>
      </c>
      <c r="C259" s="55" t="str">
        <f>VLOOKUP($A259,Raw!$B$2:$DG$512,80,0)</f>
        <v>0</v>
      </c>
      <c r="D259" s="55" t="str">
        <f>VLOOKUP($A259,Raw!$B$2:$DG$512,81,0)</f>
        <v>0</v>
      </c>
      <c r="E259" s="55" t="str">
        <f>VLOOKUP($A259,Raw!$B$2:$DG$512,82,0)</f>
        <v>0</v>
      </c>
      <c r="F259" s="55" t="str">
        <f>VLOOKUP($A259,Raw!$B$2:$DG$512,83,0)</f>
        <v>0</v>
      </c>
      <c r="G259" s="55" t="str">
        <f>VLOOKUP($A259,Raw!$B$2:$DG$512,84,0)</f>
        <v>0</v>
      </c>
      <c r="H259" s="55" t="str">
        <f>VLOOKUP($A259,Raw!$B$2:$DG$512,85,0)</f>
        <v>0</v>
      </c>
      <c r="I259" s="55" t="str">
        <f>VLOOKUP($A259,Raw!$B$2:$DG$512,86,0)</f>
        <v>0</v>
      </c>
      <c r="J259" s="55" t="str">
        <f>VLOOKUP($A259,Raw!$B$2:$DG$512,87,0)</f>
        <v>0</v>
      </c>
      <c r="K259" s="55" t="str">
        <f>VLOOKUP($A259,Raw!$B$2:$DG$512,88,0)</f>
        <v>32.033</v>
      </c>
      <c r="L259" s="55" t="str">
        <f>VLOOKUP($A259,Raw!$B$2:$DG$512,89,0)</f>
        <v>0</v>
      </c>
      <c r="M259" s="55" t="str">
        <f>VLOOKUP($A259,Raw!$B$2:$DG$512,90,0)</f>
        <v>32.033</v>
      </c>
    </row>
    <row r="260" spans="1:13" x14ac:dyDescent="0.3">
      <c r="A260" s="13" t="s">
        <v>4518</v>
      </c>
      <c r="B260" s="55" t="str">
        <f>VLOOKUP($A260,Raw!$B$2:$DG$512,79,0)</f>
        <v>0</v>
      </c>
      <c r="C260" s="55" t="str">
        <f>VLOOKUP($A260,Raw!$B$2:$DG$512,80,0)</f>
        <v>0</v>
      </c>
      <c r="D260" s="55" t="str">
        <f>VLOOKUP($A260,Raw!$B$2:$DG$512,81,0)</f>
        <v>0</v>
      </c>
      <c r="E260" s="55" t="str">
        <f>VLOOKUP($A260,Raw!$B$2:$DG$512,82,0)</f>
        <v>0</v>
      </c>
      <c r="F260" s="55" t="str">
        <f>VLOOKUP($A260,Raw!$B$2:$DG$512,83,0)</f>
        <v>0</v>
      </c>
      <c r="G260" s="55" t="str">
        <f>VLOOKUP($A260,Raw!$B$2:$DG$512,84,0)</f>
        <v>0</v>
      </c>
      <c r="H260" s="55" t="str">
        <f>VLOOKUP($A260,Raw!$B$2:$DG$512,85,0)</f>
        <v>0</v>
      </c>
      <c r="I260" s="55" t="str">
        <f>VLOOKUP($A260,Raw!$B$2:$DG$512,86,0)</f>
        <v>0</v>
      </c>
      <c r="J260" s="55" t="str">
        <f>VLOOKUP($A260,Raw!$B$2:$DG$512,87,0)</f>
        <v>0</v>
      </c>
      <c r="K260" s="55" t="str">
        <f>VLOOKUP($A260,Raw!$B$2:$DG$512,88,0)</f>
        <v>0</v>
      </c>
      <c r="L260" s="55" t="str">
        <f>VLOOKUP($A260,Raw!$B$2:$DG$512,89,0)</f>
        <v>0</v>
      </c>
      <c r="M260" s="55" t="str">
        <f>VLOOKUP($A260,Raw!$B$2:$DG$512,90,0)</f>
        <v>0</v>
      </c>
    </row>
    <row r="261" spans="1:13" x14ac:dyDescent="0.3">
      <c r="A261" s="13" t="s">
        <v>4529</v>
      </c>
      <c r="B261" s="55" t="str">
        <f>VLOOKUP($A261,Raw!$B$2:$DG$512,79,0)</f>
        <v>0</v>
      </c>
      <c r="C261" s="55" t="str">
        <f>VLOOKUP($A261,Raw!$B$2:$DG$512,80,0)</f>
        <v>0</v>
      </c>
      <c r="D261" s="55" t="str">
        <f>VLOOKUP($A261,Raw!$B$2:$DG$512,81,0)</f>
        <v>42.73938</v>
      </c>
      <c r="E261" s="55" t="str">
        <f>VLOOKUP($A261,Raw!$B$2:$DG$512,82,0)</f>
        <v>0.00073</v>
      </c>
      <c r="F261" s="55" t="str">
        <f>VLOOKUP($A261,Raw!$B$2:$DG$512,83,0)</f>
        <v>0</v>
      </c>
      <c r="G261" s="55" t="str">
        <f>VLOOKUP($A261,Raw!$B$2:$DG$512,84,0)</f>
        <v>0</v>
      </c>
      <c r="H261" s="55" t="str">
        <f>VLOOKUP($A261,Raw!$B$2:$DG$512,85,0)</f>
        <v>0</v>
      </c>
      <c r="I261" s="55" t="str">
        <f>VLOOKUP($A261,Raw!$B$2:$DG$512,86,0)</f>
        <v>0</v>
      </c>
      <c r="J261" s="55" t="str">
        <f>VLOOKUP($A261,Raw!$B$2:$DG$512,87,0)</f>
        <v>0</v>
      </c>
      <c r="K261" s="55" t="str">
        <f>VLOOKUP($A261,Raw!$B$2:$DG$512,88,0)</f>
        <v>0.12421</v>
      </c>
      <c r="L261" s="55" t="str">
        <f>VLOOKUP($A261,Raw!$B$2:$DG$512,89,0)</f>
        <v>-0.03129</v>
      </c>
      <c r="M261" s="55" t="str">
        <f>VLOOKUP($A261,Raw!$B$2:$DG$512,90,0)</f>
        <v>42.83303</v>
      </c>
    </row>
    <row r="262" spans="1:13" x14ac:dyDescent="0.3">
      <c r="A262" s="13" t="s">
        <v>4555</v>
      </c>
      <c r="B262" s="55" t="str">
        <f>VLOOKUP($A262,Raw!$B$2:$DG$512,79,0)</f>
        <v>301.47</v>
      </c>
      <c r="C262" s="55" t="str">
        <f>VLOOKUP($A262,Raw!$B$2:$DG$512,80,0)</f>
        <v>0</v>
      </c>
      <c r="D262" s="55" t="str">
        <f>VLOOKUP($A262,Raw!$B$2:$DG$512,81,0)</f>
        <v>104.48</v>
      </c>
      <c r="E262" s="55" t="str">
        <f>VLOOKUP($A262,Raw!$B$2:$DG$512,82,0)</f>
        <v>10.65</v>
      </c>
      <c r="F262" s="55" t="str">
        <f>VLOOKUP($A262,Raw!$B$2:$DG$512,83,0)</f>
        <v>34.24</v>
      </c>
      <c r="G262" s="55" t="str">
        <f>VLOOKUP($A262,Raw!$B$2:$DG$512,84,0)</f>
        <v>0</v>
      </c>
      <c r="H262" s="55" t="str">
        <f>VLOOKUP($A262,Raw!$B$2:$DG$512,85,0)</f>
        <v>0</v>
      </c>
      <c r="I262" s="55" t="str">
        <f>VLOOKUP($A262,Raw!$B$2:$DG$512,86,0)</f>
        <v>0</v>
      </c>
      <c r="J262" s="55" t="str">
        <f>VLOOKUP($A262,Raw!$B$2:$DG$512,87,0)</f>
        <v>0</v>
      </c>
      <c r="K262" s="55" t="str">
        <f>VLOOKUP($A262,Raw!$B$2:$DG$512,88,0)</f>
        <v>2633.24</v>
      </c>
      <c r="L262" s="55" t="str">
        <f>VLOOKUP($A262,Raw!$B$2:$DG$512,89,0)</f>
        <v>18.43</v>
      </c>
      <c r="M262" s="55" t="str">
        <f>VLOOKUP($A262,Raw!$B$2:$DG$512,90,0)</f>
        <v>3102.5</v>
      </c>
    </row>
    <row r="263" spans="1:13" x14ac:dyDescent="0.3">
      <c r="A263" s="13" t="s">
        <v>4596</v>
      </c>
      <c r="B263" s="55" t="str">
        <f>VLOOKUP($A263,Raw!$B$2:$DG$512,79,0)</f>
        <v>0</v>
      </c>
      <c r="C263" s="55" t="str">
        <f>VLOOKUP($A263,Raw!$B$2:$DG$512,80,0)</f>
        <v>0</v>
      </c>
      <c r="D263" s="55" t="str">
        <f>VLOOKUP($A263,Raw!$B$2:$DG$512,81,0)</f>
        <v>0</v>
      </c>
      <c r="E263" s="55" t="str">
        <f>VLOOKUP($A263,Raw!$B$2:$DG$512,82,0)</f>
        <v>0</v>
      </c>
      <c r="F263" s="55" t="str">
        <f>VLOOKUP($A263,Raw!$B$2:$DG$512,83,0)</f>
        <v>0</v>
      </c>
      <c r="G263" s="55" t="str">
        <f>VLOOKUP($A263,Raw!$B$2:$DG$512,84,0)</f>
        <v>0</v>
      </c>
      <c r="H263" s="55" t="str">
        <f>VLOOKUP($A263,Raw!$B$2:$DG$512,85,0)</f>
        <v>0</v>
      </c>
      <c r="I263" s="55" t="str">
        <f>VLOOKUP($A263,Raw!$B$2:$DG$512,86,0)</f>
        <v>0</v>
      </c>
      <c r="J263" s="55" t="str">
        <f>VLOOKUP($A263,Raw!$B$2:$DG$512,87,0)</f>
        <v>0</v>
      </c>
      <c r="K263" s="55" t="str">
        <f>VLOOKUP($A263,Raw!$B$2:$DG$512,88,0)</f>
        <v>0</v>
      </c>
      <c r="L263" s="55" t="str">
        <f>VLOOKUP($A263,Raw!$B$2:$DG$512,89,0)</f>
        <v>0</v>
      </c>
      <c r="M263" s="55" t="str">
        <f>VLOOKUP($A263,Raw!$B$2:$DG$512,90,0)</f>
        <v>0</v>
      </c>
    </row>
    <row r="264" spans="1:13" x14ac:dyDescent="0.3">
      <c r="A264" s="13" t="s">
        <v>4603</v>
      </c>
      <c r="B264" s="55" t="str">
        <f>VLOOKUP($A264,Raw!$B$2:$DG$512,79,0)</f>
        <v>1143.22</v>
      </c>
      <c r="C264" s="55" t="str">
        <f>VLOOKUP($A264,Raw!$B$2:$DG$512,80,0)</f>
        <v>0</v>
      </c>
      <c r="D264" s="55" t="str">
        <f>VLOOKUP($A264,Raw!$B$2:$DG$512,81,0)</f>
        <v>0</v>
      </c>
      <c r="E264" s="55" t="str">
        <f>VLOOKUP($A264,Raw!$B$2:$DG$512,82,0)</f>
        <v>16.29</v>
      </c>
      <c r="F264" s="55" t="str">
        <f>VLOOKUP($A264,Raw!$B$2:$DG$512,83,0)</f>
        <v>0</v>
      </c>
      <c r="G264" s="55" t="str">
        <f>VLOOKUP($A264,Raw!$B$2:$DG$512,84,0)</f>
        <v>0</v>
      </c>
      <c r="H264" s="55" t="str">
        <f>VLOOKUP($A264,Raw!$B$2:$DG$512,85,0)</f>
        <v>0</v>
      </c>
      <c r="I264" s="55" t="str">
        <f>VLOOKUP($A264,Raw!$B$2:$DG$512,86,0)</f>
        <v>0</v>
      </c>
      <c r="J264" s="55" t="str">
        <f>VLOOKUP($A264,Raw!$B$2:$DG$512,87,0)</f>
        <v>0</v>
      </c>
      <c r="K264" s="55" t="str">
        <f>VLOOKUP($A264,Raw!$B$2:$DG$512,88,0)</f>
        <v>1265.11</v>
      </c>
      <c r="L264" s="55" t="str">
        <f>VLOOKUP($A264,Raw!$B$2:$DG$512,89,0)</f>
        <v>6.16</v>
      </c>
      <c r="M264" s="55" t="str">
        <f>VLOOKUP($A264,Raw!$B$2:$DG$512,90,0)</f>
        <v>2430.78</v>
      </c>
    </row>
    <row r="265" spans="1:13" x14ac:dyDescent="0.3">
      <c r="A265" s="13" t="s">
        <v>4638</v>
      </c>
      <c r="B265" s="55" t="str">
        <f>VLOOKUP($A265,Raw!$B$2:$DG$512,79,0)</f>
        <v>0</v>
      </c>
      <c r="C265" s="55" t="str">
        <f>VLOOKUP($A265,Raw!$B$2:$DG$512,80,0)</f>
        <v>0</v>
      </c>
      <c r="D265" s="55" t="str">
        <f>VLOOKUP($A265,Raw!$B$2:$DG$512,81,0)</f>
        <v>0</v>
      </c>
      <c r="E265" s="55" t="str">
        <f>VLOOKUP($A265,Raw!$B$2:$DG$512,82,0)</f>
        <v>0</v>
      </c>
      <c r="F265" s="55" t="str">
        <f>VLOOKUP($A265,Raw!$B$2:$DG$512,83,0)</f>
        <v>0</v>
      </c>
      <c r="G265" s="55" t="str">
        <f>VLOOKUP($A265,Raw!$B$2:$DG$512,84,0)</f>
        <v>0</v>
      </c>
      <c r="H265" s="55" t="str">
        <f>VLOOKUP($A265,Raw!$B$2:$DG$512,85,0)</f>
        <v>0</v>
      </c>
      <c r="I265" s="55" t="str">
        <f>VLOOKUP($A265,Raw!$B$2:$DG$512,86,0)</f>
        <v>0</v>
      </c>
      <c r="J265" s="55" t="str">
        <f>VLOOKUP($A265,Raw!$B$2:$DG$512,87,0)</f>
        <v>0</v>
      </c>
      <c r="K265" s="55" t="str">
        <f>VLOOKUP($A265,Raw!$B$2:$DG$512,88,0)</f>
        <v>0</v>
      </c>
      <c r="L265" s="55" t="str">
        <f>VLOOKUP($A265,Raw!$B$2:$DG$512,89,0)</f>
        <v>0</v>
      </c>
      <c r="M265" s="55" t="str">
        <f>VLOOKUP($A265,Raw!$B$2:$DG$512,90,0)</f>
        <v>0</v>
      </c>
    </row>
    <row r="266" spans="1:13" x14ac:dyDescent="0.3">
      <c r="A266" s="13" t="s">
        <v>4663</v>
      </c>
      <c r="B266" s="55" t="str">
        <f>VLOOKUP($A266,Raw!$B$2:$DG$512,79,0)</f>
        <v>0</v>
      </c>
      <c r="C266" s="55" t="str">
        <f>VLOOKUP($A266,Raw!$B$2:$DG$512,80,0)</f>
        <v>0</v>
      </c>
      <c r="D266" s="55" t="str">
        <f>VLOOKUP($A266,Raw!$B$2:$DG$512,81,0)</f>
        <v>0</v>
      </c>
      <c r="E266" s="55" t="str">
        <f>VLOOKUP($A266,Raw!$B$2:$DG$512,82,0)</f>
        <v>0</v>
      </c>
      <c r="F266" s="55" t="str">
        <f>VLOOKUP($A266,Raw!$B$2:$DG$512,83,0)</f>
        <v>0</v>
      </c>
      <c r="G266" s="55" t="str">
        <f>VLOOKUP($A266,Raw!$B$2:$DG$512,84,0)</f>
        <v>0</v>
      </c>
      <c r="H266" s="55" t="str">
        <f>VLOOKUP($A266,Raw!$B$2:$DG$512,85,0)</f>
        <v>0</v>
      </c>
      <c r="I266" s="55" t="str">
        <f>VLOOKUP($A266,Raw!$B$2:$DG$512,86,0)</f>
        <v>0</v>
      </c>
      <c r="J266" s="55" t="str">
        <f>VLOOKUP($A266,Raw!$B$2:$DG$512,87,0)</f>
        <v>0</v>
      </c>
      <c r="K266" s="55" t="str">
        <f>VLOOKUP($A266,Raw!$B$2:$DG$512,88,0)</f>
        <v>0</v>
      </c>
      <c r="L266" s="55" t="str">
        <f>VLOOKUP($A266,Raw!$B$2:$DG$512,89,0)</f>
        <v>0</v>
      </c>
      <c r="M266" s="55" t="str">
        <f>VLOOKUP($A266,Raw!$B$2:$DG$512,90,0)</f>
        <v>0</v>
      </c>
    </row>
    <row r="267" spans="1:13" x14ac:dyDescent="0.3">
      <c r="A267" s="13" t="s">
        <v>4685</v>
      </c>
      <c r="B267" s="55" t="str">
        <f>VLOOKUP($A267,Raw!$B$2:$DG$512,79,0)</f>
        <v>0</v>
      </c>
      <c r="C267" s="55" t="str">
        <f>VLOOKUP($A267,Raw!$B$2:$DG$512,80,0)</f>
        <v>0</v>
      </c>
      <c r="D267" s="55" t="str">
        <f>VLOOKUP($A267,Raw!$B$2:$DG$512,81,0)</f>
        <v>0</v>
      </c>
      <c r="E267" s="55" t="str">
        <f>VLOOKUP($A267,Raw!$B$2:$DG$512,82,0)</f>
        <v>0</v>
      </c>
      <c r="F267" s="55" t="str">
        <f>VLOOKUP($A267,Raw!$B$2:$DG$512,83,0)</f>
        <v>0</v>
      </c>
      <c r="G267" s="55" t="str">
        <f>VLOOKUP($A267,Raw!$B$2:$DG$512,84,0)</f>
        <v>0</v>
      </c>
      <c r="H267" s="55" t="str">
        <f>VLOOKUP($A267,Raw!$B$2:$DG$512,85,0)</f>
        <v>0</v>
      </c>
      <c r="I267" s="55" t="str">
        <f>VLOOKUP($A267,Raw!$B$2:$DG$512,86,0)</f>
        <v>0</v>
      </c>
      <c r="J267" s="55" t="str">
        <f>VLOOKUP($A267,Raw!$B$2:$DG$512,87,0)</f>
        <v>0</v>
      </c>
      <c r="K267" s="55" t="str">
        <f>VLOOKUP($A267,Raw!$B$2:$DG$512,88,0)</f>
        <v>0</v>
      </c>
      <c r="L267" s="55" t="str">
        <f>VLOOKUP($A267,Raw!$B$2:$DG$512,89,0)</f>
        <v>0</v>
      </c>
      <c r="M267" s="55" t="str">
        <f>VLOOKUP($A267,Raw!$B$2:$DG$512,90,0)</f>
        <v>0</v>
      </c>
    </row>
    <row r="268" spans="1:13" x14ac:dyDescent="0.3">
      <c r="A268" s="13" t="s">
        <v>4705</v>
      </c>
      <c r="B268" s="55" t="str">
        <f>VLOOKUP($A268,Raw!$B$2:$DG$512,79,0)</f>
        <v>0</v>
      </c>
      <c r="C268" s="55" t="str">
        <f>VLOOKUP($A268,Raw!$B$2:$DG$512,80,0)</f>
        <v>0</v>
      </c>
      <c r="D268" s="55" t="str">
        <f>VLOOKUP($A268,Raw!$B$2:$DG$512,81,0)</f>
        <v>0</v>
      </c>
      <c r="E268" s="55" t="str">
        <f>VLOOKUP($A268,Raw!$B$2:$DG$512,82,0)</f>
        <v>0</v>
      </c>
      <c r="F268" s="55" t="str">
        <f>VLOOKUP($A268,Raw!$B$2:$DG$512,83,0)</f>
        <v>0</v>
      </c>
      <c r="G268" s="55" t="str">
        <f>VLOOKUP($A268,Raw!$B$2:$DG$512,84,0)</f>
        <v>0</v>
      </c>
      <c r="H268" s="55" t="str">
        <f>VLOOKUP($A268,Raw!$B$2:$DG$512,85,0)</f>
        <v>0</v>
      </c>
      <c r="I268" s="55" t="str">
        <f>VLOOKUP($A268,Raw!$B$2:$DG$512,86,0)</f>
        <v>0</v>
      </c>
      <c r="J268" s="55" t="str">
        <f>VLOOKUP($A268,Raw!$B$2:$DG$512,87,0)</f>
        <v>0</v>
      </c>
      <c r="K268" s="55" t="str">
        <f>VLOOKUP($A268,Raw!$B$2:$DG$512,88,0)</f>
        <v>0</v>
      </c>
      <c r="L268" s="55" t="str">
        <f>VLOOKUP($A268,Raw!$B$2:$DG$512,89,0)</f>
        <v>0</v>
      </c>
      <c r="M268" s="55" t="str">
        <f>VLOOKUP($A268,Raw!$B$2:$DG$512,90,0)</f>
        <v>0</v>
      </c>
    </row>
    <row r="269" spans="1:13" x14ac:dyDescent="0.3">
      <c r="A269" s="13" t="s">
        <v>4714</v>
      </c>
      <c r="B269" s="55" t="str">
        <f>VLOOKUP($A269,Raw!$B$2:$DG$512,79,0)</f>
        <v>0</v>
      </c>
      <c r="C269" s="55" t="str">
        <f>VLOOKUP($A269,Raw!$B$2:$DG$512,80,0)</f>
        <v>0</v>
      </c>
      <c r="D269" s="55" t="str">
        <f>VLOOKUP($A269,Raw!$B$2:$DG$512,81,0)</f>
        <v>0</v>
      </c>
      <c r="E269" s="55" t="str">
        <f>VLOOKUP($A269,Raw!$B$2:$DG$512,82,0)</f>
        <v>0</v>
      </c>
      <c r="F269" s="55" t="str">
        <f>VLOOKUP($A269,Raw!$B$2:$DG$512,83,0)</f>
        <v>0</v>
      </c>
      <c r="G269" s="55" t="str">
        <f>VLOOKUP($A269,Raw!$B$2:$DG$512,84,0)</f>
        <v>0</v>
      </c>
      <c r="H269" s="55" t="str">
        <f>VLOOKUP($A269,Raw!$B$2:$DG$512,85,0)</f>
        <v>0</v>
      </c>
      <c r="I269" s="55" t="str">
        <f>VLOOKUP($A269,Raw!$B$2:$DG$512,86,0)</f>
        <v>0</v>
      </c>
      <c r="J269" s="55" t="str">
        <f>VLOOKUP($A269,Raw!$B$2:$DG$512,87,0)</f>
        <v>0</v>
      </c>
      <c r="K269" s="55" t="str">
        <f>VLOOKUP($A269,Raw!$B$2:$DG$512,88,0)</f>
        <v>0</v>
      </c>
      <c r="L269" s="55" t="str">
        <f>VLOOKUP($A269,Raw!$B$2:$DG$512,89,0)</f>
        <v>0</v>
      </c>
      <c r="M269" s="55" t="str">
        <f>VLOOKUP($A269,Raw!$B$2:$DG$512,90,0)</f>
        <v>0</v>
      </c>
    </row>
    <row r="270" spans="1:13" x14ac:dyDescent="0.3">
      <c r="A270" s="13" t="s">
        <v>4731</v>
      </c>
      <c r="B270" s="55" t="str">
        <f>VLOOKUP($A270,Raw!$B$2:$DG$512,79,0)</f>
        <v>0</v>
      </c>
      <c r="C270" s="55" t="str">
        <f>VLOOKUP($A270,Raw!$B$2:$DG$512,80,0)</f>
        <v>0</v>
      </c>
      <c r="D270" s="55" t="str">
        <f>VLOOKUP($A270,Raw!$B$2:$DG$512,81,0)</f>
        <v>0</v>
      </c>
      <c r="E270" s="55" t="str">
        <f>VLOOKUP($A270,Raw!$B$2:$DG$512,82,0)</f>
        <v>0</v>
      </c>
      <c r="F270" s="55" t="str">
        <f>VLOOKUP($A270,Raw!$B$2:$DG$512,83,0)</f>
        <v>0</v>
      </c>
      <c r="G270" s="55" t="str">
        <f>VLOOKUP($A270,Raw!$B$2:$DG$512,84,0)</f>
        <v>0</v>
      </c>
      <c r="H270" s="55" t="str">
        <f>VLOOKUP($A270,Raw!$B$2:$DG$512,85,0)</f>
        <v>0</v>
      </c>
      <c r="I270" s="55" t="str">
        <f>VLOOKUP($A270,Raw!$B$2:$DG$512,86,0)</f>
        <v>0</v>
      </c>
      <c r="J270" s="55" t="str">
        <f>VLOOKUP($A270,Raw!$B$2:$DG$512,87,0)</f>
        <v>0</v>
      </c>
      <c r="K270" s="55" t="str">
        <f>VLOOKUP($A270,Raw!$B$2:$DG$512,88,0)</f>
        <v>0</v>
      </c>
      <c r="L270" s="55" t="str">
        <f>VLOOKUP($A270,Raw!$B$2:$DG$512,89,0)</f>
        <v>0</v>
      </c>
      <c r="M270" s="55" t="str">
        <f>VLOOKUP($A270,Raw!$B$2:$DG$512,90,0)</f>
        <v>0</v>
      </c>
    </row>
    <row r="271" spans="1:13" x14ac:dyDescent="0.3">
      <c r="A271" s="13" t="s">
        <v>4741</v>
      </c>
      <c r="B271" s="55" t="str">
        <f>VLOOKUP($A271,Raw!$B$2:$DG$512,79,0)</f>
        <v>0</v>
      </c>
      <c r="C271" s="55" t="str">
        <f>VLOOKUP($A271,Raw!$B$2:$DG$512,80,0)</f>
        <v>0</v>
      </c>
      <c r="D271" s="55" t="str">
        <f>VLOOKUP($A271,Raw!$B$2:$DG$512,81,0)</f>
        <v>0</v>
      </c>
      <c r="E271" s="55" t="str">
        <f>VLOOKUP($A271,Raw!$B$2:$DG$512,82,0)</f>
        <v>0</v>
      </c>
      <c r="F271" s="55" t="str">
        <f>VLOOKUP($A271,Raw!$B$2:$DG$512,83,0)</f>
        <v>0</v>
      </c>
      <c r="G271" s="55" t="str">
        <f>VLOOKUP($A271,Raw!$B$2:$DG$512,84,0)</f>
        <v>0</v>
      </c>
      <c r="H271" s="55" t="str">
        <f>VLOOKUP($A271,Raw!$B$2:$DG$512,85,0)</f>
        <v>0</v>
      </c>
      <c r="I271" s="55" t="str">
        <f>VLOOKUP($A271,Raw!$B$2:$DG$512,86,0)</f>
        <v>0</v>
      </c>
      <c r="J271" s="55" t="str">
        <f>VLOOKUP($A271,Raw!$B$2:$DG$512,87,0)</f>
        <v>0</v>
      </c>
      <c r="K271" s="55" t="str">
        <f>VLOOKUP($A271,Raw!$B$2:$DG$512,88,0)</f>
        <v>0</v>
      </c>
      <c r="L271" s="55" t="str">
        <f>VLOOKUP($A271,Raw!$B$2:$DG$512,89,0)</f>
        <v>0</v>
      </c>
      <c r="M271" s="55" t="str">
        <f>VLOOKUP($A271,Raw!$B$2:$DG$512,90,0)</f>
        <v>0</v>
      </c>
    </row>
    <row r="272" spans="1:13" x14ac:dyDescent="0.3">
      <c r="A272" s="13" t="s">
        <v>4758</v>
      </c>
      <c r="B272" s="55" t="str">
        <f>VLOOKUP($A272,Raw!$B$2:$DG$512,79,0)</f>
        <v>2.82</v>
      </c>
      <c r="C272" s="55" t="str">
        <f>VLOOKUP($A272,Raw!$B$2:$DG$512,80,0)</f>
        <v>0</v>
      </c>
      <c r="D272" s="55" t="str">
        <f>VLOOKUP($A272,Raw!$B$2:$DG$512,81,0)</f>
        <v>0</v>
      </c>
      <c r="E272" s="55" t="str">
        <f>VLOOKUP($A272,Raw!$B$2:$DG$512,82,0)</f>
        <v>0</v>
      </c>
      <c r="F272" s="55" t="str">
        <f>VLOOKUP($A272,Raw!$B$2:$DG$512,83,0)</f>
        <v>0</v>
      </c>
      <c r="G272" s="55" t="str">
        <f>VLOOKUP($A272,Raw!$B$2:$DG$512,84,0)</f>
        <v>0</v>
      </c>
      <c r="H272" s="55" t="str">
        <f>VLOOKUP($A272,Raw!$B$2:$DG$512,85,0)</f>
        <v>0</v>
      </c>
      <c r="I272" s="55" t="str">
        <f>VLOOKUP($A272,Raw!$B$2:$DG$512,86,0)</f>
        <v>0</v>
      </c>
      <c r="J272" s="55" t="str">
        <f>VLOOKUP($A272,Raw!$B$2:$DG$512,87,0)</f>
        <v>0</v>
      </c>
      <c r="K272" s="55" t="str">
        <f>VLOOKUP($A272,Raw!$B$2:$DG$512,88,0)</f>
        <v>29.08</v>
      </c>
      <c r="L272" s="55" t="str">
        <f>VLOOKUP($A272,Raw!$B$2:$DG$512,89,0)</f>
        <v>0.04</v>
      </c>
      <c r="M272" s="55" t="str">
        <f>VLOOKUP($A272,Raw!$B$2:$DG$512,90,0)</f>
        <v>31.94</v>
      </c>
    </row>
    <row r="273" spans="1:13" x14ac:dyDescent="0.3">
      <c r="A273" s="13" t="s">
        <v>4775</v>
      </c>
      <c r="B273" s="55" t="str">
        <f>VLOOKUP($A273,Raw!$B$2:$DG$512,79,0)</f>
        <v>0</v>
      </c>
      <c r="C273" s="55" t="str">
        <f>VLOOKUP($A273,Raw!$B$2:$DG$512,80,0)</f>
        <v>0</v>
      </c>
      <c r="D273" s="55" t="str">
        <f>VLOOKUP($A273,Raw!$B$2:$DG$512,81,0)</f>
        <v>0</v>
      </c>
      <c r="E273" s="55" t="str">
        <f>VLOOKUP($A273,Raw!$B$2:$DG$512,82,0)</f>
        <v>0</v>
      </c>
      <c r="F273" s="55" t="str">
        <f>VLOOKUP($A273,Raw!$B$2:$DG$512,83,0)</f>
        <v>0</v>
      </c>
      <c r="G273" s="55" t="str">
        <f>VLOOKUP($A273,Raw!$B$2:$DG$512,84,0)</f>
        <v>0</v>
      </c>
      <c r="H273" s="55" t="str">
        <f>VLOOKUP($A273,Raw!$B$2:$DG$512,85,0)</f>
        <v>0</v>
      </c>
      <c r="I273" s="55" t="str">
        <f>VLOOKUP($A273,Raw!$B$2:$DG$512,86,0)</f>
        <v>0</v>
      </c>
      <c r="J273" s="55" t="str">
        <f>VLOOKUP($A273,Raw!$B$2:$DG$512,87,0)</f>
        <v>0</v>
      </c>
      <c r="K273" s="55" t="str">
        <f>VLOOKUP($A273,Raw!$B$2:$DG$512,88,0)</f>
        <v>0</v>
      </c>
      <c r="L273" s="55" t="str">
        <f>VLOOKUP($A273,Raw!$B$2:$DG$512,89,0)</f>
        <v>0</v>
      </c>
      <c r="M273" s="55" t="str">
        <f>VLOOKUP($A273,Raw!$B$2:$DG$512,90,0)</f>
        <v>0</v>
      </c>
    </row>
    <row r="274" spans="1:13" x14ac:dyDescent="0.3">
      <c r="A274" s="13" t="s">
        <v>4783</v>
      </c>
      <c r="B274" s="55" t="str">
        <f>VLOOKUP($A274,Raw!$B$2:$DG$512,79,0)</f>
        <v>0</v>
      </c>
      <c r="C274" s="55" t="str">
        <f>VLOOKUP($A274,Raw!$B$2:$DG$512,80,0)</f>
        <v>0</v>
      </c>
      <c r="D274" s="55" t="str">
        <f>VLOOKUP($A274,Raw!$B$2:$DG$512,81,0)</f>
        <v>0</v>
      </c>
      <c r="E274" s="55" t="str">
        <f>VLOOKUP($A274,Raw!$B$2:$DG$512,82,0)</f>
        <v>0</v>
      </c>
      <c r="F274" s="55" t="str">
        <f>VLOOKUP($A274,Raw!$B$2:$DG$512,83,0)</f>
        <v>0</v>
      </c>
      <c r="G274" s="55" t="str">
        <f>VLOOKUP($A274,Raw!$B$2:$DG$512,84,0)</f>
        <v>0</v>
      </c>
      <c r="H274" s="55" t="str">
        <f>VLOOKUP($A274,Raw!$B$2:$DG$512,85,0)</f>
        <v>0</v>
      </c>
      <c r="I274" s="55" t="str">
        <f>VLOOKUP($A274,Raw!$B$2:$DG$512,86,0)</f>
        <v>0</v>
      </c>
      <c r="J274" s="55" t="str">
        <f>VLOOKUP($A274,Raw!$B$2:$DG$512,87,0)</f>
        <v>0</v>
      </c>
      <c r="K274" s="55" t="str">
        <f>VLOOKUP($A274,Raw!$B$2:$DG$512,88,0)</f>
        <v>0</v>
      </c>
      <c r="L274" s="55" t="str">
        <f>VLOOKUP($A274,Raw!$B$2:$DG$512,89,0)</f>
        <v>0</v>
      </c>
      <c r="M274" s="55" t="str">
        <f>VLOOKUP($A274,Raw!$B$2:$DG$512,90,0)</f>
        <v>0</v>
      </c>
    </row>
    <row r="275" spans="1:13" x14ac:dyDescent="0.3">
      <c r="A275" s="13" t="s">
        <v>4792</v>
      </c>
      <c r="B275" s="55" t="str">
        <f>VLOOKUP($A275,Raw!$B$2:$DG$512,79,0)</f>
        <v>0.63</v>
      </c>
      <c r="C275" s="55" t="str">
        <f>VLOOKUP($A275,Raw!$B$2:$DG$512,80,0)</f>
        <v>0</v>
      </c>
      <c r="D275" s="55" t="str">
        <f>VLOOKUP($A275,Raw!$B$2:$DG$512,81,0)</f>
        <v>0</v>
      </c>
      <c r="E275" s="55" t="str">
        <f>VLOOKUP($A275,Raw!$B$2:$DG$512,82,0)</f>
        <v>0</v>
      </c>
      <c r="F275" s="55" t="str">
        <f>VLOOKUP($A275,Raw!$B$2:$DG$512,83,0)</f>
        <v>0</v>
      </c>
      <c r="G275" s="55" t="str">
        <f>VLOOKUP($A275,Raw!$B$2:$DG$512,84,0)</f>
        <v>0</v>
      </c>
      <c r="H275" s="55" t="str">
        <f>VLOOKUP($A275,Raw!$B$2:$DG$512,85,0)</f>
        <v>0</v>
      </c>
      <c r="I275" s="55" t="str">
        <f>VLOOKUP($A275,Raw!$B$2:$DG$512,86,0)</f>
        <v>0</v>
      </c>
      <c r="J275" s="55" t="str">
        <f>VLOOKUP($A275,Raw!$B$2:$DG$512,87,0)</f>
        <v>0</v>
      </c>
      <c r="K275" s="55" t="str">
        <f>VLOOKUP($A275,Raw!$B$2:$DG$512,88,0)</f>
        <v>0</v>
      </c>
      <c r="L275" s="55" t="str">
        <f>VLOOKUP($A275,Raw!$B$2:$DG$512,89,0)</f>
        <v>0.01</v>
      </c>
      <c r="M275" s="55" t="str">
        <f>VLOOKUP($A275,Raw!$B$2:$DG$512,90,0)</f>
        <v>0.64</v>
      </c>
    </row>
    <row r="276" spans="1:13" x14ac:dyDescent="0.3">
      <c r="A276" s="13" t="s">
        <v>4810</v>
      </c>
      <c r="B276" s="55" t="str">
        <f>VLOOKUP($A276,Raw!$B$2:$DG$512,79,0)</f>
        <v>0</v>
      </c>
      <c r="C276" s="55" t="str">
        <f>VLOOKUP($A276,Raw!$B$2:$DG$512,80,0)</f>
        <v>0</v>
      </c>
      <c r="D276" s="55" t="str">
        <f>VLOOKUP($A276,Raw!$B$2:$DG$512,81,0)</f>
        <v>0</v>
      </c>
      <c r="E276" s="55" t="str">
        <f>VLOOKUP($A276,Raw!$B$2:$DG$512,82,0)</f>
        <v>0</v>
      </c>
      <c r="F276" s="55" t="str">
        <f>VLOOKUP($A276,Raw!$B$2:$DG$512,83,0)</f>
        <v>0</v>
      </c>
      <c r="G276" s="55" t="str">
        <f>VLOOKUP($A276,Raw!$B$2:$DG$512,84,0)</f>
        <v>0</v>
      </c>
      <c r="H276" s="55" t="str">
        <f>VLOOKUP($A276,Raw!$B$2:$DG$512,85,0)</f>
        <v>0</v>
      </c>
      <c r="I276" s="55" t="str">
        <f>VLOOKUP($A276,Raw!$B$2:$DG$512,86,0)</f>
        <v>0</v>
      </c>
      <c r="J276" s="55" t="str">
        <f>VLOOKUP($A276,Raw!$B$2:$DG$512,87,0)</f>
        <v>0</v>
      </c>
      <c r="K276" s="55" t="str">
        <f>VLOOKUP($A276,Raw!$B$2:$DG$512,88,0)</f>
        <v>0</v>
      </c>
      <c r="L276" s="55" t="str">
        <f>VLOOKUP($A276,Raw!$B$2:$DG$512,89,0)</f>
        <v>0</v>
      </c>
      <c r="M276" s="55" t="str">
        <f>VLOOKUP($A276,Raw!$B$2:$DG$512,90,0)</f>
        <v>0</v>
      </c>
    </row>
    <row r="277" spans="1:13" x14ac:dyDescent="0.3">
      <c r="A277" s="13" t="s">
        <v>4827</v>
      </c>
      <c r="B277" s="55" t="str">
        <f>VLOOKUP($A277,Raw!$B$2:$DG$512,79,0)</f>
        <v>0</v>
      </c>
      <c r="C277" s="55" t="str">
        <f>VLOOKUP($A277,Raw!$B$2:$DG$512,80,0)</f>
        <v>0</v>
      </c>
      <c r="D277" s="55" t="str">
        <f>VLOOKUP($A277,Raw!$B$2:$DG$512,81,0)</f>
        <v>0</v>
      </c>
      <c r="E277" s="55" t="str">
        <f>VLOOKUP($A277,Raw!$B$2:$DG$512,82,0)</f>
        <v>0</v>
      </c>
      <c r="F277" s="55" t="str">
        <f>VLOOKUP($A277,Raw!$B$2:$DG$512,83,0)</f>
        <v>0</v>
      </c>
      <c r="G277" s="55" t="str">
        <f>VLOOKUP($A277,Raw!$B$2:$DG$512,84,0)</f>
        <v>0</v>
      </c>
      <c r="H277" s="55" t="str">
        <f>VLOOKUP($A277,Raw!$B$2:$DG$512,85,0)</f>
        <v>0</v>
      </c>
      <c r="I277" s="55" t="str">
        <f>VLOOKUP($A277,Raw!$B$2:$DG$512,86,0)</f>
        <v>0</v>
      </c>
      <c r="J277" s="55" t="str">
        <f>VLOOKUP($A277,Raw!$B$2:$DG$512,87,0)</f>
        <v>0</v>
      </c>
      <c r="K277" s="55" t="str">
        <f>VLOOKUP($A277,Raw!$B$2:$DG$512,88,0)</f>
        <v>0</v>
      </c>
      <c r="L277" s="55" t="str">
        <f>VLOOKUP($A277,Raw!$B$2:$DG$512,89,0)</f>
        <v>0</v>
      </c>
      <c r="M277" s="55" t="str">
        <f>VLOOKUP($A277,Raw!$B$2:$DG$512,90,0)</f>
        <v>0</v>
      </c>
    </row>
    <row r="278" spans="1:13" x14ac:dyDescent="0.3">
      <c r="A278" s="13" t="s">
        <v>4843</v>
      </c>
      <c r="B278" s="55" t="str">
        <f>VLOOKUP($A278,Raw!$B$2:$DG$512,79,0)</f>
        <v>0</v>
      </c>
      <c r="C278" s="55" t="str">
        <f>VLOOKUP($A278,Raw!$B$2:$DG$512,80,0)</f>
        <v>0</v>
      </c>
      <c r="D278" s="55" t="str">
        <f>VLOOKUP($A278,Raw!$B$2:$DG$512,81,0)</f>
        <v>0</v>
      </c>
      <c r="E278" s="55" t="str">
        <f>VLOOKUP($A278,Raw!$B$2:$DG$512,82,0)</f>
        <v>0</v>
      </c>
      <c r="F278" s="55" t="str">
        <f>VLOOKUP($A278,Raw!$B$2:$DG$512,83,0)</f>
        <v>0</v>
      </c>
      <c r="G278" s="55" t="str">
        <f>VLOOKUP($A278,Raw!$B$2:$DG$512,84,0)</f>
        <v>0</v>
      </c>
      <c r="H278" s="55" t="str">
        <f>VLOOKUP($A278,Raw!$B$2:$DG$512,85,0)</f>
        <v>0</v>
      </c>
      <c r="I278" s="55" t="str">
        <f>VLOOKUP($A278,Raw!$B$2:$DG$512,86,0)</f>
        <v>0</v>
      </c>
      <c r="J278" s="55" t="str">
        <f>VLOOKUP($A278,Raw!$B$2:$DG$512,87,0)</f>
        <v>0</v>
      </c>
      <c r="K278" s="55" t="str">
        <f>VLOOKUP($A278,Raw!$B$2:$DG$512,88,0)</f>
        <v>934.44</v>
      </c>
      <c r="L278" s="55" t="str">
        <f>VLOOKUP($A278,Raw!$B$2:$DG$512,89,0)</f>
        <v>101.79</v>
      </c>
      <c r="M278" s="55" t="str">
        <f>VLOOKUP($A278,Raw!$B$2:$DG$512,90,0)</f>
        <v>1036.23</v>
      </c>
    </row>
    <row r="279" spans="1:13" x14ac:dyDescent="0.3">
      <c r="A279" s="13" t="s">
        <v>4872</v>
      </c>
      <c r="B279" s="55" t="str">
        <f>VLOOKUP($A279,Raw!$B$2:$DG$512,79,0)</f>
        <v>0</v>
      </c>
      <c r="C279" s="55" t="str">
        <f>VLOOKUP($A279,Raw!$B$2:$DG$512,80,0)</f>
        <v>0</v>
      </c>
      <c r="D279" s="55" t="str">
        <f>VLOOKUP($A279,Raw!$B$2:$DG$512,81,0)</f>
        <v>0</v>
      </c>
      <c r="E279" s="55" t="str">
        <f>VLOOKUP($A279,Raw!$B$2:$DG$512,82,0)</f>
        <v>0</v>
      </c>
      <c r="F279" s="55" t="str">
        <f>VLOOKUP($A279,Raw!$B$2:$DG$512,83,0)</f>
        <v>0</v>
      </c>
      <c r="G279" s="55" t="str">
        <f>VLOOKUP($A279,Raw!$B$2:$DG$512,84,0)</f>
        <v>0</v>
      </c>
      <c r="H279" s="55" t="str">
        <f>VLOOKUP($A279,Raw!$B$2:$DG$512,85,0)</f>
        <v>0</v>
      </c>
      <c r="I279" s="55" t="str">
        <f>VLOOKUP($A279,Raw!$B$2:$DG$512,86,0)</f>
        <v>0</v>
      </c>
      <c r="J279" s="55" t="str">
        <f>VLOOKUP($A279,Raw!$B$2:$DG$512,87,0)</f>
        <v>0</v>
      </c>
      <c r="K279" s="55" t="str">
        <f>VLOOKUP($A279,Raw!$B$2:$DG$512,88,0)</f>
        <v>0</v>
      </c>
      <c r="L279" s="55" t="str">
        <f>VLOOKUP($A279,Raw!$B$2:$DG$512,89,0)</f>
        <v>0</v>
      </c>
      <c r="M279" s="55" t="str">
        <f>VLOOKUP($A279,Raw!$B$2:$DG$512,90,0)</f>
        <v>0</v>
      </c>
    </row>
    <row r="280" spans="1:13" x14ac:dyDescent="0.3">
      <c r="A280" s="13" t="s">
        <v>4885</v>
      </c>
      <c r="B280" s="55" t="str">
        <f>VLOOKUP($A280,Raw!$B$2:$DG$512,79,0)</f>
        <v>0</v>
      </c>
      <c r="C280" s="55" t="str">
        <f>VLOOKUP($A280,Raw!$B$2:$DG$512,80,0)</f>
        <v>0</v>
      </c>
      <c r="D280" s="55" t="str">
        <f>VLOOKUP($A280,Raw!$B$2:$DG$512,81,0)</f>
        <v>0</v>
      </c>
      <c r="E280" s="55" t="str">
        <f>VLOOKUP($A280,Raw!$B$2:$DG$512,82,0)</f>
        <v>0</v>
      </c>
      <c r="F280" s="55" t="str">
        <f>VLOOKUP($A280,Raw!$B$2:$DG$512,83,0)</f>
        <v>0</v>
      </c>
      <c r="G280" s="55" t="str">
        <f>VLOOKUP($A280,Raw!$B$2:$DG$512,84,0)</f>
        <v>0</v>
      </c>
      <c r="H280" s="55" t="str">
        <f>VLOOKUP($A280,Raw!$B$2:$DG$512,85,0)</f>
        <v>0</v>
      </c>
      <c r="I280" s="55" t="str">
        <f>VLOOKUP($A280,Raw!$B$2:$DG$512,86,0)</f>
        <v>0</v>
      </c>
      <c r="J280" s="55" t="str">
        <f>VLOOKUP($A280,Raw!$B$2:$DG$512,87,0)</f>
        <v>0</v>
      </c>
      <c r="K280" s="55" t="str">
        <f>VLOOKUP($A280,Raw!$B$2:$DG$512,88,0)</f>
        <v>0</v>
      </c>
      <c r="L280" s="55" t="str">
        <f>VLOOKUP($A280,Raw!$B$2:$DG$512,89,0)</f>
        <v>0</v>
      </c>
      <c r="M280" s="55" t="str">
        <f>VLOOKUP($A280,Raw!$B$2:$DG$512,90,0)</f>
        <v>0</v>
      </c>
    </row>
    <row r="281" spans="1:13" x14ac:dyDescent="0.3">
      <c r="A281" s="13" t="s">
        <v>4911</v>
      </c>
      <c r="B281" s="55" t="str">
        <f>VLOOKUP($A281,Raw!$B$2:$DG$512,79,0)</f>
        <v>0</v>
      </c>
      <c r="C281" s="55" t="str">
        <f>VLOOKUP($A281,Raw!$B$2:$DG$512,80,0)</f>
        <v>0</v>
      </c>
      <c r="D281" s="55" t="str">
        <f>VLOOKUP($A281,Raw!$B$2:$DG$512,81,0)</f>
        <v>0</v>
      </c>
      <c r="E281" s="55" t="str">
        <f>VLOOKUP($A281,Raw!$B$2:$DG$512,82,0)</f>
        <v>0</v>
      </c>
      <c r="F281" s="55" t="str">
        <f>VLOOKUP($A281,Raw!$B$2:$DG$512,83,0)</f>
        <v>0</v>
      </c>
      <c r="G281" s="55" t="str">
        <f>VLOOKUP($A281,Raw!$B$2:$DG$512,84,0)</f>
        <v>0</v>
      </c>
      <c r="H281" s="55" t="str">
        <f>VLOOKUP($A281,Raw!$B$2:$DG$512,85,0)</f>
        <v>0</v>
      </c>
      <c r="I281" s="55" t="str">
        <f>VLOOKUP($A281,Raw!$B$2:$DG$512,86,0)</f>
        <v>0</v>
      </c>
      <c r="J281" s="55" t="str">
        <f>VLOOKUP($A281,Raw!$B$2:$DG$512,87,0)</f>
        <v>0</v>
      </c>
      <c r="K281" s="55" t="str">
        <f>VLOOKUP($A281,Raw!$B$2:$DG$512,88,0)</f>
        <v>0</v>
      </c>
      <c r="L281" s="55" t="str">
        <f>VLOOKUP($A281,Raw!$B$2:$DG$512,89,0)</f>
        <v>0</v>
      </c>
      <c r="M281" s="55" t="str">
        <f>VLOOKUP($A281,Raw!$B$2:$DG$512,90,0)</f>
        <v>0</v>
      </c>
    </row>
    <row r="282" spans="1:13" x14ac:dyDescent="0.3">
      <c r="A282" s="13" t="s">
        <v>4919</v>
      </c>
      <c r="B282" s="55" t="str">
        <f>VLOOKUP($A282,Raw!$B$2:$DG$512,79,0)</f>
        <v>0.76551</v>
      </c>
      <c r="C282" s="55" t="str">
        <f>VLOOKUP($A282,Raw!$B$2:$DG$512,80,0)</f>
        <v>0</v>
      </c>
      <c r="D282" s="55" t="str">
        <f>VLOOKUP($A282,Raw!$B$2:$DG$512,81,0)</f>
        <v>0</v>
      </c>
      <c r="E282" s="55" t="str">
        <f>VLOOKUP($A282,Raw!$B$2:$DG$512,82,0)</f>
        <v>0</v>
      </c>
      <c r="F282" s="55" t="str">
        <f>VLOOKUP($A282,Raw!$B$2:$DG$512,83,0)</f>
        <v>0</v>
      </c>
      <c r="G282" s="55" t="str">
        <f>VLOOKUP($A282,Raw!$B$2:$DG$512,84,0)</f>
        <v>0</v>
      </c>
      <c r="H282" s="55" t="str">
        <f>VLOOKUP($A282,Raw!$B$2:$DG$512,85,0)</f>
        <v>0</v>
      </c>
      <c r="I282" s="55" t="str">
        <f>VLOOKUP($A282,Raw!$B$2:$DG$512,86,0)</f>
        <v>0</v>
      </c>
      <c r="J282" s="55" t="str">
        <f>VLOOKUP($A282,Raw!$B$2:$DG$512,87,0)</f>
        <v>0</v>
      </c>
      <c r="K282" s="55" t="str">
        <f>VLOOKUP($A282,Raw!$B$2:$DG$512,88,0)</f>
        <v>0</v>
      </c>
      <c r="L282" s="55" t="str">
        <f>VLOOKUP($A282,Raw!$B$2:$DG$512,89,0)</f>
        <v>0.54878</v>
      </c>
      <c r="M282" s="55" t="str">
        <f>VLOOKUP($A282,Raw!$B$2:$DG$512,90,0)</f>
        <v>1.31429</v>
      </c>
    </row>
    <row r="283" spans="1:13" x14ac:dyDescent="0.3">
      <c r="A283" s="13" t="s">
        <v>4944</v>
      </c>
      <c r="B283" s="55" t="str">
        <f>VLOOKUP($A283,Raw!$B$2:$DG$512,79,0)</f>
        <v>0</v>
      </c>
      <c r="C283" s="55" t="str">
        <f>VLOOKUP($A283,Raw!$B$2:$DG$512,80,0)</f>
        <v>0</v>
      </c>
      <c r="D283" s="55" t="str">
        <f>VLOOKUP($A283,Raw!$B$2:$DG$512,81,0)</f>
        <v>0</v>
      </c>
      <c r="E283" s="55" t="str">
        <f>VLOOKUP($A283,Raw!$B$2:$DG$512,82,0)</f>
        <v>0</v>
      </c>
      <c r="F283" s="55" t="str">
        <f>VLOOKUP($A283,Raw!$B$2:$DG$512,83,0)</f>
        <v>0</v>
      </c>
      <c r="G283" s="55" t="str">
        <f>VLOOKUP($A283,Raw!$B$2:$DG$512,84,0)</f>
        <v>0</v>
      </c>
      <c r="H283" s="55" t="str">
        <f>VLOOKUP($A283,Raw!$B$2:$DG$512,85,0)</f>
        <v>0</v>
      </c>
      <c r="I283" s="55" t="str">
        <f>VLOOKUP($A283,Raw!$B$2:$DG$512,86,0)</f>
        <v>0</v>
      </c>
      <c r="J283" s="55" t="str">
        <f>VLOOKUP($A283,Raw!$B$2:$DG$512,87,0)</f>
        <v>0</v>
      </c>
      <c r="K283" s="55" t="str">
        <f>VLOOKUP($A283,Raw!$B$2:$DG$512,88,0)</f>
        <v>0</v>
      </c>
      <c r="L283" s="55" t="str">
        <f>VLOOKUP($A283,Raw!$B$2:$DG$512,89,0)</f>
        <v>0</v>
      </c>
      <c r="M283" s="55" t="str">
        <f>VLOOKUP($A283,Raw!$B$2:$DG$512,90,0)</f>
        <v>0</v>
      </c>
    </row>
    <row r="284" spans="1:13" x14ac:dyDescent="0.3">
      <c r="A284" s="13" t="s">
        <v>4944</v>
      </c>
      <c r="B284" s="55" t="str">
        <f>VLOOKUP($A284,Raw!$B$2:$DG$512,79,0)</f>
        <v>0</v>
      </c>
      <c r="C284" s="55" t="str">
        <f>VLOOKUP($A284,Raw!$B$2:$DG$512,80,0)</f>
        <v>0</v>
      </c>
      <c r="D284" s="55" t="str">
        <f>VLOOKUP($A284,Raw!$B$2:$DG$512,81,0)</f>
        <v>0</v>
      </c>
      <c r="E284" s="55" t="str">
        <f>VLOOKUP($A284,Raw!$B$2:$DG$512,82,0)</f>
        <v>0</v>
      </c>
      <c r="F284" s="55" t="str">
        <f>VLOOKUP($A284,Raw!$B$2:$DG$512,83,0)</f>
        <v>0</v>
      </c>
      <c r="G284" s="55" t="str">
        <f>VLOOKUP($A284,Raw!$B$2:$DG$512,84,0)</f>
        <v>0</v>
      </c>
      <c r="H284" s="55" t="str">
        <f>VLOOKUP($A284,Raw!$B$2:$DG$512,85,0)</f>
        <v>0</v>
      </c>
      <c r="I284" s="55" t="str">
        <f>VLOOKUP($A284,Raw!$B$2:$DG$512,86,0)</f>
        <v>0</v>
      </c>
      <c r="J284" s="55" t="str">
        <f>VLOOKUP($A284,Raw!$B$2:$DG$512,87,0)</f>
        <v>0</v>
      </c>
      <c r="K284" s="55" t="str">
        <f>VLOOKUP($A284,Raw!$B$2:$DG$512,88,0)</f>
        <v>0</v>
      </c>
      <c r="L284" s="55" t="str">
        <f>VLOOKUP($A284,Raw!$B$2:$DG$512,89,0)</f>
        <v>0</v>
      </c>
      <c r="M284" s="55" t="str">
        <f>VLOOKUP($A284,Raw!$B$2:$DG$512,90,0)</f>
        <v>0</v>
      </c>
    </row>
    <row r="285" spans="1:13" x14ac:dyDescent="0.3">
      <c r="A285" s="13" t="s">
        <v>4944</v>
      </c>
      <c r="B285" s="55" t="str">
        <f>VLOOKUP($A285,Raw!$B$2:$DG$512,79,0)</f>
        <v>0</v>
      </c>
      <c r="C285" s="55" t="str">
        <f>VLOOKUP($A285,Raw!$B$2:$DG$512,80,0)</f>
        <v>0</v>
      </c>
      <c r="D285" s="55" t="str">
        <f>VLOOKUP($A285,Raw!$B$2:$DG$512,81,0)</f>
        <v>0</v>
      </c>
      <c r="E285" s="55" t="str">
        <f>VLOOKUP($A285,Raw!$B$2:$DG$512,82,0)</f>
        <v>0</v>
      </c>
      <c r="F285" s="55" t="str">
        <f>VLOOKUP($A285,Raw!$B$2:$DG$512,83,0)</f>
        <v>0</v>
      </c>
      <c r="G285" s="55" t="str">
        <f>VLOOKUP($A285,Raw!$B$2:$DG$512,84,0)</f>
        <v>0</v>
      </c>
      <c r="H285" s="55" t="str">
        <f>VLOOKUP($A285,Raw!$B$2:$DG$512,85,0)</f>
        <v>0</v>
      </c>
      <c r="I285" s="55" t="str">
        <f>VLOOKUP($A285,Raw!$B$2:$DG$512,86,0)</f>
        <v>0</v>
      </c>
      <c r="J285" s="55" t="str">
        <f>VLOOKUP($A285,Raw!$B$2:$DG$512,87,0)</f>
        <v>0</v>
      </c>
      <c r="K285" s="55" t="str">
        <f>VLOOKUP($A285,Raw!$B$2:$DG$512,88,0)</f>
        <v>0</v>
      </c>
      <c r="L285" s="55" t="str">
        <f>VLOOKUP($A285,Raw!$B$2:$DG$512,89,0)</f>
        <v>0</v>
      </c>
      <c r="M285" s="55" t="str">
        <f>VLOOKUP($A285,Raw!$B$2:$DG$512,90,0)</f>
        <v>0</v>
      </c>
    </row>
    <row r="286" spans="1:13" x14ac:dyDescent="0.3">
      <c r="A286" s="13" t="s">
        <v>4944</v>
      </c>
      <c r="B286" s="55" t="str">
        <f>VLOOKUP($A286,Raw!$B$2:$DG$512,79,0)</f>
        <v>0</v>
      </c>
      <c r="C286" s="55" t="str">
        <f>VLOOKUP($A286,Raw!$B$2:$DG$512,80,0)</f>
        <v>0</v>
      </c>
      <c r="D286" s="55" t="str">
        <f>VLOOKUP($A286,Raw!$B$2:$DG$512,81,0)</f>
        <v>0</v>
      </c>
      <c r="E286" s="55" t="str">
        <f>VLOOKUP($A286,Raw!$B$2:$DG$512,82,0)</f>
        <v>0</v>
      </c>
      <c r="F286" s="55" t="str">
        <f>VLOOKUP($A286,Raw!$B$2:$DG$512,83,0)</f>
        <v>0</v>
      </c>
      <c r="G286" s="55" t="str">
        <f>VLOOKUP($A286,Raw!$B$2:$DG$512,84,0)</f>
        <v>0</v>
      </c>
      <c r="H286" s="55" t="str">
        <f>VLOOKUP($A286,Raw!$B$2:$DG$512,85,0)</f>
        <v>0</v>
      </c>
      <c r="I286" s="55" t="str">
        <f>VLOOKUP($A286,Raw!$B$2:$DG$512,86,0)</f>
        <v>0</v>
      </c>
      <c r="J286" s="55" t="str">
        <f>VLOOKUP($A286,Raw!$B$2:$DG$512,87,0)</f>
        <v>0</v>
      </c>
      <c r="K286" s="55" t="str">
        <f>VLOOKUP($A286,Raw!$B$2:$DG$512,88,0)</f>
        <v>0</v>
      </c>
      <c r="L286" s="55" t="str">
        <f>VLOOKUP($A286,Raw!$B$2:$DG$512,89,0)</f>
        <v>0</v>
      </c>
      <c r="M286" s="55" t="str">
        <f>VLOOKUP($A286,Raw!$B$2:$DG$512,90,0)</f>
        <v>0</v>
      </c>
    </row>
    <row r="287" spans="1:13" x14ac:dyDescent="0.3">
      <c r="A287" s="13" t="s">
        <v>4944</v>
      </c>
      <c r="B287" s="55" t="str">
        <f>VLOOKUP($A287,Raw!$B$2:$DG$512,79,0)</f>
        <v>0</v>
      </c>
      <c r="C287" s="55" t="str">
        <f>VLOOKUP($A287,Raw!$B$2:$DG$512,80,0)</f>
        <v>0</v>
      </c>
      <c r="D287" s="55" t="str">
        <f>VLOOKUP($A287,Raw!$B$2:$DG$512,81,0)</f>
        <v>0</v>
      </c>
      <c r="E287" s="55" t="str">
        <f>VLOOKUP($A287,Raw!$B$2:$DG$512,82,0)</f>
        <v>0</v>
      </c>
      <c r="F287" s="55" t="str">
        <f>VLOOKUP($A287,Raw!$B$2:$DG$512,83,0)</f>
        <v>0</v>
      </c>
      <c r="G287" s="55" t="str">
        <f>VLOOKUP($A287,Raw!$B$2:$DG$512,84,0)</f>
        <v>0</v>
      </c>
      <c r="H287" s="55" t="str">
        <f>VLOOKUP($A287,Raw!$B$2:$DG$512,85,0)</f>
        <v>0</v>
      </c>
      <c r="I287" s="55" t="str">
        <f>VLOOKUP($A287,Raw!$B$2:$DG$512,86,0)</f>
        <v>0</v>
      </c>
      <c r="J287" s="55" t="str">
        <f>VLOOKUP($A287,Raw!$B$2:$DG$512,87,0)</f>
        <v>0</v>
      </c>
      <c r="K287" s="55" t="str">
        <f>VLOOKUP($A287,Raw!$B$2:$DG$512,88,0)</f>
        <v>0</v>
      </c>
      <c r="L287" s="55" t="str">
        <f>VLOOKUP($A287,Raw!$B$2:$DG$512,89,0)</f>
        <v>0</v>
      </c>
      <c r="M287" s="55" t="str">
        <f>VLOOKUP($A287,Raw!$B$2:$DG$512,90,0)</f>
        <v>0</v>
      </c>
    </row>
    <row r="288" spans="1:13" x14ac:dyDescent="0.3">
      <c r="A288" s="13" t="s">
        <v>4968</v>
      </c>
      <c r="B288" s="55" t="str">
        <f>VLOOKUP($A288,Raw!$B$2:$DG$512,79,0)</f>
        <v>0</v>
      </c>
      <c r="C288" s="55" t="str">
        <f>VLOOKUP($A288,Raw!$B$2:$DG$512,80,0)</f>
        <v>0</v>
      </c>
      <c r="D288" s="55" t="str">
        <f>VLOOKUP($A288,Raw!$B$2:$DG$512,81,0)</f>
        <v>0</v>
      </c>
      <c r="E288" s="55" t="str">
        <f>VLOOKUP($A288,Raw!$B$2:$DG$512,82,0)</f>
        <v>0</v>
      </c>
      <c r="F288" s="55" t="str">
        <f>VLOOKUP($A288,Raw!$B$2:$DG$512,83,0)</f>
        <v>0</v>
      </c>
      <c r="G288" s="55" t="str">
        <f>VLOOKUP($A288,Raw!$B$2:$DG$512,84,0)</f>
        <v>0</v>
      </c>
      <c r="H288" s="55" t="str">
        <f>VLOOKUP($A288,Raw!$B$2:$DG$512,85,0)</f>
        <v>0</v>
      </c>
      <c r="I288" s="55" t="str">
        <f>VLOOKUP($A288,Raw!$B$2:$DG$512,86,0)</f>
        <v>0</v>
      </c>
      <c r="J288" s="55" t="str">
        <f>VLOOKUP($A288,Raw!$B$2:$DG$512,87,0)</f>
        <v>0</v>
      </c>
      <c r="K288" s="55" t="str">
        <f>VLOOKUP($A288,Raw!$B$2:$DG$512,88,0)</f>
        <v>0</v>
      </c>
      <c r="L288" s="55" t="str">
        <f>VLOOKUP($A288,Raw!$B$2:$DG$512,89,0)</f>
        <v>0</v>
      </c>
      <c r="M288" s="55" t="str">
        <f>VLOOKUP($A288,Raw!$B$2:$DG$512,90,0)</f>
        <v>0</v>
      </c>
    </row>
    <row r="289" spans="1:13" x14ac:dyDescent="0.3">
      <c r="A289" s="13" t="s">
        <v>4976</v>
      </c>
      <c r="B289" s="55" t="str">
        <f>VLOOKUP($A289,Raw!$B$2:$DG$512,79,0)</f>
        <v>0</v>
      </c>
      <c r="C289" s="55" t="str">
        <f>VLOOKUP($A289,Raw!$B$2:$DG$512,80,0)</f>
        <v>0</v>
      </c>
      <c r="D289" s="55" t="str">
        <f>VLOOKUP($A289,Raw!$B$2:$DG$512,81,0)</f>
        <v>0</v>
      </c>
      <c r="E289" s="55" t="str">
        <f>VLOOKUP($A289,Raw!$B$2:$DG$512,82,0)</f>
        <v>0</v>
      </c>
      <c r="F289" s="55" t="str">
        <f>VLOOKUP($A289,Raw!$B$2:$DG$512,83,0)</f>
        <v>0</v>
      </c>
      <c r="G289" s="55" t="str">
        <f>VLOOKUP($A289,Raw!$B$2:$DG$512,84,0)</f>
        <v>0</v>
      </c>
      <c r="H289" s="55" t="str">
        <f>VLOOKUP($A289,Raw!$B$2:$DG$512,85,0)</f>
        <v>0</v>
      </c>
      <c r="I289" s="55" t="str">
        <f>VLOOKUP($A289,Raw!$B$2:$DG$512,86,0)</f>
        <v>0</v>
      </c>
      <c r="J289" s="55" t="str">
        <f>VLOOKUP($A289,Raw!$B$2:$DG$512,87,0)</f>
        <v>0</v>
      </c>
      <c r="K289" s="55" t="str">
        <f>VLOOKUP($A289,Raw!$B$2:$DG$512,88,0)</f>
        <v>0</v>
      </c>
      <c r="L289" s="55" t="str">
        <f>VLOOKUP($A289,Raw!$B$2:$DG$512,89,0)</f>
        <v>0</v>
      </c>
      <c r="M289" s="55" t="str">
        <f>VLOOKUP($A289,Raw!$B$2:$DG$512,90,0)</f>
        <v>0</v>
      </c>
    </row>
    <row r="290" spans="1:13" x14ac:dyDescent="0.3">
      <c r="A290" s="13" t="s">
        <v>4987</v>
      </c>
      <c r="B290" s="55" t="str">
        <f>VLOOKUP($A290,Raw!$B$2:$DG$512,79,0)</f>
        <v>0</v>
      </c>
      <c r="C290" s="55" t="str">
        <f>VLOOKUP($A290,Raw!$B$2:$DG$512,80,0)</f>
        <v>0</v>
      </c>
      <c r="D290" s="55" t="str">
        <f>VLOOKUP($A290,Raw!$B$2:$DG$512,81,0)</f>
        <v>0</v>
      </c>
      <c r="E290" s="55" t="str">
        <f>VLOOKUP($A290,Raw!$B$2:$DG$512,82,0)</f>
        <v>0</v>
      </c>
      <c r="F290" s="55" t="str">
        <f>VLOOKUP($A290,Raw!$B$2:$DG$512,83,0)</f>
        <v>0</v>
      </c>
      <c r="G290" s="55" t="str">
        <f>VLOOKUP($A290,Raw!$B$2:$DG$512,84,0)</f>
        <v>0</v>
      </c>
      <c r="H290" s="55" t="str">
        <f>VLOOKUP($A290,Raw!$B$2:$DG$512,85,0)</f>
        <v>0</v>
      </c>
      <c r="I290" s="55" t="str">
        <f>VLOOKUP($A290,Raw!$B$2:$DG$512,86,0)</f>
        <v>0</v>
      </c>
      <c r="J290" s="55" t="str">
        <f>VLOOKUP($A290,Raw!$B$2:$DG$512,87,0)</f>
        <v>0</v>
      </c>
      <c r="K290" s="55" t="str">
        <f>VLOOKUP($A290,Raw!$B$2:$DG$512,88,0)</f>
        <v>0</v>
      </c>
      <c r="L290" s="55" t="str">
        <f>VLOOKUP($A290,Raw!$B$2:$DG$512,89,0)</f>
        <v>0</v>
      </c>
      <c r="M290" s="55" t="str">
        <f>VLOOKUP($A290,Raw!$B$2:$DG$512,90,0)</f>
        <v>0</v>
      </c>
    </row>
    <row r="291" spans="1:13" x14ac:dyDescent="0.3">
      <c r="A291" s="13" t="s">
        <v>5006</v>
      </c>
      <c r="B291" s="55" t="str">
        <f>VLOOKUP($A291,Raw!$B$2:$DG$512,79,0)</f>
        <v>0</v>
      </c>
      <c r="C291" s="55" t="str">
        <f>VLOOKUP($A291,Raw!$B$2:$DG$512,80,0)</f>
        <v>0</v>
      </c>
      <c r="D291" s="55" t="str">
        <f>VLOOKUP($A291,Raw!$B$2:$DG$512,81,0)</f>
        <v>0</v>
      </c>
      <c r="E291" s="55" t="str">
        <f>VLOOKUP($A291,Raw!$B$2:$DG$512,82,0)</f>
        <v>0</v>
      </c>
      <c r="F291" s="55" t="str">
        <f>VLOOKUP($A291,Raw!$B$2:$DG$512,83,0)</f>
        <v>0</v>
      </c>
      <c r="G291" s="55" t="str">
        <f>VLOOKUP($A291,Raw!$B$2:$DG$512,84,0)</f>
        <v>0</v>
      </c>
      <c r="H291" s="55" t="str">
        <f>VLOOKUP($A291,Raw!$B$2:$DG$512,85,0)</f>
        <v>0</v>
      </c>
      <c r="I291" s="55" t="str">
        <f>VLOOKUP($A291,Raw!$B$2:$DG$512,86,0)</f>
        <v>0</v>
      </c>
      <c r="J291" s="55" t="str">
        <f>VLOOKUP($A291,Raw!$B$2:$DG$512,87,0)</f>
        <v>0</v>
      </c>
      <c r="K291" s="55" t="str">
        <f>VLOOKUP($A291,Raw!$B$2:$DG$512,88,0)</f>
        <v>0</v>
      </c>
      <c r="L291" s="55" t="str">
        <f>VLOOKUP($A291,Raw!$B$2:$DG$512,89,0)</f>
        <v>0</v>
      </c>
      <c r="M291" s="55" t="str">
        <f>VLOOKUP($A291,Raw!$B$2:$DG$512,90,0)</f>
        <v>0</v>
      </c>
    </row>
    <row r="292" spans="1:13" x14ac:dyDescent="0.3">
      <c r="A292" s="13" t="s">
        <v>5022</v>
      </c>
      <c r="B292" s="55" t="str">
        <f>VLOOKUP($A292,Raw!$B$2:$DG$512,79,0)</f>
        <v>0</v>
      </c>
      <c r="C292" s="55" t="str">
        <f>VLOOKUP($A292,Raw!$B$2:$DG$512,80,0)</f>
        <v>18.23</v>
      </c>
      <c r="D292" s="55" t="str">
        <f>VLOOKUP($A292,Raw!$B$2:$DG$512,81,0)</f>
        <v>0</v>
      </c>
      <c r="E292" s="55" t="str">
        <f>VLOOKUP($A292,Raw!$B$2:$DG$512,82,0)</f>
        <v>0</v>
      </c>
      <c r="F292" s="55" t="str">
        <f>VLOOKUP($A292,Raw!$B$2:$DG$512,83,0)</f>
        <v>0</v>
      </c>
      <c r="G292" s="55" t="str">
        <f>VLOOKUP($A292,Raw!$B$2:$DG$512,84,0)</f>
        <v>0</v>
      </c>
      <c r="H292" s="55" t="str">
        <f>VLOOKUP($A292,Raw!$B$2:$DG$512,85,0)</f>
        <v>0</v>
      </c>
      <c r="I292" s="55" t="str">
        <f>VLOOKUP($A292,Raw!$B$2:$DG$512,86,0)</f>
        <v>0</v>
      </c>
      <c r="J292" s="55" t="str">
        <f>VLOOKUP($A292,Raw!$B$2:$DG$512,87,0)</f>
        <v>0</v>
      </c>
      <c r="K292" s="55" t="str">
        <f>VLOOKUP($A292,Raw!$B$2:$DG$512,88,0)</f>
        <v>0</v>
      </c>
      <c r="L292" s="55" t="str">
        <f>VLOOKUP($A292,Raw!$B$2:$DG$512,89,0)</f>
        <v>164.11</v>
      </c>
      <c r="M292" s="55" t="str">
        <f>VLOOKUP($A292,Raw!$B$2:$DG$512,90,0)</f>
        <v>182.34</v>
      </c>
    </row>
    <row r="293" spans="1:13" x14ac:dyDescent="0.3">
      <c r="A293" s="13" t="s">
        <v>5040</v>
      </c>
      <c r="B293" s="55" t="str">
        <f>VLOOKUP($A293,Raw!$B$2:$DG$512,79,0)</f>
        <v>0</v>
      </c>
      <c r="C293" s="55" t="str">
        <f>VLOOKUP($A293,Raw!$B$2:$DG$512,80,0)</f>
        <v>0</v>
      </c>
      <c r="D293" s="55" t="str">
        <f>VLOOKUP($A293,Raw!$B$2:$DG$512,81,0)</f>
        <v>0</v>
      </c>
      <c r="E293" s="55" t="str">
        <f>VLOOKUP($A293,Raw!$B$2:$DG$512,82,0)</f>
        <v>0</v>
      </c>
      <c r="F293" s="55" t="str">
        <f>VLOOKUP($A293,Raw!$B$2:$DG$512,83,0)</f>
        <v>0</v>
      </c>
      <c r="G293" s="55" t="str">
        <f>VLOOKUP($A293,Raw!$B$2:$DG$512,84,0)</f>
        <v>0</v>
      </c>
      <c r="H293" s="55" t="str">
        <f>VLOOKUP($A293,Raw!$B$2:$DG$512,85,0)</f>
        <v>0</v>
      </c>
      <c r="I293" s="55" t="str">
        <f>VLOOKUP($A293,Raw!$B$2:$DG$512,86,0)</f>
        <v>0</v>
      </c>
      <c r="J293" s="55" t="str">
        <f>VLOOKUP($A293,Raw!$B$2:$DG$512,87,0)</f>
        <v>0</v>
      </c>
      <c r="K293" s="55" t="str">
        <f>VLOOKUP($A293,Raw!$B$2:$DG$512,88,0)</f>
        <v>0</v>
      </c>
      <c r="L293" s="55" t="str">
        <f>VLOOKUP($A293,Raw!$B$2:$DG$512,89,0)</f>
        <v>0</v>
      </c>
      <c r="M293" s="55" t="str">
        <f>VLOOKUP($A293,Raw!$B$2:$DG$512,90,0)</f>
        <v>0</v>
      </c>
    </row>
    <row r="294" spans="1:13" x14ac:dyDescent="0.3">
      <c r="A294" s="13" t="s">
        <v>5055</v>
      </c>
      <c r="B294" s="55" t="str">
        <f>VLOOKUP($A294,Raw!$B$2:$DG$512,79,0)</f>
        <v>0</v>
      </c>
      <c r="C294" s="55" t="str">
        <f>VLOOKUP($A294,Raw!$B$2:$DG$512,80,0)</f>
        <v>0</v>
      </c>
      <c r="D294" s="55" t="str">
        <f>VLOOKUP($A294,Raw!$B$2:$DG$512,81,0)</f>
        <v>0</v>
      </c>
      <c r="E294" s="55" t="str">
        <f>VLOOKUP($A294,Raw!$B$2:$DG$512,82,0)</f>
        <v>0</v>
      </c>
      <c r="F294" s="55" t="str">
        <f>VLOOKUP($A294,Raw!$B$2:$DG$512,83,0)</f>
        <v>0</v>
      </c>
      <c r="G294" s="55" t="str">
        <f>VLOOKUP($A294,Raw!$B$2:$DG$512,84,0)</f>
        <v>0</v>
      </c>
      <c r="H294" s="55" t="str">
        <f>VLOOKUP($A294,Raw!$B$2:$DG$512,85,0)</f>
        <v>0</v>
      </c>
      <c r="I294" s="55" t="str">
        <f>VLOOKUP($A294,Raw!$B$2:$DG$512,86,0)</f>
        <v>0</v>
      </c>
      <c r="J294" s="55" t="str">
        <f>VLOOKUP($A294,Raw!$B$2:$DG$512,87,0)</f>
        <v>0</v>
      </c>
      <c r="K294" s="55" t="str">
        <f>VLOOKUP($A294,Raw!$B$2:$DG$512,88,0)</f>
        <v>0</v>
      </c>
      <c r="L294" s="55" t="str">
        <f>VLOOKUP($A294,Raw!$B$2:$DG$512,89,0)</f>
        <v>0</v>
      </c>
      <c r="M294" s="55" t="str">
        <f>VLOOKUP($A294,Raw!$B$2:$DG$512,90,0)</f>
        <v>0</v>
      </c>
    </row>
    <row r="295" spans="1:13" x14ac:dyDescent="0.3">
      <c r="A295" s="13" t="s">
        <v>5063</v>
      </c>
      <c r="B295" s="55" t="str">
        <f>VLOOKUP($A295,Raw!$B$2:$DG$512,79,0)</f>
        <v>0</v>
      </c>
      <c r="C295" s="55" t="str">
        <f>VLOOKUP($A295,Raw!$B$2:$DG$512,80,0)</f>
        <v>0</v>
      </c>
      <c r="D295" s="55" t="str">
        <f>VLOOKUP($A295,Raw!$B$2:$DG$512,81,0)</f>
        <v>0</v>
      </c>
      <c r="E295" s="55" t="str">
        <f>VLOOKUP($A295,Raw!$B$2:$DG$512,82,0)</f>
        <v>0</v>
      </c>
      <c r="F295" s="55" t="str">
        <f>VLOOKUP($A295,Raw!$B$2:$DG$512,83,0)</f>
        <v>0</v>
      </c>
      <c r="G295" s="55" t="str">
        <f>VLOOKUP($A295,Raw!$B$2:$DG$512,84,0)</f>
        <v>0</v>
      </c>
      <c r="H295" s="55" t="str">
        <f>VLOOKUP($A295,Raw!$B$2:$DG$512,85,0)</f>
        <v>0</v>
      </c>
      <c r="I295" s="55" t="str">
        <f>VLOOKUP($A295,Raw!$B$2:$DG$512,86,0)</f>
        <v>0</v>
      </c>
      <c r="J295" s="55" t="str">
        <f>VLOOKUP($A295,Raw!$B$2:$DG$512,87,0)</f>
        <v>0</v>
      </c>
      <c r="K295" s="55" t="str">
        <f>VLOOKUP($A295,Raw!$B$2:$DG$512,88,0)</f>
        <v>0</v>
      </c>
      <c r="L295" s="55" t="str">
        <f>VLOOKUP($A295,Raw!$B$2:$DG$512,89,0)</f>
        <v>0</v>
      </c>
      <c r="M295" s="55" t="str">
        <f>VLOOKUP($A295,Raw!$B$2:$DG$512,90,0)</f>
        <v>0</v>
      </c>
    </row>
    <row r="296" spans="1:13" x14ac:dyDescent="0.3">
      <c r="A296" s="13" t="s">
        <v>5076</v>
      </c>
      <c r="B296" s="55" t="str">
        <f>VLOOKUP($A296,Raw!$B$2:$DG$512,79,0)</f>
        <v>0</v>
      </c>
      <c r="C296" s="55" t="str">
        <f>VLOOKUP($A296,Raw!$B$2:$DG$512,80,0)</f>
        <v>0</v>
      </c>
      <c r="D296" s="55" t="str">
        <f>VLOOKUP($A296,Raw!$B$2:$DG$512,81,0)</f>
        <v>0</v>
      </c>
      <c r="E296" s="55" t="str">
        <f>VLOOKUP($A296,Raw!$B$2:$DG$512,82,0)</f>
        <v>0</v>
      </c>
      <c r="F296" s="55" t="str">
        <f>VLOOKUP($A296,Raw!$B$2:$DG$512,83,0)</f>
        <v>0</v>
      </c>
      <c r="G296" s="55" t="str">
        <f>VLOOKUP($A296,Raw!$B$2:$DG$512,84,0)</f>
        <v>0</v>
      </c>
      <c r="H296" s="55" t="str">
        <f>VLOOKUP($A296,Raw!$B$2:$DG$512,85,0)</f>
        <v>0</v>
      </c>
      <c r="I296" s="55" t="str">
        <f>VLOOKUP($A296,Raw!$B$2:$DG$512,86,0)</f>
        <v>0</v>
      </c>
      <c r="J296" s="55" t="str">
        <f>VLOOKUP($A296,Raw!$B$2:$DG$512,87,0)</f>
        <v>0</v>
      </c>
      <c r="K296" s="55" t="str">
        <f>VLOOKUP($A296,Raw!$B$2:$DG$512,88,0)</f>
        <v>0</v>
      </c>
      <c r="L296" s="55" t="str">
        <f>VLOOKUP($A296,Raw!$B$2:$DG$512,89,0)</f>
        <v>0</v>
      </c>
      <c r="M296" s="55" t="str">
        <f>VLOOKUP($A296,Raw!$B$2:$DG$512,90,0)</f>
        <v>0</v>
      </c>
    </row>
    <row r="297" spans="1:13" x14ac:dyDescent="0.3">
      <c r="A297" s="13" t="s">
        <v>5085</v>
      </c>
      <c r="B297" s="55" t="str">
        <f>VLOOKUP($A297,Raw!$B$2:$DG$512,79,0)</f>
        <v>277.01592</v>
      </c>
      <c r="C297" s="55" t="str">
        <f>VLOOKUP($A297,Raw!$B$2:$DG$512,80,0)</f>
        <v>0</v>
      </c>
      <c r="D297" s="55" t="str">
        <f>VLOOKUP($A297,Raw!$B$2:$DG$512,81,0)</f>
        <v>0.81036</v>
      </c>
      <c r="E297" s="55" t="str">
        <f>VLOOKUP($A297,Raw!$B$2:$DG$512,82,0)</f>
        <v>0</v>
      </c>
      <c r="F297" s="55" t="str">
        <f>VLOOKUP($A297,Raw!$B$2:$DG$512,83,0)</f>
        <v>0.68085</v>
      </c>
      <c r="G297" s="55" t="str">
        <f>VLOOKUP($A297,Raw!$B$2:$DG$512,84,0)</f>
        <v>0</v>
      </c>
      <c r="H297" s="55" t="str">
        <f>VLOOKUP($A297,Raw!$B$2:$DG$512,85,0)</f>
        <v>0</v>
      </c>
      <c r="I297" s="55" t="str">
        <f>VLOOKUP($A297,Raw!$B$2:$DG$512,86,0)</f>
        <v>0</v>
      </c>
      <c r="J297" s="55" t="str">
        <f>VLOOKUP($A297,Raw!$B$2:$DG$512,87,0)</f>
        <v>0</v>
      </c>
      <c r="K297" s="55" t="str">
        <f>VLOOKUP($A297,Raw!$B$2:$DG$512,88,0)</f>
        <v>0.71316</v>
      </c>
      <c r="L297" s="55" t="str">
        <f>VLOOKUP($A297,Raw!$B$2:$DG$512,89,0)</f>
        <v>6.93027</v>
      </c>
      <c r="M297" s="55" t="str">
        <f>VLOOKUP($A297,Raw!$B$2:$DG$512,90,0)</f>
        <v>286.15055</v>
      </c>
    </row>
    <row r="298" spans="1:13" x14ac:dyDescent="0.3">
      <c r="A298" s="13" t="s">
        <v>5118</v>
      </c>
      <c r="B298" s="55" t="str">
        <f>VLOOKUP($A298,Raw!$B$2:$DG$512,79,0)</f>
        <v>0</v>
      </c>
      <c r="C298" s="55" t="str">
        <f>VLOOKUP($A298,Raw!$B$2:$DG$512,80,0)</f>
        <v>0</v>
      </c>
      <c r="D298" s="55" t="str">
        <f>VLOOKUP($A298,Raw!$B$2:$DG$512,81,0)</f>
        <v>0</v>
      </c>
      <c r="E298" s="55" t="str">
        <f>VLOOKUP($A298,Raw!$B$2:$DG$512,82,0)</f>
        <v>0</v>
      </c>
      <c r="F298" s="55" t="str">
        <f>VLOOKUP($A298,Raw!$B$2:$DG$512,83,0)</f>
        <v>0</v>
      </c>
      <c r="G298" s="55" t="str">
        <f>VLOOKUP($A298,Raw!$B$2:$DG$512,84,0)</f>
        <v>0</v>
      </c>
      <c r="H298" s="55" t="str">
        <f>VLOOKUP($A298,Raw!$B$2:$DG$512,85,0)</f>
        <v>0</v>
      </c>
      <c r="I298" s="55" t="str">
        <f>VLOOKUP($A298,Raw!$B$2:$DG$512,86,0)</f>
        <v>0</v>
      </c>
      <c r="J298" s="55" t="str">
        <f>VLOOKUP($A298,Raw!$B$2:$DG$512,87,0)</f>
        <v>0</v>
      </c>
      <c r="K298" s="55" t="str">
        <f>VLOOKUP($A298,Raw!$B$2:$DG$512,88,0)</f>
        <v>0</v>
      </c>
      <c r="L298" s="55" t="str">
        <f>VLOOKUP($A298,Raw!$B$2:$DG$512,89,0)</f>
        <v>0</v>
      </c>
      <c r="M298" s="55" t="str">
        <f>VLOOKUP($A298,Raw!$B$2:$DG$512,90,0)</f>
        <v>0</v>
      </c>
    </row>
    <row r="299" spans="1:13" x14ac:dyDescent="0.3">
      <c r="A299" s="13" t="s">
        <v>5137</v>
      </c>
      <c r="B299" s="55" t="str">
        <f>VLOOKUP($A299,Raw!$B$2:$DG$512,79,0)</f>
        <v>0</v>
      </c>
      <c r="C299" s="55" t="str">
        <f>VLOOKUP($A299,Raw!$B$2:$DG$512,80,0)</f>
        <v>0</v>
      </c>
      <c r="D299" s="55" t="str">
        <f>VLOOKUP($A299,Raw!$B$2:$DG$512,81,0)</f>
        <v>0</v>
      </c>
      <c r="E299" s="55" t="str">
        <f>VLOOKUP($A299,Raw!$B$2:$DG$512,82,0)</f>
        <v>0</v>
      </c>
      <c r="F299" s="55" t="str">
        <f>VLOOKUP($A299,Raw!$B$2:$DG$512,83,0)</f>
        <v>0</v>
      </c>
      <c r="G299" s="55" t="str">
        <f>VLOOKUP($A299,Raw!$B$2:$DG$512,84,0)</f>
        <v>0</v>
      </c>
      <c r="H299" s="55" t="str">
        <f>VLOOKUP($A299,Raw!$B$2:$DG$512,85,0)</f>
        <v>0</v>
      </c>
      <c r="I299" s="55" t="str">
        <f>VLOOKUP($A299,Raw!$B$2:$DG$512,86,0)</f>
        <v>0</v>
      </c>
      <c r="J299" s="55" t="str">
        <f>VLOOKUP($A299,Raw!$B$2:$DG$512,87,0)</f>
        <v>0</v>
      </c>
      <c r="K299" s="55" t="str">
        <f>VLOOKUP($A299,Raw!$B$2:$DG$512,88,0)</f>
        <v>0</v>
      </c>
      <c r="L299" s="55" t="str">
        <f>VLOOKUP($A299,Raw!$B$2:$DG$512,89,0)</f>
        <v>0</v>
      </c>
      <c r="M299" s="55" t="str">
        <f>VLOOKUP($A299,Raw!$B$2:$DG$512,90,0)</f>
        <v>0</v>
      </c>
    </row>
    <row r="300" spans="1:13" x14ac:dyDescent="0.3">
      <c r="A300" s="13" t="s">
        <v>5148</v>
      </c>
      <c r="B300" s="55" t="str">
        <f>VLOOKUP($A300,Raw!$B$2:$DG$512,79,0)</f>
        <v>0</v>
      </c>
      <c r="C300" s="55" t="str">
        <f>VLOOKUP($A300,Raw!$B$2:$DG$512,80,0)</f>
        <v>0</v>
      </c>
      <c r="D300" s="55" t="str">
        <f>VLOOKUP($A300,Raw!$B$2:$DG$512,81,0)</f>
        <v>0</v>
      </c>
      <c r="E300" s="55" t="str">
        <f>VLOOKUP($A300,Raw!$B$2:$DG$512,82,0)</f>
        <v>0</v>
      </c>
      <c r="F300" s="55" t="str">
        <f>VLOOKUP($A300,Raw!$B$2:$DG$512,83,0)</f>
        <v>0</v>
      </c>
      <c r="G300" s="55" t="str">
        <f>VLOOKUP($A300,Raw!$B$2:$DG$512,84,0)</f>
        <v>0</v>
      </c>
      <c r="H300" s="55" t="str">
        <f>VLOOKUP($A300,Raw!$B$2:$DG$512,85,0)</f>
        <v>0</v>
      </c>
      <c r="I300" s="55" t="str">
        <f>VLOOKUP($A300,Raw!$B$2:$DG$512,86,0)</f>
        <v>0</v>
      </c>
      <c r="J300" s="55" t="str">
        <f>VLOOKUP($A300,Raw!$B$2:$DG$512,87,0)</f>
        <v>0</v>
      </c>
      <c r="K300" s="55" t="str">
        <f>VLOOKUP($A300,Raw!$B$2:$DG$512,88,0)</f>
        <v>0</v>
      </c>
      <c r="L300" s="55" t="str">
        <f>VLOOKUP($A300,Raw!$B$2:$DG$512,89,0)</f>
        <v>0</v>
      </c>
      <c r="M300" s="55" t="str">
        <f>VLOOKUP($A300,Raw!$B$2:$DG$512,90,0)</f>
        <v>0</v>
      </c>
    </row>
    <row r="301" spans="1:13" x14ac:dyDescent="0.3">
      <c r="A301" s="13" t="s">
        <v>5168</v>
      </c>
      <c r="B301" s="55" t="str">
        <f>VLOOKUP($A301,Raw!$B$2:$DG$512,79,0)</f>
        <v>0</v>
      </c>
      <c r="C301" s="55" t="str">
        <f>VLOOKUP($A301,Raw!$B$2:$DG$512,80,0)</f>
        <v>0</v>
      </c>
      <c r="D301" s="55" t="str">
        <f>VLOOKUP($A301,Raw!$B$2:$DG$512,81,0)</f>
        <v>0</v>
      </c>
      <c r="E301" s="55" t="str">
        <f>VLOOKUP($A301,Raw!$B$2:$DG$512,82,0)</f>
        <v>0</v>
      </c>
      <c r="F301" s="55" t="str">
        <f>VLOOKUP($A301,Raw!$B$2:$DG$512,83,0)</f>
        <v>0</v>
      </c>
      <c r="G301" s="55" t="str">
        <f>VLOOKUP($A301,Raw!$B$2:$DG$512,84,0)</f>
        <v>0</v>
      </c>
      <c r="H301" s="55" t="str">
        <f>VLOOKUP($A301,Raw!$B$2:$DG$512,85,0)</f>
        <v>0</v>
      </c>
      <c r="I301" s="55" t="str">
        <f>VLOOKUP($A301,Raw!$B$2:$DG$512,86,0)</f>
        <v>0</v>
      </c>
      <c r="J301" s="55" t="str">
        <f>VLOOKUP($A301,Raw!$B$2:$DG$512,87,0)</f>
        <v>0</v>
      </c>
      <c r="K301" s="55" t="str">
        <f>VLOOKUP($A301,Raw!$B$2:$DG$512,88,0)</f>
        <v>0</v>
      </c>
      <c r="L301" s="55" t="str">
        <f>VLOOKUP($A301,Raw!$B$2:$DG$512,89,0)</f>
        <v>0</v>
      </c>
      <c r="M301" s="55" t="str">
        <f>VLOOKUP($A301,Raw!$B$2:$DG$512,90,0)</f>
        <v>0</v>
      </c>
    </row>
    <row r="302" spans="1:13" x14ac:dyDescent="0.3">
      <c r="A302" s="13" t="s">
        <v>5175</v>
      </c>
      <c r="B302" s="55" t="str">
        <f>VLOOKUP($A302,Raw!$B$2:$DG$512,79,0)</f>
        <v>0</v>
      </c>
      <c r="C302" s="55" t="str">
        <f>VLOOKUP($A302,Raw!$B$2:$DG$512,80,0)</f>
        <v>0</v>
      </c>
      <c r="D302" s="55" t="str">
        <f>VLOOKUP($A302,Raw!$B$2:$DG$512,81,0)</f>
        <v>0</v>
      </c>
      <c r="E302" s="55" t="str">
        <f>VLOOKUP($A302,Raw!$B$2:$DG$512,82,0)</f>
        <v>0</v>
      </c>
      <c r="F302" s="55" t="str">
        <f>VLOOKUP($A302,Raw!$B$2:$DG$512,83,0)</f>
        <v>0</v>
      </c>
      <c r="G302" s="55" t="str">
        <f>VLOOKUP($A302,Raw!$B$2:$DG$512,84,0)</f>
        <v>0</v>
      </c>
      <c r="H302" s="55" t="str">
        <f>VLOOKUP($A302,Raw!$B$2:$DG$512,85,0)</f>
        <v>0</v>
      </c>
      <c r="I302" s="55" t="str">
        <f>VLOOKUP($A302,Raw!$B$2:$DG$512,86,0)</f>
        <v>0</v>
      </c>
      <c r="J302" s="55" t="str">
        <f>VLOOKUP($A302,Raw!$B$2:$DG$512,87,0)</f>
        <v>0</v>
      </c>
      <c r="K302" s="55" t="str">
        <f>VLOOKUP($A302,Raw!$B$2:$DG$512,88,0)</f>
        <v>0</v>
      </c>
      <c r="L302" s="55" t="str">
        <f>VLOOKUP($A302,Raw!$B$2:$DG$512,89,0)</f>
        <v>0</v>
      </c>
      <c r="M302" s="55" t="str">
        <f>VLOOKUP($A302,Raw!$B$2:$DG$512,90,0)</f>
        <v>0</v>
      </c>
    </row>
    <row r="303" spans="1:13" x14ac:dyDescent="0.3">
      <c r="A303" s="13" t="s">
        <v>5193</v>
      </c>
      <c r="B303" s="55" t="str">
        <f>VLOOKUP($A303,Raw!$B$2:$DG$512,79,0)</f>
        <v>0</v>
      </c>
      <c r="C303" s="55" t="str">
        <f>VLOOKUP($A303,Raw!$B$2:$DG$512,80,0)</f>
        <v>0</v>
      </c>
      <c r="D303" s="55" t="str">
        <f>VLOOKUP($A303,Raw!$B$2:$DG$512,81,0)</f>
        <v>0</v>
      </c>
      <c r="E303" s="55" t="str">
        <f>VLOOKUP($A303,Raw!$B$2:$DG$512,82,0)</f>
        <v>0</v>
      </c>
      <c r="F303" s="55" t="str">
        <f>VLOOKUP($A303,Raw!$B$2:$DG$512,83,0)</f>
        <v>0</v>
      </c>
      <c r="G303" s="55" t="str">
        <f>VLOOKUP($A303,Raw!$B$2:$DG$512,84,0)</f>
        <v>0</v>
      </c>
      <c r="H303" s="55" t="str">
        <f>VLOOKUP($A303,Raw!$B$2:$DG$512,85,0)</f>
        <v>0</v>
      </c>
      <c r="I303" s="55" t="str">
        <f>VLOOKUP($A303,Raw!$B$2:$DG$512,86,0)</f>
        <v>0</v>
      </c>
      <c r="J303" s="55" t="str">
        <f>VLOOKUP($A303,Raw!$B$2:$DG$512,87,0)</f>
        <v>0</v>
      </c>
      <c r="K303" s="55" t="str">
        <f>VLOOKUP($A303,Raw!$B$2:$DG$512,88,0)</f>
        <v>0</v>
      </c>
      <c r="L303" s="55" t="str">
        <f>VLOOKUP($A303,Raw!$B$2:$DG$512,89,0)</f>
        <v>0</v>
      </c>
      <c r="M303" s="55" t="str">
        <f>VLOOKUP($A303,Raw!$B$2:$DG$512,90,0)</f>
        <v>0</v>
      </c>
    </row>
    <row r="304" spans="1:13" x14ac:dyDescent="0.3">
      <c r="A304" s="13" t="s">
        <v>5206</v>
      </c>
      <c r="B304" s="55" t="str">
        <f>VLOOKUP($A304,Raw!$B$2:$DG$512,79,0)</f>
        <v>0</v>
      </c>
      <c r="C304" s="55" t="str">
        <f>VLOOKUP($A304,Raw!$B$2:$DG$512,80,0)</f>
        <v>0</v>
      </c>
      <c r="D304" s="55" t="str">
        <f>VLOOKUP($A304,Raw!$B$2:$DG$512,81,0)</f>
        <v>0</v>
      </c>
      <c r="E304" s="55" t="str">
        <f>VLOOKUP($A304,Raw!$B$2:$DG$512,82,0)</f>
        <v>0</v>
      </c>
      <c r="F304" s="55" t="str">
        <f>VLOOKUP($A304,Raw!$B$2:$DG$512,83,0)</f>
        <v>0</v>
      </c>
      <c r="G304" s="55" t="str">
        <f>VLOOKUP($A304,Raw!$B$2:$DG$512,84,0)</f>
        <v>0</v>
      </c>
      <c r="H304" s="55" t="str">
        <f>VLOOKUP($A304,Raw!$B$2:$DG$512,85,0)</f>
        <v>0</v>
      </c>
      <c r="I304" s="55" t="str">
        <f>VLOOKUP($A304,Raw!$B$2:$DG$512,86,0)</f>
        <v>0</v>
      </c>
      <c r="J304" s="55" t="str">
        <f>VLOOKUP($A304,Raw!$B$2:$DG$512,87,0)</f>
        <v>0</v>
      </c>
      <c r="K304" s="55" t="str">
        <f>VLOOKUP($A304,Raw!$B$2:$DG$512,88,0)</f>
        <v>0</v>
      </c>
      <c r="L304" s="55" t="str">
        <f>VLOOKUP($A304,Raw!$B$2:$DG$512,89,0)</f>
        <v>0</v>
      </c>
      <c r="M304" s="55" t="str">
        <f>VLOOKUP($A304,Raw!$B$2:$DG$512,90,0)</f>
        <v>0</v>
      </c>
    </row>
    <row r="305" spans="1:13" x14ac:dyDescent="0.3">
      <c r="A305" s="13" t="s">
        <v>5216</v>
      </c>
      <c r="B305" s="55" t="str">
        <f>VLOOKUP($A305,Raw!$B$2:$DG$512,79,0)</f>
        <v>0</v>
      </c>
      <c r="C305" s="55" t="str">
        <f>VLOOKUP($A305,Raw!$B$2:$DG$512,80,0)</f>
        <v>0</v>
      </c>
      <c r="D305" s="55" t="str">
        <f>VLOOKUP($A305,Raw!$B$2:$DG$512,81,0)</f>
        <v>0</v>
      </c>
      <c r="E305" s="55" t="str">
        <f>VLOOKUP($A305,Raw!$B$2:$DG$512,82,0)</f>
        <v>0</v>
      </c>
      <c r="F305" s="55" t="str">
        <f>VLOOKUP($A305,Raw!$B$2:$DG$512,83,0)</f>
        <v>0</v>
      </c>
      <c r="G305" s="55" t="str">
        <f>VLOOKUP($A305,Raw!$B$2:$DG$512,84,0)</f>
        <v>0</v>
      </c>
      <c r="H305" s="55" t="str">
        <f>VLOOKUP($A305,Raw!$B$2:$DG$512,85,0)</f>
        <v>0</v>
      </c>
      <c r="I305" s="55" t="str">
        <f>VLOOKUP($A305,Raw!$B$2:$DG$512,86,0)</f>
        <v>0</v>
      </c>
      <c r="J305" s="55" t="str">
        <f>VLOOKUP($A305,Raw!$B$2:$DG$512,87,0)</f>
        <v>0</v>
      </c>
      <c r="K305" s="55" t="str">
        <f>VLOOKUP($A305,Raw!$B$2:$DG$512,88,0)</f>
        <v>0</v>
      </c>
      <c r="L305" s="55" t="str">
        <f>VLOOKUP($A305,Raw!$B$2:$DG$512,89,0)</f>
        <v>0</v>
      </c>
      <c r="M305" s="55" t="str">
        <f>VLOOKUP($A305,Raw!$B$2:$DG$512,90,0)</f>
        <v>0</v>
      </c>
    </row>
    <row r="306" spans="1:13" x14ac:dyDescent="0.3">
      <c r="A306" s="13" t="s">
        <v>5227</v>
      </c>
      <c r="B306" s="55" t="str">
        <f>VLOOKUP($A306,Raw!$B$2:$DG$512,79,0)</f>
        <v>0</v>
      </c>
      <c r="C306" s="55" t="str">
        <f>VLOOKUP($A306,Raw!$B$2:$DG$512,80,0)</f>
        <v>0</v>
      </c>
      <c r="D306" s="55" t="str">
        <f>VLOOKUP($A306,Raw!$B$2:$DG$512,81,0)</f>
        <v>0</v>
      </c>
      <c r="E306" s="55" t="str">
        <f>VLOOKUP($A306,Raw!$B$2:$DG$512,82,0)</f>
        <v>0</v>
      </c>
      <c r="F306" s="55" t="str">
        <f>VLOOKUP($A306,Raw!$B$2:$DG$512,83,0)</f>
        <v>0</v>
      </c>
      <c r="G306" s="55" t="str">
        <f>VLOOKUP($A306,Raw!$B$2:$DG$512,84,0)</f>
        <v>0</v>
      </c>
      <c r="H306" s="55" t="str">
        <f>VLOOKUP($A306,Raw!$B$2:$DG$512,85,0)</f>
        <v>0</v>
      </c>
      <c r="I306" s="55" t="str">
        <f>VLOOKUP($A306,Raw!$B$2:$DG$512,86,0)</f>
        <v>0</v>
      </c>
      <c r="J306" s="55" t="str">
        <f>VLOOKUP($A306,Raw!$B$2:$DG$512,87,0)</f>
        <v>0</v>
      </c>
      <c r="K306" s="55" t="str">
        <f>VLOOKUP($A306,Raw!$B$2:$DG$512,88,0)</f>
        <v>0</v>
      </c>
      <c r="L306" s="55" t="str">
        <f>VLOOKUP($A306,Raw!$B$2:$DG$512,89,0)</f>
        <v>0</v>
      </c>
      <c r="M306" s="55" t="str">
        <f>VLOOKUP($A306,Raw!$B$2:$DG$512,90,0)</f>
        <v>0</v>
      </c>
    </row>
    <row r="307" spans="1:13" x14ac:dyDescent="0.3">
      <c r="A307" s="13" t="s">
        <v>5245</v>
      </c>
      <c r="B307" s="55" t="str">
        <f>VLOOKUP($A307,Raw!$B$2:$DG$512,79,0)</f>
        <v>0</v>
      </c>
      <c r="C307" s="55" t="str">
        <f>VLOOKUP($A307,Raw!$B$2:$DG$512,80,0)</f>
        <v>0</v>
      </c>
      <c r="D307" s="55" t="str">
        <f>VLOOKUP($A307,Raw!$B$2:$DG$512,81,0)</f>
        <v>0</v>
      </c>
      <c r="E307" s="55" t="str">
        <f>VLOOKUP($A307,Raw!$B$2:$DG$512,82,0)</f>
        <v>0</v>
      </c>
      <c r="F307" s="55" t="str">
        <f>VLOOKUP($A307,Raw!$B$2:$DG$512,83,0)</f>
        <v>0</v>
      </c>
      <c r="G307" s="55" t="str">
        <f>VLOOKUP($A307,Raw!$B$2:$DG$512,84,0)</f>
        <v>0</v>
      </c>
      <c r="H307" s="55" t="str">
        <f>VLOOKUP($A307,Raw!$B$2:$DG$512,85,0)</f>
        <v>0</v>
      </c>
      <c r="I307" s="55" t="str">
        <f>VLOOKUP($A307,Raw!$B$2:$DG$512,86,0)</f>
        <v>0</v>
      </c>
      <c r="J307" s="55" t="str">
        <f>VLOOKUP($A307,Raw!$B$2:$DG$512,87,0)</f>
        <v>0</v>
      </c>
      <c r="K307" s="55" t="str">
        <f>VLOOKUP($A307,Raw!$B$2:$DG$512,88,0)</f>
        <v>0</v>
      </c>
      <c r="L307" s="55" t="str">
        <f>VLOOKUP($A307,Raw!$B$2:$DG$512,89,0)</f>
        <v>0</v>
      </c>
      <c r="M307" s="55" t="str">
        <f>VLOOKUP($A307,Raw!$B$2:$DG$512,90,0)</f>
        <v>0</v>
      </c>
    </row>
    <row r="308" spans="1:13" x14ac:dyDescent="0.3">
      <c r="A308" s="13" t="s">
        <v>5257</v>
      </c>
      <c r="B308" s="55" t="str">
        <f>VLOOKUP($A308,Raw!$B$2:$DG$512,79,0)</f>
        <v>0</v>
      </c>
      <c r="C308" s="55" t="str">
        <f>VLOOKUP($A308,Raw!$B$2:$DG$512,80,0)</f>
        <v>0</v>
      </c>
      <c r="D308" s="55" t="str">
        <f>VLOOKUP($A308,Raw!$B$2:$DG$512,81,0)</f>
        <v>0</v>
      </c>
      <c r="E308" s="55" t="str">
        <f>VLOOKUP($A308,Raw!$B$2:$DG$512,82,0)</f>
        <v>0</v>
      </c>
      <c r="F308" s="55" t="str">
        <f>VLOOKUP($A308,Raw!$B$2:$DG$512,83,0)</f>
        <v>0</v>
      </c>
      <c r="G308" s="55" t="str">
        <f>VLOOKUP($A308,Raw!$B$2:$DG$512,84,0)</f>
        <v>0</v>
      </c>
      <c r="H308" s="55" t="str">
        <f>VLOOKUP($A308,Raw!$B$2:$DG$512,85,0)</f>
        <v>0</v>
      </c>
      <c r="I308" s="55" t="str">
        <f>VLOOKUP($A308,Raw!$B$2:$DG$512,86,0)</f>
        <v>0</v>
      </c>
      <c r="J308" s="55" t="str">
        <f>VLOOKUP($A308,Raw!$B$2:$DG$512,87,0)</f>
        <v>0</v>
      </c>
      <c r="K308" s="55" t="str">
        <f>VLOOKUP($A308,Raw!$B$2:$DG$512,88,0)</f>
        <v>0</v>
      </c>
      <c r="L308" s="55" t="str">
        <f>VLOOKUP($A308,Raw!$B$2:$DG$512,89,0)</f>
        <v>0</v>
      </c>
      <c r="M308" s="55" t="str">
        <f>VLOOKUP($A308,Raw!$B$2:$DG$512,90,0)</f>
        <v>0</v>
      </c>
    </row>
    <row r="309" spans="1:13" x14ac:dyDescent="0.3">
      <c r="A309" s="13" t="s">
        <v>5283</v>
      </c>
      <c r="B309" s="55" t="str">
        <f>VLOOKUP($A309,Raw!$B$2:$DG$512,79,0)</f>
        <v>0</v>
      </c>
      <c r="C309" s="55" t="str">
        <f>VLOOKUP($A309,Raw!$B$2:$DG$512,80,0)</f>
        <v>0</v>
      </c>
      <c r="D309" s="55" t="str">
        <f>VLOOKUP($A309,Raw!$B$2:$DG$512,81,0)</f>
        <v>0</v>
      </c>
      <c r="E309" s="55" t="str">
        <f>VLOOKUP($A309,Raw!$B$2:$DG$512,82,0)</f>
        <v>0</v>
      </c>
      <c r="F309" s="55" t="str">
        <f>VLOOKUP($A309,Raw!$B$2:$DG$512,83,0)</f>
        <v>0</v>
      </c>
      <c r="G309" s="55" t="str">
        <f>VLOOKUP($A309,Raw!$B$2:$DG$512,84,0)</f>
        <v>0</v>
      </c>
      <c r="H309" s="55" t="str">
        <f>VLOOKUP($A309,Raw!$B$2:$DG$512,85,0)</f>
        <v>0</v>
      </c>
      <c r="I309" s="55" t="str">
        <f>VLOOKUP($A309,Raw!$B$2:$DG$512,86,0)</f>
        <v>0</v>
      </c>
      <c r="J309" s="55" t="str">
        <f>VLOOKUP($A309,Raw!$B$2:$DG$512,87,0)</f>
        <v>0</v>
      </c>
      <c r="K309" s="55" t="str">
        <f>VLOOKUP($A309,Raw!$B$2:$DG$512,88,0)</f>
        <v>0</v>
      </c>
      <c r="L309" s="55" t="str">
        <f>VLOOKUP($A309,Raw!$B$2:$DG$512,89,0)</f>
        <v>0</v>
      </c>
      <c r="M309" s="55" t="str">
        <f>VLOOKUP($A309,Raw!$B$2:$DG$512,90,0)</f>
        <v>0</v>
      </c>
    </row>
    <row r="310" spans="1:13" x14ac:dyDescent="0.3">
      <c r="A310" s="13" t="s">
        <v>5292</v>
      </c>
      <c r="B310" s="55" t="str">
        <f>VLOOKUP($A310,Raw!$B$2:$DG$512,79,0)</f>
        <v>0</v>
      </c>
      <c r="C310" s="55" t="str">
        <f>VLOOKUP($A310,Raw!$B$2:$DG$512,80,0)</f>
        <v>0</v>
      </c>
      <c r="D310" s="55" t="str">
        <f>VLOOKUP($A310,Raw!$B$2:$DG$512,81,0)</f>
        <v>0</v>
      </c>
      <c r="E310" s="55" t="str">
        <f>VLOOKUP($A310,Raw!$B$2:$DG$512,82,0)</f>
        <v>0</v>
      </c>
      <c r="F310" s="55" t="str">
        <f>VLOOKUP($A310,Raw!$B$2:$DG$512,83,0)</f>
        <v>0</v>
      </c>
      <c r="G310" s="55" t="str">
        <f>VLOOKUP($A310,Raw!$B$2:$DG$512,84,0)</f>
        <v>0</v>
      </c>
      <c r="H310" s="55" t="str">
        <f>VLOOKUP($A310,Raw!$B$2:$DG$512,85,0)</f>
        <v>0</v>
      </c>
      <c r="I310" s="55" t="str">
        <f>VLOOKUP($A310,Raw!$B$2:$DG$512,86,0)</f>
        <v>0</v>
      </c>
      <c r="J310" s="55" t="str">
        <f>VLOOKUP($A310,Raw!$B$2:$DG$512,87,0)</f>
        <v>0</v>
      </c>
      <c r="K310" s="55" t="str">
        <f>VLOOKUP($A310,Raw!$B$2:$DG$512,88,0)</f>
        <v>0</v>
      </c>
      <c r="L310" s="55" t="str">
        <f>VLOOKUP($A310,Raw!$B$2:$DG$512,89,0)</f>
        <v>0</v>
      </c>
      <c r="M310" s="55" t="str">
        <f>VLOOKUP($A310,Raw!$B$2:$DG$512,90,0)</f>
        <v>0</v>
      </c>
    </row>
    <row r="311" spans="1:13" x14ac:dyDescent="0.3">
      <c r="A311" s="13" t="s">
        <v>5307</v>
      </c>
      <c r="B311" s="55" t="str">
        <f>VLOOKUP($A311,Raw!$B$2:$DG$512,79,0)</f>
        <v>0</v>
      </c>
      <c r="C311" s="55" t="str">
        <f>VLOOKUP($A311,Raw!$B$2:$DG$512,80,0)</f>
        <v>0</v>
      </c>
      <c r="D311" s="55" t="str">
        <f>VLOOKUP($A311,Raw!$B$2:$DG$512,81,0)</f>
        <v>0</v>
      </c>
      <c r="E311" s="55" t="str">
        <f>VLOOKUP($A311,Raw!$B$2:$DG$512,82,0)</f>
        <v>0</v>
      </c>
      <c r="F311" s="55" t="str">
        <f>VLOOKUP($A311,Raw!$B$2:$DG$512,83,0)</f>
        <v>0</v>
      </c>
      <c r="G311" s="55" t="str">
        <f>VLOOKUP($A311,Raw!$B$2:$DG$512,84,0)</f>
        <v>0</v>
      </c>
      <c r="H311" s="55" t="str">
        <f>VLOOKUP($A311,Raw!$B$2:$DG$512,85,0)</f>
        <v>0</v>
      </c>
      <c r="I311" s="55" t="str">
        <f>VLOOKUP($A311,Raw!$B$2:$DG$512,86,0)</f>
        <v>0</v>
      </c>
      <c r="J311" s="55" t="str">
        <f>VLOOKUP($A311,Raw!$B$2:$DG$512,87,0)</f>
        <v>0</v>
      </c>
      <c r="K311" s="55" t="str">
        <f>VLOOKUP($A311,Raw!$B$2:$DG$512,88,0)</f>
        <v>0</v>
      </c>
      <c r="L311" s="55" t="str">
        <f>VLOOKUP($A311,Raw!$B$2:$DG$512,89,0)</f>
        <v>0</v>
      </c>
      <c r="M311" s="55" t="str">
        <f>VLOOKUP($A311,Raw!$B$2:$DG$512,90,0)</f>
        <v>0</v>
      </c>
    </row>
    <row r="312" spans="1:13" x14ac:dyDescent="0.3">
      <c r="A312" s="13" t="s">
        <v>5315</v>
      </c>
      <c r="B312" s="55" t="str">
        <f>VLOOKUP($A312,Raw!$B$2:$DG$512,79,0)</f>
        <v>0</v>
      </c>
      <c r="C312" s="55" t="str">
        <f>VLOOKUP($A312,Raw!$B$2:$DG$512,80,0)</f>
        <v>0</v>
      </c>
      <c r="D312" s="55" t="str">
        <f>VLOOKUP($A312,Raw!$B$2:$DG$512,81,0)</f>
        <v>0</v>
      </c>
      <c r="E312" s="55" t="str">
        <f>VLOOKUP($A312,Raw!$B$2:$DG$512,82,0)</f>
        <v>0</v>
      </c>
      <c r="F312" s="55" t="str">
        <f>VLOOKUP($A312,Raw!$B$2:$DG$512,83,0)</f>
        <v>0</v>
      </c>
      <c r="G312" s="55" t="str">
        <f>VLOOKUP($A312,Raw!$B$2:$DG$512,84,0)</f>
        <v>0</v>
      </c>
      <c r="H312" s="55" t="str">
        <f>VLOOKUP($A312,Raw!$B$2:$DG$512,85,0)</f>
        <v>0</v>
      </c>
      <c r="I312" s="55" t="str">
        <f>VLOOKUP($A312,Raw!$B$2:$DG$512,86,0)</f>
        <v>0</v>
      </c>
      <c r="J312" s="55" t="str">
        <f>VLOOKUP($A312,Raw!$B$2:$DG$512,87,0)</f>
        <v>0</v>
      </c>
      <c r="K312" s="55" t="str">
        <f>VLOOKUP($A312,Raw!$B$2:$DG$512,88,0)</f>
        <v>0</v>
      </c>
      <c r="L312" s="55" t="str">
        <f>VLOOKUP($A312,Raw!$B$2:$DG$512,89,0)</f>
        <v>0</v>
      </c>
      <c r="M312" s="55" t="str">
        <f>VLOOKUP($A312,Raw!$B$2:$DG$512,90,0)</f>
        <v>0</v>
      </c>
    </row>
    <row r="313" spans="1:13" x14ac:dyDescent="0.3">
      <c r="A313" s="13" t="s">
        <v>5338</v>
      </c>
      <c r="B313" s="55" t="str">
        <f>VLOOKUP($A313,Raw!$B$2:$DG$512,79,0)</f>
        <v>0</v>
      </c>
      <c r="C313" s="55" t="str">
        <f>VLOOKUP($A313,Raw!$B$2:$DG$512,80,0)</f>
        <v>0</v>
      </c>
      <c r="D313" s="55" t="str">
        <f>VLOOKUP($A313,Raw!$B$2:$DG$512,81,0)</f>
        <v>0</v>
      </c>
      <c r="E313" s="55" t="str">
        <f>VLOOKUP($A313,Raw!$B$2:$DG$512,82,0)</f>
        <v>0</v>
      </c>
      <c r="F313" s="55" t="str">
        <f>VLOOKUP($A313,Raw!$B$2:$DG$512,83,0)</f>
        <v>0</v>
      </c>
      <c r="G313" s="55" t="str">
        <f>VLOOKUP($A313,Raw!$B$2:$DG$512,84,0)</f>
        <v>0</v>
      </c>
      <c r="H313" s="55" t="str">
        <f>VLOOKUP($A313,Raw!$B$2:$DG$512,85,0)</f>
        <v>0</v>
      </c>
      <c r="I313" s="55" t="str">
        <f>VLOOKUP($A313,Raw!$B$2:$DG$512,86,0)</f>
        <v>0</v>
      </c>
      <c r="J313" s="55" t="str">
        <f>VLOOKUP($A313,Raw!$B$2:$DG$512,87,0)</f>
        <v>0</v>
      </c>
      <c r="K313" s="55" t="str">
        <f>VLOOKUP($A313,Raw!$B$2:$DG$512,88,0)</f>
        <v>0</v>
      </c>
      <c r="L313" s="55" t="str">
        <f>VLOOKUP($A313,Raw!$B$2:$DG$512,89,0)</f>
        <v>0</v>
      </c>
      <c r="M313" s="55" t="str">
        <f>VLOOKUP($A313,Raw!$B$2:$DG$512,90,0)</f>
        <v>0</v>
      </c>
    </row>
    <row r="314" spans="1:13" x14ac:dyDescent="0.3">
      <c r="A314" s="13" t="s">
        <v>5352</v>
      </c>
      <c r="B314" s="55" t="str">
        <f>VLOOKUP($A314,Raw!$B$2:$DG$512,79,0)</f>
        <v>0</v>
      </c>
      <c r="C314" s="55" t="str">
        <f>VLOOKUP($A314,Raw!$B$2:$DG$512,80,0)</f>
        <v>0</v>
      </c>
      <c r="D314" s="55" t="str">
        <f>VLOOKUP($A314,Raw!$B$2:$DG$512,81,0)</f>
        <v>0</v>
      </c>
      <c r="E314" s="55" t="str">
        <f>VLOOKUP($A314,Raw!$B$2:$DG$512,82,0)</f>
        <v>0</v>
      </c>
      <c r="F314" s="55" t="str">
        <f>VLOOKUP($A314,Raw!$B$2:$DG$512,83,0)</f>
        <v>0</v>
      </c>
      <c r="G314" s="55" t="str">
        <f>VLOOKUP($A314,Raw!$B$2:$DG$512,84,0)</f>
        <v>0</v>
      </c>
      <c r="H314" s="55" t="str">
        <f>VLOOKUP($A314,Raw!$B$2:$DG$512,85,0)</f>
        <v>0</v>
      </c>
      <c r="I314" s="55" t="str">
        <f>VLOOKUP($A314,Raw!$B$2:$DG$512,86,0)</f>
        <v>0</v>
      </c>
      <c r="J314" s="55" t="str">
        <f>VLOOKUP($A314,Raw!$B$2:$DG$512,87,0)</f>
        <v>0</v>
      </c>
      <c r="K314" s="55" t="str">
        <f>VLOOKUP($A314,Raw!$B$2:$DG$512,88,0)</f>
        <v>0</v>
      </c>
      <c r="L314" s="55" t="str">
        <f>VLOOKUP($A314,Raw!$B$2:$DG$512,89,0)</f>
        <v>0</v>
      </c>
      <c r="M314" s="55" t="str">
        <f>VLOOKUP($A314,Raw!$B$2:$DG$512,90,0)</f>
        <v>0</v>
      </c>
    </row>
    <row r="315" spans="1:13" x14ac:dyDescent="0.3">
      <c r="A315" s="13" t="s">
        <v>5370</v>
      </c>
      <c r="B315" s="55" t="str">
        <f>VLOOKUP($A315,Raw!$B$2:$DG$512,79,0)</f>
        <v>79.32</v>
      </c>
      <c r="C315" s="55" t="str">
        <f>VLOOKUP($A315,Raw!$B$2:$DG$512,80,0)</f>
        <v>0</v>
      </c>
      <c r="D315" s="55" t="str">
        <f>VLOOKUP($A315,Raw!$B$2:$DG$512,81,0)</f>
        <v>0</v>
      </c>
      <c r="E315" s="55" t="str">
        <f>VLOOKUP($A315,Raw!$B$2:$DG$512,82,0)</f>
        <v>5.33</v>
      </c>
      <c r="F315" s="55" t="str">
        <f>VLOOKUP($A315,Raw!$B$2:$DG$512,83,0)</f>
        <v>0</v>
      </c>
      <c r="G315" s="55" t="str">
        <f>VLOOKUP($A315,Raw!$B$2:$DG$512,84,0)</f>
        <v>0</v>
      </c>
      <c r="H315" s="55" t="str">
        <f>VLOOKUP($A315,Raw!$B$2:$DG$512,85,0)</f>
        <v>0</v>
      </c>
      <c r="I315" s="55" t="str">
        <f>VLOOKUP($A315,Raw!$B$2:$DG$512,86,0)</f>
        <v>0</v>
      </c>
      <c r="J315" s="55" t="str">
        <f>VLOOKUP($A315,Raw!$B$2:$DG$512,87,0)</f>
        <v>0</v>
      </c>
      <c r="K315" s="55" t="str">
        <f>VLOOKUP($A315,Raw!$B$2:$DG$512,88,0)</f>
        <v>0</v>
      </c>
      <c r="L315" s="55" t="str">
        <f>VLOOKUP($A315,Raw!$B$2:$DG$512,89,0)</f>
        <v>0.15</v>
      </c>
      <c r="M315" s="55" t="str">
        <f>VLOOKUP($A315,Raw!$B$2:$DG$512,90,0)</f>
        <v>84.8</v>
      </c>
    </row>
    <row r="316" spans="1:13" x14ac:dyDescent="0.3">
      <c r="A316" s="13" t="s">
        <v>5396</v>
      </c>
      <c r="B316" s="55" t="str">
        <f>VLOOKUP($A316,Raw!$B$2:$DG$512,79,0)</f>
        <v>41.71</v>
      </c>
      <c r="C316" s="55" t="str">
        <f>VLOOKUP($A316,Raw!$B$2:$DG$512,80,0)</f>
        <v>0</v>
      </c>
      <c r="D316" s="55" t="str">
        <f>VLOOKUP($A316,Raw!$B$2:$DG$512,81,0)</f>
        <v>0</v>
      </c>
      <c r="E316" s="55" t="str">
        <f>VLOOKUP($A316,Raw!$B$2:$DG$512,82,0)</f>
        <v>0</v>
      </c>
      <c r="F316" s="55" t="str">
        <f>VLOOKUP($A316,Raw!$B$2:$DG$512,83,0)</f>
        <v>0</v>
      </c>
      <c r="G316" s="55" t="str">
        <f>VLOOKUP($A316,Raw!$B$2:$DG$512,84,0)</f>
        <v>0</v>
      </c>
      <c r="H316" s="55" t="str">
        <f>VLOOKUP($A316,Raw!$B$2:$DG$512,85,0)</f>
        <v>0</v>
      </c>
      <c r="I316" s="55" t="str">
        <f>VLOOKUP($A316,Raw!$B$2:$DG$512,86,0)</f>
        <v>0</v>
      </c>
      <c r="J316" s="55" t="str">
        <f>VLOOKUP($A316,Raw!$B$2:$DG$512,87,0)</f>
        <v>0</v>
      </c>
      <c r="K316" s="55" t="str">
        <f>VLOOKUP($A316,Raw!$B$2:$DG$512,88,0)</f>
        <v>0.11</v>
      </c>
      <c r="L316" s="55" t="str">
        <f>VLOOKUP($A316,Raw!$B$2:$DG$512,89,0)</f>
        <v>0.83</v>
      </c>
      <c r="M316" s="55" t="str">
        <f>VLOOKUP($A316,Raw!$B$2:$DG$512,90,0)</f>
        <v>42.65</v>
      </c>
    </row>
    <row r="317" spans="1:13" x14ac:dyDescent="0.3">
      <c r="A317" s="13" t="s">
        <v>5423</v>
      </c>
      <c r="B317" s="55" t="str">
        <f>VLOOKUP($A317,Raw!$B$2:$DG$512,79,0)</f>
        <v>0</v>
      </c>
      <c r="C317" s="55" t="str">
        <f>VLOOKUP($A317,Raw!$B$2:$DG$512,80,0)</f>
        <v>0</v>
      </c>
      <c r="D317" s="55" t="str">
        <f>VLOOKUP($A317,Raw!$B$2:$DG$512,81,0)</f>
        <v>0</v>
      </c>
      <c r="E317" s="55" t="str">
        <f>VLOOKUP($A317,Raw!$B$2:$DG$512,82,0)</f>
        <v>0</v>
      </c>
      <c r="F317" s="55" t="str">
        <f>VLOOKUP($A317,Raw!$B$2:$DG$512,83,0)</f>
        <v>0</v>
      </c>
      <c r="G317" s="55" t="str">
        <f>VLOOKUP($A317,Raw!$B$2:$DG$512,84,0)</f>
        <v>0</v>
      </c>
      <c r="H317" s="55" t="str">
        <f>VLOOKUP($A317,Raw!$B$2:$DG$512,85,0)</f>
        <v>0</v>
      </c>
      <c r="I317" s="55" t="str">
        <f>VLOOKUP($A317,Raw!$B$2:$DG$512,86,0)</f>
        <v>0</v>
      </c>
      <c r="J317" s="55" t="str">
        <f>VLOOKUP($A317,Raw!$B$2:$DG$512,87,0)</f>
        <v>0</v>
      </c>
      <c r="K317" s="55" t="str">
        <f>VLOOKUP($A317,Raw!$B$2:$DG$512,88,0)</f>
        <v>0</v>
      </c>
      <c r="L317" s="55" t="str">
        <f>VLOOKUP($A317,Raw!$B$2:$DG$512,89,0)</f>
        <v>0</v>
      </c>
      <c r="M317" s="55" t="str">
        <f>VLOOKUP($A317,Raw!$B$2:$DG$512,90,0)</f>
        <v>0</v>
      </c>
    </row>
    <row r="318" spans="1:13" x14ac:dyDescent="0.3">
      <c r="A318" s="13" t="s">
        <v>5434</v>
      </c>
      <c r="B318" s="55" t="str">
        <f>VLOOKUP($A318,Raw!$B$2:$DG$512,79,0)</f>
        <v>0.005</v>
      </c>
      <c r="C318" s="55" t="str">
        <f>VLOOKUP($A318,Raw!$B$2:$DG$512,80,0)</f>
        <v>0</v>
      </c>
      <c r="D318" s="55" t="str">
        <f>VLOOKUP($A318,Raw!$B$2:$DG$512,81,0)</f>
        <v>57653.7178</v>
      </c>
      <c r="E318" s="55" t="str">
        <f>VLOOKUP($A318,Raw!$B$2:$DG$512,82,0)</f>
        <v>0</v>
      </c>
      <c r="F318" s="55" t="str">
        <f>VLOOKUP($A318,Raw!$B$2:$DG$512,83,0)</f>
        <v>0</v>
      </c>
      <c r="G318" s="55" t="str">
        <f>VLOOKUP($A318,Raw!$B$2:$DG$512,84,0)</f>
        <v>0</v>
      </c>
      <c r="H318" s="55" t="str">
        <f>VLOOKUP($A318,Raw!$B$2:$DG$512,85,0)</f>
        <v>0</v>
      </c>
      <c r="I318" s="55" t="str">
        <f>VLOOKUP($A318,Raw!$B$2:$DG$512,86,0)</f>
        <v>0</v>
      </c>
      <c r="J318" s="55" t="str">
        <f>VLOOKUP($A318,Raw!$B$2:$DG$512,87,0)</f>
        <v>0</v>
      </c>
      <c r="K318" s="55" t="str">
        <f>VLOOKUP($A318,Raw!$B$2:$DG$512,88,0)</f>
        <v>1319.9194</v>
      </c>
      <c r="L318" s="55" t="str">
        <f>VLOOKUP($A318,Raw!$B$2:$DG$512,89,0)</f>
        <v>14.3059</v>
      </c>
      <c r="M318" s="55" t="str">
        <f>VLOOKUP($A318,Raw!$B$2:$DG$512,90,0)</f>
        <v>58987.9481</v>
      </c>
    </row>
    <row r="319" spans="1:13" x14ac:dyDescent="0.3">
      <c r="A319" s="13" t="s">
        <v>5473</v>
      </c>
      <c r="B319" s="55" t="str">
        <f>VLOOKUP($A319,Raw!$B$2:$DG$512,79,0)</f>
        <v>0</v>
      </c>
      <c r="C319" s="55" t="str">
        <f>VLOOKUP($A319,Raw!$B$2:$DG$512,80,0)</f>
        <v>0</v>
      </c>
      <c r="D319" s="55" t="str">
        <f>VLOOKUP($A319,Raw!$B$2:$DG$512,81,0)</f>
        <v>0</v>
      </c>
      <c r="E319" s="55" t="str">
        <f>VLOOKUP($A319,Raw!$B$2:$DG$512,82,0)</f>
        <v>0</v>
      </c>
      <c r="F319" s="55" t="str">
        <f>VLOOKUP($A319,Raw!$B$2:$DG$512,83,0)</f>
        <v>0</v>
      </c>
      <c r="G319" s="55" t="str">
        <f>VLOOKUP($A319,Raw!$B$2:$DG$512,84,0)</f>
        <v>0</v>
      </c>
      <c r="H319" s="55" t="str">
        <f>VLOOKUP($A319,Raw!$B$2:$DG$512,85,0)</f>
        <v>0</v>
      </c>
      <c r="I319" s="55" t="str">
        <f>VLOOKUP($A319,Raw!$B$2:$DG$512,86,0)</f>
        <v>0</v>
      </c>
      <c r="J319" s="55" t="str">
        <f>VLOOKUP($A319,Raw!$B$2:$DG$512,87,0)</f>
        <v>0</v>
      </c>
      <c r="K319" s="55" t="str">
        <f>VLOOKUP($A319,Raw!$B$2:$DG$512,88,0)</f>
        <v>0</v>
      </c>
      <c r="L319" s="55" t="str">
        <f>VLOOKUP($A319,Raw!$B$2:$DG$512,89,0)</f>
        <v>0</v>
      </c>
      <c r="M319" s="55" t="str">
        <f>VLOOKUP($A319,Raw!$B$2:$DG$512,90,0)</f>
        <v>0</v>
      </c>
    </row>
    <row r="320" spans="1:13" x14ac:dyDescent="0.3">
      <c r="A320" s="13" t="s">
        <v>5488</v>
      </c>
      <c r="B320" s="55" t="str">
        <f>VLOOKUP($A320,Raw!$B$2:$DG$512,79,0)</f>
        <v>0</v>
      </c>
      <c r="C320" s="55" t="str">
        <f>VLOOKUP($A320,Raw!$B$2:$DG$512,80,0)</f>
        <v>0</v>
      </c>
      <c r="D320" s="55" t="str">
        <f>VLOOKUP($A320,Raw!$B$2:$DG$512,81,0)</f>
        <v>0</v>
      </c>
      <c r="E320" s="55" t="str">
        <f>VLOOKUP($A320,Raw!$B$2:$DG$512,82,0)</f>
        <v>0</v>
      </c>
      <c r="F320" s="55" t="str">
        <f>VLOOKUP($A320,Raw!$B$2:$DG$512,83,0)</f>
        <v>0</v>
      </c>
      <c r="G320" s="55" t="str">
        <f>VLOOKUP($A320,Raw!$B$2:$DG$512,84,0)</f>
        <v>0</v>
      </c>
      <c r="H320" s="55" t="str">
        <f>VLOOKUP($A320,Raw!$B$2:$DG$512,85,0)</f>
        <v>0</v>
      </c>
      <c r="I320" s="55" t="str">
        <f>VLOOKUP($A320,Raw!$B$2:$DG$512,86,0)</f>
        <v>0</v>
      </c>
      <c r="J320" s="55" t="str">
        <f>VLOOKUP($A320,Raw!$B$2:$DG$512,87,0)</f>
        <v>0</v>
      </c>
      <c r="K320" s="55" t="str">
        <f>VLOOKUP($A320,Raw!$B$2:$DG$512,88,0)</f>
        <v>0</v>
      </c>
      <c r="L320" s="55" t="str">
        <f>VLOOKUP($A320,Raw!$B$2:$DG$512,89,0)</f>
        <v>0</v>
      </c>
      <c r="M320" s="55" t="str">
        <f>VLOOKUP($A320,Raw!$B$2:$DG$512,90,0)</f>
        <v>0</v>
      </c>
    </row>
    <row r="321" spans="1:13" x14ac:dyDescent="0.3">
      <c r="A321" s="13" t="s">
        <v>5496</v>
      </c>
      <c r="B321" s="55" t="str">
        <f>VLOOKUP($A321,Raw!$B$2:$DG$512,79,0)</f>
        <v>0</v>
      </c>
      <c r="C321" s="55" t="str">
        <f>VLOOKUP($A321,Raw!$B$2:$DG$512,80,0)</f>
        <v>0</v>
      </c>
      <c r="D321" s="55" t="str">
        <f>VLOOKUP($A321,Raw!$B$2:$DG$512,81,0)</f>
        <v>0</v>
      </c>
      <c r="E321" s="55" t="str">
        <f>VLOOKUP($A321,Raw!$B$2:$DG$512,82,0)</f>
        <v>0</v>
      </c>
      <c r="F321" s="55" t="str">
        <f>VLOOKUP($A321,Raw!$B$2:$DG$512,83,0)</f>
        <v>0</v>
      </c>
      <c r="G321" s="55" t="str">
        <f>VLOOKUP($A321,Raw!$B$2:$DG$512,84,0)</f>
        <v>0</v>
      </c>
      <c r="H321" s="55" t="str">
        <f>VLOOKUP($A321,Raw!$B$2:$DG$512,85,0)</f>
        <v>0</v>
      </c>
      <c r="I321" s="55" t="str">
        <f>VLOOKUP($A321,Raw!$B$2:$DG$512,86,0)</f>
        <v>0</v>
      </c>
      <c r="J321" s="55" t="str">
        <f>VLOOKUP($A321,Raw!$B$2:$DG$512,87,0)</f>
        <v>0</v>
      </c>
      <c r="K321" s="55" t="str">
        <f>VLOOKUP($A321,Raw!$B$2:$DG$512,88,0)</f>
        <v>0</v>
      </c>
      <c r="L321" s="55" t="str">
        <f>VLOOKUP($A321,Raw!$B$2:$DG$512,89,0)</f>
        <v>0</v>
      </c>
      <c r="M321" s="55" t="str">
        <f>VLOOKUP($A321,Raw!$B$2:$DG$512,90,0)</f>
        <v>0</v>
      </c>
    </row>
    <row r="322" spans="1:13" x14ac:dyDescent="0.3">
      <c r="A322" s="13" t="s">
        <v>5509</v>
      </c>
      <c r="B322" s="55" t="str">
        <f>VLOOKUP($A322,Raw!$B$2:$DG$512,79,0)</f>
        <v>0</v>
      </c>
      <c r="C322" s="55" t="str">
        <f>VLOOKUP($A322,Raw!$B$2:$DG$512,80,0)</f>
        <v>0</v>
      </c>
      <c r="D322" s="55" t="str">
        <f>VLOOKUP($A322,Raw!$B$2:$DG$512,81,0)</f>
        <v>0</v>
      </c>
      <c r="E322" s="55" t="str">
        <f>VLOOKUP($A322,Raw!$B$2:$DG$512,82,0)</f>
        <v>0</v>
      </c>
      <c r="F322" s="55" t="str">
        <f>VLOOKUP($A322,Raw!$B$2:$DG$512,83,0)</f>
        <v>0</v>
      </c>
      <c r="G322" s="55" t="str">
        <f>VLOOKUP($A322,Raw!$B$2:$DG$512,84,0)</f>
        <v>0</v>
      </c>
      <c r="H322" s="55" t="str">
        <f>VLOOKUP($A322,Raw!$B$2:$DG$512,85,0)</f>
        <v>0</v>
      </c>
      <c r="I322" s="55" t="str">
        <f>VLOOKUP($A322,Raw!$B$2:$DG$512,86,0)</f>
        <v>0</v>
      </c>
      <c r="J322" s="55" t="str">
        <f>VLOOKUP($A322,Raw!$B$2:$DG$512,87,0)</f>
        <v>0</v>
      </c>
      <c r="K322" s="55" t="str">
        <f>VLOOKUP($A322,Raw!$B$2:$DG$512,88,0)</f>
        <v>0</v>
      </c>
      <c r="L322" s="55" t="str">
        <f>VLOOKUP($A322,Raw!$B$2:$DG$512,89,0)</f>
        <v>0</v>
      </c>
      <c r="M322" s="55" t="str">
        <f>VLOOKUP($A322,Raw!$B$2:$DG$512,90,0)</f>
        <v>0</v>
      </c>
    </row>
    <row r="323" spans="1:13" x14ac:dyDescent="0.3">
      <c r="A323" s="13" t="s">
        <v>5517</v>
      </c>
      <c r="B323" s="55" t="str">
        <f>VLOOKUP($A323,Raw!$B$2:$DG$512,79,0)</f>
        <v>0</v>
      </c>
      <c r="C323" s="55" t="str">
        <f>VLOOKUP($A323,Raw!$B$2:$DG$512,80,0)</f>
        <v>0</v>
      </c>
      <c r="D323" s="55" t="str">
        <f>VLOOKUP($A323,Raw!$B$2:$DG$512,81,0)</f>
        <v>0</v>
      </c>
      <c r="E323" s="55" t="str">
        <f>VLOOKUP($A323,Raw!$B$2:$DG$512,82,0)</f>
        <v>0</v>
      </c>
      <c r="F323" s="55" t="str">
        <f>VLOOKUP($A323,Raw!$B$2:$DG$512,83,0)</f>
        <v>0</v>
      </c>
      <c r="G323" s="55" t="str">
        <f>VLOOKUP($A323,Raw!$B$2:$DG$512,84,0)</f>
        <v>0</v>
      </c>
      <c r="H323" s="55" t="str">
        <f>VLOOKUP($A323,Raw!$B$2:$DG$512,85,0)</f>
        <v>0</v>
      </c>
      <c r="I323" s="55" t="str">
        <f>VLOOKUP($A323,Raw!$B$2:$DG$512,86,0)</f>
        <v>0</v>
      </c>
      <c r="J323" s="55" t="str">
        <f>VLOOKUP($A323,Raw!$B$2:$DG$512,87,0)</f>
        <v>0</v>
      </c>
      <c r="K323" s="55" t="str">
        <f>VLOOKUP($A323,Raw!$B$2:$DG$512,88,0)</f>
        <v>0</v>
      </c>
      <c r="L323" s="55" t="str">
        <f>VLOOKUP($A323,Raw!$B$2:$DG$512,89,0)</f>
        <v>0</v>
      </c>
      <c r="M323" s="55" t="str">
        <f>VLOOKUP($A323,Raw!$B$2:$DG$512,90,0)</f>
        <v>0</v>
      </c>
    </row>
    <row r="324" spans="1:13" x14ac:dyDescent="0.3">
      <c r="A324" s="13" t="s">
        <v>5529</v>
      </c>
      <c r="B324" s="55" t="str">
        <f>VLOOKUP($A324,Raw!$B$2:$DG$512,79,0)</f>
        <v>0</v>
      </c>
      <c r="C324" s="55" t="str">
        <f>VLOOKUP($A324,Raw!$B$2:$DG$512,80,0)</f>
        <v>0</v>
      </c>
      <c r="D324" s="55" t="str">
        <f>VLOOKUP($A324,Raw!$B$2:$DG$512,81,0)</f>
        <v>0</v>
      </c>
      <c r="E324" s="55" t="str">
        <f>VLOOKUP($A324,Raw!$B$2:$DG$512,82,0)</f>
        <v>0</v>
      </c>
      <c r="F324" s="55" t="str">
        <f>VLOOKUP($A324,Raw!$B$2:$DG$512,83,0)</f>
        <v>0</v>
      </c>
      <c r="G324" s="55" t="str">
        <f>VLOOKUP($A324,Raw!$B$2:$DG$512,84,0)</f>
        <v>0</v>
      </c>
      <c r="H324" s="55" t="str">
        <f>VLOOKUP($A324,Raw!$B$2:$DG$512,85,0)</f>
        <v>0</v>
      </c>
      <c r="I324" s="55" t="str">
        <f>VLOOKUP($A324,Raw!$B$2:$DG$512,86,0)</f>
        <v>0</v>
      </c>
      <c r="J324" s="55" t="str">
        <f>VLOOKUP($A324,Raw!$B$2:$DG$512,87,0)</f>
        <v>0</v>
      </c>
      <c r="K324" s="55" t="str">
        <f>VLOOKUP($A324,Raw!$B$2:$DG$512,88,0)</f>
        <v>0</v>
      </c>
      <c r="L324" s="55" t="str">
        <f>VLOOKUP($A324,Raw!$B$2:$DG$512,89,0)</f>
        <v>0</v>
      </c>
      <c r="M324" s="55" t="str">
        <f>VLOOKUP($A324,Raw!$B$2:$DG$512,90,0)</f>
        <v>0</v>
      </c>
    </row>
    <row r="325" spans="1:13" x14ac:dyDescent="0.3">
      <c r="A325" s="13" t="s">
        <v>5539</v>
      </c>
      <c r="B325" s="55" t="str">
        <f>VLOOKUP($A325,Raw!$B$2:$DG$512,79,0)</f>
        <v>0.55</v>
      </c>
      <c r="C325" s="55" t="str">
        <f>VLOOKUP($A325,Raw!$B$2:$DG$512,80,0)</f>
        <v>0</v>
      </c>
      <c r="D325" s="55" t="str">
        <f>VLOOKUP($A325,Raw!$B$2:$DG$512,81,0)</f>
        <v>0</v>
      </c>
      <c r="E325" s="55" t="str">
        <f>VLOOKUP($A325,Raw!$B$2:$DG$512,82,0)</f>
        <v>0</v>
      </c>
      <c r="F325" s="55" t="str">
        <f>VLOOKUP($A325,Raw!$B$2:$DG$512,83,0)</f>
        <v>0</v>
      </c>
      <c r="G325" s="55" t="str">
        <f>VLOOKUP($A325,Raw!$B$2:$DG$512,84,0)</f>
        <v>0</v>
      </c>
      <c r="H325" s="55" t="str">
        <f>VLOOKUP($A325,Raw!$B$2:$DG$512,85,0)</f>
        <v>0</v>
      </c>
      <c r="I325" s="55" t="str">
        <f>VLOOKUP($A325,Raw!$B$2:$DG$512,86,0)</f>
        <v>0</v>
      </c>
      <c r="J325" s="55" t="str">
        <f>VLOOKUP($A325,Raw!$B$2:$DG$512,87,0)</f>
        <v>0</v>
      </c>
      <c r="K325" s="55" t="str">
        <f>VLOOKUP($A325,Raw!$B$2:$DG$512,88,0)</f>
        <v>0.14</v>
      </c>
      <c r="L325" s="55" t="str">
        <f>VLOOKUP($A325,Raw!$B$2:$DG$512,89,0)</f>
        <v>0.01</v>
      </c>
      <c r="M325" s="55" t="str">
        <f>VLOOKUP($A325,Raw!$B$2:$DG$512,90,0)</f>
        <v>0.7</v>
      </c>
    </row>
    <row r="326" spans="1:13" x14ac:dyDescent="0.3">
      <c r="A326" s="13" t="s">
        <v>5558</v>
      </c>
      <c r="B326" s="55" t="str">
        <f>VLOOKUP($A326,Raw!$B$2:$DG$512,79,0)</f>
        <v>0</v>
      </c>
      <c r="C326" s="55" t="str">
        <f>VLOOKUP($A326,Raw!$B$2:$DG$512,80,0)</f>
        <v>0</v>
      </c>
      <c r="D326" s="55" t="str">
        <f>VLOOKUP($A326,Raw!$B$2:$DG$512,81,0)</f>
        <v>0</v>
      </c>
      <c r="E326" s="55" t="str">
        <f>VLOOKUP($A326,Raw!$B$2:$DG$512,82,0)</f>
        <v>0</v>
      </c>
      <c r="F326" s="55" t="str">
        <f>VLOOKUP($A326,Raw!$B$2:$DG$512,83,0)</f>
        <v>0</v>
      </c>
      <c r="G326" s="55" t="str">
        <f>VLOOKUP($A326,Raw!$B$2:$DG$512,84,0)</f>
        <v>0</v>
      </c>
      <c r="H326" s="55" t="str">
        <f>VLOOKUP($A326,Raw!$B$2:$DG$512,85,0)</f>
        <v>0</v>
      </c>
      <c r="I326" s="55" t="str">
        <f>VLOOKUP($A326,Raw!$B$2:$DG$512,86,0)</f>
        <v>0</v>
      </c>
      <c r="J326" s="55" t="str">
        <f>VLOOKUP($A326,Raw!$B$2:$DG$512,87,0)</f>
        <v>0</v>
      </c>
      <c r="K326" s="55" t="str">
        <f>VLOOKUP($A326,Raw!$B$2:$DG$512,88,0)</f>
        <v>0</v>
      </c>
      <c r="L326" s="55" t="str">
        <f>VLOOKUP($A326,Raw!$B$2:$DG$512,89,0)</f>
        <v>0</v>
      </c>
      <c r="M326" s="55" t="str">
        <f>VLOOKUP($A326,Raw!$B$2:$DG$512,90,0)</f>
        <v>0</v>
      </c>
    </row>
    <row r="327" spans="1:13" x14ac:dyDescent="0.3">
      <c r="A327" s="13" t="s">
        <v>5565</v>
      </c>
      <c r="B327" s="55" t="str">
        <f>VLOOKUP($A327,Raw!$B$2:$DG$512,79,0)</f>
        <v>0</v>
      </c>
      <c r="C327" s="55" t="str">
        <f>VLOOKUP($A327,Raw!$B$2:$DG$512,80,0)</f>
        <v>0</v>
      </c>
      <c r="D327" s="55" t="str">
        <f>VLOOKUP($A327,Raw!$B$2:$DG$512,81,0)</f>
        <v>0</v>
      </c>
      <c r="E327" s="55" t="str">
        <f>VLOOKUP($A327,Raw!$B$2:$DG$512,82,0)</f>
        <v>0</v>
      </c>
      <c r="F327" s="55" t="str">
        <f>VLOOKUP($A327,Raw!$B$2:$DG$512,83,0)</f>
        <v>0</v>
      </c>
      <c r="G327" s="55" t="str">
        <f>VLOOKUP($A327,Raw!$B$2:$DG$512,84,0)</f>
        <v>0</v>
      </c>
      <c r="H327" s="55" t="str">
        <f>VLOOKUP($A327,Raw!$B$2:$DG$512,85,0)</f>
        <v>0</v>
      </c>
      <c r="I327" s="55" t="str">
        <f>VLOOKUP($A327,Raw!$B$2:$DG$512,86,0)</f>
        <v>0</v>
      </c>
      <c r="J327" s="55" t="str">
        <f>VLOOKUP($A327,Raw!$B$2:$DG$512,87,0)</f>
        <v>0</v>
      </c>
      <c r="K327" s="55" t="str">
        <f>VLOOKUP($A327,Raw!$B$2:$DG$512,88,0)</f>
        <v>0</v>
      </c>
      <c r="L327" s="55" t="str">
        <f>VLOOKUP($A327,Raw!$B$2:$DG$512,89,0)</f>
        <v>0</v>
      </c>
      <c r="M327" s="55" t="str">
        <f>VLOOKUP($A327,Raw!$B$2:$DG$512,90,0)</f>
        <v>0</v>
      </c>
    </row>
    <row r="328" spans="1:13" x14ac:dyDescent="0.3">
      <c r="A328" s="13" t="s">
        <v>5577</v>
      </c>
      <c r="B328" s="55" t="str">
        <f>VLOOKUP($A328,Raw!$B$2:$DG$512,79,0)</f>
        <v>0</v>
      </c>
      <c r="C328" s="55" t="str">
        <f>VLOOKUP($A328,Raw!$B$2:$DG$512,80,0)</f>
        <v>0</v>
      </c>
      <c r="D328" s="55" t="str">
        <f>VLOOKUP($A328,Raw!$B$2:$DG$512,81,0)</f>
        <v>0</v>
      </c>
      <c r="E328" s="55" t="str">
        <f>VLOOKUP($A328,Raw!$B$2:$DG$512,82,0)</f>
        <v>0</v>
      </c>
      <c r="F328" s="55" t="str">
        <f>VLOOKUP($A328,Raw!$B$2:$DG$512,83,0)</f>
        <v>0</v>
      </c>
      <c r="G328" s="55" t="str">
        <f>VLOOKUP($A328,Raw!$B$2:$DG$512,84,0)</f>
        <v>0</v>
      </c>
      <c r="H328" s="55" t="str">
        <f>VLOOKUP($A328,Raw!$B$2:$DG$512,85,0)</f>
        <v>0</v>
      </c>
      <c r="I328" s="55" t="str">
        <f>VLOOKUP($A328,Raw!$B$2:$DG$512,86,0)</f>
        <v>0</v>
      </c>
      <c r="J328" s="55" t="str">
        <f>VLOOKUP($A328,Raw!$B$2:$DG$512,87,0)</f>
        <v>0</v>
      </c>
      <c r="K328" s="55" t="str">
        <f>VLOOKUP($A328,Raw!$B$2:$DG$512,88,0)</f>
        <v>0</v>
      </c>
      <c r="L328" s="55" t="str">
        <f>VLOOKUP($A328,Raw!$B$2:$DG$512,89,0)</f>
        <v>0</v>
      </c>
      <c r="M328" s="55" t="str">
        <f>VLOOKUP($A328,Raw!$B$2:$DG$512,90,0)</f>
        <v>0</v>
      </c>
    </row>
    <row r="329" spans="1:13" x14ac:dyDescent="0.3">
      <c r="A329" s="13" t="s">
        <v>5577</v>
      </c>
      <c r="B329" s="55" t="str">
        <f>VLOOKUP($A329,Raw!$B$2:$DG$512,79,0)</f>
        <v>0</v>
      </c>
      <c r="C329" s="55" t="str">
        <f>VLOOKUP($A329,Raw!$B$2:$DG$512,80,0)</f>
        <v>0</v>
      </c>
      <c r="D329" s="55" t="str">
        <f>VLOOKUP($A329,Raw!$B$2:$DG$512,81,0)</f>
        <v>0</v>
      </c>
      <c r="E329" s="55" t="str">
        <f>VLOOKUP($A329,Raw!$B$2:$DG$512,82,0)</f>
        <v>0</v>
      </c>
      <c r="F329" s="55" t="str">
        <f>VLOOKUP($A329,Raw!$B$2:$DG$512,83,0)</f>
        <v>0</v>
      </c>
      <c r="G329" s="55" t="str">
        <f>VLOOKUP($A329,Raw!$B$2:$DG$512,84,0)</f>
        <v>0</v>
      </c>
      <c r="H329" s="55" t="str">
        <f>VLOOKUP($A329,Raw!$B$2:$DG$512,85,0)</f>
        <v>0</v>
      </c>
      <c r="I329" s="55" t="str">
        <f>VLOOKUP($A329,Raw!$B$2:$DG$512,86,0)</f>
        <v>0</v>
      </c>
      <c r="J329" s="55" t="str">
        <f>VLOOKUP($A329,Raw!$B$2:$DG$512,87,0)</f>
        <v>0</v>
      </c>
      <c r="K329" s="55" t="str">
        <f>VLOOKUP($A329,Raw!$B$2:$DG$512,88,0)</f>
        <v>0</v>
      </c>
      <c r="L329" s="55" t="str">
        <f>VLOOKUP($A329,Raw!$B$2:$DG$512,89,0)</f>
        <v>0</v>
      </c>
      <c r="M329" s="55" t="str">
        <f>VLOOKUP($A329,Raw!$B$2:$DG$512,90,0)</f>
        <v>0</v>
      </c>
    </row>
    <row r="330" spans="1:13" x14ac:dyDescent="0.3">
      <c r="A330" s="13" t="s">
        <v>5577</v>
      </c>
      <c r="B330" s="55" t="str">
        <f>VLOOKUP($A330,Raw!$B$2:$DG$512,79,0)</f>
        <v>0</v>
      </c>
      <c r="C330" s="55" t="str">
        <f>VLOOKUP($A330,Raw!$B$2:$DG$512,80,0)</f>
        <v>0</v>
      </c>
      <c r="D330" s="55" t="str">
        <f>VLOOKUP($A330,Raw!$B$2:$DG$512,81,0)</f>
        <v>0</v>
      </c>
      <c r="E330" s="55" t="str">
        <f>VLOOKUP($A330,Raw!$B$2:$DG$512,82,0)</f>
        <v>0</v>
      </c>
      <c r="F330" s="55" t="str">
        <f>VLOOKUP($A330,Raw!$B$2:$DG$512,83,0)</f>
        <v>0</v>
      </c>
      <c r="G330" s="55" t="str">
        <f>VLOOKUP($A330,Raw!$B$2:$DG$512,84,0)</f>
        <v>0</v>
      </c>
      <c r="H330" s="55" t="str">
        <f>VLOOKUP($A330,Raw!$B$2:$DG$512,85,0)</f>
        <v>0</v>
      </c>
      <c r="I330" s="55" t="str">
        <f>VLOOKUP($A330,Raw!$B$2:$DG$512,86,0)</f>
        <v>0</v>
      </c>
      <c r="J330" s="55" t="str">
        <f>VLOOKUP($A330,Raw!$B$2:$DG$512,87,0)</f>
        <v>0</v>
      </c>
      <c r="K330" s="55" t="str">
        <f>VLOOKUP($A330,Raw!$B$2:$DG$512,88,0)</f>
        <v>0</v>
      </c>
      <c r="L330" s="55" t="str">
        <f>VLOOKUP($A330,Raw!$B$2:$DG$512,89,0)</f>
        <v>0</v>
      </c>
      <c r="M330" s="55" t="str">
        <f>VLOOKUP($A330,Raw!$B$2:$DG$512,90,0)</f>
        <v>0</v>
      </c>
    </row>
    <row r="331" spans="1:13" x14ac:dyDescent="0.3">
      <c r="A331" s="13" t="s">
        <v>5577</v>
      </c>
      <c r="B331" s="55" t="str">
        <f>VLOOKUP($A331,Raw!$B$2:$DG$512,79,0)</f>
        <v>0</v>
      </c>
      <c r="C331" s="55" t="str">
        <f>VLOOKUP($A331,Raw!$B$2:$DG$512,80,0)</f>
        <v>0</v>
      </c>
      <c r="D331" s="55" t="str">
        <f>VLOOKUP($A331,Raw!$B$2:$DG$512,81,0)</f>
        <v>0</v>
      </c>
      <c r="E331" s="55" t="str">
        <f>VLOOKUP($A331,Raw!$B$2:$DG$512,82,0)</f>
        <v>0</v>
      </c>
      <c r="F331" s="55" t="str">
        <f>VLOOKUP($A331,Raw!$B$2:$DG$512,83,0)</f>
        <v>0</v>
      </c>
      <c r="G331" s="55" t="str">
        <f>VLOOKUP($A331,Raw!$B$2:$DG$512,84,0)</f>
        <v>0</v>
      </c>
      <c r="H331" s="55" t="str">
        <f>VLOOKUP($A331,Raw!$B$2:$DG$512,85,0)</f>
        <v>0</v>
      </c>
      <c r="I331" s="55" t="str">
        <f>VLOOKUP($A331,Raw!$B$2:$DG$512,86,0)</f>
        <v>0</v>
      </c>
      <c r="J331" s="55" t="str">
        <f>VLOOKUP($A331,Raw!$B$2:$DG$512,87,0)</f>
        <v>0</v>
      </c>
      <c r="K331" s="55" t="str">
        <f>VLOOKUP($A331,Raw!$B$2:$DG$512,88,0)</f>
        <v>0</v>
      </c>
      <c r="L331" s="55" t="str">
        <f>VLOOKUP($A331,Raw!$B$2:$DG$512,89,0)</f>
        <v>0</v>
      </c>
      <c r="M331" s="55" t="str">
        <f>VLOOKUP($A331,Raw!$B$2:$DG$512,90,0)</f>
        <v>0</v>
      </c>
    </row>
    <row r="332" spans="1:13" x14ac:dyDescent="0.3">
      <c r="A332" s="13" t="s">
        <v>5577</v>
      </c>
      <c r="B332" s="55" t="str">
        <f>VLOOKUP($A332,Raw!$B$2:$DG$512,79,0)</f>
        <v>0</v>
      </c>
      <c r="C332" s="55" t="str">
        <f>VLOOKUP($A332,Raw!$B$2:$DG$512,80,0)</f>
        <v>0</v>
      </c>
      <c r="D332" s="55" t="str">
        <f>VLOOKUP($A332,Raw!$B$2:$DG$512,81,0)</f>
        <v>0</v>
      </c>
      <c r="E332" s="55" t="str">
        <f>VLOOKUP($A332,Raw!$B$2:$DG$512,82,0)</f>
        <v>0</v>
      </c>
      <c r="F332" s="55" t="str">
        <f>VLOOKUP($A332,Raw!$B$2:$DG$512,83,0)</f>
        <v>0</v>
      </c>
      <c r="G332" s="55" t="str">
        <f>VLOOKUP($A332,Raw!$B$2:$DG$512,84,0)</f>
        <v>0</v>
      </c>
      <c r="H332" s="55" t="str">
        <f>VLOOKUP($A332,Raw!$B$2:$DG$512,85,0)</f>
        <v>0</v>
      </c>
      <c r="I332" s="55" t="str">
        <f>VLOOKUP($A332,Raw!$B$2:$DG$512,86,0)</f>
        <v>0</v>
      </c>
      <c r="J332" s="55" t="str">
        <f>VLOOKUP($A332,Raw!$B$2:$DG$512,87,0)</f>
        <v>0</v>
      </c>
      <c r="K332" s="55" t="str">
        <f>VLOOKUP($A332,Raw!$B$2:$DG$512,88,0)</f>
        <v>0</v>
      </c>
      <c r="L332" s="55" t="str">
        <f>VLOOKUP($A332,Raw!$B$2:$DG$512,89,0)</f>
        <v>0</v>
      </c>
      <c r="M332" s="55" t="str">
        <f>VLOOKUP($A332,Raw!$B$2:$DG$512,90,0)</f>
        <v>0</v>
      </c>
    </row>
    <row r="333" spans="1:13" x14ac:dyDescent="0.3">
      <c r="A333" s="13" t="s">
        <v>5587</v>
      </c>
      <c r="B333" s="55" t="str">
        <f>VLOOKUP($A333,Raw!$B$2:$DG$512,79,0)</f>
        <v>0</v>
      </c>
      <c r="C333" s="55" t="str">
        <f>VLOOKUP($A333,Raw!$B$2:$DG$512,80,0)</f>
        <v>0</v>
      </c>
      <c r="D333" s="55" t="str">
        <f>VLOOKUP($A333,Raw!$B$2:$DG$512,81,0)</f>
        <v>0</v>
      </c>
      <c r="E333" s="55" t="str">
        <f>VLOOKUP($A333,Raw!$B$2:$DG$512,82,0)</f>
        <v>0</v>
      </c>
      <c r="F333" s="55" t="str">
        <f>VLOOKUP($A333,Raw!$B$2:$DG$512,83,0)</f>
        <v>0</v>
      </c>
      <c r="G333" s="55" t="str">
        <f>VLOOKUP($A333,Raw!$B$2:$DG$512,84,0)</f>
        <v>0</v>
      </c>
      <c r="H333" s="55" t="str">
        <f>VLOOKUP($A333,Raw!$B$2:$DG$512,85,0)</f>
        <v>0</v>
      </c>
      <c r="I333" s="55" t="str">
        <f>VLOOKUP($A333,Raw!$B$2:$DG$512,86,0)</f>
        <v>0</v>
      </c>
      <c r="J333" s="55" t="str">
        <f>VLOOKUP($A333,Raw!$B$2:$DG$512,87,0)</f>
        <v>0</v>
      </c>
      <c r="K333" s="55" t="str">
        <f>VLOOKUP($A333,Raw!$B$2:$DG$512,88,0)</f>
        <v>0</v>
      </c>
      <c r="L333" s="55" t="str">
        <f>VLOOKUP($A333,Raw!$B$2:$DG$512,89,0)</f>
        <v>0</v>
      </c>
      <c r="M333" s="55" t="str">
        <f>VLOOKUP($A333,Raw!$B$2:$DG$512,90,0)</f>
        <v>0</v>
      </c>
    </row>
    <row r="334" spans="1:13" x14ac:dyDescent="0.3">
      <c r="A334" s="13" t="s">
        <v>5594</v>
      </c>
      <c r="B334" s="55" t="str">
        <f>VLOOKUP($A334,Raw!$B$2:$DG$512,79,0)</f>
        <v>11.48</v>
      </c>
      <c r="C334" s="55" t="str">
        <f>VLOOKUP($A334,Raw!$B$2:$DG$512,80,0)</f>
        <v>0</v>
      </c>
      <c r="D334" s="55" t="str">
        <f>VLOOKUP($A334,Raw!$B$2:$DG$512,81,0)</f>
        <v>0</v>
      </c>
      <c r="E334" s="55" t="str">
        <f>VLOOKUP($A334,Raw!$B$2:$DG$512,82,0)</f>
        <v>0</v>
      </c>
      <c r="F334" s="55" t="str">
        <f>VLOOKUP($A334,Raw!$B$2:$DG$512,83,0)</f>
        <v>0</v>
      </c>
      <c r="G334" s="55" t="str">
        <f>VLOOKUP($A334,Raw!$B$2:$DG$512,84,0)</f>
        <v>0</v>
      </c>
      <c r="H334" s="55" t="str">
        <f>VLOOKUP($A334,Raw!$B$2:$DG$512,85,0)</f>
        <v>0</v>
      </c>
      <c r="I334" s="55" t="str">
        <f>VLOOKUP($A334,Raw!$B$2:$DG$512,86,0)</f>
        <v>0</v>
      </c>
      <c r="J334" s="55" t="str">
        <f>VLOOKUP($A334,Raw!$B$2:$DG$512,87,0)</f>
        <v>0</v>
      </c>
      <c r="K334" s="55" t="str">
        <f>VLOOKUP($A334,Raw!$B$2:$DG$512,88,0)</f>
        <v>0</v>
      </c>
      <c r="L334" s="55" t="str">
        <f>VLOOKUP($A334,Raw!$B$2:$DG$512,89,0)</f>
        <v>-0.42</v>
      </c>
      <c r="M334" s="55" t="str">
        <f>VLOOKUP($A334,Raw!$B$2:$DG$512,90,0)</f>
        <v>11.06</v>
      </c>
    </row>
    <row r="335" spans="1:13" x14ac:dyDescent="0.3">
      <c r="A335" s="13" t="s">
        <v>5607</v>
      </c>
      <c r="B335" s="55" t="str">
        <f>VLOOKUP($A335,Raw!$B$2:$DG$512,79,0)</f>
        <v>0</v>
      </c>
      <c r="C335" s="55" t="str">
        <f>VLOOKUP($A335,Raw!$B$2:$DG$512,80,0)</f>
        <v>0</v>
      </c>
      <c r="D335" s="55" t="str">
        <f>VLOOKUP($A335,Raw!$B$2:$DG$512,81,0)</f>
        <v>0</v>
      </c>
      <c r="E335" s="55" t="str">
        <f>VLOOKUP($A335,Raw!$B$2:$DG$512,82,0)</f>
        <v>0</v>
      </c>
      <c r="F335" s="55" t="str">
        <f>VLOOKUP($A335,Raw!$B$2:$DG$512,83,0)</f>
        <v>0</v>
      </c>
      <c r="G335" s="55" t="str">
        <f>VLOOKUP($A335,Raw!$B$2:$DG$512,84,0)</f>
        <v>0</v>
      </c>
      <c r="H335" s="55" t="str">
        <f>VLOOKUP($A335,Raw!$B$2:$DG$512,85,0)</f>
        <v>0</v>
      </c>
      <c r="I335" s="55" t="str">
        <f>VLOOKUP($A335,Raw!$B$2:$DG$512,86,0)</f>
        <v>0</v>
      </c>
      <c r="J335" s="55" t="str">
        <f>VLOOKUP($A335,Raw!$B$2:$DG$512,87,0)</f>
        <v>0</v>
      </c>
      <c r="K335" s="55" t="str">
        <f>VLOOKUP($A335,Raw!$B$2:$DG$512,88,0)</f>
        <v>0</v>
      </c>
      <c r="L335" s="55" t="str">
        <f>VLOOKUP($A335,Raw!$B$2:$DG$512,89,0)</f>
        <v>0</v>
      </c>
      <c r="M335" s="55" t="str">
        <f>VLOOKUP($A335,Raw!$B$2:$DG$512,90,0)</f>
        <v>0</v>
      </c>
    </row>
    <row r="336" spans="1:13" x14ac:dyDescent="0.3">
      <c r="A336" s="13" t="s">
        <v>5615</v>
      </c>
      <c r="B336" s="55" t="str">
        <f>VLOOKUP($A336,Raw!$B$2:$DG$512,79,0)</f>
        <v>0</v>
      </c>
      <c r="C336" s="55" t="str">
        <f>VLOOKUP($A336,Raw!$B$2:$DG$512,80,0)</f>
        <v>0</v>
      </c>
      <c r="D336" s="55" t="str">
        <f>VLOOKUP($A336,Raw!$B$2:$DG$512,81,0)</f>
        <v>0</v>
      </c>
      <c r="E336" s="55" t="str">
        <f>VLOOKUP($A336,Raw!$B$2:$DG$512,82,0)</f>
        <v>0</v>
      </c>
      <c r="F336" s="55" t="str">
        <f>VLOOKUP($A336,Raw!$B$2:$DG$512,83,0)</f>
        <v>0</v>
      </c>
      <c r="G336" s="55" t="str">
        <f>VLOOKUP($A336,Raw!$B$2:$DG$512,84,0)</f>
        <v>0</v>
      </c>
      <c r="H336" s="55" t="str">
        <f>VLOOKUP($A336,Raw!$B$2:$DG$512,85,0)</f>
        <v>0</v>
      </c>
      <c r="I336" s="55" t="str">
        <f>VLOOKUP($A336,Raw!$B$2:$DG$512,86,0)</f>
        <v>0</v>
      </c>
      <c r="J336" s="55" t="str">
        <f>VLOOKUP($A336,Raw!$B$2:$DG$512,87,0)</f>
        <v>0</v>
      </c>
      <c r="K336" s="55" t="str">
        <f>VLOOKUP($A336,Raw!$B$2:$DG$512,88,0)</f>
        <v>0</v>
      </c>
      <c r="L336" s="55" t="str">
        <f>VLOOKUP($A336,Raw!$B$2:$DG$512,89,0)</f>
        <v>0</v>
      </c>
      <c r="M336" s="55" t="str">
        <f>VLOOKUP($A336,Raw!$B$2:$DG$512,90,0)</f>
        <v>0</v>
      </c>
    </row>
    <row r="337" spans="1:13" x14ac:dyDescent="0.3">
      <c r="A337" s="13" t="s">
        <v>5623</v>
      </c>
      <c r="B337" s="55" t="str">
        <f>VLOOKUP($A337,Raw!$B$2:$DG$512,79,0)</f>
        <v>0</v>
      </c>
      <c r="C337" s="55" t="str">
        <f>VLOOKUP($A337,Raw!$B$2:$DG$512,80,0)</f>
        <v>0</v>
      </c>
      <c r="D337" s="55" t="str">
        <f>VLOOKUP($A337,Raw!$B$2:$DG$512,81,0)</f>
        <v>0</v>
      </c>
      <c r="E337" s="55" t="str">
        <f>VLOOKUP($A337,Raw!$B$2:$DG$512,82,0)</f>
        <v>0</v>
      </c>
      <c r="F337" s="55" t="str">
        <f>VLOOKUP($A337,Raw!$B$2:$DG$512,83,0)</f>
        <v>0</v>
      </c>
      <c r="G337" s="55" t="str">
        <f>VLOOKUP($A337,Raw!$B$2:$DG$512,84,0)</f>
        <v>0</v>
      </c>
      <c r="H337" s="55" t="str">
        <f>VLOOKUP($A337,Raw!$B$2:$DG$512,85,0)</f>
        <v>0</v>
      </c>
      <c r="I337" s="55" t="str">
        <f>VLOOKUP($A337,Raw!$B$2:$DG$512,86,0)</f>
        <v>0</v>
      </c>
      <c r="J337" s="55" t="str">
        <f>VLOOKUP($A337,Raw!$B$2:$DG$512,87,0)</f>
        <v>0</v>
      </c>
      <c r="K337" s="55" t="str">
        <f>VLOOKUP($A337,Raw!$B$2:$DG$512,88,0)</f>
        <v>0</v>
      </c>
      <c r="L337" s="55" t="str">
        <f>VLOOKUP($A337,Raw!$B$2:$DG$512,89,0)</f>
        <v>0</v>
      </c>
      <c r="M337" s="55" t="str">
        <f>VLOOKUP($A337,Raw!$B$2:$DG$512,90,0)</f>
        <v>0</v>
      </c>
    </row>
    <row r="338" spans="1:13" x14ac:dyDescent="0.3">
      <c r="A338" s="13" t="s">
        <v>5636</v>
      </c>
      <c r="B338" s="55" t="str">
        <f>VLOOKUP($A338,Raw!$B$2:$DG$512,79,0)</f>
        <v>0</v>
      </c>
      <c r="C338" s="55" t="str">
        <f>VLOOKUP($A338,Raw!$B$2:$DG$512,80,0)</f>
        <v>0</v>
      </c>
      <c r="D338" s="55" t="str">
        <f>VLOOKUP($A338,Raw!$B$2:$DG$512,81,0)</f>
        <v>0</v>
      </c>
      <c r="E338" s="55" t="str">
        <f>VLOOKUP($A338,Raw!$B$2:$DG$512,82,0)</f>
        <v>0</v>
      </c>
      <c r="F338" s="55" t="str">
        <f>VLOOKUP($A338,Raw!$B$2:$DG$512,83,0)</f>
        <v>0</v>
      </c>
      <c r="G338" s="55" t="str">
        <f>VLOOKUP($A338,Raw!$B$2:$DG$512,84,0)</f>
        <v>0</v>
      </c>
      <c r="H338" s="55" t="str">
        <f>VLOOKUP($A338,Raw!$B$2:$DG$512,85,0)</f>
        <v>0</v>
      </c>
      <c r="I338" s="55" t="str">
        <f>VLOOKUP($A338,Raw!$B$2:$DG$512,86,0)</f>
        <v>0</v>
      </c>
      <c r="J338" s="55" t="str">
        <f>VLOOKUP($A338,Raw!$B$2:$DG$512,87,0)</f>
        <v>0</v>
      </c>
      <c r="K338" s="55" t="str">
        <f>VLOOKUP($A338,Raw!$B$2:$DG$512,88,0)</f>
        <v>0</v>
      </c>
      <c r="L338" s="55" t="str">
        <f>VLOOKUP($A338,Raw!$B$2:$DG$512,89,0)</f>
        <v>0</v>
      </c>
      <c r="M338" s="55" t="str">
        <f>VLOOKUP($A338,Raw!$B$2:$DG$512,90,0)</f>
        <v>0</v>
      </c>
    </row>
    <row r="339" spans="1:13" x14ac:dyDescent="0.3">
      <c r="A339" s="13" t="s">
        <v>5652</v>
      </c>
      <c r="B339" s="55" t="str">
        <f>VLOOKUP($A339,Raw!$B$2:$DG$512,79,0)</f>
        <v>0</v>
      </c>
      <c r="C339" s="55" t="str">
        <f>VLOOKUP($A339,Raw!$B$2:$DG$512,80,0)</f>
        <v>0</v>
      </c>
      <c r="D339" s="55" t="str">
        <f>VLOOKUP($A339,Raw!$B$2:$DG$512,81,0)</f>
        <v>0</v>
      </c>
      <c r="E339" s="55" t="str">
        <f>VLOOKUP($A339,Raw!$B$2:$DG$512,82,0)</f>
        <v>0</v>
      </c>
      <c r="F339" s="55" t="str">
        <f>VLOOKUP($A339,Raw!$B$2:$DG$512,83,0)</f>
        <v>0</v>
      </c>
      <c r="G339" s="55" t="str">
        <f>VLOOKUP($A339,Raw!$B$2:$DG$512,84,0)</f>
        <v>0</v>
      </c>
      <c r="H339" s="55" t="str">
        <f>VLOOKUP($A339,Raw!$B$2:$DG$512,85,0)</f>
        <v>0</v>
      </c>
      <c r="I339" s="55" t="str">
        <f>VLOOKUP($A339,Raw!$B$2:$DG$512,86,0)</f>
        <v>0</v>
      </c>
      <c r="J339" s="55" t="str">
        <f>VLOOKUP($A339,Raw!$B$2:$DG$512,87,0)</f>
        <v>0</v>
      </c>
      <c r="K339" s="55" t="str">
        <f>VLOOKUP($A339,Raw!$B$2:$DG$512,88,0)</f>
        <v>0</v>
      </c>
      <c r="L339" s="55" t="str">
        <f>VLOOKUP($A339,Raw!$B$2:$DG$512,89,0)</f>
        <v>0</v>
      </c>
      <c r="M339" s="55" t="str">
        <f>VLOOKUP($A339,Raw!$B$2:$DG$512,90,0)</f>
        <v>0</v>
      </c>
    </row>
    <row r="340" spans="1:13" x14ac:dyDescent="0.3">
      <c r="A340" s="13" t="s">
        <v>5664</v>
      </c>
      <c r="B340" s="55" t="str">
        <f>VLOOKUP($A340,Raw!$B$2:$DG$512,79,0)</f>
        <v>0</v>
      </c>
      <c r="C340" s="55" t="str">
        <f>VLOOKUP($A340,Raw!$B$2:$DG$512,80,0)</f>
        <v>0</v>
      </c>
      <c r="D340" s="55" t="str">
        <f>VLOOKUP($A340,Raw!$B$2:$DG$512,81,0)</f>
        <v>0</v>
      </c>
      <c r="E340" s="55" t="str">
        <f>VLOOKUP($A340,Raw!$B$2:$DG$512,82,0)</f>
        <v>0</v>
      </c>
      <c r="F340" s="55" t="str">
        <f>VLOOKUP($A340,Raw!$B$2:$DG$512,83,0)</f>
        <v>0</v>
      </c>
      <c r="G340" s="55" t="str">
        <f>VLOOKUP($A340,Raw!$B$2:$DG$512,84,0)</f>
        <v>0</v>
      </c>
      <c r="H340" s="55" t="str">
        <f>VLOOKUP($A340,Raw!$B$2:$DG$512,85,0)</f>
        <v>0</v>
      </c>
      <c r="I340" s="55" t="str">
        <f>VLOOKUP($A340,Raw!$B$2:$DG$512,86,0)</f>
        <v>0</v>
      </c>
      <c r="J340" s="55" t="str">
        <f>VLOOKUP($A340,Raw!$B$2:$DG$512,87,0)</f>
        <v>0</v>
      </c>
      <c r="K340" s="55" t="str">
        <f>VLOOKUP($A340,Raw!$B$2:$DG$512,88,0)</f>
        <v>0</v>
      </c>
      <c r="L340" s="55" t="str">
        <f>VLOOKUP($A340,Raw!$B$2:$DG$512,89,0)</f>
        <v>0</v>
      </c>
      <c r="M340" s="55" t="str">
        <f>VLOOKUP($A340,Raw!$B$2:$DG$512,90,0)</f>
        <v>0</v>
      </c>
    </row>
    <row r="341" spans="1:13" x14ac:dyDescent="0.3">
      <c r="A341" s="13" t="s">
        <v>5672</v>
      </c>
      <c r="B341" s="55" t="str">
        <f>VLOOKUP($A341,Raw!$B$2:$DG$512,79,0)</f>
        <v>0</v>
      </c>
      <c r="C341" s="55" t="str">
        <f>VLOOKUP($A341,Raw!$B$2:$DG$512,80,0)</f>
        <v>0</v>
      </c>
      <c r="D341" s="55" t="str">
        <f>VLOOKUP($A341,Raw!$B$2:$DG$512,81,0)</f>
        <v>0</v>
      </c>
      <c r="E341" s="55" t="str">
        <f>VLOOKUP($A341,Raw!$B$2:$DG$512,82,0)</f>
        <v>0</v>
      </c>
      <c r="F341" s="55" t="str">
        <f>VLOOKUP($A341,Raw!$B$2:$DG$512,83,0)</f>
        <v>0</v>
      </c>
      <c r="G341" s="55" t="str">
        <f>VLOOKUP($A341,Raw!$B$2:$DG$512,84,0)</f>
        <v>0</v>
      </c>
      <c r="H341" s="55" t="str">
        <f>VLOOKUP($A341,Raw!$B$2:$DG$512,85,0)</f>
        <v>0</v>
      </c>
      <c r="I341" s="55" t="str">
        <f>VLOOKUP($A341,Raw!$B$2:$DG$512,86,0)</f>
        <v>0</v>
      </c>
      <c r="J341" s="55" t="str">
        <f>VLOOKUP($A341,Raw!$B$2:$DG$512,87,0)</f>
        <v>0</v>
      </c>
      <c r="K341" s="55" t="str">
        <f>VLOOKUP($A341,Raw!$B$2:$DG$512,88,0)</f>
        <v>0</v>
      </c>
      <c r="L341" s="55" t="str">
        <f>VLOOKUP($A341,Raw!$B$2:$DG$512,89,0)</f>
        <v>0</v>
      </c>
      <c r="M341" s="55" t="str">
        <f>VLOOKUP($A341,Raw!$B$2:$DG$512,90,0)</f>
        <v>0</v>
      </c>
    </row>
    <row r="342" spans="1:13" x14ac:dyDescent="0.3">
      <c r="A342" s="13" t="s">
        <v>5687</v>
      </c>
      <c r="B342" s="55" t="str">
        <f>VLOOKUP($A342,Raw!$B$2:$DG$512,79,0)</f>
        <v>0</v>
      </c>
      <c r="C342" s="55" t="str">
        <f>VLOOKUP($A342,Raw!$B$2:$DG$512,80,0)</f>
        <v>0</v>
      </c>
      <c r="D342" s="55" t="str">
        <f>VLOOKUP($A342,Raw!$B$2:$DG$512,81,0)</f>
        <v>0</v>
      </c>
      <c r="E342" s="55" t="str">
        <f>VLOOKUP($A342,Raw!$B$2:$DG$512,82,0)</f>
        <v>0</v>
      </c>
      <c r="F342" s="55" t="str">
        <f>VLOOKUP($A342,Raw!$B$2:$DG$512,83,0)</f>
        <v>0</v>
      </c>
      <c r="G342" s="55" t="str">
        <f>VLOOKUP($A342,Raw!$B$2:$DG$512,84,0)</f>
        <v>0</v>
      </c>
      <c r="H342" s="55" t="str">
        <f>VLOOKUP($A342,Raw!$B$2:$DG$512,85,0)</f>
        <v>0</v>
      </c>
      <c r="I342" s="55" t="str">
        <f>VLOOKUP($A342,Raw!$B$2:$DG$512,86,0)</f>
        <v>0</v>
      </c>
      <c r="J342" s="55" t="str">
        <f>VLOOKUP($A342,Raw!$B$2:$DG$512,87,0)</f>
        <v>0</v>
      </c>
      <c r="K342" s="55" t="str">
        <f>VLOOKUP($A342,Raw!$B$2:$DG$512,88,0)</f>
        <v>0</v>
      </c>
      <c r="L342" s="55" t="str">
        <f>VLOOKUP($A342,Raw!$B$2:$DG$512,89,0)</f>
        <v>0</v>
      </c>
      <c r="M342" s="55" t="str">
        <f>VLOOKUP($A342,Raw!$B$2:$DG$512,90,0)</f>
        <v>0</v>
      </c>
    </row>
    <row r="343" spans="1:13" x14ac:dyDescent="0.3">
      <c r="A343" s="13" t="s">
        <v>5701</v>
      </c>
      <c r="B343" s="55" t="str">
        <f>VLOOKUP($A343,Raw!$B$2:$DG$512,79,0)</f>
        <v>0</v>
      </c>
      <c r="C343" s="55" t="str">
        <f>VLOOKUP($A343,Raw!$B$2:$DG$512,80,0)</f>
        <v>0</v>
      </c>
      <c r="D343" s="55" t="str">
        <f>VLOOKUP($A343,Raw!$B$2:$DG$512,81,0)</f>
        <v>0</v>
      </c>
      <c r="E343" s="55" t="str">
        <f>VLOOKUP($A343,Raw!$B$2:$DG$512,82,0)</f>
        <v>0</v>
      </c>
      <c r="F343" s="55" t="str">
        <f>VLOOKUP($A343,Raw!$B$2:$DG$512,83,0)</f>
        <v>0</v>
      </c>
      <c r="G343" s="55" t="str">
        <f>VLOOKUP($A343,Raw!$B$2:$DG$512,84,0)</f>
        <v>0</v>
      </c>
      <c r="H343" s="55" t="str">
        <f>VLOOKUP($A343,Raw!$B$2:$DG$512,85,0)</f>
        <v>0</v>
      </c>
      <c r="I343" s="55" t="str">
        <f>VLOOKUP($A343,Raw!$B$2:$DG$512,86,0)</f>
        <v>0</v>
      </c>
      <c r="J343" s="55" t="str">
        <f>VLOOKUP($A343,Raw!$B$2:$DG$512,87,0)</f>
        <v>0</v>
      </c>
      <c r="K343" s="55" t="str">
        <f>VLOOKUP($A343,Raw!$B$2:$DG$512,88,0)</f>
        <v>0</v>
      </c>
      <c r="L343" s="55" t="str">
        <f>VLOOKUP($A343,Raw!$B$2:$DG$512,89,0)</f>
        <v>0</v>
      </c>
      <c r="M343" s="55" t="str">
        <f>VLOOKUP($A343,Raw!$B$2:$DG$512,90,0)</f>
        <v>0</v>
      </c>
    </row>
    <row r="344" spans="1:13" x14ac:dyDescent="0.3">
      <c r="A344" s="13" t="s">
        <v>5718</v>
      </c>
      <c r="B344" s="55" t="str">
        <f>VLOOKUP($A344,Raw!$B$2:$DG$512,79,0)</f>
        <v>1011.99</v>
      </c>
      <c r="C344" s="55" t="str">
        <f>VLOOKUP($A344,Raw!$B$2:$DG$512,80,0)</f>
        <v>0.53</v>
      </c>
      <c r="D344" s="55" t="str">
        <f>VLOOKUP($A344,Raw!$B$2:$DG$512,81,0)</f>
        <v>2.42</v>
      </c>
      <c r="E344" s="55" t="str">
        <f>VLOOKUP($A344,Raw!$B$2:$DG$512,82,0)</f>
        <v>0.36</v>
      </c>
      <c r="F344" s="55" t="str">
        <f>VLOOKUP($A344,Raw!$B$2:$DG$512,83,0)</f>
        <v>0</v>
      </c>
      <c r="G344" s="55" t="str">
        <f>VLOOKUP($A344,Raw!$B$2:$DG$512,84,0)</f>
        <v>0</v>
      </c>
      <c r="H344" s="55" t="str">
        <f>VLOOKUP($A344,Raw!$B$2:$DG$512,85,0)</f>
        <v>0</v>
      </c>
      <c r="I344" s="55" t="str">
        <f>VLOOKUP($A344,Raw!$B$2:$DG$512,86,0)</f>
        <v>0</v>
      </c>
      <c r="J344" s="55" t="str">
        <f>VLOOKUP($A344,Raw!$B$2:$DG$512,87,0)</f>
        <v>0</v>
      </c>
      <c r="K344" s="55" t="str">
        <f>VLOOKUP($A344,Raw!$B$2:$DG$512,88,0)</f>
        <v>160.49</v>
      </c>
      <c r="L344" s="55" t="str">
        <f>VLOOKUP($A344,Raw!$B$2:$DG$512,89,0)</f>
        <v>81.21</v>
      </c>
      <c r="M344" s="55" t="str">
        <f>VLOOKUP($A344,Raw!$B$2:$DG$512,90,0)</f>
        <v>1257</v>
      </c>
    </row>
    <row r="345" spans="1:13" x14ac:dyDescent="0.3">
      <c r="A345" s="13" t="s">
        <v>5757</v>
      </c>
      <c r="B345" s="55" t="str">
        <f>VLOOKUP($A345,Raw!$B$2:$DG$512,79,0)</f>
        <v>0</v>
      </c>
      <c r="C345" s="55" t="str">
        <f>VLOOKUP($A345,Raw!$B$2:$DG$512,80,0)</f>
        <v>0</v>
      </c>
      <c r="D345" s="55" t="str">
        <f>VLOOKUP($A345,Raw!$B$2:$DG$512,81,0)</f>
        <v>0</v>
      </c>
      <c r="E345" s="55" t="str">
        <f>VLOOKUP($A345,Raw!$B$2:$DG$512,82,0)</f>
        <v>0</v>
      </c>
      <c r="F345" s="55" t="str">
        <f>VLOOKUP($A345,Raw!$B$2:$DG$512,83,0)</f>
        <v>0</v>
      </c>
      <c r="G345" s="55" t="str">
        <f>VLOOKUP($A345,Raw!$B$2:$DG$512,84,0)</f>
        <v>0</v>
      </c>
      <c r="H345" s="55" t="str">
        <f>VLOOKUP($A345,Raw!$B$2:$DG$512,85,0)</f>
        <v>0</v>
      </c>
      <c r="I345" s="55" t="str">
        <f>VLOOKUP($A345,Raw!$B$2:$DG$512,86,0)</f>
        <v>0</v>
      </c>
      <c r="J345" s="55" t="str">
        <f>VLOOKUP($A345,Raw!$B$2:$DG$512,87,0)</f>
        <v>0</v>
      </c>
      <c r="K345" s="55" t="str">
        <f>VLOOKUP($A345,Raw!$B$2:$DG$512,88,0)</f>
        <v>0</v>
      </c>
      <c r="L345" s="55" t="str">
        <f>VLOOKUP($A345,Raw!$B$2:$DG$512,89,0)</f>
        <v>0</v>
      </c>
      <c r="M345" s="55" t="str">
        <f>VLOOKUP($A345,Raw!$B$2:$DG$512,90,0)</f>
        <v>0</v>
      </c>
    </row>
    <row r="346" spans="1:13" x14ac:dyDescent="0.3">
      <c r="A346" s="13" t="s">
        <v>5764</v>
      </c>
      <c r="B346" s="55" t="str">
        <f>VLOOKUP($A346,Raw!$B$2:$DG$512,79,0)</f>
        <v>0</v>
      </c>
      <c r="C346" s="55" t="str">
        <f>VLOOKUP($A346,Raw!$B$2:$DG$512,80,0)</f>
        <v>0</v>
      </c>
      <c r="D346" s="55" t="str">
        <f>VLOOKUP($A346,Raw!$B$2:$DG$512,81,0)</f>
        <v>0</v>
      </c>
      <c r="E346" s="55" t="str">
        <f>VLOOKUP($A346,Raw!$B$2:$DG$512,82,0)</f>
        <v>0</v>
      </c>
      <c r="F346" s="55" t="str">
        <f>VLOOKUP($A346,Raw!$B$2:$DG$512,83,0)</f>
        <v>0</v>
      </c>
      <c r="G346" s="55" t="str">
        <f>VLOOKUP($A346,Raw!$B$2:$DG$512,84,0)</f>
        <v>0</v>
      </c>
      <c r="H346" s="55" t="str">
        <f>VLOOKUP($A346,Raw!$B$2:$DG$512,85,0)</f>
        <v>0</v>
      </c>
      <c r="I346" s="55" t="str">
        <f>VLOOKUP($A346,Raw!$B$2:$DG$512,86,0)</f>
        <v>0</v>
      </c>
      <c r="J346" s="55" t="str">
        <f>VLOOKUP($A346,Raw!$B$2:$DG$512,87,0)</f>
        <v>0</v>
      </c>
      <c r="K346" s="55" t="str">
        <f>VLOOKUP($A346,Raw!$B$2:$DG$512,88,0)</f>
        <v>0</v>
      </c>
      <c r="L346" s="55" t="str">
        <f>VLOOKUP($A346,Raw!$B$2:$DG$512,89,0)</f>
        <v>0</v>
      </c>
      <c r="M346" s="55" t="str">
        <f>VLOOKUP($A346,Raw!$B$2:$DG$512,90,0)</f>
        <v>0</v>
      </c>
    </row>
    <row r="347" spans="1:13" x14ac:dyDescent="0.3">
      <c r="A347" s="13" t="s">
        <v>5784</v>
      </c>
      <c r="B347" s="55" t="str">
        <f>VLOOKUP($A347,Raw!$B$2:$DG$512,79,0)</f>
        <v>0</v>
      </c>
      <c r="C347" s="55" t="str">
        <f>VLOOKUP($A347,Raw!$B$2:$DG$512,80,0)</f>
        <v>0</v>
      </c>
      <c r="D347" s="55" t="str">
        <f>VLOOKUP($A347,Raw!$B$2:$DG$512,81,0)</f>
        <v>0</v>
      </c>
      <c r="E347" s="55" t="str">
        <f>VLOOKUP($A347,Raw!$B$2:$DG$512,82,0)</f>
        <v>0</v>
      </c>
      <c r="F347" s="55" t="str">
        <f>VLOOKUP($A347,Raw!$B$2:$DG$512,83,0)</f>
        <v>0</v>
      </c>
      <c r="G347" s="55" t="str">
        <f>VLOOKUP($A347,Raw!$B$2:$DG$512,84,0)</f>
        <v>0</v>
      </c>
      <c r="H347" s="55" t="str">
        <f>VLOOKUP($A347,Raw!$B$2:$DG$512,85,0)</f>
        <v>0</v>
      </c>
      <c r="I347" s="55" t="str">
        <f>VLOOKUP($A347,Raw!$B$2:$DG$512,86,0)</f>
        <v>0</v>
      </c>
      <c r="J347" s="55" t="str">
        <f>VLOOKUP($A347,Raw!$B$2:$DG$512,87,0)</f>
        <v>0</v>
      </c>
      <c r="K347" s="55" t="str">
        <f>VLOOKUP($A347,Raw!$B$2:$DG$512,88,0)</f>
        <v>0</v>
      </c>
      <c r="L347" s="55" t="str">
        <f>VLOOKUP($A347,Raw!$B$2:$DG$512,89,0)</f>
        <v>0</v>
      </c>
      <c r="M347" s="55" t="str">
        <f>VLOOKUP($A347,Raw!$B$2:$DG$512,90,0)</f>
        <v>0</v>
      </c>
    </row>
    <row r="348" spans="1:13" x14ac:dyDescent="0.3">
      <c r="A348" s="13" t="s">
        <v>5797</v>
      </c>
      <c r="B348" s="55" t="str">
        <f>VLOOKUP($A348,Raw!$B$2:$DG$512,79,0)</f>
        <v>302.05678</v>
      </c>
      <c r="C348" s="55" t="str">
        <f>VLOOKUP($A348,Raw!$B$2:$DG$512,80,0)</f>
        <v>0</v>
      </c>
      <c r="D348" s="55" t="str">
        <f>VLOOKUP($A348,Raw!$B$2:$DG$512,81,0)</f>
        <v>0</v>
      </c>
      <c r="E348" s="55" t="str">
        <f>VLOOKUP($A348,Raw!$B$2:$DG$512,82,0)</f>
        <v>0</v>
      </c>
      <c r="F348" s="55" t="str">
        <f>VLOOKUP($A348,Raw!$B$2:$DG$512,83,0)</f>
        <v>0</v>
      </c>
      <c r="G348" s="55" t="str">
        <f>VLOOKUP($A348,Raw!$B$2:$DG$512,84,0)</f>
        <v>0</v>
      </c>
      <c r="H348" s="55" t="str">
        <f>VLOOKUP($A348,Raw!$B$2:$DG$512,85,0)</f>
        <v>0</v>
      </c>
      <c r="I348" s="55" t="str">
        <f>VLOOKUP($A348,Raw!$B$2:$DG$512,86,0)</f>
        <v>0</v>
      </c>
      <c r="J348" s="55" t="str">
        <f>VLOOKUP($A348,Raw!$B$2:$DG$512,87,0)</f>
        <v>0</v>
      </c>
      <c r="K348" s="55" t="str">
        <f>VLOOKUP($A348,Raw!$B$2:$DG$512,88,0)</f>
        <v>51.15407</v>
      </c>
      <c r="L348" s="55" t="str">
        <f>VLOOKUP($A348,Raw!$B$2:$DG$512,89,0)</f>
        <v>7.42671</v>
      </c>
      <c r="M348" s="55" t="str">
        <f>VLOOKUP($A348,Raw!$B$2:$DG$512,90,0)</f>
        <v>360.63756</v>
      </c>
    </row>
    <row r="349" spans="1:13" x14ac:dyDescent="0.3">
      <c r="A349" s="13" t="s">
        <v>5814</v>
      </c>
      <c r="B349" s="55" t="str">
        <f>VLOOKUP($A349,Raw!$B$2:$DG$512,79,0)</f>
        <v>0</v>
      </c>
      <c r="C349" s="55" t="str">
        <f>VLOOKUP($A349,Raw!$B$2:$DG$512,80,0)</f>
        <v>0</v>
      </c>
      <c r="D349" s="55" t="str">
        <f>VLOOKUP($A349,Raw!$B$2:$DG$512,81,0)</f>
        <v>0</v>
      </c>
      <c r="E349" s="55" t="str">
        <f>VLOOKUP($A349,Raw!$B$2:$DG$512,82,0)</f>
        <v>0</v>
      </c>
      <c r="F349" s="55" t="str">
        <f>VLOOKUP($A349,Raw!$B$2:$DG$512,83,0)</f>
        <v>0</v>
      </c>
      <c r="G349" s="55" t="str">
        <f>VLOOKUP($A349,Raw!$B$2:$DG$512,84,0)</f>
        <v>0</v>
      </c>
      <c r="H349" s="55" t="str">
        <f>VLOOKUP($A349,Raw!$B$2:$DG$512,85,0)</f>
        <v>0</v>
      </c>
      <c r="I349" s="55" t="str">
        <f>VLOOKUP($A349,Raw!$B$2:$DG$512,86,0)</f>
        <v>0</v>
      </c>
      <c r="J349" s="55" t="str">
        <f>VLOOKUP($A349,Raw!$B$2:$DG$512,87,0)</f>
        <v>0</v>
      </c>
      <c r="K349" s="55" t="str">
        <f>VLOOKUP($A349,Raw!$B$2:$DG$512,88,0)</f>
        <v>0</v>
      </c>
      <c r="L349" s="55" t="str">
        <f>VLOOKUP($A349,Raw!$B$2:$DG$512,89,0)</f>
        <v>0</v>
      </c>
      <c r="M349" s="55" t="str">
        <f>VLOOKUP($A349,Raw!$B$2:$DG$512,90,0)</f>
        <v>0</v>
      </c>
    </row>
    <row r="350" spans="1:13" x14ac:dyDescent="0.3">
      <c r="A350" s="13" t="s">
        <v>5823</v>
      </c>
      <c r="B350" s="55" t="str">
        <f>VLOOKUP($A350,Raw!$B$2:$DG$512,79,0)</f>
        <v>1.1521</v>
      </c>
      <c r="C350" s="55" t="str">
        <f>VLOOKUP($A350,Raw!$B$2:$DG$512,80,0)</f>
        <v>0</v>
      </c>
      <c r="D350" s="55" t="str">
        <f>VLOOKUP($A350,Raw!$B$2:$DG$512,81,0)</f>
        <v>0</v>
      </c>
      <c r="E350" s="55" t="str">
        <f>VLOOKUP($A350,Raw!$B$2:$DG$512,82,0)</f>
        <v>0</v>
      </c>
      <c r="F350" s="55" t="str">
        <f>VLOOKUP($A350,Raw!$B$2:$DG$512,83,0)</f>
        <v>0</v>
      </c>
      <c r="G350" s="55" t="str">
        <f>VLOOKUP($A350,Raw!$B$2:$DG$512,84,0)</f>
        <v>0</v>
      </c>
      <c r="H350" s="55" t="str">
        <f>VLOOKUP($A350,Raw!$B$2:$DG$512,85,0)</f>
        <v>0</v>
      </c>
      <c r="I350" s="55" t="str">
        <f>VLOOKUP($A350,Raw!$B$2:$DG$512,86,0)</f>
        <v>0</v>
      </c>
      <c r="J350" s="55" t="str">
        <f>VLOOKUP($A350,Raw!$B$2:$DG$512,87,0)</f>
        <v>0</v>
      </c>
      <c r="K350" s="55" t="str">
        <f>VLOOKUP($A350,Raw!$B$2:$DG$512,88,0)</f>
        <v>0</v>
      </c>
      <c r="L350" s="55" t="str">
        <f>VLOOKUP($A350,Raw!$B$2:$DG$512,89,0)</f>
        <v>-0.001</v>
      </c>
      <c r="M350" s="55" t="str">
        <f>VLOOKUP($A350,Raw!$B$2:$DG$512,90,0)</f>
        <v>1.1511</v>
      </c>
    </row>
    <row r="351" spans="1:13" x14ac:dyDescent="0.3">
      <c r="A351" s="13" t="s">
        <v>5843</v>
      </c>
      <c r="B351" s="55" t="str">
        <f>VLOOKUP($A351,Raw!$B$2:$DG$512,79,0)</f>
        <v>0</v>
      </c>
      <c r="C351" s="55" t="str">
        <f>VLOOKUP($A351,Raw!$B$2:$DG$512,80,0)</f>
        <v>0</v>
      </c>
      <c r="D351" s="55" t="str">
        <f>VLOOKUP($A351,Raw!$B$2:$DG$512,81,0)</f>
        <v>0</v>
      </c>
      <c r="E351" s="55" t="str">
        <f>VLOOKUP($A351,Raw!$B$2:$DG$512,82,0)</f>
        <v>0</v>
      </c>
      <c r="F351" s="55" t="str">
        <f>VLOOKUP($A351,Raw!$B$2:$DG$512,83,0)</f>
        <v>0</v>
      </c>
      <c r="G351" s="55" t="str">
        <f>VLOOKUP($A351,Raw!$B$2:$DG$512,84,0)</f>
        <v>0</v>
      </c>
      <c r="H351" s="55" t="str">
        <f>VLOOKUP($A351,Raw!$B$2:$DG$512,85,0)</f>
        <v>0</v>
      </c>
      <c r="I351" s="55" t="str">
        <f>VLOOKUP($A351,Raw!$B$2:$DG$512,86,0)</f>
        <v>0</v>
      </c>
      <c r="J351" s="55" t="str">
        <f>VLOOKUP($A351,Raw!$B$2:$DG$512,87,0)</f>
        <v>0</v>
      </c>
      <c r="K351" s="55" t="str">
        <f>VLOOKUP($A351,Raw!$B$2:$DG$512,88,0)</f>
        <v>0</v>
      </c>
      <c r="L351" s="55" t="str">
        <f>VLOOKUP($A351,Raw!$B$2:$DG$512,89,0)</f>
        <v>0</v>
      </c>
      <c r="M351" s="55" t="str">
        <f>VLOOKUP($A351,Raw!$B$2:$DG$512,90,0)</f>
        <v>0</v>
      </c>
    </row>
    <row r="352" spans="1:13" x14ac:dyDescent="0.3">
      <c r="A352" s="13" t="s">
        <v>5851</v>
      </c>
      <c r="B352" s="55" t="str">
        <f>VLOOKUP($A352,Raw!$B$2:$DG$512,79,0)</f>
        <v>0</v>
      </c>
      <c r="C352" s="55" t="str">
        <f>VLOOKUP($A352,Raw!$B$2:$DG$512,80,0)</f>
        <v>0</v>
      </c>
      <c r="D352" s="55" t="str">
        <f>VLOOKUP($A352,Raw!$B$2:$DG$512,81,0)</f>
        <v>0</v>
      </c>
      <c r="E352" s="55" t="str">
        <f>VLOOKUP($A352,Raw!$B$2:$DG$512,82,0)</f>
        <v>0</v>
      </c>
      <c r="F352" s="55" t="str">
        <f>VLOOKUP($A352,Raw!$B$2:$DG$512,83,0)</f>
        <v>0</v>
      </c>
      <c r="G352" s="55" t="str">
        <f>VLOOKUP($A352,Raw!$B$2:$DG$512,84,0)</f>
        <v>0</v>
      </c>
      <c r="H352" s="55" t="str">
        <f>VLOOKUP($A352,Raw!$B$2:$DG$512,85,0)</f>
        <v>0</v>
      </c>
      <c r="I352" s="55" t="str">
        <f>VLOOKUP($A352,Raw!$B$2:$DG$512,86,0)</f>
        <v>0</v>
      </c>
      <c r="J352" s="55" t="str">
        <f>VLOOKUP($A352,Raw!$B$2:$DG$512,87,0)</f>
        <v>0</v>
      </c>
      <c r="K352" s="55" t="str">
        <f>VLOOKUP($A352,Raw!$B$2:$DG$512,88,0)</f>
        <v>0</v>
      </c>
      <c r="L352" s="55" t="str">
        <f>VLOOKUP($A352,Raw!$B$2:$DG$512,89,0)</f>
        <v>0</v>
      </c>
      <c r="M352" s="55" t="str">
        <f>VLOOKUP($A352,Raw!$B$2:$DG$512,90,0)</f>
        <v>0</v>
      </c>
    </row>
    <row r="353" spans="1:13" x14ac:dyDescent="0.3">
      <c r="A353" s="13" t="s">
        <v>5874</v>
      </c>
      <c r="B353" s="55" t="str">
        <f>VLOOKUP($A353,Raw!$B$2:$DG$512,79,0)</f>
        <v>2.296</v>
      </c>
      <c r="C353" s="55" t="str">
        <f>VLOOKUP($A353,Raw!$B$2:$DG$512,80,0)</f>
        <v>0</v>
      </c>
      <c r="D353" s="55" t="str">
        <f>VLOOKUP($A353,Raw!$B$2:$DG$512,81,0)</f>
        <v>0</v>
      </c>
      <c r="E353" s="55" t="str">
        <f>VLOOKUP($A353,Raw!$B$2:$DG$512,82,0)</f>
        <v>0</v>
      </c>
      <c r="F353" s="55" t="str">
        <f>VLOOKUP($A353,Raw!$B$2:$DG$512,83,0)</f>
        <v>0</v>
      </c>
      <c r="G353" s="55" t="str">
        <f>VLOOKUP($A353,Raw!$B$2:$DG$512,84,0)</f>
        <v>0</v>
      </c>
      <c r="H353" s="55" t="str">
        <f>VLOOKUP($A353,Raw!$B$2:$DG$512,85,0)</f>
        <v>0</v>
      </c>
      <c r="I353" s="55" t="str">
        <f>VLOOKUP($A353,Raw!$B$2:$DG$512,86,0)</f>
        <v>0</v>
      </c>
      <c r="J353" s="55" t="str">
        <f>VLOOKUP($A353,Raw!$B$2:$DG$512,87,0)</f>
        <v>0</v>
      </c>
      <c r="K353" s="55" t="str">
        <f>VLOOKUP($A353,Raw!$B$2:$DG$512,88,0)</f>
        <v>0.058</v>
      </c>
      <c r="L353" s="55" t="str">
        <f>VLOOKUP($A353,Raw!$B$2:$DG$512,89,0)</f>
        <v>0.033</v>
      </c>
      <c r="M353" s="55" t="str">
        <f>VLOOKUP($A353,Raw!$B$2:$DG$512,90,0)</f>
        <v>2.387</v>
      </c>
    </row>
    <row r="354" spans="1:13" x14ac:dyDescent="0.3">
      <c r="A354" s="13" t="s">
        <v>5897</v>
      </c>
      <c r="B354" s="55" t="str">
        <f>VLOOKUP($A354,Raw!$B$2:$DG$512,79,0)</f>
        <v>0</v>
      </c>
      <c r="C354" s="55" t="str">
        <f>VLOOKUP($A354,Raw!$B$2:$DG$512,80,0)</f>
        <v>0</v>
      </c>
      <c r="D354" s="55" t="str">
        <f>VLOOKUP($A354,Raw!$B$2:$DG$512,81,0)</f>
        <v>0</v>
      </c>
      <c r="E354" s="55" t="str">
        <f>VLOOKUP($A354,Raw!$B$2:$DG$512,82,0)</f>
        <v>0</v>
      </c>
      <c r="F354" s="55" t="str">
        <f>VLOOKUP($A354,Raw!$B$2:$DG$512,83,0)</f>
        <v>0</v>
      </c>
      <c r="G354" s="55" t="str">
        <f>VLOOKUP($A354,Raw!$B$2:$DG$512,84,0)</f>
        <v>0</v>
      </c>
      <c r="H354" s="55" t="str">
        <f>VLOOKUP($A354,Raw!$B$2:$DG$512,85,0)</f>
        <v>0</v>
      </c>
      <c r="I354" s="55" t="str">
        <f>VLOOKUP($A354,Raw!$B$2:$DG$512,86,0)</f>
        <v>0</v>
      </c>
      <c r="J354" s="55" t="str">
        <f>VLOOKUP($A354,Raw!$B$2:$DG$512,87,0)</f>
        <v>0</v>
      </c>
      <c r="K354" s="55" t="str">
        <f>VLOOKUP($A354,Raw!$B$2:$DG$512,88,0)</f>
        <v>0</v>
      </c>
      <c r="L354" s="55" t="str">
        <f>VLOOKUP($A354,Raw!$B$2:$DG$512,89,0)</f>
        <v>0</v>
      </c>
      <c r="M354" s="55" t="str">
        <f>VLOOKUP($A354,Raw!$B$2:$DG$512,90,0)</f>
        <v>0</v>
      </c>
    </row>
    <row r="355" spans="1:13" x14ac:dyDescent="0.3">
      <c r="A355" s="13" t="s">
        <v>5917</v>
      </c>
      <c r="B355" s="55" t="str">
        <f>VLOOKUP($A355,Raw!$B$2:$DG$512,79,0)</f>
        <v>0</v>
      </c>
      <c r="C355" s="55" t="str">
        <f>VLOOKUP($A355,Raw!$B$2:$DG$512,80,0)</f>
        <v>0</v>
      </c>
      <c r="D355" s="55" t="str">
        <f>VLOOKUP($A355,Raw!$B$2:$DG$512,81,0)</f>
        <v>0</v>
      </c>
      <c r="E355" s="55" t="str">
        <f>VLOOKUP($A355,Raw!$B$2:$DG$512,82,0)</f>
        <v>0</v>
      </c>
      <c r="F355" s="55" t="str">
        <f>VLOOKUP($A355,Raw!$B$2:$DG$512,83,0)</f>
        <v>0</v>
      </c>
      <c r="G355" s="55" t="str">
        <f>VLOOKUP($A355,Raw!$B$2:$DG$512,84,0)</f>
        <v>0</v>
      </c>
      <c r="H355" s="55" t="str">
        <f>VLOOKUP($A355,Raw!$B$2:$DG$512,85,0)</f>
        <v>0</v>
      </c>
      <c r="I355" s="55" t="str">
        <f>VLOOKUP($A355,Raw!$B$2:$DG$512,86,0)</f>
        <v>0</v>
      </c>
      <c r="J355" s="55" t="str">
        <f>VLOOKUP($A355,Raw!$B$2:$DG$512,87,0)</f>
        <v>0</v>
      </c>
      <c r="K355" s="55" t="str">
        <f>VLOOKUP($A355,Raw!$B$2:$DG$512,88,0)</f>
        <v>0</v>
      </c>
      <c r="L355" s="55" t="str">
        <f>VLOOKUP($A355,Raw!$B$2:$DG$512,89,0)</f>
        <v>0</v>
      </c>
      <c r="M355" s="55" t="str">
        <f>VLOOKUP($A355,Raw!$B$2:$DG$512,90,0)</f>
        <v>0</v>
      </c>
    </row>
    <row r="356" spans="1:13" x14ac:dyDescent="0.3">
      <c r="A356" s="13" t="s">
        <v>5930</v>
      </c>
      <c r="B356" s="55" t="str">
        <f>VLOOKUP($A356,Raw!$B$2:$DG$512,79,0)</f>
        <v>0</v>
      </c>
      <c r="C356" s="55" t="str">
        <f>VLOOKUP($A356,Raw!$B$2:$DG$512,80,0)</f>
        <v>0</v>
      </c>
      <c r="D356" s="55" t="str">
        <f>VLOOKUP($A356,Raw!$B$2:$DG$512,81,0)</f>
        <v>0</v>
      </c>
      <c r="E356" s="55" t="str">
        <f>VLOOKUP($A356,Raw!$B$2:$DG$512,82,0)</f>
        <v>0</v>
      </c>
      <c r="F356" s="55" t="str">
        <f>VLOOKUP($A356,Raw!$B$2:$DG$512,83,0)</f>
        <v>0</v>
      </c>
      <c r="G356" s="55" t="str">
        <f>VLOOKUP($A356,Raw!$B$2:$DG$512,84,0)</f>
        <v>0</v>
      </c>
      <c r="H356" s="55" t="str">
        <f>VLOOKUP($A356,Raw!$B$2:$DG$512,85,0)</f>
        <v>0</v>
      </c>
      <c r="I356" s="55" t="str">
        <f>VLOOKUP($A356,Raw!$B$2:$DG$512,86,0)</f>
        <v>0</v>
      </c>
      <c r="J356" s="55" t="str">
        <f>VLOOKUP($A356,Raw!$B$2:$DG$512,87,0)</f>
        <v>0</v>
      </c>
      <c r="K356" s="55" t="str">
        <f>VLOOKUP($A356,Raw!$B$2:$DG$512,88,0)</f>
        <v>0</v>
      </c>
      <c r="L356" s="55" t="str">
        <f>VLOOKUP($A356,Raw!$B$2:$DG$512,89,0)</f>
        <v>0</v>
      </c>
      <c r="M356" s="55" t="str">
        <f>VLOOKUP($A356,Raw!$B$2:$DG$512,90,0)</f>
        <v>0</v>
      </c>
    </row>
    <row r="357" spans="1:13" x14ac:dyDescent="0.3">
      <c r="A357" s="13" t="s">
        <v>5939</v>
      </c>
      <c r="B357" s="55" t="str">
        <f>VLOOKUP($A357,Raw!$B$2:$DG$512,79,0)</f>
        <v>0</v>
      </c>
      <c r="C357" s="55" t="str">
        <f>VLOOKUP($A357,Raw!$B$2:$DG$512,80,0)</f>
        <v>0</v>
      </c>
      <c r="D357" s="55" t="str">
        <f>VLOOKUP($A357,Raw!$B$2:$DG$512,81,0)</f>
        <v>0</v>
      </c>
      <c r="E357" s="55" t="str">
        <f>VLOOKUP($A357,Raw!$B$2:$DG$512,82,0)</f>
        <v>0</v>
      </c>
      <c r="F357" s="55" t="str">
        <f>VLOOKUP($A357,Raw!$B$2:$DG$512,83,0)</f>
        <v>0</v>
      </c>
      <c r="G357" s="55" t="str">
        <f>VLOOKUP($A357,Raw!$B$2:$DG$512,84,0)</f>
        <v>0</v>
      </c>
      <c r="H357" s="55" t="str">
        <f>VLOOKUP($A357,Raw!$B$2:$DG$512,85,0)</f>
        <v>0</v>
      </c>
      <c r="I357" s="55" t="str">
        <f>VLOOKUP($A357,Raw!$B$2:$DG$512,86,0)</f>
        <v>0</v>
      </c>
      <c r="J357" s="55" t="str">
        <f>VLOOKUP($A357,Raw!$B$2:$DG$512,87,0)</f>
        <v>0</v>
      </c>
      <c r="K357" s="55" t="str">
        <f>VLOOKUP($A357,Raw!$B$2:$DG$512,88,0)</f>
        <v>0</v>
      </c>
      <c r="L357" s="55" t="str">
        <f>VLOOKUP($A357,Raw!$B$2:$DG$512,89,0)</f>
        <v>0</v>
      </c>
      <c r="M357" s="55" t="str">
        <f>VLOOKUP($A357,Raw!$B$2:$DG$512,90,0)</f>
        <v>0</v>
      </c>
    </row>
    <row r="358" spans="1:13" x14ac:dyDescent="0.3">
      <c r="A358" s="13" t="s">
        <v>5947</v>
      </c>
      <c r="B358" s="55" t="str">
        <f>VLOOKUP($A358,Raw!$B$2:$DG$512,79,0)</f>
        <v>0</v>
      </c>
      <c r="C358" s="55" t="str">
        <f>VLOOKUP($A358,Raw!$B$2:$DG$512,80,0)</f>
        <v>0</v>
      </c>
      <c r="D358" s="55" t="str">
        <f>VLOOKUP($A358,Raw!$B$2:$DG$512,81,0)</f>
        <v>0</v>
      </c>
      <c r="E358" s="55" t="str">
        <f>VLOOKUP($A358,Raw!$B$2:$DG$512,82,0)</f>
        <v>0</v>
      </c>
      <c r="F358" s="55" t="str">
        <f>VLOOKUP($A358,Raw!$B$2:$DG$512,83,0)</f>
        <v>0</v>
      </c>
      <c r="G358" s="55" t="str">
        <f>VLOOKUP($A358,Raw!$B$2:$DG$512,84,0)</f>
        <v>0</v>
      </c>
      <c r="H358" s="55" t="str">
        <f>VLOOKUP($A358,Raw!$B$2:$DG$512,85,0)</f>
        <v>0</v>
      </c>
      <c r="I358" s="55" t="str">
        <f>VLOOKUP($A358,Raw!$B$2:$DG$512,86,0)</f>
        <v>0</v>
      </c>
      <c r="J358" s="55" t="str">
        <f>VLOOKUP($A358,Raw!$B$2:$DG$512,87,0)</f>
        <v>0</v>
      </c>
      <c r="K358" s="55" t="str">
        <f>VLOOKUP($A358,Raw!$B$2:$DG$512,88,0)</f>
        <v>0</v>
      </c>
      <c r="L358" s="55" t="str">
        <f>VLOOKUP($A358,Raw!$B$2:$DG$512,89,0)</f>
        <v>0</v>
      </c>
      <c r="M358" s="55" t="str">
        <f>VLOOKUP($A358,Raw!$B$2:$DG$512,90,0)</f>
        <v>0</v>
      </c>
    </row>
    <row r="359" spans="1:13" x14ac:dyDescent="0.3">
      <c r="A359" s="13" t="s">
        <v>5964</v>
      </c>
      <c r="B359" s="55" t="str">
        <f>VLOOKUP($A359,Raw!$B$2:$DG$512,79,0)</f>
        <v>36.756</v>
      </c>
      <c r="C359" s="55" t="str">
        <f>VLOOKUP($A359,Raw!$B$2:$DG$512,80,0)</f>
        <v>0</v>
      </c>
      <c r="D359" s="55" t="str">
        <f>VLOOKUP($A359,Raw!$B$2:$DG$512,81,0)</f>
        <v>0</v>
      </c>
      <c r="E359" s="55" t="str">
        <f>VLOOKUP($A359,Raw!$B$2:$DG$512,82,0)</f>
        <v>0</v>
      </c>
      <c r="F359" s="55" t="str">
        <f>VLOOKUP($A359,Raw!$B$2:$DG$512,83,0)</f>
        <v>0</v>
      </c>
      <c r="G359" s="55" t="str">
        <f>VLOOKUP($A359,Raw!$B$2:$DG$512,84,0)</f>
        <v>0</v>
      </c>
      <c r="H359" s="55" t="str">
        <f>VLOOKUP($A359,Raw!$B$2:$DG$512,85,0)</f>
        <v>0</v>
      </c>
      <c r="I359" s="55" t="str">
        <f>VLOOKUP($A359,Raw!$B$2:$DG$512,86,0)</f>
        <v>0</v>
      </c>
      <c r="J359" s="55" t="str">
        <f>VLOOKUP($A359,Raw!$B$2:$DG$512,87,0)</f>
        <v>0</v>
      </c>
      <c r="K359" s="55" t="str">
        <f>VLOOKUP($A359,Raw!$B$2:$DG$512,88,0)</f>
        <v>0.012</v>
      </c>
      <c r="L359" s="55" t="str">
        <f>VLOOKUP($A359,Raw!$B$2:$DG$512,89,0)</f>
        <v>0.907</v>
      </c>
      <c r="M359" s="55" t="str">
        <f>VLOOKUP($A359,Raw!$B$2:$DG$512,90,0)</f>
        <v>37.675</v>
      </c>
    </row>
    <row r="360" spans="1:13" x14ac:dyDescent="0.3">
      <c r="A360" s="13" t="s">
        <v>5986</v>
      </c>
      <c r="B360" s="55" t="str">
        <f>VLOOKUP($A360,Raw!$B$2:$DG$512,79,0)</f>
        <v>0</v>
      </c>
      <c r="C360" s="55" t="str">
        <f>VLOOKUP($A360,Raw!$B$2:$DG$512,80,0)</f>
        <v>0</v>
      </c>
      <c r="D360" s="55" t="str">
        <f>VLOOKUP($A360,Raw!$B$2:$DG$512,81,0)</f>
        <v>0</v>
      </c>
      <c r="E360" s="55" t="str">
        <f>VLOOKUP($A360,Raw!$B$2:$DG$512,82,0)</f>
        <v>0</v>
      </c>
      <c r="F360" s="55" t="str">
        <f>VLOOKUP($A360,Raw!$B$2:$DG$512,83,0)</f>
        <v>0</v>
      </c>
      <c r="G360" s="55" t="str">
        <f>VLOOKUP($A360,Raw!$B$2:$DG$512,84,0)</f>
        <v>0</v>
      </c>
      <c r="H360" s="55" t="str">
        <f>VLOOKUP($A360,Raw!$B$2:$DG$512,85,0)</f>
        <v>0</v>
      </c>
      <c r="I360" s="55" t="str">
        <f>VLOOKUP($A360,Raw!$B$2:$DG$512,86,0)</f>
        <v>0</v>
      </c>
      <c r="J360" s="55" t="str">
        <f>VLOOKUP($A360,Raw!$B$2:$DG$512,87,0)</f>
        <v>0</v>
      </c>
      <c r="K360" s="55" t="str">
        <f>VLOOKUP($A360,Raw!$B$2:$DG$512,88,0)</f>
        <v>0</v>
      </c>
      <c r="L360" s="55" t="str">
        <f>VLOOKUP($A360,Raw!$B$2:$DG$512,89,0)</f>
        <v>0</v>
      </c>
      <c r="M360" s="55" t="str">
        <f>VLOOKUP($A360,Raw!$B$2:$DG$512,90,0)</f>
        <v>0</v>
      </c>
    </row>
    <row r="361" spans="1:13" x14ac:dyDescent="0.3">
      <c r="A361" s="13" t="s">
        <v>6005</v>
      </c>
      <c r="B361" s="55" t="str">
        <f>VLOOKUP($A361,Raw!$B$2:$DG$512,79,0)</f>
        <v>0</v>
      </c>
      <c r="C361" s="55" t="str">
        <f>VLOOKUP($A361,Raw!$B$2:$DG$512,80,0)</f>
        <v>0</v>
      </c>
      <c r="D361" s="55" t="str">
        <f>VLOOKUP($A361,Raw!$B$2:$DG$512,81,0)</f>
        <v>0</v>
      </c>
      <c r="E361" s="55" t="str">
        <f>VLOOKUP($A361,Raw!$B$2:$DG$512,82,0)</f>
        <v>0</v>
      </c>
      <c r="F361" s="55" t="str">
        <f>VLOOKUP($A361,Raw!$B$2:$DG$512,83,0)</f>
        <v>0</v>
      </c>
      <c r="G361" s="55" t="str">
        <f>VLOOKUP($A361,Raw!$B$2:$DG$512,84,0)</f>
        <v>0</v>
      </c>
      <c r="H361" s="55" t="str">
        <f>VLOOKUP($A361,Raw!$B$2:$DG$512,85,0)</f>
        <v>0</v>
      </c>
      <c r="I361" s="55" t="str">
        <f>VLOOKUP($A361,Raw!$B$2:$DG$512,86,0)</f>
        <v>0</v>
      </c>
      <c r="J361" s="55" t="str">
        <f>VLOOKUP($A361,Raw!$B$2:$DG$512,87,0)</f>
        <v>0</v>
      </c>
      <c r="K361" s="55" t="str">
        <f>VLOOKUP($A361,Raw!$B$2:$DG$512,88,0)</f>
        <v>0</v>
      </c>
      <c r="L361" s="55" t="str">
        <f>VLOOKUP($A361,Raw!$B$2:$DG$512,89,0)</f>
        <v>0</v>
      </c>
      <c r="M361" s="55" t="str">
        <f>VLOOKUP($A361,Raw!$B$2:$DG$512,90,0)</f>
        <v>0</v>
      </c>
    </row>
    <row r="362" spans="1:13" x14ac:dyDescent="0.3">
      <c r="A362" s="13" t="s">
        <v>6030</v>
      </c>
      <c r="B362" s="55" t="str">
        <f>VLOOKUP($A362,Raw!$B$2:$DG$512,79,0)</f>
        <v>0</v>
      </c>
      <c r="C362" s="55" t="str">
        <f>VLOOKUP($A362,Raw!$B$2:$DG$512,80,0)</f>
        <v>0</v>
      </c>
      <c r="D362" s="55" t="str">
        <f>VLOOKUP($A362,Raw!$B$2:$DG$512,81,0)</f>
        <v>0</v>
      </c>
      <c r="E362" s="55" t="str">
        <f>VLOOKUP($A362,Raw!$B$2:$DG$512,82,0)</f>
        <v>0</v>
      </c>
      <c r="F362" s="55" t="str">
        <f>VLOOKUP($A362,Raw!$B$2:$DG$512,83,0)</f>
        <v>0</v>
      </c>
      <c r="G362" s="55" t="str">
        <f>VLOOKUP($A362,Raw!$B$2:$DG$512,84,0)</f>
        <v>0</v>
      </c>
      <c r="H362" s="55" t="str">
        <f>VLOOKUP($A362,Raw!$B$2:$DG$512,85,0)</f>
        <v>0</v>
      </c>
      <c r="I362" s="55" t="str">
        <f>VLOOKUP($A362,Raw!$B$2:$DG$512,86,0)</f>
        <v>0</v>
      </c>
      <c r="J362" s="55" t="str">
        <f>VLOOKUP($A362,Raw!$B$2:$DG$512,87,0)</f>
        <v>0</v>
      </c>
      <c r="K362" s="55" t="str">
        <f>VLOOKUP($A362,Raw!$B$2:$DG$512,88,0)</f>
        <v>0</v>
      </c>
      <c r="L362" s="55" t="str">
        <f>VLOOKUP($A362,Raw!$B$2:$DG$512,89,0)</f>
        <v>0</v>
      </c>
      <c r="M362" s="55" t="str">
        <f>VLOOKUP($A362,Raw!$B$2:$DG$512,90,0)</f>
        <v>0</v>
      </c>
    </row>
    <row r="363" spans="1:13" x14ac:dyDescent="0.3">
      <c r="A363" s="13" t="s">
        <v>6036</v>
      </c>
      <c r="B363" s="55" t="str">
        <f>VLOOKUP($A363,Raw!$B$2:$DG$512,79,0)</f>
        <v>0</v>
      </c>
      <c r="C363" s="55" t="str">
        <f>VLOOKUP($A363,Raw!$B$2:$DG$512,80,0)</f>
        <v>0</v>
      </c>
      <c r="D363" s="55" t="str">
        <f>VLOOKUP($A363,Raw!$B$2:$DG$512,81,0)</f>
        <v>0</v>
      </c>
      <c r="E363" s="55" t="str">
        <f>VLOOKUP($A363,Raw!$B$2:$DG$512,82,0)</f>
        <v>0</v>
      </c>
      <c r="F363" s="55" t="str">
        <f>VLOOKUP($A363,Raw!$B$2:$DG$512,83,0)</f>
        <v>0</v>
      </c>
      <c r="G363" s="55" t="str">
        <f>VLOOKUP($A363,Raw!$B$2:$DG$512,84,0)</f>
        <v>0</v>
      </c>
      <c r="H363" s="55" t="str">
        <f>VLOOKUP($A363,Raw!$B$2:$DG$512,85,0)</f>
        <v>0</v>
      </c>
      <c r="I363" s="55" t="str">
        <f>VLOOKUP($A363,Raw!$B$2:$DG$512,86,0)</f>
        <v>0</v>
      </c>
      <c r="J363" s="55" t="str">
        <f>VLOOKUP($A363,Raw!$B$2:$DG$512,87,0)</f>
        <v>0</v>
      </c>
      <c r="K363" s="55" t="str">
        <f>VLOOKUP($A363,Raw!$B$2:$DG$512,88,0)</f>
        <v>0</v>
      </c>
      <c r="L363" s="55" t="str">
        <f>VLOOKUP($A363,Raw!$B$2:$DG$512,89,0)</f>
        <v>0</v>
      </c>
      <c r="M363" s="55" t="str">
        <f>VLOOKUP($A363,Raw!$B$2:$DG$512,90,0)</f>
        <v>0</v>
      </c>
    </row>
    <row r="364" spans="1:13" x14ac:dyDescent="0.3">
      <c r="A364" s="13" t="s">
        <v>6043</v>
      </c>
      <c r="B364" s="55" t="str">
        <f>VLOOKUP($A364,Raw!$B$2:$DG$512,79,0)</f>
        <v>0</v>
      </c>
      <c r="C364" s="55" t="str">
        <f>VLOOKUP($A364,Raw!$B$2:$DG$512,80,0)</f>
        <v>0</v>
      </c>
      <c r="D364" s="55" t="str">
        <f>VLOOKUP($A364,Raw!$B$2:$DG$512,81,0)</f>
        <v>0</v>
      </c>
      <c r="E364" s="55" t="str">
        <f>VLOOKUP($A364,Raw!$B$2:$DG$512,82,0)</f>
        <v>0</v>
      </c>
      <c r="F364" s="55" t="str">
        <f>VLOOKUP($A364,Raw!$B$2:$DG$512,83,0)</f>
        <v>0</v>
      </c>
      <c r="G364" s="55" t="str">
        <f>VLOOKUP($A364,Raw!$B$2:$DG$512,84,0)</f>
        <v>0</v>
      </c>
      <c r="H364" s="55" t="str">
        <f>VLOOKUP($A364,Raw!$B$2:$DG$512,85,0)</f>
        <v>0</v>
      </c>
      <c r="I364" s="55" t="str">
        <f>VLOOKUP($A364,Raw!$B$2:$DG$512,86,0)</f>
        <v>0</v>
      </c>
      <c r="J364" s="55" t="str">
        <f>VLOOKUP($A364,Raw!$B$2:$DG$512,87,0)</f>
        <v>0</v>
      </c>
      <c r="K364" s="55" t="str">
        <f>VLOOKUP($A364,Raw!$B$2:$DG$512,88,0)</f>
        <v>114.86</v>
      </c>
      <c r="L364" s="55" t="str">
        <f>VLOOKUP($A364,Raw!$B$2:$DG$512,89,0)</f>
        <v>0</v>
      </c>
      <c r="M364" s="55" t="str">
        <f>VLOOKUP($A364,Raw!$B$2:$DG$512,90,0)</f>
        <v>114.86</v>
      </c>
    </row>
    <row r="365" spans="1:13" x14ac:dyDescent="0.3">
      <c r="A365" s="13" t="s">
        <v>6055</v>
      </c>
      <c r="B365" s="55" t="str">
        <f>VLOOKUP($A365,Raw!$B$2:$DG$512,79,0)</f>
        <v>0</v>
      </c>
      <c r="C365" s="55" t="str">
        <f>VLOOKUP($A365,Raw!$B$2:$DG$512,80,0)</f>
        <v>0</v>
      </c>
      <c r="D365" s="55" t="str">
        <f>VLOOKUP($A365,Raw!$B$2:$DG$512,81,0)</f>
        <v>0</v>
      </c>
      <c r="E365" s="55" t="str">
        <f>VLOOKUP($A365,Raw!$B$2:$DG$512,82,0)</f>
        <v>0</v>
      </c>
      <c r="F365" s="55" t="str">
        <f>VLOOKUP($A365,Raw!$B$2:$DG$512,83,0)</f>
        <v>0</v>
      </c>
      <c r="G365" s="55" t="str">
        <f>VLOOKUP($A365,Raw!$B$2:$DG$512,84,0)</f>
        <v>0</v>
      </c>
      <c r="H365" s="55" t="str">
        <f>VLOOKUP($A365,Raw!$B$2:$DG$512,85,0)</f>
        <v>0</v>
      </c>
      <c r="I365" s="55" t="str">
        <f>VLOOKUP($A365,Raw!$B$2:$DG$512,86,0)</f>
        <v>0</v>
      </c>
      <c r="J365" s="55" t="str">
        <f>VLOOKUP($A365,Raw!$B$2:$DG$512,87,0)</f>
        <v>0</v>
      </c>
      <c r="K365" s="55" t="str">
        <f>VLOOKUP($A365,Raw!$B$2:$DG$512,88,0)</f>
        <v>0</v>
      </c>
      <c r="L365" s="55" t="str">
        <f>VLOOKUP($A365,Raw!$B$2:$DG$512,89,0)</f>
        <v>0</v>
      </c>
      <c r="M365" s="55" t="str">
        <f>VLOOKUP($A365,Raw!$B$2:$DG$512,90,0)</f>
        <v>0</v>
      </c>
    </row>
    <row r="366" spans="1:13" x14ac:dyDescent="0.3">
      <c r="A366" s="13" t="s">
        <v>6068</v>
      </c>
      <c r="B366" s="55" t="str">
        <f>VLOOKUP($A366,Raw!$B$2:$DG$512,79,0)</f>
        <v>0</v>
      </c>
      <c r="C366" s="55" t="str">
        <f>VLOOKUP($A366,Raw!$B$2:$DG$512,80,0)</f>
        <v>0</v>
      </c>
      <c r="D366" s="55" t="str">
        <f>VLOOKUP($A366,Raw!$B$2:$DG$512,81,0)</f>
        <v>0</v>
      </c>
      <c r="E366" s="55" t="str">
        <f>VLOOKUP($A366,Raw!$B$2:$DG$512,82,0)</f>
        <v>0</v>
      </c>
      <c r="F366" s="55" t="str">
        <f>VLOOKUP($A366,Raw!$B$2:$DG$512,83,0)</f>
        <v>0</v>
      </c>
      <c r="G366" s="55" t="str">
        <f>VLOOKUP($A366,Raw!$B$2:$DG$512,84,0)</f>
        <v>0</v>
      </c>
      <c r="H366" s="55" t="str">
        <f>VLOOKUP($A366,Raw!$B$2:$DG$512,85,0)</f>
        <v>0</v>
      </c>
      <c r="I366" s="55" t="str">
        <f>VLOOKUP($A366,Raw!$B$2:$DG$512,86,0)</f>
        <v>0</v>
      </c>
      <c r="J366" s="55" t="str">
        <f>VLOOKUP($A366,Raw!$B$2:$DG$512,87,0)</f>
        <v>0</v>
      </c>
      <c r="K366" s="55" t="str">
        <f>VLOOKUP($A366,Raw!$B$2:$DG$512,88,0)</f>
        <v>0</v>
      </c>
      <c r="L366" s="55" t="str">
        <f>VLOOKUP($A366,Raw!$B$2:$DG$512,89,0)</f>
        <v>0</v>
      </c>
      <c r="M366" s="55" t="str">
        <f>VLOOKUP($A366,Raw!$B$2:$DG$512,90,0)</f>
        <v>0</v>
      </c>
    </row>
    <row r="367" spans="1:13" x14ac:dyDescent="0.3">
      <c r="A367" s="13" t="s">
        <v>6074</v>
      </c>
      <c r="B367" s="55" t="str">
        <f>VLOOKUP($A367,Raw!$B$2:$DG$512,79,0)</f>
        <v>0</v>
      </c>
      <c r="C367" s="55" t="str">
        <f>VLOOKUP($A367,Raw!$B$2:$DG$512,80,0)</f>
        <v>0</v>
      </c>
      <c r="D367" s="55" t="str">
        <f>VLOOKUP($A367,Raw!$B$2:$DG$512,81,0)</f>
        <v>0</v>
      </c>
      <c r="E367" s="55" t="str">
        <f>VLOOKUP($A367,Raw!$B$2:$DG$512,82,0)</f>
        <v>0</v>
      </c>
      <c r="F367" s="55" t="str">
        <f>VLOOKUP($A367,Raw!$B$2:$DG$512,83,0)</f>
        <v>0</v>
      </c>
      <c r="G367" s="55" t="str">
        <f>VLOOKUP($A367,Raw!$B$2:$DG$512,84,0)</f>
        <v>0</v>
      </c>
      <c r="H367" s="55" t="str">
        <f>VLOOKUP($A367,Raw!$B$2:$DG$512,85,0)</f>
        <v>0</v>
      </c>
      <c r="I367" s="55" t="str">
        <f>VLOOKUP($A367,Raw!$B$2:$DG$512,86,0)</f>
        <v>0</v>
      </c>
      <c r="J367" s="55" t="str">
        <f>VLOOKUP($A367,Raw!$B$2:$DG$512,87,0)</f>
        <v>0</v>
      </c>
      <c r="K367" s="55" t="str">
        <f>VLOOKUP($A367,Raw!$B$2:$DG$512,88,0)</f>
        <v>0</v>
      </c>
      <c r="L367" s="55" t="str">
        <f>VLOOKUP($A367,Raw!$B$2:$DG$512,89,0)</f>
        <v>0</v>
      </c>
      <c r="M367" s="55" t="str">
        <f>VLOOKUP($A367,Raw!$B$2:$DG$512,90,0)</f>
        <v>0</v>
      </c>
    </row>
    <row r="368" spans="1:13" x14ac:dyDescent="0.3">
      <c r="A368" s="13" t="s">
        <v>6092</v>
      </c>
      <c r="B368" s="55" t="str">
        <f>VLOOKUP($A368,Raw!$B$2:$DG$512,79,0)</f>
        <v>0</v>
      </c>
      <c r="C368" s="55" t="str">
        <f>VLOOKUP($A368,Raw!$B$2:$DG$512,80,0)</f>
        <v>0</v>
      </c>
      <c r="D368" s="55" t="str">
        <f>VLOOKUP($A368,Raw!$B$2:$DG$512,81,0)</f>
        <v>0</v>
      </c>
      <c r="E368" s="55" t="str">
        <f>VLOOKUP($A368,Raw!$B$2:$DG$512,82,0)</f>
        <v>0</v>
      </c>
      <c r="F368" s="55" t="str">
        <f>VLOOKUP($A368,Raw!$B$2:$DG$512,83,0)</f>
        <v>0</v>
      </c>
      <c r="G368" s="55" t="str">
        <f>VLOOKUP($A368,Raw!$B$2:$DG$512,84,0)</f>
        <v>0</v>
      </c>
      <c r="H368" s="55" t="str">
        <f>VLOOKUP($A368,Raw!$B$2:$DG$512,85,0)</f>
        <v>0</v>
      </c>
      <c r="I368" s="55" t="str">
        <f>VLOOKUP($A368,Raw!$B$2:$DG$512,86,0)</f>
        <v>0</v>
      </c>
      <c r="J368" s="55" t="str">
        <f>VLOOKUP($A368,Raw!$B$2:$DG$512,87,0)</f>
        <v>0</v>
      </c>
      <c r="K368" s="55" t="str">
        <f>VLOOKUP($A368,Raw!$B$2:$DG$512,88,0)</f>
        <v>0</v>
      </c>
      <c r="L368" s="55" t="str">
        <f>VLOOKUP($A368,Raw!$B$2:$DG$512,89,0)</f>
        <v>0</v>
      </c>
      <c r="M368" s="55" t="str">
        <f>VLOOKUP($A368,Raw!$B$2:$DG$512,90,0)</f>
        <v>0</v>
      </c>
    </row>
    <row r="369" spans="1:13" x14ac:dyDescent="0.3">
      <c r="A369" s="13" t="s">
        <v>6097</v>
      </c>
      <c r="B369" s="55" t="str">
        <f>VLOOKUP($A369,Raw!$B$2:$DG$512,79,0)</f>
        <v>0</v>
      </c>
      <c r="C369" s="55" t="str">
        <f>VLOOKUP($A369,Raw!$B$2:$DG$512,80,0)</f>
        <v>0</v>
      </c>
      <c r="D369" s="55" t="str">
        <f>VLOOKUP($A369,Raw!$B$2:$DG$512,81,0)</f>
        <v>0</v>
      </c>
      <c r="E369" s="55" t="str">
        <f>VLOOKUP($A369,Raw!$B$2:$DG$512,82,0)</f>
        <v>0</v>
      </c>
      <c r="F369" s="55" t="str">
        <f>VLOOKUP($A369,Raw!$B$2:$DG$512,83,0)</f>
        <v>0</v>
      </c>
      <c r="G369" s="55" t="str">
        <f>VLOOKUP($A369,Raw!$B$2:$DG$512,84,0)</f>
        <v>0</v>
      </c>
      <c r="H369" s="55" t="str">
        <f>VLOOKUP($A369,Raw!$B$2:$DG$512,85,0)</f>
        <v>0</v>
      </c>
      <c r="I369" s="55" t="str">
        <f>VLOOKUP($A369,Raw!$B$2:$DG$512,86,0)</f>
        <v>0</v>
      </c>
      <c r="J369" s="55" t="str">
        <f>VLOOKUP($A369,Raw!$B$2:$DG$512,87,0)</f>
        <v>0</v>
      </c>
      <c r="K369" s="55" t="str">
        <f>VLOOKUP($A369,Raw!$B$2:$DG$512,88,0)</f>
        <v>2.76</v>
      </c>
      <c r="L369" s="55" t="str">
        <f>VLOOKUP($A369,Raw!$B$2:$DG$512,89,0)</f>
        <v>0</v>
      </c>
      <c r="M369" s="55" t="str">
        <f>VLOOKUP($A369,Raw!$B$2:$DG$512,90,0)</f>
        <v>2.76</v>
      </c>
    </row>
    <row r="370" spans="1:13" x14ac:dyDescent="0.3">
      <c r="A370" s="13" t="s">
        <v>6116</v>
      </c>
      <c r="B370" s="55" t="str">
        <f>VLOOKUP($A370,Raw!$B$2:$DG$512,79,0)</f>
        <v>0</v>
      </c>
      <c r="C370" s="55" t="str">
        <f>VLOOKUP($A370,Raw!$B$2:$DG$512,80,0)</f>
        <v>0</v>
      </c>
      <c r="D370" s="55" t="str">
        <f>VLOOKUP($A370,Raw!$B$2:$DG$512,81,0)</f>
        <v>0</v>
      </c>
      <c r="E370" s="55" t="str">
        <f>VLOOKUP($A370,Raw!$B$2:$DG$512,82,0)</f>
        <v>0</v>
      </c>
      <c r="F370" s="55" t="str">
        <f>VLOOKUP($A370,Raw!$B$2:$DG$512,83,0)</f>
        <v>0</v>
      </c>
      <c r="G370" s="55" t="str">
        <f>VLOOKUP($A370,Raw!$B$2:$DG$512,84,0)</f>
        <v>0</v>
      </c>
      <c r="H370" s="55" t="str">
        <f>VLOOKUP($A370,Raw!$B$2:$DG$512,85,0)</f>
        <v>0</v>
      </c>
      <c r="I370" s="55" t="str">
        <f>VLOOKUP($A370,Raw!$B$2:$DG$512,86,0)</f>
        <v>0</v>
      </c>
      <c r="J370" s="55" t="str">
        <f>VLOOKUP($A370,Raw!$B$2:$DG$512,87,0)</f>
        <v>0</v>
      </c>
      <c r="K370" s="55" t="str">
        <f>VLOOKUP($A370,Raw!$B$2:$DG$512,88,0)</f>
        <v>0</v>
      </c>
      <c r="L370" s="55" t="str">
        <f>VLOOKUP($A370,Raw!$B$2:$DG$512,89,0)</f>
        <v>0</v>
      </c>
      <c r="M370" s="55" t="str">
        <f>VLOOKUP($A370,Raw!$B$2:$DG$512,90,0)</f>
        <v>0</v>
      </c>
    </row>
    <row r="371" spans="1:13" x14ac:dyDescent="0.3">
      <c r="A371" s="13" t="s">
        <v>6133</v>
      </c>
      <c r="B371" s="55" t="str">
        <f>VLOOKUP($A371,Raw!$B$2:$DG$512,79,0)</f>
        <v>0</v>
      </c>
      <c r="C371" s="55" t="str">
        <f>VLOOKUP($A371,Raw!$B$2:$DG$512,80,0)</f>
        <v>0</v>
      </c>
      <c r="D371" s="55" t="str">
        <f>VLOOKUP($A371,Raw!$B$2:$DG$512,81,0)</f>
        <v>0</v>
      </c>
      <c r="E371" s="55" t="str">
        <f>VLOOKUP($A371,Raw!$B$2:$DG$512,82,0)</f>
        <v>0</v>
      </c>
      <c r="F371" s="55" t="str">
        <f>VLOOKUP($A371,Raw!$B$2:$DG$512,83,0)</f>
        <v>0</v>
      </c>
      <c r="G371" s="55" t="str">
        <f>VLOOKUP($A371,Raw!$B$2:$DG$512,84,0)</f>
        <v>0</v>
      </c>
      <c r="H371" s="55" t="str">
        <f>VLOOKUP($A371,Raw!$B$2:$DG$512,85,0)</f>
        <v>0</v>
      </c>
      <c r="I371" s="55" t="str">
        <f>VLOOKUP($A371,Raw!$B$2:$DG$512,86,0)</f>
        <v>0</v>
      </c>
      <c r="J371" s="55" t="str">
        <f>VLOOKUP($A371,Raw!$B$2:$DG$512,87,0)</f>
        <v>0</v>
      </c>
      <c r="K371" s="55" t="str">
        <f>VLOOKUP($A371,Raw!$B$2:$DG$512,88,0)</f>
        <v>0</v>
      </c>
      <c r="L371" s="55" t="str">
        <f>VLOOKUP($A371,Raw!$B$2:$DG$512,89,0)</f>
        <v>0</v>
      </c>
      <c r="M371" s="55" t="str">
        <f>VLOOKUP($A371,Raw!$B$2:$DG$512,90,0)</f>
        <v>0</v>
      </c>
    </row>
    <row r="372" spans="1:13" x14ac:dyDescent="0.3">
      <c r="A372" s="13" t="s">
        <v>6142</v>
      </c>
      <c r="B372" s="55" t="str">
        <f>VLOOKUP($A372,Raw!$B$2:$DG$512,79,0)</f>
        <v>0</v>
      </c>
      <c r="C372" s="55" t="str">
        <f>VLOOKUP($A372,Raw!$B$2:$DG$512,80,0)</f>
        <v>0</v>
      </c>
      <c r="D372" s="55" t="str">
        <f>VLOOKUP($A372,Raw!$B$2:$DG$512,81,0)</f>
        <v>0</v>
      </c>
      <c r="E372" s="55" t="str">
        <f>VLOOKUP($A372,Raw!$B$2:$DG$512,82,0)</f>
        <v>0</v>
      </c>
      <c r="F372" s="55" t="str">
        <f>VLOOKUP($A372,Raw!$B$2:$DG$512,83,0)</f>
        <v>0</v>
      </c>
      <c r="G372" s="55" t="str">
        <f>VLOOKUP($A372,Raw!$B$2:$DG$512,84,0)</f>
        <v>0</v>
      </c>
      <c r="H372" s="55" t="str">
        <f>VLOOKUP($A372,Raw!$B$2:$DG$512,85,0)</f>
        <v>0</v>
      </c>
      <c r="I372" s="55" t="str">
        <f>VLOOKUP($A372,Raw!$B$2:$DG$512,86,0)</f>
        <v>0</v>
      </c>
      <c r="J372" s="55" t="str">
        <f>VLOOKUP($A372,Raw!$B$2:$DG$512,87,0)</f>
        <v>0</v>
      </c>
      <c r="K372" s="55" t="str">
        <f>VLOOKUP($A372,Raw!$B$2:$DG$512,88,0)</f>
        <v>0</v>
      </c>
      <c r="L372" s="55" t="str">
        <f>VLOOKUP($A372,Raw!$B$2:$DG$512,89,0)</f>
        <v>0</v>
      </c>
      <c r="M372" s="55" t="str">
        <f>VLOOKUP($A372,Raw!$B$2:$DG$512,90,0)</f>
        <v>0</v>
      </c>
    </row>
    <row r="373" spans="1:13" x14ac:dyDescent="0.3">
      <c r="A373" s="13" t="s">
        <v>6147</v>
      </c>
      <c r="B373" s="55" t="str">
        <f>VLOOKUP($A373,Raw!$B$2:$DG$512,79,0)</f>
        <v>336.38</v>
      </c>
      <c r="C373" s="55" t="str">
        <f>VLOOKUP($A373,Raw!$B$2:$DG$512,80,0)</f>
        <v>0</v>
      </c>
      <c r="D373" s="55" t="str">
        <f>VLOOKUP($A373,Raw!$B$2:$DG$512,81,0)</f>
        <v>123.87</v>
      </c>
      <c r="E373" s="55" t="str">
        <f>VLOOKUP($A373,Raw!$B$2:$DG$512,82,0)</f>
        <v>0</v>
      </c>
      <c r="F373" s="55" t="str">
        <f>VLOOKUP($A373,Raw!$B$2:$DG$512,83,0)</f>
        <v>38.76</v>
      </c>
      <c r="G373" s="55" t="str">
        <f>VLOOKUP($A373,Raw!$B$2:$DG$512,84,0)</f>
        <v>0</v>
      </c>
      <c r="H373" s="55" t="str">
        <f>VLOOKUP($A373,Raw!$B$2:$DG$512,85,0)</f>
        <v>0</v>
      </c>
      <c r="I373" s="55" t="str">
        <f>VLOOKUP($A373,Raw!$B$2:$DG$512,86,0)</f>
        <v>0</v>
      </c>
      <c r="J373" s="55" t="str">
        <f>VLOOKUP($A373,Raw!$B$2:$DG$512,87,0)</f>
        <v>0</v>
      </c>
      <c r="K373" s="55" t="str">
        <f>VLOOKUP($A373,Raw!$B$2:$DG$512,88,0)</f>
        <v>2252.09</v>
      </c>
      <c r="L373" s="55" t="str">
        <f>VLOOKUP($A373,Raw!$B$2:$DG$512,89,0)</f>
        <v>29.19</v>
      </c>
      <c r="M373" s="55" t="str">
        <f>VLOOKUP($A373,Raw!$B$2:$DG$512,90,0)</f>
        <v>2780.29</v>
      </c>
    </row>
    <row r="374" spans="1:13" x14ac:dyDescent="0.3">
      <c r="A374" s="13" t="s">
        <v>6184</v>
      </c>
      <c r="B374" s="55" t="str">
        <f>VLOOKUP($A374,Raw!$B$2:$DG$512,79,0)</f>
        <v>0</v>
      </c>
      <c r="C374" s="55" t="str">
        <f>VLOOKUP($A374,Raw!$B$2:$DG$512,80,0)</f>
        <v>0</v>
      </c>
      <c r="D374" s="55" t="str">
        <f>VLOOKUP($A374,Raw!$B$2:$DG$512,81,0)</f>
        <v>0</v>
      </c>
      <c r="E374" s="55" t="str">
        <f>VLOOKUP($A374,Raw!$B$2:$DG$512,82,0)</f>
        <v>0</v>
      </c>
      <c r="F374" s="55" t="str">
        <f>VLOOKUP($A374,Raw!$B$2:$DG$512,83,0)</f>
        <v>0</v>
      </c>
      <c r="G374" s="55" t="str">
        <f>VLOOKUP($A374,Raw!$B$2:$DG$512,84,0)</f>
        <v>0</v>
      </c>
      <c r="H374" s="55" t="str">
        <f>VLOOKUP($A374,Raw!$B$2:$DG$512,85,0)</f>
        <v>0</v>
      </c>
      <c r="I374" s="55" t="str">
        <f>VLOOKUP($A374,Raw!$B$2:$DG$512,86,0)</f>
        <v>0</v>
      </c>
      <c r="J374" s="55" t="str">
        <f>VLOOKUP($A374,Raw!$B$2:$DG$512,87,0)</f>
        <v>0</v>
      </c>
      <c r="K374" s="55" t="str">
        <f>VLOOKUP($A374,Raw!$B$2:$DG$512,88,0)</f>
        <v>0</v>
      </c>
      <c r="L374" s="55" t="str">
        <f>VLOOKUP($A374,Raw!$B$2:$DG$512,89,0)</f>
        <v>0</v>
      </c>
      <c r="M374" s="55" t="str">
        <f>VLOOKUP($A374,Raw!$B$2:$DG$512,90,0)</f>
        <v>0</v>
      </c>
    </row>
    <row r="375" spans="1:13" x14ac:dyDescent="0.3">
      <c r="A375" s="13" t="s">
        <v>6197</v>
      </c>
      <c r="B375" s="55" t="str">
        <f>VLOOKUP($A375,Raw!$B$2:$DG$512,79,0)</f>
        <v>0</v>
      </c>
      <c r="C375" s="55" t="str">
        <f>VLOOKUP($A375,Raw!$B$2:$DG$512,80,0)</f>
        <v>0</v>
      </c>
      <c r="D375" s="55" t="str">
        <f>VLOOKUP($A375,Raw!$B$2:$DG$512,81,0)</f>
        <v>0</v>
      </c>
      <c r="E375" s="55" t="str">
        <f>VLOOKUP($A375,Raw!$B$2:$DG$512,82,0)</f>
        <v>0</v>
      </c>
      <c r="F375" s="55" t="str">
        <f>VLOOKUP($A375,Raw!$B$2:$DG$512,83,0)</f>
        <v>0</v>
      </c>
      <c r="G375" s="55" t="str">
        <f>VLOOKUP($A375,Raw!$B$2:$DG$512,84,0)</f>
        <v>0</v>
      </c>
      <c r="H375" s="55" t="str">
        <f>VLOOKUP($A375,Raw!$B$2:$DG$512,85,0)</f>
        <v>0</v>
      </c>
      <c r="I375" s="55" t="str">
        <f>VLOOKUP($A375,Raw!$B$2:$DG$512,86,0)</f>
        <v>0</v>
      </c>
      <c r="J375" s="55" t="str">
        <f>VLOOKUP($A375,Raw!$B$2:$DG$512,87,0)</f>
        <v>0</v>
      </c>
      <c r="K375" s="55" t="str">
        <f>VLOOKUP($A375,Raw!$B$2:$DG$512,88,0)</f>
        <v>0</v>
      </c>
      <c r="L375" s="55" t="str">
        <f>VLOOKUP($A375,Raw!$B$2:$DG$512,89,0)</f>
        <v>0</v>
      </c>
      <c r="M375" s="55" t="str">
        <f>VLOOKUP($A375,Raw!$B$2:$DG$512,90,0)</f>
        <v>0</v>
      </c>
    </row>
    <row r="376" spans="1:13" x14ac:dyDescent="0.3">
      <c r="A376" s="13" t="s">
        <v>6204</v>
      </c>
      <c r="B376" s="55" t="str">
        <f>VLOOKUP($A376,Raw!$B$2:$DG$512,79,0)</f>
        <v>0</v>
      </c>
      <c r="C376" s="55" t="str">
        <f>VLOOKUP($A376,Raw!$B$2:$DG$512,80,0)</f>
        <v>0</v>
      </c>
      <c r="D376" s="55" t="str">
        <f>VLOOKUP($A376,Raw!$B$2:$DG$512,81,0)</f>
        <v>0</v>
      </c>
      <c r="E376" s="55" t="str">
        <f>VLOOKUP($A376,Raw!$B$2:$DG$512,82,0)</f>
        <v>0</v>
      </c>
      <c r="F376" s="55" t="str">
        <f>VLOOKUP($A376,Raw!$B$2:$DG$512,83,0)</f>
        <v>0</v>
      </c>
      <c r="G376" s="55" t="str">
        <f>VLOOKUP($A376,Raw!$B$2:$DG$512,84,0)</f>
        <v>0</v>
      </c>
      <c r="H376" s="55" t="str">
        <f>VLOOKUP($A376,Raw!$B$2:$DG$512,85,0)</f>
        <v>0</v>
      </c>
      <c r="I376" s="55" t="str">
        <f>VLOOKUP($A376,Raw!$B$2:$DG$512,86,0)</f>
        <v>0</v>
      </c>
      <c r="J376" s="55" t="str">
        <f>VLOOKUP($A376,Raw!$B$2:$DG$512,87,0)</f>
        <v>0</v>
      </c>
      <c r="K376" s="55" t="str">
        <f>VLOOKUP($A376,Raw!$B$2:$DG$512,88,0)</f>
        <v>0</v>
      </c>
      <c r="L376" s="55" t="str">
        <f>VLOOKUP($A376,Raw!$B$2:$DG$512,89,0)</f>
        <v>0</v>
      </c>
      <c r="M376" s="55" t="str">
        <f>VLOOKUP($A376,Raw!$B$2:$DG$512,90,0)</f>
        <v>0</v>
      </c>
    </row>
    <row r="377" spans="1:13" x14ac:dyDescent="0.3">
      <c r="A377" s="13" t="s">
        <v>6219</v>
      </c>
      <c r="B377" s="55" t="str">
        <f>VLOOKUP($A377,Raw!$B$2:$DG$512,79,0)</f>
        <v>0</v>
      </c>
      <c r="C377" s="55" t="str">
        <f>VLOOKUP($A377,Raw!$B$2:$DG$512,80,0)</f>
        <v>0</v>
      </c>
      <c r="D377" s="55" t="str">
        <f>VLOOKUP($A377,Raw!$B$2:$DG$512,81,0)</f>
        <v>0</v>
      </c>
      <c r="E377" s="55" t="str">
        <f>VLOOKUP($A377,Raw!$B$2:$DG$512,82,0)</f>
        <v>0</v>
      </c>
      <c r="F377" s="55" t="str">
        <f>VLOOKUP($A377,Raw!$B$2:$DG$512,83,0)</f>
        <v>0</v>
      </c>
      <c r="G377" s="55" t="str">
        <f>VLOOKUP($A377,Raw!$B$2:$DG$512,84,0)</f>
        <v>0</v>
      </c>
      <c r="H377" s="55" t="str">
        <f>VLOOKUP($A377,Raw!$B$2:$DG$512,85,0)</f>
        <v>0</v>
      </c>
      <c r="I377" s="55" t="str">
        <f>VLOOKUP($A377,Raw!$B$2:$DG$512,86,0)</f>
        <v>0</v>
      </c>
      <c r="J377" s="55" t="str">
        <f>VLOOKUP($A377,Raw!$B$2:$DG$512,87,0)</f>
        <v>0</v>
      </c>
      <c r="K377" s="55" t="str">
        <f>VLOOKUP($A377,Raw!$B$2:$DG$512,88,0)</f>
        <v>0</v>
      </c>
      <c r="L377" s="55" t="str">
        <f>VLOOKUP($A377,Raw!$B$2:$DG$512,89,0)</f>
        <v>0</v>
      </c>
      <c r="M377" s="55" t="str">
        <f>VLOOKUP($A377,Raw!$B$2:$DG$512,90,0)</f>
        <v>0</v>
      </c>
    </row>
    <row r="378" spans="1:13" x14ac:dyDescent="0.3">
      <c r="A378" s="13" t="s">
        <v>6242</v>
      </c>
      <c r="B378" s="55" t="str">
        <f>VLOOKUP($A378,Raw!$B$2:$DG$512,79,0)</f>
        <v>0</v>
      </c>
      <c r="C378" s="55" t="str">
        <f>VLOOKUP($A378,Raw!$B$2:$DG$512,80,0)</f>
        <v>0</v>
      </c>
      <c r="D378" s="55" t="str">
        <f>VLOOKUP($A378,Raw!$B$2:$DG$512,81,0)</f>
        <v>0</v>
      </c>
      <c r="E378" s="55" t="str">
        <f>VLOOKUP($A378,Raw!$B$2:$DG$512,82,0)</f>
        <v>0</v>
      </c>
      <c r="F378" s="55" t="str">
        <f>VLOOKUP($A378,Raw!$B$2:$DG$512,83,0)</f>
        <v>0</v>
      </c>
      <c r="G378" s="55" t="str">
        <f>VLOOKUP($A378,Raw!$B$2:$DG$512,84,0)</f>
        <v>0</v>
      </c>
      <c r="H378" s="55" t="str">
        <f>VLOOKUP($A378,Raw!$B$2:$DG$512,85,0)</f>
        <v>0</v>
      </c>
      <c r="I378" s="55" t="str">
        <f>VLOOKUP($A378,Raw!$B$2:$DG$512,86,0)</f>
        <v>0</v>
      </c>
      <c r="J378" s="55" t="str">
        <f>VLOOKUP($A378,Raw!$B$2:$DG$512,87,0)</f>
        <v>0</v>
      </c>
      <c r="K378" s="55" t="str">
        <f>VLOOKUP($A378,Raw!$B$2:$DG$512,88,0)</f>
        <v>0</v>
      </c>
      <c r="L378" s="55" t="str">
        <f>VLOOKUP($A378,Raw!$B$2:$DG$512,89,0)</f>
        <v>0</v>
      </c>
      <c r="M378" s="55" t="str">
        <f>VLOOKUP($A378,Raw!$B$2:$DG$512,90,0)</f>
        <v>0</v>
      </c>
    </row>
    <row r="379" spans="1:13" x14ac:dyDescent="0.3">
      <c r="A379" s="13" t="s">
        <v>6247</v>
      </c>
      <c r="B379" s="55" t="str">
        <f>VLOOKUP($A379,Raw!$B$2:$DG$512,79,0)</f>
        <v>299.43</v>
      </c>
      <c r="C379" s="55" t="str">
        <f>VLOOKUP($A379,Raw!$B$2:$DG$512,80,0)</f>
        <v>0</v>
      </c>
      <c r="D379" s="55" t="str">
        <f>VLOOKUP($A379,Raw!$B$2:$DG$512,81,0)</f>
        <v>0</v>
      </c>
      <c r="E379" s="55" t="str">
        <f>VLOOKUP($A379,Raw!$B$2:$DG$512,82,0)</f>
        <v>0</v>
      </c>
      <c r="F379" s="55" t="str">
        <f>VLOOKUP($A379,Raw!$B$2:$DG$512,83,0)</f>
        <v>0</v>
      </c>
      <c r="G379" s="55" t="str">
        <f>VLOOKUP($A379,Raw!$B$2:$DG$512,84,0)</f>
        <v>0</v>
      </c>
      <c r="H379" s="55" t="str">
        <f>VLOOKUP($A379,Raw!$B$2:$DG$512,85,0)</f>
        <v>0</v>
      </c>
      <c r="I379" s="55" t="str">
        <f>VLOOKUP($A379,Raw!$B$2:$DG$512,86,0)</f>
        <v>0</v>
      </c>
      <c r="J379" s="55" t="str">
        <f>VLOOKUP($A379,Raw!$B$2:$DG$512,87,0)</f>
        <v>0</v>
      </c>
      <c r="K379" s="55" t="str">
        <f>VLOOKUP($A379,Raw!$B$2:$DG$512,88,0)</f>
        <v>0</v>
      </c>
      <c r="L379" s="55" t="str">
        <f>VLOOKUP($A379,Raw!$B$2:$DG$512,89,0)</f>
        <v>28.1</v>
      </c>
      <c r="M379" s="55" t="str">
        <f>VLOOKUP($A379,Raw!$B$2:$DG$512,90,0)</f>
        <v>327.53</v>
      </c>
    </row>
    <row r="380" spans="1:13" x14ac:dyDescent="0.3">
      <c r="A380" s="13" t="s">
        <v>6278</v>
      </c>
      <c r="B380" s="55" t="str">
        <f>VLOOKUP($A380,Raw!$B$2:$DG$512,79,0)</f>
        <v>0</v>
      </c>
      <c r="C380" s="55" t="str">
        <f>VLOOKUP($A380,Raw!$B$2:$DG$512,80,0)</f>
        <v>0</v>
      </c>
      <c r="D380" s="55" t="str">
        <f>VLOOKUP($A380,Raw!$B$2:$DG$512,81,0)</f>
        <v>0</v>
      </c>
      <c r="E380" s="55" t="str">
        <f>VLOOKUP($A380,Raw!$B$2:$DG$512,82,0)</f>
        <v>0</v>
      </c>
      <c r="F380" s="55" t="str">
        <f>VLOOKUP($A380,Raw!$B$2:$DG$512,83,0)</f>
        <v>0</v>
      </c>
      <c r="G380" s="55" t="str">
        <f>VLOOKUP($A380,Raw!$B$2:$DG$512,84,0)</f>
        <v>0</v>
      </c>
      <c r="H380" s="55" t="str">
        <f>VLOOKUP($A380,Raw!$B$2:$DG$512,85,0)</f>
        <v>0</v>
      </c>
      <c r="I380" s="55" t="str">
        <f>VLOOKUP($A380,Raw!$B$2:$DG$512,86,0)</f>
        <v>0</v>
      </c>
      <c r="J380" s="55" t="str">
        <f>VLOOKUP($A380,Raw!$B$2:$DG$512,87,0)</f>
        <v>0</v>
      </c>
      <c r="K380" s="55" t="str">
        <f>VLOOKUP($A380,Raw!$B$2:$DG$512,88,0)</f>
        <v>0</v>
      </c>
      <c r="L380" s="55" t="str">
        <f>VLOOKUP($A380,Raw!$B$2:$DG$512,89,0)</f>
        <v>0</v>
      </c>
      <c r="M380" s="55" t="str">
        <f>VLOOKUP($A380,Raw!$B$2:$DG$512,90,0)</f>
        <v>0</v>
      </c>
    </row>
    <row r="381" spans="1:13" x14ac:dyDescent="0.3">
      <c r="A381" s="13" t="s">
        <v>6301</v>
      </c>
      <c r="B381" s="55" t="str">
        <f>VLOOKUP($A381,Raw!$B$2:$DG$512,79,0)</f>
        <v>0</v>
      </c>
      <c r="C381" s="55" t="str">
        <f>VLOOKUP($A381,Raw!$B$2:$DG$512,80,0)</f>
        <v>0</v>
      </c>
      <c r="D381" s="55" t="str">
        <f>VLOOKUP($A381,Raw!$B$2:$DG$512,81,0)</f>
        <v>0</v>
      </c>
      <c r="E381" s="55" t="str">
        <f>VLOOKUP($A381,Raw!$B$2:$DG$512,82,0)</f>
        <v>0</v>
      </c>
      <c r="F381" s="55" t="str">
        <f>VLOOKUP($A381,Raw!$B$2:$DG$512,83,0)</f>
        <v>0</v>
      </c>
      <c r="G381" s="55" t="str">
        <f>VLOOKUP($A381,Raw!$B$2:$DG$512,84,0)</f>
        <v>0</v>
      </c>
      <c r="H381" s="55" t="str">
        <f>VLOOKUP($A381,Raw!$B$2:$DG$512,85,0)</f>
        <v>0</v>
      </c>
      <c r="I381" s="55" t="str">
        <f>VLOOKUP($A381,Raw!$B$2:$DG$512,86,0)</f>
        <v>0</v>
      </c>
      <c r="J381" s="55" t="str">
        <f>VLOOKUP($A381,Raw!$B$2:$DG$512,87,0)</f>
        <v>0</v>
      </c>
      <c r="K381" s="55" t="str">
        <f>VLOOKUP($A381,Raw!$B$2:$DG$512,88,0)</f>
        <v>0</v>
      </c>
      <c r="L381" s="55" t="str">
        <f>VLOOKUP($A381,Raw!$B$2:$DG$512,89,0)</f>
        <v>0</v>
      </c>
      <c r="M381" s="55" t="str">
        <f>VLOOKUP($A381,Raw!$B$2:$DG$512,90,0)</f>
        <v>0</v>
      </c>
    </row>
    <row r="382" spans="1:13" x14ac:dyDescent="0.3">
      <c r="A382" s="13" t="s">
        <v>6313</v>
      </c>
      <c r="B382" s="55" t="str">
        <f>VLOOKUP($A382,Raw!$B$2:$DG$512,79,0)</f>
        <v>11516.42</v>
      </c>
      <c r="C382" s="55" t="str">
        <f>VLOOKUP($A382,Raw!$B$2:$DG$512,80,0)</f>
        <v>0</v>
      </c>
      <c r="D382" s="55" t="str">
        <f>VLOOKUP($A382,Raw!$B$2:$DG$512,81,0)</f>
        <v>59292.45</v>
      </c>
      <c r="E382" s="55" t="str">
        <f>VLOOKUP($A382,Raw!$B$2:$DG$512,82,0)</f>
        <v>0</v>
      </c>
      <c r="F382" s="55" t="str">
        <f>VLOOKUP($A382,Raw!$B$2:$DG$512,83,0)</f>
        <v>0</v>
      </c>
      <c r="G382" s="55" t="str">
        <f>VLOOKUP($A382,Raw!$B$2:$DG$512,84,0)</f>
        <v>0</v>
      </c>
      <c r="H382" s="55" t="str">
        <f>VLOOKUP($A382,Raw!$B$2:$DG$512,85,0)</f>
        <v>0</v>
      </c>
      <c r="I382" s="55" t="str">
        <f>VLOOKUP($A382,Raw!$B$2:$DG$512,86,0)</f>
        <v>0</v>
      </c>
      <c r="J382" s="55" t="str">
        <f>VLOOKUP($A382,Raw!$B$2:$DG$512,87,0)</f>
        <v>0</v>
      </c>
      <c r="K382" s="55" t="str">
        <f>VLOOKUP($A382,Raw!$B$2:$DG$512,88,0)</f>
        <v>0</v>
      </c>
      <c r="L382" s="55" t="str">
        <f>VLOOKUP($A382,Raw!$B$2:$DG$512,89,0)</f>
        <v>1489.56</v>
      </c>
      <c r="M382" s="55" t="str">
        <f>VLOOKUP($A382,Raw!$B$2:$DG$512,90,0)</f>
        <v>72298.43</v>
      </c>
    </row>
    <row r="383" spans="1:13" x14ac:dyDescent="0.3">
      <c r="A383" s="13" t="s">
        <v>6336</v>
      </c>
      <c r="B383" s="55" t="str">
        <f>VLOOKUP($A383,Raw!$B$2:$DG$512,79,0)</f>
        <v>0</v>
      </c>
      <c r="C383" s="55" t="str">
        <f>VLOOKUP($A383,Raw!$B$2:$DG$512,80,0)</f>
        <v>0</v>
      </c>
      <c r="D383" s="55" t="str">
        <f>VLOOKUP($A383,Raw!$B$2:$DG$512,81,0)</f>
        <v>0</v>
      </c>
      <c r="E383" s="55" t="str">
        <f>VLOOKUP($A383,Raw!$B$2:$DG$512,82,0)</f>
        <v>0</v>
      </c>
      <c r="F383" s="55" t="str">
        <f>VLOOKUP($A383,Raw!$B$2:$DG$512,83,0)</f>
        <v>0</v>
      </c>
      <c r="G383" s="55" t="str">
        <f>VLOOKUP($A383,Raw!$B$2:$DG$512,84,0)</f>
        <v>0</v>
      </c>
      <c r="H383" s="55" t="str">
        <f>VLOOKUP($A383,Raw!$B$2:$DG$512,85,0)</f>
        <v>0</v>
      </c>
      <c r="I383" s="55" t="str">
        <f>VLOOKUP($A383,Raw!$B$2:$DG$512,86,0)</f>
        <v>0</v>
      </c>
      <c r="J383" s="55" t="str">
        <f>VLOOKUP($A383,Raw!$B$2:$DG$512,87,0)</f>
        <v>0</v>
      </c>
      <c r="K383" s="55" t="str">
        <f>VLOOKUP($A383,Raw!$B$2:$DG$512,88,0)</f>
        <v>0</v>
      </c>
      <c r="L383" s="55" t="str">
        <f>VLOOKUP($A383,Raw!$B$2:$DG$512,89,0)</f>
        <v>0</v>
      </c>
      <c r="M383" s="55" t="str">
        <f>VLOOKUP($A383,Raw!$B$2:$DG$512,90,0)</f>
        <v>0</v>
      </c>
    </row>
    <row r="384" spans="1:13" x14ac:dyDescent="0.3">
      <c r="A384" s="13" t="s">
        <v>6347</v>
      </c>
      <c r="B384" s="55" t="str">
        <f>VLOOKUP($A384,Raw!$B$2:$DG$512,79,0)</f>
        <v>0</v>
      </c>
      <c r="C384" s="55" t="str">
        <f>VLOOKUP($A384,Raw!$B$2:$DG$512,80,0)</f>
        <v>0</v>
      </c>
      <c r="D384" s="55" t="str">
        <f>VLOOKUP($A384,Raw!$B$2:$DG$512,81,0)</f>
        <v>0</v>
      </c>
      <c r="E384" s="55" t="str">
        <f>VLOOKUP($A384,Raw!$B$2:$DG$512,82,0)</f>
        <v>0</v>
      </c>
      <c r="F384" s="55" t="str">
        <f>VLOOKUP($A384,Raw!$B$2:$DG$512,83,0)</f>
        <v>0</v>
      </c>
      <c r="G384" s="55" t="str">
        <f>VLOOKUP($A384,Raw!$B$2:$DG$512,84,0)</f>
        <v>0</v>
      </c>
      <c r="H384" s="55" t="str">
        <f>VLOOKUP($A384,Raw!$B$2:$DG$512,85,0)</f>
        <v>0</v>
      </c>
      <c r="I384" s="55" t="str">
        <f>VLOOKUP($A384,Raw!$B$2:$DG$512,86,0)</f>
        <v>0</v>
      </c>
      <c r="J384" s="55" t="str">
        <f>VLOOKUP($A384,Raw!$B$2:$DG$512,87,0)</f>
        <v>0</v>
      </c>
      <c r="K384" s="55" t="str">
        <f>VLOOKUP($A384,Raw!$B$2:$DG$512,88,0)</f>
        <v>0</v>
      </c>
      <c r="L384" s="55" t="str">
        <f>VLOOKUP($A384,Raw!$B$2:$DG$512,89,0)</f>
        <v>0</v>
      </c>
      <c r="M384" s="55" t="str">
        <f>VLOOKUP($A384,Raw!$B$2:$DG$512,90,0)</f>
        <v>0</v>
      </c>
    </row>
    <row r="385" spans="1:13" x14ac:dyDescent="0.3">
      <c r="A385" s="13" t="s">
        <v>6355</v>
      </c>
      <c r="B385" s="55" t="str">
        <f>VLOOKUP($A385,Raw!$B$2:$DG$512,79,0)</f>
        <v>0</v>
      </c>
      <c r="C385" s="55" t="str">
        <f>VLOOKUP($A385,Raw!$B$2:$DG$512,80,0)</f>
        <v>0</v>
      </c>
      <c r="D385" s="55" t="str">
        <f>VLOOKUP($A385,Raw!$B$2:$DG$512,81,0)</f>
        <v>0</v>
      </c>
      <c r="E385" s="55" t="str">
        <f>VLOOKUP($A385,Raw!$B$2:$DG$512,82,0)</f>
        <v>0</v>
      </c>
      <c r="F385" s="55" t="str">
        <f>VLOOKUP($A385,Raw!$B$2:$DG$512,83,0)</f>
        <v>0</v>
      </c>
      <c r="G385" s="55" t="str">
        <f>VLOOKUP($A385,Raw!$B$2:$DG$512,84,0)</f>
        <v>0</v>
      </c>
      <c r="H385" s="55" t="str">
        <f>VLOOKUP($A385,Raw!$B$2:$DG$512,85,0)</f>
        <v>0</v>
      </c>
      <c r="I385" s="55" t="str">
        <f>VLOOKUP($A385,Raw!$B$2:$DG$512,86,0)</f>
        <v>0</v>
      </c>
      <c r="J385" s="55" t="str">
        <f>VLOOKUP($A385,Raw!$B$2:$DG$512,87,0)</f>
        <v>0</v>
      </c>
      <c r="K385" s="55" t="str">
        <f>VLOOKUP($A385,Raw!$B$2:$DG$512,88,0)</f>
        <v>0</v>
      </c>
      <c r="L385" s="55" t="str">
        <f>VLOOKUP($A385,Raw!$B$2:$DG$512,89,0)</f>
        <v>0</v>
      </c>
      <c r="M385" s="55" t="str">
        <f>VLOOKUP($A385,Raw!$B$2:$DG$512,90,0)</f>
        <v>0</v>
      </c>
    </row>
    <row r="386" spans="1:13" x14ac:dyDescent="0.3">
      <c r="A386" s="13" t="s">
        <v>6367</v>
      </c>
      <c r="B386" s="55" t="str">
        <f>VLOOKUP($A386,Raw!$B$2:$DG$512,79,0)</f>
        <v>1.3</v>
      </c>
      <c r="C386" s="55" t="str">
        <f>VLOOKUP($A386,Raw!$B$2:$DG$512,80,0)</f>
        <v>0</v>
      </c>
      <c r="D386" s="55" t="str">
        <f>VLOOKUP($A386,Raw!$B$2:$DG$512,81,0)</f>
        <v>0</v>
      </c>
      <c r="E386" s="55" t="str">
        <f>VLOOKUP($A386,Raw!$B$2:$DG$512,82,0)</f>
        <v>0</v>
      </c>
      <c r="F386" s="55" t="str">
        <f>VLOOKUP($A386,Raw!$B$2:$DG$512,83,0)</f>
        <v>0</v>
      </c>
      <c r="G386" s="55" t="str">
        <f>VLOOKUP($A386,Raw!$B$2:$DG$512,84,0)</f>
        <v>0</v>
      </c>
      <c r="H386" s="55" t="str">
        <f>VLOOKUP($A386,Raw!$B$2:$DG$512,85,0)</f>
        <v>0</v>
      </c>
      <c r="I386" s="55" t="str">
        <f>VLOOKUP($A386,Raw!$B$2:$DG$512,86,0)</f>
        <v>0</v>
      </c>
      <c r="J386" s="55" t="str">
        <f>VLOOKUP($A386,Raw!$B$2:$DG$512,87,0)</f>
        <v>0</v>
      </c>
      <c r="K386" s="55" t="str">
        <f>VLOOKUP($A386,Raw!$B$2:$DG$512,88,0)</f>
        <v>0</v>
      </c>
      <c r="L386" s="55" t="str">
        <f>VLOOKUP($A386,Raw!$B$2:$DG$512,89,0)</f>
        <v>0.02</v>
      </c>
      <c r="M386" s="55" t="str">
        <f>VLOOKUP($A386,Raw!$B$2:$DG$512,90,0)</f>
        <v>1.32</v>
      </c>
    </row>
    <row r="387" spans="1:13" x14ac:dyDescent="0.3">
      <c r="A387" s="13" t="s">
        <v>6387</v>
      </c>
      <c r="B387" s="55" t="str">
        <f>VLOOKUP($A387,Raw!$B$2:$DG$512,79,0)</f>
        <v>0</v>
      </c>
      <c r="C387" s="55" t="str">
        <f>VLOOKUP($A387,Raw!$B$2:$DG$512,80,0)</f>
        <v>0</v>
      </c>
      <c r="D387" s="55" t="str">
        <f>VLOOKUP($A387,Raw!$B$2:$DG$512,81,0)</f>
        <v>0</v>
      </c>
      <c r="E387" s="55" t="str">
        <f>VLOOKUP($A387,Raw!$B$2:$DG$512,82,0)</f>
        <v>0</v>
      </c>
      <c r="F387" s="55" t="str">
        <f>VLOOKUP($A387,Raw!$B$2:$DG$512,83,0)</f>
        <v>0</v>
      </c>
      <c r="G387" s="55" t="str">
        <f>VLOOKUP($A387,Raw!$B$2:$DG$512,84,0)</f>
        <v>0</v>
      </c>
      <c r="H387" s="55" t="str">
        <f>VLOOKUP($A387,Raw!$B$2:$DG$512,85,0)</f>
        <v>0</v>
      </c>
      <c r="I387" s="55" t="str">
        <f>VLOOKUP($A387,Raw!$B$2:$DG$512,86,0)</f>
        <v>0</v>
      </c>
      <c r="J387" s="55" t="str">
        <f>VLOOKUP($A387,Raw!$B$2:$DG$512,87,0)</f>
        <v>0</v>
      </c>
      <c r="K387" s="55" t="str">
        <f>VLOOKUP($A387,Raw!$B$2:$DG$512,88,0)</f>
        <v>0</v>
      </c>
      <c r="L387" s="55" t="str">
        <f>VLOOKUP($A387,Raw!$B$2:$DG$512,89,0)</f>
        <v>0</v>
      </c>
      <c r="M387" s="55" t="str">
        <f>VLOOKUP($A387,Raw!$B$2:$DG$512,90,0)</f>
        <v>0</v>
      </c>
    </row>
    <row r="388" spans="1:13" x14ac:dyDescent="0.3">
      <c r="A388" s="13" t="s">
        <v>6408</v>
      </c>
      <c r="B388" s="55" t="str">
        <f>VLOOKUP($A388,Raw!$B$2:$DG$512,79,0)</f>
        <v>0</v>
      </c>
      <c r="C388" s="55" t="str">
        <f>VLOOKUP($A388,Raw!$B$2:$DG$512,80,0)</f>
        <v>0</v>
      </c>
      <c r="D388" s="55" t="str">
        <f>VLOOKUP($A388,Raw!$B$2:$DG$512,81,0)</f>
        <v>0</v>
      </c>
      <c r="E388" s="55" t="str">
        <f>VLOOKUP($A388,Raw!$B$2:$DG$512,82,0)</f>
        <v>0</v>
      </c>
      <c r="F388" s="55" t="str">
        <f>VLOOKUP($A388,Raw!$B$2:$DG$512,83,0)</f>
        <v>0</v>
      </c>
      <c r="G388" s="55" t="str">
        <f>VLOOKUP($A388,Raw!$B$2:$DG$512,84,0)</f>
        <v>0</v>
      </c>
      <c r="H388" s="55" t="str">
        <f>VLOOKUP($A388,Raw!$B$2:$DG$512,85,0)</f>
        <v>0</v>
      </c>
      <c r="I388" s="55" t="str">
        <f>VLOOKUP($A388,Raw!$B$2:$DG$512,86,0)</f>
        <v>0</v>
      </c>
      <c r="J388" s="55" t="str">
        <f>VLOOKUP($A388,Raw!$B$2:$DG$512,87,0)</f>
        <v>0</v>
      </c>
      <c r="K388" s="55" t="str">
        <f>VLOOKUP($A388,Raw!$B$2:$DG$512,88,0)</f>
        <v>0</v>
      </c>
      <c r="L388" s="55" t="str">
        <f>VLOOKUP($A388,Raw!$B$2:$DG$512,89,0)</f>
        <v>0</v>
      </c>
      <c r="M388" s="55" t="str">
        <f>VLOOKUP($A388,Raw!$B$2:$DG$512,90,0)</f>
        <v>0</v>
      </c>
    </row>
    <row r="389" spans="1:13" x14ac:dyDescent="0.3">
      <c r="A389" s="13" t="s">
        <v>6426</v>
      </c>
      <c r="B389" s="55" t="str">
        <f>VLOOKUP($A389,Raw!$B$2:$DG$512,79,0)</f>
        <v>3.06</v>
      </c>
      <c r="C389" s="55" t="str">
        <f>VLOOKUP($A389,Raw!$B$2:$DG$512,80,0)</f>
        <v>0</v>
      </c>
      <c r="D389" s="55" t="str">
        <f>VLOOKUP($A389,Raw!$B$2:$DG$512,81,0)</f>
        <v>1.71</v>
      </c>
      <c r="E389" s="55" t="str">
        <f>VLOOKUP($A389,Raw!$B$2:$DG$512,82,0)</f>
        <v>0</v>
      </c>
      <c r="F389" s="55" t="str">
        <f>VLOOKUP($A389,Raw!$B$2:$DG$512,83,0)</f>
        <v>0</v>
      </c>
      <c r="G389" s="55" t="str">
        <f>VLOOKUP($A389,Raw!$B$2:$DG$512,84,0)</f>
        <v>0</v>
      </c>
      <c r="H389" s="55" t="str">
        <f>VLOOKUP($A389,Raw!$B$2:$DG$512,85,0)</f>
        <v>0</v>
      </c>
      <c r="I389" s="55" t="str">
        <f>VLOOKUP($A389,Raw!$B$2:$DG$512,86,0)</f>
        <v>0</v>
      </c>
      <c r="J389" s="55" t="str">
        <f>VLOOKUP($A389,Raw!$B$2:$DG$512,87,0)</f>
        <v>0</v>
      </c>
      <c r="K389" s="55" t="str">
        <f>VLOOKUP($A389,Raw!$B$2:$DG$512,88,0)</f>
        <v>0.67</v>
      </c>
      <c r="L389" s="55" t="str">
        <f>VLOOKUP($A389,Raw!$B$2:$DG$512,89,0)</f>
        <v>2.93</v>
      </c>
      <c r="M389" s="55" t="str">
        <f>VLOOKUP($A389,Raw!$B$2:$DG$512,90,0)</f>
        <v>8.37</v>
      </c>
    </row>
    <row r="390" spans="1:13" x14ac:dyDescent="0.3">
      <c r="A390" s="13" t="s">
        <v>6450</v>
      </c>
      <c r="B390" s="55" t="str">
        <f>VLOOKUP($A390,Raw!$B$2:$DG$512,79,0)</f>
        <v>0</v>
      </c>
      <c r="C390" s="55" t="str">
        <f>VLOOKUP($A390,Raw!$B$2:$DG$512,80,0)</f>
        <v>0</v>
      </c>
      <c r="D390" s="55" t="str">
        <f>VLOOKUP($A390,Raw!$B$2:$DG$512,81,0)</f>
        <v>0</v>
      </c>
      <c r="E390" s="55" t="str">
        <f>VLOOKUP($A390,Raw!$B$2:$DG$512,82,0)</f>
        <v>0</v>
      </c>
      <c r="F390" s="55" t="str">
        <f>VLOOKUP($A390,Raw!$B$2:$DG$512,83,0)</f>
        <v>0</v>
      </c>
      <c r="G390" s="55" t="str">
        <f>VLOOKUP($A390,Raw!$B$2:$DG$512,84,0)</f>
        <v>0</v>
      </c>
      <c r="H390" s="55" t="str">
        <f>VLOOKUP($A390,Raw!$B$2:$DG$512,85,0)</f>
        <v>0</v>
      </c>
      <c r="I390" s="55" t="str">
        <f>VLOOKUP($A390,Raw!$B$2:$DG$512,86,0)</f>
        <v>0</v>
      </c>
      <c r="J390" s="55" t="str">
        <f>VLOOKUP($A390,Raw!$B$2:$DG$512,87,0)</f>
        <v>0</v>
      </c>
      <c r="K390" s="55" t="str">
        <f>VLOOKUP($A390,Raw!$B$2:$DG$512,88,0)</f>
        <v>0</v>
      </c>
      <c r="L390" s="55" t="str">
        <f>VLOOKUP($A390,Raw!$B$2:$DG$512,89,0)</f>
        <v>0</v>
      </c>
      <c r="M390" s="55" t="str">
        <f>VLOOKUP($A390,Raw!$B$2:$DG$512,90,0)</f>
        <v>0</v>
      </c>
    </row>
    <row r="391" spans="1:13" x14ac:dyDescent="0.3">
      <c r="A391" s="13" t="s">
        <v>6464</v>
      </c>
      <c r="B391" s="55" t="str">
        <f>VLOOKUP($A391,Raw!$B$2:$DG$512,79,0)</f>
        <v>0</v>
      </c>
      <c r="C391" s="55" t="str">
        <f>VLOOKUP($A391,Raw!$B$2:$DG$512,80,0)</f>
        <v>0</v>
      </c>
      <c r="D391" s="55" t="str">
        <f>VLOOKUP($A391,Raw!$B$2:$DG$512,81,0)</f>
        <v>0</v>
      </c>
      <c r="E391" s="55" t="str">
        <f>VLOOKUP($A391,Raw!$B$2:$DG$512,82,0)</f>
        <v>0</v>
      </c>
      <c r="F391" s="55" t="str">
        <f>VLOOKUP($A391,Raw!$B$2:$DG$512,83,0)</f>
        <v>0</v>
      </c>
      <c r="G391" s="55" t="str">
        <f>VLOOKUP($A391,Raw!$B$2:$DG$512,84,0)</f>
        <v>0</v>
      </c>
      <c r="H391" s="55" t="str">
        <f>VLOOKUP($A391,Raw!$B$2:$DG$512,85,0)</f>
        <v>0</v>
      </c>
      <c r="I391" s="55" t="str">
        <f>VLOOKUP($A391,Raw!$B$2:$DG$512,86,0)</f>
        <v>0</v>
      </c>
      <c r="J391" s="55" t="str">
        <f>VLOOKUP($A391,Raw!$B$2:$DG$512,87,0)</f>
        <v>0</v>
      </c>
      <c r="K391" s="55" t="str">
        <f>VLOOKUP($A391,Raw!$B$2:$DG$512,88,0)</f>
        <v>0</v>
      </c>
      <c r="L391" s="55" t="str">
        <f>VLOOKUP($A391,Raw!$B$2:$DG$512,89,0)</f>
        <v>0</v>
      </c>
      <c r="M391" s="55" t="str">
        <f>VLOOKUP($A391,Raw!$B$2:$DG$512,90,0)</f>
        <v>0</v>
      </c>
    </row>
    <row r="392" spans="1:13" x14ac:dyDescent="0.3">
      <c r="A392" s="13" t="s">
        <v>6489</v>
      </c>
      <c r="B392" s="55" t="str">
        <f>VLOOKUP($A392,Raw!$B$2:$DG$512,79,0)</f>
        <v>0</v>
      </c>
      <c r="C392" s="55" t="str">
        <f>VLOOKUP($A392,Raw!$B$2:$DG$512,80,0)</f>
        <v>0</v>
      </c>
      <c r="D392" s="55" t="str">
        <f>VLOOKUP($A392,Raw!$B$2:$DG$512,81,0)</f>
        <v>0</v>
      </c>
      <c r="E392" s="55" t="str">
        <f>VLOOKUP($A392,Raw!$B$2:$DG$512,82,0)</f>
        <v>0</v>
      </c>
      <c r="F392" s="55" t="str">
        <f>VLOOKUP($A392,Raw!$B$2:$DG$512,83,0)</f>
        <v>0</v>
      </c>
      <c r="G392" s="55" t="str">
        <f>VLOOKUP($A392,Raw!$B$2:$DG$512,84,0)</f>
        <v>0</v>
      </c>
      <c r="H392" s="55" t="str">
        <f>VLOOKUP($A392,Raw!$B$2:$DG$512,85,0)</f>
        <v>0</v>
      </c>
      <c r="I392" s="55" t="str">
        <f>VLOOKUP($A392,Raw!$B$2:$DG$512,86,0)</f>
        <v>0</v>
      </c>
      <c r="J392" s="55" t="str">
        <f>VLOOKUP($A392,Raw!$B$2:$DG$512,87,0)</f>
        <v>0</v>
      </c>
      <c r="K392" s="55" t="str">
        <f>VLOOKUP($A392,Raw!$B$2:$DG$512,88,0)</f>
        <v>0</v>
      </c>
      <c r="L392" s="55" t="str">
        <f>VLOOKUP($A392,Raw!$B$2:$DG$512,89,0)</f>
        <v>0</v>
      </c>
      <c r="M392" s="55" t="str">
        <f>VLOOKUP($A392,Raw!$B$2:$DG$512,90,0)</f>
        <v>0</v>
      </c>
    </row>
    <row r="393" spans="1:13" x14ac:dyDescent="0.3">
      <c r="A393" s="13" t="s">
        <v>6500</v>
      </c>
      <c r="B393" s="55" t="str">
        <f>VLOOKUP($A393,Raw!$B$2:$DG$512,79,0)</f>
        <v>0</v>
      </c>
      <c r="C393" s="55" t="str">
        <f>VLOOKUP($A393,Raw!$B$2:$DG$512,80,0)</f>
        <v>0</v>
      </c>
      <c r="D393" s="55" t="str">
        <f>VLOOKUP($A393,Raw!$B$2:$DG$512,81,0)</f>
        <v>0</v>
      </c>
      <c r="E393" s="55" t="str">
        <f>VLOOKUP($A393,Raw!$B$2:$DG$512,82,0)</f>
        <v>0</v>
      </c>
      <c r="F393" s="55" t="str">
        <f>VLOOKUP($A393,Raw!$B$2:$DG$512,83,0)</f>
        <v>0</v>
      </c>
      <c r="G393" s="55" t="str">
        <f>VLOOKUP($A393,Raw!$B$2:$DG$512,84,0)</f>
        <v>0</v>
      </c>
      <c r="H393" s="55" t="str">
        <f>VLOOKUP($A393,Raw!$B$2:$DG$512,85,0)</f>
        <v>0</v>
      </c>
      <c r="I393" s="55" t="str">
        <f>VLOOKUP($A393,Raw!$B$2:$DG$512,86,0)</f>
        <v>0</v>
      </c>
      <c r="J393" s="55" t="str">
        <f>VLOOKUP($A393,Raw!$B$2:$DG$512,87,0)</f>
        <v>0</v>
      </c>
      <c r="K393" s="55" t="str">
        <f>VLOOKUP($A393,Raw!$B$2:$DG$512,88,0)</f>
        <v>0</v>
      </c>
      <c r="L393" s="55" t="str">
        <f>VLOOKUP($A393,Raw!$B$2:$DG$512,89,0)</f>
        <v>0</v>
      </c>
      <c r="M393" s="55" t="str">
        <f>VLOOKUP($A393,Raw!$B$2:$DG$512,90,0)</f>
        <v>0</v>
      </c>
    </row>
    <row r="394" spans="1:13" x14ac:dyDescent="0.3">
      <c r="A394" s="13" t="s">
        <v>6519</v>
      </c>
      <c r="B394" s="55" t="str">
        <f>VLOOKUP($A394,Raw!$B$2:$DG$512,79,0)</f>
        <v>0</v>
      </c>
      <c r="C394" s="55" t="str">
        <f>VLOOKUP($A394,Raw!$B$2:$DG$512,80,0)</f>
        <v>0</v>
      </c>
      <c r="D394" s="55" t="str">
        <f>VLOOKUP($A394,Raw!$B$2:$DG$512,81,0)</f>
        <v>0</v>
      </c>
      <c r="E394" s="55" t="str">
        <f>VLOOKUP($A394,Raw!$B$2:$DG$512,82,0)</f>
        <v>0</v>
      </c>
      <c r="F394" s="55" t="str">
        <f>VLOOKUP($A394,Raw!$B$2:$DG$512,83,0)</f>
        <v>0</v>
      </c>
      <c r="G394" s="55" t="str">
        <f>VLOOKUP($A394,Raw!$B$2:$DG$512,84,0)</f>
        <v>0</v>
      </c>
      <c r="H394" s="55" t="str">
        <f>VLOOKUP($A394,Raw!$B$2:$DG$512,85,0)</f>
        <v>0</v>
      </c>
      <c r="I394" s="55" t="str">
        <f>VLOOKUP($A394,Raw!$B$2:$DG$512,86,0)</f>
        <v>0</v>
      </c>
      <c r="J394" s="55" t="str">
        <f>VLOOKUP($A394,Raw!$B$2:$DG$512,87,0)</f>
        <v>0</v>
      </c>
      <c r="K394" s="55" t="str">
        <f>VLOOKUP($A394,Raw!$B$2:$DG$512,88,0)</f>
        <v>0</v>
      </c>
      <c r="L394" s="55" t="str">
        <f>VLOOKUP($A394,Raw!$B$2:$DG$512,89,0)</f>
        <v>0</v>
      </c>
      <c r="M394" s="55" t="str">
        <f>VLOOKUP($A394,Raw!$B$2:$DG$512,90,0)</f>
        <v>0</v>
      </c>
    </row>
    <row r="395" spans="1:13" x14ac:dyDescent="0.3">
      <c r="A395" s="13" t="s">
        <v>6527</v>
      </c>
      <c r="B395" s="55" t="str">
        <f>VLOOKUP($A395,Raw!$B$2:$DG$512,79,0)</f>
        <v>0</v>
      </c>
      <c r="C395" s="55" t="str">
        <f>VLOOKUP($A395,Raw!$B$2:$DG$512,80,0)</f>
        <v>0</v>
      </c>
      <c r="D395" s="55" t="str">
        <f>VLOOKUP($A395,Raw!$B$2:$DG$512,81,0)</f>
        <v>0</v>
      </c>
      <c r="E395" s="55" t="str">
        <f>VLOOKUP($A395,Raw!$B$2:$DG$512,82,0)</f>
        <v>0</v>
      </c>
      <c r="F395" s="55" t="str">
        <f>VLOOKUP($A395,Raw!$B$2:$DG$512,83,0)</f>
        <v>0</v>
      </c>
      <c r="G395" s="55" t="str">
        <f>VLOOKUP($A395,Raw!$B$2:$DG$512,84,0)</f>
        <v>0</v>
      </c>
      <c r="H395" s="55" t="str">
        <f>VLOOKUP($A395,Raw!$B$2:$DG$512,85,0)</f>
        <v>0</v>
      </c>
      <c r="I395" s="55" t="str">
        <f>VLOOKUP($A395,Raw!$B$2:$DG$512,86,0)</f>
        <v>0</v>
      </c>
      <c r="J395" s="55" t="str">
        <f>VLOOKUP($A395,Raw!$B$2:$DG$512,87,0)</f>
        <v>0</v>
      </c>
      <c r="K395" s="55" t="str">
        <f>VLOOKUP($A395,Raw!$B$2:$DG$512,88,0)</f>
        <v>0</v>
      </c>
      <c r="L395" s="55" t="str">
        <f>VLOOKUP($A395,Raw!$B$2:$DG$512,89,0)</f>
        <v>0</v>
      </c>
      <c r="M395" s="55" t="str">
        <f>VLOOKUP($A395,Raw!$B$2:$DG$512,90,0)</f>
        <v>0</v>
      </c>
    </row>
    <row r="396" spans="1:13" x14ac:dyDescent="0.3">
      <c r="A396" s="13" t="s">
        <v>6548</v>
      </c>
      <c r="B396" s="55" t="str">
        <f>VLOOKUP($A396,Raw!$B$2:$DG$512,79,0)</f>
        <v>0</v>
      </c>
      <c r="C396" s="55" t="str">
        <f>VLOOKUP($A396,Raw!$B$2:$DG$512,80,0)</f>
        <v>0</v>
      </c>
      <c r="D396" s="55" t="str">
        <f>VLOOKUP($A396,Raw!$B$2:$DG$512,81,0)</f>
        <v>0</v>
      </c>
      <c r="E396" s="55" t="str">
        <f>VLOOKUP($A396,Raw!$B$2:$DG$512,82,0)</f>
        <v>0</v>
      </c>
      <c r="F396" s="55" t="str">
        <f>VLOOKUP($A396,Raw!$B$2:$DG$512,83,0)</f>
        <v>0</v>
      </c>
      <c r="G396" s="55" t="str">
        <f>VLOOKUP($A396,Raw!$B$2:$DG$512,84,0)</f>
        <v>0</v>
      </c>
      <c r="H396" s="55" t="str">
        <f>VLOOKUP($A396,Raw!$B$2:$DG$512,85,0)</f>
        <v>0</v>
      </c>
      <c r="I396" s="55" t="str">
        <f>VLOOKUP($A396,Raw!$B$2:$DG$512,86,0)</f>
        <v>0</v>
      </c>
      <c r="J396" s="55" t="str">
        <f>VLOOKUP($A396,Raw!$B$2:$DG$512,87,0)</f>
        <v>0</v>
      </c>
      <c r="K396" s="55" t="str">
        <f>VLOOKUP($A396,Raw!$B$2:$DG$512,88,0)</f>
        <v>0</v>
      </c>
      <c r="L396" s="55" t="str">
        <f>VLOOKUP($A396,Raw!$B$2:$DG$512,89,0)</f>
        <v>0</v>
      </c>
      <c r="M396" s="55" t="str">
        <f>VLOOKUP($A396,Raw!$B$2:$DG$512,90,0)</f>
        <v>0</v>
      </c>
    </row>
    <row r="397" spans="1:13" x14ac:dyDescent="0.3">
      <c r="A397" s="13" t="s">
        <v>6565</v>
      </c>
      <c r="B397" s="55" t="str">
        <f>VLOOKUP($A397,Raw!$B$2:$DG$512,79,0)</f>
        <v>0</v>
      </c>
      <c r="C397" s="55" t="str">
        <f>VLOOKUP($A397,Raw!$B$2:$DG$512,80,0)</f>
        <v>0</v>
      </c>
      <c r="D397" s="55" t="str">
        <f>VLOOKUP($A397,Raw!$B$2:$DG$512,81,0)</f>
        <v>0</v>
      </c>
      <c r="E397" s="55" t="str">
        <f>VLOOKUP($A397,Raw!$B$2:$DG$512,82,0)</f>
        <v>0</v>
      </c>
      <c r="F397" s="55" t="str">
        <f>VLOOKUP($A397,Raw!$B$2:$DG$512,83,0)</f>
        <v>0</v>
      </c>
      <c r="G397" s="55" t="str">
        <f>VLOOKUP($A397,Raw!$B$2:$DG$512,84,0)</f>
        <v>0</v>
      </c>
      <c r="H397" s="55" t="str">
        <f>VLOOKUP($A397,Raw!$B$2:$DG$512,85,0)</f>
        <v>0</v>
      </c>
      <c r="I397" s="55" t="str">
        <f>VLOOKUP($A397,Raw!$B$2:$DG$512,86,0)</f>
        <v>0</v>
      </c>
      <c r="J397" s="55" t="str">
        <f>VLOOKUP($A397,Raw!$B$2:$DG$512,87,0)</f>
        <v>0</v>
      </c>
      <c r="K397" s="55" t="str">
        <f>VLOOKUP($A397,Raw!$B$2:$DG$512,88,0)</f>
        <v>0</v>
      </c>
      <c r="L397" s="55" t="str">
        <f>VLOOKUP($A397,Raw!$B$2:$DG$512,89,0)</f>
        <v>0</v>
      </c>
      <c r="M397" s="55" t="str">
        <f>VLOOKUP($A397,Raw!$B$2:$DG$512,90,0)</f>
        <v>0</v>
      </c>
    </row>
    <row r="398" spans="1:13" x14ac:dyDescent="0.3">
      <c r="A398" s="13" t="s">
        <v>6574</v>
      </c>
      <c r="B398" s="55" t="str">
        <f>VLOOKUP($A398,Raw!$B$2:$DG$512,79,0)</f>
        <v>0</v>
      </c>
      <c r="C398" s="55" t="str">
        <f>VLOOKUP($A398,Raw!$B$2:$DG$512,80,0)</f>
        <v>0</v>
      </c>
      <c r="D398" s="55" t="str">
        <f>VLOOKUP($A398,Raw!$B$2:$DG$512,81,0)</f>
        <v>0</v>
      </c>
      <c r="E398" s="55" t="str">
        <f>VLOOKUP($A398,Raw!$B$2:$DG$512,82,0)</f>
        <v>0</v>
      </c>
      <c r="F398" s="55" t="str">
        <f>VLOOKUP($A398,Raw!$B$2:$DG$512,83,0)</f>
        <v>0</v>
      </c>
      <c r="G398" s="55" t="str">
        <f>VLOOKUP($A398,Raw!$B$2:$DG$512,84,0)</f>
        <v>0</v>
      </c>
      <c r="H398" s="55" t="str">
        <f>VLOOKUP($A398,Raw!$B$2:$DG$512,85,0)</f>
        <v>0</v>
      </c>
      <c r="I398" s="55" t="str">
        <f>VLOOKUP($A398,Raw!$B$2:$DG$512,86,0)</f>
        <v>0</v>
      </c>
      <c r="J398" s="55" t="str">
        <f>VLOOKUP($A398,Raw!$B$2:$DG$512,87,0)</f>
        <v>0</v>
      </c>
      <c r="K398" s="55" t="str">
        <f>VLOOKUP($A398,Raw!$B$2:$DG$512,88,0)</f>
        <v>0</v>
      </c>
      <c r="L398" s="55" t="str">
        <f>VLOOKUP($A398,Raw!$B$2:$DG$512,89,0)</f>
        <v>0</v>
      </c>
      <c r="M398" s="55" t="str">
        <f>VLOOKUP($A398,Raw!$B$2:$DG$512,90,0)</f>
        <v>0</v>
      </c>
    </row>
    <row r="399" spans="1:13" x14ac:dyDescent="0.3">
      <c r="A399" s="13" t="s">
        <v>6582</v>
      </c>
      <c r="B399" s="55" t="str">
        <f>VLOOKUP($A399,Raw!$B$2:$DG$512,79,0)</f>
        <v>1.9684</v>
      </c>
      <c r="C399" s="55" t="str">
        <f>VLOOKUP($A399,Raw!$B$2:$DG$512,80,0)</f>
        <v>0</v>
      </c>
      <c r="D399" s="55" t="str">
        <f>VLOOKUP($A399,Raw!$B$2:$DG$512,81,0)</f>
        <v>0</v>
      </c>
      <c r="E399" s="55" t="str">
        <f>VLOOKUP($A399,Raw!$B$2:$DG$512,82,0)</f>
        <v>0</v>
      </c>
      <c r="F399" s="55" t="str">
        <f>VLOOKUP($A399,Raw!$B$2:$DG$512,83,0)</f>
        <v>0</v>
      </c>
      <c r="G399" s="55" t="str">
        <f>VLOOKUP($A399,Raw!$B$2:$DG$512,84,0)</f>
        <v>0</v>
      </c>
      <c r="H399" s="55" t="str">
        <f>VLOOKUP($A399,Raw!$B$2:$DG$512,85,0)</f>
        <v>0</v>
      </c>
      <c r="I399" s="55" t="str">
        <f>VLOOKUP($A399,Raw!$B$2:$DG$512,86,0)</f>
        <v>0</v>
      </c>
      <c r="J399" s="55" t="str">
        <f>VLOOKUP($A399,Raw!$B$2:$DG$512,87,0)</f>
        <v>0</v>
      </c>
      <c r="K399" s="55" t="str">
        <f>VLOOKUP($A399,Raw!$B$2:$DG$512,88,0)</f>
        <v>0</v>
      </c>
      <c r="L399" s="55" t="str">
        <f>VLOOKUP($A399,Raw!$B$2:$DG$512,89,0)</f>
        <v>0.0521</v>
      </c>
      <c r="M399" s="55" t="str">
        <f>VLOOKUP($A399,Raw!$B$2:$DG$512,90,0)</f>
        <v>2.0205</v>
      </c>
    </row>
    <row r="400" spans="1:13" x14ac:dyDescent="0.3">
      <c r="A400" s="13" t="s">
        <v>6603</v>
      </c>
      <c r="B400" s="55" t="str">
        <f>VLOOKUP($A400,Raw!$B$2:$DG$512,79,0)</f>
        <v>0</v>
      </c>
      <c r="C400" s="55" t="str">
        <f>VLOOKUP($A400,Raw!$B$2:$DG$512,80,0)</f>
        <v>0</v>
      </c>
      <c r="D400" s="55" t="str">
        <f>VLOOKUP($A400,Raw!$B$2:$DG$512,81,0)</f>
        <v>0</v>
      </c>
      <c r="E400" s="55" t="str">
        <f>VLOOKUP($A400,Raw!$B$2:$DG$512,82,0)</f>
        <v>0</v>
      </c>
      <c r="F400" s="55" t="str">
        <f>VLOOKUP($A400,Raw!$B$2:$DG$512,83,0)</f>
        <v>0</v>
      </c>
      <c r="G400" s="55" t="str">
        <f>VLOOKUP($A400,Raw!$B$2:$DG$512,84,0)</f>
        <v>0</v>
      </c>
      <c r="H400" s="55" t="str">
        <f>VLOOKUP($A400,Raw!$B$2:$DG$512,85,0)</f>
        <v>0</v>
      </c>
      <c r="I400" s="55" t="str">
        <f>VLOOKUP($A400,Raw!$B$2:$DG$512,86,0)</f>
        <v>0</v>
      </c>
      <c r="J400" s="55" t="str">
        <f>VLOOKUP($A400,Raw!$B$2:$DG$512,87,0)</f>
        <v>0</v>
      </c>
      <c r="K400" s="55" t="str">
        <f>VLOOKUP($A400,Raw!$B$2:$DG$512,88,0)</f>
        <v>0</v>
      </c>
      <c r="L400" s="55" t="str">
        <f>VLOOKUP($A400,Raw!$B$2:$DG$512,89,0)</f>
        <v>0</v>
      </c>
      <c r="M400" s="55" t="str">
        <f>VLOOKUP($A400,Raw!$B$2:$DG$512,90,0)</f>
        <v>0</v>
      </c>
    </row>
    <row r="401" spans="1:13" x14ac:dyDescent="0.3">
      <c r="A401" s="13" t="s">
        <v>6611</v>
      </c>
      <c r="B401" s="55" t="str">
        <f>VLOOKUP($A401,Raw!$B$2:$DG$512,79,0)</f>
        <v>94.90851</v>
      </c>
      <c r="C401" s="55" t="str">
        <f>VLOOKUP($A401,Raw!$B$2:$DG$512,80,0)</f>
        <v>1.89825</v>
      </c>
      <c r="D401" s="55" t="str">
        <f>VLOOKUP($A401,Raw!$B$2:$DG$512,81,0)</f>
        <v>0</v>
      </c>
      <c r="E401" s="55" t="str">
        <f>VLOOKUP($A401,Raw!$B$2:$DG$512,82,0)</f>
        <v>0</v>
      </c>
      <c r="F401" s="55" t="str">
        <f>VLOOKUP($A401,Raw!$B$2:$DG$512,83,0)</f>
        <v>0</v>
      </c>
      <c r="G401" s="55" t="str">
        <f>VLOOKUP($A401,Raw!$B$2:$DG$512,84,0)</f>
        <v>0</v>
      </c>
      <c r="H401" s="55" t="str">
        <f>VLOOKUP($A401,Raw!$B$2:$DG$512,85,0)</f>
        <v>0</v>
      </c>
      <c r="I401" s="55" t="str">
        <f>VLOOKUP($A401,Raw!$B$2:$DG$512,86,0)</f>
        <v>0</v>
      </c>
      <c r="J401" s="55" t="str">
        <f>VLOOKUP($A401,Raw!$B$2:$DG$512,87,0)</f>
        <v>0</v>
      </c>
      <c r="K401" s="55" t="str">
        <f>VLOOKUP($A401,Raw!$B$2:$DG$512,88,0)</f>
        <v>78.60425</v>
      </c>
      <c r="L401" s="55" t="str">
        <f>VLOOKUP($A401,Raw!$B$2:$DG$512,89,0)</f>
        <v>32.71909</v>
      </c>
      <c r="M401" s="55" t="str">
        <f>VLOOKUP($A401,Raw!$B$2:$DG$512,90,0)</f>
        <v>208.1301</v>
      </c>
    </row>
    <row r="402" spans="1:13" x14ac:dyDescent="0.3">
      <c r="A402" s="13" t="s">
        <v>6644</v>
      </c>
      <c r="B402" s="55" t="str">
        <f>VLOOKUP($A402,Raw!$B$2:$DG$512,79,0)</f>
        <v>0</v>
      </c>
      <c r="C402" s="55" t="str">
        <f>VLOOKUP($A402,Raw!$B$2:$DG$512,80,0)</f>
        <v>0</v>
      </c>
      <c r="D402" s="55" t="str">
        <f>VLOOKUP($A402,Raw!$B$2:$DG$512,81,0)</f>
        <v>0</v>
      </c>
      <c r="E402" s="55" t="str">
        <f>VLOOKUP($A402,Raw!$B$2:$DG$512,82,0)</f>
        <v>0</v>
      </c>
      <c r="F402" s="55" t="str">
        <f>VLOOKUP($A402,Raw!$B$2:$DG$512,83,0)</f>
        <v>0</v>
      </c>
      <c r="G402" s="55" t="str">
        <f>VLOOKUP($A402,Raw!$B$2:$DG$512,84,0)</f>
        <v>0</v>
      </c>
      <c r="H402" s="55" t="str">
        <f>VLOOKUP($A402,Raw!$B$2:$DG$512,85,0)</f>
        <v>0</v>
      </c>
      <c r="I402" s="55" t="str">
        <f>VLOOKUP($A402,Raw!$B$2:$DG$512,86,0)</f>
        <v>0</v>
      </c>
      <c r="J402" s="55" t="str">
        <f>VLOOKUP($A402,Raw!$B$2:$DG$512,87,0)</f>
        <v>0</v>
      </c>
      <c r="K402" s="55" t="str">
        <f>VLOOKUP($A402,Raw!$B$2:$DG$512,88,0)</f>
        <v>0</v>
      </c>
      <c r="L402" s="55" t="str">
        <f>VLOOKUP($A402,Raw!$B$2:$DG$512,89,0)</f>
        <v>0</v>
      </c>
      <c r="M402" s="55" t="str">
        <f>VLOOKUP($A402,Raw!$B$2:$DG$512,90,0)</f>
        <v>0</v>
      </c>
    </row>
    <row r="403" spans="1:13" x14ac:dyDescent="0.3">
      <c r="A403" s="13" t="s">
        <v>6652</v>
      </c>
      <c r="B403" s="55" t="str">
        <f>VLOOKUP($A403,Raw!$B$2:$DG$512,79,0)</f>
        <v>0</v>
      </c>
      <c r="C403" s="55" t="str">
        <f>VLOOKUP($A403,Raw!$B$2:$DG$512,80,0)</f>
        <v>0</v>
      </c>
      <c r="D403" s="55" t="str">
        <f>VLOOKUP($A403,Raw!$B$2:$DG$512,81,0)</f>
        <v>0</v>
      </c>
      <c r="E403" s="55" t="str">
        <f>VLOOKUP($A403,Raw!$B$2:$DG$512,82,0)</f>
        <v>0</v>
      </c>
      <c r="F403" s="55" t="str">
        <f>VLOOKUP($A403,Raw!$B$2:$DG$512,83,0)</f>
        <v>0</v>
      </c>
      <c r="G403" s="55" t="str">
        <f>VLOOKUP($A403,Raw!$B$2:$DG$512,84,0)</f>
        <v>0</v>
      </c>
      <c r="H403" s="55" t="str">
        <f>VLOOKUP($A403,Raw!$B$2:$DG$512,85,0)</f>
        <v>0</v>
      </c>
      <c r="I403" s="55" t="str">
        <f>VLOOKUP($A403,Raw!$B$2:$DG$512,86,0)</f>
        <v>0</v>
      </c>
      <c r="J403" s="55" t="str">
        <f>VLOOKUP($A403,Raw!$B$2:$DG$512,87,0)</f>
        <v>0</v>
      </c>
      <c r="K403" s="55" t="str">
        <f>VLOOKUP($A403,Raw!$B$2:$DG$512,88,0)</f>
        <v>0</v>
      </c>
      <c r="L403" s="55" t="str">
        <f>VLOOKUP($A403,Raw!$B$2:$DG$512,89,0)</f>
        <v>0</v>
      </c>
      <c r="M403" s="55" t="str">
        <f>VLOOKUP($A403,Raw!$B$2:$DG$512,90,0)</f>
        <v>0</v>
      </c>
    </row>
    <row r="404" spans="1:13" x14ac:dyDescent="0.3">
      <c r="A404" s="13" t="s">
        <v>6659</v>
      </c>
      <c r="B404" s="55" t="str">
        <f>VLOOKUP($A404,Raw!$B$2:$DG$512,79,0)</f>
        <v>0</v>
      </c>
      <c r="C404" s="55" t="str">
        <f>VLOOKUP($A404,Raw!$B$2:$DG$512,80,0)</f>
        <v>0</v>
      </c>
      <c r="D404" s="55" t="str">
        <f>VLOOKUP($A404,Raw!$B$2:$DG$512,81,0)</f>
        <v>0</v>
      </c>
      <c r="E404" s="55" t="str">
        <f>VLOOKUP($A404,Raw!$B$2:$DG$512,82,0)</f>
        <v>0</v>
      </c>
      <c r="F404" s="55" t="str">
        <f>VLOOKUP($A404,Raw!$B$2:$DG$512,83,0)</f>
        <v>0</v>
      </c>
      <c r="G404" s="55" t="str">
        <f>VLOOKUP($A404,Raw!$B$2:$DG$512,84,0)</f>
        <v>0</v>
      </c>
      <c r="H404" s="55" t="str">
        <f>VLOOKUP($A404,Raw!$B$2:$DG$512,85,0)</f>
        <v>0</v>
      </c>
      <c r="I404" s="55" t="str">
        <f>VLOOKUP($A404,Raw!$B$2:$DG$512,86,0)</f>
        <v>0</v>
      </c>
      <c r="J404" s="55" t="str">
        <f>VLOOKUP($A404,Raw!$B$2:$DG$512,87,0)</f>
        <v>0</v>
      </c>
      <c r="K404" s="55" t="str">
        <f>VLOOKUP($A404,Raw!$B$2:$DG$512,88,0)</f>
        <v>0</v>
      </c>
      <c r="L404" s="55" t="str">
        <f>VLOOKUP($A404,Raw!$B$2:$DG$512,89,0)</f>
        <v>0</v>
      </c>
      <c r="M404" s="55" t="str">
        <f>VLOOKUP($A404,Raw!$B$2:$DG$512,90,0)</f>
        <v>0</v>
      </c>
    </row>
    <row r="405" spans="1:13" x14ac:dyDescent="0.3">
      <c r="A405" s="13" t="s">
        <v>6674</v>
      </c>
      <c r="B405" s="55" t="str">
        <f>VLOOKUP($A405,Raw!$B$2:$DG$512,79,0)</f>
        <v>0</v>
      </c>
      <c r="C405" s="55" t="str">
        <f>VLOOKUP($A405,Raw!$B$2:$DG$512,80,0)</f>
        <v>0</v>
      </c>
      <c r="D405" s="55" t="str">
        <f>VLOOKUP($A405,Raw!$B$2:$DG$512,81,0)</f>
        <v>0</v>
      </c>
      <c r="E405" s="55" t="str">
        <f>VLOOKUP($A405,Raw!$B$2:$DG$512,82,0)</f>
        <v>0</v>
      </c>
      <c r="F405" s="55" t="str">
        <f>VLOOKUP($A405,Raw!$B$2:$DG$512,83,0)</f>
        <v>0</v>
      </c>
      <c r="G405" s="55" t="str">
        <f>VLOOKUP($A405,Raw!$B$2:$DG$512,84,0)</f>
        <v>0</v>
      </c>
      <c r="H405" s="55" t="str">
        <f>VLOOKUP($A405,Raw!$B$2:$DG$512,85,0)</f>
        <v>0</v>
      </c>
      <c r="I405" s="55" t="str">
        <f>VLOOKUP($A405,Raw!$B$2:$DG$512,86,0)</f>
        <v>0</v>
      </c>
      <c r="J405" s="55" t="str">
        <f>VLOOKUP($A405,Raw!$B$2:$DG$512,87,0)</f>
        <v>0</v>
      </c>
      <c r="K405" s="55" t="str">
        <f>VLOOKUP($A405,Raw!$B$2:$DG$512,88,0)</f>
        <v>0</v>
      </c>
      <c r="L405" s="55" t="str">
        <f>VLOOKUP($A405,Raw!$B$2:$DG$512,89,0)</f>
        <v>0</v>
      </c>
      <c r="M405" s="55" t="str">
        <f>VLOOKUP($A405,Raw!$B$2:$DG$512,90,0)</f>
        <v>0</v>
      </c>
    </row>
    <row r="406" spans="1:13" x14ac:dyDescent="0.3">
      <c r="A406" s="13" t="s">
        <v>6689</v>
      </c>
      <c r="B406" s="55" t="str">
        <f>VLOOKUP($A406,Raw!$B$2:$DG$512,79,0)</f>
        <v>0</v>
      </c>
      <c r="C406" s="55" t="str">
        <f>VLOOKUP($A406,Raw!$B$2:$DG$512,80,0)</f>
        <v>0</v>
      </c>
      <c r="D406" s="55" t="str">
        <f>VLOOKUP($A406,Raw!$B$2:$DG$512,81,0)</f>
        <v>0</v>
      </c>
      <c r="E406" s="55" t="str">
        <f>VLOOKUP($A406,Raw!$B$2:$DG$512,82,0)</f>
        <v>0</v>
      </c>
      <c r="F406" s="55" t="str">
        <f>VLOOKUP($A406,Raw!$B$2:$DG$512,83,0)</f>
        <v>0</v>
      </c>
      <c r="G406" s="55" t="str">
        <f>VLOOKUP($A406,Raw!$B$2:$DG$512,84,0)</f>
        <v>0</v>
      </c>
      <c r="H406" s="55" t="str">
        <f>VLOOKUP($A406,Raw!$B$2:$DG$512,85,0)</f>
        <v>0</v>
      </c>
      <c r="I406" s="55" t="str">
        <f>VLOOKUP($A406,Raw!$B$2:$DG$512,86,0)</f>
        <v>0</v>
      </c>
      <c r="J406" s="55" t="str">
        <f>VLOOKUP($A406,Raw!$B$2:$DG$512,87,0)</f>
        <v>0</v>
      </c>
      <c r="K406" s="55" t="str">
        <f>VLOOKUP($A406,Raw!$B$2:$DG$512,88,0)</f>
        <v>0</v>
      </c>
      <c r="L406" s="55" t="str">
        <f>VLOOKUP($A406,Raw!$B$2:$DG$512,89,0)</f>
        <v>0</v>
      </c>
      <c r="M406" s="55" t="str">
        <f>VLOOKUP($A406,Raw!$B$2:$DG$512,90,0)</f>
        <v>0</v>
      </c>
    </row>
    <row r="407" spans="1:13" x14ac:dyDescent="0.3">
      <c r="A407" s="13" t="s">
        <v>6708</v>
      </c>
      <c r="B407" s="55" t="str">
        <f>VLOOKUP($A407,Raw!$B$2:$DG$512,79,0)</f>
        <v>0</v>
      </c>
      <c r="C407" s="55" t="str">
        <f>VLOOKUP($A407,Raw!$B$2:$DG$512,80,0)</f>
        <v>0</v>
      </c>
      <c r="D407" s="55" t="str">
        <f>VLOOKUP($A407,Raw!$B$2:$DG$512,81,0)</f>
        <v>0</v>
      </c>
      <c r="E407" s="55" t="str">
        <f>VLOOKUP($A407,Raw!$B$2:$DG$512,82,0)</f>
        <v>0</v>
      </c>
      <c r="F407" s="55" t="str">
        <f>VLOOKUP($A407,Raw!$B$2:$DG$512,83,0)</f>
        <v>0</v>
      </c>
      <c r="G407" s="55" t="str">
        <f>VLOOKUP($A407,Raw!$B$2:$DG$512,84,0)</f>
        <v>0</v>
      </c>
      <c r="H407" s="55" t="str">
        <f>VLOOKUP($A407,Raw!$B$2:$DG$512,85,0)</f>
        <v>0</v>
      </c>
      <c r="I407" s="55" t="str">
        <f>VLOOKUP($A407,Raw!$B$2:$DG$512,86,0)</f>
        <v>0</v>
      </c>
      <c r="J407" s="55" t="str">
        <f>VLOOKUP($A407,Raw!$B$2:$DG$512,87,0)</f>
        <v>0</v>
      </c>
      <c r="K407" s="55" t="str">
        <f>VLOOKUP($A407,Raw!$B$2:$DG$512,88,0)</f>
        <v>0</v>
      </c>
      <c r="L407" s="55" t="str">
        <f>VLOOKUP($A407,Raw!$B$2:$DG$512,89,0)</f>
        <v>0</v>
      </c>
      <c r="M407" s="55" t="str">
        <f>VLOOKUP($A407,Raw!$B$2:$DG$512,90,0)</f>
        <v>0</v>
      </c>
    </row>
    <row r="408" spans="1:13" x14ac:dyDescent="0.3">
      <c r="A408" s="13" t="s">
        <v>6728</v>
      </c>
      <c r="B408" s="55" t="str">
        <f>VLOOKUP($A408,Raw!$B$2:$DG$512,79,0)</f>
        <v>0</v>
      </c>
      <c r="C408" s="55" t="str">
        <f>VLOOKUP($A408,Raw!$B$2:$DG$512,80,0)</f>
        <v>0</v>
      </c>
      <c r="D408" s="55" t="str">
        <f>VLOOKUP($A408,Raw!$B$2:$DG$512,81,0)</f>
        <v>0</v>
      </c>
      <c r="E408" s="55" t="str">
        <f>VLOOKUP($A408,Raw!$B$2:$DG$512,82,0)</f>
        <v>0</v>
      </c>
      <c r="F408" s="55" t="str">
        <f>VLOOKUP($A408,Raw!$B$2:$DG$512,83,0)</f>
        <v>0</v>
      </c>
      <c r="G408" s="55" t="str">
        <f>VLOOKUP($A408,Raw!$B$2:$DG$512,84,0)</f>
        <v>0</v>
      </c>
      <c r="H408" s="55" t="str">
        <f>VLOOKUP($A408,Raw!$B$2:$DG$512,85,0)</f>
        <v>0</v>
      </c>
      <c r="I408" s="55" t="str">
        <f>VLOOKUP($A408,Raw!$B$2:$DG$512,86,0)</f>
        <v>0</v>
      </c>
      <c r="J408" s="55" t="str">
        <f>VLOOKUP($A408,Raw!$B$2:$DG$512,87,0)</f>
        <v>0</v>
      </c>
      <c r="K408" s="55" t="str">
        <f>VLOOKUP($A408,Raw!$B$2:$DG$512,88,0)</f>
        <v>0</v>
      </c>
      <c r="L408" s="55" t="str">
        <f>VLOOKUP($A408,Raw!$B$2:$DG$512,89,0)</f>
        <v>0</v>
      </c>
      <c r="M408" s="55" t="str">
        <f>VLOOKUP($A408,Raw!$B$2:$DG$512,90,0)</f>
        <v>0</v>
      </c>
    </row>
    <row r="409" spans="1:13" x14ac:dyDescent="0.3">
      <c r="A409" s="13" t="s">
        <v>6745</v>
      </c>
      <c r="B409" s="55" t="str">
        <f>VLOOKUP($A409,Raw!$B$2:$DG$512,79,0)</f>
        <v>0</v>
      </c>
      <c r="C409" s="55" t="str">
        <f>VLOOKUP($A409,Raw!$B$2:$DG$512,80,0)</f>
        <v>0</v>
      </c>
      <c r="D409" s="55" t="str">
        <f>VLOOKUP($A409,Raw!$B$2:$DG$512,81,0)</f>
        <v>0</v>
      </c>
      <c r="E409" s="55" t="str">
        <f>VLOOKUP($A409,Raw!$B$2:$DG$512,82,0)</f>
        <v>0</v>
      </c>
      <c r="F409" s="55" t="str">
        <f>VLOOKUP($A409,Raw!$B$2:$DG$512,83,0)</f>
        <v>0</v>
      </c>
      <c r="G409" s="55" t="str">
        <f>VLOOKUP($A409,Raw!$B$2:$DG$512,84,0)</f>
        <v>0</v>
      </c>
      <c r="H409" s="55" t="str">
        <f>VLOOKUP($A409,Raw!$B$2:$DG$512,85,0)</f>
        <v>0</v>
      </c>
      <c r="I409" s="55" t="str">
        <f>VLOOKUP($A409,Raw!$B$2:$DG$512,86,0)</f>
        <v>0</v>
      </c>
      <c r="J409" s="55" t="str">
        <f>VLOOKUP($A409,Raw!$B$2:$DG$512,87,0)</f>
        <v>0</v>
      </c>
      <c r="K409" s="55" t="str">
        <f>VLOOKUP($A409,Raw!$B$2:$DG$512,88,0)</f>
        <v>0</v>
      </c>
      <c r="L409" s="55" t="str">
        <f>VLOOKUP($A409,Raw!$B$2:$DG$512,89,0)</f>
        <v>0</v>
      </c>
      <c r="M409" s="55" t="str">
        <f>VLOOKUP($A409,Raw!$B$2:$DG$512,90,0)</f>
        <v>0</v>
      </c>
    </row>
    <row r="410" spans="1:13" x14ac:dyDescent="0.3">
      <c r="A410" s="13" t="s">
        <v>6760</v>
      </c>
      <c r="B410" s="55" t="str">
        <f>VLOOKUP($A410,Raw!$B$2:$DG$512,79,0)</f>
        <v>0</v>
      </c>
      <c r="C410" s="55" t="str">
        <f>VLOOKUP($A410,Raw!$B$2:$DG$512,80,0)</f>
        <v>0</v>
      </c>
      <c r="D410" s="55" t="str">
        <f>VLOOKUP($A410,Raw!$B$2:$DG$512,81,0)</f>
        <v>0</v>
      </c>
      <c r="E410" s="55" t="str">
        <f>VLOOKUP($A410,Raw!$B$2:$DG$512,82,0)</f>
        <v>0</v>
      </c>
      <c r="F410" s="55" t="str">
        <f>VLOOKUP($A410,Raw!$B$2:$DG$512,83,0)</f>
        <v>0</v>
      </c>
      <c r="G410" s="55" t="str">
        <f>VLOOKUP($A410,Raw!$B$2:$DG$512,84,0)</f>
        <v>0</v>
      </c>
      <c r="H410" s="55" t="str">
        <f>VLOOKUP($A410,Raw!$B$2:$DG$512,85,0)</f>
        <v>0</v>
      </c>
      <c r="I410" s="55" t="str">
        <f>VLOOKUP($A410,Raw!$B$2:$DG$512,86,0)</f>
        <v>0</v>
      </c>
      <c r="J410" s="55" t="str">
        <f>VLOOKUP($A410,Raw!$B$2:$DG$512,87,0)</f>
        <v>0</v>
      </c>
      <c r="K410" s="55" t="str">
        <f>VLOOKUP($A410,Raw!$B$2:$DG$512,88,0)</f>
        <v>0</v>
      </c>
      <c r="L410" s="55" t="str">
        <f>VLOOKUP($A410,Raw!$B$2:$DG$512,89,0)</f>
        <v>0</v>
      </c>
      <c r="M410" s="55" t="str">
        <f>VLOOKUP($A410,Raw!$B$2:$DG$512,90,0)</f>
        <v>0</v>
      </c>
    </row>
    <row r="411" spans="1:13" x14ac:dyDescent="0.3">
      <c r="A411" s="13" t="s">
        <v>6770</v>
      </c>
      <c r="B411" s="55" t="str">
        <f>VLOOKUP($A411,Raw!$B$2:$DG$512,79,0)</f>
        <v>0</v>
      </c>
      <c r="C411" s="55" t="str">
        <f>VLOOKUP($A411,Raw!$B$2:$DG$512,80,0)</f>
        <v>0</v>
      </c>
      <c r="D411" s="55" t="str">
        <f>VLOOKUP($A411,Raw!$B$2:$DG$512,81,0)</f>
        <v>0</v>
      </c>
      <c r="E411" s="55" t="str">
        <f>VLOOKUP($A411,Raw!$B$2:$DG$512,82,0)</f>
        <v>0</v>
      </c>
      <c r="F411" s="55" t="str">
        <f>VLOOKUP($A411,Raw!$B$2:$DG$512,83,0)</f>
        <v>0</v>
      </c>
      <c r="G411" s="55" t="str">
        <f>VLOOKUP($A411,Raw!$B$2:$DG$512,84,0)</f>
        <v>0</v>
      </c>
      <c r="H411" s="55" t="str">
        <f>VLOOKUP($A411,Raw!$B$2:$DG$512,85,0)</f>
        <v>0</v>
      </c>
      <c r="I411" s="55" t="str">
        <f>VLOOKUP($A411,Raw!$B$2:$DG$512,86,0)</f>
        <v>0</v>
      </c>
      <c r="J411" s="55" t="str">
        <f>VLOOKUP($A411,Raw!$B$2:$DG$512,87,0)</f>
        <v>0</v>
      </c>
      <c r="K411" s="55" t="str">
        <f>VLOOKUP($A411,Raw!$B$2:$DG$512,88,0)</f>
        <v>0</v>
      </c>
      <c r="L411" s="55" t="str">
        <f>VLOOKUP($A411,Raw!$B$2:$DG$512,89,0)</f>
        <v>0</v>
      </c>
      <c r="M411" s="55" t="str">
        <f>VLOOKUP($A411,Raw!$B$2:$DG$512,90,0)</f>
        <v>0</v>
      </c>
    </row>
    <row r="412" spans="1:13" x14ac:dyDescent="0.3">
      <c r="A412" s="13" t="s">
        <v>6783</v>
      </c>
      <c r="B412" s="55" t="str">
        <f>VLOOKUP($A412,Raw!$B$2:$DG$512,79,0)</f>
        <v>0</v>
      </c>
      <c r="C412" s="55" t="str">
        <f>VLOOKUP($A412,Raw!$B$2:$DG$512,80,0)</f>
        <v>0</v>
      </c>
      <c r="D412" s="55" t="str">
        <f>VLOOKUP($A412,Raw!$B$2:$DG$512,81,0)</f>
        <v>0</v>
      </c>
      <c r="E412" s="55" t="str">
        <f>VLOOKUP($A412,Raw!$B$2:$DG$512,82,0)</f>
        <v>0</v>
      </c>
      <c r="F412" s="55" t="str">
        <f>VLOOKUP($A412,Raw!$B$2:$DG$512,83,0)</f>
        <v>0</v>
      </c>
      <c r="G412" s="55" t="str">
        <f>VLOOKUP($A412,Raw!$B$2:$DG$512,84,0)</f>
        <v>0</v>
      </c>
      <c r="H412" s="55" t="str">
        <f>VLOOKUP($A412,Raw!$B$2:$DG$512,85,0)</f>
        <v>0</v>
      </c>
      <c r="I412" s="55" t="str">
        <f>VLOOKUP($A412,Raw!$B$2:$DG$512,86,0)</f>
        <v>0</v>
      </c>
      <c r="J412" s="55" t="str">
        <f>VLOOKUP($A412,Raw!$B$2:$DG$512,87,0)</f>
        <v>0</v>
      </c>
      <c r="K412" s="55" t="str">
        <f>VLOOKUP($A412,Raw!$B$2:$DG$512,88,0)</f>
        <v>0</v>
      </c>
      <c r="L412" s="55" t="str">
        <f>VLOOKUP($A412,Raw!$B$2:$DG$512,89,0)</f>
        <v>0</v>
      </c>
      <c r="M412" s="55" t="str">
        <f>VLOOKUP($A412,Raw!$B$2:$DG$512,90,0)</f>
        <v>0</v>
      </c>
    </row>
    <row r="413" spans="1:13" x14ac:dyDescent="0.3">
      <c r="A413" s="13" t="s">
        <v>6796</v>
      </c>
      <c r="B413" s="55" t="str">
        <f>VLOOKUP($A413,Raw!$B$2:$DG$512,79,0)</f>
        <v>0</v>
      </c>
      <c r="C413" s="55" t="str">
        <f>VLOOKUP($A413,Raw!$B$2:$DG$512,80,0)</f>
        <v>0</v>
      </c>
      <c r="D413" s="55" t="str">
        <f>VLOOKUP($A413,Raw!$B$2:$DG$512,81,0)</f>
        <v>0</v>
      </c>
      <c r="E413" s="55" t="str">
        <f>VLOOKUP($A413,Raw!$B$2:$DG$512,82,0)</f>
        <v>0</v>
      </c>
      <c r="F413" s="55" t="str">
        <f>VLOOKUP($A413,Raw!$B$2:$DG$512,83,0)</f>
        <v>0</v>
      </c>
      <c r="G413" s="55" t="str">
        <f>VLOOKUP($A413,Raw!$B$2:$DG$512,84,0)</f>
        <v>0</v>
      </c>
      <c r="H413" s="55" t="str">
        <f>VLOOKUP($A413,Raw!$B$2:$DG$512,85,0)</f>
        <v>0</v>
      </c>
      <c r="I413" s="55" t="str">
        <f>VLOOKUP($A413,Raw!$B$2:$DG$512,86,0)</f>
        <v>0</v>
      </c>
      <c r="J413" s="55" t="str">
        <f>VLOOKUP($A413,Raw!$B$2:$DG$512,87,0)</f>
        <v>0</v>
      </c>
      <c r="K413" s="55" t="str">
        <f>VLOOKUP($A413,Raw!$B$2:$DG$512,88,0)</f>
        <v>0</v>
      </c>
      <c r="L413" s="55" t="str">
        <f>VLOOKUP($A413,Raw!$B$2:$DG$512,89,0)</f>
        <v>0</v>
      </c>
      <c r="M413" s="55" t="str">
        <f>VLOOKUP($A413,Raw!$B$2:$DG$512,90,0)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20EC-FA73-4622-B046-876E7EBBDA8B}">
  <dimension ref="A1:G413"/>
  <sheetViews>
    <sheetView workbookViewId="0">
      <selection activeCell="C5" sqref="C5"/>
    </sheetView>
  </sheetViews>
  <sheetFormatPr defaultRowHeight="14.4" x14ac:dyDescent="0.3"/>
  <cols>
    <col min="1" max="1" width="51.77734375" customWidth="1"/>
    <col min="2" max="2" width="26.21875" bestFit="1" customWidth="1"/>
    <col min="3" max="3" width="27.77734375" bestFit="1" customWidth="1"/>
    <col min="4" max="4" width="28.88671875" bestFit="1" customWidth="1"/>
    <col min="5" max="5" width="22.44140625" bestFit="1" customWidth="1"/>
    <col min="6" max="6" width="24" bestFit="1" customWidth="1"/>
    <col min="7" max="7" width="25.109375" bestFit="1" customWidth="1"/>
  </cols>
  <sheetData>
    <row r="1" spans="1:7" x14ac:dyDescent="0.3">
      <c r="A1" s="3" t="s">
        <v>0</v>
      </c>
      <c r="B1" s="53" t="s">
        <v>90</v>
      </c>
      <c r="C1" s="53" t="s">
        <v>91</v>
      </c>
      <c r="D1" s="53" t="s">
        <v>92</v>
      </c>
      <c r="E1" s="53" t="s">
        <v>93</v>
      </c>
      <c r="F1" s="53" t="s">
        <v>94</v>
      </c>
      <c r="G1" s="53" t="s">
        <v>95</v>
      </c>
    </row>
    <row r="2" spans="1:7" x14ac:dyDescent="0.3">
      <c r="A2" s="1" t="s">
        <v>110</v>
      </c>
      <c r="B2" s="56" t="str">
        <f>VLOOKUP($A2,Raw!$B$2:$DG$512,MATCH('NDPMS - Inflow of AUM'!B$1,Raw!$B$1:$DG$1,0),0)</f>
        <v>0</v>
      </c>
      <c r="C2" s="56" t="str">
        <f>VLOOKUP($A2,Raw!$B$2:$DG$512,MATCH('NDPMS - Inflow of AUM'!C$1,Raw!$B$1:$DG$1,0),0)</f>
        <v>0</v>
      </c>
      <c r="D2" s="56" t="str">
        <f>VLOOKUP($A2,Raw!$B$2:$DG$512,MATCH('NDPMS - Inflow of AUM'!D$1,Raw!$B$1:$DG$1,0),0)</f>
        <v>0</v>
      </c>
      <c r="E2" s="56" t="str">
        <f>VLOOKUP($A2,Raw!$B$2:$DG$512,MATCH('NDPMS - Inflow of AUM'!E$1,Raw!$B$1:$DG$1,0),0)</f>
        <v>0</v>
      </c>
      <c r="F2" s="56" t="str">
        <f>VLOOKUP($A2,Raw!$B$2:$DG$512,MATCH('NDPMS - Inflow of AUM'!F$1,Raw!$B$1:$DG$1,0),0)</f>
        <v>0</v>
      </c>
      <c r="G2" s="56" t="str">
        <f>VLOOKUP($A2,Raw!$B$2:$DG$512,MATCH('NDPMS - Inflow of AUM'!G$1,Raw!$B$1:$DG$1,0),0)</f>
        <v>0</v>
      </c>
    </row>
    <row r="3" spans="1:7" x14ac:dyDescent="0.3">
      <c r="A3" s="1" t="s">
        <v>131</v>
      </c>
      <c r="B3" s="57" t="str">
        <f>VLOOKUP($A3,Raw!$B$2:$DG$512,MATCH('NDPMS - Inflow of AUM'!B$1,Raw!$B$1:$DG$1,0),0)</f>
        <v>0</v>
      </c>
      <c r="C3" s="56" t="str">
        <f>VLOOKUP($A3,Raw!$B$2:$DG$512,MATCH('NDPMS - Inflow of AUM'!C$1,Raw!$B$1:$DG$1,0),0)</f>
        <v>0</v>
      </c>
      <c r="D3" s="56" t="str">
        <f>VLOOKUP($A3,Raw!$B$2:$DG$512,MATCH('NDPMS - Inflow of AUM'!D$1,Raw!$B$1:$DG$1,0),0)</f>
        <v>0</v>
      </c>
      <c r="E3" s="56" t="str">
        <f>VLOOKUP($A3,Raw!$B$2:$DG$512,MATCH('NDPMS - Inflow of AUM'!E$1,Raw!$B$1:$DG$1,0),0)</f>
        <v>0</v>
      </c>
      <c r="F3" s="56" t="str">
        <f>VLOOKUP($A3,Raw!$B$2:$DG$512,MATCH('NDPMS - Inflow of AUM'!F$1,Raw!$B$1:$DG$1,0),0)</f>
        <v>0</v>
      </c>
      <c r="G3" s="56" t="str">
        <f>VLOOKUP($A3,Raw!$B$2:$DG$512,MATCH('NDPMS - Inflow of AUM'!G$1,Raw!$B$1:$DG$1,0),0)</f>
        <v>0</v>
      </c>
    </row>
    <row r="4" spans="1:7" x14ac:dyDescent="0.3">
      <c r="A4" s="1" t="s">
        <v>150</v>
      </c>
      <c r="B4" s="56" t="str">
        <f>VLOOKUP($A4,Raw!$B$2:$DG$512,MATCH('NDPMS - Inflow of AUM'!B$1,Raw!$B$1:$DG$1,0),0)</f>
        <v>0</v>
      </c>
      <c r="C4" s="56" t="str">
        <f>VLOOKUP($A4,Raw!$B$2:$DG$512,MATCH('NDPMS - Inflow of AUM'!C$1,Raw!$B$1:$DG$1,0),0)</f>
        <v>0</v>
      </c>
      <c r="D4" s="56" t="str">
        <f>VLOOKUP($A4,Raw!$B$2:$DG$512,MATCH('NDPMS - Inflow of AUM'!D$1,Raw!$B$1:$DG$1,0),0)</f>
        <v>0</v>
      </c>
      <c r="E4" s="56" t="str">
        <f>VLOOKUP($A4,Raw!$B$2:$DG$512,MATCH('NDPMS - Inflow of AUM'!E$1,Raw!$B$1:$DG$1,0),0)</f>
        <v>0</v>
      </c>
      <c r="F4" s="56" t="str">
        <f>VLOOKUP($A4,Raw!$B$2:$DG$512,MATCH('NDPMS - Inflow of AUM'!F$1,Raw!$B$1:$DG$1,0),0)</f>
        <v>0</v>
      </c>
      <c r="G4" s="56" t="str">
        <f>VLOOKUP($A4,Raw!$B$2:$DG$512,MATCH('NDPMS - Inflow of AUM'!G$1,Raw!$B$1:$DG$1,0),0)</f>
        <v>0</v>
      </c>
    </row>
    <row r="5" spans="1:7" x14ac:dyDescent="0.3">
      <c r="A5" s="1" t="s">
        <v>166</v>
      </c>
      <c r="B5" s="56" t="str">
        <f>VLOOKUP($A5,Raw!$B$2:$DG$512,MATCH('NDPMS - Inflow of AUM'!B$1,Raw!$B$1:$DG$1,0),0)</f>
        <v>0</v>
      </c>
      <c r="C5" s="56" t="str">
        <f>VLOOKUP($A5,Raw!$B$2:$DG$512,MATCH('NDPMS - Inflow of AUM'!C$1,Raw!$B$1:$DG$1,0),0)</f>
        <v>0</v>
      </c>
      <c r="D5" s="56" t="str">
        <f>VLOOKUP($A5,Raw!$B$2:$DG$512,MATCH('NDPMS - Inflow of AUM'!D$1,Raw!$B$1:$DG$1,0),0)</f>
        <v>0</v>
      </c>
      <c r="E5" s="56" t="str">
        <f>VLOOKUP($A5,Raw!$B$2:$DG$512,MATCH('NDPMS - Inflow of AUM'!E$1,Raw!$B$1:$DG$1,0),0)</f>
        <v>0</v>
      </c>
      <c r="F5" s="56" t="str">
        <f>VLOOKUP($A5,Raw!$B$2:$DG$512,MATCH('NDPMS - Inflow of AUM'!F$1,Raw!$B$1:$DG$1,0),0)</f>
        <v>0</v>
      </c>
      <c r="G5" s="56" t="str">
        <f>VLOOKUP($A5,Raw!$B$2:$DG$512,MATCH('NDPMS - Inflow of AUM'!G$1,Raw!$B$1:$DG$1,0),0)</f>
        <v>0</v>
      </c>
    </row>
    <row r="6" spans="1:7" x14ac:dyDescent="0.3">
      <c r="A6" s="1" t="s">
        <v>193</v>
      </c>
      <c r="B6" s="56" t="str">
        <f>VLOOKUP($A6,Raw!$B$2:$DG$512,MATCH('NDPMS - Inflow of AUM'!B$1,Raw!$B$1:$DG$1,0),0)</f>
        <v>547.01</v>
      </c>
      <c r="C6" s="56" t="str">
        <f>VLOOKUP($A6,Raw!$B$2:$DG$512,MATCH('NDPMS - Inflow of AUM'!C$1,Raw!$B$1:$DG$1,0),0)</f>
        <v>634.56</v>
      </c>
      <c r="D6" s="56" t="str">
        <f>VLOOKUP($A6,Raw!$B$2:$DG$512,MATCH('NDPMS - Inflow of AUM'!D$1,Raw!$B$1:$DG$1,0),0)</f>
        <v>-87.55</v>
      </c>
      <c r="E6" s="56" t="str">
        <f>VLOOKUP($A6,Raw!$B$2:$DG$512,MATCH('NDPMS - Inflow of AUM'!E$1,Raw!$B$1:$DG$1,0),0)</f>
        <v>1753.75</v>
      </c>
      <c r="F6" s="56" t="str">
        <f>VLOOKUP($A6,Raw!$B$2:$DG$512,MATCH('NDPMS - Inflow of AUM'!F$1,Raw!$B$1:$DG$1,0),0)</f>
        <v>2638.5</v>
      </c>
      <c r="G6" s="56" t="str">
        <f>VLOOKUP($A6,Raw!$B$2:$DG$512,MATCH('NDPMS - Inflow of AUM'!G$1,Raw!$B$1:$DG$1,0),0)</f>
        <v>-884.75</v>
      </c>
    </row>
    <row r="7" spans="1:7" x14ac:dyDescent="0.3">
      <c r="A7" s="1" t="s">
        <v>242</v>
      </c>
      <c r="B7" s="56" t="str">
        <f>VLOOKUP($A7,Raw!$B$2:$DG$512,MATCH('NDPMS - Inflow of AUM'!B$1,Raw!$B$1:$DG$1,0),0)</f>
        <v>0</v>
      </c>
      <c r="C7" s="56" t="str">
        <f>VLOOKUP($A7,Raw!$B$2:$DG$512,MATCH('NDPMS - Inflow of AUM'!C$1,Raw!$B$1:$DG$1,0),0)</f>
        <v>0</v>
      </c>
      <c r="D7" s="56" t="str">
        <f>VLOOKUP($A7,Raw!$B$2:$DG$512,MATCH('NDPMS - Inflow of AUM'!D$1,Raw!$B$1:$DG$1,0),0)</f>
        <v>0</v>
      </c>
      <c r="E7" s="56" t="str">
        <f>VLOOKUP($A7,Raw!$B$2:$DG$512,MATCH('NDPMS - Inflow of AUM'!E$1,Raw!$B$1:$DG$1,0),0)</f>
        <v>0</v>
      </c>
      <c r="F7" s="56" t="str">
        <f>VLOOKUP($A7,Raw!$B$2:$DG$512,MATCH('NDPMS - Inflow of AUM'!F$1,Raw!$B$1:$DG$1,0),0)</f>
        <v>0</v>
      </c>
      <c r="G7" s="56" t="str">
        <f>VLOOKUP($A7,Raw!$B$2:$DG$512,MATCH('NDPMS - Inflow of AUM'!G$1,Raw!$B$1:$DG$1,0),0)</f>
        <v>0</v>
      </c>
    </row>
    <row r="8" spans="1:7" x14ac:dyDescent="0.3">
      <c r="A8" s="1" t="s">
        <v>255</v>
      </c>
      <c r="B8" s="56" t="str">
        <f>VLOOKUP($A8,Raw!$B$2:$DG$512,MATCH('NDPMS - Inflow of AUM'!B$1,Raw!$B$1:$DG$1,0),0)</f>
        <v>0</v>
      </c>
      <c r="C8" s="56" t="str">
        <f>VLOOKUP($A8,Raw!$B$2:$DG$512,MATCH('NDPMS - Inflow of AUM'!C$1,Raw!$B$1:$DG$1,0),0)</f>
        <v>0</v>
      </c>
      <c r="D8" s="56" t="str">
        <f>VLOOKUP($A8,Raw!$B$2:$DG$512,MATCH('NDPMS - Inflow of AUM'!D$1,Raw!$B$1:$DG$1,0),0)</f>
        <v>0</v>
      </c>
      <c r="E8" s="56" t="str">
        <f>VLOOKUP($A8,Raw!$B$2:$DG$512,MATCH('NDPMS - Inflow of AUM'!E$1,Raw!$B$1:$DG$1,0),0)</f>
        <v>0</v>
      </c>
      <c r="F8" s="56" t="str">
        <f>VLOOKUP($A8,Raw!$B$2:$DG$512,MATCH('NDPMS - Inflow of AUM'!F$1,Raw!$B$1:$DG$1,0),0)</f>
        <v>0</v>
      </c>
      <c r="G8" s="56" t="str">
        <f>VLOOKUP($A8,Raw!$B$2:$DG$512,MATCH('NDPMS - Inflow of AUM'!G$1,Raw!$B$1:$DG$1,0),0)</f>
        <v>0</v>
      </c>
    </row>
    <row r="9" spans="1:7" x14ac:dyDescent="0.3">
      <c r="A9" s="1" t="s">
        <v>271</v>
      </c>
      <c r="B9" s="56" t="str">
        <f>VLOOKUP($A9,Raw!$B$2:$DG$512,MATCH('NDPMS - Inflow of AUM'!B$1,Raw!$B$1:$DG$1,0),0)</f>
        <v>0</v>
      </c>
      <c r="C9" s="56" t="str">
        <f>VLOOKUP($A9,Raw!$B$2:$DG$512,MATCH('NDPMS - Inflow of AUM'!C$1,Raw!$B$1:$DG$1,0),0)</f>
        <v>0</v>
      </c>
      <c r="D9" s="56" t="str">
        <f>VLOOKUP($A9,Raw!$B$2:$DG$512,MATCH('NDPMS - Inflow of AUM'!D$1,Raw!$B$1:$DG$1,0),0)</f>
        <v>0</v>
      </c>
      <c r="E9" s="56" t="str">
        <f>VLOOKUP($A9,Raw!$B$2:$DG$512,MATCH('NDPMS - Inflow of AUM'!E$1,Raw!$B$1:$DG$1,0),0)</f>
        <v>0</v>
      </c>
      <c r="F9" s="56" t="str">
        <f>VLOOKUP($A9,Raw!$B$2:$DG$512,MATCH('NDPMS - Inflow of AUM'!F$1,Raw!$B$1:$DG$1,0),0)</f>
        <v>0</v>
      </c>
      <c r="G9" s="56" t="str">
        <f>VLOOKUP($A9,Raw!$B$2:$DG$512,MATCH('NDPMS - Inflow of AUM'!G$1,Raw!$B$1:$DG$1,0),0)</f>
        <v>0</v>
      </c>
    </row>
    <row r="10" spans="1:7" x14ac:dyDescent="0.3">
      <c r="A10" s="1" t="s">
        <v>302</v>
      </c>
      <c r="B10" s="56" t="str">
        <f>VLOOKUP($A10,Raw!$B$2:$DG$512,MATCH('NDPMS - Inflow of AUM'!B$1,Raw!$B$1:$DG$1,0),0)</f>
        <v>0</v>
      </c>
      <c r="C10" s="56" t="str">
        <f>VLOOKUP($A10,Raw!$B$2:$DG$512,MATCH('NDPMS - Inflow of AUM'!C$1,Raw!$B$1:$DG$1,0),0)</f>
        <v>0</v>
      </c>
      <c r="D10" s="56" t="str">
        <f>VLOOKUP($A10,Raw!$B$2:$DG$512,MATCH('NDPMS - Inflow of AUM'!D$1,Raw!$B$1:$DG$1,0),0)</f>
        <v>0</v>
      </c>
      <c r="E10" s="56" t="str">
        <f>VLOOKUP($A10,Raw!$B$2:$DG$512,MATCH('NDPMS - Inflow of AUM'!E$1,Raw!$B$1:$DG$1,0),0)</f>
        <v>0</v>
      </c>
      <c r="F10" s="56" t="str">
        <f>VLOOKUP($A10,Raw!$B$2:$DG$512,MATCH('NDPMS - Inflow of AUM'!F$1,Raw!$B$1:$DG$1,0),0)</f>
        <v>0</v>
      </c>
      <c r="G10" s="56" t="str">
        <f>VLOOKUP($A10,Raw!$B$2:$DG$512,MATCH('NDPMS - Inflow of AUM'!G$1,Raw!$B$1:$DG$1,0),0)</f>
        <v>0</v>
      </c>
    </row>
    <row r="11" spans="1:7" x14ac:dyDescent="0.3">
      <c r="A11" s="1" t="s">
        <v>312</v>
      </c>
      <c r="B11" s="56" t="str">
        <f>VLOOKUP($A11,Raw!$B$2:$DG$512,MATCH('NDPMS - Inflow of AUM'!B$1,Raw!$B$1:$DG$1,0),0)</f>
        <v>0</v>
      </c>
      <c r="C11" s="56" t="str">
        <f>VLOOKUP($A11,Raw!$B$2:$DG$512,MATCH('NDPMS - Inflow of AUM'!C$1,Raw!$B$1:$DG$1,0),0)</f>
        <v>0</v>
      </c>
      <c r="D11" s="56" t="str">
        <f>VLOOKUP($A11,Raw!$B$2:$DG$512,MATCH('NDPMS - Inflow of AUM'!D$1,Raw!$B$1:$DG$1,0),0)</f>
        <v>0</v>
      </c>
      <c r="E11" s="56" t="str">
        <f>VLOOKUP($A11,Raw!$B$2:$DG$512,MATCH('NDPMS - Inflow of AUM'!E$1,Raw!$B$1:$DG$1,0),0)</f>
        <v>0</v>
      </c>
      <c r="F11" s="56" t="str">
        <f>VLOOKUP($A11,Raw!$B$2:$DG$512,MATCH('NDPMS - Inflow of AUM'!F$1,Raw!$B$1:$DG$1,0),0)</f>
        <v>0</v>
      </c>
      <c r="G11" s="56" t="str">
        <f>VLOOKUP($A11,Raw!$B$2:$DG$512,MATCH('NDPMS - Inflow of AUM'!G$1,Raw!$B$1:$DG$1,0),0)</f>
        <v>0</v>
      </c>
    </row>
    <row r="12" spans="1:7" x14ac:dyDescent="0.3">
      <c r="A12" s="1" t="s">
        <v>343</v>
      </c>
      <c r="B12" s="56" t="str">
        <f>VLOOKUP($A12,Raw!$B$2:$DG$512,MATCH('NDPMS - Inflow of AUM'!B$1,Raw!$B$1:$DG$1,0),0)</f>
        <v>0</v>
      </c>
      <c r="C12" s="56" t="str">
        <f>VLOOKUP($A12,Raw!$B$2:$DG$512,MATCH('NDPMS - Inflow of AUM'!C$1,Raw!$B$1:$DG$1,0),0)</f>
        <v>0</v>
      </c>
      <c r="D12" s="56" t="str">
        <f>VLOOKUP($A12,Raw!$B$2:$DG$512,MATCH('NDPMS - Inflow of AUM'!D$1,Raw!$B$1:$DG$1,0),0)</f>
        <v>0</v>
      </c>
      <c r="E12" s="56" t="str">
        <f>VLOOKUP($A12,Raw!$B$2:$DG$512,MATCH('NDPMS - Inflow of AUM'!E$1,Raw!$B$1:$DG$1,0),0)</f>
        <v>0</v>
      </c>
      <c r="F12" s="56" t="str">
        <f>VLOOKUP($A12,Raw!$B$2:$DG$512,MATCH('NDPMS - Inflow of AUM'!F$1,Raw!$B$1:$DG$1,0),0)</f>
        <v>0</v>
      </c>
      <c r="G12" s="56" t="str">
        <f>VLOOKUP($A12,Raw!$B$2:$DG$512,MATCH('NDPMS - Inflow of AUM'!G$1,Raw!$B$1:$DG$1,0),0)</f>
        <v>0</v>
      </c>
    </row>
    <row r="13" spans="1:7" x14ac:dyDescent="0.3">
      <c r="A13" s="1" t="s">
        <v>364</v>
      </c>
      <c r="B13" s="56" t="str">
        <f>VLOOKUP($A13,Raw!$B$2:$DG$512,MATCH('NDPMS - Inflow of AUM'!B$1,Raw!$B$1:$DG$1,0),0)</f>
        <v>0</v>
      </c>
      <c r="C13" s="56" t="str">
        <f>VLOOKUP($A13,Raw!$B$2:$DG$512,MATCH('NDPMS - Inflow of AUM'!C$1,Raw!$B$1:$DG$1,0),0)</f>
        <v>0</v>
      </c>
      <c r="D13" s="56" t="str">
        <f>VLOOKUP($A13,Raw!$B$2:$DG$512,MATCH('NDPMS - Inflow of AUM'!D$1,Raw!$B$1:$DG$1,0),0)</f>
        <v>0</v>
      </c>
      <c r="E13" s="56" t="str">
        <f>VLOOKUP($A13,Raw!$B$2:$DG$512,MATCH('NDPMS - Inflow of AUM'!E$1,Raw!$B$1:$DG$1,0),0)</f>
        <v>0</v>
      </c>
      <c r="F13" s="56" t="str">
        <f>VLOOKUP($A13,Raw!$B$2:$DG$512,MATCH('NDPMS - Inflow of AUM'!F$1,Raw!$B$1:$DG$1,0),0)</f>
        <v>0</v>
      </c>
      <c r="G13" s="56" t="str">
        <f>VLOOKUP($A13,Raw!$B$2:$DG$512,MATCH('NDPMS - Inflow of AUM'!G$1,Raw!$B$1:$DG$1,0),0)</f>
        <v>0</v>
      </c>
    </row>
    <row r="14" spans="1:7" x14ac:dyDescent="0.3">
      <c r="A14" s="1" t="s">
        <v>380</v>
      </c>
      <c r="B14" s="56" t="str">
        <f>VLOOKUP($A14,Raw!$B$2:$DG$512,MATCH('NDPMS - Inflow of AUM'!B$1,Raw!$B$1:$DG$1,0),0)</f>
        <v>0</v>
      </c>
      <c r="C14" s="56" t="str">
        <f>VLOOKUP($A14,Raw!$B$2:$DG$512,MATCH('NDPMS - Inflow of AUM'!C$1,Raw!$B$1:$DG$1,0),0)</f>
        <v>0</v>
      </c>
      <c r="D14" s="56" t="str">
        <f>VLOOKUP($A14,Raw!$B$2:$DG$512,MATCH('NDPMS - Inflow of AUM'!D$1,Raw!$B$1:$DG$1,0),0)</f>
        <v>0</v>
      </c>
      <c r="E14" s="56" t="str">
        <f>VLOOKUP($A14,Raw!$B$2:$DG$512,MATCH('NDPMS - Inflow of AUM'!E$1,Raw!$B$1:$DG$1,0),0)</f>
        <v>0</v>
      </c>
      <c r="F14" s="56" t="str">
        <f>VLOOKUP($A14,Raw!$B$2:$DG$512,MATCH('NDPMS - Inflow of AUM'!F$1,Raw!$B$1:$DG$1,0),0)</f>
        <v>0</v>
      </c>
      <c r="G14" s="56" t="str">
        <f>VLOOKUP($A14,Raw!$B$2:$DG$512,MATCH('NDPMS - Inflow of AUM'!G$1,Raw!$B$1:$DG$1,0),0)</f>
        <v>0</v>
      </c>
    </row>
    <row r="15" spans="1:7" x14ac:dyDescent="0.3">
      <c r="A15" s="1" t="s">
        <v>403</v>
      </c>
      <c r="B15" s="56" t="str">
        <f>VLOOKUP($A15,Raw!$B$2:$DG$512,MATCH('NDPMS - Inflow of AUM'!B$1,Raw!$B$1:$DG$1,0),0)</f>
        <v>0</v>
      </c>
      <c r="C15" s="56" t="str">
        <f>VLOOKUP($A15,Raw!$B$2:$DG$512,MATCH('NDPMS - Inflow of AUM'!C$1,Raw!$B$1:$DG$1,0),0)</f>
        <v>0</v>
      </c>
      <c r="D15" s="56" t="str">
        <f>VLOOKUP($A15,Raw!$B$2:$DG$512,MATCH('NDPMS - Inflow of AUM'!D$1,Raw!$B$1:$DG$1,0),0)</f>
        <v>0</v>
      </c>
      <c r="E15" s="56" t="str">
        <f>VLOOKUP($A15,Raw!$B$2:$DG$512,MATCH('NDPMS - Inflow of AUM'!E$1,Raw!$B$1:$DG$1,0),0)</f>
        <v>0</v>
      </c>
      <c r="F15" s="56" t="str">
        <f>VLOOKUP($A15,Raw!$B$2:$DG$512,MATCH('NDPMS - Inflow of AUM'!F$1,Raw!$B$1:$DG$1,0),0)</f>
        <v>0</v>
      </c>
      <c r="G15" s="56" t="str">
        <f>VLOOKUP($A15,Raw!$B$2:$DG$512,MATCH('NDPMS - Inflow of AUM'!G$1,Raw!$B$1:$DG$1,0),0)</f>
        <v>0</v>
      </c>
    </row>
    <row r="16" spans="1:7" x14ac:dyDescent="0.3">
      <c r="A16" s="1" t="s">
        <v>423</v>
      </c>
      <c r="B16" s="56" t="str">
        <f>VLOOKUP($A16,Raw!$B$2:$DG$512,MATCH('NDPMS - Inflow of AUM'!B$1,Raw!$B$1:$DG$1,0),0)</f>
        <v>0</v>
      </c>
      <c r="C16" s="56" t="str">
        <f>VLOOKUP($A16,Raw!$B$2:$DG$512,MATCH('NDPMS - Inflow of AUM'!C$1,Raw!$B$1:$DG$1,0),0)</f>
        <v>0</v>
      </c>
      <c r="D16" s="56" t="str">
        <f>VLOOKUP($A16,Raw!$B$2:$DG$512,MATCH('NDPMS - Inflow of AUM'!D$1,Raw!$B$1:$DG$1,0),0)</f>
        <v>0</v>
      </c>
      <c r="E16" s="56" t="str">
        <f>VLOOKUP($A16,Raw!$B$2:$DG$512,MATCH('NDPMS - Inflow of AUM'!E$1,Raw!$B$1:$DG$1,0),0)</f>
        <v>0</v>
      </c>
      <c r="F16" s="56" t="str">
        <f>VLOOKUP($A16,Raw!$B$2:$DG$512,MATCH('NDPMS - Inflow of AUM'!F$1,Raw!$B$1:$DG$1,0),0)</f>
        <v>0</v>
      </c>
      <c r="G16" s="56" t="str">
        <f>VLOOKUP($A16,Raw!$B$2:$DG$512,MATCH('NDPMS - Inflow of AUM'!G$1,Raw!$B$1:$DG$1,0),0)</f>
        <v>0</v>
      </c>
    </row>
    <row r="17" spans="1:7" x14ac:dyDescent="0.3">
      <c r="A17" s="1" t="s">
        <v>439</v>
      </c>
      <c r="B17" s="56" t="str">
        <f>VLOOKUP($A17,Raw!$B$2:$DG$512,MATCH('NDPMS - Inflow of AUM'!B$1,Raw!$B$1:$DG$1,0),0)</f>
        <v>0</v>
      </c>
      <c r="C17" s="56" t="str">
        <f>VLOOKUP($A17,Raw!$B$2:$DG$512,MATCH('NDPMS - Inflow of AUM'!C$1,Raw!$B$1:$DG$1,0),0)</f>
        <v>0</v>
      </c>
      <c r="D17" s="56" t="str">
        <f>VLOOKUP($A17,Raw!$B$2:$DG$512,MATCH('NDPMS - Inflow of AUM'!D$1,Raw!$B$1:$DG$1,0),0)</f>
        <v>0</v>
      </c>
      <c r="E17" s="56" t="str">
        <f>VLOOKUP($A17,Raw!$B$2:$DG$512,MATCH('NDPMS - Inflow of AUM'!E$1,Raw!$B$1:$DG$1,0),0)</f>
        <v>0</v>
      </c>
      <c r="F17" s="56" t="str">
        <f>VLOOKUP($A17,Raw!$B$2:$DG$512,MATCH('NDPMS - Inflow of AUM'!F$1,Raw!$B$1:$DG$1,0),0)</f>
        <v>0</v>
      </c>
      <c r="G17" s="56" t="str">
        <f>VLOOKUP($A17,Raw!$B$2:$DG$512,MATCH('NDPMS - Inflow of AUM'!G$1,Raw!$B$1:$DG$1,0),0)</f>
        <v>0</v>
      </c>
    </row>
    <row r="18" spans="1:7" x14ac:dyDescent="0.3">
      <c r="A18" s="1" t="s">
        <v>447</v>
      </c>
      <c r="B18" s="56" t="str">
        <f>VLOOKUP($A18,Raw!$B$2:$DG$512,MATCH('NDPMS - Inflow of AUM'!B$1,Raw!$B$1:$DG$1,0),0)</f>
        <v>0</v>
      </c>
      <c r="C18" s="56" t="str">
        <f>VLOOKUP($A18,Raw!$B$2:$DG$512,MATCH('NDPMS - Inflow of AUM'!C$1,Raw!$B$1:$DG$1,0),0)</f>
        <v>0</v>
      </c>
      <c r="D18" s="56" t="str">
        <f>VLOOKUP($A18,Raw!$B$2:$DG$512,MATCH('NDPMS - Inflow of AUM'!D$1,Raw!$B$1:$DG$1,0),0)</f>
        <v>0</v>
      </c>
      <c r="E18" s="56" t="str">
        <f>VLOOKUP($A18,Raw!$B$2:$DG$512,MATCH('NDPMS - Inflow of AUM'!E$1,Raw!$B$1:$DG$1,0),0)</f>
        <v>0</v>
      </c>
      <c r="F18" s="56" t="str">
        <f>VLOOKUP($A18,Raw!$B$2:$DG$512,MATCH('NDPMS - Inflow of AUM'!F$1,Raw!$B$1:$DG$1,0),0)</f>
        <v>0</v>
      </c>
      <c r="G18" s="56" t="str">
        <f>VLOOKUP($A18,Raw!$B$2:$DG$512,MATCH('NDPMS - Inflow of AUM'!G$1,Raw!$B$1:$DG$1,0),0)</f>
        <v>0</v>
      </c>
    </row>
    <row r="19" spans="1:7" x14ac:dyDescent="0.3">
      <c r="A19" s="1" t="s">
        <v>468</v>
      </c>
      <c r="B19" s="56" t="str">
        <f>VLOOKUP($A19,Raw!$B$2:$DG$512,MATCH('NDPMS - Inflow of AUM'!B$1,Raw!$B$1:$DG$1,0),0)</f>
        <v>0</v>
      </c>
      <c r="C19" s="56" t="str">
        <f>VLOOKUP($A19,Raw!$B$2:$DG$512,MATCH('NDPMS - Inflow of AUM'!C$1,Raw!$B$1:$DG$1,0),0)</f>
        <v>0</v>
      </c>
      <c r="D19" s="56" t="str">
        <f>VLOOKUP($A19,Raw!$B$2:$DG$512,MATCH('NDPMS - Inflow of AUM'!D$1,Raw!$B$1:$DG$1,0),0)</f>
        <v>0</v>
      </c>
      <c r="E19" s="56" t="str">
        <f>VLOOKUP($A19,Raw!$B$2:$DG$512,MATCH('NDPMS - Inflow of AUM'!E$1,Raw!$B$1:$DG$1,0),0)</f>
        <v>0</v>
      </c>
      <c r="F19" s="56" t="str">
        <f>VLOOKUP($A19,Raw!$B$2:$DG$512,MATCH('NDPMS - Inflow of AUM'!F$1,Raw!$B$1:$DG$1,0),0)</f>
        <v>0</v>
      </c>
      <c r="G19" s="56" t="str">
        <f>VLOOKUP($A19,Raw!$B$2:$DG$512,MATCH('NDPMS - Inflow of AUM'!G$1,Raw!$B$1:$DG$1,0),0)</f>
        <v>0</v>
      </c>
    </row>
    <row r="20" spans="1:7" x14ac:dyDescent="0.3">
      <c r="A20" s="1" t="s">
        <v>472</v>
      </c>
      <c r="B20" s="56" t="str">
        <f>VLOOKUP($A20,Raw!$B$2:$DG$512,MATCH('NDPMS - Inflow of AUM'!B$1,Raw!$B$1:$DG$1,0),0)</f>
        <v>0</v>
      </c>
      <c r="C20" s="56" t="str">
        <f>VLOOKUP($A20,Raw!$B$2:$DG$512,MATCH('NDPMS - Inflow of AUM'!C$1,Raw!$B$1:$DG$1,0),0)</f>
        <v>0</v>
      </c>
      <c r="D20" s="56" t="str">
        <f>VLOOKUP($A20,Raw!$B$2:$DG$512,MATCH('NDPMS - Inflow of AUM'!D$1,Raw!$B$1:$DG$1,0),0)</f>
        <v>0</v>
      </c>
      <c r="E20" s="56" t="str">
        <f>VLOOKUP($A20,Raw!$B$2:$DG$512,MATCH('NDPMS - Inflow of AUM'!E$1,Raw!$B$1:$DG$1,0),0)</f>
        <v>0</v>
      </c>
      <c r="F20" s="56" t="str">
        <f>VLOOKUP($A20,Raw!$B$2:$DG$512,MATCH('NDPMS - Inflow of AUM'!F$1,Raw!$B$1:$DG$1,0),0)</f>
        <v>0</v>
      </c>
      <c r="G20" s="56" t="str">
        <f>VLOOKUP($A20,Raw!$B$2:$DG$512,MATCH('NDPMS - Inflow of AUM'!G$1,Raw!$B$1:$DG$1,0),0)</f>
        <v>0</v>
      </c>
    </row>
    <row r="21" spans="1:7" x14ac:dyDescent="0.3">
      <c r="A21" s="1" t="s">
        <v>491</v>
      </c>
      <c r="B21" s="56" t="str">
        <f>VLOOKUP($A21,Raw!$B$2:$DG$512,MATCH('NDPMS - Inflow of AUM'!B$1,Raw!$B$1:$DG$1,0),0)</f>
        <v>0</v>
      </c>
      <c r="C21" s="56" t="str">
        <f>VLOOKUP($A21,Raw!$B$2:$DG$512,MATCH('NDPMS - Inflow of AUM'!C$1,Raw!$B$1:$DG$1,0),0)</f>
        <v>0</v>
      </c>
      <c r="D21" s="56" t="str">
        <f>VLOOKUP($A21,Raw!$B$2:$DG$512,MATCH('NDPMS - Inflow of AUM'!D$1,Raw!$B$1:$DG$1,0),0)</f>
        <v>0</v>
      </c>
      <c r="E21" s="56" t="str">
        <f>VLOOKUP($A21,Raw!$B$2:$DG$512,MATCH('NDPMS - Inflow of AUM'!E$1,Raw!$B$1:$DG$1,0),0)</f>
        <v>50</v>
      </c>
      <c r="F21" s="56" t="str">
        <f>VLOOKUP($A21,Raw!$B$2:$DG$512,MATCH('NDPMS - Inflow of AUM'!F$1,Raw!$B$1:$DG$1,0),0)</f>
        <v>0</v>
      </c>
      <c r="G21" s="56" t="str">
        <f>VLOOKUP($A21,Raw!$B$2:$DG$512,MATCH('NDPMS - Inflow of AUM'!G$1,Raw!$B$1:$DG$1,0),0)</f>
        <v>50</v>
      </c>
    </row>
    <row r="22" spans="1:7" x14ac:dyDescent="0.3">
      <c r="A22" s="1" t="s">
        <v>501</v>
      </c>
      <c r="B22" s="56" t="str">
        <f>VLOOKUP($A22,Raw!$B$2:$DG$512,MATCH('NDPMS - Inflow of AUM'!B$1,Raw!$B$1:$DG$1,0),0)</f>
        <v>0</v>
      </c>
      <c r="C22" s="56" t="str">
        <f>VLOOKUP($A22,Raw!$B$2:$DG$512,MATCH('NDPMS - Inflow of AUM'!C$1,Raw!$B$1:$DG$1,0),0)</f>
        <v>0</v>
      </c>
      <c r="D22" s="56" t="str">
        <f>VLOOKUP($A22,Raw!$B$2:$DG$512,MATCH('NDPMS - Inflow of AUM'!D$1,Raw!$B$1:$DG$1,0),0)</f>
        <v>0</v>
      </c>
      <c r="E22" s="56" t="str">
        <f>VLOOKUP($A22,Raw!$B$2:$DG$512,MATCH('NDPMS - Inflow of AUM'!E$1,Raw!$B$1:$DG$1,0),0)</f>
        <v>0.05</v>
      </c>
      <c r="F22" s="56" t="str">
        <f>VLOOKUP($A22,Raw!$B$2:$DG$512,MATCH('NDPMS - Inflow of AUM'!F$1,Raw!$B$1:$DG$1,0),0)</f>
        <v>0</v>
      </c>
      <c r="G22" s="56" t="str">
        <f>VLOOKUP($A22,Raw!$B$2:$DG$512,MATCH('NDPMS - Inflow of AUM'!G$1,Raw!$B$1:$DG$1,0),0)</f>
        <v>0.05</v>
      </c>
    </row>
    <row r="23" spans="1:7" x14ac:dyDescent="0.3">
      <c r="A23" s="1" t="s">
        <v>533</v>
      </c>
      <c r="B23" s="56" t="str">
        <f>VLOOKUP($A23,Raw!$B$2:$DG$512,MATCH('NDPMS - Inflow of AUM'!B$1,Raw!$B$1:$DG$1,0),0)</f>
        <v>0</v>
      </c>
      <c r="C23" s="56" t="str">
        <f>VLOOKUP($A23,Raw!$B$2:$DG$512,MATCH('NDPMS - Inflow of AUM'!C$1,Raw!$B$1:$DG$1,0),0)</f>
        <v>0</v>
      </c>
      <c r="D23" s="56" t="str">
        <f>VLOOKUP($A23,Raw!$B$2:$DG$512,MATCH('NDPMS - Inflow of AUM'!D$1,Raw!$B$1:$DG$1,0),0)</f>
        <v>0</v>
      </c>
      <c r="E23" s="56" t="str">
        <f>VLOOKUP($A23,Raw!$B$2:$DG$512,MATCH('NDPMS - Inflow of AUM'!E$1,Raw!$B$1:$DG$1,0),0)</f>
        <v>0</v>
      </c>
      <c r="F23" s="56" t="str">
        <f>VLOOKUP($A23,Raw!$B$2:$DG$512,MATCH('NDPMS - Inflow of AUM'!F$1,Raw!$B$1:$DG$1,0),0)</f>
        <v>0</v>
      </c>
      <c r="G23" s="56" t="str">
        <f>VLOOKUP($A23,Raw!$B$2:$DG$512,MATCH('NDPMS - Inflow of AUM'!G$1,Raw!$B$1:$DG$1,0),0)</f>
        <v>0</v>
      </c>
    </row>
    <row r="24" spans="1:7" x14ac:dyDescent="0.3">
      <c r="A24" s="1" t="s">
        <v>538</v>
      </c>
      <c r="B24" s="56" t="str">
        <f>VLOOKUP($A24,Raw!$B$2:$DG$512,MATCH('NDPMS - Inflow of AUM'!B$1,Raw!$B$1:$DG$1,0),0)</f>
        <v>0</v>
      </c>
      <c r="C24" s="56" t="str">
        <f>VLOOKUP($A24,Raw!$B$2:$DG$512,MATCH('NDPMS - Inflow of AUM'!C$1,Raw!$B$1:$DG$1,0),0)</f>
        <v>0</v>
      </c>
      <c r="D24" s="56" t="str">
        <f>VLOOKUP($A24,Raw!$B$2:$DG$512,MATCH('NDPMS - Inflow of AUM'!D$1,Raw!$B$1:$DG$1,0),0)</f>
        <v>0</v>
      </c>
      <c r="E24" s="56" t="str">
        <f>VLOOKUP($A24,Raw!$B$2:$DG$512,MATCH('NDPMS - Inflow of AUM'!E$1,Raw!$B$1:$DG$1,0),0)</f>
        <v>0</v>
      </c>
      <c r="F24" s="56" t="str">
        <f>VLOOKUP($A24,Raw!$B$2:$DG$512,MATCH('NDPMS - Inflow of AUM'!F$1,Raw!$B$1:$DG$1,0),0)</f>
        <v>0</v>
      </c>
      <c r="G24" s="56" t="str">
        <f>VLOOKUP($A24,Raw!$B$2:$DG$512,MATCH('NDPMS - Inflow of AUM'!G$1,Raw!$B$1:$DG$1,0),0)</f>
        <v>0</v>
      </c>
    </row>
    <row r="25" spans="1:7" x14ac:dyDescent="0.3">
      <c r="A25" s="1" t="s">
        <v>559</v>
      </c>
      <c r="B25" s="56" t="str">
        <f>VLOOKUP($A25,Raw!$B$2:$DG$512,MATCH('NDPMS - Inflow of AUM'!B$1,Raw!$B$1:$DG$1,0),0)</f>
        <v>0</v>
      </c>
      <c r="C25" s="56" t="str">
        <f>VLOOKUP($A25,Raw!$B$2:$DG$512,MATCH('NDPMS - Inflow of AUM'!C$1,Raw!$B$1:$DG$1,0),0)</f>
        <v>0</v>
      </c>
      <c r="D25" s="56" t="str">
        <f>VLOOKUP($A25,Raw!$B$2:$DG$512,MATCH('NDPMS - Inflow of AUM'!D$1,Raw!$B$1:$DG$1,0),0)</f>
        <v>0</v>
      </c>
      <c r="E25" s="56" t="str">
        <f>VLOOKUP($A25,Raw!$B$2:$DG$512,MATCH('NDPMS - Inflow of AUM'!E$1,Raw!$B$1:$DG$1,0),0)</f>
        <v>0</v>
      </c>
      <c r="F25" s="56" t="str">
        <f>VLOOKUP($A25,Raw!$B$2:$DG$512,MATCH('NDPMS - Inflow of AUM'!F$1,Raw!$B$1:$DG$1,0),0)</f>
        <v>0</v>
      </c>
      <c r="G25" s="56" t="str">
        <f>VLOOKUP($A25,Raw!$B$2:$DG$512,MATCH('NDPMS - Inflow of AUM'!G$1,Raw!$B$1:$DG$1,0),0)</f>
        <v>0</v>
      </c>
    </row>
    <row r="26" spans="1:7" x14ac:dyDescent="0.3">
      <c r="A26" s="1" t="s">
        <v>584</v>
      </c>
      <c r="B26" s="56" t="str">
        <f>VLOOKUP($A26,Raw!$B$2:$DG$512,MATCH('NDPMS - Inflow of AUM'!B$1,Raw!$B$1:$DG$1,0),0)</f>
        <v>0</v>
      </c>
      <c r="C26" s="56" t="str">
        <f>VLOOKUP($A26,Raw!$B$2:$DG$512,MATCH('NDPMS - Inflow of AUM'!C$1,Raw!$B$1:$DG$1,0),0)</f>
        <v>0</v>
      </c>
      <c r="D26" s="56" t="str">
        <f>VLOOKUP($A26,Raw!$B$2:$DG$512,MATCH('NDPMS - Inflow of AUM'!D$1,Raw!$B$1:$DG$1,0),0)</f>
        <v>0</v>
      </c>
      <c r="E26" s="56" t="str">
        <f>VLOOKUP($A26,Raw!$B$2:$DG$512,MATCH('NDPMS - Inflow of AUM'!E$1,Raw!$B$1:$DG$1,0),0)</f>
        <v>0</v>
      </c>
      <c r="F26" s="56" t="str">
        <f>VLOOKUP($A26,Raw!$B$2:$DG$512,MATCH('NDPMS - Inflow of AUM'!F$1,Raw!$B$1:$DG$1,0),0)</f>
        <v>0</v>
      </c>
      <c r="G26" s="56" t="str">
        <f>VLOOKUP($A26,Raw!$B$2:$DG$512,MATCH('NDPMS - Inflow of AUM'!G$1,Raw!$B$1:$DG$1,0),0)</f>
        <v>0</v>
      </c>
    </row>
    <row r="27" spans="1:7" x14ac:dyDescent="0.3">
      <c r="A27" s="1" t="s">
        <v>596</v>
      </c>
      <c r="B27" s="56" t="str">
        <f>VLOOKUP($A27,Raw!$B$2:$DG$512,MATCH('NDPMS - Inflow of AUM'!B$1,Raw!$B$1:$DG$1,0),0)</f>
        <v>0</v>
      </c>
      <c r="C27" s="56" t="str">
        <f>VLOOKUP($A27,Raw!$B$2:$DG$512,MATCH('NDPMS - Inflow of AUM'!C$1,Raw!$B$1:$DG$1,0),0)</f>
        <v>0</v>
      </c>
      <c r="D27" s="56" t="str">
        <f>VLOOKUP($A27,Raw!$B$2:$DG$512,MATCH('NDPMS - Inflow of AUM'!D$1,Raw!$B$1:$DG$1,0),0)</f>
        <v>0</v>
      </c>
      <c r="E27" s="56" t="str">
        <f>VLOOKUP($A27,Raw!$B$2:$DG$512,MATCH('NDPMS - Inflow of AUM'!E$1,Raw!$B$1:$DG$1,0),0)</f>
        <v>0</v>
      </c>
      <c r="F27" s="56" t="str">
        <f>VLOOKUP($A27,Raw!$B$2:$DG$512,MATCH('NDPMS - Inflow of AUM'!F$1,Raw!$B$1:$DG$1,0),0)</f>
        <v>0</v>
      </c>
      <c r="G27" s="56" t="str">
        <f>VLOOKUP($A27,Raw!$B$2:$DG$512,MATCH('NDPMS - Inflow of AUM'!G$1,Raw!$B$1:$DG$1,0),0)</f>
        <v>0</v>
      </c>
    </row>
    <row r="28" spans="1:7" x14ac:dyDescent="0.3">
      <c r="A28" s="1" t="s">
        <v>605</v>
      </c>
      <c r="B28" s="56" t="str">
        <f>VLOOKUP($A28,Raw!$B$2:$DG$512,MATCH('NDPMS - Inflow of AUM'!B$1,Raw!$B$1:$DG$1,0),0)</f>
        <v>0</v>
      </c>
      <c r="C28" s="56" t="str">
        <f>VLOOKUP($A28,Raw!$B$2:$DG$512,MATCH('NDPMS - Inflow of AUM'!C$1,Raw!$B$1:$DG$1,0),0)</f>
        <v>0</v>
      </c>
      <c r="D28" s="56" t="str">
        <f>VLOOKUP($A28,Raw!$B$2:$DG$512,MATCH('NDPMS - Inflow of AUM'!D$1,Raw!$B$1:$DG$1,0),0)</f>
        <v>0</v>
      </c>
      <c r="E28" s="56" t="str">
        <f>VLOOKUP($A28,Raw!$B$2:$DG$512,MATCH('NDPMS - Inflow of AUM'!E$1,Raw!$B$1:$DG$1,0),0)</f>
        <v>0</v>
      </c>
      <c r="F28" s="56" t="str">
        <f>VLOOKUP($A28,Raw!$B$2:$DG$512,MATCH('NDPMS - Inflow of AUM'!F$1,Raw!$B$1:$DG$1,0),0)</f>
        <v>0</v>
      </c>
      <c r="G28" s="56" t="str">
        <f>VLOOKUP($A28,Raw!$B$2:$DG$512,MATCH('NDPMS - Inflow of AUM'!G$1,Raw!$B$1:$DG$1,0),0)</f>
        <v>0</v>
      </c>
    </row>
    <row r="29" spans="1:7" x14ac:dyDescent="0.3">
      <c r="A29" s="1" t="s">
        <v>629</v>
      </c>
      <c r="B29" s="56" t="str">
        <f>VLOOKUP($A29,Raw!$B$2:$DG$512,MATCH('NDPMS - Inflow of AUM'!B$1,Raw!$B$1:$DG$1,0),0)</f>
        <v>0</v>
      </c>
      <c r="C29" s="56" t="str">
        <f>VLOOKUP($A29,Raw!$B$2:$DG$512,MATCH('NDPMS - Inflow of AUM'!C$1,Raw!$B$1:$DG$1,0),0)</f>
        <v>0</v>
      </c>
      <c r="D29" s="56" t="str">
        <f>VLOOKUP($A29,Raw!$B$2:$DG$512,MATCH('NDPMS - Inflow of AUM'!D$1,Raw!$B$1:$DG$1,0),0)</f>
        <v>0</v>
      </c>
      <c r="E29" s="56" t="str">
        <f>VLOOKUP($A29,Raw!$B$2:$DG$512,MATCH('NDPMS - Inflow of AUM'!E$1,Raw!$B$1:$DG$1,0),0)</f>
        <v>0</v>
      </c>
      <c r="F29" s="56" t="str">
        <f>VLOOKUP($A29,Raw!$B$2:$DG$512,MATCH('NDPMS - Inflow of AUM'!F$1,Raw!$B$1:$DG$1,0),0)</f>
        <v>0</v>
      </c>
      <c r="G29" s="56" t="str">
        <f>VLOOKUP($A29,Raw!$B$2:$DG$512,MATCH('NDPMS - Inflow of AUM'!G$1,Raw!$B$1:$DG$1,0),0)</f>
        <v>0</v>
      </c>
    </row>
    <row r="30" spans="1:7" x14ac:dyDescent="0.3">
      <c r="A30" s="1" t="s">
        <v>645</v>
      </c>
      <c r="B30" s="56" t="str">
        <f>VLOOKUP($A30,Raw!$B$2:$DG$512,MATCH('NDPMS - Inflow of AUM'!B$1,Raw!$B$1:$DG$1,0),0)</f>
        <v>0.07</v>
      </c>
      <c r="C30" s="56" t="str">
        <f>VLOOKUP($A30,Raw!$B$2:$DG$512,MATCH('NDPMS - Inflow of AUM'!C$1,Raw!$B$1:$DG$1,0),0)</f>
        <v>4.46</v>
      </c>
      <c r="D30" s="56" t="str">
        <f>VLOOKUP($A30,Raw!$B$2:$DG$512,MATCH('NDPMS - Inflow of AUM'!D$1,Raw!$B$1:$DG$1,0),0)</f>
        <v>-4.39</v>
      </c>
      <c r="E30" s="56" t="str">
        <f>VLOOKUP($A30,Raw!$B$2:$DG$512,MATCH('NDPMS - Inflow of AUM'!E$1,Raw!$B$1:$DG$1,0),0)</f>
        <v>4.37</v>
      </c>
      <c r="F30" s="56" t="str">
        <f>VLOOKUP($A30,Raw!$B$2:$DG$512,MATCH('NDPMS - Inflow of AUM'!F$1,Raw!$B$1:$DG$1,0),0)</f>
        <v>22.99</v>
      </c>
      <c r="G30" s="56" t="str">
        <f>VLOOKUP($A30,Raw!$B$2:$DG$512,MATCH('NDPMS - Inflow of AUM'!G$1,Raw!$B$1:$DG$1,0),0)</f>
        <v>-18.61</v>
      </c>
    </row>
    <row r="31" spans="1:7" x14ac:dyDescent="0.3">
      <c r="A31" s="1" t="s">
        <v>686</v>
      </c>
      <c r="B31" s="56" t="str">
        <f>VLOOKUP($A31,Raw!$B$2:$DG$512,MATCH('NDPMS - Inflow of AUM'!B$1,Raw!$B$1:$DG$1,0),0)</f>
        <v>4.17</v>
      </c>
      <c r="C31" s="56" t="str">
        <f>VLOOKUP($A31,Raw!$B$2:$DG$512,MATCH('NDPMS - Inflow of AUM'!C$1,Raw!$B$1:$DG$1,0),0)</f>
        <v>0.91</v>
      </c>
      <c r="D31" s="56" t="str">
        <f>VLOOKUP($A31,Raw!$B$2:$DG$512,MATCH('NDPMS - Inflow of AUM'!D$1,Raw!$B$1:$DG$1,0),0)</f>
        <v>3.26</v>
      </c>
      <c r="E31" s="56" t="str">
        <f>VLOOKUP($A31,Raw!$B$2:$DG$512,MATCH('NDPMS - Inflow of AUM'!E$1,Raw!$B$1:$DG$1,0),0)</f>
        <v>15.08</v>
      </c>
      <c r="F31" s="56" t="str">
        <f>VLOOKUP($A31,Raw!$B$2:$DG$512,MATCH('NDPMS - Inflow of AUM'!F$1,Raw!$B$1:$DG$1,0),0)</f>
        <v>8.42</v>
      </c>
      <c r="G31" s="56" t="str">
        <f>VLOOKUP($A31,Raw!$B$2:$DG$512,MATCH('NDPMS - Inflow of AUM'!G$1,Raw!$B$1:$DG$1,0),0)</f>
        <v>6.66</v>
      </c>
    </row>
    <row r="32" spans="1:7" x14ac:dyDescent="0.3">
      <c r="A32" s="1" t="s">
        <v>721</v>
      </c>
      <c r="B32" s="56" t="str">
        <f>VLOOKUP($A32,Raw!$B$2:$DG$512,MATCH('NDPMS - Inflow of AUM'!B$1,Raw!$B$1:$DG$1,0),0)</f>
        <v>10</v>
      </c>
      <c r="C32" s="56" t="str">
        <f>VLOOKUP($A32,Raw!$B$2:$DG$512,MATCH('NDPMS - Inflow of AUM'!C$1,Raw!$B$1:$DG$1,0),0)</f>
        <v>0</v>
      </c>
      <c r="D32" s="56" t="str">
        <f>VLOOKUP($A32,Raw!$B$2:$DG$512,MATCH('NDPMS - Inflow of AUM'!D$1,Raw!$B$1:$DG$1,0),0)</f>
        <v>10</v>
      </c>
      <c r="E32" s="56" t="str">
        <f>VLOOKUP($A32,Raw!$B$2:$DG$512,MATCH('NDPMS - Inflow of AUM'!E$1,Raw!$B$1:$DG$1,0),0)</f>
        <v>10</v>
      </c>
      <c r="F32" s="56" t="str">
        <f>VLOOKUP($A32,Raw!$B$2:$DG$512,MATCH('NDPMS - Inflow of AUM'!F$1,Raw!$B$1:$DG$1,0),0)</f>
        <v>5</v>
      </c>
      <c r="G32" s="56" t="str">
        <f>VLOOKUP($A32,Raw!$B$2:$DG$512,MATCH('NDPMS - Inflow of AUM'!G$1,Raw!$B$1:$DG$1,0),0)</f>
        <v>5</v>
      </c>
    </row>
    <row r="33" spans="1:7" x14ac:dyDescent="0.3">
      <c r="A33" s="1" t="s">
        <v>744</v>
      </c>
      <c r="B33" s="56" t="str">
        <f>VLOOKUP($A33,Raw!$B$2:$DG$512,MATCH('NDPMS - Inflow of AUM'!B$1,Raw!$B$1:$DG$1,0),0)</f>
        <v>0</v>
      </c>
      <c r="C33" s="56" t="str">
        <f>VLOOKUP($A33,Raw!$B$2:$DG$512,MATCH('NDPMS - Inflow of AUM'!C$1,Raw!$B$1:$DG$1,0),0)</f>
        <v>0</v>
      </c>
      <c r="D33" s="56" t="str">
        <f>VLOOKUP($A33,Raw!$B$2:$DG$512,MATCH('NDPMS - Inflow of AUM'!D$1,Raw!$B$1:$DG$1,0),0)</f>
        <v>0</v>
      </c>
      <c r="E33" s="56" t="str">
        <f>VLOOKUP($A33,Raw!$B$2:$DG$512,MATCH('NDPMS - Inflow of AUM'!E$1,Raw!$B$1:$DG$1,0),0)</f>
        <v>0</v>
      </c>
      <c r="F33" s="56" t="str">
        <f>VLOOKUP($A33,Raw!$B$2:$DG$512,MATCH('NDPMS - Inflow of AUM'!F$1,Raw!$B$1:$DG$1,0),0)</f>
        <v>0</v>
      </c>
      <c r="G33" s="56" t="str">
        <f>VLOOKUP($A33,Raw!$B$2:$DG$512,MATCH('NDPMS - Inflow of AUM'!G$1,Raw!$B$1:$DG$1,0),0)</f>
        <v>0</v>
      </c>
    </row>
    <row r="34" spans="1:7" x14ac:dyDescent="0.3">
      <c r="A34" s="1" t="s">
        <v>751</v>
      </c>
      <c r="B34" s="56" t="str">
        <f>VLOOKUP($A34,Raw!$B$2:$DG$512,MATCH('NDPMS - Inflow of AUM'!B$1,Raw!$B$1:$DG$1,0),0)</f>
        <v>0</v>
      </c>
      <c r="C34" s="56" t="str">
        <f>VLOOKUP($A34,Raw!$B$2:$DG$512,MATCH('NDPMS - Inflow of AUM'!C$1,Raw!$B$1:$DG$1,0),0)</f>
        <v>0</v>
      </c>
      <c r="D34" s="56" t="str">
        <f>VLOOKUP($A34,Raw!$B$2:$DG$512,MATCH('NDPMS - Inflow of AUM'!D$1,Raw!$B$1:$DG$1,0),0)</f>
        <v>0</v>
      </c>
      <c r="E34" s="56" t="str">
        <f>VLOOKUP($A34,Raw!$B$2:$DG$512,MATCH('NDPMS - Inflow of AUM'!E$1,Raw!$B$1:$DG$1,0),0)</f>
        <v>0</v>
      </c>
      <c r="F34" s="56" t="str">
        <f>VLOOKUP($A34,Raw!$B$2:$DG$512,MATCH('NDPMS - Inflow of AUM'!F$1,Raw!$B$1:$DG$1,0),0)</f>
        <v>0</v>
      </c>
      <c r="G34" s="56" t="str">
        <f>VLOOKUP($A34,Raw!$B$2:$DG$512,MATCH('NDPMS - Inflow of AUM'!G$1,Raw!$B$1:$DG$1,0),0)</f>
        <v>0</v>
      </c>
    </row>
    <row r="35" spans="1:7" x14ac:dyDescent="0.3">
      <c r="A35" s="1" t="s">
        <v>754</v>
      </c>
      <c r="B35" s="56" t="str">
        <f>VLOOKUP($A35,Raw!$B$2:$DG$512,MATCH('NDPMS - Inflow of AUM'!B$1,Raw!$B$1:$DG$1,0),0)</f>
        <v>0</v>
      </c>
      <c r="C35" s="56" t="str">
        <f>VLOOKUP($A35,Raw!$B$2:$DG$512,MATCH('NDPMS - Inflow of AUM'!C$1,Raw!$B$1:$DG$1,0),0)</f>
        <v>0</v>
      </c>
      <c r="D35" s="56" t="str">
        <f>VLOOKUP($A35,Raw!$B$2:$DG$512,MATCH('NDPMS - Inflow of AUM'!D$1,Raw!$B$1:$DG$1,0),0)</f>
        <v>0</v>
      </c>
      <c r="E35" s="56" t="str">
        <f>VLOOKUP($A35,Raw!$B$2:$DG$512,MATCH('NDPMS - Inflow of AUM'!E$1,Raw!$B$1:$DG$1,0),0)</f>
        <v>0</v>
      </c>
      <c r="F35" s="56" t="str">
        <f>VLOOKUP($A35,Raw!$B$2:$DG$512,MATCH('NDPMS - Inflow of AUM'!F$1,Raw!$B$1:$DG$1,0),0)</f>
        <v>0</v>
      </c>
      <c r="G35" s="56" t="str">
        <f>VLOOKUP($A35,Raw!$B$2:$DG$512,MATCH('NDPMS - Inflow of AUM'!G$1,Raw!$B$1:$DG$1,0),0)</f>
        <v>0</v>
      </c>
    </row>
    <row r="36" spans="1:7" x14ac:dyDescent="0.3">
      <c r="A36" s="1" t="s">
        <v>763</v>
      </c>
      <c r="B36" s="56" t="str">
        <f>VLOOKUP($A36,Raw!$B$2:$DG$512,MATCH('NDPMS - Inflow of AUM'!B$1,Raw!$B$1:$DG$1,0),0)</f>
        <v>0</v>
      </c>
      <c r="C36" s="56" t="str">
        <f>VLOOKUP($A36,Raw!$B$2:$DG$512,MATCH('NDPMS - Inflow of AUM'!C$1,Raw!$B$1:$DG$1,0),0)</f>
        <v>0</v>
      </c>
      <c r="D36" s="56" t="str">
        <f>VLOOKUP($A36,Raw!$B$2:$DG$512,MATCH('NDPMS - Inflow of AUM'!D$1,Raw!$B$1:$DG$1,0),0)</f>
        <v>0</v>
      </c>
      <c r="E36" s="56" t="str">
        <f>VLOOKUP($A36,Raw!$B$2:$DG$512,MATCH('NDPMS - Inflow of AUM'!E$1,Raw!$B$1:$DG$1,0),0)</f>
        <v>0</v>
      </c>
      <c r="F36" s="56" t="str">
        <f>VLOOKUP($A36,Raw!$B$2:$DG$512,MATCH('NDPMS - Inflow of AUM'!F$1,Raw!$B$1:$DG$1,0),0)</f>
        <v>0</v>
      </c>
      <c r="G36" s="56" t="str">
        <f>VLOOKUP($A36,Raw!$B$2:$DG$512,MATCH('NDPMS - Inflow of AUM'!G$1,Raw!$B$1:$DG$1,0),0)</f>
        <v>0</v>
      </c>
    </row>
    <row r="37" spans="1:7" x14ac:dyDescent="0.3">
      <c r="A37" s="1" t="s">
        <v>780</v>
      </c>
      <c r="B37" s="56" t="str">
        <f>VLOOKUP($A37,Raw!$B$2:$DG$512,MATCH('NDPMS - Inflow of AUM'!B$1,Raw!$B$1:$DG$1,0),0)</f>
        <v>0</v>
      </c>
      <c r="C37" s="56" t="str">
        <f>VLOOKUP($A37,Raw!$B$2:$DG$512,MATCH('NDPMS - Inflow of AUM'!C$1,Raw!$B$1:$DG$1,0),0)</f>
        <v>0</v>
      </c>
      <c r="D37" s="56" t="str">
        <f>VLOOKUP($A37,Raw!$B$2:$DG$512,MATCH('NDPMS - Inflow of AUM'!D$1,Raw!$B$1:$DG$1,0),0)</f>
        <v>0</v>
      </c>
      <c r="E37" s="56" t="str">
        <f>VLOOKUP($A37,Raw!$B$2:$DG$512,MATCH('NDPMS - Inflow of AUM'!E$1,Raw!$B$1:$DG$1,0),0)</f>
        <v>0</v>
      </c>
      <c r="F37" s="56" t="str">
        <f>VLOOKUP($A37,Raw!$B$2:$DG$512,MATCH('NDPMS - Inflow of AUM'!F$1,Raw!$B$1:$DG$1,0),0)</f>
        <v>0</v>
      </c>
      <c r="G37" s="56" t="str">
        <f>VLOOKUP($A37,Raw!$B$2:$DG$512,MATCH('NDPMS - Inflow of AUM'!G$1,Raw!$B$1:$DG$1,0),0)</f>
        <v>0</v>
      </c>
    </row>
    <row r="38" spans="1:7" x14ac:dyDescent="0.3">
      <c r="A38" s="1" t="s">
        <v>804</v>
      </c>
      <c r="B38" s="56" t="str">
        <f>VLOOKUP($A38,Raw!$B$2:$DG$512,MATCH('NDPMS - Inflow of AUM'!B$1,Raw!$B$1:$DG$1,0),0)</f>
        <v>0</v>
      </c>
      <c r="C38" s="56" t="str">
        <f>VLOOKUP($A38,Raw!$B$2:$DG$512,MATCH('NDPMS - Inflow of AUM'!C$1,Raw!$B$1:$DG$1,0),0)</f>
        <v>0</v>
      </c>
      <c r="D38" s="56" t="str">
        <f>VLOOKUP($A38,Raw!$B$2:$DG$512,MATCH('NDPMS - Inflow of AUM'!D$1,Raw!$B$1:$DG$1,0),0)</f>
        <v>0</v>
      </c>
      <c r="E38" s="56" t="str">
        <f>VLOOKUP($A38,Raw!$B$2:$DG$512,MATCH('NDPMS - Inflow of AUM'!E$1,Raw!$B$1:$DG$1,0),0)</f>
        <v>0</v>
      </c>
      <c r="F38" s="56" t="str">
        <f>VLOOKUP($A38,Raw!$B$2:$DG$512,MATCH('NDPMS - Inflow of AUM'!F$1,Raw!$B$1:$DG$1,0),0)</f>
        <v>0</v>
      </c>
      <c r="G38" s="56" t="str">
        <f>VLOOKUP($A38,Raw!$B$2:$DG$512,MATCH('NDPMS - Inflow of AUM'!G$1,Raw!$B$1:$DG$1,0),0)</f>
        <v>0</v>
      </c>
    </row>
    <row r="39" spans="1:7" x14ac:dyDescent="0.3">
      <c r="A39" s="1" t="s">
        <v>818</v>
      </c>
      <c r="B39" s="56" t="str">
        <f>VLOOKUP($A39,Raw!$B$2:$DG$512,MATCH('NDPMS - Inflow of AUM'!B$1,Raw!$B$1:$DG$1,0),0)</f>
        <v>1.22</v>
      </c>
      <c r="C39" s="56" t="str">
        <f>VLOOKUP($A39,Raw!$B$2:$DG$512,MATCH('NDPMS - Inflow of AUM'!C$1,Raw!$B$1:$DG$1,0),0)</f>
        <v>0.52</v>
      </c>
      <c r="D39" s="56" t="str">
        <f>VLOOKUP($A39,Raw!$B$2:$DG$512,MATCH('NDPMS - Inflow of AUM'!D$1,Raw!$B$1:$DG$1,0),0)</f>
        <v>0.7</v>
      </c>
      <c r="E39" s="56" t="str">
        <f>VLOOKUP($A39,Raw!$B$2:$DG$512,MATCH('NDPMS - Inflow of AUM'!E$1,Raw!$B$1:$DG$1,0),0)</f>
        <v>4.55</v>
      </c>
      <c r="F39" s="56" t="str">
        <f>VLOOKUP($A39,Raw!$B$2:$DG$512,MATCH('NDPMS - Inflow of AUM'!F$1,Raw!$B$1:$DG$1,0),0)</f>
        <v>0.7</v>
      </c>
      <c r="G39" s="56" t="str">
        <f>VLOOKUP($A39,Raw!$B$2:$DG$512,MATCH('NDPMS - Inflow of AUM'!G$1,Raw!$B$1:$DG$1,0),0)</f>
        <v>3.85</v>
      </c>
    </row>
    <row r="40" spans="1:7" x14ac:dyDescent="0.3">
      <c r="A40" s="1" t="s">
        <v>855</v>
      </c>
      <c r="B40" s="56" t="str">
        <f>VLOOKUP($A40,Raw!$B$2:$DG$512,MATCH('NDPMS - Inflow of AUM'!B$1,Raw!$B$1:$DG$1,0),0)</f>
        <v>0</v>
      </c>
      <c r="C40" s="56" t="str">
        <f>VLOOKUP($A40,Raw!$B$2:$DG$512,MATCH('NDPMS - Inflow of AUM'!C$1,Raw!$B$1:$DG$1,0),0)</f>
        <v>0</v>
      </c>
      <c r="D40" s="56" t="str">
        <f>VLOOKUP($A40,Raw!$B$2:$DG$512,MATCH('NDPMS - Inflow of AUM'!D$1,Raw!$B$1:$DG$1,0),0)</f>
        <v>0</v>
      </c>
      <c r="E40" s="56" t="str">
        <f>VLOOKUP($A40,Raw!$B$2:$DG$512,MATCH('NDPMS - Inflow of AUM'!E$1,Raw!$B$1:$DG$1,0),0)</f>
        <v>0</v>
      </c>
      <c r="F40" s="56" t="str">
        <f>VLOOKUP($A40,Raw!$B$2:$DG$512,MATCH('NDPMS - Inflow of AUM'!F$1,Raw!$B$1:$DG$1,0),0)</f>
        <v>0</v>
      </c>
      <c r="G40" s="56" t="str">
        <f>VLOOKUP($A40,Raw!$B$2:$DG$512,MATCH('NDPMS - Inflow of AUM'!G$1,Raw!$B$1:$DG$1,0),0)</f>
        <v>0</v>
      </c>
    </row>
    <row r="41" spans="1:7" x14ac:dyDescent="0.3">
      <c r="A41" s="1" t="s">
        <v>882</v>
      </c>
      <c r="B41" s="56" t="str">
        <f>VLOOKUP($A41,Raw!$B$2:$DG$512,MATCH('NDPMS - Inflow of AUM'!B$1,Raw!$B$1:$DG$1,0),0)</f>
        <v>0</v>
      </c>
      <c r="C41" s="56" t="str">
        <f>VLOOKUP($A41,Raw!$B$2:$DG$512,MATCH('NDPMS - Inflow of AUM'!C$1,Raw!$B$1:$DG$1,0),0)</f>
        <v>0</v>
      </c>
      <c r="D41" s="56" t="str">
        <f>VLOOKUP($A41,Raw!$B$2:$DG$512,MATCH('NDPMS - Inflow of AUM'!D$1,Raw!$B$1:$DG$1,0),0)</f>
        <v>0</v>
      </c>
      <c r="E41" s="56" t="str">
        <f>VLOOKUP($A41,Raw!$B$2:$DG$512,MATCH('NDPMS - Inflow of AUM'!E$1,Raw!$B$1:$DG$1,0),0)</f>
        <v>0</v>
      </c>
      <c r="F41" s="56" t="str">
        <f>VLOOKUP($A41,Raw!$B$2:$DG$512,MATCH('NDPMS - Inflow of AUM'!F$1,Raw!$B$1:$DG$1,0),0)</f>
        <v>0</v>
      </c>
      <c r="G41" s="56" t="str">
        <f>VLOOKUP($A41,Raw!$B$2:$DG$512,MATCH('NDPMS - Inflow of AUM'!G$1,Raw!$B$1:$DG$1,0),0)</f>
        <v>0</v>
      </c>
    </row>
    <row r="42" spans="1:7" x14ac:dyDescent="0.3">
      <c r="A42" s="1" t="s">
        <v>893</v>
      </c>
      <c r="B42" s="56" t="str">
        <f>VLOOKUP($A42,Raw!$B$2:$DG$512,MATCH('NDPMS - Inflow of AUM'!B$1,Raw!$B$1:$DG$1,0),0)</f>
        <v>197.87</v>
      </c>
      <c r="C42" s="56" t="str">
        <f>VLOOKUP($A42,Raw!$B$2:$DG$512,MATCH('NDPMS - Inflow of AUM'!C$1,Raw!$B$1:$DG$1,0),0)</f>
        <v>210.77</v>
      </c>
      <c r="D42" s="56" t="str">
        <f>VLOOKUP($A42,Raw!$B$2:$DG$512,MATCH('NDPMS - Inflow of AUM'!D$1,Raw!$B$1:$DG$1,0),0)</f>
        <v>-12.9</v>
      </c>
      <c r="E42" s="56" t="str">
        <f>VLOOKUP($A42,Raw!$B$2:$DG$512,MATCH('NDPMS - Inflow of AUM'!E$1,Raw!$B$1:$DG$1,0),0)</f>
        <v>759.98</v>
      </c>
      <c r="F42" s="56" t="str">
        <f>VLOOKUP($A42,Raw!$B$2:$DG$512,MATCH('NDPMS - Inflow of AUM'!F$1,Raw!$B$1:$DG$1,0),0)</f>
        <v>1025.57</v>
      </c>
      <c r="G42" s="56" t="str">
        <f>VLOOKUP($A42,Raw!$B$2:$DG$512,MATCH('NDPMS - Inflow of AUM'!G$1,Raw!$B$1:$DG$1,0),0)</f>
        <v>-265.59</v>
      </c>
    </row>
    <row r="43" spans="1:7" x14ac:dyDescent="0.3">
      <c r="A43" s="1" t="s">
        <v>940</v>
      </c>
      <c r="B43" s="56" t="str">
        <f>VLOOKUP($A43,Raw!$B$2:$DG$512,MATCH('NDPMS - Inflow of AUM'!B$1,Raw!$B$1:$DG$1,0),0)</f>
        <v>0</v>
      </c>
      <c r="C43" s="56" t="str">
        <f>VLOOKUP($A43,Raw!$B$2:$DG$512,MATCH('NDPMS - Inflow of AUM'!C$1,Raw!$B$1:$DG$1,0),0)</f>
        <v>0</v>
      </c>
      <c r="D43" s="56" t="str">
        <f>VLOOKUP($A43,Raw!$B$2:$DG$512,MATCH('NDPMS - Inflow of AUM'!D$1,Raw!$B$1:$DG$1,0),0)</f>
        <v>0</v>
      </c>
      <c r="E43" s="56" t="str">
        <f>VLOOKUP($A43,Raw!$B$2:$DG$512,MATCH('NDPMS - Inflow of AUM'!E$1,Raw!$B$1:$DG$1,0),0)</f>
        <v>0</v>
      </c>
      <c r="F43" s="56" t="str">
        <f>VLOOKUP($A43,Raw!$B$2:$DG$512,MATCH('NDPMS - Inflow of AUM'!F$1,Raw!$B$1:$DG$1,0),0)</f>
        <v>0</v>
      </c>
      <c r="G43" s="56" t="str">
        <f>VLOOKUP($A43,Raw!$B$2:$DG$512,MATCH('NDPMS - Inflow of AUM'!G$1,Raw!$B$1:$DG$1,0),0)</f>
        <v>0</v>
      </c>
    </row>
    <row r="44" spans="1:7" x14ac:dyDescent="0.3">
      <c r="A44" s="1" t="s">
        <v>953</v>
      </c>
      <c r="B44" s="56" t="str">
        <f>VLOOKUP($A44,Raw!$B$2:$DG$512,MATCH('NDPMS - Inflow of AUM'!B$1,Raw!$B$1:$DG$1,0),0)</f>
        <v>0</v>
      </c>
      <c r="C44" s="56" t="str">
        <f>VLOOKUP($A44,Raw!$B$2:$DG$512,MATCH('NDPMS - Inflow of AUM'!C$1,Raw!$B$1:$DG$1,0),0)</f>
        <v>0</v>
      </c>
      <c r="D44" s="56" t="str">
        <f>VLOOKUP($A44,Raw!$B$2:$DG$512,MATCH('NDPMS - Inflow of AUM'!D$1,Raw!$B$1:$DG$1,0),0)</f>
        <v>0</v>
      </c>
      <c r="E44" s="56" t="str">
        <f>VLOOKUP($A44,Raw!$B$2:$DG$512,MATCH('NDPMS - Inflow of AUM'!E$1,Raw!$B$1:$DG$1,0),0)</f>
        <v>0</v>
      </c>
      <c r="F44" s="56" t="str">
        <f>VLOOKUP($A44,Raw!$B$2:$DG$512,MATCH('NDPMS - Inflow of AUM'!F$1,Raw!$B$1:$DG$1,0),0)</f>
        <v>0.01</v>
      </c>
      <c r="G44" s="56" t="str">
        <f>VLOOKUP($A44,Raw!$B$2:$DG$512,MATCH('NDPMS - Inflow of AUM'!G$1,Raw!$B$1:$DG$1,0),0)</f>
        <v>-0.01</v>
      </c>
    </row>
    <row r="45" spans="1:7" x14ac:dyDescent="0.3">
      <c r="A45" s="1" t="s">
        <v>967</v>
      </c>
      <c r="B45" s="56" t="str">
        <f>VLOOKUP($A45,Raw!$B$2:$DG$512,MATCH('NDPMS - Inflow of AUM'!B$1,Raw!$B$1:$DG$1,0),0)</f>
        <v>0</v>
      </c>
      <c r="C45" s="56" t="str">
        <f>VLOOKUP($A45,Raw!$B$2:$DG$512,MATCH('NDPMS - Inflow of AUM'!C$1,Raw!$B$1:$DG$1,0),0)</f>
        <v>0</v>
      </c>
      <c r="D45" s="56" t="str">
        <f>VLOOKUP($A45,Raw!$B$2:$DG$512,MATCH('NDPMS - Inflow of AUM'!D$1,Raw!$B$1:$DG$1,0),0)</f>
        <v>0</v>
      </c>
      <c r="E45" s="56" t="str">
        <f>VLOOKUP($A45,Raw!$B$2:$DG$512,MATCH('NDPMS - Inflow of AUM'!E$1,Raw!$B$1:$DG$1,0),0)</f>
        <v>0</v>
      </c>
      <c r="F45" s="56" t="str">
        <f>VLOOKUP($A45,Raw!$B$2:$DG$512,MATCH('NDPMS - Inflow of AUM'!F$1,Raw!$B$1:$DG$1,0),0)</f>
        <v>0</v>
      </c>
      <c r="G45" s="56" t="str">
        <f>VLOOKUP($A45,Raw!$B$2:$DG$512,MATCH('NDPMS - Inflow of AUM'!G$1,Raw!$B$1:$DG$1,0),0)</f>
        <v>0</v>
      </c>
    </row>
    <row r="46" spans="1:7" x14ac:dyDescent="0.3">
      <c r="A46" s="1" t="s">
        <v>976</v>
      </c>
      <c r="B46" s="56" t="str">
        <f>VLOOKUP($A46,Raw!$B$2:$DG$512,MATCH('NDPMS - Inflow of AUM'!B$1,Raw!$B$1:$DG$1,0),0)</f>
        <v>0</v>
      </c>
      <c r="C46" s="56" t="str">
        <f>VLOOKUP($A46,Raw!$B$2:$DG$512,MATCH('NDPMS - Inflow of AUM'!C$1,Raw!$B$1:$DG$1,0),0)</f>
        <v>0</v>
      </c>
      <c r="D46" s="56" t="str">
        <f>VLOOKUP($A46,Raw!$B$2:$DG$512,MATCH('NDPMS - Inflow of AUM'!D$1,Raw!$B$1:$DG$1,0),0)</f>
        <v>0</v>
      </c>
      <c r="E46" s="56" t="str">
        <f>VLOOKUP($A46,Raw!$B$2:$DG$512,MATCH('NDPMS - Inflow of AUM'!E$1,Raw!$B$1:$DG$1,0),0)</f>
        <v>0</v>
      </c>
      <c r="F46" s="56" t="str">
        <f>VLOOKUP($A46,Raw!$B$2:$DG$512,MATCH('NDPMS - Inflow of AUM'!F$1,Raw!$B$1:$DG$1,0),0)</f>
        <v>0</v>
      </c>
      <c r="G46" s="56" t="str">
        <f>VLOOKUP($A46,Raw!$B$2:$DG$512,MATCH('NDPMS - Inflow of AUM'!G$1,Raw!$B$1:$DG$1,0),0)</f>
        <v>0</v>
      </c>
    </row>
    <row r="47" spans="1:7" x14ac:dyDescent="0.3">
      <c r="A47" s="1" t="s">
        <v>997</v>
      </c>
      <c r="B47" s="56" t="str">
        <f>VLOOKUP($A47,Raw!$B$2:$DG$512,MATCH('NDPMS - Inflow of AUM'!B$1,Raw!$B$1:$DG$1,0),0)</f>
        <v>0</v>
      </c>
      <c r="C47" s="56" t="str">
        <f>VLOOKUP($A47,Raw!$B$2:$DG$512,MATCH('NDPMS - Inflow of AUM'!C$1,Raw!$B$1:$DG$1,0),0)</f>
        <v>0</v>
      </c>
      <c r="D47" s="56" t="str">
        <f>VLOOKUP($A47,Raw!$B$2:$DG$512,MATCH('NDPMS - Inflow of AUM'!D$1,Raw!$B$1:$DG$1,0),0)</f>
        <v>0</v>
      </c>
      <c r="E47" s="56" t="str">
        <f>VLOOKUP($A47,Raw!$B$2:$DG$512,MATCH('NDPMS - Inflow of AUM'!E$1,Raw!$B$1:$DG$1,0),0)</f>
        <v>0</v>
      </c>
      <c r="F47" s="56" t="str">
        <f>VLOOKUP($A47,Raw!$B$2:$DG$512,MATCH('NDPMS - Inflow of AUM'!F$1,Raw!$B$1:$DG$1,0),0)</f>
        <v>0</v>
      </c>
      <c r="G47" s="56" t="str">
        <f>VLOOKUP($A47,Raw!$B$2:$DG$512,MATCH('NDPMS - Inflow of AUM'!G$1,Raw!$B$1:$DG$1,0),0)</f>
        <v>0</v>
      </c>
    </row>
    <row r="48" spans="1:7" x14ac:dyDescent="0.3">
      <c r="A48" s="1" t="s">
        <v>1016</v>
      </c>
      <c r="B48" s="56" t="str">
        <f>VLOOKUP($A48,Raw!$B$2:$DG$512,MATCH('NDPMS - Inflow of AUM'!B$1,Raw!$B$1:$DG$1,0),0)</f>
        <v>0</v>
      </c>
      <c r="C48" s="56" t="str">
        <f>VLOOKUP($A48,Raw!$B$2:$DG$512,MATCH('NDPMS - Inflow of AUM'!C$1,Raw!$B$1:$DG$1,0),0)</f>
        <v>0</v>
      </c>
      <c r="D48" s="56" t="str">
        <f>VLOOKUP($A48,Raw!$B$2:$DG$512,MATCH('NDPMS - Inflow of AUM'!D$1,Raw!$B$1:$DG$1,0),0)</f>
        <v>0</v>
      </c>
      <c r="E48" s="56" t="str">
        <f>VLOOKUP($A48,Raw!$B$2:$DG$512,MATCH('NDPMS - Inflow of AUM'!E$1,Raw!$B$1:$DG$1,0),0)</f>
        <v>0</v>
      </c>
      <c r="F48" s="56" t="str">
        <f>VLOOKUP($A48,Raw!$B$2:$DG$512,MATCH('NDPMS - Inflow of AUM'!F$1,Raw!$B$1:$DG$1,0),0)</f>
        <v>0</v>
      </c>
      <c r="G48" s="56" t="str">
        <f>VLOOKUP($A48,Raw!$B$2:$DG$512,MATCH('NDPMS - Inflow of AUM'!G$1,Raw!$B$1:$DG$1,0),0)</f>
        <v>0</v>
      </c>
    </row>
    <row r="49" spans="1:7" x14ac:dyDescent="0.3">
      <c r="A49" s="1" t="s">
        <v>1034</v>
      </c>
      <c r="B49" s="56" t="str">
        <f>VLOOKUP($A49,Raw!$B$2:$DG$512,MATCH('NDPMS - Inflow of AUM'!B$1,Raw!$B$1:$DG$1,0),0)</f>
        <v>1.52</v>
      </c>
      <c r="C49" s="56" t="str">
        <f>VLOOKUP($A49,Raw!$B$2:$DG$512,MATCH('NDPMS - Inflow of AUM'!C$1,Raw!$B$1:$DG$1,0),0)</f>
        <v>3.91</v>
      </c>
      <c r="D49" s="56" t="str">
        <f>VLOOKUP($A49,Raw!$B$2:$DG$512,MATCH('NDPMS - Inflow of AUM'!D$1,Raw!$B$1:$DG$1,0),0)</f>
        <v>-2.39</v>
      </c>
      <c r="E49" s="56" t="str">
        <f>VLOOKUP($A49,Raw!$B$2:$DG$512,MATCH('NDPMS - Inflow of AUM'!E$1,Raw!$B$1:$DG$1,0),0)</f>
        <v>1.62</v>
      </c>
      <c r="F49" s="56" t="str">
        <f>VLOOKUP($A49,Raw!$B$2:$DG$512,MATCH('NDPMS - Inflow of AUM'!F$1,Raw!$B$1:$DG$1,0),0)</f>
        <v>15.09</v>
      </c>
      <c r="G49" s="56" t="str">
        <f>VLOOKUP($A49,Raw!$B$2:$DG$512,MATCH('NDPMS - Inflow of AUM'!G$1,Raw!$B$1:$DG$1,0),0)</f>
        <v>-13.47</v>
      </c>
    </row>
    <row r="50" spans="1:7" x14ac:dyDescent="0.3">
      <c r="A50" s="1" t="s">
        <v>1075</v>
      </c>
      <c r="B50" s="56" t="str">
        <f>VLOOKUP($A50,Raw!$B$2:$DG$512,MATCH('NDPMS - Inflow of AUM'!B$1,Raw!$B$1:$DG$1,0),0)</f>
        <v>0</v>
      </c>
      <c r="C50" s="56" t="str">
        <f>VLOOKUP($A50,Raw!$B$2:$DG$512,MATCH('NDPMS - Inflow of AUM'!C$1,Raw!$B$1:$DG$1,0),0)</f>
        <v>0</v>
      </c>
      <c r="D50" s="56" t="str">
        <f>VLOOKUP($A50,Raw!$B$2:$DG$512,MATCH('NDPMS - Inflow of AUM'!D$1,Raw!$B$1:$DG$1,0),0)</f>
        <v>0</v>
      </c>
      <c r="E50" s="56" t="str">
        <f>VLOOKUP($A50,Raw!$B$2:$DG$512,MATCH('NDPMS - Inflow of AUM'!E$1,Raw!$B$1:$DG$1,0),0)</f>
        <v>0</v>
      </c>
      <c r="F50" s="56" t="str">
        <f>VLOOKUP($A50,Raw!$B$2:$DG$512,MATCH('NDPMS - Inflow of AUM'!F$1,Raw!$B$1:$DG$1,0),0)</f>
        <v>0</v>
      </c>
      <c r="G50" s="56" t="str">
        <f>VLOOKUP($A50,Raw!$B$2:$DG$512,MATCH('NDPMS - Inflow of AUM'!G$1,Raw!$B$1:$DG$1,0),0)</f>
        <v>0</v>
      </c>
    </row>
    <row r="51" spans="1:7" x14ac:dyDescent="0.3">
      <c r="A51" s="1" t="s">
        <v>1095</v>
      </c>
      <c r="B51" s="56" t="str">
        <f>VLOOKUP($A51,Raw!$B$2:$DG$512,MATCH('NDPMS - Inflow of AUM'!B$1,Raw!$B$1:$DG$1,0),0)</f>
        <v>0</v>
      </c>
      <c r="C51" s="56" t="str">
        <f>VLOOKUP($A51,Raw!$B$2:$DG$512,MATCH('NDPMS - Inflow of AUM'!C$1,Raw!$B$1:$DG$1,0),0)</f>
        <v>0</v>
      </c>
      <c r="D51" s="56" t="str">
        <f>VLOOKUP($A51,Raw!$B$2:$DG$512,MATCH('NDPMS - Inflow of AUM'!D$1,Raw!$B$1:$DG$1,0),0)</f>
        <v>0</v>
      </c>
      <c r="E51" s="56" t="str">
        <f>VLOOKUP($A51,Raw!$B$2:$DG$512,MATCH('NDPMS - Inflow of AUM'!E$1,Raw!$B$1:$DG$1,0),0)</f>
        <v>0</v>
      </c>
      <c r="F51" s="56" t="str">
        <f>VLOOKUP($A51,Raw!$B$2:$DG$512,MATCH('NDPMS - Inflow of AUM'!F$1,Raw!$B$1:$DG$1,0),0)</f>
        <v>0</v>
      </c>
      <c r="G51" s="56" t="str">
        <f>VLOOKUP($A51,Raw!$B$2:$DG$512,MATCH('NDPMS - Inflow of AUM'!G$1,Raw!$B$1:$DG$1,0),0)</f>
        <v>0</v>
      </c>
    </row>
    <row r="52" spans="1:7" x14ac:dyDescent="0.3">
      <c r="A52" s="1" t="s">
        <v>1109</v>
      </c>
      <c r="B52" s="56" t="str">
        <f>VLOOKUP($A52,Raw!$B$2:$DG$512,MATCH('NDPMS - Inflow of AUM'!B$1,Raw!$B$1:$DG$1,0),0)</f>
        <v>0</v>
      </c>
      <c r="C52" s="56" t="str">
        <f>VLOOKUP($A52,Raw!$B$2:$DG$512,MATCH('NDPMS - Inflow of AUM'!C$1,Raw!$B$1:$DG$1,0),0)</f>
        <v>0</v>
      </c>
      <c r="D52" s="56" t="str">
        <f>VLOOKUP($A52,Raw!$B$2:$DG$512,MATCH('NDPMS - Inflow of AUM'!D$1,Raw!$B$1:$DG$1,0),0)</f>
        <v>0</v>
      </c>
      <c r="E52" s="56" t="str">
        <f>VLOOKUP($A52,Raw!$B$2:$DG$512,MATCH('NDPMS - Inflow of AUM'!E$1,Raw!$B$1:$DG$1,0),0)</f>
        <v>0</v>
      </c>
      <c r="F52" s="56" t="str">
        <f>VLOOKUP($A52,Raw!$B$2:$DG$512,MATCH('NDPMS - Inflow of AUM'!F$1,Raw!$B$1:$DG$1,0),0)</f>
        <v>0</v>
      </c>
      <c r="G52" s="56" t="str">
        <f>VLOOKUP($A52,Raw!$B$2:$DG$512,MATCH('NDPMS - Inflow of AUM'!G$1,Raw!$B$1:$DG$1,0),0)</f>
        <v>0</v>
      </c>
    </row>
    <row r="53" spans="1:7" x14ac:dyDescent="0.3">
      <c r="A53" s="1" t="s">
        <v>1125</v>
      </c>
      <c r="B53" s="56" t="str">
        <f>VLOOKUP($A53,Raw!$B$2:$DG$512,MATCH('NDPMS - Inflow of AUM'!B$1,Raw!$B$1:$DG$1,0),0)</f>
        <v>0.69</v>
      </c>
      <c r="C53" s="56" t="str">
        <f>VLOOKUP($A53,Raw!$B$2:$DG$512,MATCH('NDPMS - Inflow of AUM'!C$1,Raw!$B$1:$DG$1,0),0)</f>
        <v>0</v>
      </c>
      <c r="D53" s="56" t="str">
        <f>VLOOKUP($A53,Raw!$B$2:$DG$512,MATCH('NDPMS - Inflow of AUM'!D$1,Raw!$B$1:$DG$1,0),0)</f>
        <v>0.69</v>
      </c>
      <c r="E53" s="56" t="str">
        <f>VLOOKUP($A53,Raw!$B$2:$DG$512,MATCH('NDPMS - Inflow of AUM'!E$1,Raw!$B$1:$DG$1,0),0)</f>
        <v>0.69</v>
      </c>
      <c r="F53" s="56" t="str">
        <f>VLOOKUP($A53,Raw!$B$2:$DG$512,MATCH('NDPMS - Inflow of AUM'!F$1,Raw!$B$1:$DG$1,0),0)</f>
        <v>0</v>
      </c>
      <c r="G53" s="56" t="str">
        <f>VLOOKUP($A53,Raw!$B$2:$DG$512,MATCH('NDPMS - Inflow of AUM'!G$1,Raw!$B$1:$DG$1,0),0)</f>
        <v>0.69</v>
      </c>
    </row>
    <row r="54" spans="1:7" x14ac:dyDescent="0.3">
      <c r="A54" s="1" t="s">
        <v>1151</v>
      </c>
      <c r="B54" s="56" t="str">
        <f>VLOOKUP($A54,Raw!$B$2:$DG$512,MATCH('NDPMS - Inflow of AUM'!B$1,Raw!$B$1:$DG$1,0),0)</f>
        <v>0</v>
      </c>
      <c r="C54" s="56" t="str">
        <f>VLOOKUP($A54,Raw!$B$2:$DG$512,MATCH('NDPMS - Inflow of AUM'!C$1,Raw!$B$1:$DG$1,0),0)</f>
        <v>0</v>
      </c>
      <c r="D54" s="56" t="str">
        <f>VLOOKUP($A54,Raw!$B$2:$DG$512,MATCH('NDPMS - Inflow of AUM'!D$1,Raw!$B$1:$DG$1,0),0)</f>
        <v>0</v>
      </c>
      <c r="E54" s="56" t="str">
        <f>VLOOKUP($A54,Raw!$B$2:$DG$512,MATCH('NDPMS - Inflow of AUM'!E$1,Raw!$B$1:$DG$1,0),0)</f>
        <v>0</v>
      </c>
      <c r="F54" s="56" t="str">
        <f>VLOOKUP($A54,Raw!$B$2:$DG$512,MATCH('NDPMS - Inflow of AUM'!F$1,Raw!$B$1:$DG$1,0),0)</f>
        <v>0</v>
      </c>
      <c r="G54" s="56" t="str">
        <f>VLOOKUP($A54,Raw!$B$2:$DG$512,MATCH('NDPMS - Inflow of AUM'!G$1,Raw!$B$1:$DG$1,0),0)</f>
        <v>0</v>
      </c>
    </row>
    <row r="55" spans="1:7" x14ac:dyDescent="0.3">
      <c r="A55" s="1" t="s">
        <v>1171</v>
      </c>
      <c r="B55" s="56" t="str">
        <f>VLOOKUP($A55,Raw!$B$2:$DG$512,MATCH('NDPMS - Inflow of AUM'!B$1,Raw!$B$1:$DG$1,0),0)</f>
        <v>92.2023</v>
      </c>
      <c r="C55" s="56" t="str">
        <f>VLOOKUP($A55,Raw!$B$2:$DG$512,MATCH('NDPMS - Inflow of AUM'!C$1,Raw!$B$1:$DG$1,0),0)</f>
        <v>105.8806</v>
      </c>
      <c r="D55" s="56" t="str">
        <f>VLOOKUP($A55,Raw!$B$2:$DG$512,MATCH('NDPMS - Inflow of AUM'!D$1,Raw!$B$1:$DG$1,0),0)</f>
        <v>-13.6783</v>
      </c>
      <c r="E55" s="56" t="str">
        <f>VLOOKUP($A55,Raw!$B$2:$DG$512,MATCH('NDPMS - Inflow of AUM'!E$1,Raw!$B$1:$DG$1,0),0)</f>
        <v>522.93997</v>
      </c>
      <c r="F55" s="56" t="str">
        <f>VLOOKUP($A55,Raw!$B$2:$DG$512,MATCH('NDPMS - Inflow of AUM'!F$1,Raw!$B$1:$DG$1,0),0)</f>
        <v>454.13394</v>
      </c>
      <c r="G55" s="56" t="str">
        <f>VLOOKUP($A55,Raw!$B$2:$DG$512,MATCH('NDPMS - Inflow of AUM'!G$1,Raw!$B$1:$DG$1,0),0)</f>
        <v>68.80603</v>
      </c>
    </row>
    <row r="56" spans="1:7" x14ac:dyDescent="0.3">
      <c r="A56" s="1" t="s">
        <v>1205</v>
      </c>
      <c r="B56" s="56" t="str">
        <f>VLOOKUP($A56,Raw!$B$2:$DG$512,MATCH('NDPMS - Inflow of AUM'!B$1,Raw!$B$1:$DG$1,0),0)</f>
        <v>0</v>
      </c>
      <c r="C56" s="56" t="str">
        <f>VLOOKUP($A56,Raw!$B$2:$DG$512,MATCH('NDPMS - Inflow of AUM'!C$1,Raw!$B$1:$DG$1,0),0)</f>
        <v>0</v>
      </c>
      <c r="D56" s="56" t="str">
        <f>VLOOKUP($A56,Raw!$B$2:$DG$512,MATCH('NDPMS - Inflow of AUM'!D$1,Raw!$B$1:$DG$1,0),0)</f>
        <v>0</v>
      </c>
      <c r="E56" s="56" t="str">
        <f>VLOOKUP($A56,Raw!$B$2:$DG$512,MATCH('NDPMS - Inflow of AUM'!E$1,Raw!$B$1:$DG$1,0),0)</f>
        <v>0</v>
      </c>
      <c r="F56" s="56" t="str">
        <f>VLOOKUP($A56,Raw!$B$2:$DG$512,MATCH('NDPMS - Inflow of AUM'!F$1,Raw!$B$1:$DG$1,0),0)</f>
        <v>0</v>
      </c>
      <c r="G56" s="56" t="str">
        <f>VLOOKUP($A56,Raw!$B$2:$DG$512,MATCH('NDPMS - Inflow of AUM'!G$1,Raw!$B$1:$DG$1,0),0)</f>
        <v>0</v>
      </c>
    </row>
    <row r="57" spans="1:7" x14ac:dyDescent="0.3">
      <c r="A57" s="1" t="s">
        <v>1212</v>
      </c>
      <c r="B57" s="56" t="str">
        <f>VLOOKUP($A57,Raw!$B$2:$DG$512,MATCH('NDPMS - Inflow of AUM'!B$1,Raw!$B$1:$DG$1,0),0)</f>
        <v>0</v>
      </c>
      <c r="C57" s="56" t="str">
        <f>VLOOKUP($A57,Raw!$B$2:$DG$512,MATCH('NDPMS - Inflow of AUM'!C$1,Raw!$B$1:$DG$1,0),0)</f>
        <v>0</v>
      </c>
      <c r="D57" s="56" t="str">
        <f>VLOOKUP($A57,Raw!$B$2:$DG$512,MATCH('NDPMS - Inflow of AUM'!D$1,Raw!$B$1:$DG$1,0),0)</f>
        <v>0</v>
      </c>
      <c r="E57" s="56" t="str">
        <f>VLOOKUP($A57,Raw!$B$2:$DG$512,MATCH('NDPMS - Inflow of AUM'!E$1,Raw!$B$1:$DG$1,0),0)</f>
        <v>0</v>
      </c>
      <c r="F57" s="56" t="str">
        <f>VLOOKUP($A57,Raw!$B$2:$DG$512,MATCH('NDPMS - Inflow of AUM'!F$1,Raw!$B$1:$DG$1,0),0)</f>
        <v>0</v>
      </c>
      <c r="G57" s="56" t="str">
        <f>VLOOKUP($A57,Raw!$B$2:$DG$512,MATCH('NDPMS - Inflow of AUM'!G$1,Raw!$B$1:$DG$1,0),0)</f>
        <v>0</v>
      </c>
    </row>
    <row r="58" spans="1:7" x14ac:dyDescent="0.3">
      <c r="A58" s="1" t="s">
        <v>1233</v>
      </c>
      <c r="B58" s="56" t="str">
        <f>VLOOKUP($A58,Raw!$B$2:$DG$512,MATCH('NDPMS - Inflow of AUM'!B$1,Raw!$B$1:$DG$1,0),0)</f>
        <v>0</v>
      </c>
      <c r="C58" s="56" t="str">
        <f>VLOOKUP($A58,Raw!$B$2:$DG$512,MATCH('NDPMS - Inflow of AUM'!C$1,Raw!$B$1:$DG$1,0),0)</f>
        <v>0</v>
      </c>
      <c r="D58" s="56" t="str">
        <f>VLOOKUP($A58,Raw!$B$2:$DG$512,MATCH('NDPMS - Inflow of AUM'!D$1,Raw!$B$1:$DG$1,0),0)</f>
        <v>0</v>
      </c>
      <c r="E58" s="56" t="str">
        <f>VLOOKUP($A58,Raw!$B$2:$DG$512,MATCH('NDPMS - Inflow of AUM'!E$1,Raw!$B$1:$DG$1,0),0)</f>
        <v>0</v>
      </c>
      <c r="F58" s="56" t="str">
        <f>VLOOKUP($A58,Raw!$B$2:$DG$512,MATCH('NDPMS - Inflow of AUM'!F$1,Raw!$B$1:$DG$1,0),0)</f>
        <v>0</v>
      </c>
      <c r="G58" s="56" t="str">
        <f>VLOOKUP($A58,Raw!$B$2:$DG$512,MATCH('NDPMS - Inflow of AUM'!G$1,Raw!$B$1:$DG$1,0),0)</f>
        <v>0</v>
      </c>
    </row>
    <row r="59" spans="1:7" x14ac:dyDescent="0.3">
      <c r="A59" s="1" t="s">
        <v>1244</v>
      </c>
      <c r="B59" s="56" t="str">
        <f>VLOOKUP($A59,Raw!$B$2:$DG$512,MATCH('NDPMS - Inflow of AUM'!B$1,Raw!$B$1:$DG$1,0),0)</f>
        <v>0</v>
      </c>
      <c r="C59" s="56" t="str">
        <f>VLOOKUP($A59,Raw!$B$2:$DG$512,MATCH('NDPMS - Inflow of AUM'!C$1,Raw!$B$1:$DG$1,0),0)</f>
        <v>0</v>
      </c>
      <c r="D59" s="56" t="str">
        <f>VLOOKUP($A59,Raw!$B$2:$DG$512,MATCH('NDPMS - Inflow of AUM'!D$1,Raw!$B$1:$DG$1,0),0)</f>
        <v>0</v>
      </c>
      <c r="E59" s="56" t="str">
        <f>VLOOKUP($A59,Raw!$B$2:$DG$512,MATCH('NDPMS - Inflow of AUM'!E$1,Raw!$B$1:$DG$1,0),0)</f>
        <v>0</v>
      </c>
      <c r="F59" s="56" t="str">
        <f>VLOOKUP($A59,Raw!$B$2:$DG$512,MATCH('NDPMS - Inflow of AUM'!F$1,Raw!$B$1:$DG$1,0),0)</f>
        <v>0</v>
      </c>
      <c r="G59" s="56" t="str">
        <f>VLOOKUP($A59,Raw!$B$2:$DG$512,MATCH('NDPMS - Inflow of AUM'!G$1,Raw!$B$1:$DG$1,0),0)</f>
        <v>0</v>
      </c>
    </row>
    <row r="60" spans="1:7" x14ac:dyDescent="0.3">
      <c r="A60" s="1" t="s">
        <v>1258</v>
      </c>
      <c r="B60" s="56" t="str">
        <f>VLOOKUP($A60,Raw!$B$2:$DG$512,MATCH('NDPMS - Inflow of AUM'!B$1,Raw!$B$1:$DG$1,0),0)</f>
        <v>0</v>
      </c>
      <c r="C60" s="56" t="str">
        <f>VLOOKUP($A60,Raw!$B$2:$DG$512,MATCH('NDPMS - Inflow of AUM'!C$1,Raw!$B$1:$DG$1,0),0)</f>
        <v>0</v>
      </c>
      <c r="D60" s="56" t="str">
        <f>VLOOKUP($A60,Raw!$B$2:$DG$512,MATCH('NDPMS - Inflow of AUM'!D$1,Raw!$B$1:$DG$1,0),0)</f>
        <v>0</v>
      </c>
      <c r="E60" s="56" t="str">
        <f>VLOOKUP($A60,Raw!$B$2:$DG$512,MATCH('NDPMS - Inflow of AUM'!E$1,Raw!$B$1:$DG$1,0),0)</f>
        <v>0</v>
      </c>
      <c r="F60" s="56" t="str">
        <f>VLOOKUP($A60,Raw!$B$2:$DG$512,MATCH('NDPMS - Inflow of AUM'!F$1,Raw!$B$1:$DG$1,0),0)</f>
        <v>0</v>
      </c>
      <c r="G60" s="56" t="str">
        <f>VLOOKUP($A60,Raw!$B$2:$DG$512,MATCH('NDPMS - Inflow of AUM'!G$1,Raw!$B$1:$DG$1,0),0)</f>
        <v>0</v>
      </c>
    </row>
    <row r="61" spans="1:7" x14ac:dyDescent="0.3">
      <c r="A61" s="1" t="s">
        <v>1276</v>
      </c>
      <c r="B61" s="56" t="str">
        <f>VLOOKUP($A61,Raw!$B$2:$DG$512,MATCH('NDPMS - Inflow of AUM'!B$1,Raw!$B$1:$DG$1,0),0)</f>
        <v>0</v>
      </c>
      <c r="C61" s="56" t="str">
        <f>VLOOKUP($A61,Raw!$B$2:$DG$512,MATCH('NDPMS - Inflow of AUM'!C$1,Raw!$B$1:$DG$1,0),0)</f>
        <v>0</v>
      </c>
      <c r="D61" s="56" t="str">
        <f>VLOOKUP($A61,Raw!$B$2:$DG$512,MATCH('NDPMS - Inflow of AUM'!D$1,Raw!$B$1:$DG$1,0),0)</f>
        <v>0</v>
      </c>
      <c r="E61" s="56" t="str">
        <f>VLOOKUP($A61,Raw!$B$2:$DG$512,MATCH('NDPMS - Inflow of AUM'!E$1,Raw!$B$1:$DG$1,0),0)</f>
        <v>0</v>
      </c>
      <c r="F61" s="56" t="str">
        <f>VLOOKUP($A61,Raw!$B$2:$DG$512,MATCH('NDPMS - Inflow of AUM'!F$1,Raw!$B$1:$DG$1,0),0)</f>
        <v>0</v>
      </c>
      <c r="G61" s="56" t="str">
        <f>VLOOKUP($A61,Raw!$B$2:$DG$512,MATCH('NDPMS - Inflow of AUM'!G$1,Raw!$B$1:$DG$1,0),0)</f>
        <v>0</v>
      </c>
    </row>
    <row r="62" spans="1:7" x14ac:dyDescent="0.3">
      <c r="A62" s="1" t="s">
        <v>1293</v>
      </c>
      <c r="B62" s="56" t="str">
        <f>VLOOKUP($A62,Raw!$B$2:$DG$512,MATCH('NDPMS - Inflow of AUM'!B$1,Raw!$B$1:$DG$1,0),0)</f>
        <v>0</v>
      </c>
      <c r="C62" s="56" t="str">
        <f>VLOOKUP($A62,Raw!$B$2:$DG$512,MATCH('NDPMS - Inflow of AUM'!C$1,Raw!$B$1:$DG$1,0),0)</f>
        <v>0</v>
      </c>
      <c r="D62" s="56" t="str">
        <f>VLOOKUP($A62,Raw!$B$2:$DG$512,MATCH('NDPMS - Inflow of AUM'!D$1,Raw!$B$1:$DG$1,0),0)</f>
        <v>0</v>
      </c>
      <c r="E62" s="56" t="str">
        <f>VLOOKUP($A62,Raw!$B$2:$DG$512,MATCH('NDPMS - Inflow of AUM'!E$1,Raw!$B$1:$DG$1,0),0)</f>
        <v>0</v>
      </c>
      <c r="F62" s="56" t="str">
        <f>VLOOKUP($A62,Raw!$B$2:$DG$512,MATCH('NDPMS - Inflow of AUM'!F$1,Raw!$B$1:$DG$1,0),0)</f>
        <v>0</v>
      </c>
      <c r="G62" s="56" t="str">
        <f>VLOOKUP($A62,Raw!$B$2:$DG$512,MATCH('NDPMS - Inflow of AUM'!G$1,Raw!$B$1:$DG$1,0),0)</f>
        <v>0</v>
      </c>
    </row>
    <row r="63" spans="1:7" x14ac:dyDescent="0.3">
      <c r="A63" s="1" t="s">
        <v>1305</v>
      </c>
      <c r="B63" s="56" t="str">
        <f>VLOOKUP($A63,Raw!$B$2:$DG$512,MATCH('NDPMS - Inflow of AUM'!B$1,Raw!$B$1:$DG$1,0),0)</f>
        <v>0</v>
      </c>
      <c r="C63" s="56" t="str">
        <f>VLOOKUP($A63,Raw!$B$2:$DG$512,MATCH('NDPMS - Inflow of AUM'!C$1,Raw!$B$1:$DG$1,0),0)</f>
        <v>0</v>
      </c>
      <c r="D63" s="56" t="str">
        <f>VLOOKUP($A63,Raw!$B$2:$DG$512,MATCH('NDPMS - Inflow of AUM'!D$1,Raw!$B$1:$DG$1,0),0)</f>
        <v>0</v>
      </c>
      <c r="E63" s="56" t="str">
        <f>VLOOKUP($A63,Raw!$B$2:$DG$512,MATCH('NDPMS - Inflow of AUM'!E$1,Raw!$B$1:$DG$1,0),0)</f>
        <v>0</v>
      </c>
      <c r="F63" s="56" t="str">
        <f>VLOOKUP($A63,Raw!$B$2:$DG$512,MATCH('NDPMS - Inflow of AUM'!F$1,Raw!$B$1:$DG$1,0),0)</f>
        <v>0</v>
      </c>
      <c r="G63" s="56" t="str">
        <f>VLOOKUP($A63,Raw!$B$2:$DG$512,MATCH('NDPMS - Inflow of AUM'!G$1,Raw!$B$1:$DG$1,0),0)</f>
        <v>0</v>
      </c>
    </row>
    <row r="64" spans="1:7" x14ac:dyDescent="0.3">
      <c r="A64" s="1" t="s">
        <v>1313</v>
      </c>
      <c r="B64" s="56" t="str">
        <f>VLOOKUP($A64,Raw!$B$2:$DG$512,MATCH('NDPMS - Inflow of AUM'!B$1,Raw!$B$1:$DG$1,0),0)</f>
        <v>0</v>
      </c>
      <c r="C64" s="56" t="str">
        <f>VLOOKUP($A64,Raw!$B$2:$DG$512,MATCH('NDPMS - Inflow of AUM'!C$1,Raw!$B$1:$DG$1,0),0)</f>
        <v>0</v>
      </c>
      <c r="D64" s="56" t="str">
        <f>VLOOKUP($A64,Raw!$B$2:$DG$512,MATCH('NDPMS - Inflow of AUM'!D$1,Raw!$B$1:$DG$1,0),0)</f>
        <v>0</v>
      </c>
      <c r="E64" s="56" t="str">
        <f>VLOOKUP($A64,Raw!$B$2:$DG$512,MATCH('NDPMS - Inflow of AUM'!E$1,Raw!$B$1:$DG$1,0),0)</f>
        <v>0</v>
      </c>
      <c r="F64" s="56" t="str">
        <f>VLOOKUP($A64,Raw!$B$2:$DG$512,MATCH('NDPMS - Inflow of AUM'!F$1,Raw!$B$1:$DG$1,0),0)</f>
        <v>0</v>
      </c>
      <c r="G64" s="56" t="str">
        <f>VLOOKUP($A64,Raw!$B$2:$DG$512,MATCH('NDPMS - Inflow of AUM'!G$1,Raw!$B$1:$DG$1,0),0)</f>
        <v>0</v>
      </c>
    </row>
    <row r="65" spans="1:7" x14ac:dyDescent="0.3">
      <c r="A65" s="1" t="s">
        <v>1320</v>
      </c>
      <c r="B65" s="56" t="str">
        <f>VLOOKUP($A65,Raw!$B$2:$DG$512,MATCH('NDPMS - Inflow of AUM'!B$1,Raw!$B$1:$DG$1,0),0)</f>
        <v>0.04</v>
      </c>
      <c r="C65" s="56" t="str">
        <f>VLOOKUP($A65,Raw!$B$2:$DG$512,MATCH('NDPMS - Inflow of AUM'!C$1,Raw!$B$1:$DG$1,0),0)</f>
        <v>0.23</v>
      </c>
      <c r="D65" s="56" t="str">
        <f>VLOOKUP($A65,Raw!$B$2:$DG$512,MATCH('NDPMS - Inflow of AUM'!D$1,Raw!$B$1:$DG$1,0),0)</f>
        <v>-0.19</v>
      </c>
      <c r="E65" s="56" t="str">
        <f>VLOOKUP($A65,Raw!$B$2:$DG$512,MATCH('NDPMS - Inflow of AUM'!E$1,Raw!$B$1:$DG$1,0),0)</f>
        <v>0.31</v>
      </c>
      <c r="F65" s="56" t="str">
        <f>VLOOKUP($A65,Raw!$B$2:$DG$512,MATCH('NDPMS - Inflow of AUM'!F$1,Raw!$B$1:$DG$1,0),0)</f>
        <v>1.17</v>
      </c>
      <c r="G65" s="56" t="str">
        <f>VLOOKUP($A65,Raw!$B$2:$DG$512,MATCH('NDPMS - Inflow of AUM'!G$1,Raw!$B$1:$DG$1,0),0)</f>
        <v>-0.86</v>
      </c>
    </row>
    <row r="66" spans="1:7" x14ac:dyDescent="0.3">
      <c r="A66" s="1" t="s">
        <v>1351</v>
      </c>
      <c r="B66" s="56" t="str">
        <f>VLOOKUP($A66,Raw!$B$2:$DG$512,MATCH('NDPMS - Inflow of AUM'!B$1,Raw!$B$1:$DG$1,0),0)</f>
        <v>0</v>
      </c>
      <c r="C66" s="56" t="str">
        <f>VLOOKUP($A66,Raw!$B$2:$DG$512,MATCH('NDPMS - Inflow of AUM'!C$1,Raw!$B$1:$DG$1,0),0)</f>
        <v>0</v>
      </c>
      <c r="D66" s="56" t="str">
        <f>VLOOKUP($A66,Raw!$B$2:$DG$512,MATCH('NDPMS - Inflow of AUM'!D$1,Raw!$B$1:$DG$1,0),0)</f>
        <v>0</v>
      </c>
      <c r="E66" s="56" t="str">
        <f>VLOOKUP($A66,Raw!$B$2:$DG$512,MATCH('NDPMS - Inflow of AUM'!E$1,Raw!$B$1:$DG$1,0),0)</f>
        <v>0</v>
      </c>
      <c r="F66" s="56" t="str">
        <f>VLOOKUP($A66,Raw!$B$2:$DG$512,MATCH('NDPMS - Inflow of AUM'!F$1,Raw!$B$1:$DG$1,0),0)</f>
        <v>0</v>
      </c>
      <c r="G66" s="56" t="str">
        <f>VLOOKUP($A66,Raw!$B$2:$DG$512,MATCH('NDPMS - Inflow of AUM'!G$1,Raw!$B$1:$DG$1,0),0)</f>
        <v>0</v>
      </c>
    </row>
    <row r="67" spans="1:7" x14ac:dyDescent="0.3">
      <c r="A67" s="1" t="s">
        <v>1369</v>
      </c>
      <c r="B67" s="56" t="str">
        <f>VLOOKUP($A67,Raw!$B$2:$DG$512,MATCH('NDPMS - Inflow of AUM'!B$1,Raw!$B$1:$DG$1,0),0)</f>
        <v>1</v>
      </c>
      <c r="C67" s="56" t="str">
        <f>VLOOKUP($A67,Raw!$B$2:$DG$512,MATCH('NDPMS - Inflow of AUM'!C$1,Raw!$B$1:$DG$1,0),0)</f>
        <v>0</v>
      </c>
      <c r="D67" s="56" t="str">
        <f>VLOOKUP($A67,Raw!$B$2:$DG$512,MATCH('NDPMS - Inflow of AUM'!D$1,Raw!$B$1:$DG$1,0),0)</f>
        <v>1</v>
      </c>
      <c r="E67" s="56" t="str">
        <f>VLOOKUP($A67,Raw!$B$2:$DG$512,MATCH('NDPMS - Inflow of AUM'!E$1,Raw!$B$1:$DG$1,0),0)</f>
        <v>6</v>
      </c>
      <c r="F67" s="56" t="str">
        <f>VLOOKUP($A67,Raw!$B$2:$DG$512,MATCH('NDPMS - Inflow of AUM'!F$1,Raw!$B$1:$DG$1,0),0)</f>
        <v>8.2</v>
      </c>
      <c r="G67" s="56" t="str">
        <f>VLOOKUP($A67,Raw!$B$2:$DG$512,MATCH('NDPMS - Inflow of AUM'!G$1,Raw!$B$1:$DG$1,0),0)</f>
        <v>-2.2</v>
      </c>
    </row>
    <row r="68" spans="1:7" x14ac:dyDescent="0.3">
      <c r="A68" s="1" t="s">
        <v>1407</v>
      </c>
      <c r="B68" s="56" t="str">
        <f>VLOOKUP($A68,Raw!$B$2:$DG$512,MATCH('NDPMS - Inflow of AUM'!B$1,Raw!$B$1:$DG$1,0),0)</f>
        <v>0</v>
      </c>
      <c r="C68" s="56" t="str">
        <f>VLOOKUP($A68,Raw!$B$2:$DG$512,MATCH('NDPMS - Inflow of AUM'!C$1,Raw!$B$1:$DG$1,0),0)</f>
        <v>0</v>
      </c>
      <c r="D68" s="56" t="str">
        <f>VLOOKUP($A68,Raw!$B$2:$DG$512,MATCH('NDPMS - Inflow of AUM'!D$1,Raw!$B$1:$DG$1,0),0)</f>
        <v>0</v>
      </c>
      <c r="E68" s="56" t="str">
        <f>VLOOKUP($A68,Raw!$B$2:$DG$512,MATCH('NDPMS - Inflow of AUM'!E$1,Raw!$B$1:$DG$1,0),0)</f>
        <v>0</v>
      </c>
      <c r="F68" s="56" t="str">
        <f>VLOOKUP($A68,Raw!$B$2:$DG$512,MATCH('NDPMS - Inflow of AUM'!F$1,Raw!$B$1:$DG$1,0),0)</f>
        <v>0</v>
      </c>
      <c r="G68" s="56" t="str">
        <f>VLOOKUP($A68,Raw!$B$2:$DG$512,MATCH('NDPMS - Inflow of AUM'!G$1,Raw!$B$1:$DG$1,0),0)</f>
        <v>0</v>
      </c>
    </row>
    <row r="69" spans="1:7" x14ac:dyDescent="0.3">
      <c r="A69" s="1" t="s">
        <v>1423</v>
      </c>
      <c r="B69" s="56" t="str">
        <f>VLOOKUP($A69,Raw!$B$2:$DG$512,MATCH('NDPMS - Inflow of AUM'!B$1,Raw!$B$1:$DG$1,0),0)</f>
        <v>0</v>
      </c>
      <c r="C69" s="56" t="str">
        <f>VLOOKUP($A69,Raw!$B$2:$DG$512,MATCH('NDPMS - Inflow of AUM'!C$1,Raw!$B$1:$DG$1,0),0)</f>
        <v>0</v>
      </c>
      <c r="D69" s="56" t="str">
        <f>VLOOKUP($A69,Raw!$B$2:$DG$512,MATCH('NDPMS - Inflow of AUM'!D$1,Raw!$B$1:$DG$1,0),0)</f>
        <v>0</v>
      </c>
      <c r="E69" s="56" t="str">
        <f>VLOOKUP($A69,Raw!$B$2:$DG$512,MATCH('NDPMS - Inflow of AUM'!E$1,Raw!$B$1:$DG$1,0),0)</f>
        <v>0</v>
      </c>
      <c r="F69" s="56" t="str">
        <f>VLOOKUP($A69,Raw!$B$2:$DG$512,MATCH('NDPMS - Inflow of AUM'!F$1,Raw!$B$1:$DG$1,0),0)</f>
        <v>0</v>
      </c>
      <c r="G69" s="56" t="str">
        <f>VLOOKUP($A69,Raw!$B$2:$DG$512,MATCH('NDPMS - Inflow of AUM'!G$1,Raw!$B$1:$DG$1,0),0)</f>
        <v>0</v>
      </c>
    </row>
    <row r="70" spans="1:7" x14ac:dyDescent="0.3">
      <c r="A70" s="1" t="s">
        <v>1430</v>
      </c>
      <c r="B70" s="56" t="str">
        <f>VLOOKUP($A70,Raw!$B$2:$DG$512,MATCH('NDPMS - Inflow of AUM'!B$1,Raw!$B$1:$DG$1,0),0)</f>
        <v>5</v>
      </c>
      <c r="C70" s="56" t="str">
        <f>VLOOKUP($A70,Raw!$B$2:$DG$512,MATCH('NDPMS - Inflow of AUM'!C$1,Raw!$B$1:$DG$1,0),0)</f>
        <v>0</v>
      </c>
      <c r="D70" s="56" t="str">
        <f>VLOOKUP($A70,Raw!$B$2:$DG$512,MATCH('NDPMS - Inflow of AUM'!D$1,Raw!$B$1:$DG$1,0),0)</f>
        <v>5</v>
      </c>
      <c r="E70" s="56" t="str">
        <f>VLOOKUP($A70,Raw!$B$2:$DG$512,MATCH('NDPMS - Inflow of AUM'!E$1,Raw!$B$1:$DG$1,0),0)</f>
        <v>5</v>
      </c>
      <c r="F70" s="56" t="str">
        <f>VLOOKUP($A70,Raw!$B$2:$DG$512,MATCH('NDPMS - Inflow of AUM'!F$1,Raw!$B$1:$DG$1,0),0)</f>
        <v>0</v>
      </c>
      <c r="G70" s="56" t="str">
        <f>VLOOKUP($A70,Raw!$B$2:$DG$512,MATCH('NDPMS - Inflow of AUM'!G$1,Raw!$B$1:$DG$1,0),0)</f>
        <v>5</v>
      </c>
    </row>
    <row r="71" spans="1:7" x14ac:dyDescent="0.3">
      <c r="A71" s="1" t="s">
        <v>1454</v>
      </c>
      <c r="B71" s="56" t="str">
        <f>VLOOKUP($A71,Raw!$B$2:$DG$512,MATCH('NDPMS - Inflow of AUM'!B$1,Raw!$B$1:$DG$1,0),0)</f>
        <v>0</v>
      </c>
      <c r="C71" s="56" t="str">
        <f>VLOOKUP($A71,Raw!$B$2:$DG$512,MATCH('NDPMS - Inflow of AUM'!C$1,Raw!$B$1:$DG$1,0),0)</f>
        <v>0</v>
      </c>
      <c r="D71" s="56" t="str">
        <f>VLOOKUP($A71,Raw!$B$2:$DG$512,MATCH('NDPMS - Inflow of AUM'!D$1,Raw!$B$1:$DG$1,0),0)</f>
        <v>0</v>
      </c>
      <c r="E71" s="56" t="str">
        <f>VLOOKUP($A71,Raw!$B$2:$DG$512,MATCH('NDPMS - Inflow of AUM'!E$1,Raw!$B$1:$DG$1,0),0)</f>
        <v>0</v>
      </c>
      <c r="F71" s="56" t="str">
        <f>VLOOKUP($A71,Raw!$B$2:$DG$512,MATCH('NDPMS - Inflow of AUM'!F$1,Raw!$B$1:$DG$1,0),0)</f>
        <v>0</v>
      </c>
      <c r="G71" s="56" t="str">
        <f>VLOOKUP($A71,Raw!$B$2:$DG$512,MATCH('NDPMS - Inflow of AUM'!G$1,Raw!$B$1:$DG$1,0),0)</f>
        <v>0</v>
      </c>
    </row>
    <row r="72" spans="1:7" x14ac:dyDescent="0.3">
      <c r="A72" s="1" t="s">
        <v>1471</v>
      </c>
      <c r="B72" s="56" t="str">
        <f>VLOOKUP($A72,Raw!$B$2:$DG$512,MATCH('NDPMS - Inflow of AUM'!B$1,Raw!$B$1:$DG$1,0),0)</f>
        <v>0</v>
      </c>
      <c r="C72" s="56" t="str">
        <f>VLOOKUP($A72,Raw!$B$2:$DG$512,MATCH('NDPMS - Inflow of AUM'!C$1,Raw!$B$1:$DG$1,0),0)</f>
        <v>0</v>
      </c>
      <c r="D72" s="56" t="str">
        <f>VLOOKUP($A72,Raw!$B$2:$DG$512,MATCH('NDPMS - Inflow of AUM'!D$1,Raw!$B$1:$DG$1,0),0)</f>
        <v>0</v>
      </c>
      <c r="E72" s="56" t="str">
        <f>VLOOKUP($A72,Raw!$B$2:$DG$512,MATCH('NDPMS - Inflow of AUM'!E$1,Raw!$B$1:$DG$1,0),0)</f>
        <v>0</v>
      </c>
      <c r="F72" s="56" t="str">
        <f>VLOOKUP($A72,Raw!$B$2:$DG$512,MATCH('NDPMS - Inflow of AUM'!F$1,Raw!$B$1:$DG$1,0),0)</f>
        <v>0</v>
      </c>
      <c r="G72" s="56" t="str">
        <f>VLOOKUP($A72,Raw!$B$2:$DG$512,MATCH('NDPMS - Inflow of AUM'!G$1,Raw!$B$1:$DG$1,0),0)</f>
        <v>0</v>
      </c>
    </row>
    <row r="73" spans="1:7" x14ac:dyDescent="0.3">
      <c r="A73" s="1" t="s">
        <v>1496</v>
      </c>
      <c r="B73" s="56" t="str">
        <f>VLOOKUP($A73,Raw!$B$2:$DG$512,MATCH('NDPMS - Inflow of AUM'!B$1,Raw!$B$1:$DG$1,0),0)</f>
        <v>0</v>
      </c>
      <c r="C73" s="56" t="str">
        <f>VLOOKUP($A73,Raw!$B$2:$DG$512,MATCH('NDPMS - Inflow of AUM'!C$1,Raw!$B$1:$DG$1,0),0)</f>
        <v>0</v>
      </c>
      <c r="D73" s="56" t="str">
        <f>VLOOKUP($A73,Raw!$B$2:$DG$512,MATCH('NDPMS - Inflow of AUM'!D$1,Raw!$B$1:$DG$1,0),0)</f>
        <v>0</v>
      </c>
      <c r="E73" s="56" t="str">
        <f>VLOOKUP($A73,Raw!$B$2:$DG$512,MATCH('NDPMS - Inflow of AUM'!E$1,Raw!$B$1:$DG$1,0),0)</f>
        <v>0</v>
      </c>
      <c r="F73" s="56" t="str">
        <f>VLOOKUP($A73,Raw!$B$2:$DG$512,MATCH('NDPMS - Inflow of AUM'!F$1,Raw!$B$1:$DG$1,0),0)</f>
        <v>0</v>
      </c>
      <c r="G73" s="56" t="str">
        <f>VLOOKUP($A73,Raw!$B$2:$DG$512,MATCH('NDPMS - Inflow of AUM'!G$1,Raw!$B$1:$DG$1,0),0)</f>
        <v>0</v>
      </c>
    </row>
    <row r="74" spans="1:7" x14ac:dyDescent="0.3">
      <c r="A74" s="1" t="s">
        <v>1509</v>
      </c>
      <c r="B74" s="56" t="str">
        <f>VLOOKUP($A74,Raw!$B$2:$DG$512,MATCH('NDPMS - Inflow of AUM'!B$1,Raw!$B$1:$DG$1,0),0)</f>
        <v>0.85</v>
      </c>
      <c r="C74" s="56" t="str">
        <f>VLOOKUP($A74,Raw!$B$2:$DG$512,MATCH('NDPMS - Inflow of AUM'!C$1,Raw!$B$1:$DG$1,0),0)</f>
        <v>0.04</v>
      </c>
      <c r="D74" s="56" t="str">
        <f>VLOOKUP($A74,Raw!$B$2:$DG$512,MATCH('NDPMS - Inflow of AUM'!D$1,Raw!$B$1:$DG$1,0),0)</f>
        <v>0.81</v>
      </c>
      <c r="E74" s="56" t="str">
        <f>VLOOKUP($A74,Raw!$B$2:$DG$512,MATCH('NDPMS - Inflow of AUM'!E$1,Raw!$B$1:$DG$1,0),0)</f>
        <v>1.21</v>
      </c>
      <c r="F74" s="56" t="str">
        <f>VLOOKUP($A74,Raw!$B$2:$DG$512,MATCH('NDPMS - Inflow of AUM'!F$1,Raw!$B$1:$DG$1,0),0)</f>
        <v>0.05</v>
      </c>
      <c r="G74" s="56" t="str">
        <f>VLOOKUP($A74,Raw!$B$2:$DG$512,MATCH('NDPMS - Inflow of AUM'!G$1,Raw!$B$1:$DG$1,0),0)</f>
        <v>1.16</v>
      </c>
    </row>
    <row r="75" spans="1:7" x14ac:dyDescent="0.3">
      <c r="A75" s="1" t="s">
        <v>1542</v>
      </c>
      <c r="B75" s="56" t="str">
        <f>VLOOKUP($A75,Raw!$B$2:$DG$512,MATCH('NDPMS - Inflow of AUM'!B$1,Raw!$B$1:$DG$1,0),0)</f>
        <v>0</v>
      </c>
      <c r="C75" s="56" t="str">
        <f>VLOOKUP($A75,Raw!$B$2:$DG$512,MATCH('NDPMS - Inflow of AUM'!C$1,Raw!$B$1:$DG$1,0),0)</f>
        <v>0</v>
      </c>
      <c r="D75" s="56" t="str">
        <f>VLOOKUP($A75,Raw!$B$2:$DG$512,MATCH('NDPMS - Inflow of AUM'!D$1,Raw!$B$1:$DG$1,0),0)</f>
        <v>0</v>
      </c>
      <c r="E75" s="56" t="str">
        <f>VLOOKUP($A75,Raw!$B$2:$DG$512,MATCH('NDPMS - Inflow of AUM'!E$1,Raw!$B$1:$DG$1,0),0)</f>
        <v>0</v>
      </c>
      <c r="F75" s="56" t="str">
        <f>VLOOKUP($A75,Raw!$B$2:$DG$512,MATCH('NDPMS - Inflow of AUM'!F$1,Raw!$B$1:$DG$1,0),0)</f>
        <v>0</v>
      </c>
      <c r="G75" s="56" t="str">
        <f>VLOOKUP($A75,Raw!$B$2:$DG$512,MATCH('NDPMS - Inflow of AUM'!G$1,Raw!$B$1:$DG$1,0),0)</f>
        <v>0</v>
      </c>
    </row>
    <row r="76" spans="1:7" x14ac:dyDescent="0.3">
      <c r="A76" s="1" t="s">
        <v>1572</v>
      </c>
      <c r="B76" s="56" t="str">
        <f>VLOOKUP($A76,Raw!$B$2:$DG$512,MATCH('NDPMS - Inflow of AUM'!B$1,Raw!$B$1:$DG$1,0),0)</f>
        <v>0</v>
      </c>
      <c r="C76" s="56" t="str">
        <f>VLOOKUP($A76,Raw!$B$2:$DG$512,MATCH('NDPMS - Inflow of AUM'!C$1,Raw!$B$1:$DG$1,0),0)</f>
        <v>0</v>
      </c>
      <c r="D76" s="56" t="str">
        <f>VLOOKUP($A76,Raw!$B$2:$DG$512,MATCH('NDPMS - Inflow of AUM'!D$1,Raw!$B$1:$DG$1,0),0)</f>
        <v>0</v>
      </c>
      <c r="E76" s="56" t="str">
        <f>VLOOKUP($A76,Raw!$B$2:$DG$512,MATCH('NDPMS - Inflow of AUM'!E$1,Raw!$B$1:$DG$1,0),0)</f>
        <v>0</v>
      </c>
      <c r="F76" s="56" t="str">
        <f>VLOOKUP($A76,Raw!$B$2:$DG$512,MATCH('NDPMS - Inflow of AUM'!F$1,Raw!$B$1:$DG$1,0),0)</f>
        <v>0</v>
      </c>
      <c r="G76" s="56" t="str">
        <f>VLOOKUP($A76,Raw!$B$2:$DG$512,MATCH('NDPMS - Inflow of AUM'!G$1,Raw!$B$1:$DG$1,0),0)</f>
        <v>0</v>
      </c>
    </row>
    <row r="77" spans="1:7" x14ac:dyDescent="0.3">
      <c r="A77" s="1" t="s">
        <v>1582</v>
      </c>
      <c r="B77" s="56" t="str">
        <f>VLOOKUP($A77,Raw!$B$2:$DG$512,MATCH('NDPMS - Inflow of AUM'!B$1,Raw!$B$1:$DG$1,0),0)</f>
        <v>0</v>
      </c>
      <c r="C77" s="56" t="str">
        <f>VLOOKUP($A77,Raw!$B$2:$DG$512,MATCH('NDPMS - Inflow of AUM'!C$1,Raw!$B$1:$DG$1,0),0)</f>
        <v>0</v>
      </c>
      <c r="D77" s="56" t="str">
        <f>VLOOKUP($A77,Raw!$B$2:$DG$512,MATCH('NDPMS - Inflow of AUM'!D$1,Raw!$B$1:$DG$1,0),0)</f>
        <v>0</v>
      </c>
      <c r="E77" s="56" t="str">
        <f>VLOOKUP($A77,Raw!$B$2:$DG$512,MATCH('NDPMS - Inflow of AUM'!E$1,Raw!$B$1:$DG$1,0),0)</f>
        <v>0</v>
      </c>
      <c r="F77" s="56" t="str">
        <f>VLOOKUP($A77,Raw!$B$2:$DG$512,MATCH('NDPMS - Inflow of AUM'!F$1,Raw!$B$1:$DG$1,0),0)</f>
        <v>0</v>
      </c>
      <c r="G77" s="56" t="str">
        <f>VLOOKUP($A77,Raw!$B$2:$DG$512,MATCH('NDPMS - Inflow of AUM'!G$1,Raw!$B$1:$DG$1,0),0)</f>
        <v>0</v>
      </c>
    </row>
    <row r="78" spans="1:7" x14ac:dyDescent="0.3">
      <c r="A78" s="1" t="s">
        <v>1591</v>
      </c>
      <c r="B78" s="56" t="str">
        <f>VLOOKUP($A78,Raw!$B$2:$DG$512,MATCH('NDPMS - Inflow of AUM'!B$1,Raw!$B$1:$DG$1,0),0)</f>
        <v>0</v>
      </c>
      <c r="C78" s="56" t="str">
        <f>VLOOKUP($A78,Raw!$B$2:$DG$512,MATCH('NDPMS - Inflow of AUM'!C$1,Raw!$B$1:$DG$1,0),0)</f>
        <v>0</v>
      </c>
      <c r="D78" s="56" t="str">
        <f>VLOOKUP($A78,Raw!$B$2:$DG$512,MATCH('NDPMS - Inflow of AUM'!D$1,Raw!$B$1:$DG$1,0),0)</f>
        <v>0</v>
      </c>
      <c r="E78" s="56" t="str">
        <f>VLOOKUP($A78,Raw!$B$2:$DG$512,MATCH('NDPMS - Inflow of AUM'!E$1,Raw!$B$1:$DG$1,0),0)</f>
        <v>0</v>
      </c>
      <c r="F78" s="56" t="str">
        <f>VLOOKUP($A78,Raw!$B$2:$DG$512,MATCH('NDPMS - Inflow of AUM'!F$1,Raw!$B$1:$DG$1,0),0)</f>
        <v>0</v>
      </c>
      <c r="G78" s="56" t="str">
        <f>VLOOKUP($A78,Raw!$B$2:$DG$512,MATCH('NDPMS - Inflow of AUM'!G$1,Raw!$B$1:$DG$1,0),0)</f>
        <v>0</v>
      </c>
    </row>
    <row r="79" spans="1:7" x14ac:dyDescent="0.3">
      <c r="A79" s="1" t="s">
        <v>1608</v>
      </c>
      <c r="B79" s="56" t="str">
        <f>VLOOKUP($A79,Raw!$B$2:$DG$512,MATCH('NDPMS - Inflow of AUM'!B$1,Raw!$B$1:$DG$1,0),0)</f>
        <v>0</v>
      </c>
      <c r="C79" s="56" t="str">
        <f>VLOOKUP($A79,Raw!$B$2:$DG$512,MATCH('NDPMS - Inflow of AUM'!C$1,Raw!$B$1:$DG$1,0),0)</f>
        <v>0</v>
      </c>
      <c r="D79" s="56" t="str">
        <f>VLOOKUP($A79,Raw!$B$2:$DG$512,MATCH('NDPMS - Inflow of AUM'!D$1,Raw!$B$1:$DG$1,0),0)</f>
        <v>0</v>
      </c>
      <c r="E79" s="56" t="str">
        <f>VLOOKUP($A79,Raw!$B$2:$DG$512,MATCH('NDPMS - Inflow of AUM'!E$1,Raw!$B$1:$DG$1,0),0)</f>
        <v>0</v>
      </c>
      <c r="F79" s="56" t="str">
        <f>VLOOKUP($A79,Raw!$B$2:$DG$512,MATCH('NDPMS - Inflow of AUM'!F$1,Raw!$B$1:$DG$1,0),0)</f>
        <v>0</v>
      </c>
      <c r="G79" s="56" t="str">
        <f>VLOOKUP($A79,Raw!$B$2:$DG$512,MATCH('NDPMS - Inflow of AUM'!G$1,Raw!$B$1:$DG$1,0),0)</f>
        <v>0</v>
      </c>
    </row>
    <row r="80" spans="1:7" x14ac:dyDescent="0.3">
      <c r="A80" s="1" t="s">
        <v>1617</v>
      </c>
      <c r="B80" s="56" t="str">
        <f>VLOOKUP($A80,Raw!$B$2:$DG$512,MATCH('NDPMS - Inflow of AUM'!B$1,Raw!$B$1:$DG$1,0),0)</f>
        <v>0</v>
      </c>
      <c r="C80" s="56" t="str">
        <f>VLOOKUP($A80,Raw!$B$2:$DG$512,MATCH('NDPMS - Inflow of AUM'!C$1,Raw!$B$1:$DG$1,0),0)</f>
        <v>0</v>
      </c>
      <c r="D80" s="56" t="str">
        <f>VLOOKUP($A80,Raw!$B$2:$DG$512,MATCH('NDPMS - Inflow of AUM'!D$1,Raw!$B$1:$DG$1,0),0)</f>
        <v>0</v>
      </c>
      <c r="E80" s="56" t="str">
        <f>VLOOKUP($A80,Raw!$B$2:$DG$512,MATCH('NDPMS - Inflow of AUM'!E$1,Raw!$B$1:$DG$1,0),0)</f>
        <v>0</v>
      </c>
      <c r="F80" s="56" t="str">
        <f>VLOOKUP($A80,Raw!$B$2:$DG$512,MATCH('NDPMS - Inflow of AUM'!F$1,Raw!$B$1:$DG$1,0),0)</f>
        <v>0</v>
      </c>
      <c r="G80" s="56" t="str">
        <f>VLOOKUP($A80,Raw!$B$2:$DG$512,MATCH('NDPMS - Inflow of AUM'!G$1,Raw!$B$1:$DG$1,0),0)</f>
        <v>0</v>
      </c>
    </row>
    <row r="81" spans="1:7" x14ac:dyDescent="0.3">
      <c r="A81" s="1" t="s">
        <v>1631</v>
      </c>
      <c r="B81" s="56" t="str">
        <f>VLOOKUP($A81,Raw!$B$2:$DG$512,MATCH('NDPMS - Inflow of AUM'!B$1,Raw!$B$1:$DG$1,0),0)</f>
        <v>0</v>
      </c>
      <c r="C81" s="56" t="str">
        <f>VLOOKUP($A81,Raw!$B$2:$DG$512,MATCH('NDPMS - Inflow of AUM'!C$1,Raw!$B$1:$DG$1,0),0)</f>
        <v>0</v>
      </c>
      <c r="D81" s="56" t="str">
        <f>VLOOKUP($A81,Raw!$B$2:$DG$512,MATCH('NDPMS - Inflow of AUM'!D$1,Raw!$B$1:$DG$1,0),0)</f>
        <v>0</v>
      </c>
      <c r="E81" s="56" t="str">
        <f>VLOOKUP($A81,Raw!$B$2:$DG$512,MATCH('NDPMS - Inflow of AUM'!E$1,Raw!$B$1:$DG$1,0),0)</f>
        <v>0</v>
      </c>
      <c r="F81" s="56" t="str">
        <f>VLOOKUP($A81,Raw!$B$2:$DG$512,MATCH('NDPMS - Inflow of AUM'!F$1,Raw!$B$1:$DG$1,0),0)</f>
        <v>0</v>
      </c>
      <c r="G81" s="56" t="str">
        <f>VLOOKUP($A81,Raw!$B$2:$DG$512,MATCH('NDPMS - Inflow of AUM'!G$1,Raw!$B$1:$DG$1,0),0)</f>
        <v>0</v>
      </c>
    </row>
    <row r="82" spans="1:7" x14ac:dyDescent="0.3">
      <c r="A82" s="1" t="s">
        <v>1647</v>
      </c>
      <c r="B82" s="56" t="str">
        <f>VLOOKUP($A82,Raw!$B$2:$DG$512,MATCH('NDPMS - Inflow of AUM'!B$1,Raw!$B$1:$DG$1,0),0)</f>
        <v>0</v>
      </c>
      <c r="C82" s="56" t="str">
        <f>VLOOKUP($A82,Raw!$B$2:$DG$512,MATCH('NDPMS - Inflow of AUM'!C$1,Raw!$B$1:$DG$1,0),0)</f>
        <v>0</v>
      </c>
      <c r="D82" s="56" t="str">
        <f>VLOOKUP($A82,Raw!$B$2:$DG$512,MATCH('NDPMS - Inflow of AUM'!D$1,Raw!$B$1:$DG$1,0),0)</f>
        <v>0</v>
      </c>
      <c r="E82" s="56" t="str">
        <f>VLOOKUP($A82,Raw!$B$2:$DG$512,MATCH('NDPMS - Inflow of AUM'!E$1,Raw!$B$1:$DG$1,0),0)</f>
        <v>0</v>
      </c>
      <c r="F82" s="56" t="str">
        <f>VLOOKUP($A82,Raw!$B$2:$DG$512,MATCH('NDPMS - Inflow of AUM'!F$1,Raw!$B$1:$DG$1,0),0)</f>
        <v>0</v>
      </c>
      <c r="G82" s="56" t="str">
        <f>VLOOKUP($A82,Raw!$B$2:$DG$512,MATCH('NDPMS - Inflow of AUM'!G$1,Raw!$B$1:$DG$1,0),0)</f>
        <v>0</v>
      </c>
    </row>
    <row r="83" spans="1:7" x14ac:dyDescent="0.3">
      <c r="A83" s="1" t="s">
        <v>1671</v>
      </c>
      <c r="B83" s="56" t="str">
        <f>VLOOKUP($A83,Raw!$B$2:$DG$512,MATCH('NDPMS - Inflow of AUM'!B$1,Raw!$B$1:$DG$1,0),0)</f>
        <v>0</v>
      </c>
      <c r="C83" s="56" t="str">
        <f>VLOOKUP($A83,Raw!$B$2:$DG$512,MATCH('NDPMS - Inflow of AUM'!C$1,Raw!$B$1:$DG$1,0),0)</f>
        <v>0</v>
      </c>
      <c r="D83" s="56" t="str">
        <f>VLOOKUP($A83,Raw!$B$2:$DG$512,MATCH('NDPMS - Inflow of AUM'!D$1,Raw!$B$1:$DG$1,0),0)</f>
        <v>0</v>
      </c>
      <c r="E83" s="56" t="str">
        <f>VLOOKUP($A83,Raw!$B$2:$DG$512,MATCH('NDPMS - Inflow of AUM'!E$1,Raw!$B$1:$DG$1,0),0)</f>
        <v>1.3</v>
      </c>
      <c r="F83" s="56" t="str">
        <f>VLOOKUP($A83,Raw!$B$2:$DG$512,MATCH('NDPMS - Inflow of AUM'!F$1,Raw!$B$1:$DG$1,0),0)</f>
        <v>0</v>
      </c>
      <c r="G83" s="56" t="str">
        <f>VLOOKUP($A83,Raw!$B$2:$DG$512,MATCH('NDPMS - Inflow of AUM'!G$1,Raw!$B$1:$DG$1,0),0)</f>
        <v>1.3</v>
      </c>
    </row>
    <row r="84" spans="1:7" x14ac:dyDescent="0.3">
      <c r="A84" s="1" t="s">
        <v>1690</v>
      </c>
      <c r="B84" s="56" t="str">
        <f>VLOOKUP($A84,Raw!$B$2:$DG$512,MATCH('NDPMS - Inflow of AUM'!B$1,Raw!$B$1:$DG$1,0),0)</f>
        <v>0</v>
      </c>
      <c r="C84" s="56" t="str">
        <f>VLOOKUP($A84,Raw!$B$2:$DG$512,MATCH('NDPMS - Inflow of AUM'!C$1,Raw!$B$1:$DG$1,0),0)</f>
        <v>0</v>
      </c>
      <c r="D84" s="56" t="str">
        <f>VLOOKUP($A84,Raw!$B$2:$DG$512,MATCH('NDPMS - Inflow of AUM'!D$1,Raw!$B$1:$DG$1,0),0)</f>
        <v>0</v>
      </c>
      <c r="E84" s="56" t="str">
        <f>VLOOKUP($A84,Raw!$B$2:$DG$512,MATCH('NDPMS - Inflow of AUM'!E$1,Raw!$B$1:$DG$1,0),0)</f>
        <v>0</v>
      </c>
      <c r="F84" s="56" t="str">
        <f>VLOOKUP($A84,Raw!$B$2:$DG$512,MATCH('NDPMS - Inflow of AUM'!F$1,Raw!$B$1:$DG$1,0),0)</f>
        <v>0</v>
      </c>
      <c r="G84" s="56" t="str">
        <f>VLOOKUP($A84,Raw!$B$2:$DG$512,MATCH('NDPMS - Inflow of AUM'!G$1,Raw!$B$1:$DG$1,0),0)</f>
        <v>0</v>
      </c>
    </row>
    <row r="85" spans="1:7" x14ac:dyDescent="0.3">
      <c r="A85" s="1" t="s">
        <v>1714</v>
      </c>
      <c r="B85" s="56" t="str">
        <f>VLOOKUP($A85,Raw!$B$2:$DG$512,MATCH('NDPMS - Inflow of AUM'!B$1,Raw!$B$1:$DG$1,0),0)</f>
        <v>5.79</v>
      </c>
      <c r="C85" s="56" t="str">
        <f>VLOOKUP($A85,Raw!$B$2:$DG$512,MATCH('NDPMS - Inflow of AUM'!C$1,Raw!$B$1:$DG$1,0),0)</f>
        <v>25.74</v>
      </c>
      <c r="D85" s="56" t="str">
        <f>VLOOKUP($A85,Raw!$B$2:$DG$512,MATCH('NDPMS - Inflow of AUM'!D$1,Raw!$B$1:$DG$1,0),0)</f>
        <v>-19.95</v>
      </c>
      <c r="E85" s="56" t="str">
        <f>VLOOKUP($A85,Raw!$B$2:$DG$512,MATCH('NDPMS - Inflow of AUM'!E$1,Raw!$B$1:$DG$1,0),0)</f>
        <v>13.45</v>
      </c>
      <c r="F85" s="56" t="str">
        <f>VLOOKUP($A85,Raw!$B$2:$DG$512,MATCH('NDPMS - Inflow of AUM'!F$1,Raw!$B$1:$DG$1,0),0)</f>
        <v>25.95</v>
      </c>
      <c r="G85" s="56" t="str">
        <f>VLOOKUP($A85,Raw!$B$2:$DG$512,MATCH('NDPMS - Inflow of AUM'!G$1,Raw!$B$1:$DG$1,0),0)</f>
        <v>-12.5</v>
      </c>
    </row>
    <row r="86" spans="1:7" x14ac:dyDescent="0.3">
      <c r="A86" s="1" t="s">
        <v>1746</v>
      </c>
      <c r="B86" s="56" t="str">
        <f>VLOOKUP($A86,Raw!$B$2:$DG$512,MATCH('NDPMS - Inflow of AUM'!B$1,Raw!$B$1:$DG$1,0),0)</f>
        <v>0</v>
      </c>
      <c r="C86" s="56" t="str">
        <f>VLOOKUP($A86,Raw!$B$2:$DG$512,MATCH('NDPMS - Inflow of AUM'!C$1,Raw!$B$1:$DG$1,0),0)</f>
        <v>0</v>
      </c>
      <c r="D86" s="56" t="str">
        <f>VLOOKUP($A86,Raw!$B$2:$DG$512,MATCH('NDPMS - Inflow of AUM'!D$1,Raw!$B$1:$DG$1,0),0)</f>
        <v>0</v>
      </c>
      <c r="E86" s="56" t="str">
        <f>VLOOKUP($A86,Raw!$B$2:$DG$512,MATCH('NDPMS - Inflow of AUM'!E$1,Raw!$B$1:$DG$1,0),0)</f>
        <v>0</v>
      </c>
      <c r="F86" s="56" t="str">
        <f>VLOOKUP($A86,Raw!$B$2:$DG$512,MATCH('NDPMS - Inflow of AUM'!F$1,Raw!$B$1:$DG$1,0),0)</f>
        <v>0</v>
      </c>
      <c r="G86" s="56" t="str">
        <f>VLOOKUP($A86,Raw!$B$2:$DG$512,MATCH('NDPMS - Inflow of AUM'!G$1,Raw!$B$1:$DG$1,0),0)</f>
        <v>0</v>
      </c>
    </row>
    <row r="87" spans="1:7" x14ac:dyDescent="0.3">
      <c r="A87" s="1" t="s">
        <v>1772</v>
      </c>
      <c r="B87" s="56" t="str">
        <f>VLOOKUP($A87,Raw!$B$2:$DG$512,MATCH('NDPMS - Inflow of AUM'!B$1,Raw!$B$1:$DG$1,0),0)</f>
        <v>0</v>
      </c>
      <c r="C87" s="56" t="str">
        <f>VLOOKUP($A87,Raw!$B$2:$DG$512,MATCH('NDPMS - Inflow of AUM'!C$1,Raw!$B$1:$DG$1,0),0)</f>
        <v>0</v>
      </c>
      <c r="D87" s="56" t="str">
        <f>VLOOKUP($A87,Raw!$B$2:$DG$512,MATCH('NDPMS - Inflow of AUM'!D$1,Raw!$B$1:$DG$1,0),0)</f>
        <v>0</v>
      </c>
      <c r="E87" s="56" t="str">
        <f>VLOOKUP($A87,Raw!$B$2:$DG$512,MATCH('NDPMS - Inflow of AUM'!E$1,Raw!$B$1:$DG$1,0),0)</f>
        <v>0</v>
      </c>
      <c r="F87" s="56" t="str">
        <f>VLOOKUP($A87,Raw!$B$2:$DG$512,MATCH('NDPMS - Inflow of AUM'!F$1,Raw!$B$1:$DG$1,0),0)</f>
        <v>0</v>
      </c>
      <c r="G87" s="56" t="str">
        <f>VLOOKUP($A87,Raw!$B$2:$DG$512,MATCH('NDPMS - Inflow of AUM'!G$1,Raw!$B$1:$DG$1,0),0)</f>
        <v>0</v>
      </c>
    </row>
    <row r="88" spans="1:7" x14ac:dyDescent="0.3">
      <c r="A88" s="1" t="s">
        <v>1790</v>
      </c>
      <c r="B88" s="56" t="str">
        <f>VLOOKUP($A88,Raw!$B$2:$DG$512,MATCH('NDPMS - Inflow of AUM'!B$1,Raw!$B$1:$DG$1,0),0)</f>
        <v>0</v>
      </c>
      <c r="C88" s="56" t="str">
        <f>VLOOKUP($A88,Raw!$B$2:$DG$512,MATCH('NDPMS - Inflow of AUM'!C$1,Raw!$B$1:$DG$1,0),0)</f>
        <v>0</v>
      </c>
      <c r="D88" s="56" t="str">
        <f>VLOOKUP($A88,Raw!$B$2:$DG$512,MATCH('NDPMS - Inflow of AUM'!D$1,Raw!$B$1:$DG$1,0),0)</f>
        <v>0</v>
      </c>
      <c r="E88" s="56" t="str">
        <f>VLOOKUP($A88,Raw!$B$2:$DG$512,MATCH('NDPMS - Inflow of AUM'!E$1,Raw!$B$1:$DG$1,0),0)</f>
        <v>0</v>
      </c>
      <c r="F88" s="56" t="str">
        <f>VLOOKUP($A88,Raw!$B$2:$DG$512,MATCH('NDPMS - Inflow of AUM'!F$1,Raw!$B$1:$DG$1,0),0)</f>
        <v>0</v>
      </c>
      <c r="G88" s="56" t="str">
        <f>VLOOKUP($A88,Raw!$B$2:$DG$512,MATCH('NDPMS - Inflow of AUM'!G$1,Raw!$B$1:$DG$1,0),0)</f>
        <v>0</v>
      </c>
    </row>
    <row r="89" spans="1:7" x14ac:dyDescent="0.3">
      <c r="A89" s="1" t="s">
        <v>1811</v>
      </c>
      <c r="B89" s="56" t="str">
        <f>VLOOKUP($A89,Raw!$B$2:$DG$512,MATCH('NDPMS - Inflow of AUM'!B$1,Raw!$B$1:$DG$1,0),0)</f>
        <v>0</v>
      </c>
      <c r="C89" s="56" t="str">
        <f>VLOOKUP($A89,Raw!$B$2:$DG$512,MATCH('NDPMS - Inflow of AUM'!C$1,Raw!$B$1:$DG$1,0),0)</f>
        <v>0</v>
      </c>
      <c r="D89" s="56" t="str">
        <f>VLOOKUP($A89,Raw!$B$2:$DG$512,MATCH('NDPMS - Inflow of AUM'!D$1,Raw!$B$1:$DG$1,0),0)</f>
        <v>0</v>
      </c>
      <c r="E89" s="56" t="str">
        <f>VLOOKUP($A89,Raw!$B$2:$DG$512,MATCH('NDPMS - Inflow of AUM'!E$1,Raw!$B$1:$DG$1,0),0)</f>
        <v>0</v>
      </c>
      <c r="F89" s="56" t="str">
        <f>VLOOKUP($A89,Raw!$B$2:$DG$512,MATCH('NDPMS - Inflow of AUM'!F$1,Raw!$B$1:$DG$1,0),0)</f>
        <v>0</v>
      </c>
      <c r="G89" s="56" t="str">
        <f>VLOOKUP($A89,Raw!$B$2:$DG$512,MATCH('NDPMS - Inflow of AUM'!G$1,Raw!$B$1:$DG$1,0),0)</f>
        <v>0</v>
      </c>
    </row>
    <row r="90" spans="1:7" x14ac:dyDescent="0.3">
      <c r="A90" s="1" t="s">
        <v>1835</v>
      </c>
      <c r="B90" s="56" t="str">
        <f>VLOOKUP($A90,Raw!$B$2:$DG$512,MATCH('NDPMS - Inflow of AUM'!B$1,Raw!$B$1:$DG$1,0),0)</f>
        <v>0</v>
      </c>
      <c r="C90" s="56" t="str">
        <f>VLOOKUP($A90,Raw!$B$2:$DG$512,MATCH('NDPMS - Inflow of AUM'!C$1,Raw!$B$1:$DG$1,0),0)</f>
        <v>0</v>
      </c>
      <c r="D90" s="56" t="str">
        <f>VLOOKUP($A90,Raw!$B$2:$DG$512,MATCH('NDPMS - Inflow of AUM'!D$1,Raw!$B$1:$DG$1,0),0)</f>
        <v>0</v>
      </c>
      <c r="E90" s="56" t="str">
        <f>VLOOKUP($A90,Raw!$B$2:$DG$512,MATCH('NDPMS - Inflow of AUM'!E$1,Raw!$B$1:$DG$1,0),0)</f>
        <v>0</v>
      </c>
      <c r="F90" s="56" t="str">
        <f>VLOOKUP($A90,Raw!$B$2:$DG$512,MATCH('NDPMS - Inflow of AUM'!F$1,Raw!$B$1:$DG$1,0),0)</f>
        <v>0</v>
      </c>
      <c r="G90" s="56" t="str">
        <f>VLOOKUP($A90,Raw!$B$2:$DG$512,MATCH('NDPMS - Inflow of AUM'!G$1,Raw!$B$1:$DG$1,0),0)</f>
        <v>0</v>
      </c>
    </row>
    <row r="91" spans="1:7" x14ac:dyDescent="0.3">
      <c r="A91" s="1" t="s">
        <v>1844</v>
      </c>
      <c r="B91" s="56" t="str">
        <f>VLOOKUP($A91,Raw!$B$2:$DG$512,MATCH('NDPMS - Inflow of AUM'!B$1,Raw!$B$1:$DG$1,0),0)</f>
        <v>0</v>
      </c>
      <c r="C91" s="56" t="str">
        <f>VLOOKUP($A91,Raw!$B$2:$DG$512,MATCH('NDPMS - Inflow of AUM'!C$1,Raw!$B$1:$DG$1,0),0)</f>
        <v>0</v>
      </c>
      <c r="D91" s="56" t="str">
        <f>VLOOKUP($A91,Raw!$B$2:$DG$512,MATCH('NDPMS - Inflow of AUM'!D$1,Raw!$B$1:$DG$1,0),0)</f>
        <v>0</v>
      </c>
      <c r="E91" s="56" t="str">
        <f>VLOOKUP($A91,Raw!$B$2:$DG$512,MATCH('NDPMS - Inflow of AUM'!E$1,Raw!$B$1:$DG$1,0),0)</f>
        <v>0</v>
      </c>
      <c r="F91" s="56" t="str">
        <f>VLOOKUP($A91,Raw!$B$2:$DG$512,MATCH('NDPMS - Inflow of AUM'!F$1,Raw!$B$1:$DG$1,0),0)</f>
        <v>0</v>
      </c>
      <c r="G91" s="56" t="str">
        <f>VLOOKUP($A91,Raw!$B$2:$DG$512,MATCH('NDPMS - Inflow of AUM'!G$1,Raw!$B$1:$DG$1,0),0)</f>
        <v>0</v>
      </c>
    </row>
    <row r="92" spans="1:7" x14ac:dyDescent="0.3">
      <c r="A92" s="1" t="s">
        <v>1854</v>
      </c>
      <c r="B92" s="56" t="str">
        <f>VLOOKUP($A92,Raw!$B$2:$DG$512,MATCH('NDPMS - Inflow of AUM'!B$1,Raw!$B$1:$DG$1,0),0)</f>
        <v>0</v>
      </c>
      <c r="C92" s="56" t="str">
        <f>VLOOKUP($A92,Raw!$B$2:$DG$512,MATCH('NDPMS - Inflow of AUM'!C$1,Raw!$B$1:$DG$1,0),0)</f>
        <v>0</v>
      </c>
      <c r="D92" s="56" t="str">
        <f>VLOOKUP($A92,Raw!$B$2:$DG$512,MATCH('NDPMS - Inflow of AUM'!D$1,Raw!$B$1:$DG$1,0),0)</f>
        <v>0</v>
      </c>
      <c r="E92" s="56" t="str">
        <f>VLOOKUP($A92,Raw!$B$2:$DG$512,MATCH('NDPMS - Inflow of AUM'!E$1,Raw!$B$1:$DG$1,0),0)</f>
        <v>0</v>
      </c>
      <c r="F92" s="56" t="str">
        <f>VLOOKUP($A92,Raw!$B$2:$DG$512,MATCH('NDPMS - Inflow of AUM'!F$1,Raw!$B$1:$DG$1,0),0)</f>
        <v>0</v>
      </c>
      <c r="G92" s="56" t="str">
        <f>VLOOKUP($A92,Raw!$B$2:$DG$512,MATCH('NDPMS - Inflow of AUM'!G$1,Raw!$B$1:$DG$1,0),0)</f>
        <v>0</v>
      </c>
    </row>
    <row r="93" spans="1:7" x14ac:dyDescent="0.3">
      <c r="A93" s="1" t="s">
        <v>1872</v>
      </c>
      <c r="B93" s="56" t="str">
        <f>VLOOKUP($A93,Raw!$B$2:$DG$512,MATCH('NDPMS - Inflow of AUM'!B$1,Raw!$B$1:$DG$1,0),0)</f>
        <v>0</v>
      </c>
      <c r="C93" s="56" t="str">
        <f>VLOOKUP($A93,Raw!$B$2:$DG$512,MATCH('NDPMS - Inflow of AUM'!C$1,Raw!$B$1:$DG$1,0),0)</f>
        <v>0</v>
      </c>
      <c r="D93" s="56" t="str">
        <f>VLOOKUP($A93,Raw!$B$2:$DG$512,MATCH('NDPMS - Inflow of AUM'!D$1,Raw!$B$1:$DG$1,0),0)</f>
        <v>0</v>
      </c>
      <c r="E93" s="56" t="str">
        <f>VLOOKUP($A93,Raw!$B$2:$DG$512,MATCH('NDPMS - Inflow of AUM'!E$1,Raw!$B$1:$DG$1,0),0)</f>
        <v>0</v>
      </c>
      <c r="F93" s="56" t="str">
        <f>VLOOKUP($A93,Raw!$B$2:$DG$512,MATCH('NDPMS - Inflow of AUM'!F$1,Raw!$B$1:$DG$1,0),0)</f>
        <v>0</v>
      </c>
      <c r="G93" s="56" t="str">
        <f>VLOOKUP($A93,Raw!$B$2:$DG$512,MATCH('NDPMS - Inflow of AUM'!G$1,Raw!$B$1:$DG$1,0),0)</f>
        <v>0</v>
      </c>
    </row>
    <row r="94" spans="1:7" x14ac:dyDescent="0.3">
      <c r="A94" s="1" t="s">
        <v>1887</v>
      </c>
      <c r="B94" s="56" t="str">
        <f>VLOOKUP($A94,Raw!$B$2:$DG$512,MATCH('NDPMS - Inflow of AUM'!B$1,Raw!$B$1:$DG$1,0),0)</f>
        <v>0</v>
      </c>
      <c r="C94" s="56" t="str">
        <f>VLOOKUP($A94,Raw!$B$2:$DG$512,MATCH('NDPMS - Inflow of AUM'!C$1,Raw!$B$1:$DG$1,0),0)</f>
        <v>0</v>
      </c>
      <c r="D94" s="56" t="str">
        <f>VLOOKUP($A94,Raw!$B$2:$DG$512,MATCH('NDPMS - Inflow of AUM'!D$1,Raw!$B$1:$DG$1,0),0)</f>
        <v>0</v>
      </c>
      <c r="E94" s="56" t="str">
        <f>VLOOKUP($A94,Raw!$B$2:$DG$512,MATCH('NDPMS - Inflow of AUM'!E$1,Raw!$B$1:$DG$1,0),0)</f>
        <v>0</v>
      </c>
      <c r="F94" s="56" t="str">
        <f>VLOOKUP($A94,Raw!$B$2:$DG$512,MATCH('NDPMS - Inflow of AUM'!F$1,Raw!$B$1:$DG$1,0),0)</f>
        <v>0</v>
      </c>
      <c r="G94" s="56" t="str">
        <f>VLOOKUP($A94,Raw!$B$2:$DG$512,MATCH('NDPMS - Inflow of AUM'!G$1,Raw!$B$1:$DG$1,0),0)</f>
        <v>0</v>
      </c>
    </row>
    <row r="95" spans="1:7" x14ac:dyDescent="0.3">
      <c r="A95" s="1" t="s">
        <v>1910</v>
      </c>
      <c r="B95" s="56" t="str">
        <f>VLOOKUP($A95,Raw!$B$2:$DG$512,MATCH('NDPMS - Inflow of AUM'!B$1,Raw!$B$1:$DG$1,0),0)</f>
        <v>30.34</v>
      </c>
      <c r="C95" s="56" t="str">
        <f>VLOOKUP($A95,Raw!$B$2:$DG$512,MATCH('NDPMS - Inflow of AUM'!C$1,Raw!$B$1:$DG$1,0),0)</f>
        <v>83.7</v>
      </c>
      <c r="D95" s="56" t="str">
        <f>VLOOKUP($A95,Raw!$B$2:$DG$512,MATCH('NDPMS - Inflow of AUM'!D$1,Raw!$B$1:$DG$1,0),0)</f>
        <v>-53.37</v>
      </c>
      <c r="E95" s="56" t="str">
        <f>VLOOKUP($A95,Raw!$B$2:$DG$512,MATCH('NDPMS - Inflow of AUM'!E$1,Raw!$B$1:$DG$1,0),0)</f>
        <v>149.25</v>
      </c>
      <c r="F95" s="56" t="str">
        <f>VLOOKUP($A95,Raw!$B$2:$DG$512,MATCH('NDPMS - Inflow of AUM'!F$1,Raw!$B$1:$DG$1,0),0)</f>
        <v>145.67</v>
      </c>
      <c r="G95" s="56" t="str">
        <f>VLOOKUP($A95,Raw!$B$2:$DG$512,MATCH('NDPMS - Inflow of AUM'!G$1,Raw!$B$1:$DG$1,0),0)</f>
        <v>3.58</v>
      </c>
    </row>
    <row r="96" spans="1:7" x14ac:dyDescent="0.3">
      <c r="A96" s="1" t="s">
        <v>1956</v>
      </c>
      <c r="B96" s="56" t="str">
        <f>VLOOKUP($A96,Raw!$B$2:$DG$512,MATCH('NDPMS - Inflow of AUM'!B$1,Raw!$B$1:$DG$1,0),0)</f>
        <v>0</v>
      </c>
      <c r="C96" s="56" t="str">
        <f>VLOOKUP($A96,Raw!$B$2:$DG$512,MATCH('NDPMS - Inflow of AUM'!C$1,Raw!$B$1:$DG$1,0),0)</f>
        <v>0</v>
      </c>
      <c r="D96" s="56" t="str">
        <f>VLOOKUP($A96,Raw!$B$2:$DG$512,MATCH('NDPMS - Inflow of AUM'!D$1,Raw!$B$1:$DG$1,0),0)</f>
        <v>0</v>
      </c>
      <c r="E96" s="56" t="str">
        <f>VLOOKUP($A96,Raw!$B$2:$DG$512,MATCH('NDPMS - Inflow of AUM'!E$1,Raw!$B$1:$DG$1,0),0)</f>
        <v>0</v>
      </c>
      <c r="F96" s="56" t="str">
        <f>VLOOKUP($A96,Raw!$B$2:$DG$512,MATCH('NDPMS - Inflow of AUM'!F$1,Raw!$B$1:$DG$1,0),0)</f>
        <v>0</v>
      </c>
      <c r="G96" s="56" t="str">
        <f>VLOOKUP($A96,Raw!$B$2:$DG$512,MATCH('NDPMS - Inflow of AUM'!G$1,Raw!$B$1:$DG$1,0),0)</f>
        <v>0</v>
      </c>
    </row>
    <row r="97" spans="1:7" x14ac:dyDescent="0.3">
      <c r="A97" s="1" t="s">
        <v>1963</v>
      </c>
      <c r="B97" s="56" t="str">
        <f>VLOOKUP($A97,Raw!$B$2:$DG$512,MATCH('NDPMS - Inflow of AUM'!B$1,Raw!$B$1:$DG$1,0),0)</f>
        <v>0</v>
      </c>
      <c r="C97" s="56" t="str">
        <f>VLOOKUP($A97,Raw!$B$2:$DG$512,MATCH('NDPMS - Inflow of AUM'!C$1,Raw!$B$1:$DG$1,0),0)</f>
        <v>0</v>
      </c>
      <c r="D97" s="56" t="str">
        <f>VLOOKUP($A97,Raw!$B$2:$DG$512,MATCH('NDPMS - Inflow of AUM'!D$1,Raw!$B$1:$DG$1,0),0)</f>
        <v>0</v>
      </c>
      <c r="E97" s="56" t="str">
        <f>VLOOKUP($A97,Raw!$B$2:$DG$512,MATCH('NDPMS - Inflow of AUM'!E$1,Raw!$B$1:$DG$1,0),0)</f>
        <v>0</v>
      </c>
      <c r="F97" s="56" t="str">
        <f>VLOOKUP($A97,Raw!$B$2:$DG$512,MATCH('NDPMS - Inflow of AUM'!F$1,Raw!$B$1:$DG$1,0),0)</f>
        <v>0</v>
      </c>
      <c r="G97" s="56" t="str">
        <f>VLOOKUP($A97,Raw!$B$2:$DG$512,MATCH('NDPMS - Inflow of AUM'!G$1,Raw!$B$1:$DG$1,0),0)</f>
        <v>0</v>
      </c>
    </row>
    <row r="98" spans="1:7" x14ac:dyDescent="0.3">
      <c r="A98" s="1" t="s">
        <v>1980</v>
      </c>
      <c r="B98" s="56" t="str">
        <f>VLOOKUP($A98,Raw!$B$2:$DG$512,MATCH('NDPMS - Inflow of AUM'!B$1,Raw!$B$1:$DG$1,0),0)</f>
        <v>2</v>
      </c>
      <c r="C98" s="56" t="str">
        <f>VLOOKUP($A98,Raw!$B$2:$DG$512,MATCH('NDPMS - Inflow of AUM'!C$1,Raw!$B$1:$DG$1,0),0)</f>
        <v>0.00008</v>
      </c>
      <c r="D98" s="56" t="str">
        <f>VLOOKUP($A98,Raw!$B$2:$DG$512,MATCH('NDPMS - Inflow of AUM'!D$1,Raw!$B$1:$DG$1,0),0)</f>
        <v>1.99992</v>
      </c>
      <c r="E98" s="56" t="str">
        <f>VLOOKUP($A98,Raw!$B$2:$DG$512,MATCH('NDPMS - Inflow of AUM'!E$1,Raw!$B$1:$DG$1,0),0)</f>
        <v>2</v>
      </c>
      <c r="F98" s="56" t="str">
        <f>VLOOKUP($A98,Raw!$B$2:$DG$512,MATCH('NDPMS - Inflow of AUM'!F$1,Raw!$B$1:$DG$1,0),0)</f>
        <v>0.00076</v>
      </c>
      <c r="G98" s="56" t="str">
        <f>VLOOKUP($A98,Raw!$B$2:$DG$512,MATCH('NDPMS - Inflow of AUM'!G$1,Raw!$B$1:$DG$1,0),0)</f>
        <v>1.99924</v>
      </c>
    </row>
    <row r="99" spans="1:7" x14ac:dyDescent="0.3">
      <c r="A99" s="1" t="s">
        <v>2013</v>
      </c>
      <c r="B99" s="56" t="str">
        <f>VLOOKUP($A99,Raw!$B$2:$DG$512,MATCH('NDPMS - Inflow of AUM'!B$1,Raw!$B$1:$DG$1,0),0)</f>
        <v>54.76</v>
      </c>
      <c r="C99" s="56" t="str">
        <f>VLOOKUP($A99,Raw!$B$2:$DG$512,MATCH('NDPMS - Inflow of AUM'!C$1,Raw!$B$1:$DG$1,0),0)</f>
        <v>23.84</v>
      </c>
      <c r="D99" s="56" t="str">
        <f>VLOOKUP($A99,Raw!$B$2:$DG$512,MATCH('NDPMS - Inflow of AUM'!D$1,Raw!$B$1:$DG$1,0),0)</f>
        <v>30.92</v>
      </c>
      <c r="E99" s="56" t="str">
        <f>VLOOKUP($A99,Raw!$B$2:$DG$512,MATCH('NDPMS - Inflow of AUM'!E$1,Raw!$B$1:$DG$1,0),0)</f>
        <v>206.79</v>
      </c>
      <c r="F99" s="56" t="str">
        <f>VLOOKUP($A99,Raw!$B$2:$DG$512,MATCH('NDPMS - Inflow of AUM'!F$1,Raw!$B$1:$DG$1,0),0)</f>
        <v>143.96</v>
      </c>
      <c r="G99" s="56" t="str">
        <f>VLOOKUP($A99,Raw!$B$2:$DG$512,MATCH('NDPMS - Inflow of AUM'!G$1,Raw!$B$1:$DG$1,0),0)</f>
        <v>62.84</v>
      </c>
    </row>
    <row r="100" spans="1:7" x14ac:dyDescent="0.3">
      <c r="A100" s="1" t="s">
        <v>2056</v>
      </c>
      <c r="B100" s="56" t="str">
        <f>VLOOKUP($A100,Raw!$B$2:$DG$512,MATCH('NDPMS - Inflow of AUM'!B$1,Raw!$B$1:$DG$1,0),0)</f>
        <v>0</v>
      </c>
      <c r="C100" s="56" t="str">
        <f>VLOOKUP($A100,Raw!$B$2:$DG$512,MATCH('NDPMS - Inflow of AUM'!C$1,Raw!$B$1:$DG$1,0),0)</f>
        <v>0</v>
      </c>
      <c r="D100" s="56" t="str">
        <f>VLOOKUP($A100,Raw!$B$2:$DG$512,MATCH('NDPMS - Inflow of AUM'!D$1,Raw!$B$1:$DG$1,0),0)</f>
        <v>0</v>
      </c>
      <c r="E100" s="56" t="str">
        <f>VLOOKUP($A100,Raw!$B$2:$DG$512,MATCH('NDPMS - Inflow of AUM'!E$1,Raw!$B$1:$DG$1,0),0)</f>
        <v>0</v>
      </c>
      <c r="F100" s="56" t="str">
        <f>VLOOKUP($A100,Raw!$B$2:$DG$512,MATCH('NDPMS - Inflow of AUM'!F$1,Raw!$B$1:$DG$1,0),0)</f>
        <v>0</v>
      </c>
      <c r="G100" s="56" t="str">
        <f>VLOOKUP($A100,Raw!$B$2:$DG$512,MATCH('NDPMS - Inflow of AUM'!G$1,Raw!$B$1:$DG$1,0),0)</f>
        <v>0</v>
      </c>
    </row>
    <row r="101" spans="1:7" x14ac:dyDescent="0.3">
      <c r="A101" s="1" t="s">
        <v>2067</v>
      </c>
      <c r="B101" s="56" t="str">
        <f>VLOOKUP($A101,Raw!$B$2:$DG$512,MATCH('NDPMS - Inflow of AUM'!B$1,Raw!$B$1:$DG$1,0),0)</f>
        <v>0</v>
      </c>
      <c r="C101" s="56" t="str">
        <f>VLOOKUP($A101,Raw!$B$2:$DG$512,MATCH('NDPMS - Inflow of AUM'!C$1,Raw!$B$1:$DG$1,0),0)</f>
        <v>0</v>
      </c>
      <c r="D101" s="56" t="str">
        <f>VLOOKUP($A101,Raw!$B$2:$DG$512,MATCH('NDPMS - Inflow of AUM'!D$1,Raw!$B$1:$DG$1,0),0)</f>
        <v>0</v>
      </c>
      <c r="E101" s="56" t="str">
        <f>VLOOKUP($A101,Raw!$B$2:$DG$512,MATCH('NDPMS - Inflow of AUM'!E$1,Raw!$B$1:$DG$1,0),0)</f>
        <v>0</v>
      </c>
      <c r="F101" s="56" t="str">
        <f>VLOOKUP($A101,Raw!$B$2:$DG$512,MATCH('NDPMS - Inflow of AUM'!F$1,Raw!$B$1:$DG$1,0),0)</f>
        <v>0</v>
      </c>
      <c r="G101" s="56" t="str">
        <f>VLOOKUP($A101,Raw!$B$2:$DG$512,MATCH('NDPMS - Inflow of AUM'!G$1,Raw!$B$1:$DG$1,0),0)</f>
        <v>0</v>
      </c>
    </row>
    <row r="102" spans="1:7" x14ac:dyDescent="0.3">
      <c r="A102" s="1" t="s">
        <v>2076</v>
      </c>
      <c r="B102" s="56" t="str">
        <f>VLOOKUP($A102,Raw!$B$2:$DG$512,MATCH('NDPMS - Inflow of AUM'!B$1,Raw!$B$1:$DG$1,0),0)</f>
        <v>0</v>
      </c>
      <c r="C102" s="56" t="str">
        <f>VLOOKUP($A102,Raw!$B$2:$DG$512,MATCH('NDPMS - Inflow of AUM'!C$1,Raw!$B$1:$DG$1,0),0)</f>
        <v>0</v>
      </c>
      <c r="D102" s="56" t="str">
        <f>VLOOKUP($A102,Raw!$B$2:$DG$512,MATCH('NDPMS - Inflow of AUM'!D$1,Raw!$B$1:$DG$1,0),0)</f>
        <v>0</v>
      </c>
      <c r="E102" s="56" t="str">
        <f>VLOOKUP($A102,Raw!$B$2:$DG$512,MATCH('NDPMS - Inflow of AUM'!E$1,Raw!$B$1:$DG$1,0),0)</f>
        <v>0</v>
      </c>
      <c r="F102" s="56" t="str">
        <f>VLOOKUP($A102,Raw!$B$2:$DG$512,MATCH('NDPMS - Inflow of AUM'!F$1,Raw!$B$1:$DG$1,0),0)</f>
        <v>0</v>
      </c>
      <c r="G102" s="56" t="str">
        <f>VLOOKUP($A102,Raw!$B$2:$DG$512,MATCH('NDPMS - Inflow of AUM'!G$1,Raw!$B$1:$DG$1,0),0)</f>
        <v>0</v>
      </c>
    </row>
    <row r="103" spans="1:7" x14ac:dyDescent="0.3">
      <c r="A103" s="1" t="s">
        <v>2091</v>
      </c>
      <c r="B103" s="56" t="str">
        <f>VLOOKUP($A103,Raw!$B$2:$DG$512,MATCH('NDPMS - Inflow of AUM'!B$1,Raw!$B$1:$DG$1,0),0)</f>
        <v>0</v>
      </c>
      <c r="C103" s="56" t="str">
        <f>VLOOKUP($A103,Raw!$B$2:$DG$512,MATCH('NDPMS - Inflow of AUM'!C$1,Raw!$B$1:$DG$1,0),0)</f>
        <v>0</v>
      </c>
      <c r="D103" s="56" t="str">
        <f>VLOOKUP($A103,Raw!$B$2:$DG$512,MATCH('NDPMS - Inflow of AUM'!D$1,Raw!$B$1:$DG$1,0),0)</f>
        <v>0</v>
      </c>
      <c r="E103" s="56" t="str">
        <f>VLOOKUP($A103,Raw!$B$2:$DG$512,MATCH('NDPMS - Inflow of AUM'!E$1,Raw!$B$1:$DG$1,0),0)</f>
        <v>0.248</v>
      </c>
      <c r="F103" s="56" t="str">
        <f>VLOOKUP($A103,Raw!$B$2:$DG$512,MATCH('NDPMS - Inflow of AUM'!F$1,Raw!$B$1:$DG$1,0),0)</f>
        <v>3.987</v>
      </c>
      <c r="G103" s="56" t="str">
        <f>VLOOKUP($A103,Raw!$B$2:$DG$512,MATCH('NDPMS - Inflow of AUM'!G$1,Raw!$B$1:$DG$1,0),0)</f>
        <v>-3.739</v>
      </c>
    </row>
    <row r="104" spans="1:7" x14ac:dyDescent="0.3">
      <c r="A104" s="1" t="s">
        <v>2127</v>
      </c>
      <c r="B104" s="56" t="str">
        <f>VLOOKUP($A104,Raw!$B$2:$DG$512,MATCH('NDPMS - Inflow of AUM'!B$1,Raw!$B$1:$DG$1,0),0)</f>
        <v>0</v>
      </c>
      <c r="C104" s="56" t="str">
        <f>VLOOKUP($A104,Raw!$B$2:$DG$512,MATCH('NDPMS - Inflow of AUM'!C$1,Raw!$B$1:$DG$1,0),0)</f>
        <v>0</v>
      </c>
      <c r="D104" s="56" t="str">
        <f>VLOOKUP($A104,Raw!$B$2:$DG$512,MATCH('NDPMS - Inflow of AUM'!D$1,Raw!$B$1:$DG$1,0),0)</f>
        <v>0</v>
      </c>
      <c r="E104" s="56" t="str">
        <f>VLOOKUP($A104,Raw!$B$2:$DG$512,MATCH('NDPMS - Inflow of AUM'!E$1,Raw!$B$1:$DG$1,0),0)</f>
        <v>0</v>
      </c>
      <c r="F104" s="56" t="str">
        <f>VLOOKUP($A104,Raw!$B$2:$DG$512,MATCH('NDPMS - Inflow of AUM'!F$1,Raw!$B$1:$DG$1,0),0)</f>
        <v>0</v>
      </c>
      <c r="G104" s="56" t="str">
        <f>VLOOKUP($A104,Raw!$B$2:$DG$512,MATCH('NDPMS - Inflow of AUM'!G$1,Raw!$B$1:$DG$1,0),0)</f>
        <v>0</v>
      </c>
    </row>
    <row r="105" spans="1:7" x14ac:dyDescent="0.3">
      <c r="A105" s="1" t="s">
        <v>2140</v>
      </c>
      <c r="B105" s="56" t="str">
        <f>VLOOKUP($A105,Raw!$B$2:$DG$512,MATCH('NDPMS - Inflow of AUM'!B$1,Raw!$B$1:$DG$1,0),0)</f>
        <v>0</v>
      </c>
      <c r="C105" s="56" t="str">
        <f>VLOOKUP($A105,Raw!$B$2:$DG$512,MATCH('NDPMS - Inflow of AUM'!C$1,Raw!$B$1:$DG$1,0),0)</f>
        <v>0</v>
      </c>
      <c r="D105" s="56" t="str">
        <f>VLOOKUP($A105,Raw!$B$2:$DG$512,MATCH('NDPMS - Inflow of AUM'!D$1,Raw!$B$1:$DG$1,0),0)</f>
        <v>0</v>
      </c>
      <c r="E105" s="56" t="str">
        <f>VLOOKUP($A105,Raw!$B$2:$DG$512,MATCH('NDPMS - Inflow of AUM'!E$1,Raw!$B$1:$DG$1,0),0)</f>
        <v>0</v>
      </c>
      <c r="F105" s="56" t="str">
        <f>VLOOKUP($A105,Raw!$B$2:$DG$512,MATCH('NDPMS - Inflow of AUM'!F$1,Raw!$B$1:$DG$1,0),0)</f>
        <v>0</v>
      </c>
      <c r="G105" s="56" t="str">
        <f>VLOOKUP($A105,Raw!$B$2:$DG$512,MATCH('NDPMS - Inflow of AUM'!G$1,Raw!$B$1:$DG$1,0),0)</f>
        <v>0</v>
      </c>
    </row>
    <row r="106" spans="1:7" x14ac:dyDescent="0.3">
      <c r="A106" s="1" t="s">
        <v>2148</v>
      </c>
      <c r="B106" s="56" t="str">
        <f>VLOOKUP($A106,Raw!$B$2:$DG$512,MATCH('NDPMS - Inflow of AUM'!B$1,Raw!$B$1:$DG$1,0),0)</f>
        <v>0</v>
      </c>
      <c r="C106" s="56" t="str">
        <f>VLOOKUP($A106,Raw!$B$2:$DG$512,MATCH('NDPMS - Inflow of AUM'!C$1,Raw!$B$1:$DG$1,0),0)</f>
        <v>0</v>
      </c>
      <c r="D106" s="56" t="str">
        <f>VLOOKUP($A106,Raw!$B$2:$DG$512,MATCH('NDPMS - Inflow of AUM'!D$1,Raw!$B$1:$DG$1,0),0)</f>
        <v>0</v>
      </c>
      <c r="E106" s="56" t="str">
        <f>VLOOKUP($A106,Raw!$B$2:$DG$512,MATCH('NDPMS - Inflow of AUM'!E$1,Raw!$B$1:$DG$1,0),0)</f>
        <v>0</v>
      </c>
      <c r="F106" s="56" t="str">
        <f>VLOOKUP($A106,Raw!$B$2:$DG$512,MATCH('NDPMS - Inflow of AUM'!F$1,Raw!$B$1:$DG$1,0),0)</f>
        <v>0</v>
      </c>
      <c r="G106" s="56" t="str">
        <f>VLOOKUP($A106,Raw!$B$2:$DG$512,MATCH('NDPMS - Inflow of AUM'!G$1,Raw!$B$1:$DG$1,0),0)</f>
        <v>0</v>
      </c>
    </row>
    <row r="107" spans="1:7" x14ac:dyDescent="0.3">
      <c r="A107" s="1" t="s">
        <v>2162</v>
      </c>
      <c r="B107" s="56" t="str">
        <f>VLOOKUP($A107,Raw!$B$2:$DG$512,MATCH('NDPMS - Inflow of AUM'!B$1,Raw!$B$1:$DG$1,0),0)</f>
        <v>0</v>
      </c>
      <c r="C107" s="56" t="str">
        <f>VLOOKUP($A107,Raw!$B$2:$DG$512,MATCH('NDPMS - Inflow of AUM'!C$1,Raw!$B$1:$DG$1,0),0)</f>
        <v>0</v>
      </c>
      <c r="D107" s="56" t="str">
        <f>VLOOKUP($A107,Raw!$B$2:$DG$512,MATCH('NDPMS - Inflow of AUM'!D$1,Raw!$B$1:$DG$1,0),0)</f>
        <v>0</v>
      </c>
      <c r="E107" s="56" t="str">
        <f>VLOOKUP($A107,Raw!$B$2:$DG$512,MATCH('NDPMS - Inflow of AUM'!E$1,Raw!$B$1:$DG$1,0),0)</f>
        <v>0</v>
      </c>
      <c r="F107" s="56" t="str">
        <f>VLOOKUP($A107,Raw!$B$2:$DG$512,MATCH('NDPMS - Inflow of AUM'!F$1,Raw!$B$1:$DG$1,0),0)</f>
        <v>0</v>
      </c>
      <c r="G107" s="56" t="str">
        <f>VLOOKUP($A107,Raw!$B$2:$DG$512,MATCH('NDPMS - Inflow of AUM'!G$1,Raw!$B$1:$DG$1,0),0)</f>
        <v>0</v>
      </c>
    </row>
    <row r="108" spans="1:7" x14ac:dyDescent="0.3">
      <c r="A108" s="1" t="s">
        <v>2177</v>
      </c>
      <c r="B108" s="56" t="str">
        <f>VLOOKUP($A108,Raw!$B$2:$DG$512,MATCH('NDPMS - Inflow of AUM'!B$1,Raw!$B$1:$DG$1,0),0)</f>
        <v>0</v>
      </c>
      <c r="C108" s="56" t="str">
        <f>VLOOKUP($A108,Raw!$B$2:$DG$512,MATCH('NDPMS - Inflow of AUM'!C$1,Raw!$B$1:$DG$1,0),0)</f>
        <v>0</v>
      </c>
      <c r="D108" s="56" t="str">
        <f>VLOOKUP($A108,Raw!$B$2:$DG$512,MATCH('NDPMS - Inflow of AUM'!D$1,Raw!$B$1:$DG$1,0),0)</f>
        <v>0</v>
      </c>
      <c r="E108" s="56" t="str">
        <f>VLOOKUP($A108,Raw!$B$2:$DG$512,MATCH('NDPMS - Inflow of AUM'!E$1,Raw!$B$1:$DG$1,0),0)</f>
        <v>0</v>
      </c>
      <c r="F108" s="56" t="str">
        <f>VLOOKUP($A108,Raw!$B$2:$DG$512,MATCH('NDPMS - Inflow of AUM'!F$1,Raw!$B$1:$DG$1,0),0)</f>
        <v>0</v>
      </c>
      <c r="G108" s="56" t="str">
        <f>VLOOKUP($A108,Raw!$B$2:$DG$512,MATCH('NDPMS - Inflow of AUM'!G$1,Raw!$B$1:$DG$1,0),0)</f>
        <v>0</v>
      </c>
    </row>
    <row r="109" spans="1:7" x14ac:dyDescent="0.3">
      <c r="A109" s="1" t="s">
        <v>2194</v>
      </c>
      <c r="B109" s="56" t="str">
        <f>VLOOKUP($A109,Raw!$B$2:$DG$512,MATCH('NDPMS - Inflow of AUM'!B$1,Raw!$B$1:$DG$1,0),0)</f>
        <v>0</v>
      </c>
      <c r="C109" s="56" t="str">
        <f>VLOOKUP($A109,Raw!$B$2:$DG$512,MATCH('NDPMS - Inflow of AUM'!C$1,Raw!$B$1:$DG$1,0),0)</f>
        <v>0</v>
      </c>
      <c r="D109" s="56" t="str">
        <f>VLOOKUP($A109,Raw!$B$2:$DG$512,MATCH('NDPMS - Inflow of AUM'!D$1,Raw!$B$1:$DG$1,0),0)</f>
        <v>0</v>
      </c>
      <c r="E109" s="56" t="str">
        <f>VLOOKUP($A109,Raw!$B$2:$DG$512,MATCH('NDPMS - Inflow of AUM'!E$1,Raw!$B$1:$DG$1,0),0)</f>
        <v>0</v>
      </c>
      <c r="F109" s="56" t="str">
        <f>VLOOKUP($A109,Raw!$B$2:$DG$512,MATCH('NDPMS - Inflow of AUM'!F$1,Raw!$B$1:$DG$1,0),0)</f>
        <v>0</v>
      </c>
      <c r="G109" s="56" t="str">
        <f>VLOOKUP($A109,Raw!$B$2:$DG$512,MATCH('NDPMS - Inflow of AUM'!G$1,Raw!$B$1:$DG$1,0),0)</f>
        <v>0</v>
      </c>
    </row>
    <row r="110" spans="1:7" x14ac:dyDescent="0.3">
      <c r="A110" s="1" t="s">
        <v>2203</v>
      </c>
      <c r="B110" s="56" t="str">
        <f>VLOOKUP($A110,Raw!$B$2:$DG$512,MATCH('NDPMS - Inflow of AUM'!B$1,Raw!$B$1:$DG$1,0),0)</f>
        <v>0</v>
      </c>
      <c r="C110" s="56" t="str">
        <f>VLOOKUP($A110,Raw!$B$2:$DG$512,MATCH('NDPMS - Inflow of AUM'!C$1,Raw!$B$1:$DG$1,0),0)</f>
        <v>0</v>
      </c>
      <c r="D110" s="56" t="str">
        <f>VLOOKUP($A110,Raw!$B$2:$DG$512,MATCH('NDPMS - Inflow of AUM'!D$1,Raw!$B$1:$DG$1,0),0)</f>
        <v>0</v>
      </c>
      <c r="E110" s="56" t="str">
        <f>VLOOKUP($A110,Raw!$B$2:$DG$512,MATCH('NDPMS - Inflow of AUM'!E$1,Raw!$B$1:$DG$1,0),0)</f>
        <v>0</v>
      </c>
      <c r="F110" s="56" t="str">
        <f>VLOOKUP($A110,Raw!$B$2:$DG$512,MATCH('NDPMS - Inflow of AUM'!F$1,Raw!$B$1:$DG$1,0),0)</f>
        <v>0</v>
      </c>
      <c r="G110" s="56" t="str">
        <f>VLOOKUP($A110,Raw!$B$2:$DG$512,MATCH('NDPMS - Inflow of AUM'!G$1,Raw!$B$1:$DG$1,0),0)</f>
        <v>0</v>
      </c>
    </row>
    <row r="111" spans="1:7" x14ac:dyDescent="0.3">
      <c r="A111" s="1" t="s">
        <v>2218</v>
      </c>
      <c r="B111" s="56" t="str">
        <f>VLOOKUP($A111,Raw!$B$2:$DG$512,MATCH('NDPMS - Inflow of AUM'!B$1,Raw!$B$1:$DG$1,0),0)</f>
        <v>0</v>
      </c>
      <c r="C111" s="56" t="str">
        <f>VLOOKUP($A111,Raw!$B$2:$DG$512,MATCH('NDPMS - Inflow of AUM'!C$1,Raw!$B$1:$DG$1,0),0)</f>
        <v>0</v>
      </c>
      <c r="D111" s="56" t="str">
        <f>VLOOKUP($A111,Raw!$B$2:$DG$512,MATCH('NDPMS - Inflow of AUM'!D$1,Raw!$B$1:$DG$1,0),0)</f>
        <v>0</v>
      </c>
      <c r="E111" s="56" t="str">
        <f>VLOOKUP($A111,Raw!$B$2:$DG$512,MATCH('NDPMS - Inflow of AUM'!E$1,Raw!$B$1:$DG$1,0),0)</f>
        <v>0</v>
      </c>
      <c r="F111" s="56" t="str">
        <f>VLOOKUP($A111,Raw!$B$2:$DG$512,MATCH('NDPMS - Inflow of AUM'!F$1,Raw!$B$1:$DG$1,0),0)</f>
        <v>0</v>
      </c>
      <c r="G111" s="56" t="str">
        <f>VLOOKUP($A111,Raw!$B$2:$DG$512,MATCH('NDPMS - Inflow of AUM'!G$1,Raw!$B$1:$DG$1,0),0)</f>
        <v>0</v>
      </c>
    </row>
    <row r="112" spans="1:7" x14ac:dyDescent="0.3">
      <c r="A112" s="1" t="s">
        <v>2228</v>
      </c>
      <c r="B112" s="56" t="str">
        <f>VLOOKUP($A112,Raw!$B$2:$DG$512,MATCH('NDPMS - Inflow of AUM'!B$1,Raw!$B$1:$DG$1,0),0)</f>
        <v>0</v>
      </c>
      <c r="C112" s="56" t="str">
        <f>VLOOKUP($A112,Raw!$B$2:$DG$512,MATCH('NDPMS - Inflow of AUM'!C$1,Raw!$B$1:$DG$1,0),0)</f>
        <v>0</v>
      </c>
      <c r="D112" s="56" t="str">
        <f>VLOOKUP($A112,Raw!$B$2:$DG$512,MATCH('NDPMS - Inflow of AUM'!D$1,Raw!$B$1:$DG$1,0),0)</f>
        <v>0</v>
      </c>
      <c r="E112" s="56" t="str">
        <f>VLOOKUP($A112,Raw!$B$2:$DG$512,MATCH('NDPMS - Inflow of AUM'!E$1,Raw!$B$1:$DG$1,0),0)</f>
        <v>0</v>
      </c>
      <c r="F112" s="56" t="str">
        <f>VLOOKUP($A112,Raw!$B$2:$DG$512,MATCH('NDPMS - Inflow of AUM'!F$1,Raw!$B$1:$DG$1,0),0)</f>
        <v>0</v>
      </c>
      <c r="G112" s="56" t="str">
        <f>VLOOKUP($A112,Raw!$B$2:$DG$512,MATCH('NDPMS - Inflow of AUM'!G$1,Raw!$B$1:$DG$1,0),0)</f>
        <v>0</v>
      </c>
    </row>
    <row r="113" spans="1:7" x14ac:dyDescent="0.3">
      <c r="A113" s="1" t="s">
        <v>2254</v>
      </c>
      <c r="B113" s="56" t="str">
        <f>VLOOKUP($A113,Raw!$B$2:$DG$512,MATCH('NDPMS - Inflow of AUM'!B$1,Raw!$B$1:$DG$1,0),0)</f>
        <v>0</v>
      </c>
      <c r="C113" s="56" t="str">
        <f>VLOOKUP($A113,Raw!$B$2:$DG$512,MATCH('NDPMS - Inflow of AUM'!C$1,Raw!$B$1:$DG$1,0),0)</f>
        <v>0</v>
      </c>
      <c r="D113" s="56" t="str">
        <f>VLOOKUP($A113,Raw!$B$2:$DG$512,MATCH('NDPMS - Inflow of AUM'!D$1,Raw!$B$1:$DG$1,0),0)</f>
        <v>0</v>
      </c>
      <c r="E113" s="56" t="str">
        <f>VLOOKUP($A113,Raw!$B$2:$DG$512,MATCH('NDPMS - Inflow of AUM'!E$1,Raw!$B$1:$DG$1,0),0)</f>
        <v>0</v>
      </c>
      <c r="F113" s="56" t="str">
        <f>VLOOKUP($A113,Raw!$B$2:$DG$512,MATCH('NDPMS - Inflow of AUM'!F$1,Raw!$B$1:$DG$1,0),0)</f>
        <v>0</v>
      </c>
      <c r="G113" s="56" t="str">
        <f>VLOOKUP($A113,Raw!$B$2:$DG$512,MATCH('NDPMS - Inflow of AUM'!G$1,Raw!$B$1:$DG$1,0),0)</f>
        <v>0</v>
      </c>
    </row>
    <row r="114" spans="1:7" x14ac:dyDescent="0.3">
      <c r="A114" s="1" t="s">
        <v>2267</v>
      </c>
      <c r="B114" s="56" t="str">
        <f>VLOOKUP($A114,Raw!$B$2:$DG$512,MATCH('NDPMS - Inflow of AUM'!B$1,Raw!$B$1:$DG$1,0),0)</f>
        <v>0</v>
      </c>
      <c r="C114" s="56" t="str">
        <f>VLOOKUP($A114,Raw!$B$2:$DG$512,MATCH('NDPMS - Inflow of AUM'!C$1,Raw!$B$1:$DG$1,0),0)</f>
        <v>0</v>
      </c>
      <c r="D114" s="56" t="str">
        <f>VLOOKUP($A114,Raw!$B$2:$DG$512,MATCH('NDPMS - Inflow of AUM'!D$1,Raw!$B$1:$DG$1,0),0)</f>
        <v>0</v>
      </c>
      <c r="E114" s="56" t="str">
        <f>VLOOKUP($A114,Raw!$B$2:$DG$512,MATCH('NDPMS - Inflow of AUM'!E$1,Raw!$B$1:$DG$1,0),0)</f>
        <v>0</v>
      </c>
      <c r="F114" s="56" t="str">
        <f>VLOOKUP($A114,Raw!$B$2:$DG$512,MATCH('NDPMS - Inflow of AUM'!F$1,Raw!$B$1:$DG$1,0),0)</f>
        <v>0</v>
      </c>
      <c r="G114" s="56" t="str">
        <f>VLOOKUP($A114,Raw!$B$2:$DG$512,MATCH('NDPMS - Inflow of AUM'!G$1,Raw!$B$1:$DG$1,0),0)</f>
        <v>0</v>
      </c>
    </row>
    <row r="115" spans="1:7" x14ac:dyDescent="0.3">
      <c r="A115" s="1" t="s">
        <v>2274</v>
      </c>
      <c r="B115" s="56" t="str">
        <f>VLOOKUP($A115,Raw!$B$2:$DG$512,MATCH('NDPMS - Inflow of AUM'!B$1,Raw!$B$1:$DG$1,0),0)</f>
        <v>0</v>
      </c>
      <c r="C115" s="56" t="str">
        <f>VLOOKUP($A115,Raw!$B$2:$DG$512,MATCH('NDPMS - Inflow of AUM'!C$1,Raw!$B$1:$DG$1,0),0)</f>
        <v>0</v>
      </c>
      <c r="D115" s="56" t="str">
        <f>VLOOKUP($A115,Raw!$B$2:$DG$512,MATCH('NDPMS - Inflow of AUM'!D$1,Raw!$B$1:$DG$1,0),0)</f>
        <v>0</v>
      </c>
      <c r="E115" s="56" t="str">
        <f>VLOOKUP($A115,Raw!$B$2:$DG$512,MATCH('NDPMS - Inflow of AUM'!E$1,Raw!$B$1:$DG$1,0),0)</f>
        <v>0</v>
      </c>
      <c r="F115" s="56" t="str">
        <f>VLOOKUP($A115,Raw!$B$2:$DG$512,MATCH('NDPMS - Inflow of AUM'!F$1,Raw!$B$1:$DG$1,0),0)</f>
        <v>0</v>
      </c>
      <c r="G115" s="56" t="str">
        <f>VLOOKUP($A115,Raw!$B$2:$DG$512,MATCH('NDPMS - Inflow of AUM'!G$1,Raw!$B$1:$DG$1,0),0)</f>
        <v>0</v>
      </c>
    </row>
    <row r="116" spans="1:7" x14ac:dyDescent="0.3">
      <c r="A116" s="1" t="s">
        <v>2297</v>
      </c>
      <c r="B116" s="56" t="str">
        <f>VLOOKUP($A116,Raw!$B$2:$DG$512,MATCH('NDPMS - Inflow of AUM'!B$1,Raw!$B$1:$DG$1,0),0)</f>
        <v>0</v>
      </c>
      <c r="C116" s="56" t="str">
        <f>VLOOKUP($A116,Raw!$B$2:$DG$512,MATCH('NDPMS - Inflow of AUM'!C$1,Raw!$B$1:$DG$1,0),0)</f>
        <v>0</v>
      </c>
      <c r="D116" s="56" t="str">
        <f>VLOOKUP($A116,Raw!$B$2:$DG$512,MATCH('NDPMS - Inflow of AUM'!D$1,Raw!$B$1:$DG$1,0),0)</f>
        <v>0</v>
      </c>
      <c r="E116" s="56" t="str">
        <f>VLOOKUP($A116,Raw!$B$2:$DG$512,MATCH('NDPMS - Inflow of AUM'!E$1,Raw!$B$1:$DG$1,0),0)</f>
        <v>0</v>
      </c>
      <c r="F116" s="56" t="str">
        <f>VLOOKUP($A116,Raw!$B$2:$DG$512,MATCH('NDPMS - Inflow of AUM'!F$1,Raw!$B$1:$DG$1,0),0)</f>
        <v>0</v>
      </c>
      <c r="G116" s="56" t="str">
        <f>VLOOKUP($A116,Raw!$B$2:$DG$512,MATCH('NDPMS - Inflow of AUM'!G$1,Raw!$B$1:$DG$1,0),0)</f>
        <v>0</v>
      </c>
    </row>
    <row r="117" spans="1:7" x14ac:dyDescent="0.3">
      <c r="A117" s="1" t="s">
        <v>2323</v>
      </c>
      <c r="B117" s="56" t="str">
        <f>VLOOKUP($A117,Raw!$B$2:$DG$512,MATCH('NDPMS - Inflow of AUM'!B$1,Raw!$B$1:$DG$1,0),0)</f>
        <v>0</v>
      </c>
      <c r="C117" s="56" t="str">
        <f>VLOOKUP($A117,Raw!$B$2:$DG$512,MATCH('NDPMS - Inflow of AUM'!C$1,Raw!$B$1:$DG$1,0),0)</f>
        <v>0</v>
      </c>
      <c r="D117" s="56" t="str">
        <f>VLOOKUP($A117,Raw!$B$2:$DG$512,MATCH('NDPMS - Inflow of AUM'!D$1,Raw!$B$1:$DG$1,0),0)</f>
        <v>0</v>
      </c>
      <c r="E117" s="56" t="str">
        <f>VLOOKUP($A117,Raw!$B$2:$DG$512,MATCH('NDPMS - Inflow of AUM'!E$1,Raw!$B$1:$DG$1,0),0)</f>
        <v>0</v>
      </c>
      <c r="F117" s="56" t="str">
        <f>VLOOKUP($A117,Raw!$B$2:$DG$512,MATCH('NDPMS - Inflow of AUM'!F$1,Raw!$B$1:$DG$1,0),0)</f>
        <v>0</v>
      </c>
      <c r="G117" s="56" t="str">
        <f>VLOOKUP($A117,Raw!$B$2:$DG$512,MATCH('NDPMS - Inflow of AUM'!G$1,Raw!$B$1:$DG$1,0),0)</f>
        <v>0</v>
      </c>
    </row>
    <row r="118" spans="1:7" x14ac:dyDescent="0.3">
      <c r="A118" s="1" t="s">
        <v>2339</v>
      </c>
      <c r="B118" s="56" t="str">
        <f>VLOOKUP($A118,Raw!$B$2:$DG$512,MATCH('NDPMS - Inflow of AUM'!B$1,Raw!$B$1:$DG$1,0),0)</f>
        <v>2</v>
      </c>
      <c r="C118" s="56" t="str">
        <f>VLOOKUP($A118,Raw!$B$2:$DG$512,MATCH('NDPMS - Inflow of AUM'!C$1,Raw!$B$1:$DG$1,0),0)</f>
        <v>0</v>
      </c>
      <c r="D118" s="56" t="str">
        <f>VLOOKUP($A118,Raw!$B$2:$DG$512,MATCH('NDPMS - Inflow of AUM'!D$1,Raw!$B$1:$DG$1,0),0)</f>
        <v>2</v>
      </c>
      <c r="E118" s="56" t="str">
        <f>VLOOKUP($A118,Raw!$B$2:$DG$512,MATCH('NDPMS - Inflow of AUM'!E$1,Raw!$B$1:$DG$1,0),0)</f>
        <v>3.15</v>
      </c>
      <c r="F118" s="56" t="str">
        <f>VLOOKUP($A118,Raw!$B$2:$DG$512,MATCH('NDPMS - Inflow of AUM'!F$1,Raw!$B$1:$DG$1,0),0)</f>
        <v>0.79</v>
      </c>
      <c r="G118" s="56" t="str">
        <f>VLOOKUP($A118,Raw!$B$2:$DG$512,MATCH('NDPMS - Inflow of AUM'!G$1,Raw!$B$1:$DG$1,0),0)</f>
        <v>2.36</v>
      </c>
    </row>
    <row r="119" spans="1:7" x14ac:dyDescent="0.3">
      <c r="A119" s="1" t="s">
        <v>2363</v>
      </c>
      <c r="B119" s="56" t="str">
        <f>VLOOKUP($A119,Raw!$B$2:$DG$512,MATCH('NDPMS - Inflow of AUM'!B$1,Raw!$B$1:$DG$1,0),0)</f>
        <v>0</v>
      </c>
      <c r="C119" s="56" t="str">
        <f>VLOOKUP($A119,Raw!$B$2:$DG$512,MATCH('NDPMS - Inflow of AUM'!C$1,Raw!$B$1:$DG$1,0),0)</f>
        <v>0</v>
      </c>
      <c r="D119" s="56" t="str">
        <f>VLOOKUP($A119,Raw!$B$2:$DG$512,MATCH('NDPMS - Inflow of AUM'!D$1,Raw!$B$1:$DG$1,0),0)</f>
        <v>0</v>
      </c>
      <c r="E119" s="56" t="str">
        <f>VLOOKUP($A119,Raw!$B$2:$DG$512,MATCH('NDPMS - Inflow of AUM'!E$1,Raw!$B$1:$DG$1,0),0)</f>
        <v>0</v>
      </c>
      <c r="F119" s="56" t="str">
        <f>VLOOKUP($A119,Raw!$B$2:$DG$512,MATCH('NDPMS - Inflow of AUM'!F$1,Raw!$B$1:$DG$1,0),0)</f>
        <v>0</v>
      </c>
      <c r="G119" s="56" t="str">
        <f>VLOOKUP($A119,Raw!$B$2:$DG$512,MATCH('NDPMS - Inflow of AUM'!G$1,Raw!$B$1:$DG$1,0),0)</f>
        <v>0</v>
      </c>
    </row>
    <row r="120" spans="1:7" x14ac:dyDescent="0.3">
      <c r="A120" s="1" t="s">
        <v>2371</v>
      </c>
      <c r="B120" s="56" t="str">
        <f>VLOOKUP($A120,Raw!$B$2:$DG$512,MATCH('NDPMS - Inflow of AUM'!B$1,Raw!$B$1:$DG$1,0),0)</f>
        <v>0</v>
      </c>
      <c r="C120" s="56" t="str">
        <f>VLOOKUP($A120,Raw!$B$2:$DG$512,MATCH('NDPMS - Inflow of AUM'!C$1,Raw!$B$1:$DG$1,0),0)</f>
        <v>0</v>
      </c>
      <c r="D120" s="56" t="str">
        <f>VLOOKUP($A120,Raw!$B$2:$DG$512,MATCH('NDPMS - Inflow of AUM'!D$1,Raw!$B$1:$DG$1,0),0)</f>
        <v>0</v>
      </c>
      <c r="E120" s="56" t="str">
        <f>VLOOKUP($A120,Raw!$B$2:$DG$512,MATCH('NDPMS - Inflow of AUM'!E$1,Raw!$B$1:$DG$1,0),0)</f>
        <v>0</v>
      </c>
      <c r="F120" s="56" t="str">
        <f>VLOOKUP($A120,Raw!$B$2:$DG$512,MATCH('NDPMS - Inflow of AUM'!F$1,Raw!$B$1:$DG$1,0),0)</f>
        <v>0</v>
      </c>
      <c r="G120" s="56" t="str">
        <f>VLOOKUP($A120,Raw!$B$2:$DG$512,MATCH('NDPMS - Inflow of AUM'!G$1,Raw!$B$1:$DG$1,0),0)</f>
        <v>0</v>
      </c>
    </row>
    <row r="121" spans="1:7" x14ac:dyDescent="0.3">
      <c r="A121" s="1" t="s">
        <v>2378</v>
      </c>
      <c r="B121" s="56" t="str">
        <f>VLOOKUP($A121,Raw!$B$2:$DG$512,MATCH('NDPMS - Inflow of AUM'!B$1,Raw!$B$1:$DG$1,0),0)</f>
        <v>0</v>
      </c>
      <c r="C121" s="56" t="str">
        <f>VLOOKUP($A121,Raw!$B$2:$DG$512,MATCH('NDPMS - Inflow of AUM'!C$1,Raw!$B$1:$DG$1,0),0)</f>
        <v>0</v>
      </c>
      <c r="D121" s="56" t="str">
        <f>VLOOKUP($A121,Raw!$B$2:$DG$512,MATCH('NDPMS - Inflow of AUM'!D$1,Raw!$B$1:$DG$1,0),0)</f>
        <v>0</v>
      </c>
      <c r="E121" s="56" t="str">
        <f>VLOOKUP($A121,Raw!$B$2:$DG$512,MATCH('NDPMS - Inflow of AUM'!E$1,Raw!$B$1:$DG$1,0),0)</f>
        <v>0</v>
      </c>
      <c r="F121" s="56" t="str">
        <f>VLOOKUP($A121,Raw!$B$2:$DG$512,MATCH('NDPMS - Inflow of AUM'!F$1,Raw!$B$1:$DG$1,0),0)</f>
        <v>0</v>
      </c>
      <c r="G121" s="56" t="str">
        <f>VLOOKUP($A121,Raw!$B$2:$DG$512,MATCH('NDPMS - Inflow of AUM'!G$1,Raw!$B$1:$DG$1,0),0)</f>
        <v>0</v>
      </c>
    </row>
    <row r="122" spans="1:7" x14ac:dyDescent="0.3">
      <c r="A122" s="1" t="s">
        <v>2386</v>
      </c>
      <c r="B122" s="56" t="str">
        <f>VLOOKUP($A122,Raw!$B$2:$DG$512,MATCH('NDPMS - Inflow of AUM'!B$1,Raw!$B$1:$DG$1,0),0)</f>
        <v>0</v>
      </c>
      <c r="C122" s="56" t="str">
        <f>VLOOKUP($A122,Raw!$B$2:$DG$512,MATCH('NDPMS - Inflow of AUM'!C$1,Raw!$B$1:$DG$1,0),0)</f>
        <v>0</v>
      </c>
      <c r="D122" s="56" t="str">
        <f>VLOOKUP($A122,Raw!$B$2:$DG$512,MATCH('NDPMS - Inflow of AUM'!D$1,Raw!$B$1:$DG$1,0),0)</f>
        <v>0</v>
      </c>
      <c r="E122" s="56" t="str">
        <f>VLOOKUP($A122,Raw!$B$2:$DG$512,MATCH('NDPMS - Inflow of AUM'!E$1,Raw!$B$1:$DG$1,0),0)</f>
        <v>0</v>
      </c>
      <c r="F122" s="56" t="str">
        <f>VLOOKUP($A122,Raw!$B$2:$DG$512,MATCH('NDPMS - Inflow of AUM'!F$1,Raw!$B$1:$DG$1,0),0)</f>
        <v>0</v>
      </c>
      <c r="G122" s="56" t="str">
        <f>VLOOKUP($A122,Raw!$B$2:$DG$512,MATCH('NDPMS - Inflow of AUM'!G$1,Raw!$B$1:$DG$1,0),0)</f>
        <v>0</v>
      </c>
    </row>
    <row r="123" spans="1:7" x14ac:dyDescent="0.3">
      <c r="A123" s="1" t="s">
        <v>2405</v>
      </c>
      <c r="B123" s="56" t="str">
        <f>VLOOKUP($A123,Raw!$B$2:$DG$512,MATCH('NDPMS - Inflow of AUM'!B$1,Raw!$B$1:$DG$1,0),0)</f>
        <v>0</v>
      </c>
      <c r="C123" s="56" t="str">
        <f>VLOOKUP($A123,Raw!$B$2:$DG$512,MATCH('NDPMS - Inflow of AUM'!C$1,Raw!$B$1:$DG$1,0),0)</f>
        <v>0</v>
      </c>
      <c r="D123" s="56" t="str">
        <f>VLOOKUP($A123,Raw!$B$2:$DG$512,MATCH('NDPMS - Inflow of AUM'!D$1,Raw!$B$1:$DG$1,0),0)</f>
        <v>0</v>
      </c>
      <c r="E123" s="56" t="str">
        <f>VLOOKUP($A123,Raw!$B$2:$DG$512,MATCH('NDPMS - Inflow of AUM'!E$1,Raw!$B$1:$DG$1,0),0)</f>
        <v>0</v>
      </c>
      <c r="F123" s="56" t="str">
        <f>VLOOKUP($A123,Raw!$B$2:$DG$512,MATCH('NDPMS - Inflow of AUM'!F$1,Raw!$B$1:$DG$1,0),0)</f>
        <v>0</v>
      </c>
      <c r="G123" s="56" t="str">
        <f>VLOOKUP($A123,Raw!$B$2:$DG$512,MATCH('NDPMS - Inflow of AUM'!G$1,Raw!$B$1:$DG$1,0),0)</f>
        <v>0</v>
      </c>
    </row>
    <row r="124" spans="1:7" x14ac:dyDescent="0.3">
      <c r="A124" s="1" t="s">
        <v>2425</v>
      </c>
      <c r="B124" s="56" t="str">
        <f>VLOOKUP($A124,Raw!$B$2:$DG$512,MATCH('NDPMS - Inflow of AUM'!B$1,Raw!$B$1:$DG$1,0),0)</f>
        <v>0</v>
      </c>
      <c r="C124" s="56" t="str">
        <f>VLOOKUP($A124,Raw!$B$2:$DG$512,MATCH('NDPMS - Inflow of AUM'!C$1,Raw!$B$1:$DG$1,0),0)</f>
        <v>0</v>
      </c>
      <c r="D124" s="56" t="str">
        <f>VLOOKUP($A124,Raw!$B$2:$DG$512,MATCH('NDPMS - Inflow of AUM'!D$1,Raw!$B$1:$DG$1,0),0)</f>
        <v>0</v>
      </c>
      <c r="E124" s="56" t="str">
        <f>VLOOKUP($A124,Raw!$B$2:$DG$512,MATCH('NDPMS - Inflow of AUM'!E$1,Raw!$B$1:$DG$1,0),0)</f>
        <v>0</v>
      </c>
      <c r="F124" s="56" t="str">
        <f>VLOOKUP($A124,Raw!$B$2:$DG$512,MATCH('NDPMS - Inflow of AUM'!F$1,Raw!$B$1:$DG$1,0),0)</f>
        <v>0</v>
      </c>
      <c r="G124" s="56" t="str">
        <f>VLOOKUP($A124,Raw!$B$2:$DG$512,MATCH('NDPMS - Inflow of AUM'!G$1,Raw!$B$1:$DG$1,0),0)</f>
        <v>0</v>
      </c>
    </row>
    <row r="125" spans="1:7" x14ac:dyDescent="0.3">
      <c r="A125" s="1" t="s">
        <v>2439</v>
      </c>
      <c r="B125" s="56" t="str">
        <f>VLOOKUP($A125,Raw!$B$2:$DG$512,MATCH('NDPMS - Inflow of AUM'!B$1,Raw!$B$1:$DG$1,0),0)</f>
        <v>0</v>
      </c>
      <c r="C125" s="56" t="str">
        <f>VLOOKUP($A125,Raw!$B$2:$DG$512,MATCH('NDPMS - Inflow of AUM'!C$1,Raw!$B$1:$DG$1,0),0)</f>
        <v>0</v>
      </c>
      <c r="D125" s="56" t="str">
        <f>VLOOKUP($A125,Raw!$B$2:$DG$512,MATCH('NDPMS - Inflow of AUM'!D$1,Raw!$B$1:$DG$1,0),0)</f>
        <v>0</v>
      </c>
      <c r="E125" s="56" t="str">
        <f>VLOOKUP($A125,Raw!$B$2:$DG$512,MATCH('NDPMS - Inflow of AUM'!E$1,Raw!$B$1:$DG$1,0),0)</f>
        <v>0</v>
      </c>
      <c r="F125" s="56" t="str">
        <f>VLOOKUP($A125,Raw!$B$2:$DG$512,MATCH('NDPMS - Inflow of AUM'!F$1,Raw!$B$1:$DG$1,0),0)</f>
        <v>0</v>
      </c>
      <c r="G125" s="56" t="str">
        <f>VLOOKUP($A125,Raw!$B$2:$DG$512,MATCH('NDPMS - Inflow of AUM'!G$1,Raw!$B$1:$DG$1,0),0)</f>
        <v>0</v>
      </c>
    </row>
    <row r="126" spans="1:7" x14ac:dyDescent="0.3">
      <c r="A126" s="1" t="s">
        <v>2444</v>
      </c>
      <c r="B126" s="56" t="str">
        <f>VLOOKUP($A126,Raw!$B$2:$DG$512,MATCH('NDPMS - Inflow of AUM'!B$1,Raw!$B$1:$DG$1,0),0)</f>
        <v>0</v>
      </c>
      <c r="C126" s="56" t="str">
        <f>VLOOKUP($A126,Raw!$B$2:$DG$512,MATCH('NDPMS - Inflow of AUM'!C$1,Raw!$B$1:$DG$1,0),0)</f>
        <v>0</v>
      </c>
      <c r="D126" s="56" t="str">
        <f>VLOOKUP($A126,Raw!$B$2:$DG$512,MATCH('NDPMS - Inflow of AUM'!D$1,Raw!$B$1:$DG$1,0),0)</f>
        <v>0</v>
      </c>
      <c r="E126" s="56" t="str">
        <f>VLOOKUP($A126,Raw!$B$2:$DG$512,MATCH('NDPMS - Inflow of AUM'!E$1,Raw!$B$1:$DG$1,0),0)</f>
        <v>0</v>
      </c>
      <c r="F126" s="56" t="str">
        <f>VLOOKUP($A126,Raw!$B$2:$DG$512,MATCH('NDPMS - Inflow of AUM'!F$1,Raw!$B$1:$DG$1,0),0)</f>
        <v>0</v>
      </c>
      <c r="G126" s="56" t="str">
        <f>VLOOKUP($A126,Raw!$B$2:$DG$512,MATCH('NDPMS - Inflow of AUM'!G$1,Raw!$B$1:$DG$1,0),0)</f>
        <v>0</v>
      </c>
    </row>
    <row r="127" spans="1:7" x14ac:dyDescent="0.3">
      <c r="A127" s="1" t="s">
        <v>2463</v>
      </c>
      <c r="B127" s="56" t="str">
        <f>VLOOKUP($A127,Raw!$B$2:$DG$512,MATCH('NDPMS - Inflow of AUM'!B$1,Raw!$B$1:$DG$1,0),0)</f>
        <v>0</v>
      </c>
      <c r="C127" s="56" t="str">
        <f>VLOOKUP($A127,Raw!$B$2:$DG$512,MATCH('NDPMS - Inflow of AUM'!C$1,Raw!$B$1:$DG$1,0),0)</f>
        <v>0</v>
      </c>
      <c r="D127" s="56" t="str">
        <f>VLOOKUP($A127,Raw!$B$2:$DG$512,MATCH('NDPMS - Inflow of AUM'!D$1,Raw!$B$1:$DG$1,0),0)</f>
        <v>0</v>
      </c>
      <c r="E127" s="56" t="str">
        <f>VLOOKUP($A127,Raw!$B$2:$DG$512,MATCH('NDPMS - Inflow of AUM'!E$1,Raw!$B$1:$DG$1,0),0)</f>
        <v>0</v>
      </c>
      <c r="F127" s="56" t="str">
        <f>VLOOKUP($A127,Raw!$B$2:$DG$512,MATCH('NDPMS - Inflow of AUM'!F$1,Raw!$B$1:$DG$1,0),0)</f>
        <v>0</v>
      </c>
      <c r="G127" s="56" t="str">
        <f>VLOOKUP($A127,Raw!$B$2:$DG$512,MATCH('NDPMS - Inflow of AUM'!G$1,Raw!$B$1:$DG$1,0),0)</f>
        <v>0</v>
      </c>
    </row>
    <row r="128" spans="1:7" x14ac:dyDescent="0.3">
      <c r="A128" s="1" t="s">
        <v>2476</v>
      </c>
      <c r="B128" s="56" t="str">
        <f>VLOOKUP($A128,Raw!$B$2:$DG$512,MATCH('NDPMS - Inflow of AUM'!B$1,Raw!$B$1:$DG$1,0),0)</f>
        <v>0</v>
      </c>
      <c r="C128" s="56" t="str">
        <f>VLOOKUP($A128,Raw!$B$2:$DG$512,MATCH('NDPMS - Inflow of AUM'!C$1,Raw!$B$1:$DG$1,0),0)</f>
        <v>0</v>
      </c>
      <c r="D128" s="56" t="str">
        <f>VLOOKUP($A128,Raw!$B$2:$DG$512,MATCH('NDPMS - Inflow of AUM'!D$1,Raw!$B$1:$DG$1,0),0)</f>
        <v>0</v>
      </c>
      <c r="E128" s="56" t="str">
        <f>VLOOKUP($A128,Raw!$B$2:$DG$512,MATCH('NDPMS - Inflow of AUM'!E$1,Raw!$B$1:$DG$1,0),0)</f>
        <v>0</v>
      </c>
      <c r="F128" s="56" t="str">
        <f>VLOOKUP($A128,Raw!$B$2:$DG$512,MATCH('NDPMS - Inflow of AUM'!F$1,Raw!$B$1:$DG$1,0),0)</f>
        <v>0</v>
      </c>
      <c r="G128" s="56" t="str">
        <f>VLOOKUP($A128,Raw!$B$2:$DG$512,MATCH('NDPMS - Inflow of AUM'!G$1,Raw!$B$1:$DG$1,0),0)</f>
        <v>0</v>
      </c>
    </row>
    <row r="129" spans="1:7" x14ac:dyDescent="0.3">
      <c r="A129" s="1" t="s">
        <v>2488</v>
      </c>
      <c r="B129" s="56" t="str">
        <f>VLOOKUP($A129,Raw!$B$2:$DG$512,MATCH('NDPMS - Inflow of AUM'!B$1,Raw!$B$1:$DG$1,0),0)</f>
        <v>0</v>
      </c>
      <c r="C129" s="56" t="str">
        <f>VLOOKUP($A129,Raw!$B$2:$DG$512,MATCH('NDPMS - Inflow of AUM'!C$1,Raw!$B$1:$DG$1,0),0)</f>
        <v>0</v>
      </c>
      <c r="D129" s="56" t="str">
        <f>VLOOKUP($A129,Raw!$B$2:$DG$512,MATCH('NDPMS - Inflow of AUM'!D$1,Raw!$B$1:$DG$1,0),0)</f>
        <v>0</v>
      </c>
      <c r="E129" s="56" t="str">
        <f>VLOOKUP($A129,Raw!$B$2:$DG$512,MATCH('NDPMS - Inflow of AUM'!E$1,Raw!$B$1:$DG$1,0),0)</f>
        <v>0</v>
      </c>
      <c r="F129" s="56" t="str">
        <f>VLOOKUP($A129,Raw!$B$2:$DG$512,MATCH('NDPMS - Inflow of AUM'!F$1,Raw!$B$1:$DG$1,0),0)</f>
        <v>0</v>
      </c>
      <c r="G129" s="56" t="str">
        <f>VLOOKUP($A129,Raw!$B$2:$DG$512,MATCH('NDPMS - Inflow of AUM'!G$1,Raw!$B$1:$DG$1,0),0)</f>
        <v>0</v>
      </c>
    </row>
    <row r="130" spans="1:7" x14ac:dyDescent="0.3">
      <c r="A130" s="1" t="s">
        <v>2497</v>
      </c>
      <c r="B130" s="56" t="str">
        <f>VLOOKUP($A130,Raw!$B$2:$DG$512,MATCH('NDPMS - Inflow of AUM'!B$1,Raw!$B$1:$DG$1,0),0)</f>
        <v>0</v>
      </c>
      <c r="C130" s="56" t="str">
        <f>VLOOKUP($A130,Raw!$B$2:$DG$512,MATCH('NDPMS - Inflow of AUM'!C$1,Raw!$B$1:$DG$1,0),0)</f>
        <v>0</v>
      </c>
      <c r="D130" s="56" t="str">
        <f>VLOOKUP($A130,Raw!$B$2:$DG$512,MATCH('NDPMS - Inflow of AUM'!D$1,Raw!$B$1:$DG$1,0),0)</f>
        <v>0</v>
      </c>
      <c r="E130" s="56" t="str">
        <f>VLOOKUP($A130,Raw!$B$2:$DG$512,MATCH('NDPMS - Inflow of AUM'!E$1,Raw!$B$1:$DG$1,0),0)</f>
        <v>0</v>
      </c>
      <c r="F130" s="56" t="str">
        <f>VLOOKUP($A130,Raw!$B$2:$DG$512,MATCH('NDPMS - Inflow of AUM'!F$1,Raw!$B$1:$DG$1,0),0)</f>
        <v>0</v>
      </c>
      <c r="G130" s="56" t="str">
        <f>VLOOKUP($A130,Raw!$B$2:$DG$512,MATCH('NDPMS - Inflow of AUM'!G$1,Raw!$B$1:$DG$1,0),0)</f>
        <v>0</v>
      </c>
    </row>
    <row r="131" spans="1:7" x14ac:dyDescent="0.3">
      <c r="A131" s="1" t="s">
        <v>2504</v>
      </c>
      <c r="B131" s="56" t="str">
        <f>VLOOKUP($A131,Raw!$B$2:$DG$512,MATCH('NDPMS - Inflow of AUM'!B$1,Raw!$B$1:$DG$1,0),0)</f>
        <v>0</v>
      </c>
      <c r="C131" s="56" t="str">
        <f>VLOOKUP($A131,Raw!$B$2:$DG$512,MATCH('NDPMS - Inflow of AUM'!C$1,Raw!$B$1:$DG$1,0),0)</f>
        <v>0</v>
      </c>
      <c r="D131" s="56" t="str">
        <f>VLOOKUP($A131,Raw!$B$2:$DG$512,MATCH('NDPMS - Inflow of AUM'!D$1,Raw!$B$1:$DG$1,0),0)</f>
        <v>0</v>
      </c>
      <c r="E131" s="56" t="str">
        <f>VLOOKUP($A131,Raw!$B$2:$DG$512,MATCH('NDPMS - Inflow of AUM'!E$1,Raw!$B$1:$DG$1,0),0)</f>
        <v>0</v>
      </c>
      <c r="F131" s="56" t="str">
        <f>VLOOKUP($A131,Raw!$B$2:$DG$512,MATCH('NDPMS - Inflow of AUM'!F$1,Raw!$B$1:$DG$1,0),0)</f>
        <v>0</v>
      </c>
      <c r="G131" s="56" t="str">
        <f>VLOOKUP($A131,Raw!$B$2:$DG$512,MATCH('NDPMS - Inflow of AUM'!G$1,Raw!$B$1:$DG$1,0),0)</f>
        <v>0</v>
      </c>
    </row>
    <row r="132" spans="1:7" x14ac:dyDescent="0.3">
      <c r="A132" s="1" t="s">
        <v>2511</v>
      </c>
      <c r="B132" s="56" t="str">
        <f>VLOOKUP($A132,Raw!$B$2:$DG$512,MATCH('NDPMS - Inflow of AUM'!B$1,Raw!$B$1:$DG$1,0),0)</f>
        <v>0</v>
      </c>
      <c r="C132" s="56" t="str">
        <f>VLOOKUP($A132,Raw!$B$2:$DG$512,MATCH('NDPMS - Inflow of AUM'!C$1,Raw!$B$1:$DG$1,0),0)</f>
        <v>0</v>
      </c>
      <c r="D132" s="56" t="str">
        <f>VLOOKUP($A132,Raw!$B$2:$DG$512,MATCH('NDPMS - Inflow of AUM'!D$1,Raw!$B$1:$DG$1,0),0)</f>
        <v>0</v>
      </c>
      <c r="E132" s="56" t="str">
        <f>VLOOKUP($A132,Raw!$B$2:$DG$512,MATCH('NDPMS - Inflow of AUM'!E$1,Raw!$B$1:$DG$1,0),0)</f>
        <v>0</v>
      </c>
      <c r="F132" s="56" t="str">
        <f>VLOOKUP($A132,Raw!$B$2:$DG$512,MATCH('NDPMS - Inflow of AUM'!F$1,Raw!$B$1:$DG$1,0),0)</f>
        <v>0</v>
      </c>
      <c r="G132" s="56" t="str">
        <f>VLOOKUP($A132,Raw!$B$2:$DG$512,MATCH('NDPMS - Inflow of AUM'!G$1,Raw!$B$1:$DG$1,0),0)</f>
        <v>0</v>
      </c>
    </row>
    <row r="133" spans="1:7" x14ac:dyDescent="0.3">
      <c r="A133" s="1" t="s">
        <v>2518</v>
      </c>
      <c r="B133" s="56" t="str">
        <f>VLOOKUP($A133,Raw!$B$2:$DG$512,MATCH('NDPMS - Inflow of AUM'!B$1,Raw!$B$1:$DG$1,0),0)</f>
        <v>0</v>
      </c>
      <c r="C133" s="56" t="str">
        <f>VLOOKUP($A133,Raw!$B$2:$DG$512,MATCH('NDPMS - Inflow of AUM'!C$1,Raw!$B$1:$DG$1,0),0)</f>
        <v>0</v>
      </c>
      <c r="D133" s="56" t="str">
        <f>VLOOKUP($A133,Raw!$B$2:$DG$512,MATCH('NDPMS - Inflow of AUM'!D$1,Raw!$B$1:$DG$1,0),0)</f>
        <v>0</v>
      </c>
      <c r="E133" s="56" t="str">
        <f>VLOOKUP($A133,Raw!$B$2:$DG$512,MATCH('NDPMS - Inflow of AUM'!E$1,Raw!$B$1:$DG$1,0),0)</f>
        <v>0</v>
      </c>
      <c r="F133" s="56" t="str">
        <f>VLOOKUP($A133,Raw!$B$2:$DG$512,MATCH('NDPMS - Inflow of AUM'!F$1,Raw!$B$1:$DG$1,0),0)</f>
        <v>0</v>
      </c>
      <c r="G133" s="56" t="str">
        <f>VLOOKUP($A133,Raw!$B$2:$DG$512,MATCH('NDPMS - Inflow of AUM'!G$1,Raw!$B$1:$DG$1,0),0)</f>
        <v>0</v>
      </c>
    </row>
    <row r="134" spans="1:7" x14ac:dyDescent="0.3">
      <c r="A134" s="1" t="s">
        <v>2534</v>
      </c>
      <c r="B134" s="56" t="str">
        <f>VLOOKUP($A134,Raw!$B$2:$DG$512,MATCH('NDPMS - Inflow of AUM'!B$1,Raw!$B$1:$DG$1,0),0)</f>
        <v>0</v>
      </c>
      <c r="C134" s="56" t="str">
        <f>VLOOKUP($A134,Raw!$B$2:$DG$512,MATCH('NDPMS - Inflow of AUM'!C$1,Raw!$B$1:$DG$1,0),0)</f>
        <v>0</v>
      </c>
      <c r="D134" s="56" t="str">
        <f>VLOOKUP($A134,Raw!$B$2:$DG$512,MATCH('NDPMS - Inflow of AUM'!D$1,Raw!$B$1:$DG$1,0),0)</f>
        <v>0</v>
      </c>
      <c r="E134" s="56" t="str">
        <f>VLOOKUP($A134,Raw!$B$2:$DG$512,MATCH('NDPMS - Inflow of AUM'!E$1,Raw!$B$1:$DG$1,0),0)</f>
        <v>0</v>
      </c>
      <c r="F134" s="56" t="str">
        <f>VLOOKUP($A134,Raw!$B$2:$DG$512,MATCH('NDPMS - Inflow of AUM'!F$1,Raw!$B$1:$DG$1,0),0)</f>
        <v>0</v>
      </c>
      <c r="G134" s="56" t="str">
        <f>VLOOKUP($A134,Raw!$B$2:$DG$512,MATCH('NDPMS - Inflow of AUM'!G$1,Raw!$B$1:$DG$1,0),0)</f>
        <v>0</v>
      </c>
    </row>
    <row r="135" spans="1:7" x14ac:dyDescent="0.3">
      <c r="A135" s="1" t="s">
        <v>2541</v>
      </c>
      <c r="B135" s="56" t="str">
        <f>VLOOKUP($A135,Raw!$B$2:$DG$512,MATCH('NDPMS - Inflow of AUM'!B$1,Raw!$B$1:$DG$1,0),0)</f>
        <v>0</v>
      </c>
      <c r="C135" s="56" t="str">
        <f>VLOOKUP($A135,Raw!$B$2:$DG$512,MATCH('NDPMS - Inflow of AUM'!C$1,Raw!$B$1:$DG$1,0),0)</f>
        <v>0</v>
      </c>
      <c r="D135" s="56" t="str">
        <f>VLOOKUP($A135,Raw!$B$2:$DG$512,MATCH('NDPMS - Inflow of AUM'!D$1,Raw!$B$1:$DG$1,0),0)</f>
        <v>0</v>
      </c>
      <c r="E135" s="56" t="str">
        <f>VLOOKUP($A135,Raw!$B$2:$DG$512,MATCH('NDPMS - Inflow of AUM'!E$1,Raw!$B$1:$DG$1,0),0)</f>
        <v>0</v>
      </c>
      <c r="F135" s="56" t="str">
        <f>VLOOKUP($A135,Raw!$B$2:$DG$512,MATCH('NDPMS - Inflow of AUM'!F$1,Raw!$B$1:$DG$1,0),0)</f>
        <v>0</v>
      </c>
      <c r="G135" s="56" t="str">
        <f>VLOOKUP($A135,Raw!$B$2:$DG$512,MATCH('NDPMS - Inflow of AUM'!G$1,Raw!$B$1:$DG$1,0),0)</f>
        <v>0</v>
      </c>
    </row>
    <row r="136" spans="1:7" x14ac:dyDescent="0.3">
      <c r="A136" s="1" t="s">
        <v>2554</v>
      </c>
      <c r="B136" s="56" t="str">
        <f>VLOOKUP($A136,Raw!$B$2:$DG$512,MATCH('NDPMS - Inflow of AUM'!B$1,Raw!$B$1:$DG$1,0),0)</f>
        <v>0</v>
      </c>
      <c r="C136" s="56" t="str">
        <f>VLOOKUP($A136,Raw!$B$2:$DG$512,MATCH('NDPMS - Inflow of AUM'!C$1,Raw!$B$1:$DG$1,0),0)</f>
        <v>0</v>
      </c>
      <c r="D136" s="56" t="str">
        <f>VLOOKUP($A136,Raw!$B$2:$DG$512,MATCH('NDPMS - Inflow of AUM'!D$1,Raw!$B$1:$DG$1,0),0)</f>
        <v>0</v>
      </c>
      <c r="E136" s="56" t="str">
        <f>VLOOKUP($A136,Raw!$B$2:$DG$512,MATCH('NDPMS - Inflow of AUM'!E$1,Raw!$B$1:$DG$1,0),0)</f>
        <v>0</v>
      </c>
      <c r="F136" s="56" t="str">
        <f>VLOOKUP($A136,Raw!$B$2:$DG$512,MATCH('NDPMS - Inflow of AUM'!F$1,Raw!$B$1:$DG$1,0),0)</f>
        <v>0</v>
      </c>
      <c r="G136" s="56" t="str">
        <f>VLOOKUP($A136,Raw!$B$2:$DG$512,MATCH('NDPMS - Inflow of AUM'!G$1,Raw!$B$1:$DG$1,0),0)</f>
        <v>0</v>
      </c>
    </row>
    <row r="137" spans="1:7" x14ac:dyDescent="0.3">
      <c r="A137" s="1" t="s">
        <v>2570</v>
      </c>
      <c r="B137" s="56" t="str">
        <f>VLOOKUP($A137,Raw!$B$2:$DG$512,MATCH('NDPMS - Inflow of AUM'!B$1,Raw!$B$1:$DG$1,0),0)</f>
        <v>0</v>
      </c>
      <c r="C137" s="56" t="str">
        <f>VLOOKUP($A137,Raw!$B$2:$DG$512,MATCH('NDPMS - Inflow of AUM'!C$1,Raw!$B$1:$DG$1,0),0)</f>
        <v>3.6</v>
      </c>
      <c r="D137" s="56" t="str">
        <f>VLOOKUP($A137,Raw!$B$2:$DG$512,MATCH('NDPMS - Inflow of AUM'!D$1,Raw!$B$1:$DG$1,0),0)</f>
        <v>-3.6</v>
      </c>
      <c r="E137" s="56" t="str">
        <f>VLOOKUP($A137,Raw!$B$2:$DG$512,MATCH('NDPMS - Inflow of AUM'!E$1,Raw!$B$1:$DG$1,0),0)</f>
        <v>0</v>
      </c>
      <c r="F137" s="56" t="str">
        <f>VLOOKUP($A137,Raw!$B$2:$DG$512,MATCH('NDPMS - Inflow of AUM'!F$1,Raw!$B$1:$DG$1,0),0)</f>
        <v>3.6</v>
      </c>
      <c r="G137" s="56" t="str">
        <f>VLOOKUP($A137,Raw!$B$2:$DG$512,MATCH('NDPMS - Inflow of AUM'!G$1,Raw!$B$1:$DG$1,0),0)</f>
        <v>-3.6</v>
      </c>
    </row>
    <row r="138" spans="1:7" x14ac:dyDescent="0.3">
      <c r="A138" s="1" t="s">
        <v>2590</v>
      </c>
      <c r="B138" s="56" t="str">
        <f>VLOOKUP($A138,Raw!$B$2:$DG$512,MATCH('NDPMS - Inflow of AUM'!B$1,Raw!$B$1:$DG$1,0),0)</f>
        <v>0</v>
      </c>
      <c r="C138" s="56" t="str">
        <f>VLOOKUP($A138,Raw!$B$2:$DG$512,MATCH('NDPMS - Inflow of AUM'!C$1,Raw!$B$1:$DG$1,0),0)</f>
        <v>0</v>
      </c>
      <c r="D138" s="56" t="str">
        <f>VLOOKUP($A138,Raw!$B$2:$DG$512,MATCH('NDPMS - Inflow of AUM'!D$1,Raw!$B$1:$DG$1,0),0)</f>
        <v>0</v>
      </c>
      <c r="E138" s="56" t="str">
        <f>VLOOKUP($A138,Raw!$B$2:$DG$512,MATCH('NDPMS - Inflow of AUM'!E$1,Raw!$B$1:$DG$1,0),0)</f>
        <v>0</v>
      </c>
      <c r="F138" s="56" t="str">
        <f>VLOOKUP($A138,Raw!$B$2:$DG$512,MATCH('NDPMS - Inflow of AUM'!F$1,Raw!$B$1:$DG$1,0),0)</f>
        <v>0</v>
      </c>
      <c r="G138" s="56" t="str">
        <f>VLOOKUP($A138,Raw!$B$2:$DG$512,MATCH('NDPMS - Inflow of AUM'!G$1,Raw!$B$1:$DG$1,0),0)</f>
        <v>0</v>
      </c>
    </row>
    <row r="139" spans="1:7" x14ac:dyDescent="0.3">
      <c r="A139" s="1" t="s">
        <v>2602</v>
      </c>
      <c r="B139" s="56" t="str">
        <f>VLOOKUP($A139,Raw!$B$2:$DG$512,MATCH('NDPMS - Inflow of AUM'!B$1,Raw!$B$1:$DG$1,0),0)</f>
        <v>0</v>
      </c>
      <c r="C139" s="56" t="str">
        <f>VLOOKUP($A139,Raw!$B$2:$DG$512,MATCH('NDPMS - Inflow of AUM'!C$1,Raw!$B$1:$DG$1,0),0)</f>
        <v>0</v>
      </c>
      <c r="D139" s="56" t="str">
        <f>VLOOKUP($A139,Raw!$B$2:$DG$512,MATCH('NDPMS - Inflow of AUM'!D$1,Raw!$B$1:$DG$1,0),0)</f>
        <v>0</v>
      </c>
      <c r="E139" s="56" t="str">
        <f>VLOOKUP($A139,Raw!$B$2:$DG$512,MATCH('NDPMS - Inflow of AUM'!E$1,Raw!$B$1:$DG$1,0),0)</f>
        <v>0</v>
      </c>
      <c r="F139" s="56" t="str">
        <f>VLOOKUP($A139,Raw!$B$2:$DG$512,MATCH('NDPMS - Inflow of AUM'!F$1,Raw!$B$1:$DG$1,0),0)</f>
        <v>0</v>
      </c>
      <c r="G139" s="56" t="str">
        <f>VLOOKUP($A139,Raw!$B$2:$DG$512,MATCH('NDPMS - Inflow of AUM'!G$1,Raw!$B$1:$DG$1,0),0)</f>
        <v>0</v>
      </c>
    </row>
    <row r="140" spans="1:7" x14ac:dyDescent="0.3">
      <c r="A140" s="1" t="s">
        <v>2610</v>
      </c>
      <c r="B140" s="56" t="str">
        <f>VLOOKUP($A140,Raw!$B$2:$DG$512,MATCH('NDPMS - Inflow of AUM'!B$1,Raw!$B$1:$DG$1,0),0)</f>
        <v>0</v>
      </c>
      <c r="C140" s="56" t="str">
        <f>VLOOKUP($A140,Raw!$B$2:$DG$512,MATCH('NDPMS - Inflow of AUM'!C$1,Raw!$B$1:$DG$1,0),0)</f>
        <v>0</v>
      </c>
      <c r="D140" s="56" t="str">
        <f>VLOOKUP($A140,Raw!$B$2:$DG$512,MATCH('NDPMS - Inflow of AUM'!D$1,Raw!$B$1:$DG$1,0),0)</f>
        <v>0</v>
      </c>
      <c r="E140" s="56" t="str">
        <f>VLOOKUP($A140,Raw!$B$2:$DG$512,MATCH('NDPMS - Inflow of AUM'!E$1,Raw!$B$1:$DG$1,0),0)</f>
        <v>0.13</v>
      </c>
      <c r="F140" s="56" t="str">
        <f>VLOOKUP($A140,Raw!$B$2:$DG$512,MATCH('NDPMS - Inflow of AUM'!F$1,Raw!$B$1:$DG$1,0),0)</f>
        <v>0</v>
      </c>
      <c r="G140" s="56" t="str">
        <f>VLOOKUP($A140,Raw!$B$2:$DG$512,MATCH('NDPMS - Inflow of AUM'!G$1,Raw!$B$1:$DG$1,0),0)</f>
        <v>0.13</v>
      </c>
    </row>
    <row r="141" spans="1:7" x14ac:dyDescent="0.3">
      <c r="A141" s="1" t="s">
        <v>2634</v>
      </c>
      <c r="B141" s="56" t="str">
        <f>VLOOKUP($A141,Raw!$B$2:$DG$512,MATCH('NDPMS - Inflow of AUM'!B$1,Raw!$B$1:$DG$1,0),0)</f>
        <v>0</v>
      </c>
      <c r="C141" s="56" t="str">
        <f>VLOOKUP($A141,Raw!$B$2:$DG$512,MATCH('NDPMS - Inflow of AUM'!C$1,Raw!$B$1:$DG$1,0),0)</f>
        <v>0</v>
      </c>
      <c r="D141" s="56" t="str">
        <f>VLOOKUP($A141,Raw!$B$2:$DG$512,MATCH('NDPMS - Inflow of AUM'!D$1,Raw!$B$1:$DG$1,0),0)</f>
        <v>0</v>
      </c>
      <c r="E141" s="56" t="str">
        <f>VLOOKUP($A141,Raw!$B$2:$DG$512,MATCH('NDPMS - Inflow of AUM'!E$1,Raw!$B$1:$DG$1,0),0)</f>
        <v>0</v>
      </c>
      <c r="F141" s="56" t="str">
        <f>VLOOKUP($A141,Raw!$B$2:$DG$512,MATCH('NDPMS - Inflow of AUM'!F$1,Raw!$B$1:$DG$1,0),0)</f>
        <v>0</v>
      </c>
      <c r="G141" s="56" t="str">
        <f>VLOOKUP($A141,Raw!$B$2:$DG$512,MATCH('NDPMS - Inflow of AUM'!G$1,Raw!$B$1:$DG$1,0),0)</f>
        <v>0</v>
      </c>
    </row>
    <row r="142" spans="1:7" x14ac:dyDescent="0.3">
      <c r="A142" s="1" t="s">
        <v>2642</v>
      </c>
      <c r="B142" s="56" t="str">
        <f>VLOOKUP($A142,Raw!$B$2:$DG$512,MATCH('NDPMS - Inflow of AUM'!B$1,Raw!$B$1:$DG$1,0),0)</f>
        <v>0</v>
      </c>
      <c r="C142" s="56" t="str">
        <f>VLOOKUP($A142,Raw!$B$2:$DG$512,MATCH('NDPMS - Inflow of AUM'!C$1,Raw!$B$1:$DG$1,0),0)</f>
        <v>0</v>
      </c>
      <c r="D142" s="56" t="str">
        <f>VLOOKUP($A142,Raw!$B$2:$DG$512,MATCH('NDPMS - Inflow of AUM'!D$1,Raw!$B$1:$DG$1,0),0)</f>
        <v>0</v>
      </c>
      <c r="E142" s="56" t="str">
        <f>VLOOKUP($A142,Raw!$B$2:$DG$512,MATCH('NDPMS - Inflow of AUM'!E$1,Raw!$B$1:$DG$1,0),0)</f>
        <v>0</v>
      </c>
      <c r="F142" s="56" t="str">
        <f>VLOOKUP($A142,Raw!$B$2:$DG$512,MATCH('NDPMS - Inflow of AUM'!F$1,Raw!$B$1:$DG$1,0),0)</f>
        <v>0</v>
      </c>
      <c r="G142" s="56" t="str">
        <f>VLOOKUP($A142,Raw!$B$2:$DG$512,MATCH('NDPMS - Inflow of AUM'!G$1,Raw!$B$1:$DG$1,0),0)</f>
        <v>0</v>
      </c>
    </row>
    <row r="143" spans="1:7" x14ac:dyDescent="0.3">
      <c r="A143" s="1" t="s">
        <v>2651</v>
      </c>
      <c r="B143" s="56" t="str">
        <f>VLOOKUP($A143,Raw!$B$2:$DG$512,MATCH('NDPMS - Inflow of AUM'!B$1,Raw!$B$1:$DG$1,0),0)</f>
        <v>0</v>
      </c>
      <c r="C143" s="56" t="str">
        <f>VLOOKUP($A143,Raw!$B$2:$DG$512,MATCH('NDPMS - Inflow of AUM'!C$1,Raw!$B$1:$DG$1,0),0)</f>
        <v>0</v>
      </c>
      <c r="D143" s="56" t="str">
        <f>VLOOKUP($A143,Raw!$B$2:$DG$512,MATCH('NDPMS - Inflow of AUM'!D$1,Raw!$B$1:$DG$1,0),0)</f>
        <v>0</v>
      </c>
      <c r="E143" s="56" t="str">
        <f>VLOOKUP($A143,Raw!$B$2:$DG$512,MATCH('NDPMS - Inflow of AUM'!E$1,Raw!$B$1:$DG$1,0),0)</f>
        <v>0</v>
      </c>
      <c r="F143" s="56" t="str">
        <f>VLOOKUP($A143,Raw!$B$2:$DG$512,MATCH('NDPMS - Inflow of AUM'!F$1,Raw!$B$1:$DG$1,0),0)</f>
        <v>0</v>
      </c>
      <c r="G143" s="56" t="str">
        <f>VLOOKUP($A143,Raw!$B$2:$DG$512,MATCH('NDPMS - Inflow of AUM'!G$1,Raw!$B$1:$DG$1,0),0)</f>
        <v>0</v>
      </c>
    </row>
    <row r="144" spans="1:7" x14ac:dyDescent="0.3">
      <c r="A144" s="1" t="s">
        <v>2658</v>
      </c>
      <c r="B144" s="56" t="str">
        <f>VLOOKUP($A144,Raw!$B$2:$DG$512,MATCH('NDPMS - Inflow of AUM'!B$1,Raw!$B$1:$DG$1,0),0)</f>
        <v>0</v>
      </c>
      <c r="C144" s="56" t="str">
        <f>VLOOKUP($A144,Raw!$B$2:$DG$512,MATCH('NDPMS - Inflow of AUM'!C$1,Raw!$B$1:$DG$1,0),0)</f>
        <v>0</v>
      </c>
      <c r="D144" s="56" t="str">
        <f>VLOOKUP($A144,Raw!$B$2:$DG$512,MATCH('NDPMS - Inflow of AUM'!D$1,Raw!$B$1:$DG$1,0),0)</f>
        <v>0</v>
      </c>
      <c r="E144" s="56" t="str">
        <f>VLOOKUP($A144,Raw!$B$2:$DG$512,MATCH('NDPMS - Inflow of AUM'!E$1,Raw!$B$1:$DG$1,0),0)</f>
        <v>0</v>
      </c>
      <c r="F144" s="56" t="str">
        <f>VLOOKUP($A144,Raw!$B$2:$DG$512,MATCH('NDPMS - Inflow of AUM'!F$1,Raw!$B$1:$DG$1,0),0)</f>
        <v>0</v>
      </c>
      <c r="G144" s="56" t="str">
        <f>VLOOKUP($A144,Raw!$B$2:$DG$512,MATCH('NDPMS - Inflow of AUM'!G$1,Raw!$B$1:$DG$1,0),0)</f>
        <v>0</v>
      </c>
    </row>
    <row r="145" spans="1:7" x14ac:dyDescent="0.3">
      <c r="A145" s="1" t="s">
        <v>2665</v>
      </c>
      <c r="B145" s="56" t="str">
        <f>VLOOKUP($A145,Raw!$B$2:$DG$512,MATCH('NDPMS - Inflow of AUM'!B$1,Raw!$B$1:$DG$1,0),0)</f>
        <v>0</v>
      </c>
      <c r="C145" s="56" t="str">
        <f>VLOOKUP($A145,Raw!$B$2:$DG$512,MATCH('NDPMS - Inflow of AUM'!C$1,Raw!$B$1:$DG$1,0),0)</f>
        <v>0</v>
      </c>
      <c r="D145" s="56" t="str">
        <f>VLOOKUP($A145,Raw!$B$2:$DG$512,MATCH('NDPMS - Inflow of AUM'!D$1,Raw!$B$1:$DG$1,0),0)</f>
        <v>0</v>
      </c>
      <c r="E145" s="56" t="str">
        <f>VLOOKUP($A145,Raw!$B$2:$DG$512,MATCH('NDPMS - Inflow of AUM'!E$1,Raw!$B$1:$DG$1,0),0)</f>
        <v>0</v>
      </c>
      <c r="F145" s="56" t="str">
        <f>VLOOKUP($A145,Raw!$B$2:$DG$512,MATCH('NDPMS - Inflow of AUM'!F$1,Raw!$B$1:$DG$1,0),0)</f>
        <v>0</v>
      </c>
      <c r="G145" s="56" t="str">
        <f>VLOOKUP($A145,Raw!$B$2:$DG$512,MATCH('NDPMS - Inflow of AUM'!G$1,Raw!$B$1:$DG$1,0),0)</f>
        <v>0</v>
      </c>
    </row>
    <row r="146" spans="1:7" x14ac:dyDescent="0.3">
      <c r="A146" s="1" t="s">
        <v>2681</v>
      </c>
      <c r="B146" s="56" t="str">
        <f>VLOOKUP($A146,Raw!$B$2:$DG$512,MATCH('NDPMS - Inflow of AUM'!B$1,Raw!$B$1:$DG$1,0),0)</f>
        <v>0</v>
      </c>
      <c r="C146" s="56" t="str">
        <f>VLOOKUP($A146,Raw!$B$2:$DG$512,MATCH('NDPMS - Inflow of AUM'!C$1,Raw!$B$1:$DG$1,0),0)</f>
        <v>0</v>
      </c>
      <c r="D146" s="56" t="str">
        <f>VLOOKUP($A146,Raw!$B$2:$DG$512,MATCH('NDPMS - Inflow of AUM'!D$1,Raw!$B$1:$DG$1,0),0)</f>
        <v>0</v>
      </c>
      <c r="E146" s="56" t="str">
        <f>VLOOKUP($A146,Raw!$B$2:$DG$512,MATCH('NDPMS - Inflow of AUM'!E$1,Raw!$B$1:$DG$1,0),0)</f>
        <v>0</v>
      </c>
      <c r="F146" s="56" t="str">
        <f>VLOOKUP($A146,Raw!$B$2:$DG$512,MATCH('NDPMS - Inflow of AUM'!F$1,Raw!$B$1:$DG$1,0),0)</f>
        <v>8</v>
      </c>
      <c r="G146" s="56" t="str">
        <f>VLOOKUP($A146,Raw!$B$2:$DG$512,MATCH('NDPMS - Inflow of AUM'!G$1,Raw!$B$1:$DG$1,0),0)</f>
        <v>-8</v>
      </c>
    </row>
    <row r="147" spans="1:7" x14ac:dyDescent="0.3">
      <c r="A147" s="1" t="s">
        <v>2703</v>
      </c>
      <c r="B147" s="56" t="str">
        <f>VLOOKUP($A147,Raw!$B$2:$DG$512,MATCH('NDPMS - Inflow of AUM'!B$1,Raw!$B$1:$DG$1,0),0)</f>
        <v>0</v>
      </c>
      <c r="C147" s="56" t="str">
        <f>VLOOKUP($A147,Raw!$B$2:$DG$512,MATCH('NDPMS - Inflow of AUM'!C$1,Raw!$B$1:$DG$1,0),0)</f>
        <v>0</v>
      </c>
      <c r="D147" s="56" t="str">
        <f>VLOOKUP($A147,Raw!$B$2:$DG$512,MATCH('NDPMS - Inflow of AUM'!D$1,Raw!$B$1:$DG$1,0),0)</f>
        <v>0</v>
      </c>
      <c r="E147" s="56" t="str">
        <f>VLOOKUP($A147,Raw!$B$2:$DG$512,MATCH('NDPMS - Inflow of AUM'!E$1,Raw!$B$1:$DG$1,0),0)</f>
        <v>0</v>
      </c>
      <c r="F147" s="56" t="str">
        <f>VLOOKUP($A147,Raw!$B$2:$DG$512,MATCH('NDPMS - Inflow of AUM'!F$1,Raw!$B$1:$DG$1,0),0)</f>
        <v>0</v>
      </c>
      <c r="G147" s="56" t="str">
        <f>VLOOKUP($A147,Raw!$B$2:$DG$512,MATCH('NDPMS - Inflow of AUM'!G$1,Raw!$B$1:$DG$1,0),0)</f>
        <v>0</v>
      </c>
    </row>
    <row r="148" spans="1:7" x14ac:dyDescent="0.3">
      <c r="A148" s="1" t="s">
        <v>2711</v>
      </c>
      <c r="B148" s="56" t="str">
        <f>VLOOKUP($A148,Raw!$B$2:$DG$512,MATCH('NDPMS - Inflow of AUM'!B$1,Raw!$B$1:$DG$1,0),0)</f>
        <v>0</v>
      </c>
      <c r="C148" s="56" t="str">
        <f>VLOOKUP($A148,Raw!$B$2:$DG$512,MATCH('NDPMS - Inflow of AUM'!C$1,Raw!$B$1:$DG$1,0),0)</f>
        <v>0</v>
      </c>
      <c r="D148" s="56" t="str">
        <f>VLOOKUP($A148,Raw!$B$2:$DG$512,MATCH('NDPMS - Inflow of AUM'!D$1,Raw!$B$1:$DG$1,0),0)</f>
        <v>0</v>
      </c>
      <c r="E148" s="56" t="str">
        <f>VLOOKUP($A148,Raw!$B$2:$DG$512,MATCH('NDPMS - Inflow of AUM'!E$1,Raw!$B$1:$DG$1,0),0)</f>
        <v>0</v>
      </c>
      <c r="F148" s="56" t="str">
        <f>VLOOKUP($A148,Raw!$B$2:$DG$512,MATCH('NDPMS - Inflow of AUM'!F$1,Raw!$B$1:$DG$1,0),0)</f>
        <v>0</v>
      </c>
      <c r="G148" s="56" t="str">
        <f>VLOOKUP($A148,Raw!$B$2:$DG$512,MATCH('NDPMS - Inflow of AUM'!G$1,Raw!$B$1:$DG$1,0),0)</f>
        <v>0</v>
      </c>
    </row>
    <row r="149" spans="1:7" x14ac:dyDescent="0.3">
      <c r="A149" s="1" t="s">
        <v>2728</v>
      </c>
      <c r="B149" s="56" t="str">
        <f>VLOOKUP($A149,Raw!$B$2:$DG$512,MATCH('NDPMS - Inflow of AUM'!B$1,Raw!$B$1:$DG$1,0),0)</f>
        <v>0</v>
      </c>
      <c r="C149" s="56" t="str">
        <f>VLOOKUP($A149,Raw!$B$2:$DG$512,MATCH('NDPMS - Inflow of AUM'!C$1,Raw!$B$1:$DG$1,0),0)</f>
        <v>0</v>
      </c>
      <c r="D149" s="56" t="str">
        <f>VLOOKUP($A149,Raw!$B$2:$DG$512,MATCH('NDPMS - Inflow of AUM'!D$1,Raw!$B$1:$DG$1,0),0)</f>
        <v>0</v>
      </c>
      <c r="E149" s="56" t="str">
        <f>VLOOKUP($A149,Raw!$B$2:$DG$512,MATCH('NDPMS - Inflow of AUM'!E$1,Raw!$B$1:$DG$1,0),0)</f>
        <v>0</v>
      </c>
      <c r="F149" s="56" t="str">
        <f>VLOOKUP($A149,Raw!$B$2:$DG$512,MATCH('NDPMS - Inflow of AUM'!F$1,Raw!$B$1:$DG$1,0),0)</f>
        <v>0</v>
      </c>
      <c r="G149" s="56" t="str">
        <f>VLOOKUP($A149,Raw!$B$2:$DG$512,MATCH('NDPMS - Inflow of AUM'!G$1,Raw!$B$1:$DG$1,0),0)</f>
        <v>0</v>
      </c>
    </row>
    <row r="150" spans="1:7" x14ac:dyDescent="0.3">
      <c r="A150" s="1" t="s">
        <v>2736</v>
      </c>
      <c r="B150" s="56" t="str">
        <f>VLOOKUP($A150,Raw!$B$2:$DG$512,MATCH('NDPMS - Inflow of AUM'!B$1,Raw!$B$1:$DG$1,0),0)</f>
        <v>0</v>
      </c>
      <c r="C150" s="56" t="str">
        <f>VLOOKUP($A150,Raw!$B$2:$DG$512,MATCH('NDPMS - Inflow of AUM'!C$1,Raw!$B$1:$DG$1,0),0)</f>
        <v>0</v>
      </c>
      <c r="D150" s="56" t="str">
        <f>VLOOKUP($A150,Raw!$B$2:$DG$512,MATCH('NDPMS - Inflow of AUM'!D$1,Raw!$B$1:$DG$1,0),0)</f>
        <v>0</v>
      </c>
      <c r="E150" s="56" t="str">
        <f>VLOOKUP($A150,Raw!$B$2:$DG$512,MATCH('NDPMS - Inflow of AUM'!E$1,Raw!$B$1:$DG$1,0),0)</f>
        <v>0</v>
      </c>
      <c r="F150" s="56" t="str">
        <f>VLOOKUP($A150,Raw!$B$2:$DG$512,MATCH('NDPMS - Inflow of AUM'!F$1,Raw!$B$1:$DG$1,0),0)</f>
        <v>0</v>
      </c>
      <c r="G150" s="56" t="str">
        <f>VLOOKUP($A150,Raw!$B$2:$DG$512,MATCH('NDPMS - Inflow of AUM'!G$1,Raw!$B$1:$DG$1,0),0)</f>
        <v>0</v>
      </c>
    </row>
    <row r="151" spans="1:7" x14ac:dyDescent="0.3">
      <c r="A151" s="1" t="s">
        <v>2754</v>
      </c>
      <c r="B151" s="56" t="str">
        <f>VLOOKUP($A151,Raw!$B$2:$DG$512,MATCH('NDPMS - Inflow of AUM'!B$1,Raw!$B$1:$DG$1,0),0)</f>
        <v>0</v>
      </c>
      <c r="C151" s="56" t="str">
        <f>VLOOKUP($A151,Raw!$B$2:$DG$512,MATCH('NDPMS - Inflow of AUM'!C$1,Raw!$B$1:$DG$1,0),0)</f>
        <v>0</v>
      </c>
      <c r="D151" s="56" t="str">
        <f>VLOOKUP($A151,Raw!$B$2:$DG$512,MATCH('NDPMS - Inflow of AUM'!D$1,Raw!$B$1:$DG$1,0),0)</f>
        <v>0</v>
      </c>
      <c r="E151" s="56" t="str">
        <f>VLOOKUP($A151,Raw!$B$2:$DG$512,MATCH('NDPMS - Inflow of AUM'!E$1,Raw!$B$1:$DG$1,0),0)</f>
        <v>0</v>
      </c>
      <c r="F151" s="56" t="str">
        <f>VLOOKUP($A151,Raw!$B$2:$DG$512,MATCH('NDPMS - Inflow of AUM'!F$1,Raw!$B$1:$DG$1,0),0)</f>
        <v>0.1</v>
      </c>
      <c r="G151" s="56" t="str">
        <f>VLOOKUP($A151,Raw!$B$2:$DG$512,MATCH('NDPMS - Inflow of AUM'!G$1,Raw!$B$1:$DG$1,0),0)</f>
        <v>-0.1</v>
      </c>
    </row>
    <row r="152" spans="1:7" x14ac:dyDescent="0.3">
      <c r="A152" s="1" t="s">
        <v>2785</v>
      </c>
      <c r="B152" s="56" t="str">
        <f>VLOOKUP($A152,Raw!$B$2:$DG$512,MATCH('NDPMS - Inflow of AUM'!B$1,Raw!$B$1:$DG$1,0),0)</f>
        <v>0</v>
      </c>
      <c r="C152" s="56" t="str">
        <f>VLOOKUP($A152,Raw!$B$2:$DG$512,MATCH('NDPMS - Inflow of AUM'!C$1,Raw!$B$1:$DG$1,0),0)</f>
        <v>0</v>
      </c>
      <c r="D152" s="56" t="str">
        <f>VLOOKUP($A152,Raw!$B$2:$DG$512,MATCH('NDPMS - Inflow of AUM'!D$1,Raw!$B$1:$DG$1,0),0)</f>
        <v>0</v>
      </c>
      <c r="E152" s="56" t="str">
        <f>VLOOKUP($A152,Raw!$B$2:$DG$512,MATCH('NDPMS - Inflow of AUM'!E$1,Raw!$B$1:$DG$1,0),0)</f>
        <v>0</v>
      </c>
      <c r="F152" s="56" t="str">
        <f>VLOOKUP($A152,Raw!$B$2:$DG$512,MATCH('NDPMS - Inflow of AUM'!F$1,Raw!$B$1:$DG$1,0),0)</f>
        <v>0</v>
      </c>
      <c r="G152" s="56" t="str">
        <f>VLOOKUP($A152,Raw!$B$2:$DG$512,MATCH('NDPMS - Inflow of AUM'!G$1,Raw!$B$1:$DG$1,0),0)</f>
        <v>0</v>
      </c>
    </row>
    <row r="153" spans="1:7" x14ac:dyDescent="0.3">
      <c r="A153" s="1" t="s">
        <v>2797</v>
      </c>
      <c r="B153" s="56" t="str">
        <f>VLOOKUP($A153,Raw!$B$2:$DG$512,MATCH('NDPMS - Inflow of AUM'!B$1,Raw!$B$1:$DG$1,0),0)</f>
        <v>0</v>
      </c>
      <c r="C153" s="56" t="str">
        <f>VLOOKUP($A153,Raw!$B$2:$DG$512,MATCH('NDPMS - Inflow of AUM'!C$1,Raw!$B$1:$DG$1,0),0)</f>
        <v>0</v>
      </c>
      <c r="D153" s="56" t="str">
        <f>VLOOKUP($A153,Raw!$B$2:$DG$512,MATCH('NDPMS - Inflow of AUM'!D$1,Raw!$B$1:$DG$1,0),0)</f>
        <v>0</v>
      </c>
      <c r="E153" s="56" t="str">
        <f>VLOOKUP($A153,Raw!$B$2:$DG$512,MATCH('NDPMS - Inflow of AUM'!E$1,Raw!$B$1:$DG$1,0),0)</f>
        <v>0</v>
      </c>
      <c r="F153" s="56" t="str">
        <f>VLOOKUP($A153,Raw!$B$2:$DG$512,MATCH('NDPMS - Inflow of AUM'!F$1,Raw!$B$1:$DG$1,0),0)</f>
        <v>0</v>
      </c>
      <c r="G153" s="56" t="str">
        <f>VLOOKUP($A153,Raw!$B$2:$DG$512,MATCH('NDPMS - Inflow of AUM'!G$1,Raw!$B$1:$DG$1,0),0)</f>
        <v>0</v>
      </c>
    </row>
    <row r="154" spans="1:7" x14ac:dyDescent="0.3">
      <c r="A154" s="1" t="s">
        <v>2812</v>
      </c>
      <c r="B154" s="56" t="str">
        <f>VLOOKUP($A154,Raw!$B$2:$DG$512,MATCH('NDPMS - Inflow of AUM'!B$1,Raw!$B$1:$DG$1,0),0)</f>
        <v>0</v>
      </c>
      <c r="C154" s="56" t="str">
        <f>VLOOKUP($A154,Raw!$B$2:$DG$512,MATCH('NDPMS - Inflow of AUM'!C$1,Raw!$B$1:$DG$1,0),0)</f>
        <v>0</v>
      </c>
      <c r="D154" s="56" t="str">
        <f>VLOOKUP($A154,Raw!$B$2:$DG$512,MATCH('NDPMS - Inflow of AUM'!D$1,Raw!$B$1:$DG$1,0),0)</f>
        <v>0</v>
      </c>
      <c r="E154" s="56" t="str">
        <f>VLOOKUP($A154,Raw!$B$2:$DG$512,MATCH('NDPMS - Inflow of AUM'!E$1,Raw!$B$1:$DG$1,0),0)</f>
        <v>0</v>
      </c>
      <c r="F154" s="56" t="str">
        <f>VLOOKUP($A154,Raw!$B$2:$DG$512,MATCH('NDPMS - Inflow of AUM'!F$1,Raw!$B$1:$DG$1,0),0)</f>
        <v>0</v>
      </c>
      <c r="G154" s="56" t="str">
        <f>VLOOKUP($A154,Raw!$B$2:$DG$512,MATCH('NDPMS - Inflow of AUM'!G$1,Raw!$B$1:$DG$1,0),0)</f>
        <v>0</v>
      </c>
    </row>
    <row r="155" spans="1:7" x14ac:dyDescent="0.3">
      <c r="A155" s="1" t="s">
        <v>2824</v>
      </c>
      <c r="B155" s="56" t="str">
        <f>VLOOKUP($A155,Raw!$B$2:$DG$512,MATCH('NDPMS - Inflow of AUM'!B$1,Raw!$B$1:$DG$1,0),0)</f>
        <v>0</v>
      </c>
      <c r="C155" s="56" t="str">
        <f>VLOOKUP($A155,Raw!$B$2:$DG$512,MATCH('NDPMS - Inflow of AUM'!C$1,Raw!$B$1:$DG$1,0),0)</f>
        <v>0</v>
      </c>
      <c r="D155" s="56" t="str">
        <f>VLOOKUP($A155,Raw!$B$2:$DG$512,MATCH('NDPMS - Inflow of AUM'!D$1,Raw!$B$1:$DG$1,0),0)</f>
        <v>0</v>
      </c>
      <c r="E155" s="56" t="str">
        <f>VLOOKUP($A155,Raw!$B$2:$DG$512,MATCH('NDPMS - Inflow of AUM'!E$1,Raw!$B$1:$DG$1,0),0)</f>
        <v>0</v>
      </c>
      <c r="F155" s="56" t="str">
        <f>VLOOKUP($A155,Raw!$B$2:$DG$512,MATCH('NDPMS - Inflow of AUM'!F$1,Raw!$B$1:$DG$1,0),0)</f>
        <v>0</v>
      </c>
      <c r="G155" s="56" t="str">
        <f>VLOOKUP($A155,Raw!$B$2:$DG$512,MATCH('NDPMS - Inflow of AUM'!G$1,Raw!$B$1:$DG$1,0),0)</f>
        <v>0</v>
      </c>
    </row>
    <row r="156" spans="1:7" x14ac:dyDescent="0.3">
      <c r="A156" s="1" t="s">
        <v>2841</v>
      </c>
      <c r="B156" s="56" t="str">
        <f>VLOOKUP($A156,Raw!$B$2:$DG$512,MATCH('NDPMS - Inflow of AUM'!B$1,Raw!$B$1:$DG$1,0),0)</f>
        <v>238.53</v>
      </c>
      <c r="C156" s="56" t="str">
        <f>VLOOKUP($A156,Raw!$B$2:$DG$512,MATCH('NDPMS - Inflow of AUM'!C$1,Raw!$B$1:$DG$1,0),0)</f>
        <v>119.95</v>
      </c>
      <c r="D156" s="56" t="str">
        <f>VLOOKUP($A156,Raw!$B$2:$DG$512,MATCH('NDPMS - Inflow of AUM'!D$1,Raw!$B$1:$DG$1,0),0)</f>
        <v>118.58</v>
      </c>
      <c r="E156" s="56" t="str">
        <f>VLOOKUP($A156,Raw!$B$2:$DG$512,MATCH('NDPMS - Inflow of AUM'!E$1,Raw!$B$1:$DG$1,0),0)</f>
        <v>454.66</v>
      </c>
      <c r="F156" s="56" t="str">
        <f>VLOOKUP($A156,Raw!$B$2:$DG$512,MATCH('NDPMS - Inflow of AUM'!F$1,Raw!$B$1:$DG$1,0),0)</f>
        <v>132.23</v>
      </c>
      <c r="G156" s="56" t="str">
        <f>VLOOKUP($A156,Raw!$B$2:$DG$512,MATCH('NDPMS - Inflow of AUM'!G$1,Raw!$B$1:$DG$1,0),0)</f>
        <v>322.43</v>
      </c>
    </row>
    <row r="157" spans="1:7" x14ac:dyDescent="0.3">
      <c r="A157" s="1" t="s">
        <v>2874</v>
      </c>
      <c r="B157" s="56" t="str">
        <f>VLOOKUP($A157,Raw!$B$2:$DG$512,MATCH('NDPMS - Inflow of AUM'!B$1,Raw!$B$1:$DG$1,0),0)</f>
        <v>0</v>
      </c>
      <c r="C157" s="56" t="str">
        <f>VLOOKUP($A157,Raw!$B$2:$DG$512,MATCH('NDPMS - Inflow of AUM'!C$1,Raw!$B$1:$DG$1,0),0)</f>
        <v>0</v>
      </c>
      <c r="D157" s="56" t="str">
        <f>VLOOKUP($A157,Raw!$B$2:$DG$512,MATCH('NDPMS - Inflow of AUM'!D$1,Raw!$B$1:$DG$1,0),0)</f>
        <v>0</v>
      </c>
      <c r="E157" s="56" t="str">
        <f>VLOOKUP($A157,Raw!$B$2:$DG$512,MATCH('NDPMS - Inflow of AUM'!E$1,Raw!$B$1:$DG$1,0),0)</f>
        <v>0</v>
      </c>
      <c r="F157" s="56" t="str">
        <f>VLOOKUP($A157,Raw!$B$2:$DG$512,MATCH('NDPMS - Inflow of AUM'!F$1,Raw!$B$1:$DG$1,0),0)</f>
        <v>0</v>
      </c>
      <c r="G157" s="56" t="str">
        <f>VLOOKUP($A157,Raw!$B$2:$DG$512,MATCH('NDPMS - Inflow of AUM'!G$1,Raw!$B$1:$DG$1,0),0)</f>
        <v>0</v>
      </c>
    </row>
    <row r="158" spans="1:7" x14ac:dyDescent="0.3">
      <c r="A158" s="1" t="s">
        <v>2884</v>
      </c>
      <c r="B158" s="56" t="str">
        <f>VLOOKUP($A158,Raw!$B$2:$DG$512,MATCH('NDPMS - Inflow of AUM'!B$1,Raw!$B$1:$DG$1,0),0)</f>
        <v>0</v>
      </c>
      <c r="C158" s="56" t="str">
        <f>VLOOKUP($A158,Raw!$B$2:$DG$512,MATCH('NDPMS - Inflow of AUM'!C$1,Raw!$B$1:$DG$1,0),0)</f>
        <v>0</v>
      </c>
      <c r="D158" s="56" t="str">
        <f>VLOOKUP($A158,Raw!$B$2:$DG$512,MATCH('NDPMS - Inflow of AUM'!D$1,Raw!$B$1:$DG$1,0),0)</f>
        <v>0</v>
      </c>
      <c r="E158" s="56" t="str">
        <f>VLOOKUP($A158,Raw!$B$2:$DG$512,MATCH('NDPMS - Inflow of AUM'!E$1,Raw!$B$1:$DG$1,0),0)</f>
        <v>0</v>
      </c>
      <c r="F158" s="56" t="str">
        <f>VLOOKUP($A158,Raw!$B$2:$DG$512,MATCH('NDPMS - Inflow of AUM'!F$1,Raw!$B$1:$DG$1,0),0)</f>
        <v>0</v>
      </c>
      <c r="G158" s="56" t="str">
        <f>VLOOKUP($A158,Raw!$B$2:$DG$512,MATCH('NDPMS - Inflow of AUM'!G$1,Raw!$B$1:$DG$1,0),0)</f>
        <v>0</v>
      </c>
    </row>
    <row r="159" spans="1:7" x14ac:dyDescent="0.3">
      <c r="A159" s="1" t="s">
        <v>2910</v>
      </c>
      <c r="B159" s="56" t="str">
        <f>VLOOKUP($A159,Raw!$B$2:$DG$512,MATCH('NDPMS - Inflow of AUM'!B$1,Raw!$B$1:$DG$1,0),0)</f>
        <v>0</v>
      </c>
      <c r="C159" s="56" t="str">
        <f>VLOOKUP($A159,Raw!$B$2:$DG$512,MATCH('NDPMS - Inflow of AUM'!C$1,Raw!$B$1:$DG$1,0),0)</f>
        <v>0</v>
      </c>
      <c r="D159" s="56" t="str">
        <f>VLOOKUP($A159,Raw!$B$2:$DG$512,MATCH('NDPMS - Inflow of AUM'!D$1,Raw!$B$1:$DG$1,0),0)</f>
        <v>0</v>
      </c>
      <c r="E159" s="56" t="str">
        <f>VLOOKUP($A159,Raw!$B$2:$DG$512,MATCH('NDPMS - Inflow of AUM'!E$1,Raw!$B$1:$DG$1,0),0)</f>
        <v>0</v>
      </c>
      <c r="F159" s="56" t="str">
        <f>VLOOKUP($A159,Raw!$B$2:$DG$512,MATCH('NDPMS - Inflow of AUM'!F$1,Raw!$B$1:$DG$1,0),0)</f>
        <v>0</v>
      </c>
      <c r="G159" s="56" t="str">
        <f>VLOOKUP($A159,Raw!$B$2:$DG$512,MATCH('NDPMS - Inflow of AUM'!G$1,Raw!$B$1:$DG$1,0),0)</f>
        <v>0</v>
      </c>
    </row>
    <row r="160" spans="1:7" x14ac:dyDescent="0.3">
      <c r="A160" s="1" t="s">
        <v>2928</v>
      </c>
      <c r="B160" s="56" t="str">
        <f>VLOOKUP($A160,Raw!$B$2:$DG$512,MATCH('NDPMS - Inflow of AUM'!B$1,Raw!$B$1:$DG$1,0),0)</f>
        <v>0</v>
      </c>
      <c r="C160" s="56" t="str">
        <f>VLOOKUP($A160,Raw!$B$2:$DG$512,MATCH('NDPMS - Inflow of AUM'!C$1,Raw!$B$1:$DG$1,0),0)</f>
        <v>0</v>
      </c>
      <c r="D160" s="56" t="str">
        <f>VLOOKUP($A160,Raw!$B$2:$DG$512,MATCH('NDPMS - Inflow of AUM'!D$1,Raw!$B$1:$DG$1,0),0)</f>
        <v>0</v>
      </c>
      <c r="E160" s="56" t="str">
        <f>VLOOKUP($A160,Raw!$B$2:$DG$512,MATCH('NDPMS - Inflow of AUM'!E$1,Raw!$B$1:$DG$1,0),0)</f>
        <v>0</v>
      </c>
      <c r="F160" s="56" t="str">
        <f>VLOOKUP($A160,Raw!$B$2:$DG$512,MATCH('NDPMS - Inflow of AUM'!F$1,Raw!$B$1:$DG$1,0),0)</f>
        <v>0</v>
      </c>
      <c r="G160" s="56" t="str">
        <f>VLOOKUP($A160,Raw!$B$2:$DG$512,MATCH('NDPMS - Inflow of AUM'!G$1,Raw!$B$1:$DG$1,0),0)</f>
        <v>0</v>
      </c>
    </row>
    <row r="161" spans="1:7" x14ac:dyDescent="0.3">
      <c r="A161" s="1" t="s">
        <v>2945</v>
      </c>
      <c r="B161" s="56" t="str">
        <f>VLOOKUP($A161,Raw!$B$2:$DG$512,MATCH('NDPMS - Inflow of AUM'!B$1,Raw!$B$1:$DG$1,0),0)</f>
        <v>0</v>
      </c>
      <c r="C161" s="56" t="str">
        <f>VLOOKUP($A161,Raw!$B$2:$DG$512,MATCH('NDPMS - Inflow of AUM'!C$1,Raw!$B$1:$DG$1,0),0)</f>
        <v>0</v>
      </c>
      <c r="D161" s="56" t="str">
        <f>VLOOKUP($A161,Raw!$B$2:$DG$512,MATCH('NDPMS - Inflow of AUM'!D$1,Raw!$B$1:$DG$1,0),0)</f>
        <v>0</v>
      </c>
      <c r="E161" s="56" t="str">
        <f>VLOOKUP($A161,Raw!$B$2:$DG$512,MATCH('NDPMS - Inflow of AUM'!E$1,Raw!$B$1:$DG$1,0),0)</f>
        <v>0</v>
      </c>
      <c r="F161" s="56" t="str">
        <f>VLOOKUP($A161,Raw!$B$2:$DG$512,MATCH('NDPMS - Inflow of AUM'!F$1,Raw!$B$1:$DG$1,0),0)</f>
        <v>0</v>
      </c>
      <c r="G161" s="56" t="str">
        <f>VLOOKUP($A161,Raw!$B$2:$DG$512,MATCH('NDPMS - Inflow of AUM'!G$1,Raw!$B$1:$DG$1,0),0)</f>
        <v>0</v>
      </c>
    </row>
    <row r="162" spans="1:7" x14ac:dyDescent="0.3">
      <c r="A162" s="1" t="s">
        <v>2959</v>
      </c>
      <c r="B162" s="56" t="str">
        <f>VLOOKUP($A162,Raw!$B$2:$DG$512,MATCH('NDPMS - Inflow of AUM'!B$1,Raw!$B$1:$DG$1,0),0)</f>
        <v>0</v>
      </c>
      <c r="C162" s="56" t="str">
        <f>VLOOKUP($A162,Raw!$B$2:$DG$512,MATCH('NDPMS - Inflow of AUM'!C$1,Raw!$B$1:$DG$1,0),0)</f>
        <v>0</v>
      </c>
      <c r="D162" s="56" t="str">
        <f>VLOOKUP($A162,Raw!$B$2:$DG$512,MATCH('NDPMS - Inflow of AUM'!D$1,Raw!$B$1:$DG$1,0),0)</f>
        <v>0</v>
      </c>
      <c r="E162" s="56" t="str">
        <f>VLOOKUP($A162,Raw!$B$2:$DG$512,MATCH('NDPMS - Inflow of AUM'!E$1,Raw!$B$1:$DG$1,0),0)</f>
        <v>0</v>
      </c>
      <c r="F162" s="56" t="str">
        <f>VLOOKUP($A162,Raw!$B$2:$DG$512,MATCH('NDPMS - Inflow of AUM'!F$1,Raw!$B$1:$DG$1,0),0)</f>
        <v>0</v>
      </c>
      <c r="G162" s="56" t="str">
        <f>VLOOKUP($A162,Raw!$B$2:$DG$512,MATCH('NDPMS - Inflow of AUM'!G$1,Raw!$B$1:$DG$1,0),0)</f>
        <v>0</v>
      </c>
    </row>
    <row r="163" spans="1:7" x14ac:dyDescent="0.3">
      <c r="A163" s="1" t="s">
        <v>2975</v>
      </c>
      <c r="B163" s="56" t="str">
        <f>VLOOKUP($A163,Raw!$B$2:$DG$512,MATCH('NDPMS - Inflow of AUM'!B$1,Raw!$B$1:$DG$1,0),0)</f>
        <v>0</v>
      </c>
      <c r="C163" s="56" t="str">
        <f>VLOOKUP($A163,Raw!$B$2:$DG$512,MATCH('NDPMS - Inflow of AUM'!C$1,Raw!$B$1:$DG$1,0),0)</f>
        <v>0</v>
      </c>
      <c r="D163" s="56" t="str">
        <f>VLOOKUP($A163,Raw!$B$2:$DG$512,MATCH('NDPMS - Inflow of AUM'!D$1,Raw!$B$1:$DG$1,0),0)</f>
        <v>0</v>
      </c>
      <c r="E163" s="56" t="str">
        <f>VLOOKUP($A163,Raw!$B$2:$DG$512,MATCH('NDPMS - Inflow of AUM'!E$1,Raw!$B$1:$DG$1,0),0)</f>
        <v>0</v>
      </c>
      <c r="F163" s="56" t="str">
        <f>VLOOKUP($A163,Raw!$B$2:$DG$512,MATCH('NDPMS - Inflow of AUM'!F$1,Raw!$B$1:$DG$1,0),0)</f>
        <v>0</v>
      </c>
      <c r="G163" s="56" t="str">
        <f>VLOOKUP($A163,Raw!$B$2:$DG$512,MATCH('NDPMS - Inflow of AUM'!G$1,Raw!$B$1:$DG$1,0),0)</f>
        <v>0</v>
      </c>
    </row>
    <row r="164" spans="1:7" x14ac:dyDescent="0.3">
      <c r="A164" s="1" t="s">
        <v>3001</v>
      </c>
      <c r="B164" s="56" t="str">
        <f>VLOOKUP($A164,Raw!$B$2:$DG$512,MATCH('NDPMS - Inflow of AUM'!B$1,Raw!$B$1:$DG$1,0),0)</f>
        <v>65.89</v>
      </c>
      <c r="C164" s="56" t="str">
        <f>VLOOKUP($A164,Raw!$B$2:$DG$512,MATCH('NDPMS - Inflow of AUM'!C$1,Raw!$B$1:$DG$1,0),0)</f>
        <v>13.48</v>
      </c>
      <c r="D164" s="56" t="str">
        <f>VLOOKUP($A164,Raw!$B$2:$DG$512,MATCH('NDPMS - Inflow of AUM'!D$1,Raw!$B$1:$DG$1,0),0)</f>
        <v>52.41</v>
      </c>
      <c r="E164" s="56" t="str">
        <f>VLOOKUP($A164,Raw!$B$2:$DG$512,MATCH('NDPMS - Inflow of AUM'!E$1,Raw!$B$1:$DG$1,0),0)</f>
        <v>194.41</v>
      </c>
      <c r="F164" s="56" t="str">
        <f>VLOOKUP($A164,Raw!$B$2:$DG$512,MATCH('NDPMS - Inflow of AUM'!F$1,Raw!$B$1:$DG$1,0),0)</f>
        <v>50.19</v>
      </c>
      <c r="G164" s="56" t="str">
        <f>VLOOKUP($A164,Raw!$B$2:$DG$512,MATCH('NDPMS - Inflow of AUM'!G$1,Raw!$B$1:$DG$1,0),0)</f>
        <v>144.22</v>
      </c>
    </row>
    <row r="165" spans="1:7" x14ac:dyDescent="0.3">
      <c r="A165" s="1" t="s">
        <v>3036</v>
      </c>
      <c r="B165" s="56" t="str">
        <f>VLOOKUP($A165,Raw!$B$2:$DG$512,MATCH('NDPMS - Inflow of AUM'!B$1,Raw!$B$1:$DG$1,0),0)</f>
        <v>0</v>
      </c>
      <c r="C165" s="56" t="str">
        <f>VLOOKUP($A165,Raw!$B$2:$DG$512,MATCH('NDPMS - Inflow of AUM'!C$1,Raw!$B$1:$DG$1,0),0)</f>
        <v>0</v>
      </c>
      <c r="D165" s="56" t="str">
        <f>VLOOKUP($A165,Raw!$B$2:$DG$512,MATCH('NDPMS - Inflow of AUM'!D$1,Raw!$B$1:$DG$1,0),0)</f>
        <v>0</v>
      </c>
      <c r="E165" s="56" t="str">
        <f>VLOOKUP($A165,Raw!$B$2:$DG$512,MATCH('NDPMS - Inflow of AUM'!E$1,Raw!$B$1:$DG$1,0),0)</f>
        <v>0</v>
      </c>
      <c r="F165" s="56" t="str">
        <f>VLOOKUP($A165,Raw!$B$2:$DG$512,MATCH('NDPMS - Inflow of AUM'!F$1,Raw!$B$1:$DG$1,0),0)</f>
        <v>0</v>
      </c>
      <c r="G165" s="56" t="str">
        <f>VLOOKUP($A165,Raw!$B$2:$DG$512,MATCH('NDPMS - Inflow of AUM'!G$1,Raw!$B$1:$DG$1,0),0)</f>
        <v>0</v>
      </c>
    </row>
    <row r="166" spans="1:7" x14ac:dyDescent="0.3">
      <c r="A166" s="1" t="s">
        <v>3040</v>
      </c>
      <c r="B166" s="56" t="str">
        <f>VLOOKUP($A166,Raw!$B$2:$DG$512,MATCH('NDPMS - Inflow of AUM'!B$1,Raw!$B$1:$DG$1,0),0)</f>
        <v>0</v>
      </c>
      <c r="C166" s="56" t="str">
        <f>VLOOKUP($A166,Raw!$B$2:$DG$512,MATCH('NDPMS - Inflow of AUM'!C$1,Raw!$B$1:$DG$1,0),0)</f>
        <v>0</v>
      </c>
      <c r="D166" s="56" t="str">
        <f>VLOOKUP($A166,Raw!$B$2:$DG$512,MATCH('NDPMS - Inflow of AUM'!D$1,Raw!$B$1:$DG$1,0),0)</f>
        <v>0</v>
      </c>
      <c r="E166" s="56" t="str">
        <f>VLOOKUP($A166,Raw!$B$2:$DG$512,MATCH('NDPMS - Inflow of AUM'!E$1,Raw!$B$1:$DG$1,0),0)</f>
        <v>0</v>
      </c>
      <c r="F166" s="56" t="str">
        <f>VLOOKUP($A166,Raw!$B$2:$DG$512,MATCH('NDPMS - Inflow of AUM'!F$1,Raw!$B$1:$DG$1,0),0)</f>
        <v>0</v>
      </c>
      <c r="G166" s="56" t="str">
        <f>VLOOKUP($A166,Raw!$B$2:$DG$512,MATCH('NDPMS - Inflow of AUM'!G$1,Raw!$B$1:$DG$1,0),0)</f>
        <v>0</v>
      </c>
    </row>
    <row r="167" spans="1:7" x14ac:dyDescent="0.3">
      <c r="A167" s="1" t="s">
        <v>3049</v>
      </c>
      <c r="B167" s="56" t="str">
        <f>VLOOKUP($A167,Raw!$B$2:$DG$512,MATCH('NDPMS - Inflow of AUM'!B$1,Raw!$B$1:$DG$1,0),0)</f>
        <v>0</v>
      </c>
      <c r="C167" s="56" t="str">
        <f>VLOOKUP($A167,Raw!$B$2:$DG$512,MATCH('NDPMS - Inflow of AUM'!C$1,Raw!$B$1:$DG$1,0),0)</f>
        <v>0</v>
      </c>
      <c r="D167" s="56" t="str">
        <f>VLOOKUP($A167,Raw!$B$2:$DG$512,MATCH('NDPMS - Inflow of AUM'!D$1,Raw!$B$1:$DG$1,0),0)</f>
        <v>0</v>
      </c>
      <c r="E167" s="56" t="str">
        <f>VLOOKUP($A167,Raw!$B$2:$DG$512,MATCH('NDPMS - Inflow of AUM'!E$1,Raw!$B$1:$DG$1,0),0)</f>
        <v>0</v>
      </c>
      <c r="F167" s="56" t="str">
        <f>VLOOKUP($A167,Raw!$B$2:$DG$512,MATCH('NDPMS - Inflow of AUM'!F$1,Raw!$B$1:$DG$1,0),0)</f>
        <v>0</v>
      </c>
      <c r="G167" s="56" t="str">
        <f>VLOOKUP($A167,Raw!$B$2:$DG$512,MATCH('NDPMS - Inflow of AUM'!G$1,Raw!$B$1:$DG$1,0),0)</f>
        <v>0</v>
      </c>
    </row>
    <row r="168" spans="1:7" x14ac:dyDescent="0.3">
      <c r="A168" s="1" t="s">
        <v>3065</v>
      </c>
      <c r="B168" s="56" t="str">
        <f>VLOOKUP($A168,Raw!$B$2:$DG$512,MATCH('NDPMS - Inflow of AUM'!B$1,Raw!$B$1:$DG$1,0),0)</f>
        <v>0</v>
      </c>
      <c r="C168" s="56" t="str">
        <f>VLOOKUP($A168,Raw!$B$2:$DG$512,MATCH('NDPMS - Inflow of AUM'!C$1,Raw!$B$1:$DG$1,0),0)</f>
        <v>0</v>
      </c>
      <c r="D168" s="56" t="str">
        <f>VLOOKUP($A168,Raw!$B$2:$DG$512,MATCH('NDPMS - Inflow of AUM'!D$1,Raw!$B$1:$DG$1,0),0)</f>
        <v>0</v>
      </c>
      <c r="E168" s="56" t="str">
        <f>VLOOKUP($A168,Raw!$B$2:$DG$512,MATCH('NDPMS - Inflow of AUM'!E$1,Raw!$B$1:$DG$1,0),0)</f>
        <v>0</v>
      </c>
      <c r="F168" s="56" t="str">
        <f>VLOOKUP($A168,Raw!$B$2:$DG$512,MATCH('NDPMS - Inflow of AUM'!F$1,Raw!$B$1:$DG$1,0),0)</f>
        <v>0</v>
      </c>
      <c r="G168" s="56" t="str">
        <f>VLOOKUP($A168,Raw!$B$2:$DG$512,MATCH('NDPMS - Inflow of AUM'!G$1,Raw!$B$1:$DG$1,0),0)</f>
        <v>0</v>
      </c>
    </row>
    <row r="169" spans="1:7" x14ac:dyDescent="0.3">
      <c r="A169" s="1" t="s">
        <v>3080</v>
      </c>
      <c r="B169" s="56" t="str">
        <f>VLOOKUP($A169,Raw!$B$2:$DG$512,MATCH('NDPMS - Inflow of AUM'!B$1,Raw!$B$1:$DG$1,0),0)</f>
        <v>0</v>
      </c>
      <c r="C169" s="56" t="str">
        <f>VLOOKUP($A169,Raw!$B$2:$DG$512,MATCH('NDPMS - Inflow of AUM'!C$1,Raw!$B$1:$DG$1,0),0)</f>
        <v>4.17</v>
      </c>
      <c r="D169" s="56" t="str">
        <f>VLOOKUP($A169,Raw!$B$2:$DG$512,MATCH('NDPMS - Inflow of AUM'!D$1,Raw!$B$1:$DG$1,0),0)</f>
        <v>-4.17</v>
      </c>
      <c r="E169" s="56" t="str">
        <f>VLOOKUP($A169,Raw!$B$2:$DG$512,MATCH('NDPMS - Inflow of AUM'!E$1,Raw!$B$1:$DG$1,0),0)</f>
        <v>23</v>
      </c>
      <c r="F169" s="56" t="str">
        <f>VLOOKUP($A169,Raw!$B$2:$DG$512,MATCH('NDPMS - Inflow of AUM'!F$1,Raw!$B$1:$DG$1,0),0)</f>
        <v>4.17</v>
      </c>
      <c r="G169" s="56" t="str">
        <f>VLOOKUP($A169,Raw!$B$2:$DG$512,MATCH('NDPMS - Inflow of AUM'!G$1,Raw!$B$1:$DG$1,0),0)</f>
        <v>18.83</v>
      </c>
    </row>
    <row r="170" spans="1:7" x14ac:dyDescent="0.3">
      <c r="A170" s="1" t="s">
        <v>3109</v>
      </c>
      <c r="B170" s="56" t="str">
        <f>VLOOKUP($A170,Raw!$B$2:$DG$512,MATCH('NDPMS - Inflow of AUM'!B$1,Raw!$B$1:$DG$1,0),0)</f>
        <v>9.21</v>
      </c>
      <c r="C170" s="56" t="str">
        <f>VLOOKUP($A170,Raw!$B$2:$DG$512,MATCH('NDPMS - Inflow of AUM'!C$1,Raw!$B$1:$DG$1,0),0)</f>
        <v>33.21</v>
      </c>
      <c r="D170" s="56" t="str">
        <f>VLOOKUP($A170,Raw!$B$2:$DG$512,MATCH('NDPMS - Inflow of AUM'!D$1,Raw!$B$1:$DG$1,0),0)</f>
        <v>-24</v>
      </c>
      <c r="E170" s="56" t="str">
        <f>VLOOKUP($A170,Raw!$B$2:$DG$512,MATCH('NDPMS - Inflow of AUM'!E$1,Raw!$B$1:$DG$1,0),0)</f>
        <v>41.55</v>
      </c>
      <c r="F170" s="56" t="str">
        <f>VLOOKUP($A170,Raw!$B$2:$DG$512,MATCH('NDPMS - Inflow of AUM'!F$1,Raw!$B$1:$DG$1,0),0)</f>
        <v>79.83</v>
      </c>
      <c r="G170" s="56" t="str">
        <f>VLOOKUP($A170,Raw!$B$2:$DG$512,MATCH('NDPMS - Inflow of AUM'!G$1,Raw!$B$1:$DG$1,0),0)</f>
        <v>-38.28</v>
      </c>
    </row>
    <row r="171" spans="1:7" x14ac:dyDescent="0.3">
      <c r="A171" s="1" t="s">
        <v>3139</v>
      </c>
      <c r="B171" s="56" t="str">
        <f>VLOOKUP($A171,Raw!$B$2:$DG$512,MATCH('NDPMS - Inflow of AUM'!B$1,Raw!$B$1:$DG$1,0),0)</f>
        <v>0</v>
      </c>
      <c r="C171" s="56" t="str">
        <f>VLOOKUP($A171,Raw!$B$2:$DG$512,MATCH('NDPMS - Inflow of AUM'!C$1,Raw!$B$1:$DG$1,0),0)</f>
        <v>0</v>
      </c>
      <c r="D171" s="56" t="str">
        <f>VLOOKUP($A171,Raw!$B$2:$DG$512,MATCH('NDPMS - Inflow of AUM'!D$1,Raw!$B$1:$DG$1,0),0)</f>
        <v>0</v>
      </c>
      <c r="E171" s="56" t="str">
        <f>VLOOKUP($A171,Raw!$B$2:$DG$512,MATCH('NDPMS - Inflow of AUM'!E$1,Raw!$B$1:$DG$1,0),0)</f>
        <v>0</v>
      </c>
      <c r="F171" s="56" t="str">
        <f>VLOOKUP($A171,Raw!$B$2:$DG$512,MATCH('NDPMS - Inflow of AUM'!F$1,Raw!$B$1:$DG$1,0),0)</f>
        <v>0</v>
      </c>
      <c r="G171" s="56" t="str">
        <f>VLOOKUP($A171,Raw!$B$2:$DG$512,MATCH('NDPMS - Inflow of AUM'!G$1,Raw!$B$1:$DG$1,0),0)</f>
        <v>0</v>
      </c>
    </row>
    <row r="172" spans="1:7" x14ac:dyDescent="0.3">
      <c r="A172" s="1" t="s">
        <v>3145</v>
      </c>
      <c r="B172" s="56" t="str">
        <f>VLOOKUP($A172,Raw!$B$2:$DG$512,MATCH('NDPMS - Inflow of AUM'!B$1,Raw!$B$1:$DG$1,0),0)</f>
        <v>0</v>
      </c>
      <c r="C172" s="56" t="str">
        <f>VLOOKUP($A172,Raw!$B$2:$DG$512,MATCH('NDPMS - Inflow of AUM'!C$1,Raw!$B$1:$DG$1,0),0)</f>
        <v>0</v>
      </c>
      <c r="D172" s="56" t="str">
        <f>VLOOKUP($A172,Raw!$B$2:$DG$512,MATCH('NDPMS - Inflow of AUM'!D$1,Raw!$B$1:$DG$1,0),0)</f>
        <v>0</v>
      </c>
      <c r="E172" s="56" t="str">
        <f>VLOOKUP($A172,Raw!$B$2:$DG$512,MATCH('NDPMS - Inflow of AUM'!E$1,Raw!$B$1:$DG$1,0),0)</f>
        <v>0</v>
      </c>
      <c r="F172" s="56" t="str">
        <f>VLOOKUP($A172,Raw!$B$2:$DG$512,MATCH('NDPMS - Inflow of AUM'!F$1,Raw!$B$1:$DG$1,0),0)</f>
        <v>0</v>
      </c>
      <c r="G172" s="56" t="str">
        <f>VLOOKUP($A172,Raw!$B$2:$DG$512,MATCH('NDPMS - Inflow of AUM'!G$1,Raw!$B$1:$DG$1,0),0)</f>
        <v>0</v>
      </c>
    </row>
    <row r="173" spans="1:7" x14ac:dyDescent="0.3">
      <c r="A173" s="1" t="s">
        <v>3163</v>
      </c>
      <c r="B173" s="56" t="str">
        <f>VLOOKUP($A173,Raw!$B$2:$DG$512,MATCH('NDPMS - Inflow of AUM'!B$1,Raw!$B$1:$DG$1,0),0)</f>
        <v>0</v>
      </c>
      <c r="C173" s="56" t="str">
        <f>VLOOKUP($A173,Raw!$B$2:$DG$512,MATCH('NDPMS - Inflow of AUM'!C$1,Raw!$B$1:$DG$1,0),0)</f>
        <v>0</v>
      </c>
      <c r="D173" s="56" t="str">
        <f>VLOOKUP($A173,Raw!$B$2:$DG$512,MATCH('NDPMS - Inflow of AUM'!D$1,Raw!$B$1:$DG$1,0),0)</f>
        <v>0</v>
      </c>
      <c r="E173" s="56" t="str">
        <f>VLOOKUP($A173,Raw!$B$2:$DG$512,MATCH('NDPMS - Inflow of AUM'!E$1,Raw!$B$1:$DG$1,0),0)</f>
        <v>0</v>
      </c>
      <c r="F173" s="56" t="str">
        <f>VLOOKUP($A173,Raw!$B$2:$DG$512,MATCH('NDPMS - Inflow of AUM'!F$1,Raw!$B$1:$DG$1,0),0)</f>
        <v>0</v>
      </c>
      <c r="G173" s="56" t="str">
        <f>VLOOKUP($A173,Raw!$B$2:$DG$512,MATCH('NDPMS - Inflow of AUM'!G$1,Raw!$B$1:$DG$1,0),0)</f>
        <v>0</v>
      </c>
    </row>
    <row r="174" spans="1:7" x14ac:dyDescent="0.3">
      <c r="A174" s="1" t="s">
        <v>3172</v>
      </c>
      <c r="B174" s="56" t="str">
        <f>VLOOKUP($A174,Raw!$B$2:$DG$512,MATCH('NDPMS - Inflow of AUM'!B$1,Raw!$B$1:$DG$1,0),0)</f>
        <v>0</v>
      </c>
      <c r="C174" s="56" t="str">
        <f>VLOOKUP($A174,Raw!$B$2:$DG$512,MATCH('NDPMS - Inflow of AUM'!C$1,Raw!$B$1:$DG$1,0),0)</f>
        <v>0</v>
      </c>
      <c r="D174" s="56" t="str">
        <f>VLOOKUP($A174,Raw!$B$2:$DG$512,MATCH('NDPMS - Inflow of AUM'!D$1,Raw!$B$1:$DG$1,0),0)</f>
        <v>0</v>
      </c>
      <c r="E174" s="56" t="str">
        <f>VLOOKUP($A174,Raw!$B$2:$DG$512,MATCH('NDPMS - Inflow of AUM'!E$1,Raw!$B$1:$DG$1,0),0)</f>
        <v>0</v>
      </c>
      <c r="F174" s="56" t="str">
        <f>VLOOKUP($A174,Raw!$B$2:$DG$512,MATCH('NDPMS - Inflow of AUM'!F$1,Raw!$B$1:$DG$1,0),0)</f>
        <v>0</v>
      </c>
      <c r="G174" s="56" t="str">
        <f>VLOOKUP($A174,Raw!$B$2:$DG$512,MATCH('NDPMS - Inflow of AUM'!G$1,Raw!$B$1:$DG$1,0),0)</f>
        <v>0</v>
      </c>
    </row>
    <row r="175" spans="1:7" x14ac:dyDescent="0.3">
      <c r="A175" s="1" t="s">
        <v>3179</v>
      </c>
      <c r="B175" s="56" t="str">
        <f>VLOOKUP($A175,Raw!$B$2:$DG$512,MATCH('NDPMS - Inflow of AUM'!B$1,Raw!$B$1:$DG$1,0),0)</f>
        <v>0</v>
      </c>
      <c r="C175" s="56" t="str">
        <f>VLOOKUP($A175,Raw!$B$2:$DG$512,MATCH('NDPMS - Inflow of AUM'!C$1,Raw!$B$1:$DG$1,0),0)</f>
        <v>0</v>
      </c>
      <c r="D175" s="56" t="str">
        <f>VLOOKUP($A175,Raw!$B$2:$DG$512,MATCH('NDPMS - Inflow of AUM'!D$1,Raw!$B$1:$DG$1,0),0)</f>
        <v>0</v>
      </c>
      <c r="E175" s="56" t="str">
        <f>VLOOKUP($A175,Raw!$B$2:$DG$512,MATCH('NDPMS - Inflow of AUM'!E$1,Raw!$B$1:$DG$1,0),0)</f>
        <v>0</v>
      </c>
      <c r="F175" s="56" t="str">
        <f>VLOOKUP($A175,Raw!$B$2:$DG$512,MATCH('NDPMS - Inflow of AUM'!F$1,Raw!$B$1:$DG$1,0),0)</f>
        <v>0</v>
      </c>
      <c r="G175" s="56" t="str">
        <f>VLOOKUP($A175,Raw!$B$2:$DG$512,MATCH('NDPMS - Inflow of AUM'!G$1,Raw!$B$1:$DG$1,0),0)</f>
        <v>0</v>
      </c>
    </row>
    <row r="176" spans="1:7" x14ac:dyDescent="0.3">
      <c r="A176" s="1" t="s">
        <v>3200</v>
      </c>
      <c r="B176" s="56" t="str">
        <f>VLOOKUP($A176,Raw!$B$2:$DG$512,MATCH('NDPMS - Inflow of AUM'!B$1,Raw!$B$1:$DG$1,0),0)</f>
        <v>0</v>
      </c>
      <c r="C176" s="56" t="str">
        <f>VLOOKUP($A176,Raw!$B$2:$DG$512,MATCH('NDPMS - Inflow of AUM'!C$1,Raw!$B$1:$DG$1,0),0)</f>
        <v>0</v>
      </c>
      <c r="D176" s="56" t="str">
        <f>VLOOKUP($A176,Raw!$B$2:$DG$512,MATCH('NDPMS - Inflow of AUM'!D$1,Raw!$B$1:$DG$1,0),0)</f>
        <v>0</v>
      </c>
      <c r="E176" s="56" t="str">
        <f>VLOOKUP($A176,Raw!$B$2:$DG$512,MATCH('NDPMS - Inflow of AUM'!E$1,Raw!$B$1:$DG$1,0),0)</f>
        <v>0</v>
      </c>
      <c r="F176" s="56" t="str">
        <f>VLOOKUP($A176,Raw!$B$2:$DG$512,MATCH('NDPMS - Inflow of AUM'!F$1,Raw!$B$1:$DG$1,0),0)</f>
        <v>0</v>
      </c>
      <c r="G176" s="56" t="str">
        <f>VLOOKUP($A176,Raw!$B$2:$DG$512,MATCH('NDPMS - Inflow of AUM'!G$1,Raw!$B$1:$DG$1,0),0)</f>
        <v>0</v>
      </c>
    </row>
    <row r="177" spans="1:7" x14ac:dyDescent="0.3">
      <c r="A177" s="1" t="s">
        <v>3217</v>
      </c>
      <c r="B177" s="56" t="str">
        <f>VLOOKUP($A177,Raw!$B$2:$DG$512,MATCH('NDPMS - Inflow of AUM'!B$1,Raw!$B$1:$DG$1,0),0)</f>
        <v>0</v>
      </c>
      <c r="C177" s="56" t="str">
        <f>VLOOKUP($A177,Raw!$B$2:$DG$512,MATCH('NDPMS - Inflow of AUM'!C$1,Raw!$B$1:$DG$1,0),0)</f>
        <v>0</v>
      </c>
      <c r="D177" s="56" t="str">
        <f>VLOOKUP($A177,Raw!$B$2:$DG$512,MATCH('NDPMS - Inflow of AUM'!D$1,Raw!$B$1:$DG$1,0),0)</f>
        <v>0</v>
      </c>
      <c r="E177" s="56" t="str">
        <f>VLOOKUP($A177,Raw!$B$2:$DG$512,MATCH('NDPMS - Inflow of AUM'!E$1,Raw!$B$1:$DG$1,0),0)</f>
        <v>0</v>
      </c>
      <c r="F177" s="56" t="str">
        <f>VLOOKUP($A177,Raw!$B$2:$DG$512,MATCH('NDPMS - Inflow of AUM'!F$1,Raw!$B$1:$DG$1,0),0)</f>
        <v>0</v>
      </c>
      <c r="G177" s="56" t="str">
        <f>VLOOKUP($A177,Raw!$B$2:$DG$512,MATCH('NDPMS - Inflow of AUM'!G$1,Raw!$B$1:$DG$1,0),0)</f>
        <v>0</v>
      </c>
    </row>
    <row r="178" spans="1:7" x14ac:dyDescent="0.3">
      <c r="A178" s="1" t="s">
        <v>3225</v>
      </c>
      <c r="B178" s="56" t="str">
        <f>VLOOKUP($A178,Raw!$B$2:$DG$512,MATCH('NDPMS - Inflow of AUM'!B$1,Raw!$B$1:$DG$1,0),0)</f>
        <v>0</v>
      </c>
      <c r="C178" s="56" t="str">
        <f>VLOOKUP($A178,Raw!$B$2:$DG$512,MATCH('NDPMS - Inflow of AUM'!C$1,Raw!$B$1:$DG$1,0),0)</f>
        <v>0</v>
      </c>
      <c r="D178" s="56" t="str">
        <f>VLOOKUP($A178,Raw!$B$2:$DG$512,MATCH('NDPMS - Inflow of AUM'!D$1,Raw!$B$1:$DG$1,0),0)</f>
        <v>0</v>
      </c>
      <c r="E178" s="56" t="str">
        <f>VLOOKUP($A178,Raw!$B$2:$DG$512,MATCH('NDPMS - Inflow of AUM'!E$1,Raw!$B$1:$DG$1,0),0)</f>
        <v>0</v>
      </c>
      <c r="F178" s="56" t="str">
        <f>VLOOKUP($A178,Raw!$B$2:$DG$512,MATCH('NDPMS - Inflow of AUM'!F$1,Raw!$B$1:$DG$1,0),0)</f>
        <v>0</v>
      </c>
      <c r="G178" s="56" t="str">
        <f>VLOOKUP($A178,Raw!$B$2:$DG$512,MATCH('NDPMS - Inflow of AUM'!G$1,Raw!$B$1:$DG$1,0),0)</f>
        <v>0</v>
      </c>
    </row>
    <row r="179" spans="1:7" x14ac:dyDescent="0.3">
      <c r="A179" s="1" t="s">
        <v>3234</v>
      </c>
      <c r="B179" s="56" t="str">
        <f>VLOOKUP($A179,Raw!$B$2:$DG$512,MATCH('NDPMS - Inflow of AUM'!B$1,Raw!$B$1:$DG$1,0),0)</f>
        <v>0</v>
      </c>
      <c r="C179" s="56" t="str">
        <f>VLOOKUP($A179,Raw!$B$2:$DG$512,MATCH('NDPMS - Inflow of AUM'!C$1,Raw!$B$1:$DG$1,0),0)</f>
        <v>0</v>
      </c>
      <c r="D179" s="56" t="str">
        <f>VLOOKUP($A179,Raw!$B$2:$DG$512,MATCH('NDPMS - Inflow of AUM'!D$1,Raw!$B$1:$DG$1,0),0)</f>
        <v>0</v>
      </c>
      <c r="E179" s="56" t="str">
        <f>VLOOKUP($A179,Raw!$B$2:$DG$512,MATCH('NDPMS - Inflow of AUM'!E$1,Raw!$B$1:$DG$1,0),0)</f>
        <v>0</v>
      </c>
      <c r="F179" s="56" t="str">
        <f>VLOOKUP($A179,Raw!$B$2:$DG$512,MATCH('NDPMS - Inflow of AUM'!F$1,Raw!$B$1:$DG$1,0),0)</f>
        <v>0</v>
      </c>
      <c r="G179" s="56" t="str">
        <f>VLOOKUP($A179,Raw!$B$2:$DG$512,MATCH('NDPMS - Inflow of AUM'!G$1,Raw!$B$1:$DG$1,0),0)</f>
        <v>0</v>
      </c>
    </row>
    <row r="180" spans="1:7" x14ac:dyDescent="0.3">
      <c r="A180" s="1" t="s">
        <v>3246</v>
      </c>
      <c r="B180" s="56" t="str">
        <f>VLOOKUP($A180,Raw!$B$2:$DG$512,MATCH('NDPMS - Inflow of AUM'!B$1,Raw!$B$1:$DG$1,0),0)</f>
        <v>0</v>
      </c>
      <c r="C180" s="56" t="str">
        <f>VLOOKUP($A180,Raw!$B$2:$DG$512,MATCH('NDPMS - Inflow of AUM'!C$1,Raw!$B$1:$DG$1,0),0)</f>
        <v>0</v>
      </c>
      <c r="D180" s="56" t="str">
        <f>VLOOKUP($A180,Raw!$B$2:$DG$512,MATCH('NDPMS - Inflow of AUM'!D$1,Raw!$B$1:$DG$1,0),0)</f>
        <v>0</v>
      </c>
      <c r="E180" s="56" t="str">
        <f>VLOOKUP($A180,Raw!$B$2:$DG$512,MATCH('NDPMS - Inflow of AUM'!E$1,Raw!$B$1:$DG$1,0),0)</f>
        <v>0</v>
      </c>
      <c r="F180" s="56" t="str">
        <f>VLOOKUP($A180,Raw!$B$2:$DG$512,MATCH('NDPMS - Inflow of AUM'!F$1,Raw!$B$1:$DG$1,0),0)</f>
        <v>0</v>
      </c>
      <c r="G180" s="56" t="str">
        <f>VLOOKUP($A180,Raw!$B$2:$DG$512,MATCH('NDPMS - Inflow of AUM'!G$1,Raw!$B$1:$DG$1,0),0)</f>
        <v>0</v>
      </c>
    </row>
    <row r="181" spans="1:7" x14ac:dyDescent="0.3">
      <c r="A181" s="1" t="s">
        <v>3264</v>
      </c>
      <c r="B181" s="56" t="str">
        <f>VLOOKUP($A181,Raw!$B$2:$DG$512,MATCH('NDPMS - Inflow of AUM'!B$1,Raw!$B$1:$DG$1,0),0)</f>
        <v>0</v>
      </c>
      <c r="C181" s="56" t="str">
        <f>VLOOKUP($A181,Raw!$B$2:$DG$512,MATCH('NDPMS - Inflow of AUM'!C$1,Raw!$B$1:$DG$1,0),0)</f>
        <v>0</v>
      </c>
      <c r="D181" s="56" t="str">
        <f>VLOOKUP($A181,Raw!$B$2:$DG$512,MATCH('NDPMS - Inflow of AUM'!D$1,Raw!$B$1:$DG$1,0),0)</f>
        <v>0</v>
      </c>
      <c r="E181" s="56" t="str">
        <f>VLOOKUP($A181,Raw!$B$2:$DG$512,MATCH('NDPMS - Inflow of AUM'!E$1,Raw!$B$1:$DG$1,0),0)</f>
        <v>0</v>
      </c>
      <c r="F181" s="56" t="str">
        <f>VLOOKUP($A181,Raw!$B$2:$DG$512,MATCH('NDPMS - Inflow of AUM'!F$1,Raw!$B$1:$DG$1,0),0)</f>
        <v>0</v>
      </c>
      <c r="G181" s="56" t="str">
        <f>VLOOKUP($A181,Raw!$B$2:$DG$512,MATCH('NDPMS - Inflow of AUM'!G$1,Raw!$B$1:$DG$1,0),0)</f>
        <v>0</v>
      </c>
    </row>
    <row r="182" spans="1:7" x14ac:dyDescent="0.3">
      <c r="A182" s="1" t="s">
        <v>3277</v>
      </c>
      <c r="B182" s="56" t="str">
        <f>VLOOKUP($A182,Raw!$B$2:$DG$512,MATCH('NDPMS - Inflow of AUM'!B$1,Raw!$B$1:$DG$1,0),0)</f>
        <v>0</v>
      </c>
      <c r="C182" s="56" t="str">
        <f>VLOOKUP($A182,Raw!$B$2:$DG$512,MATCH('NDPMS - Inflow of AUM'!C$1,Raw!$B$1:$DG$1,0),0)</f>
        <v>0</v>
      </c>
      <c r="D182" s="56" t="str">
        <f>VLOOKUP($A182,Raw!$B$2:$DG$512,MATCH('NDPMS - Inflow of AUM'!D$1,Raw!$B$1:$DG$1,0),0)</f>
        <v>0</v>
      </c>
      <c r="E182" s="56" t="str">
        <f>VLOOKUP($A182,Raw!$B$2:$DG$512,MATCH('NDPMS - Inflow of AUM'!E$1,Raw!$B$1:$DG$1,0),0)</f>
        <v>0</v>
      </c>
      <c r="F182" s="56" t="str">
        <f>VLOOKUP($A182,Raw!$B$2:$DG$512,MATCH('NDPMS - Inflow of AUM'!F$1,Raw!$B$1:$DG$1,0),0)</f>
        <v>0</v>
      </c>
      <c r="G182" s="56" t="str">
        <f>VLOOKUP($A182,Raw!$B$2:$DG$512,MATCH('NDPMS - Inflow of AUM'!G$1,Raw!$B$1:$DG$1,0),0)</f>
        <v>0</v>
      </c>
    </row>
    <row r="183" spans="1:7" x14ac:dyDescent="0.3">
      <c r="A183" s="1" t="s">
        <v>3288</v>
      </c>
      <c r="B183" s="56" t="str">
        <f>VLOOKUP($A183,Raw!$B$2:$DG$512,MATCH('NDPMS - Inflow of AUM'!B$1,Raw!$B$1:$DG$1,0),0)</f>
        <v>0</v>
      </c>
      <c r="C183" s="56" t="str">
        <f>VLOOKUP($A183,Raw!$B$2:$DG$512,MATCH('NDPMS - Inflow of AUM'!C$1,Raw!$B$1:$DG$1,0),0)</f>
        <v>0</v>
      </c>
      <c r="D183" s="56" t="str">
        <f>VLOOKUP($A183,Raw!$B$2:$DG$512,MATCH('NDPMS - Inflow of AUM'!D$1,Raw!$B$1:$DG$1,0),0)</f>
        <v>0</v>
      </c>
      <c r="E183" s="56" t="str">
        <f>VLOOKUP($A183,Raw!$B$2:$DG$512,MATCH('NDPMS - Inflow of AUM'!E$1,Raw!$B$1:$DG$1,0),0)</f>
        <v>0</v>
      </c>
      <c r="F183" s="56" t="str">
        <f>VLOOKUP($A183,Raw!$B$2:$DG$512,MATCH('NDPMS - Inflow of AUM'!F$1,Raw!$B$1:$DG$1,0),0)</f>
        <v>0</v>
      </c>
      <c r="G183" s="56" t="str">
        <f>VLOOKUP($A183,Raw!$B$2:$DG$512,MATCH('NDPMS - Inflow of AUM'!G$1,Raw!$B$1:$DG$1,0),0)</f>
        <v>0</v>
      </c>
    </row>
    <row r="184" spans="1:7" x14ac:dyDescent="0.3">
      <c r="A184" s="1" t="s">
        <v>3306</v>
      </c>
      <c r="B184" s="56" t="str">
        <f>VLOOKUP($A184,Raw!$B$2:$DG$512,MATCH('NDPMS - Inflow of AUM'!B$1,Raw!$B$1:$DG$1,0),0)</f>
        <v>0</v>
      </c>
      <c r="C184" s="56" t="str">
        <f>VLOOKUP($A184,Raw!$B$2:$DG$512,MATCH('NDPMS - Inflow of AUM'!C$1,Raw!$B$1:$DG$1,0),0)</f>
        <v>0</v>
      </c>
      <c r="D184" s="56" t="str">
        <f>VLOOKUP($A184,Raw!$B$2:$DG$512,MATCH('NDPMS - Inflow of AUM'!D$1,Raw!$B$1:$DG$1,0),0)</f>
        <v>0</v>
      </c>
      <c r="E184" s="56" t="str">
        <f>VLOOKUP($A184,Raw!$B$2:$DG$512,MATCH('NDPMS - Inflow of AUM'!E$1,Raw!$B$1:$DG$1,0),0)</f>
        <v>0</v>
      </c>
      <c r="F184" s="56" t="str">
        <f>VLOOKUP($A184,Raw!$B$2:$DG$512,MATCH('NDPMS - Inflow of AUM'!F$1,Raw!$B$1:$DG$1,0),0)</f>
        <v>0</v>
      </c>
      <c r="G184" s="56" t="str">
        <f>VLOOKUP($A184,Raw!$B$2:$DG$512,MATCH('NDPMS - Inflow of AUM'!G$1,Raw!$B$1:$DG$1,0),0)</f>
        <v>0</v>
      </c>
    </row>
    <row r="185" spans="1:7" x14ac:dyDescent="0.3">
      <c r="A185" s="1" t="s">
        <v>3316</v>
      </c>
      <c r="B185" s="56" t="str">
        <f>VLOOKUP($A185,Raw!$B$2:$DG$512,MATCH('NDPMS - Inflow of AUM'!B$1,Raw!$B$1:$DG$1,0),0)</f>
        <v>0</v>
      </c>
      <c r="C185" s="56" t="str">
        <f>VLOOKUP($A185,Raw!$B$2:$DG$512,MATCH('NDPMS - Inflow of AUM'!C$1,Raw!$B$1:$DG$1,0),0)</f>
        <v>0</v>
      </c>
      <c r="D185" s="56" t="str">
        <f>VLOOKUP($A185,Raw!$B$2:$DG$512,MATCH('NDPMS - Inflow of AUM'!D$1,Raw!$B$1:$DG$1,0),0)</f>
        <v>0</v>
      </c>
      <c r="E185" s="56" t="str">
        <f>VLOOKUP($A185,Raw!$B$2:$DG$512,MATCH('NDPMS - Inflow of AUM'!E$1,Raw!$B$1:$DG$1,0),0)</f>
        <v>0</v>
      </c>
      <c r="F185" s="56" t="str">
        <f>VLOOKUP($A185,Raw!$B$2:$DG$512,MATCH('NDPMS - Inflow of AUM'!F$1,Raw!$B$1:$DG$1,0),0)</f>
        <v>0</v>
      </c>
      <c r="G185" s="56" t="str">
        <f>VLOOKUP($A185,Raw!$B$2:$DG$512,MATCH('NDPMS - Inflow of AUM'!G$1,Raw!$B$1:$DG$1,0),0)</f>
        <v>0</v>
      </c>
    </row>
    <row r="186" spans="1:7" x14ac:dyDescent="0.3">
      <c r="A186" s="1" t="s">
        <v>3338</v>
      </c>
      <c r="B186" s="56" t="str">
        <f>VLOOKUP($A186,Raw!$B$2:$DG$512,MATCH('NDPMS - Inflow of AUM'!B$1,Raw!$B$1:$DG$1,0),0)</f>
        <v>0</v>
      </c>
      <c r="C186" s="56" t="str">
        <f>VLOOKUP($A186,Raw!$B$2:$DG$512,MATCH('NDPMS - Inflow of AUM'!C$1,Raw!$B$1:$DG$1,0),0)</f>
        <v>0</v>
      </c>
      <c r="D186" s="56" t="str">
        <f>VLOOKUP($A186,Raw!$B$2:$DG$512,MATCH('NDPMS - Inflow of AUM'!D$1,Raw!$B$1:$DG$1,0),0)</f>
        <v>0</v>
      </c>
      <c r="E186" s="56" t="str">
        <f>VLOOKUP($A186,Raw!$B$2:$DG$512,MATCH('NDPMS - Inflow of AUM'!E$1,Raw!$B$1:$DG$1,0),0)</f>
        <v>0</v>
      </c>
      <c r="F186" s="56" t="str">
        <f>VLOOKUP($A186,Raw!$B$2:$DG$512,MATCH('NDPMS - Inflow of AUM'!F$1,Raw!$B$1:$DG$1,0),0)</f>
        <v>0</v>
      </c>
      <c r="G186" s="56" t="str">
        <f>VLOOKUP($A186,Raw!$B$2:$DG$512,MATCH('NDPMS - Inflow of AUM'!G$1,Raw!$B$1:$DG$1,0),0)</f>
        <v>0</v>
      </c>
    </row>
    <row r="187" spans="1:7" x14ac:dyDescent="0.3">
      <c r="A187" s="1" t="s">
        <v>3357</v>
      </c>
      <c r="B187" s="56" t="str">
        <f>VLOOKUP($A187,Raw!$B$2:$DG$512,MATCH('NDPMS - Inflow of AUM'!B$1,Raw!$B$1:$DG$1,0),0)</f>
        <v>0</v>
      </c>
      <c r="C187" s="56" t="str">
        <f>VLOOKUP($A187,Raw!$B$2:$DG$512,MATCH('NDPMS - Inflow of AUM'!C$1,Raw!$B$1:$DG$1,0),0)</f>
        <v>0</v>
      </c>
      <c r="D187" s="56" t="str">
        <f>VLOOKUP($A187,Raw!$B$2:$DG$512,MATCH('NDPMS - Inflow of AUM'!D$1,Raw!$B$1:$DG$1,0),0)</f>
        <v>0</v>
      </c>
      <c r="E187" s="56" t="str">
        <f>VLOOKUP($A187,Raw!$B$2:$DG$512,MATCH('NDPMS - Inflow of AUM'!E$1,Raw!$B$1:$DG$1,0),0)</f>
        <v>0</v>
      </c>
      <c r="F187" s="56" t="str">
        <f>VLOOKUP($A187,Raw!$B$2:$DG$512,MATCH('NDPMS - Inflow of AUM'!F$1,Raw!$B$1:$DG$1,0),0)</f>
        <v>0</v>
      </c>
      <c r="G187" s="56" t="str">
        <f>VLOOKUP($A187,Raw!$B$2:$DG$512,MATCH('NDPMS - Inflow of AUM'!G$1,Raw!$B$1:$DG$1,0),0)</f>
        <v>0</v>
      </c>
    </row>
    <row r="188" spans="1:7" x14ac:dyDescent="0.3">
      <c r="A188" s="1" t="s">
        <v>3370</v>
      </c>
      <c r="B188" s="56" t="str">
        <f>VLOOKUP($A188,Raw!$B$2:$DG$512,MATCH('NDPMS - Inflow of AUM'!B$1,Raw!$B$1:$DG$1,0),0)</f>
        <v>0</v>
      </c>
      <c r="C188" s="56" t="str">
        <f>VLOOKUP($A188,Raw!$B$2:$DG$512,MATCH('NDPMS - Inflow of AUM'!C$1,Raw!$B$1:$DG$1,0),0)</f>
        <v>0</v>
      </c>
      <c r="D188" s="56" t="str">
        <f>VLOOKUP($A188,Raw!$B$2:$DG$512,MATCH('NDPMS - Inflow of AUM'!D$1,Raw!$B$1:$DG$1,0),0)</f>
        <v>0</v>
      </c>
      <c r="E188" s="56" t="str">
        <f>VLOOKUP($A188,Raw!$B$2:$DG$512,MATCH('NDPMS - Inflow of AUM'!E$1,Raw!$B$1:$DG$1,0),0)</f>
        <v>0</v>
      </c>
      <c r="F188" s="56" t="str">
        <f>VLOOKUP($A188,Raw!$B$2:$DG$512,MATCH('NDPMS - Inflow of AUM'!F$1,Raw!$B$1:$DG$1,0),0)</f>
        <v>0</v>
      </c>
      <c r="G188" s="56" t="str">
        <f>VLOOKUP($A188,Raw!$B$2:$DG$512,MATCH('NDPMS - Inflow of AUM'!G$1,Raw!$B$1:$DG$1,0),0)</f>
        <v>0</v>
      </c>
    </row>
    <row r="189" spans="1:7" x14ac:dyDescent="0.3">
      <c r="A189" s="1" t="s">
        <v>3388</v>
      </c>
      <c r="B189" s="56" t="str">
        <f>VLOOKUP($A189,Raw!$B$2:$DG$512,MATCH('NDPMS - Inflow of AUM'!B$1,Raw!$B$1:$DG$1,0),0)</f>
        <v>0</v>
      </c>
      <c r="C189" s="56" t="str">
        <f>VLOOKUP($A189,Raw!$B$2:$DG$512,MATCH('NDPMS - Inflow of AUM'!C$1,Raw!$B$1:$DG$1,0),0)</f>
        <v>0</v>
      </c>
      <c r="D189" s="56" t="str">
        <f>VLOOKUP($A189,Raw!$B$2:$DG$512,MATCH('NDPMS - Inflow of AUM'!D$1,Raw!$B$1:$DG$1,0),0)</f>
        <v>0</v>
      </c>
      <c r="E189" s="56" t="str">
        <f>VLOOKUP($A189,Raw!$B$2:$DG$512,MATCH('NDPMS - Inflow of AUM'!E$1,Raw!$B$1:$DG$1,0),0)</f>
        <v>0</v>
      </c>
      <c r="F189" s="56" t="str">
        <f>VLOOKUP($A189,Raw!$B$2:$DG$512,MATCH('NDPMS - Inflow of AUM'!F$1,Raw!$B$1:$DG$1,0),0)</f>
        <v>0</v>
      </c>
      <c r="G189" s="56" t="str">
        <f>VLOOKUP($A189,Raw!$B$2:$DG$512,MATCH('NDPMS - Inflow of AUM'!G$1,Raw!$B$1:$DG$1,0),0)</f>
        <v>0</v>
      </c>
    </row>
    <row r="190" spans="1:7" x14ac:dyDescent="0.3">
      <c r="A190" s="1" t="s">
        <v>3403</v>
      </c>
      <c r="B190" s="56" t="str">
        <f>VLOOKUP($A190,Raw!$B$2:$DG$512,MATCH('NDPMS - Inflow of AUM'!B$1,Raw!$B$1:$DG$1,0),0)</f>
        <v>0</v>
      </c>
      <c r="C190" s="56" t="str">
        <f>VLOOKUP($A190,Raw!$B$2:$DG$512,MATCH('NDPMS - Inflow of AUM'!C$1,Raw!$B$1:$DG$1,0),0)</f>
        <v>0</v>
      </c>
      <c r="D190" s="56" t="str">
        <f>VLOOKUP($A190,Raw!$B$2:$DG$512,MATCH('NDPMS - Inflow of AUM'!D$1,Raw!$B$1:$DG$1,0),0)</f>
        <v>0</v>
      </c>
      <c r="E190" s="56" t="str">
        <f>VLOOKUP($A190,Raw!$B$2:$DG$512,MATCH('NDPMS - Inflow of AUM'!E$1,Raw!$B$1:$DG$1,0),0)</f>
        <v>0</v>
      </c>
      <c r="F190" s="56" t="str">
        <f>VLOOKUP($A190,Raw!$B$2:$DG$512,MATCH('NDPMS - Inflow of AUM'!F$1,Raw!$B$1:$DG$1,0),0)</f>
        <v>0</v>
      </c>
      <c r="G190" s="56" t="str">
        <f>VLOOKUP($A190,Raw!$B$2:$DG$512,MATCH('NDPMS - Inflow of AUM'!G$1,Raw!$B$1:$DG$1,0),0)</f>
        <v>0</v>
      </c>
    </row>
    <row r="191" spans="1:7" x14ac:dyDescent="0.3">
      <c r="A191" s="1" t="s">
        <v>3410</v>
      </c>
      <c r="B191" s="56" t="str">
        <f>VLOOKUP($A191,Raw!$B$2:$DG$512,MATCH('NDPMS - Inflow of AUM'!B$1,Raw!$B$1:$DG$1,0),0)</f>
        <v>0</v>
      </c>
      <c r="C191" s="56" t="str">
        <f>VLOOKUP($A191,Raw!$B$2:$DG$512,MATCH('NDPMS - Inflow of AUM'!C$1,Raw!$B$1:$DG$1,0),0)</f>
        <v>0</v>
      </c>
      <c r="D191" s="56" t="str">
        <f>VLOOKUP($A191,Raw!$B$2:$DG$512,MATCH('NDPMS - Inflow of AUM'!D$1,Raw!$B$1:$DG$1,0),0)</f>
        <v>0</v>
      </c>
      <c r="E191" s="56" t="str">
        <f>VLOOKUP($A191,Raw!$B$2:$DG$512,MATCH('NDPMS - Inflow of AUM'!E$1,Raw!$B$1:$DG$1,0),0)</f>
        <v>0</v>
      </c>
      <c r="F191" s="56" t="str">
        <f>VLOOKUP($A191,Raw!$B$2:$DG$512,MATCH('NDPMS - Inflow of AUM'!F$1,Raw!$B$1:$DG$1,0),0)</f>
        <v>0</v>
      </c>
      <c r="G191" s="56" t="str">
        <f>VLOOKUP($A191,Raw!$B$2:$DG$512,MATCH('NDPMS - Inflow of AUM'!G$1,Raw!$B$1:$DG$1,0),0)</f>
        <v>0</v>
      </c>
    </row>
    <row r="192" spans="1:7" x14ac:dyDescent="0.3">
      <c r="A192" s="1" t="s">
        <v>3432</v>
      </c>
      <c r="B192" s="56" t="str">
        <f>VLOOKUP($A192,Raw!$B$2:$DG$512,MATCH('NDPMS - Inflow of AUM'!B$1,Raw!$B$1:$DG$1,0),0)</f>
        <v>60.68</v>
      </c>
      <c r="C192" s="56" t="str">
        <f>VLOOKUP($A192,Raw!$B$2:$DG$512,MATCH('NDPMS - Inflow of AUM'!C$1,Raw!$B$1:$DG$1,0),0)</f>
        <v>1.41</v>
      </c>
      <c r="D192" s="56" t="str">
        <f>VLOOKUP($A192,Raw!$B$2:$DG$512,MATCH('NDPMS - Inflow of AUM'!D$1,Raw!$B$1:$DG$1,0),0)</f>
        <v>59.27</v>
      </c>
      <c r="E192" s="56" t="str">
        <f>VLOOKUP($A192,Raw!$B$2:$DG$512,MATCH('NDPMS - Inflow of AUM'!E$1,Raw!$B$1:$DG$1,0),0)</f>
        <v>140.27</v>
      </c>
      <c r="F192" s="56" t="str">
        <f>VLOOKUP($A192,Raw!$B$2:$DG$512,MATCH('NDPMS - Inflow of AUM'!F$1,Raw!$B$1:$DG$1,0),0)</f>
        <v>32.53</v>
      </c>
      <c r="G192" s="56" t="str">
        <f>VLOOKUP($A192,Raw!$B$2:$DG$512,MATCH('NDPMS - Inflow of AUM'!G$1,Raw!$B$1:$DG$1,0),0)</f>
        <v>107.74</v>
      </c>
    </row>
    <row r="193" spans="1:7" x14ac:dyDescent="0.3">
      <c r="A193" s="1" t="s">
        <v>3468</v>
      </c>
      <c r="B193" s="56" t="str">
        <f>VLOOKUP($A193,Raw!$B$2:$DG$512,MATCH('NDPMS - Inflow of AUM'!B$1,Raw!$B$1:$DG$1,0),0)</f>
        <v>0</v>
      </c>
      <c r="C193" s="56" t="str">
        <f>VLOOKUP($A193,Raw!$B$2:$DG$512,MATCH('NDPMS - Inflow of AUM'!C$1,Raw!$B$1:$DG$1,0),0)</f>
        <v>0</v>
      </c>
      <c r="D193" s="56" t="str">
        <f>VLOOKUP($A193,Raw!$B$2:$DG$512,MATCH('NDPMS - Inflow of AUM'!D$1,Raw!$B$1:$DG$1,0),0)</f>
        <v>0</v>
      </c>
      <c r="E193" s="56" t="str">
        <f>VLOOKUP($A193,Raw!$B$2:$DG$512,MATCH('NDPMS - Inflow of AUM'!E$1,Raw!$B$1:$DG$1,0),0)</f>
        <v>0</v>
      </c>
      <c r="F193" s="56" t="str">
        <f>VLOOKUP($A193,Raw!$B$2:$DG$512,MATCH('NDPMS - Inflow of AUM'!F$1,Raw!$B$1:$DG$1,0),0)</f>
        <v>0</v>
      </c>
      <c r="G193" s="56" t="str">
        <f>VLOOKUP($A193,Raw!$B$2:$DG$512,MATCH('NDPMS - Inflow of AUM'!G$1,Raw!$B$1:$DG$1,0),0)</f>
        <v>0</v>
      </c>
    </row>
    <row r="194" spans="1:7" x14ac:dyDescent="0.3">
      <c r="A194" s="1" t="s">
        <v>3473</v>
      </c>
      <c r="B194" s="56" t="str">
        <f>VLOOKUP($A194,Raw!$B$2:$DG$512,MATCH('NDPMS - Inflow of AUM'!B$1,Raw!$B$1:$DG$1,0),0)</f>
        <v>0</v>
      </c>
      <c r="C194" s="56" t="str">
        <f>VLOOKUP($A194,Raw!$B$2:$DG$512,MATCH('NDPMS - Inflow of AUM'!C$1,Raw!$B$1:$DG$1,0),0)</f>
        <v>0</v>
      </c>
      <c r="D194" s="56" t="str">
        <f>VLOOKUP($A194,Raw!$B$2:$DG$512,MATCH('NDPMS - Inflow of AUM'!D$1,Raw!$B$1:$DG$1,0),0)</f>
        <v>0</v>
      </c>
      <c r="E194" s="56" t="str">
        <f>VLOOKUP($A194,Raw!$B$2:$DG$512,MATCH('NDPMS - Inflow of AUM'!E$1,Raw!$B$1:$DG$1,0),0)</f>
        <v>0</v>
      </c>
      <c r="F194" s="56" t="str">
        <f>VLOOKUP($A194,Raw!$B$2:$DG$512,MATCH('NDPMS - Inflow of AUM'!F$1,Raw!$B$1:$DG$1,0),0)</f>
        <v>0</v>
      </c>
      <c r="G194" s="56" t="str">
        <f>VLOOKUP($A194,Raw!$B$2:$DG$512,MATCH('NDPMS - Inflow of AUM'!G$1,Raw!$B$1:$DG$1,0),0)</f>
        <v>0</v>
      </c>
    </row>
    <row r="195" spans="1:7" x14ac:dyDescent="0.3">
      <c r="A195" s="1" t="s">
        <v>3491</v>
      </c>
      <c r="B195" s="56" t="str">
        <f>VLOOKUP($A195,Raw!$B$2:$DG$512,MATCH('NDPMS - Inflow of AUM'!B$1,Raw!$B$1:$DG$1,0),0)</f>
        <v>377.68</v>
      </c>
      <c r="C195" s="56" t="str">
        <f>VLOOKUP($A195,Raw!$B$2:$DG$512,MATCH('NDPMS - Inflow of AUM'!C$1,Raw!$B$1:$DG$1,0),0)</f>
        <v>181.38</v>
      </c>
      <c r="D195" s="56" t="str">
        <f>VLOOKUP($A195,Raw!$B$2:$DG$512,MATCH('NDPMS - Inflow of AUM'!D$1,Raw!$B$1:$DG$1,0),0)</f>
        <v>196.3</v>
      </c>
      <c r="E195" s="56" t="str">
        <f>VLOOKUP($A195,Raw!$B$2:$DG$512,MATCH('NDPMS - Inflow of AUM'!E$1,Raw!$B$1:$DG$1,0),0)</f>
        <v>1407.23</v>
      </c>
      <c r="F195" s="56" t="str">
        <f>VLOOKUP($A195,Raw!$B$2:$DG$512,MATCH('NDPMS - Inflow of AUM'!F$1,Raw!$B$1:$DG$1,0),0)</f>
        <v>382.7</v>
      </c>
      <c r="G195" s="56" t="str">
        <f>VLOOKUP($A195,Raw!$B$2:$DG$512,MATCH('NDPMS - Inflow of AUM'!G$1,Raw!$B$1:$DG$1,0),0)</f>
        <v>1024.53</v>
      </c>
    </row>
    <row r="196" spans="1:7" x14ac:dyDescent="0.3">
      <c r="A196" s="1" t="s">
        <v>3532</v>
      </c>
      <c r="B196" s="56" t="str">
        <f>VLOOKUP($A196,Raw!$B$2:$DG$512,MATCH('NDPMS - Inflow of AUM'!B$1,Raw!$B$1:$DG$1,0),0)</f>
        <v>0</v>
      </c>
      <c r="C196" s="56" t="str">
        <f>VLOOKUP($A196,Raw!$B$2:$DG$512,MATCH('NDPMS - Inflow of AUM'!C$1,Raw!$B$1:$DG$1,0),0)</f>
        <v>0</v>
      </c>
      <c r="D196" s="56" t="str">
        <f>VLOOKUP($A196,Raw!$B$2:$DG$512,MATCH('NDPMS - Inflow of AUM'!D$1,Raw!$B$1:$DG$1,0),0)</f>
        <v>0</v>
      </c>
      <c r="E196" s="56" t="str">
        <f>VLOOKUP($A196,Raw!$B$2:$DG$512,MATCH('NDPMS - Inflow of AUM'!E$1,Raw!$B$1:$DG$1,0),0)</f>
        <v>0</v>
      </c>
      <c r="F196" s="56" t="str">
        <f>VLOOKUP($A196,Raw!$B$2:$DG$512,MATCH('NDPMS - Inflow of AUM'!F$1,Raw!$B$1:$DG$1,0),0)</f>
        <v>0</v>
      </c>
      <c r="G196" s="56" t="str">
        <f>VLOOKUP($A196,Raw!$B$2:$DG$512,MATCH('NDPMS - Inflow of AUM'!G$1,Raw!$B$1:$DG$1,0),0)</f>
        <v>0</v>
      </c>
    </row>
    <row r="197" spans="1:7" x14ac:dyDescent="0.3">
      <c r="A197" s="1" t="s">
        <v>3541</v>
      </c>
      <c r="B197" s="56" t="str">
        <f>VLOOKUP($A197,Raw!$B$2:$DG$512,MATCH('NDPMS - Inflow of AUM'!B$1,Raw!$B$1:$DG$1,0),0)</f>
        <v>0</v>
      </c>
      <c r="C197" s="56" t="str">
        <f>VLOOKUP($A197,Raw!$B$2:$DG$512,MATCH('NDPMS - Inflow of AUM'!C$1,Raw!$B$1:$DG$1,0),0)</f>
        <v>0</v>
      </c>
      <c r="D197" s="56" t="str">
        <f>VLOOKUP($A197,Raw!$B$2:$DG$512,MATCH('NDPMS - Inflow of AUM'!D$1,Raw!$B$1:$DG$1,0),0)</f>
        <v>0</v>
      </c>
      <c r="E197" s="56" t="str">
        <f>VLOOKUP($A197,Raw!$B$2:$DG$512,MATCH('NDPMS - Inflow of AUM'!E$1,Raw!$B$1:$DG$1,0),0)</f>
        <v>0</v>
      </c>
      <c r="F197" s="56" t="str">
        <f>VLOOKUP($A197,Raw!$B$2:$DG$512,MATCH('NDPMS - Inflow of AUM'!F$1,Raw!$B$1:$DG$1,0),0)</f>
        <v>0</v>
      </c>
      <c r="G197" s="56" t="str">
        <f>VLOOKUP($A197,Raw!$B$2:$DG$512,MATCH('NDPMS - Inflow of AUM'!G$1,Raw!$B$1:$DG$1,0),0)</f>
        <v>0</v>
      </c>
    </row>
    <row r="198" spans="1:7" x14ac:dyDescent="0.3">
      <c r="A198" s="1" t="s">
        <v>3553</v>
      </c>
      <c r="B198" s="56" t="str">
        <f>VLOOKUP($A198,Raw!$B$2:$DG$512,MATCH('NDPMS - Inflow of AUM'!B$1,Raw!$B$1:$DG$1,0),0)</f>
        <v>0</v>
      </c>
      <c r="C198" s="56" t="str">
        <f>VLOOKUP($A198,Raw!$B$2:$DG$512,MATCH('NDPMS - Inflow of AUM'!C$1,Raw!$B$1:$DG$1,0),0)</f>
        <v>0</v>
      </c>
      <c r="D198" s="56" t="str">
        <f>VLOOKUP($A198,Raw!$B$2:$DG$512,MATCH('NDPMS - Inflow of AUM'!D$1,Raw!$B$1:$DG$1,0),0)</f>
        <v>0</v>
      </c>
      <c r="E198" s="56" t="str">
        <f>VLOOKUP($A198,Raw!$B$2:$DG$512,MATCH('NDPMS - Inflow of AUM'!E$1,Raw!$B$1:$DG$1,0),0)</f>
        <v>0</v>
      </c>
      <c r="F198" s="56" t="str">
        <f>VLOOKUP($A198,Raw!$B$2:$DG$512,MATCH('NDPMS - Inflow of AUM'!F$1,Raw!$B$1:$DG$1,0),0)</f>
        <v>0</v>
      </c>
      <c r="G198" s="56" t="str">
        <f>VLOOKUP($A198,Raw!$B$2:$DG$512,MATCH('NDPMS - Inflow of AUM'!G$1,Raw!$B$1:$DG$1,0),0)</f>
        <v>0</v>
      </c>
    </row>
    <row r="199" spans="1:7" x14ac:dyDescent="0.3">
      <c r="A199" s="1" t="s">
        <v>3572</v>
      </c>
      <c r="B199" s="56" t="str">
        <f>VLOOKUP($A199,Raw!$B$2:$DG$512,MATCH('NDPMS - Inflow of AUM'!B$1,Raw!$B$1:$DG$1,0),0)</f>
        <v>0</v>
      </c>
      <c r="C199" s="56" t="str">
        <f>VLOOKUP($A199,Raw!$B$2:$DG$512,MATCH('NDPMS - Inflow of AUM'!C$1,Raw!$B$1:$DG$1,0),0)</f>
        <v>0</v>
      </c>
      <c r="D199" s="56" t="str">
        <f>VLOOKUP($A199,Raw!$B$2:$DG$512,MATCH('NDPMS - Inflow of AUM'!D$1,Raw!$B$1:$DG$1,0),0)</f>
        <v>0</v>
      </c>
      <c r="E199" s="56" t="str">
        <f>VLOOKUP($A199,Raw!$B$2:$DG$512,MATCH('NDPMS - Inflow of AUM'!E$1,Raw!$B$1:$DG$1,0),0)</f>
        <v>0</v>
      </c>
      <c r="F199" s="56" t="str">
        <f>VLOOKUP($A199,Raw!$B$2:$DG$512,MATCH('NDPMS - Inflow of AUM'!F$1,Raw!$B$1:$DG$1,0),0)</f>
        <v>0</v>
      </c>
      <c r="G199" s="56" t="str">
        <f>VLOOKUP($A199,Raw!$B$2:$DG$512,MATCH('NDPMS - Inflow of AUM'!G$1,Raw!$B$1:$DG$1,0),0)</f>
        <v>0</v>
      </c>
    </row>
    <row r="200" spans="1:7" x14ac:dyDescent="0.3">
      <c r="A200" s="1" t="s">
        <v>3585</v>
      </c>
      <c r="B200" s="56" t="str">
        <f>VLOOKUP($A200,Raw!$B$2:$DG$512,MATCH('NDPMS - Inflow of AUM'!B$1,Raw!$B$1:$DG$1,0),0)</f>
        <v>0</v>
      </c>
      <c r="C200" s="56" t="str">
        <f>VLOOKUP($A200,Raw!$B$2:$DG$512,MATCH('NDPMS - Inflow of AUM'!C$1,Raw!$B$1:$DG$1,0),0)</f>
        <v>0</v>
      </c>
      <c r="D200" s="56" t="str">
        <f>VLOOKUP($A200,Raw!$B$2:$DG$512,MATCH('NDPMS - Inflow of AUM'!D$1,Raw!$B$1:$DG$1,0),0)</f>
        <v>0</v>
      </c>
      <c r="E200" s="56" t="str">
        <f>VLOOKUP($A200,Raw!$B$2:$DG$512,MATCH('NDPMS - Inflow of AUM'!E$1,Raw!$B$1:$DG$1,0),0)</f>
        <v>0</v>
      </c>
      <c r="F200" s="56" t="str">
        <f>VLOOKUP($A200,Raw!$B$2:$DG$512,MATCH('NDPMS - Inflow of AUM'!F$1,Raw!$B$1:$DG$1,0),0)</f>
        <v>0</v>
      </c>
      <c r="G200" s="56" t="str">
        <f>VLOOKUP($A200,Raw!$B$2:$DG$512,MATCH('NDPMS - Inflow of AUM'!G$1,Raw!$B$1:$DG$1,0),0)</f>
        <v>0</v>
      </c>
    </row>
    <row r="201" spans="1:7" x14ac:dyDescent="0.3">
      <c r="A201" s="1" t="s">
        <v>3602</v>
      </c>
      <c r="B201" s="56" t="str">
        <f>VLOOKUP($A201,Raw!$B$2:$DG$512,MATCH('NDPMS - Inflow of AUM'!B$1,Raw!$B$1:$DG$1,0),0)</f>
        <v>0</v>
      </c>
      <c r="C201" s="56" t="str">
        <f>VLOOKUP($A201,Raw!$B$2:$DG$512,MATCH('NDPMS - Inflow of AUM'!C$1,Raw!$B$1:$DG$1,0),0)</f>
        <v>0</v>
      </c>
      <c r="D201" s="56" t="str">
        <f>VLOOKUP($A201,Raw!$B$2:$DG$512,MATCH('NDPMS - Inflow of AUM'!D$1,Raw!$B$1:$DG$1,0),0)</f>
        <v>0</v>
      </c>
      <c r="E201" s="56" t="str">
        <f>VLOOKUP($A201,Raw!$B$2:$DG$512,MATCH('NDPMS - Inflow of AUM'!E$1,Raw!$B$1:$DG$1,0),0)</f>
        <v>0</v>
      </c>
      <c r="F201" s="56" t="str">
        <f>VLOOKUP($A201,Raw!$B$2:$DG$512,MATCH('NDPMS - Inflow of AUM'!F$1,Raw!$B$1:$DG$1,0),0)</f>
        <v>0</v>
      </c>
      <c r="G201" s="56" t="str">
        <f>VLOOKUP($A201,Raw!$B$2:$DG$512,MATCH('NDPMS - Inflow of AUM'!G$1,Raw!$B$1:$DG$1,0),0)</f>
        <v>0</v>
      </c>
    </row>
    <row r="202" spans="1:7" x14ac:dyDescent="0.3">
      <c r="A202" s="1" t="s">
        <v>3616</v>
      </c>
      <c r="B202" s="56" t="str">
        <f>VLOOKUP($A202,Raw!$B$2:$DG$512,MATCH('NDPMS - Inflow of AUM'!B$1,Raw!$B$1:$DG$1,0),0)</f>
        <v>2.64</v>
      </c>
      <c r="C202" s="56" t="str">
        <f>VLOOKUP($A202,Raw!$B$2:$DG$512,MATCH('NDPMS - Inflow of AUM'!C$1,Raw!$B$1:$DG$1,0),0)</f>
        <v>3.13</v>
      </c>
      <c r="D202" s="56" t="str">
        <f>VLOOKUP($A202,Raw!$B$2:$DG$512,MATCH('NDPMS - Inflow of AUM'!D$1,Raw!$B$1:$DG$1,0),0)</f>
        <v>-0.49</v>
      </c>
      <c r="E202" s="56" t="str">
        <f>VLOOKUP($A202,Raw!$B$2:$DG$512,MATCH('NDPMS - Inflow of AUM'!E$1,Raw!$B$1:$DG$1,0),0)</f>
        <v>20.59</v>
      </c>
      <c r="F202" s="56" t="str">
        <f>VLOOKUP($A202,Raw!$B$2:$DG$512,MATCH('NDPMS - Inflow of AUM'!F$1,Raw!$B$1:$DG$1,0),0)</f>
        <v>13.03</v>
      </c>
      <c r="G202" s="56" t="str">
        <f>VLOOKUP($A202,Raw!$B$2:$DG$512,MATCH('NDPMS - Inflow of AUM'!G$1,Raw!$B$1:$DG$1,0),0)</f>
        <v>7.56</v>
      </c>
    </row>
    <row r="203" spans="1:7" x14ac:dyDescent="0.3">
      <c r="A203" s="1" t="s">
        <v>3646</v>
      </c>
      <c r="B203" s="56" t="str">
        <f>VLOOKUP($A203,Raw!$B$2:$DG$512,MATCH('NDPMS - Inflow of AUM'!B$1,Raw!$B$1:$DG$1,0),0)</f>
        <v>0</v>
      </c>
      <c r="C203" s="56" t="str">
        <f>VLOOKUP($A203,Raw!$B$2:$DG$512,MATCH('NDPMS - Inflow of AUM'!C$1,Raw!$B$1:$DG$1,0),0)</f>
        <v>0</v>
      </c>
      <c r="D203" s="56" t="str">
        <f>VLOOKUP($A203,Raw!$B$2:$DG$512,MATCH('NDPMS - Inflow of AUM'!D$1,Raw!$B$1:$DG$1,0),0)</f>
        <v>0</v>
      </c>
      <c r="E203" s="56" t="str">
        <f>VLOOKUP($A203,Raw!$B$2:$DG$512,MATCH('NDPMS - Inflow of AUM'!E$1,Raw!$B$1:$DG$1,0),0)</f>
        <v>0</v>
      </c>
      <c r="F203" s="56" t="str">
        <f>VLOOKUP($A203,Raw!$B$2:$DG$512,MATCH('NDPMS - Inflow of AUM'!F$1,Raw!$B$1:$DG$1,0),0)</f>
        <v>0</v>
      </c>
      <c r="G203" s="56" t="str">
        <f>VLOOKUP($A203,Raw!$B$2:$DG$512,MATCH('NDPMS - Inflow of AUM'!G$1,Raw!$B$1:$DG$1,0),0)</f>
        <v>0</v>
      </c>
    </row>
    <row r="204" spans="1:7" x14ac:dyDescent="0.3">
      <c r="A204" s="1" t="s">
        <v>3652</v>
      </c>
      <c r="B204" s="56" t="str">
        <f>VLOOKUP($A204,Raw!$B$2:$DG$512,MATCH('NDPMS - Inflow of AUM'!B$1,Raw!$B$1:$DG$1,0),0)</f>
        <v>55.81</v>
      </c>
      <c r="C204" s="56" t="str">
        <f>VLOOKUP($A204,Raw!$B$2:$DG$512,MATCH('NDPMS - Inflow of AUM'!C$1,Raw!$B$1:$DG$1,0),0)</f>
        <v>11.6</v>
      </c>
      <c r="D204" s="56" t="str">
        <f>VLOOKUP($A204,Raw!$B$2:$DG$512,MATCH('NDPMS - Inflow of AUM'!D$1,Raw!$B$1:$DG$1,0),0)</f>
        <v>44.21</v>
      </c>
      <c r="E204" s="56" t="str">
        <f>VLOOKUP($A204,Raw!$B$2:$DG$512,MATCH('NDPMS - Inflow of AUM'!E$1,Raw!$B$1:$DG$1,0),0)</f>
        <v>135.74</v>
      </c>
      <c r="F204" s="56" t="str">
        <f>VLOOKUP($A204,Raw!$B$2:$DG$512,MATCH('NDPMS - Inflow of AUM'!F$1,Raw!$B$1:$DG$1,0),0)</f>
        <v>23.26</v>
      </c>
      <c r="G204" s="56" t="str">
        <f>VLOOKUP($A204,Raw!$B$2:$DG$512,MATCH('NDPMS - Inflow of AUM'!G$1,Raw!$B$1:$DG$1,0),0)</f>
        <v>112.48</v>
      </c>
    </row>
    <row r="205" spans="1:7" x14ac:dyDescent="0.3">
      <c r="A205" s="1" t="s">
        <v>3689</v>
      </c>
      <c r="B205" s="56" t="str">
        <f>VLOOKUP($A205,Raw!$B$2:$DG$512,MATCH('NDPMS - Inflow of AUM'!B$1,Raw!$B$1:$DG$1,0),0)</f>
        <v>0</v>
      </c>
      <c r="C205" s="56" t="str">
        <f>VLOOKUP($A205,Raw!$B$2:$DG$512,MATCH('NDPMS - Inflow of AUM'!C$1,Raw!$B$1:$DG$1,0),0)</f>
        <v>0</v>
      </c>
      <c r="D205" s="56" t="str">
        <f>VLOOKUP($A205,Raw!$B$2:$DG$512,MATCH('NDPMS - Inflow of AUM'!D$1,Raw!$B$1:$DG$1,0),0)</f>
        <v>0</v>
      </c>
      <c r="E205" s="56" t="str">
        <f>VLOOKUP($A205,Raw!$B$2:$DG$512,MATCH('NDPMS - Inflow of AUM'!E$1,Raw!$B$1:$DG$1,0),0)</f>
        <v>0</v>
      </c>
      <c r="F205" s="56" t="str">
        <f>VLOOKUP($A205,Raw!$B$2:$DG$512,MATCH('NDPMS - Inflow of AUM'!F$1,Raw!$B$1:$DG$1,0),0)</f>
        <v>0</v>
      </c>
      <c r="G205" s="56" t="str">
        <f>VLOOKUP($A205,Raw!$B$2:$DG$512,MATCH('NDPMS - Inflow of AUM'!G$1,Raw!$B$1:$DG$1,0),0)</f>
        <v>0</v>
      </c>
    </row>
    <row r="206" spans="1:7" x14ac:dyDescent="0.3">
      <c r="A206" s="1" t="s">
        <v>3696</v>
      </c>
      <c r="B206" s="56" t="str">
        <f>VLOOKUP($A206,Raw!$B$2:$DG$512,MATCH('NDPMS - Inflow of AUM'!B$1,Raw!$B$1:$DG$1,0),0)</f>
        <v>0</v>
      </c>
      <c r="C206" s="56" t="str">
        <f>VLOOKUP($A206,Raw!$B$2:$DG$512,MATCH('NDPMS - Inflow of AUM'!C$1,Raw!$B$1:$DG$1,0),0)</f>
        <v>0</v>
      </c>
      <c r="D206" s="56" t="str">
        <f>VLOOKUP($A206,Raw!$B$2:$DG$512,MATCH('NDPMS - Inflow of AUM'!D$1,Raw!$B$1:$DG$1,0),0)</f>
        <v>0</v>
      </c>
      <c r="E206" s="56" t="str">
        <f>VLOOKUP($A206,Raw!$B$2:$DG$512,MATCH('NDPMS - Inflow of AUM'!E$1,Raw!$B$1:$DG$1,0),0)</f>
        <v>0</v>
      </c>
      <c r="F206" s="56" t="str">
        <f>VLOOKUP($A206,Raw!$B$2:$DG$512,MATCH('NDPMS - Inflow of AUM'!F$1,Raw!$B$1:$DG$1,0),0)</f>
        <v>0</v>
      </c>
      <c r="G206" s="56" t="str">
        <f>VLOOKUP($A206,Raw!$B$2:$DG$512,MATCH('NDPMS - Inflow of AUM'!G$1,Raw!$B$1:$DG$1,0),0)</f>
        <v>0</v>
      </c>
    </row>
    <row r="207" spans="1:7" x14ac:dyDescent="0.3">
      <c r="A207" s="1" t="s">
        <v>3713</v>
      </c>
      <c r="B207" s="56" t="str">
        <f>VLOOKUP($A207,Raw!$B$2:$DG$512,MATCH('NDPMS - Inflow of AUM'!B$1,Raw!$B$1:$DG$1,0),0)</f>
        <v>0</v>
      </c>
      <c r="C207" s="56" t="str">
        <f>VLOOKUP($A207,Raw!$B$2:$DG$512,MATCH('NDPMS - Inflow of AUM'!C$1,Raw!$B$1:$DG$1,0),0)</f>
        <v>0</v>
      </c>
      <c r="D207" s="56" t="str">
        <f>VLOOKUP($A207,Raw!$B$2:$DG$512,MATCH('NDPMS - Inflow of AUM'!D$1,Raw!$B$1:$DG$1,0),0)</f>
        <v>0</v>
      </c>
      <c r="E207" s="56" t="str">
        <f>VLOOKUP($A207,Raw!$B$2:$DG$512,MATCH('NDPMS - Inflow of AUM'!E$1,Raw!$B$1:$DG$1,0),0)</f>
        <v>0</v>
      </c>
      <c r="F207" s="56" t="str">
        <f>VLOOKUP($A207,Raw!$B$2:$DG$512,MATCH('NDPMS - Inflow of AUM'!F$1,Raw!$B$1:$DG$1,0),0)</f>
        <v>0</v>
      </c>
      <c r="G207" s="56" t="str">
        <f>VLOOKUP($A207,Raw!$B$2:$DG$512,MATCH('NDPMS - Inflow of AUM'!G$1,Raw!$B$1:$DG$1,0),0)</f>
        <v>0</v>
      </c>
    </row>
    <row r="208" spans="1:7" x14ac:dyDescent="0.3">
      <c r="A208" s="1" t="s">
        <v>3727</v>
      </c>
      <c r="B208" s="56" t="str">
        <f>VLOOKUP($A208,Raw!$B$2:$DG$512,MATCH('NDPMS - Inflow of AUM'!B$1,Raw!$B$1:$DG$1,0),0)</f>
        <v>0</v>
      </c>
      <c r="C208" s="56" t="str">
        <f>VLOOKUP($A208,Raw!$B$2:$DG$512,MATCH('NDPMS - Inflow of AUM'!C$1,Raw!$B$1:$DG$1,0),0)</f>
        <v>0</v>
      </c>
      <c r="D208" s="56" t="str">
        <f>VLOOKUP($A208,Raw!$B$2:$DG$512,MATCH('NDPMS - Inflow of AUM'!D$1,Raw!$B$1:$DG$1,0),0)</f>
        <v>0</v>
      </c>
      <c r="E208" s="56" t="str">
        <f>VLOOKUP($A208,Raw!$B$2:$DG$512,MATCH('NDPMS - Inflow of AUM'!E$1,Raw!$B$1:$DG$1,0),0)</f>
        <v>0</v>
      </c>
      <c r="F208" s="56" t="str">
        <f>VLOOKUP($A208,Raw!$B$2:$DG$512,MATCH('NDPMS - Inflow of AUM'!F$1,Raw!$B$1:$DG$1,0),0)</f>
        <v>0</v>
      </c>
      <c r="G208" s="56" t="str">
        <f>VLOOKUP($A208,Raw!$B$2:$DG$512,MATCH('NDPMS - Inflow of AUM'!G$1,Raw!$B$1:$DG$1,0),0)</f>
        <v>0</v>
      </c>
    </row>
    <row r="209" spans="1:7" x14ac:dyDescent="0.3">
      <c r="A209" s="1" t="s">
        <v>3738</v>
      </c>
      <c r="B209" s="56" t="str">
        <f>VLOOKUP($A209,Raw!$B$2:$DG$512,MATCH('NDPMS - Inflow of AUM'!B$1,Raw!$B$1:$DG$1,0),0)</f>
        <v>0</v>
      </c>
      <c r="C209" s="56" t="str">
        <f>VLOOKUP($A209,Raw!$B$2:$DG$512,MATCH('NDPMS - Inflow of AUM'!C$1,Raw!$B$1:$DG$1,0),0)</f>
        <v>0</v>
      </c>
      <c r="D209" s="56" t="str">
        <f>VLOOKUP($A209,Raw!$B$2:$DG$512,MATCH('NDPMS - Inflow of AUM'!D$1,Raw!$B$1:$DG$1,0),0)</f>
        <v>0</v>
      </c>
      <c r="E209" s="56" t="str">
        <f>VLOOKUP($A209,Raw!$B$2:$DG$512,MATCH('NDPMS - Inflow of AUM'!E$1,Raw!$B$1:$DG$1,0),0)</f>
        <v>0</v>
      </c>
      <c r="F209" s="56" t="str">
        <f>VLOOKUP($A209,Raw!$B$2:$DG$512,MATCH('NDPMS - Inflow of AUM'!F$1,Raw!$B$1:$DG$1,0),0)</f>
        <v>0</v>
      </c>
      <c r="G209" s="56" t="str">
        <f>VLOOKUP($A209,Raw!$B$2:$DG$512,MATCH('NDPMS - Inflow of AUM'!G$1,Raw!$B$1:$DG$1,0),0)</f>
        <v>0</v>
      </c>
    </row>
    <row r="210" spans="1:7" x14ac:dyDescent="0.3">
      <c r="A210" s="1" t="s">
        <v>3752</v>
      </c>
      <c r="B210" s="56" t="str">
        <f>VLOOKUP($A210,Raw!$B$2:$DG$512,MATCH('NDPMS - Inflow of AUM'!B$1,Raw!$B$1:$DG$1,0),0)</f>
        <v>0</v>
      </c>
      <c r="C210" s="56" t="str">
        <f>VLOOKUP($A210,Raw!$B$2:$DG$512,MATCH('NDPMS - Inflow of AUM'!C$1,Raw!$B$1:$DG$1,0),0)</f>
        <v>0</v>
      </c>
      <c r="D210" s="56" t="str">
        <f>VLOOKUP($A210,Raw!$B$2:$DG$512,MATCH('NDPMS - Inflow of AUM'!D$1,Raw!$B$1:$DG$1,0),0)</f>
        <v>0</v>
      </c>
      <c r="E210" s="56" t="str">
        <f>VLOOKUP($A210,Raw!$B$2:$DG$512,MATCH('NDPMS - Inflow of AUM'!E$1,Raw!$B$1:$DG$1,0),0)</f>
        <v>0</v>
      </c>
      <c r="F210" s="56" t="str">
        <f>VLOOKUP($A210,Raw!$B$2:$DG$512,MATCH('NDPMS - Inflow of AUM'!F$1,Raw!$B$1:$DG$1,0),0)</f>
        <v>0</v>
      </c>
      <c r="G210" s="56" t="str">
        <f>VLOOKUP($A210,Raw!$B$2:$DG$512,MATCH('NDPMS - Inflow of AUM'!G$1,Raw!$B$1:$DG$1,0),0)</f>
        <v>0</v>
      </c>
    </row>
    <row r="211" spans="1:7" x14ac:dyDescent="0.3">
      <c r="A211" s="1" t="s">
        <v>3768</v>
      </c>
      <c r="B211" s="56" t="str">
        <f>VLOOKUP($A211,Raw!$B$2:$DG$512,MATCH('NDPMS - Inflow of AUM'!B$1,Raw!$B$1:$DG$1,0),0)</f>
        <v>0</v>
      </c>
      <c r="C211" s="56" t="str">
        <f>VLOOKUP($A211,Raw!$B$2:$DG$512,MATCH('NDPMS - Inflow of AUM'!C$1,Raw!$B$1:$DG$1,0),0)</f>
        <v>0</v>
      </c>
      <c r="D211" s="56" t="str">
        <f>VLOOKUP($A211,Raw!$B$2:$DG$512,MATCH('NDPMS - Inflow of AUM'!D$1,Raw!$B$1:$DG$1,0),0)</f>
        <v>0</v>
      </c>
      <c r="E211" s="56" t="str">
        <f>VLOOKUP($A211,Raw!$B$2:$DG$512,MATCH('NDPMS - Inflow of AUM'!E$1,Raw!$B$1:$DG$1,0),0)</f>
        <v>0</v>
      </c>
      <c r="F211" s="56" t="str">
        <f>VLOOKUP($A211,Raw!$B$2:$DG$512,MATCH('NDPMS - Inflow of AUM'!F$1,Raw!$B$1:$DG$1,0),0)</f>
        <v>0</v>
      </c>
      <c r="G211" s="56" t="str">
        <f>VLOOKUP($A211,Raw!$B$2:$DG$512,MATCH('NDPMS - Inflow of AUM'!G$1,Raw!$B$1:$DG$1,0),0)</f>
        <v>0</v>
      </c>
    </row>
    <row r="212" spans="1:7" x14ac:dyDescent="0.3">
      <c r="A212" s="1" t="s">
        <v>3783</v>
      </c>
      <c r="B212" s="56" t="str">
        <f>VLOOKUP($A212,Raw!$B$2:$DG$512,MATCH('NDPMS - Inflow of AUM'!B$1,Raw!$B$1:$DG$1,0),0)</f>
        <v>0</v>
      </c>
      <c r="C212" s="56" t="str">
        <f>VLOOKUP($A212,Raw!$B$2:$DG$512,MATCH('NDPMS - Inflow of AUM'!C$1,Raw!$B$1:$DG$1,0),0)</f>
        <v>0</v>
      </c>
      <c r="D212" s="56" t="str">
        <f>VLOOKUP($A212,Raw!$B$2:$DG$512,MATCH('NDPMS - Inflow of AUM'!D$1,Raw!$B$1:$DG$1,0),0)</f>
        <v>0</v>
      </c>
      <c r="E212" s="56" t="str">
        <f>VLOOKUP($A212,Raw!$B$2:$DG$512,MATCH('NDPMS - Inflow of AUM'!E$1,Raw!$B$1:$DG$1,0),0)</f>
        <v>0</v>
      </c>
      <c r="F212" s="56" t="str">
        <f>VLOOKUP($A212,Raw!$B$2:$DG$512,MATCH('NDPMS - Inflow of AUM'!F$1,Raw!$B$1:$DG$1,0),0)</f>
        <v>0</v>
      </c>
      <c r="G212" s="56" t="str">
        <f>VLOOKUP($A212,Raw!$B$2:$DG$512,MATCH('NDPMS - Inflow of AUM'!G$1,Raw!$B$1:$DG$1,0),0)</f>
        <v>0</v>
      </c>
    </row>
    <row r="213" spans="1:7" x14ac:dyDescent="0.3">
      <c r="A213" s="1" t="s">
        <v>3798</v>
      </c>
      <c r="B213" s="56" t="str">
        <f>VLOOKUP($A213,Raw!$B$2:$DG$512,MATCH('NDPMS - Inflow of AUM'!B$1,Raw!$B$1:$DG$1,0),0)</f>
        <v>0</v>
      </c>
      <c r="C213" s="56" t="str">
        <f>VLOOKUP($A213,Raw!$B$2:$DG$512,MATCH('NDPMS - Inflow of AUM'!C$1,Raw!$B$1:$DG$1,0),0)</f>
        <v>0</v>
      </c>
      <c r="D213" s="56" t="str">
        <f>VLOOKUP($A213,Raw!$B$2:$DG$512,MATCH('NDPMS - Inflow of AUM'!D$1,Raw!$B$1:$DG$1,0),0)</f>
        <v>0</v>
      </c>
      <c r="E213" s="56" t="str">
        <f>VLOOKUP($A213,Raw!$B$2:$DG$512,MATCH('NDPMS - Inflow of AUM'!E$1,Raw!$B$1:$DG$1,0),0)</f>
        <v>0</v>
      </c>
      <c r="F213" s="56" t="str">
        <f>VLOOKUP($A213,Raw!$B$2:$DG$512,MATCH('NDPMS - Inflow of AUM'!F$1,Raw!$B$1:$DG$1,0),0)</f>
        <v>0</v>
      </c>
      <c r="G213" s="56" t="str">
        <f>VLOOKUP($A213,Raw!$B$2:$DG$512,MATCH('NDPMS - Inflow of AUM'!G$1,Raw!$B$1:$DG$1,0),0)</f>
        <v>0</v>
      </c>
    </row>
    <row r="214" spans="1:7" x14ac:dyDescent="0.3">
      <c r="A214" s="1" t="s">
        <v>3806</v>
      </c>
      <c r="B214" s="56" t="str">
        <f>VLOOKUP($A214,Raw!$B$2:$DG$512,MATCH('NDPMS - Inflow of AUM'!B$1,Raw!$B$1:$DG$1,0),0)</f>
        <v>0</v>
      </c>
      <c r="C214" s="56" t="str">
        <f>VLOOKUP($A214,Raw!$B$2:$DG$512,MATCH('NDPMS - Inflow of AUM'!C$1,Raw!$B$1:$DG$1,0),0)</f>
        <v>0</v>
      </c>
      <c r="D214" s="56" t="str">
        <f>VLOOKUP($A214,Raw!$B$2:$DG$512,MATCH('NDPMS - Inflow of AUM'!D$1,Raw!$B$1:$DG$1,0),0)</f>
        <v>0</v>
      </c>
      <c r="E214" s="56" t="str">
        <f>VLOOKUP($A214,Raw!$B$2:$DG$512,MATCH('NDPMS - Inflow of AUM'!E$1,Raw!$B$1:$DG$1,0),0)</f>
        <v>0</v>
      </c>
      <c r="F214" s="56" t="str">
        <f>VLOOKUP($A214,Raw!$B$2:$DG$512,MATCH('NDPMS - Inflow of AUM'!F$1,Raw!$B$1:$DG$1,0),0)</f>
        <v>0</v>
      </c>
      <c r="G214" s="56" t="str">
        <f>VLOOKUP($A214,Raw!$B$2:$DG$512,MATCH('NDPMS - Inflow of AUM'!G$1,Raw!$B$1:$DG$1,0),0)</f>
        <v>0</v>
      </c>
    </row>
    <row r="215" spans="1:7" x14ac:dyDescent="0.3">
      <c r="A215" s="1" t="s">
        <v>3820</v>
      </c>
      <c r="B215" s="56" t="str">
        <f>VLOOKUP($A215,Raw!$B$2:$DG$512,MATCH('NDPMS - Inflow of AUM'!B$1,Raw!$B$1:$DG$1,0),0)</f>
        <v>0</v>
      </c>
      <c r="C215" s="56" t="str">
        <f>VLOOKUP($A215,Raw!$B$2:$DG$512,MATCH('NDPMS - Inflow of AUM'!C$1,Raw!$B$1:$DG$1,0),0)</f>
        <v>0</v>
      </c>
      <c r="D215" s="56" t="str">
        <f>VLOOKUP($A215,Raw!$B$2:$DG$512,MATCH('NDPMS - Inflow of AUM'!D$1,Raw!$B$1:$DG$1,0),0)</f>
        <v>0</v>
      </c>
      <c r="E215" s="56" t="str">
        <f>VLOOKUP($A215,Raw!$B$2:$DG$512,MATCH('NDPMS - Inflow of AUM'!E$1,Raw!$B$1:$DG$1,0),0)</f>
        <v>0</v>
      </c>
      <c r="F215" s="56" t="str">
        <f>VLOOKUP($A215,Raw!$B$2:$DG$512,MATCH('NDPMS - Inflow of AUM'!F$1,Raw!$B$1:$DG$1,0),0)</f>
        <v>0</v>
      </c>
      <c r="G215" s="56" t="str">
        <f>VLOOKUP($A215,Raw!$B$2:$DG$512,MATCH('NDPMS - Inflow of AUM'!G$1,Raw!$B$1:$DG$1,0),0)</f>
        <v>0</v>
      </c>
    </row>
    <row r="216" spans="1:7" x14ac:dyDescent="0.3">
      <c r="A216" s="1" t="s">
        <v>3831</v>
      </c>
      <c r="B216" s="56" t="str">
        <f>VLOOKUP($A216,Raw!$B$2:$DG$512,MATCH('NDPMS - Inflow of AUM'!B$1,Raw!$B$1:$DG$1,0),0)</f>
        <v>0</v>
      </c>
      <c r="C216" s="56" t="str">
        <f>VLOOKUP($A216,Raw!$B$2:$DG$512,MATCH('NDPMS - Inflow of AUM'!C$1,Raw!$B$1:$DG$1,0),0)</f>
        <v>0</v>
      </c>
      <c r="D216" s="56" t="str">
        <f>VLOOKUP($A216,Raw!$B$2:$DG$512,MATCH('NDPMS - Inflow of AUM'!D$1,Raw!$B$1:$DG$1,0),0)</f>
        <v>0</v>
      </c>
      <c r="E216" s="56" t="str">
        <f>VLOOKUP($A216,Raw!$B$2:$DG$512,MATCH('NDPMS - Inflow of AUM'!E$1,Raw!$B$1:$DG$1,0),0)</f>
        <v>0</v>
      </c>
      <c r="F216" s="56" t="str">
        <f>VLOOKUP($A216,Raw!$B$2:$DG$512,MATCH('NDPMS - Inflow of AUM'!F$1,Raw!$B$1:$DG$1,0),0)</f>
        <v>0</v>
      </c>
      <c r="G216" s="56" t="str">
        <f>VLOOKUP($A216,Raw!$B$2:$DG$512,MATCH('NDPMS - Inflow of AUM'!G$1,Raw!$B$1:$DG$1,0),0)</f>
        <v>0</v>
      </c>
    </row>
    <row r="217" spans="1:7" x14ac:dyDescent="0.3">
      <c r="A217" s="1" t="s">
        <v>3837</v>
      </c>
      <c r="B217" s="56" t="str">
        <f>VLOOKUP($A217,Raw!$B$2:$DG$512,MATCH('NDPMS - Inflow of AUM'!B$1,Raw!$B$1:$DG$1,0),0)</f>
        <v>69.67</v>
      </c>
      <c r="C217" s="56" t="str">
        <f>VLOOKUP($A217,Raw!$B$2:$DG$512,MATCH('NDPMS - Inflow of AUM'!C$1,Raw!$B$1:$DG$1,0),0)</f>
        <v>8.57</v>
      </c>
      <c r="D217" s="56" t="str">
        <f>VLOOKUP($A217,Raw!$B$2:$DG$512,MATCH('NDPMS - Inflow of AUM'!D$1,Raw!$B$1:$DG$1,0),0)</f>
        <v>61.1</v>
      </c>
      <c r="E217" s="56" t="str">
        <f>VLOOKUP($A217,Raw!$B$2:$DG$512,MATCH('NDPMS - Inflow of AUM'!E$1,Raw!$B$1:$DG$1,0),0)</f>
        <v>146.45</v>
      </c>
      <c r="F217" s="56" t="str">
        <f>VLOOKUP($A217,Raw!$B$2:$DG$512,MATCH('NDPMS - Inflow of AUM'!F$1,Raw!$B$1:$DG$1,0),0)</f>
        <v>25.08</v>
      </c>
      <c r="G217" s="56" t="str">
        <f>VLOOKUP($A217,Raw!$B$2:$DG$512,MATCH('NDPMS - Inflow of AUM'!G$1,Raw!$B$1:$DG$1,0),0)</f>
        <v>121.37</v>
      </c>
    </row>
    <row r="218" spans="1:7" x14ac:dyDescent="0.3">
      <c r="A218" s="1" t="s">
        <v>3871</v>
      </c>
      <c r="B218" s="56" t="str">
        <f>VLOOKUP($A218,Raw!$B$2:$DG$512,MATCH('NDPMS - Inflow of AUM'!B$1,Raw!$B$1:$DG$1,0),0)</f>
        <v>0</v>
      </c>
      <c r="C218" s="56" t="str">
        <f>VLOOKUP($A218,Raw!$B$2:$DG$512,MATCH('NDPMS - Inflow of AUM'!C$1,Raw!$B$1:$DG$1,0),0)</f>
        <v>0</v>
      </c>
      <c r="D218" s="56" t="str">
        <f>VLOOKUP($A218,Raw!$B$2:$DG$512,MATCH('NDPMS - Inflow of AUM'!D$1,Raw!$B$1:$DG$1,0),0)</f>
        <v>0</v>
      </c>
      <c r="E218" s="56" t="str">
        <f>VLOOKUP($A218,Raw!$B$2:$DG$512,MATCH('NDPMS - Inflow of AUM'!E$1,Raw!$B$1:$DG$1,0),0)</f>
        <v>0</v>
      </c>
      <c r="F218" s="56" t="str">
        <f>VLOOKUP($A218,Raw!$B$2:$DG$512,MATCH('NDPMS - Inflow of AUM'!F$1,Raw!$B$1:$DG$1,0),0)</f>
        <v>0</v>
      </c>
      <c r="G218" s="56" t="str">
        <f>VLOOKUP($A218,Raw!$B$2:$DG$512,MATCH('NDPMS - Inflow of AUM'!G$1,Raw!$B$1:$DG$1,0),0)</f>
        <v>0</v>
      </c>
    </row>
    <row r="219" spans="1:7" x14ac:dyDescent="0.3">
      <c r="A219" s="1" t="s">
        <v>3880</v>
      </c>
      <c r="B219" s="56" t="str">
        <f>VLOOKUP($A219,Raw!$B$2:$DG$512,MATCH('NDPMS - Inflow of AUM'!B$1,Raw!$B$1:$DG$1,0),0)</f>
        <v>0</v>
      </c>
      <c r="C219" s="56" t="str">
        <f>VLOOKUP($A219,Raw!$B$2:$DG$512,MATCH('NDPMS - Inflow of AUM'!C$1,Raw!$B$1:$DG$1,0),0)</f>
        <v>0</v>
      </c>
      <c r="D219" s="56" t="str">
        <f>VLOOKUP($A219,Raw!$B$2:$DG$512,MATCH('NDPMS - Inflow of AUM'!D$1,Raw!$B$1:$DG$1,0),0)</f>
        <v>0</v>
      </c>
      <c r="E219" s="56" t="str">
        <f>VLOOKUP($A219,Raw!$B$2:$DG$512,MATCH('NDPMS - Inflow of AUM'!E$1,Raw!$B$1:$DG$1,0),0)</f>
        <v>0</v>
      </c>
      <c r="F219" s="56" t="str">
        <f>VLOOKUP($A219,Raw!$B$2:$DG$512,MATCH('NDPMS - Inflow of AUM'!F$1,Raw!$B$1:$DG$1,0),0)</f>
        <v>0</v>
      </c>
      <c r="G219" s="56" t="str">
        <f>VLOOKUP($A219,Raw!$B$2:$DG$512,MATCH('NDPMS - Inflow of AUM'!G$1,Raw!$B$1:$DG$1,0),0)</f>
        <v>0</v>
      </c>
    </row>
    <row r="220" spans="1:7" x14ac:dyDescent="0.3">
      <c r="A220" s="1" t="s">
        <v>3890</v>
      </c>
      <c r="B220" s="56" t="str">
        <f>VLOOKUP($A220,Raw!$B$2:$DG$512,MATCH('NDPMS - Inflow of AUM'!B$1,Raw!$B$1:$DG$1,0),0)</f>
        <v>0</v>
      </c>
      <c r="C220" s="56" t="str">
        <f>VLOOKUP($A220,Raw!$B$2:$DG$512,MATCH('NDPMS - Inflow of AUM'!C$1,Raw!$B$1:$DG$1,0),0)</f>
        <v>0</v>
      </c>
      <c r="D220" s="56" t="str">
        <f>VLOOKUP($A220,Raw!$B$2:$DG$512,MATCH('NDPMS - Inflow of AUM'!D$1,Raw!$B$1:$DG$1,0),0)</f>
        <v>0</v>
      </c>
      <c r="E220" s="56" t="str">
        <f>VLOOKUP($A220,Raw!$B$2:$DG$512,MATCH('NDPMS - Inflow of AUM'!E$1,Raw!$B$1:$DG$1,0),0)</f>
        <v>0</v>
      </c>
      <c r="F220" s="56" t="str">
        <f>VLOOKUP($A220,Raw!$B$2:$DG$512,MATCH('NDPMS - Inflow of AUM'!F$1,Raw!$B$1:$DG$1,0),0)</f>
        <v>0</v>
      </c>
      <c r="G220" s="56" t="str">
        <f>VLOOKUP($A220,Raw!$B$2:$DG$512,MATCH('NDPMS - Inflow of AUM'!G$1,Raw!$B$1:$DG$1,0),0)</f>
        <v>0</v>
      </c>
    </row>
    <row r="221" spans="1:7" x14ac:dyDescent="0.3">
      <c r="A221" s="1" t="s">
        <v>3894</v>
      </c>
      <c r="B221" s="56" t="str">
        <f>VLOOKUP($A221,Raw!$B$2:$DG$512,MATCH('NDPMS - Inflow of AUM'!B$1,Raw!$B$1:$DG$1,0),0)</f>
        <v>0</v>
      </c>
      <c r="C221" s="56" t="str">
        <f>VLOOKUP($A221,Raw!$B$2:$DG$512,MATCH('NDPMS - Inflow of AUM'!C$1,Raw!$B$1:$DG$1,0),0)</f>
        <v>0</v>
      </c>
      <c r="D221" s="56" t="str">
        <f>VLOOKUP($A221,Raw!$B$2:$DG$512,MATCH('NDPMS - Inflow of AUM'!D$1,Raw!$B$1:$DG$1,0),0)</f>
        <v>0</v>
      </c>
      <c r="E221" s="56" t="str">
        <f>VLOOKUP($A221,Raw!$B$2:$DG$512,MATCH('NDPMS - Inflow of AUM'!E$1,Raw!$B$1:$DG$1,0),0)</f>
        <v>0</v>
      </c>
      <c r="F221" s="56" t="str">
        <f>VLOOKUP($A221,Raw!$B$2:$DG$512,MATCH('NDPMS - Inflow of AUM'!F$1,Raw!$B$1:$DG$1,0),0)</f>
        <v>0</v>
      </c>
      <c r="G221" s="56" t="str">
        <f>VLOOKUP($A221,Raw!$B$2:$DG$512,MATCH('NDPMS - Inflow of AUM'!G$1,Raw!$B$1:$DG$1,0),0)</f>
        <v>0</v>
      </c>
    </row>
    <row r="222" spans="1:7" x14ac:dyDescent="0.3">
      <c r="A222" s="1" t="s">
        <v>3903</v>
      </c>
      <c r="B222" s="56" t="str">
        <f>VLOOKUP($A222,Raw!$B$2:$DG$512,MATCH('NDPMS - Inflow of AUM'!B$1,Raw!$B$1:$DG$1,0),0)</f>
        <v>0</v>
      </c>
      <c r="C222" s="56" t="str">
        <f>VLOOKUP($A222,Raw!$B$2:$DG$512,MATCH('NDPMS - Inflow of AUM'!C$1,Raw!$B$1:$DG$1,0),0)</f>
        <v>0</v>
      </c>
      <c r="D222" s="56" t="str">
        <f>VLOOKUP($A222,Raw!$B$2:$DG$512,MATCH('NDPMS - Inflow of AUM'!D$1,Raw!$B$1:$DG$1,0),0)</f>
        <v>0</v>
      </c>
      <c r="E222" s="56" t="str">
        <f>VLOOKUP($A222,Raw!$B$2:$DG$512,MATCH('NDPMS - Inflow of AUM'!E$1,Raw!$B$1:$DG$1,0),0)</f>
        <v>0</v>
      </c>
      <c r="F222" s="56" t="str">
        <f>VLOOKUP($A222,Raw!$B$2:$DG$512,MATCH('NDPMS - Inflow of AUM'!F$1,Raw!$B$1:$DG$1,0),0)</f>
        <v>0</v>
      </c>
      <c r="G222" s="56" t="str">
        <f>VLOOKUP($A222,Raw!$B$2:$DG$512,MATCH('NDPMS - Inflow of AUM'!G$1,Raw!$B$1:$DG$1,0),0)</f>
        <v>0</v>
      </c>
    </row>
    <row r="223" spans="1:7" x14ac:dyDescent="0.3">
      <c r="A223" s="1" t="s">
        <v>3919</v>
      </c>
      <c r="B223" s="56" t="str">
        <f>VLOOKUP($A223,Raw!$B$2:$DG$512,MATCH('NDPMS - Inflow of AUM'!B$1,Raw!$B$1:$DG$1,0),0)</f>
        <v>0</v>
      </c>
      <c r="C223" s="56" t="str">
        <f>VLOOKUP($A223,Raw!$B$2:$DG$512,MATCH('NDPMS - Inflow of AUM'!C$1,Raw!$B$1:$DG$1,0),0)</f>
        <v>0</v>
      </c>
      <c r="D223" s="56" t="str">
        <f>VLOOKUP($A223,Raw!$B$2:$DG$512,MATCH('NDPMS - Inflow of AUM'!D$1,Raw!$B$1:$DG$1,0),0)</f>
        <v>0</v>
      </c>
      <c r="E223" s="56" t="str">
        <f>VLOOKUP($A223,Raw!$B$2:$DG$512,MATCH('NDPMS - Inflow of AUM'!E$1,Raw!$B$1:$DG$1,0),0)</f>
        <v>0</v>
      </c>
      <c r="F223" s="56" t="str">
        <f>VLOOKUP($A223,Raw!$B$2:$DG$512,MATCH('NDPMS - Inflow of AUM'!F$1,Raw!$B$1:$DG$1,0),0)</f>
        <v>0</v>
      </c>
      <c r="G223" s="56" t="str">
        <f>VLOOKUP($A223,Raw!$B$2:$DG$512,MATCH('NDPMS - Inflow of AUM'!G$1,Raw!$B$1:$DG$1,0),0)</f>
        <v>0</v>
      </c>
    </row>
    <row r="224" spans="1:7" x14ac:dyDescent="0.3">
      <c r="A224" s="1" t="s">
        <v>3931</v>
      </c>
      <c r="B224" s="56" t="str">
        <f>VLOOKUP($A224,Raw!$B$2:$DG$512,MATCH('NDPMS - Inflow of AUM'!B$1,Raw!$B$1:$DG$1,0),0)</f>
        <v>0</v>
      </c>
      <c r="C224" s="56" t="str">
        <f>VLOOKUP($A224,Raw!$B$2:$DG$512,MATCH('NDPMS - Inflow of AUM'!C$1,Raw!$B$1:$DG$1,0),0)</f>
        <v>0</v>
      </c>
      <c r="D224" s="56" t="str">
        <f>VLOOKUP($A224,Raw!$B$2:$DG$512,MATCH('NDPMS - Inflow of AUM'!D$1,Raw!$B$1:$DG$1,0),0)</f>
        <v>0</v>
      </c>
      <c r="E224" s="56" t="str">
        <f>VLOOKUP($A224,Raw!$B$2:$DG$512,MATCH('NDPMS - Inflow of AUM'!E$1,Raw!$B$1:$DG$1,0),0)</f>
        <v>0</v>
      </c>
      <c r="F224" s="56" t="str">
        <f>VLOOKUP($A224,Raw!$B$2:$DG$512,MATCH('NDPMS - Inflow of AUM'!F$1,Raw!$B$1:$DG$1,0),0)</f>
        <v>0</v>
      </c>
      <c r="G224" s="56" t="str">
        <f>VLOOKUP($A224,Raw!$B$2:$DG$512,MATCH('NDPMS - Inflow of AUM'!G$1,Raw!$B$1:$DG$1,0),0)</f>
        <v>0</v>
      </c>
    </row>
    <row r="225" spans="1:7" x14ac:dyDescent="0.3">
      <c r="A225" s="1" t="s">
        <v>3952</v>
      </c>
      <c r="B225" s="56" t="str">
        <f>VLOOKUP($A225,Raw!$B$2:$DG$512,MATCH('NDPMS - Inflow of AUM'!B$1,Raw!$B$1:$DG$1,0),0)</f>
        <v>0.1</v>
      </c>
      <c r="C225" s="56" t="str">
        <f>VLOOKUP($A225,Raw!$B$2:$DG$512,MATCH('NDPMS - Inflow of AUM'!C$1,Raw!$B$1:$DG$1,0),0)</f>
        <v>2.03</v>
      </c>
      <c r="D225" s="56" t="str">
        <f>VLOOKUP($A225,Raw!$B$2:$DG$512,MATCH('NDPMS - Inflow of AUM'!D$1,Raw!$B$1:$DG$1,0),0)</f>
        <v>-1.92</v>
      </c>
      <c r="E225" s="56" t="str">
        <f>VLOOKUP($A225,Raw!$B$2:$DG$512,MATCH('NDPMS - Inflow of AUM'!E$1,Raw!$B$1:$DG$1,0),0)</f>
        <v>7.74</v>
      </c>
      <c r="F225" s="56" t="str">
        <f>VLOOKUP($A225,Raw!$B$2:$DG$512,MATCH('NDPMS - Inflow of AUM'!F$1,Raw!$B$1:$DG$1,0),0)</f>
        <v>19.73</v>
      </c>
      <c r="G225" s="56" t="str">
        <f>VLOOKUP($A225,Raw!$B$2:$DG$512,MATCH('NDPMS - Inflow of AUM'!G$1,Raw!$B$1:$DG$1,0),0)</f>
        <v>-11.99</v>
      </c>
    </row>
    <row r="226" spans="1:7" x14ac:dyDescent="0.3">
      <c r="A226" s="1" t="s">
        <v>3986</v>
      </c>
      <c r="B226" s="56" t="str">
        <f>VLOOKUP($A226,Raw!$B$2:$DG$512,MATCH('NDPMS - Inflow of AUM'!B$1,Raw!$B$1:$DG$1,0),0)</f>
        <v>0</v>
      </c>
      <c r="C226" s="56" t="str">
        <f>VLOOKUP($A226,Raw!$B$2:$DG$512,MATCH('NDPMS - Inflow of AUM'!C$1,Raw!$B$1:$DG$1,0),0)</f>
        <v>0</v>
      </c>
      <c r="D226" s="56" t="str">
        <f>VLOOKUP($A226,Raw!$B$2:$DG$512,MATCH('NDPMS - Inflow of AUM'!D$1,Raw!$B$1:$DG$1,0),0)</f>
        <v>0</v>
      </c>
      <c r="E226" s="56" t="str">
        <f>VLOOKUP($A226,Raw!$B$2:$DG$512,MATCH('NDPMS - Inflow of AUM'!E$1,Raw!$B$1:$DG$1,0),0)</f>
        <v>0</v>
      </c>
      <c r="F226" s="56" t="str">
        <f>VLOOKUP($A226,Raw!$B$2:$DG$512,MATCH('NDPMS - Inflow of AUM'!F$1,Raw!$B$1:$DG$1,0),0)</f>
        <v>0</v>
      </c>
      <c r="G226" s="56" t="str">
        <f>VLOOKUP($A226,Raw!$B$2:$DG$512,MATCH('NDPMS - Inflow of AUM'!G$1,Raw!$B$1:$DG$1,0),0)</f>
        <v>0</v>
      </c>
    </row>
    <row r="227" spans="1:7" x14ac:dyDescent="0.3">
      <c r="A227" s="1" t="s">
        <v>3995</v>
      </c>
      <c r="B227" s="56" t="str">
        <f>VLOOKUP($A227,Raw!$B$2:$DG$512,MATCH('NDPMS - Inflow of AUM'!B$1,Raw!$B$1:$DG$1,0),0)</f>
        <v>0</v>
      </c>
      <c r="C227" s="56" t="str">
        <f>VLOOKUP($A227,Raw!$B$2:$DG$512,MATCH('NDPMS - Inflow of AUM'!C$1,Raw!$B$1:$DG$1,0),0)</f>
        <v>0</v>
      </c>
      <c r="D227" s="56" t="str">
        <f>VLOOKUP($A227,Raw!$B$2:$DG$512,MATCH('NDPMS - Inflow of AUM'!D$1,Raw!$B$1:$DG$1,0),0)</f>
        <v>0</v>
      </c>
      <c r="E227" s="56" t="str">
        <f>VLOOKUP($A227,Raw!$B$2:$DG$512,MATCH('NDPMS - Inflow of AUM'!E$1,Raw!$B$1:$DG$1,0),0)</f>
        <v>0</v>
      </c>
      <c r="F227" s="56" t="str">
        <f>VLOOKUP($A227,Raw!$B$2:$DG$512,MATCH('NDPMS - Inflow of AUM'!F$1,Raw!$B$1:$DG$1,0),0)</f>
        <v>0</v>
      </c>
      <c r="G227" s="56" t="str">
        <f>VLOOKUP($A227,Raw!$B$2:$DG$512,MATCH('NDPMS - Inflow of AUM'!G$1,Raw!$B$1:$DG$1,0),0)</f>
        <v>0</v>
      </c>
    </row>
    <row r="228" spans="1:7" x14ac:dyDescent="0.3">
      <c r="A228" s="1" t="s">
        <v>4011</v>
      </c>
      <c r="B228" s="56" t="str">
        <f>VLOOKUP($A228,Raw!$B$2:$DG$512,MATCH('NDPMS - Inflow of AUM'!B$1,Raw!$B$1:$DG$1,0),0)</f>
        <v>0</v>
      </c>
      <c r="C228" s="56" t="str">
        <f>VLOOKUP($A228,Raw!$B$2:$DG$512,MATCH('NDPMS - Inflow of AUM'!C$1,Raw!$B$1:$DG$1,0),0)</f>
        <v>0</v>
      </c>
      <c r="D228" s="56" t="str">
        <f>VLOOKUP($A228,Raw!$B$2:$DG$512,MATCH('NDPMS - Inflow of AUM'!D$1,Raw!$B$1:$DG$1,0),0)</f>
        <v>0</v>
      </c>
      <c r="E228" s="56" t="str">
        <f>VLOOKUP($A228,Raw!$B$2:$DG$512,MATCH('NDPMS - Inflow of AUM'!E$1,Raw!$B$1:$DG$1,0),0)</f>
        <v>0</v>
      </c>
      <c r="F228" s="56" t="str">
        <f>VLOOKUP($A228,Raw!$B$2:$DG$512,MATCH('NDPMS - Inflow of AUM'!F$1,Raw!$B$1:$DG$1,0),0)</f>
        <v>0</v>
      </c>
      <c r="G228" s="56" t="str">
        <f>VLOOKUP($A228,Raw!$B$2:$DG$512,MATCH('NDPMS - Inflow of AUM'!G$1,Raw!$B$1:$DG$1,0),0)</f>
        <v>0</v>
      </c>
    </row>
    <row r="229" spans="1:7" x14ac:dyDescent="0.3">
      <c r="A229" s="1" t="s">
        <v>4034</v>
      </c>
      <c r="B229" s="56" t="str">
        <f>VLOOKUP($A229,Raw!$B$2:$DG$512,MATCH('NDPMS - Inflow of AUM'!B$1,Raw!$B$1:$DG$1,0),0)</f>
        <v>0</v>
      </c>
      <c r="C229" s="56" t="str">
        <f>VLOOKUP($A229,Raw!$B$2:$DG$512,MATCH('NDPMS - Inflow of AUM'!C$1,Raw!$B$1:$DG$1,0),0)</f>
        <v>0</v>
      </c>
      <c r="D229" s="56" t="str">
        <f>VLOOKUP($A229,Raw!$B$2:$DG$512,MATCH('NDPMS - Inflow of AUM'!D$1,Raw!$B$1:$DG$1,0),0)</f>
        <v>0</v>
      </c>
      <c r="E229" s="56" t="str">
        <f>VLOOKUP($A229,Raw!$B$2:$DG$512,MATCH('NDPMS - Inflow of AUM'!E$1,Raw!$B$1:$DG$1,0),0)</f>
        <v>0</v>
      </c>
      <c r="F229" s="56" t="str">
        <f>VLOOKUP($A229,Raw!$B$2:$DG$512,MATCH('NDPMS - Inflow of AUM'!F$1,Raw!$B$1:$DG$1,0),0)</f>
        <v>0</v>
      </c>
      <c r="G229" s="56" t="str">
        <f>VLOOKUP($A229,Raw!$B$2:$DG$512,MATCH('NDPMS - Inflow of AUM'!G$1,Raw!$B$1:$DG$1,0),0)</f>
        <v>0</v>
      </c>
    </row>
    <row r="230" spans="1:7" x14ac:dyDescent="0.3">
      <c r="A230" s="1" t="s">
        <v>4050</v>
      </c>
      <c r="B230" s="56" t="str">
        <f>VLOOKUP($A230,Raw!$B$2:$DG$512,MATCH('NDPMS - Inflow of AUM'!B$1,Raw!$B$1:$DG$1,0),0)</f>
        <v>0</v>
      </c>
      <c r="C230" s="56" t="str">
        <f>VLOOKUP($A230,Raw!$B$2:$DG$512,MATCH('NDPMS - Inflow of AUM'!C$1,Raw!$B$1:$DG$1,0),0)</f>
        <v>0</v>
      </c>
      <c r="D230" s="56" t="str">
        <f>VLOOKUP($A230,Raw!$B$2:$DG$512,MATCH('NDPMS - Inflow of AUM'!D$1,Raw!$B$1:$DG$1,0),0)</f>
        <v>0</v>
      </c>
      <c r="E230" s="56" t="str">
        <f>VLOOKUP($A230,Raw!$B$2:$DG$512,MATCH('NDPMS - Inflow of AUM'!E$1,Raw!$B$1:$DG$1,0),0)</f>
        <v>0</v>
      </c>
      <c r="F230" s="56" t="str">
        <f>VLOOKUP($A230,Raw!$B$2:$DG$512,MATCH('NDPMS - Inflow of AUM'!F$1,Raw!$B$1:$DG$1,0),0)</f>
        <v>0</v>
      </c>
      <c r="G230" s="56" t="str">
        <f>VLOOKUP($A230,Raw!$B$2:$DG$512,MATCH('NDPMS - Inflow of AUM'!G$1,Raw!$B$1:$DG$1,0),0)</f>
        <v>0</v>
      </c>
    </row>
    <row r="231" spans="1:7" x14ac:dyDescent="0.3">
      <c r="A231" s="1" t="s">
        <v>4062</v>
      </c>
      <c r="B231" s="56" t="str">
        <f>VLOOKUP($A231,Raw!$B$2:$DG$512,MATCH('NDPMS - Inflow of AUM'!B$1,Raw!$B$1:$DG$1,0),0)</f>
        <v>0</v>
      </c>
      <c r="C231" s="56" t="str">
        <f>VLOOKUP($A231,Raw!$B$2:$DG$512,MATCH('NDPMS - Inflow of AUM'!C$1,Raw!$B$1:$DG$1,0),0)</f>
        <v>0</v>
      </c>
      <c r="D231" s="56" t="str">
        <f>VLOOKUP($A231,Raw!$B$2:$DG$512,MATCH('NDPMS - Inflow of AUM'!D$1,Raw!$B$1:$DG$1,0),0)</f>
        <v>0</v>
      </c>
      <c r="E231" s="56" t="str">
        <f>VLOOKUP($A231,Raw!$B$2:$DG$512,MATCH('NDPMS - Inflow of AUM'!E$1,Raw!$B$1:$DG$1,0),0)</f>
        <v>0</v>
      </c>
      <c r="F231" s="56" t="str">
        <f>VLOOKUP($A231,Raw!$B$2:$DG$512,MATCH('NDPMS - Inflow of AUM'!F$1,Raw!$B$1:$DG$1,0),0)</f>
        <v>0</v>
      </c>
      <c r="G231" s="56" t="str">
        <f>VLOOKUP($A231,Raw!$B$2:$DG$512,MATCH('NDPMS - Inflow of AUM'!G$1,Raw!$B$1:$DG$1,0),0)</f>
        <v>0</v>
      </c>
    </row>
    <row r="232" spans="1:7" x14ac:dyDescent="0.3">
      <c r="A232" s="1" t="s">
        <v>4075</v>
      </c>
      <c r="B232" s="56" t="str">
        <f>VLOOKUP($A232,Raw!$B$2:$DG$512,MATCH('NDPMS - Inflow of AUM'!B$1,Raw!$B$1:$DG$1,0),0)</f>
        <v>0</v>
      </c>
      <c r="C232" s="56" t="str">
        <f>VLOOKUP($A232,Raw!$B$2:$DG$512,MATCH('NDPMS - Inflow of AUM'!C$1,Raw!$B$1:$DG$1,0),0)</f>
        <v>0</v>
      </c>
      <c r="D232" s="56" t="str">
        <f>VLOOKUP($A232,Raw!$B$2:$DG$512,MATCH('NDPMS - Inflow of AUM'!D$1,Raw!$B$1:$DG$1,0),0)</f>
        <v>0</v>
      </c>
      <c r="E232" s="56" t="str">
        <f>VLOOKUP($A232,Raw!$B$2:$DG$512,MATCH('NDPMS - Inflow of AUM'!E$1,Raw!$B$1:$DG$1,0),0)</f>
        <v>0</v>
      </c>
      <c r="F232" s="56" t="str">
        <f>VLOOKUP($A232,Raw!$B$2:$DG$512,MATCH('NDPMS - Inflow of AUM'!F$1,Raw!$B$1:$DG$1,0),0)</f>
        <v>0</v>
      </c>
      <c r="G232" s="56" t="str">
        <f>VLOOKUP($A232,Raw!$B$2:$DG$512,MATCH('NDPMS - Inflow of AUM'!G$1,Raw!$B$1:$DG$1,0),0)</f>
        <v>0</v>
      </c>
    </row>
    <row r="233" spans="1:7" x14ac:dyDescent="0.3">
      <c r="A233" s="1" t="s">
        <v>4083</v>
      </c>
      <c r="B233" s="56" t="str">
        <f>VLOOKUP($A233,Raw!$B$2:$DG$512,MATCH('NDPMS - Inflow of AUM'!B$1,Raw!$B$1:$DG$1,0),0)</f>
        <v>0</v>
      </c>
      <c r="C233" s="56" t="str">
        <f>VLOOKUP($A233,Raw!$B$2:$DG$512,MATCH('NDPMS - Inflow of AUM'!C$1,Raw!$B$1:$DG$1,0),0)</f>
        <v>0</v>
      </c>
      <c r="D233" s="56" t="str">
        <f>VLOOKUP($A233,Raw!$B$2:$DG$512,MATCH('NDPMS - Inflow of AUM'!D$1,Raw!$B$1:$DG$1,0),0)</f>
        <v>0</v>
      </c>
      <c r="E233" s="56" t="str">
        <f>VLOOKUP($A233,Raw!$B$2:$DG$512,MATCH('NDPMS - Inflow of AUM'!E$1,Raw!$B$1:$DG$1,0),0)</f>
        <v>0</v>
      </c>
      <c r="F233" s="56" t="str">
        <f>VLOOKUP($A233,Raw!$B$2:$DG$512,MATCH('NDPMS - Inflow of AUM'!F$1,Raw!$B$1:$DG$1,0),0)</f>
        <v>0</v>
      </c>
      <c r="G233" s="56" t="str">
        <f>VLOOKUP($A233,Raw!$B$2:$DG$512,MATCH('NDPMS - Inflow of AUM'!G$1,Raw!$B$1:$DG$1,0),0)</f>
        <v>0</v>
      </c>
    </row>
    <row r="234" spans="1:7" x14ac:dyDescent="0.3">
      <c r="A234" s="1" t="s">
        <v>4088</v>
      </c>
      <c r="B234" s="56" t="str">
        <f>VLOOKUP($A234,Raw!$B$2:$DG$512,MATCH('NDPMS - Inflow of AUM'!B$1,Raw!$B$1:$DG$1,0),0)</f>
        <v>0</v>
      </c>
      <c r="C234" s="56" t="str">
        <f>VLOOKUP($A234,Raw!$B$2:$DG$512,MATCH('NDPMS - Inflow of AUM'!C$1,Raw!$B$1:$DG$1,0),0)</f>
        <v>0</v>
      </c>
      <c r="D234" s="56" t="str">
        <f>VLOOKUP($A234,Raw!$B$2:$DG$512,MATCH('NDPMS - Inflow of AUM'!D$1,Raw!$B$1:$DG$1,0),0)</f>
        <v>0</v>
      </c>
      <c r="E234" s="56" t="str">
        <f>VLOOKUP($A234,Raw!$B$2:$DG$512,MATCH('NDPMS - Inflow of AUM'!E$1,Raw!$B$1:$DG$1,0),0)</f>
        <v>0</v>
      </c>
      <c r="F234" s="56" t="str">
        <f>VLOOKUP($A234,Raw!$B$2:$DG$512,MATCH('NDPMS - Inflow of AUM'!F$1,Raw!$B$1:$DG$1,0),0)</f>
        <v>0</v>
      </c>
      <c r="G234" s="56" t="str">
        <f>VLOOKUP($A234,Raw!$B$2:$DG$512,MATCH('NDPMS - Inflow of AUM'!G$1,Raw!$B$1:$DG$1,0),0)</f>
        <v>0</v>
      </c>
    </row>
    <row r="235" spans="1:7" x14ac:dyDescent="0.3">
      <c r="A235" s="1" t="s">
        <v>4102</v>
      </c>
      <c r="B235" s="56" t="str">
        <f>VLOOKUP($A235,Raw!$B$2:$DG$512,MATCH('NDPMS - Inflow of AUM'!B$1,Raw!$B$1:$DG$1,0),0)</f>
        <v>0</v>
      </c>
      <c r="C235" s="56" t="str">
        <f>VLOOKUP($A235,Raw!$B$2:$DG$512,MATCH('NDPMS - Inflow of AUM'!C$1,Raw!$B$1:$DG$1,0),0)</f>
        <v>0</v>
      </c>
      <c r="D235" s="56" t="str">
        <f>VLOOKUP($A235,Raw!$B$2:$DG$512,MATCH('NDPMS - Inflow of AUM'!D$1,Raw!$B$1:$DG$1,0),0)</f>
        <v>0</v>
      </c>
      <c r="E235" s="56" t="str">
        <f>VLOOKUP($A235,Raw!$B$2:$DG$512,MATCH('NDPMS - Inflow of AUM'!E$1,Raw!$B$1:$DG$1,0),0)</f>
        <v>0</v>
      </c>
      <c r="F235" s="56" t="str">
        <f>VLOOKUP($A235,Raw!$B$2:$DG$512,MATCH('NDPMS - Inflow of AUM'!F$1,Raw!$B$1:$DG$1,0),0)</f>
        <v>0</v>
      </c>
      <c r="G235" s="56" t="str">
        <f>VLOOKUP($A235,Raw!$B$2:$DG$512,MATCH('NDPMS - Inflow of AUM'!G$1,Raw!$B$1:$DG$1,0),0)</f>
        <v>0</v>
      </c>
    </row>
    <row r="236" spans="1:7" x14ac:dyDescent="0.3">
      <c r="A236" s="1" t="s">
        <v>4112</v>
      </c>
      <c r="B236" s="56" t="str">
        <f>VLOOKUP($A236,Raw!$B$2:$DG$512,MATCH('NDPMS - Inflow of AUM'!B$1,Raw!$B$1:$DG$1,0),0)</f>
        <v>0</v>
      </c>
      <c r="C236" s="56" t="str">
        <f>VLOOKUP($A236,Raw!$B$2:$DG$512,MATCH('NDPMS - Inflow of AUM'!C$1,Raw!$B$1:$DG$1,0),0)</f>
        <v>0</v>
      </c>
      <c r="D236" s="56" t="str">
        <f>VLOOKUP($A236,Raw!$B$2:$DG$512,MATCH('NDPMS - Inflow of AUM'!D$1,Raw!$B$1:$DG$1,0),0)</f>
        <v>0</v>
      </c>
      <c r="E236" s="56" t="str">
        <f>VLOOKUP($A236,Raw!$B$2:$DG$512,MATCH('NDPMS - Inflow of AUM'!E$1,Raw!$B$1:$DG$1,0),0)</f>
        <v>0</v>
      </c>
      <c r="F236" s="56" t="str">
        <f>VLOOKUP($A236,Raw!$B$2:$DG$512,MATCH('NDPMS - Inflow of AUM'!F$1,Raw!$B$1:$DG$1,0),0)</f>
        <v>0</v>
      </c>
      <c r="G236" s="56" t="str">
        <f>VLOOKUP($A236,Raw!$B$2:$DG$512,MATCH('NDPMS - Inflow of AUM'!G$1,Raw!$B$1:$DG$1,0),0)</f>
        <v>0</v>
      </c>
    </row>
    <row r="237" spans="1:7" x14ac:dyDescent="0.3">
      <c r="A237" s="1" t="s">
        <v>4126</v>
      </c>
      <c r="B237" s="56" t="str">
        <f>VLOOKUP($A237,Raw!$B$2:$DG$512,MATCH('NDPMS - Inflow of AUM'!B$1,Raw!$B$1:$DG$1,0),0)</f>
        <v>0</v>
      </c>
      <c r="C237" s="56" t="str">
        <f>VLOOKUP($A237,Raw!$B$2:$DG$512,MATCH('NDPMS - Inflow of AUM'!C$1,Raw!$B$1:$DG$1,0),0)</f>
        <v>0</v>
      </c>
      <c r="D237" s="56" t="str">
        <f>VLOOKUP($A237,Raw!$B$2:$DG$512,MATCH('NDPMS - Inflow of AUM'!D$1,Raw!$B$1:$DG$1,0),0)</f>
        <v>0</v>
      </c>
      <c r="E237" s="56" t="str">
        <f>VLOOKUP($A237,Raw!$B$2:$DG$512,MATCH('NDPMS - Inflow of AUM'!E$1,Raw!$B$1:$DG$1,0),0)</f>
        <v>0.04</v>
      </c>
      <c r="F237" s="56" t="str">
        <f>VLOOKUP($A237,Raw!$B$2:$DG$512,MATCH('NDPMS - Inflow of AUM'!F$1,Raw!$B$1:$DG$1,0),0)</f>
        <v>0.1</v>
      </c>
      <c r="G237" s="56" t="str">
        <f>VLOOKUP($A237,Raw!$B$2:$DG$512,MATCH('NDPMS - Inflow of AUM'!G$1,Raw!$B$1:$DG$1,0),0)</f>
        <v>-0.06</v>
      </c>
    </row>
    <row r="238" spans="1:7" x14ac:dyDescent="0.3">
      <c r="A238" s="1" t="s">
        <v>4145</v>
      </c>
      <c r="B238" s="56" t="str">
        <f>VLOOKUP($A238,Raw!$B$2:$DG$512,MATCH('NDPMS - Inflow of AUM'!B$1,Raw!$B$1:$DG$1,0),0)</f>
        <v>0</v>
      </c>
      <c r="C238" s="56" t="str">
        <f>VLOOKUP($A238,Raw!$B$2:$DG$512,MATCH('NDPMS - Inflow of AUM'!C$1,Raw!$B$1:$DG$1,0),0)</f>
        <v>0</v>
      </c>
      <c r="D238" s="56" t="str">
        <f>VLOOKUP($A238,Raw!$B$2:$DG$512,MATCH('NDPMS - Inflow of AUM'!D$1,Raw!$B$1:$DG$1,0),0)</f>
        <v>0</v>
      </c>
      <c r="E238" s="56" t="str">
        <f>VLOOKUP($A238,Raw!$B$2:$DG$512,MATCH('NDPMS - Inflow of AUM'!E$1,Raw!$B$1:$DG$1,0),0)</f>
        <v>0</v>
      </c>
      <c r="F238" s="56" t="str">
        <f>VLOOKUP($A238,Raw!$B$2:$DG$512,MATCH('NDPMS - Inflow of AUM'!F$1,Raw!$B$1:$DG$1,0),0)</f>
        <v>0</v>
      </c>
      <c r="G238" s="56" t="str">
        <f>VLOOKUP($A238,Raw!$B$2:$DG$512,MATCH('NDPMS - Inflow of AUM'!G$1,Raw!$B$1:$DG$1,0),0)</f>
        <v>0</v>
      </c>
    </row>
    <row r="239" spans="1:7" x14ac:dyDescent="0.3">
      <c r="A239" s="1" t="s">
        <v>4163</v>
      </c>
      <c r="B239" s="56" t="str">
        <f>VLOOKUP($A239,Raw!$B$2:$DG$512,MATCH('NDPMS - Inflow of AUM'!B$1,Raw!$B$1:$DG$1,0),0)</f>
        <v>0</v>
      </c>
      <c r="C239" s="56" t="str">
        <f>VLOOKUP($A239,Raw!$B$2:$DG$512,MATCH('NDPMS - Inflow of AUM'!C$1,Raw!$B$1:$DG$1,0),0)</f>
        <v>0</v>
      </c>
      <c r="D239" s="56" t="str">
        <f>VLOOKUP($A239,Raw!$B$2:$DG$512,MATCH('NDPMS - Inflow of AUM'!D$1,Raw!$B$1:$DG$1,0),0)</f>
        <v>0</v>
      </c>
      <c r="E239" s="56" t="str">
        <f>VLOOKUP($A239,Raw!$B$2:$DG$512,MATCH('NDPMS - Inflow of AUM'!E$1,Raw!$B$1:$DG$1,0),0)</f>
        <v>0</v>
      </c>
      <c r="F239" s="56" t="str">
        <f>VLOOKUP($A239,Raw!$B$2:$DG$512,MATCH('NDPMS - Inflow of AUM'!F$1,Raw!$B$1:$DG$1,0),0)</f>
        <v>0</v>
      </c>
      <c r="G239" s="56" t="str">
        <f>VLOOKUP($A239,Raw!$B$2:$DG$512,MATCH('NDPMS - Inflow of AUM'!G$1,Raw!$B$1:$DG$1,0),0)</f>
        <v>0</v>
      </c>
    </row>
    <row r="240" spans="1:7" x14ac:dyDescent="0.3">
      <c r="A240" s="1" t="s">
        <v>4172</v>
      </c>
      <c r="B240" s="56" t="str">
        <f>VLOOKUP($A240,Raw!$B$2:$DG$512,MATCH('NDPMS - Inflow of AUM'!B$1,Raw!$B$1:$DG$1,0),0)</f>
        <v>0</v>
      </c>
      <c r="C240" s="56" t="str">
        <f>VLOOKUP($A240,Raw!$B$2:$DG$512,MATCH('NDPMS - Inflow of AUM'!C$1,Raw!$B$1:$DG$1,0),0)</f>
        <v>0</v>
      </c>
      <c r="D240" s="56" t="str">
        <f>VLOOKUP($A240,Raw!$B$2:$DG$512,MATCH('NDPMS - Inflow of AUM'!D$1,Raw!$B$1:$DG$1,0),0)</f>
        <v>0</v>
      </c>
      <c r="E240" s="56" t="str">
        <f>VLOOKUP($A240,Raw!$B$2:$DG$512,MATCH('NDPMS - Inflow of AUM'!E$1,Raw!$B$1:$DG$1,0),0)</f>
        <v>0</v>
      </c>
      <c r="F240" s="56" t="str">
        <f>VLOOKUP($A240,Raw!$B$2:$DG$512,MATCH('NDPMS - Inflow of AUM'!F$1,Raw!$B$1:$DG$1,0),0)</f>
        <v>0</v>
      </c>
      <c r="G240" s="56" t="str">
        <f>VLOOKUP($A240,Raw!$B$2:$DG$512,MATCH('NDPMS - Inflow of AUM'!G$1,Raw!$B$1:$DG$1,0),0)</f>
        <v>0</v>
      </c>
    </row>
    <row r="241" spans="1:7" x14ac:dyDescent="0.3">
      <c r="A241" s="1" t="s">
        <v>4187</v>
      </c>
      <c r="B241" s="56" t="str">
        <f>VLOOKUP($A241,Raw!$B$2:$DG$512,MATCH('NDPMS - Inflow of AUM'!B$1,Raw!$B$1:$DG$1,0),0)</f>
        <v>0</v>
      </c>
      <c r="C241" s="56" t="str">
        <f>VLOOKUP($A241,Raw!$B$2:$DG$512,MATCH('NDPMS - Inflow of AUM'!C$1,Raw!$B$1:$DG$1,0),0)</f>
        <v>0</v>
      </c>
      <c r="D241" s="56" t="str">
        <f>VLOOKUP($A241,Raw!$B$2:$DG$512,MATCH('NDPMS - Inflow of AUM'!D$1,Raw!$B$1:$DG$1,0),0)</f>
        <v>0</v>
      </c>
      <c r="E241" s="56" t="str">
        <f>VLOOKUP($A241,Raw!$B$2:$DG$512,MATCH('NDPMS - Inflow of AUM'!E$1,Raw!$B$1:$DG$1,0),0)</f>
        <v>0</v>
      </c>
      <c r="F241" s="56" t="str">
        <f>VLOOKUP($A241,Raw!$B$2:$DG$512,MATCH('NDPMS - Inflow of AUM'!F$1,Raw!$B$1:$DG$1,0),0)</f>
        <v>0</v>
      </c>
      <c r="G241" s="56" t="str">
        <f>VLOOKUP($A241,Raw!$B$2:$DG$512,MATCH('NDPMS - Inflow of AUM'!G$1,Raw!$B$1:$DG$1,0),0)</f>
        <v>0</v>
      </c>
    </row>
    <row r="242" spans="1:7" x14ac:dyDescent="0.3">
      <c r="A242" s="1" t="s">
        <v>4198</v>
      </c>
      <c r="B242" s="56" t="str">
        <f>VLOOKUP($A242,Raw!$B$2:$DG$512,MATCH('NDPMS - Inflow of AUM'!B$1,Raw!$B$1:$DG$1,0),0)</f>
        <v>186.7</v>
      </c>
      <c r="C242" s="56" t="str">
        <f>VLOOKUP($A242,Raw!$B$2:$DG$512,MATCH('NDPMS - Inflow of AUM'!C$1,Raw!$B$1:$DG$1,0),0)</f>
        <v>47.68</v>
      </c>
      <c r="D242" s="56" t="str">
        <f>VLOOKUP($A242,Raw!$B$2:$DG$512,MATCH('NDPMS - Inflow of AUM'!D$1,Raw!$B$1:$DG$1,0),0)</f>
        <v>139.02</v>
      </c>
      <c r="E242" s="56" t="str">
        <f>VLOOKUP($A242,Raw!$B$2:$DG$512,MATCH('NDPMS - Inflow of AUM'!E$1,Raw!$B$1:$DG$1,0),0)</f>
        <v>439.07</v>
      </c>
      <c r="F242" s="56" t="str">
        <f>VLOOKUP($A242,Raw!$B$2:$DG$512,MATCH('NDPMS - Inflow of AUM'!F$1,Raw!$B$1:$DG$1,0),0)</f>
        <v>313</v>
      </c>
      <c r="G242" s="56" t="str">
        <f>VLOOKUP($A242,Raw!$B$2:$DG$512,MATCH('NDPMS - Inflow of AUM'!G$1,Raw!$B$1:$DG$1,0),0)</f>
        <v>126.07</v>
      </c>
    </row>
    <row r="243" spans="1:7" x14ac:dyDescent="0.3">
      <c r="A243" s="1" t="s">
        <v>4232</v>
      </c>
      <c r="B243" s="56" t="str">
        <f>VLOOKUP($A243,Raw!$B$2:$DG$512,MATCH('NDPMS - Inflow of AUM'!B$1,Raw!$B$1:$DG$1,0),0)</f>
        <v>0</v>
      </c>
      <c r="C243" s="56" t="str">
        <f>VLOOKUP($A243,Raw!$B$2:$DG$512,MATCH('NDPMS - Inflow of AUM'!C$1,Raw!$B$1:$DG$1,0),0)</f>
        <v>0</v>
      </c>
      <c r="D243" s="56" t="str">
        <f>VLOOKUP($A243,Raw!$B$2:$DG$512,MATCH('NDPMS - Inflow of AUM'!D$1,Raw!$B$1:$DG$1,0),0)</f>
        <v>0</v>
      </c>
      <c r="E243" s="56" t="str">
        <f>VLOOKUP($A243,Raw!$B$2:$DG$512,MATCH('NDPMS - Inflow of AUM'!E$1,Raw!$B$1:$DG$1,0),0)</f>
        <v>0</v>
      </c>
      <c r="F243" s="56" t="str">
        <f>VLOOKUP($A243,Raw!$B$2:$DG$512,MATCH('NDPMS - Inflow of AUM'!F$1,Raw!$B$1:$DG$1,0),0)</f>
        <v>0</v>
      </c>
      <c r="G243" s="56" t="str">
        <f>VLOOKUP($A243,Raw!$B$2:$DG$512,MATCH('NDPMS - Inflow of AUM'!G$1,Raw!$B$1:$DG$1,0),0)</f>
        <v>0</v>
      </c>
    </row>
    <row r="244" spans="1:7" x14ac:dyDescent="0.3">
      <c r="A244" s="1" t="s">
        <v>4252</v>
      </c>
      <c r="B244" s="56" t="str">
        <f>VLOOKUP($A244,Raw!$B$2:$DG$512,MATCH('NDPMS - Inflow of AUM'!B$1,Raw!$B$1:$DG$1,0),0)</f>
        <v>0</v>
      </c>
      <c r="C244" s="56" t="str">
        <f>VLOOKUP($A244,Raw!$B$2:$DG$512,MATCH('NDPMS - Inflow of AUM'!C$1,Raw!$B$1:$DG$1,0),0)</f>
        <v>0.02</v>
      </c>
      <c r="D244" s="56" t="str">
        <f>VLOOKUP($A244,Raw!$B$2:$DG$512,MATCH('NDPMS - Inflow of AUM'!D$1,Raw!$B$1:$DG$1,0),0)</f>
        <v>-0.02</v>
      </c>
      <c r="E244" s="56" t="str">
        <f>VLOOKUP($A244,Raw!$B$2:$DG$512,MATCH('NDPMS - Inflow of AUM'!E$1,Raw!$B$1:$DG$1,0),0)</f>
        <v>8.5</v>
      </c>
      <c r="F244" s="56" t="str">
        <f>VLOOKUP($A244,Raw!$B$2:$DG$512,MATCH('NDPMS - Inflow of AUM'!F$1,Raw!$B$1:$DG$1,0),0)</f>
        <v>0.02</v>
      </c>
      <c r="G244" s="56" t="str">
        <f>VLOOKUP($A244,Raw!$B$2:$DG$512,MATCH('NDPMS - Inflow of AUM'!G$1,Raw!$B$1:$DG$1,0),0)</f>
        <v>8.48</v>
      </c>
    </row>
    <row r="245" spans="1:7" x14ac:dyDescent="0.3">
      <c r="A245" s="1" t="s">
        <v>4280</v>
      </c>
      <c r="B245" s="56" t="str">
        <f>VLOOKUP($A245,Raw!$B$2:$DG$512,MATCH('NDPMS - Inflow of AUM'!B$1,Raw!$B$1:$DG$1,0),0)</f>
        <v>0</v>
      </c>
      <c r="C245" s="56" t="str">
        <f>VLOOKUP($A245,Raw!$B$2:$DG$512,MATCH('NDPMS - Inflow of AUM'!C$1,Raw!$B$1:$DG$1,0),0)</f>
        <v>0</v>
      </c>
      <c r="D245" s="56" t="str">
        <f>VLOOKUP($A245,Raw!$B$2:$DG$512,MATCH('NDPMS - Inflow of AUM'!D$1,Raw!$B$1:$DG$1,0),0)</f>
        <v>0</v>
      </c>
      <c r="E245" s="56" t="str">
        <f>VLOOKUP($A245,Raw!$B$2:$DG$512,MATCH('NDPMS - Inflow of AUM'!E$1,Raw!$B$1:$DG$1,0),0)</f>
        <v>0</v>
      </c>
      <c r="F245" s="56" t="str">
        <f>VLOOKUP($A245,Raw!$B$2:$DG$512,MATCH('NDPMS - Inflow of AUM'!F$1,Raw!$B$1:$DG$1,0),0)</f>
        <v>0</v>
      </c>
      <c r="G245" s="56" t="str">
        <f>VLOOKUP($A245,Raw!$B$2:$DG$512,MATCH('NDPMS - Inflow of AUM'!G$1,Raw!$B$1:$DG$1,0),0)</f>
        <v>0</v>
      </c>
    </row>
    <row r="246" spans="1:7" x14ac:dyDescent="0.3">
      <c r="A246" s="1" t="s">
        <v>4291</v>
      </c>
      <c r="B246" s="56" t="str">
        <f>VLOOKUP($A246,Raw!$B$2:$DG$512,MATCH('NDPMS - Inflow of AUM'!B$1,Raw!$B$1:$DG$1,0),0)</f>
        <v>0</v>
      </c>
      <c r="C246" s="56" t="str">
        <f>VLOOKUP($A246,Raw!$B$2:$DG$512,MATCH('NDPMS - Inflow of AUM'!C$1,Raw!$B$1:$DG$1,0),0)</f>
        <v>0</v>
      </c>
      <c r="D246" s="56" t="str">
        <f>VLOOKUP($A246,Raw!$B$2:$DG$512,MATCH('NDPMS - Inflow of AUM'!D$1,Raw!$B$1:$DG$1,0),0)</f>
        <v>0</v>
      </c>
      <c r="E246" s="56" t="str">
        <f>VLOOKUP($A246,Raw!$B$2:$DG$512,MATCH('NDPMS - Inflow of AUM'!E$1,Raw!$B$1:$DG$1,0),0)</f>
        <v>0</v>
      </c>
      <c r="F246" s="56" t="str">
        <f>VLOOKUP($A246,Raw!$B$2:$DG$512,MATCH('NDPMS - Inflow of AUM'!F$1,Raw!$B$1:$DG$1,0),0)</f>
        <v>0</v>
      </c>
      <c r="G246" s="56" t="str">
        <f>VLOOKUP($A246,Raw!$B$2:$DG$512,MATCH('NDPMS - Inflow of AUM'!G$1,Raw!$B$1:$DG$1,0),0)</f>
        <v>0</v>
      </c>
    </row>
    <row r="247" spans="1:7" x14ac:dyDescent="0.3">
      <c r="A247" s="1" t="s">
        <v>4296</v>
      </c>
      <c r="B247" s="56" t="str">
        <f>VLOOKUP($A247,Raw!$B$2:$DG$512,MATCH('NDPMS - Inflow of AUM'!B$1,Raw!$B$1:$DG$1,0),0)</f>
        <v>0</v>
      </c>
      <c r="C247" s="56" t="str">
        <f>VLOOKUP($A247,Raw!$B$2:$DG$512,MATCH('NDPMS - Inflow of AUM'!C$1,Raw!$B$1:$DG$1,0),0)</f>
        <v>0</v>
      </c>
      <c r="D247" s="56" t="str">
        <f>VLOOKUP($A247,Raw!$B$2:$DG$512,MATCH('NDPMS - Inflow of AUM'!D$1,Raw!$B$1:$DG$1,0),0)</f>
        <v>0</v>
      </c>
      <c r="E247" s="56" t="str">
        <f>VLOOKUP($A247,Raw!$B$2:$DG$512,MATCH('NDPMS - Inflow of AUM'!E$1,Raw!$B$1:$DG$1,0),0)</f>
        <v>0</v>
      </c>
      <c r="F247" s="56" t="str">
        <f>VLOOKUP($A247,Raw!$B$2:$DG$512,MATCH('NDPMS - Inflow of AUM'!F$1,Raw!$B$1:$DG$1,0),0)</f>
        <v>0</v>
      </c>
      <c r="G247" s="56" t="str">
        <f>VLOOKUP($A247,Raw!$B$2:$DG$512,MATCH('NDPMS - Inflow of AUM'!G$1,Raw!$B$1:$DG$1,0),0)</f>
        <v>0</v>
      </c>
    </row>
    <row r="248" spans="1:7" x14ac:dyDescent="0.3">
      <c r="A248" s="1" t="s">
        <v>4319</v>
      </c>
      <c r="B248" s="56" t="str">
        <f>VLOOKUP($A248,Raw!$B$2:$DG$512,MATCH('NDPMS - Inflow of AUM'!B$1,Raw!$B$1:$DG$1,0),0)</f>
        <v>0</v>
      </c>
      <c r="C248" s="56" t="str">
        <f>VLOOKUP($A248,Raw!$B$2:$DG$512,MATCH('NDPMS - Inflow of AUM'!C$1,Raw!$B$1:$DG$1,0),0)</f>
        <v>0</v>
      </c>
      <c r="D248" s="56" t="str">
        <f>VLOOKUP($A248,Raw!$B$2:$DG$512,MATCH('NDPMS - Inflow of AUM'!D$1,Raw!$B$1:$DG$1,0),0)</f>
        <v>0</v>
      </c>
      <c r="E248" s="56" t="str">
        <f>VLOOKUP($A248,Raw!$B$2:$DG$512,MATCH('NDPMS - Inflow of AUM'!E$1,Raw!$B$1:$DG$1,0),0)</f>
        <v>0</v>
      </c>
      <c r="F248" s="56" t="str">
        <f>VLOOKUP($A248,Raw!$B$2:$DG$512,MATCH('NDPMS - Inflow of AUM'!F$1,Raw!$B$1:$DG$1,0),0)</f>
        <v>0</v>
      </c>
      <c r="G248" s="56" t="str">
        <f>VLOOKUP($A248,Raw!$B$2:$DG$512,MATCH('NDPMS - Inflow of AUM'!G$1,Raw!$B$1:$DG$1,0),0)</f>
        <v>0</v>
      </c>
    </row>
    <row r="249" spans="1:7" x14ac:dyDescent="0.3">
      <c r="A249" s="1" t="s">
        <v>4345</v>
      </c>
      <c r="B249" s="56" t="str">
        <f>VLOOKUP($A249,Raw!$B$2:$DG$512,MATCH('NDPMS - Inflow of AUM'!B$1,Raw!$B$1:$DG$1,0),0)</f>
        <v>0</v>
      </c>
      <c r="C249" s="56" t="str">
        <f>VLOOKUP($A249,Raw!$B$2:$DG$512,MATCH('NDPMS - Inflow of AUM'!C$1,Raw!$B$1:$DG$1,0),0)</f>
        <v>0</v>
      </c>
      <c r="D249" s="56" t="str">
        <f>VLOOKUP($A249,Raw!$B$2:$DG$512,MATCH('NDPMS - Inflow of AUM'!D$1,Raw!$B$1:$DG$1,0),0)</f>
        <v>0</v>
      </c>
      <c r="E249" s="56" t="str">
        <f>VLOOKUP($A249,Raw!$B$2:$DG$512,MATCH('NDPMS - Inflow of AUM'!E$1,Raw!$B$1:$DG$1,0),0)</f>
        <v>0</v>
      </c>
      <c r="F249" s="56" t="str">
        <f>VLOOKUP($A249,Raw!$B$2:$DG$512,MATCH('NDPMS - Inflow of AUM'!F$1,Raw!$B$1:$DG$1,0),0)</f>
        <v>0</v>
      </c>
      <c r="G249" s="56" t="str">
        <f>VLOOKUP($A249,Raw!$B$2:$DG$512,MATCH('NDPMS - Inflow of AUM'!G$1,Raw!$B$1:$DG$1,0),0)</f>
        <v>0</v>
      </c>
    </row>
    <row r="250" spans="1:7" x14ac:dyDescent="0.3">
      <c r="A250" s="1" t="s">
        <v>4359</v>
      </c>
      <c r="B250" s="56" t="str">
        <f>VLOOKUP($A250,Raw!$B$2:$DG$512,MATCH('NDPMS - Inflow of AUM'!B$1,Raw!$B$1:$DG$1,0),0)</f>
        <v>10.31</v>
      </c>
      <c r="C250" s="56" t="str">
        <f>VLOOKUP($A250,Raw!$B$2:$DG$512,MATCH('NDPMS - Inflow of AUM'!C$1,Raw!$B$1:$DG$1,0),0)</f>
        <v>2.67</v>
      </c>
      <c r="D250" s="56" t="str">
        <f>VLOOKUP($A250,Raw!$B$2:$DG$512,MATCH('NDPMS - Inflow of AUM'!D$1,Raw!$B$1:$DG$1,0),0)</f>
        <v>7.64</v>
      </c>
      <c r="E250" s="56" t="str">
        <f>VLOOKUP($A250,Raw!$B$2:$DG$512,MATCH('NDPMS - Inflow of AUM'!E$1,Raw!$B$1:$DG$1,0),0)</f>
        <v>51.19</v>
      </c>
      <c r="F250" s="56" t="str">
        <f>VLOOKUP($A250,Raw!$B$2:$DG$512,MATCH('NDPMS - Inflow of AUM'!F$1,Raw!$B$1:$DG$1,0),0)</f>
        <v>13.67</v>
      </c>
      <c r="G250" s="56" t="str">
        <f>VLOOKUP($A250,Raw!$B$2:$DG$512,MATCH('NDPMS - Inflow of AUM'!G$1,Raw!$B$1:$DG$1,0),0)</f>
        <v>37.52</v>
      </c>
    </row>
    <row r="251" spans="1:7" x14ac:dyDescent="0.3">
      <c r="A251" s="1" t="s">
        <v>4395</v>
      </c>
      <c r="B251" s="56" t="str">
        <f>VLOOKUP($A251,Raw!$B$2:$DG$512,MATCH('NDPMS - Inflow of AUM'!B$1,Raw!$B$1:$DG$1,0),0)</f>
        <v>0</v>
      </c>
      <c r="C251" s="56" t="str">
        <f>VLOOKUP($A251,Raw!$B$2:$DG$512,MATCH('NDPMS - Inflow of AUM'!C$1,Raw!$B$1:$DG$1,0),0)</f>
        <v>0</v>
      </c>
      <c r="D251" s="56" t="str">
        <f>VLOOKUP($A251,Raw!$B$2:$DG$512,MATCH('NDPMS - Inflow of AUM'!D$1,Raw!$B$1:$DG$1,0),0)</f>
        <v>0</v>
      </c>
      <c r="E251" s="56" t="str">
        <f>VLOOKUP($A251,Raw!$B$2:$DG$512,MATCH('NDPMS - Inflow of AUM'!E$1,Raw!$B$1:$DG$1,0),0)</f>
        <v>0</v>
      </c>
      <c r="F251" s="56" t="str">
        <f>VLOOKUP($A251,Raw!$B$2:$DG$512,MATCH('NDPMS - Inflow of AUM'!F$1,Raw!$B$1:$DG$1,0),0)</f>
        <v>0</v>
      </c>
      <c r="G251" s="56" t="str">
        <f>VLOOKUP($A251,Raw!$B$2:$DG$512,MATCH('NDPMS - Inflow of AUM'!G$1,Raw!$B$1:$DG$1,0),0)</f>
        <v>0</v>
      </c>
    </row>
    <row r="252" spans="1:7" x14ac:dyDescent="0.3">
      <c r="A252" s="1" t="s">
        <v>4404</v>
      </c>
      <c r="B252" s="56" t="str">
        <f>VLOOKUP($A252,Raw!$B$2:$DG$512,MATCH('NDPMS - Inflow of AUM'!B$1,Raw!$B$1:$DG$1,0),0)</f>
        <v>0</v>
      </c>
      <c r="C252" s="56" t="str">
        <f>VLOOKUP($A252,Raw!$B$2:$DG$512,MATCH('NDPMS - Inflow of AUM'!C$1,Raw!$B$1:$DG$1,0),0)</f>
        <v>0</v>
      </c>
      <c r="D252" s="56" t="str">
        <f>VLOOKUP($A252,Raw!$B$2:$DG$512,MATCH('NDPMS - Inflow of AUM'!D$1,Raw!$B$1:$DG$1,0),0)</f>
        <v>0</v>
      </c>
      <c r="E252" s="56" t="str">
        <f>VLOOKUP($A252,Raw!$B$2:$DG$512,MATCH('NDPMS - Inflow of AUM'!E$1,Raw!$B$1:$DG$1,0),0)</f>
        <v>0</v>
      </c>
      <c r="F252" s="56" t="str">
        <f>VLOOKUP($A252,Raw!$B$2:$DG$512,MATCH('NDPMS - Inflow of AUM'!F$1,Raw!$B$1:$DG$1,0),0)</f>
        <v>0</v>
      </c>
      <c r="G252" s="56" t="str">
        <f>VLOOKUP($A252,Raw!$B$2:$DG$512,MATCH('NDPMS - Inflow of AUM'!G$1,Raw!$B$1:$DG$1,0),0)</f>
        <v>0</v>
      </c>
    </row>
    <row r="253" spans="1:7" x14ac:dyDescent="0.3">
      <c r="A253" s="1" t="s">
        <v>4411</v>
      </c>
      <c r="B253" s="56" t="str">
        <f>VLOOKUP($A253,Raw!$B$2:$DG$512,MATCH('NDPMS - Inflow of AUM'!B$1,Raw!$B$1:$DG$1,0),0)</f>
        <v>0</v>
      </c>
      <c r="C253" s="56" t="str">
        <f>VLOOKUP($A253,Raw!$B$2:$DG$512,MATCH('NDPMS - Inflow of AUM'!C$1,Raw!$B$1:$DG$1,0),0)</f>
        <v>0</v>
      </c>
      <c r="D253" s="56" t="str">
        <f>VLOOKUP($A253,Raw!$B$2:$DG$512,MATCH('NDPMS - Inflow of AUM'!D$1,Raw!$B$1:$DG$1,0),0)</f>
        <v>0</v>
      </c>
      <c r="E253" s="56" t="str">
        <f>VLOOKUP($A253,Raw!$B$2:$DG$512,MATCH('NDPMS - Inflow of AUM'!E$1,Raw!$B$1:$DG$1,0),0)</f>
        <v>0</v>
      </c>
      <c r="F253" s="56" t="str">
        <f>VLOOKUP($A253,Raw!$B$2:$DG$512,MATCH('NDPMS - Inflow of AUM'!F$1,Raw!$B$1:$DG$1,0),0)</f>
        <v>0</v>
      </c>
      <c r="G253" s="56" t="str">
        <f>VLOOKUP($A253,Raw!$B$2:$DG$512,MATCH('NDPMS - Inflow of AUM'!G$1,Raw!$B$1:$DG$1,0),0)</f>
        <v>0</v>
      </c>
    </row>
    <row r="254" spans="1:7" x14ac:dyDescent="0.3">
      <c r="A254" s="1" t="s">
        <v>4420</v>
      </c>
      <c r="B254" s="56" t="str">
        <f>VLOOKUP($A254,Raw!$B$2:$DG$512,MATCH('NDPMS - Inflow of AUM'!B$1,Raw!$B$1:$DG$1,0),0)</f>
        <v>0</v>
      </c>
      <c r="C254" s="56" t="str">
        <f>VLOOKUP($A254,Raw!$B$2:$DG$512,MATCH('NDPMS - Inflow of AUM'!C$1,Raw!$B$1:$DG$1,0),0)</f>
        <v>0</v>
      </c>
      <c r="D254" s="56" t="str">
        <f>VLOOKUP($A254,Raw!$B$2:$DG$512,MATCH('NDPMS - Inflow of AUM'!D$1,Raw!$B$1:$DG$1,0),0)</f>
        <v>0</v>
      </c>
      <c r="E254" s="56" t="str">
        <f>VLOOKUP($A254,Raw!$B$2:$DG$512,MATCH('NDPMS - Inflow of AUM'!E$1,Raw!$B$1:$DG$1,0),0)</f>
        <v>0</v>
      </c>
      <c r="F254" s="56" t="str">
        <f>VLOOKUP($A254,Raw!$B$2:$DG$512,MATCH('NDPMS - Inflow of AUM'!F$1,Raw!$B$1:$DG$1,0),0)</f>
        <v>0</v>
      </c>
      <c r="G254" s="56" t="str">
        <f>VLOOKUP($A254,Raw!$B$2:$DG$512,MATCH('NDPMS - Inflow of AUM'!G$1,Raw!$B$1:$DG$1,0),0)</f>
        <v>0</v>
      </c>
    </row>
    <row r="255" spans="1:7" x14ac:dyDescent="0.3">
      <c r="A255" s="1" t="s">
        <v>4428</v>
      </c>
      <c r="B255" s="56" t="str">
        <f>VLOOKUP($A255,Raw!$B$2:$DG$512,MATCH('NDPMS - Inflow of AUM'!B$1,Raw!$B$1:$DG$1,0),0)</f>
        <v>0</v>
      </c>
      <c r="C255" s="56" t="str">
        <f>VLOOKUP($A255,Raw!$B$2:$DG$512,MATCH('NDPMS - Inflow of AUM'!C$1,Raw!$B$1:$DG$1,0),0)</f>
        <v>0</v>
      </c>
      <c r="D255" s="56" t="str">
        <f>VLOOKUP($A255,Raw!$B$2:$DG$512,MATCH('NDPMS - Inflow of AUM'!D$1,Raw!$B$1:$DG$1,0),0)</f>
        <v>0</v>
      </c>
      <c r="E255" s="56" t="str">
        <f>VLOOKUP($A255,Raw!$B$2:$DG$512,MATCH('NDPMS - Inflow of AUM'!E$1,Raw!$B$1:$DG$1,0),0)</f>
        <v>0</v>
      </c>
      <c r="F255" s="56" t="str">
        <f>VLOOKUP($A255,Raw!$B$2:$DG$512,MATCH('NDPMS - Inflow of AUM'!F$1,Raw!$B$1:$DG$1,0),0)</f>
        <v>0</v>
      </c>
      <c r="G255" s="56" t="str">
        <f>VLOOKUP($A255,Raw!$B$2:$DG$512,MATCH('NDPMS - Inflow of AUM'!G$1,Raw!$B$1:$DG$1,0),0)</f>
        <v>0</v>
      </c>
    </row>
    <row r="256" spans="1:7" x14ac:dyDescent="0.3">
      <c r="A256" s="1" t="s">
        <v>4444</v>
      </c>
      <c r="B256" s="56" t="str">
        <f>VLOOKUP($A256,Raw!$B$2:$DG$512,MATCH('NDPMS - Inflow of AUM'!B$1,Raw!$B$1:$DG$1,0),0)</f>
        <v>0</v>
      </c>
      <c r="C256" s="56" t="str">
        <f>VLOOKUP($A256,Raw!$B$2:$DG$512,MATCH('NDPMS - Inflow of AUM'!C$1,Raw!$B$1:$DG$1,0),0)</f>
        <v>0</v>
      </c>
      <c r="D256" s="56" t="str">
        <f>VLOOKUP($A256,Raw!$B$2:$DG$512,MATCH('NDPMS - Inflow of AUM'!D$1,Raw!$B$1:$DG$1,0),0)</f>
        <v>0</v>
      </c>
      <c r="E256" s="56" t="str">
        <f>VLOOKUP($A256,Raw!$B$2:$DG$512,MATCH('NDPMS - Inflow of AUM'!E$1,Raw!$B$1:$DG$1,0),0)</f>
        <v>0</v>
      </c>
      <c r="F256" s="56" t="str">
        <f>VLOOKUP($A256,Raw!$B$2:$DG$512,MATCH('NDPMS - Inflow of AUM'!F$1,Raw!$B$1:$DG$1,0),0)</f>
        <v>0</v>
      </c>
      <c r="G256" s="56" t="str">
        <f>VLOOKUP($A256,Raw!$B$2:$DG$512,MATCH('NDPMS - Inflow of AUM'!G$1,Raw!$B$1:$DG$1,0),0)</f>
        <v>0</v>
      </c>
    </row>
    <row r="257" spans="1:7" x14ac:dyDescent="0.3">
      <c r="A257" s="1" t="s">
        <v>4453</v>
      </c>
      <c r="B257" s="56" t="str">
        <f>VLOOKUP($A257,Raw!$B$2:$DG$512,MATCH('NDPMS - Inflow of AUM'!B$1,Raw!$B$1:$DG$1,0),0)</f>
        <v>13.14</v>
      </c>
      <c r="C257" s="56" t="str">
        <f>VLOOKUP($A257,Raw!$B$2:$DG$512,MATCH('NDPMS - Inflow of AUM'!C$1,Raw!$B$1:$DG$1,0),0)</f>
        <v>0</v>
      </c>
      <c r="D257" s="56" t="str">
        <f>VLOOKUP($A257,Raw!$B$2:$DG$512,MATCH('NDPMS - Inflow of AUM'!D$1,Raw!$B$1:$DG$1,0),0)</f>
        <v>13.14</v>
      </c>
      <c r="E257" s="56" t="str">
        <f>VLOOKUP($A257,Raw!$B$2:$DG$512,MATCH('NDPMS - Inflow of AUM'!E$1,Raw!$B$1:$DG$1,0),0)</f>
        <v>198.88</v>
      </c>
      <c r="F257" s="56" t="str">
        <f>VLOOKUP($A257,Raw!$B$2:$DG$512,MATCH('NDPMS - Inflow of AUM'!F$1,Raw!$B$1:$DG$1,0),0)</f>
        <v>0</v>
      </c>
      <c r="G257" s="56" t="str">
        <f>VLOOKUP($A257,Raw!$B$2:$DG$512,MATCH('NDPMS - Inflow of AUM'!G$1,Raw!$B$1:$DG$1,0),0)</f>
        <v>198.88</v>
      </c>
    </row>
    <row r="258" spans="1:7" x14ac:dyDescent="0.3">
      <c r="A258" s="1" t="s">
        <v>4480</v>
      </c>
      <c r="B258" s="56" t="str">
        <f>VLOOKUP($A258,Raw!$B$2:$DG$512,MATCH('NDPMS - Inflow of AUM'!B$1,Raw!$B$1:$DG$1,0),0)</f>
        <v>0</v>
      </c>
      <c r="C258" s="56" t="str">
        <f>VLOOKUP($A258,Raw!$B$2:$DG$512,MATCH('NDPMS - Inflow of AUM'!C$1,Raw!$B$1:$DG$1,0),0)</f>
        <v>0</v>
      </c>
      <c r="D258" s="56" t="str">
        <f>VLOOKUP($A258,Raw!$B$2:$DG$512,MATCH('NDPMS - Inflow of AUM'!D$1,Raw!$B$1:$DG$1,0),0)</f>
        <v>0</v>
      </c>
      <c r="E258" s="56" t="str">
        <f>VLOOKUP($A258,Raw!$B$2:$DG$512,MATCH('NDPMS - Inflow of AUM'!E$1,Raw!$B$1:$DG$1,0),0)</f>
        <v>0</v>
      </c>
      <c r="F258" s="56" t="str">
        <f>VLOOKUP($A258,Raw!$B$2:$DG$512,MATCH('NDPMS - Inflow of AUM'!F$1,Raw!$B$1:$DG$1,0),0)</f>
        <v>0</v>
      </c>
      <c r="G258" s="56" t="str">
        <f>VLOOKUP($A258,Raw!$B$2:$DG$512,MATCH('NDPMS - Inflow of AUM'!G$1,Raw!$B$1:$DG$1,0),0)</f>
        <v>0</v>
      </c>
    </row>
    <row r="259" spans="1:7" x14ac:dyDescent="0.3">
      <c r="A259" s="1" t="s">
        <v>4493</v>
      </c>
      <c r="B259" s="56" t="str">
        <f>VLOOKUP($A259,Raw!$B$2:$DG$512,MATCH('NDPMS - Inflow of AUM'!B$1,Raw!$B$1:$DG$1,0),0)</f>
        <v>0.006</v>
      </c>
      <c r="C259" s="56" t="str">
        <f>VLOOKUP($A259,Raw!$B$2:$DG$512,MATCH('NDPMS - Inflow of AUM'!C$1,Raw!$B$1:$DG$1,0),0)</f>
        <v>0</v>
      </c>
      <c r="D259" s="56" t="str">
        <f>VLOOKUP($A259,Raw!$B$2:$DG$512,MATCH('NDPMS - Inflow of AUM'!D$1,Raw!$B$1:$DG$1,0),0)</f>
        <v>0.006</v>
      </c>
      <c r="E259" s="56" t="str">
        <f>VLOOKUP($A259,Raw!$B$2:$DG$512,MATCH('NDPMS - Inflow of AUM'!E$1,Raw!$B$1:$DG$1,0),0)</f>
        <v>4.973</v>
      </c>
      <c r="F259" s="56" t="str">
        <f>VLOOKUP($A259,Raw!$B$2:$DG$512,MATCH('NDPMS - Inflow of AUM'!F$1,Raw!$B$1:$DG$1,0),0)</f>
        <v>0</v>
      </c>
      <c r="G259" s="56" t="str">
        <f>VLOOKUP($A259,Raw!$B$2:$DG$512,MATCH('NDPMS - Inflow of AUM'!G$1,Raw!$B$1:$DG$1,0),0)</f>
        <v>4.973</v>
      </c>
    </row>
    <row r="260" spans="1:7" x14ac:dyDescent="0.3">
      <c r="A260" s="1" t="s">
        <v>4518</v>
      </c>
      <c r="B260" s="56" t="str">
        <f>VLOOKUP($A260,Raw!$B$2:$DG$512,MATCH('NDPMS - Inflow of AUM'!B$1,Raw!$B$1:$DG$1,0),0)</f>
        <v>0</v>
      </c>
      <c r="C260" s="56" t="str">
        <f>VLOOKUP($A260,Raw!$B$2:$DG$512,MATCH('NDPMS - Inflow of AUM'!C$1,Raw!$B$1:$DG$1,0),0)</f>
        <v>0</v>
      </c>
      <c r="D260" s="56" t="str">
        <f>VLOOKUP($A260,Raw!$B$2:$DG$512,MATCH('NDPMS - Inflow of AUM'!D$1,Raw!$B$1:$DG$1,0),0)</f>
        <v>0</v>
      </c>
      <c r="E260" s="56" t="str">
        <f>VLOOKUP($A260,Raw!$B$2:$DG$512,MATCH('NDPMS - Inflow of AUM'!E$1,Raw!$B$1:$DG$1,0),0)</f>
        <v>0</v>
      </c>
      <c r="F260" s="56" t="str">
        <f>VLOOKUP($A260,Raw!$B$2:$DG$512,MATCH('NDPMS - Inflow of AUM'!F$1,Raw!$B$1:$DG$1,0),0)</f>
        <v>0</v>
      </c>
      <c r="G260" s="56" t="str">
        <f>VLOOKUP($A260,Raw!$B$2:$DG$512,MATCH('NDPMS - Inflow of AUM'!G$1,Raw!$B$1:$DG$1,0),0)</f>
        <v>0</v>
      </c>
    </row>
    <row r="261" spans="1:7" x14ac:dyDescent="0.3">
      <c r="A261" s="1" t="s">
        <v>4529</v>
      </c>
      <c r="B261" s="56" t="str">
        <f>VLOOKUP($A261,Raw!$B$2:$DG$512,MATCH('NDPMS - Inflow of AUM'!B$1,Raw!$B$1:$DG$1,0),0)</f>
        <v>0</v>
      </c>
      <c r="C261" s="56" t="str">
        <f>VLOOKUP($A261,Raw!$B$2:$DG$512,MATCH('NDPMS - Inflow of AUM'!C$1,Raw!$B$1:$DG$1,0),0)</f>
        <v>0.46481</v>
      </c>
      <c r="D261" s="56" t="str">
        <f>VLOOKUP($A261,Raw!$B$2:$DG$512,MATCH('NDPMS - Inflow of AUM'!D$1,Raw!$B$1:$DG$1,0),0)</f>
        <v>-0.46481</v>
      </c>
      <c r="E261" s="56" t="str">
        <f>VLOOKUP($A261,Raw!$B$2:$DG$512,MATCH('NDPMS - Inflow of AUM'!E$1,Raw!$B$1:$DG$1,0),0)</f>
        <v>3.71556</v>
      </c>
      <c r="F261" s="56" t="str">
        <f>VLOOKUP($A261,Raw!$B$2:$DG$512,MATCH('NDPMS - Inflow of AUM'!F$1,Raw!$B$1:$DG$1,0),0)</f>
        <v>16.90198</v>
      </c>
      <c r="G261" s="56" t="str">
        <f>VLOOKUP($A261,Raw!$B$2:$DG$512,MATCH('NDPMS - Inflow of AUM'!G$1,Raw!$B$1:$DG$1,0),0)</f>
        <v>-13.18642</v>
      </c>
    </row>
    <row r="262" spans="1:7" x14ac:dyDescent="0.3">
      <c r="A262" s="1" t="s">
        <v>4555</v>
      </c>
      <c r="B262" s="56" t="str">
        <f>VLOOKUP($A262,Raw!$B$2:$DG$512,MATCH('NDPMS - Inflow of AUM'!B$1,Raw!$B$1:$DG$1,0),0)</f>
        <v>60.79</v>
      </c>
      <c r="C262" s="56" t="str">
        <f>VLOOKUP($A262,Raw!$B$2:$DG$512,MATCH('NDPMS - Inflow of AUM'!C$1,Raw!$B$1:$DG$1,0),0)</f>
        <v>93.15</v>
      </c>
      <c r="D262" s="56" t="str">
        <f>VLOOKUP($A262,Raw!$B$2:$DG$512,MATCH('NDPMS - Inflow of AUM'!D$1,Raw!$B$1:$DG$1,0),0)</f>
        <v>-32.35</v>
      </c>
      <c r="E262" s="56" t="str">
        <f>VLOOKUP($A262,Raw!$B$2:$DG$512,MATCH('NDPMS - Inflow of AUM'!E$1,Raw!$B$1:$DG$1,0),0)</f>
        <v>2196.32</v>
      </c>
      <c r="F262" s="56" t="str">
        <f>VLOOKUP($A262,Raw!$B$2:$DG$512,MATCH('NDPMS - Inflow of AUM'!F$1,Raw!$B$1:$DG$1,0),0)</f>
        <v>215.71</v>
      </c>
      <c r="G262" s="56" t="str">
        <f>VLOOKUP($A262,Raw!$B$2:$DG$512,MATCH('NDPMS - Inflow of AUM'!G$1,Raw!$B$1:$DG$1,0),0)</f>
        <v>1980.61</v>
      </c>
    </row>
    <row r="263" spans="1:7" x14ac:dyDescent="0.3">
      <c r="A263" s="1" t="s">
        <v>4596</v>
      </c>
      <c r="B263" s="56" t="str">
        <f>VLOOKUP($A263,Raw!$B$2:$DG$512,MATCH('NDPMS - Inflow of AUM'!B$1,Raw!$B$1:$DG$1,0),0)</f>
        <v>0</v>
      </c>
      <c r="C263" s="56" t="str">
        <f>VLOOKUP($A263,Raw!$B$2:$DG$512,MATCH('NDPMS - Inflow of AUM'!C$1,Raw!$B$1:$DG$1,0),0)</f>
        <v>0</v>
      </c>
      <c r="D263" s="56" t="str">
        <f>VLOOKUP($A263,Raw!$B$2:$DG$512,MATCH('NDPMS - Inflow of AUM'!D$1,Raw!$B$1:$DG$1,0),0)</f>
        <v>0</v>
      </c>
      <c r="E263" s="56" t="str">
        <f>VLOOKUP($A263,Raw!$B$2:$DG$512,MATCH('NDPMS - Inflow of AUM'!E$1,Raw!$B$1:$DG$1,0),0)</f>
        <v>0</v>
      </c>
      <c r="F263" s="56" t="str">
        <f>VLOOKUP($A263,Raw!$B$2:$DG$512,MATCH('NDPMS - Inflow of AUM'!F$1,Raw!$B$1:$DG$1,0),0)</f>
        <v>0</v>
      </c>
      <c r="G263" s="56" t="str">
        <f>VLOOKUP($A263,Raw!$B$2:$DG$512,MATCH('NDPMS - Inflow of AUM'!G$1,Raw!$B$1:$DG$1,0),0)</f>
        <v>0</v>
      </c>
    </row>
    <row r="264" spans="1:7" x14ac:dyDescent="0.3">
      <c r="A264" s="1" t="s">
        <v>4603</v>
      </c>
      <c r="B264" s="56" t="str">
        <f>VLOOKUP($A264,Raw!$B$2:$DG$512,MATCH('NDPMS - Inflow of AUM'!B$1,Raw!$B$1:$DG$1,0),0)</f>
        <v>4.43</v>
      </c>
      <c r="C264" s="56" t="str">
        <f>VLOOKUP($A264,Raw!$B$2:$DG$512,MATCH('NDPMS - Inflow of AUM'!C$1,Raw!$B$1:$DG$1,0),0)</f>
        <v>8.1</v>
      </c>
      <c r="D264" s="56" t="str">
        <f>VLOOKUP($A264,Raw!$B$2:$DG$512,MATCH('NDPMS - Inflow of AUM'!D$1,Raw!$B$1:$DG$1,0),0)</f>
        <v>-3.67</v>
      </c>
      <c r="E264" s="56" t="str">
        <f>VLOOKUP($A264,Raw!$B$2:$DG$512,MATCH('NDPMS - Inflow of AUM'!E$1,Raw!$B$1:$DG$1,0),0)</f>
        <v>43.55</v>
      </c>
      <c r="F264" s="56" t="str">
        <f>VLOOKUP($A264,Raw!$B$2:$DG$512,MATCH('NDPMS - Inflow of AUM'!F$1,Raw!$B$1:$DG$1,0),0)</f>
        <v>18.96</v>
      </c>
      <c r="G264" s="56" t="str">
        <f>VLOOKUP($A264,Raw!$B$2:$DG$512,MATCH('NDPMS - Inflow of AUM'!G$1,Raw!$B$1:$DG$1,0),0)</f>
        <v>24.59</v>
      </c>
    </row>
    <row r="265" spans="1:7" x14ac:dyDescent="0.3">
      <c r="A265" s="1" t="s">
        <v>4638</v>
      </c>
      <c r="B265" s="56" t="str">
        <f>VLOOKUP($A265,Raw!$B$2:$DG$512,MATCH('NDPMS - Inflow of AUM'!B$1,Raw!$B$1:$DG$1,0),0)</f>
        <v>0</v>
      </c>
      <c r="C265" s="56" t="str">
        <f>VLOOKUP($A265,Raw!$B$2:$DG$512,MATCH('NDPMS - Inflow of AUM'!C$1,Raw!$B$1:$DG$1,0),0)</f>
        <v>0</v>
      </c>
      <c r="D265" s="56" t="str">
        <f>VLOOKUP($A265,Raw!$B$2:$DG$512,MATCH('NDPMS - Inflow of AUM'!D$1,Raw!$B$1:$DG$1,0),0)</f>
        <v>0</v>
      </c>
      <c r="E265" s="56" t="str">
        <f>VLOOKUP($A265,Raw!$B$2:$DG$512,MATCH('NDPMS - Inflow of AUM'!E$1,Raw!$B$1:$DG$1,0),0)</f>
        <v>0</v>
      </c>
      <c r="F265" s="56" t="str">
        <f>VLOOKUP($A265,Raw!$B$2:$DG$512,MATCH('NDPMS - Inflow of AUM'!F$1,Raw!$B$1:$DG$1,0),0)</f>
        <v>0</v>
      </c>
      <c r="G265" s="56" t="str">
        <f>VLOOKUP($A265,Raw!$B$2:$DG$512,MATCH('NDPMS - Inflow of AUM'!G$1,Raw!$B$1:$DG$1,0),0)</f>
        <v>0</v>
      </c>
    </row>
    <row r="266" spans="1:7" x14ac:dyDescent="0.3">
      <c r="A266" s="1" t="s">
        <v>4663</v>
      </c>
      <c r="B266" s="56" t="str">
        <f>VLOOKUP($A266,Raw!$B$2:$DG$512,MATCH('NDPMS - Inflow of AUM'!B$1,Raw!$B$1:$DG$1,0),0)</f>
        <v>0</v>
      </c>
      <c r="C266" s="56" t="str">
        <f>VLOOKUP($A266,Raw!$B$2:$DG$512,MATCH('NDPMS - Inflow of AUM'!C$1,Raw!$B$1:$DG$1,0),0)</f>
        <v>0</v>
      </c>
      <c r="D266" s="56" t="str">
        <f>VLOOKUP($A266,Raw!$B$2:$DG$512,MATCH('NDPMS - Inflow of AUM'!D$1,Raw!$B$1:$DG$1,0),0)</f>
        <v>0</v>
      </c>
      <c r="E266" s="56" t="str">
        <f>VLOOKUP($A266,Raw!$B$2:$DG$512,MATCH('NDPMS - Inflow of AUM'!E$1,Raw!$B$1:$DG$1,0),0)</f>
        <v>0</v>
      </c>
      <c r="F266" s="56" t="str">
        <f>VLOOKUP($A266,Raw!$B$2:$DG$512,MATCH('NDPMS - Inflow of AUM'!F$1,Raw!$B$1:$DG$1,0),0)</f>
        <v>0</v>
      </c>
      <c r="G266" s="56" t="str">
        <f>VLOOKUP($A266,Raw!$B$2:$DG$512,MATCH('NDPMS - Inflow of AUM'!G$1,Raw!$B$1:$DG$1,0),0)</f>
        <v>0</v>
      </c>
    </row>
    <row r="267" spans="1:7" x14ac:dyDescent="0.3">
      <c r="A267" s="1" t="s">
        <v>4685</v>
      </c>
      <c r="B267" s="56" t="str">
        <f>VLOOKUP($A267,Raw!$B$2:$DG$512,MATCH('NDPMS - Inflow of AUM'!B$1,Raw!$B$1:$DG$1,0),0)</f>
        <v>0</v>
      </c>
      <c r="C267" s="56" t="str">
        <f>VLOOKUP($A267,Raw!$B$2:$DG$512,MATCH('NDPMS - Inflow of AUM'!C$1,Raw!$B$1:$DG$1,0),0)</f>
        <v>0</v>
      </c>
      <c r="D267" s="56" t="str">
        <f>VLOOKUP($A267,Raw!$B$2:$DG$512,MATCH('NDPMS - Inflow of AUM'!D$1,Raw!$B$1:$DG$1,0),0)</f>
        <v>0</v>
      </c>
      <c r="E267" s="56" t="str">
        <f>VLOOKUP($A267,Raw!$B$2:$DG$512,MATCH('NDPMS - Inflow of AUM'!E$1,Raw!$B$1:$DG$1,0),0)</f>
        <v>0</v>
      </c>
      <c r="F267" s="56" t="str">
        <f>VLOOKUP($A267,Raw!$B$2:$DG$512,MATCH('NDPMS - Inflow of AUM'!F$1,Raw!$B$1:$DG$1,0),0)</f>
        <v>0</v>
      </c>
      <c r="G267" s="56" t="str">
        <f>VLOOKUP($A267,Raw!$B$2:$DG$512,MATCH('NDPMS - Inflow of AUM'!G$1,Raw!$B$1:$DG$1,0),0)</f>
        <v>0</v>
      </c>
    </row>
    <row r="268" spans="1:7" x14ac:dyDescent="0.3">
      <c r="A268" s="1" t="s">
        <v>4705</v>
      </c>
      <c r="B268" s="56" t="str">
        <f>VLOOKUP($A268,Raw!$B$2:$DG$512,MATCH('NDPMS - Inflow of AUM'!B$1,Raw!$B$1:$DG$1,0),0)</f>
        <v>0</v>
      </c>
      <c r="C268" s="56" t="str">
        <f>VLOOKUP($A268,Raw!$B$2:$DG$512,MATCH('NDPMS - Inflow of AUM'!C$1,Raw!$B$1:$DG$1,0),0)</f>
        <v>0</v>
      </c>
      <c r="D268" s="56" t="str">
        <f>VLOOKUP($A268,Raw!$B$2:$DG$512,MATCH('NDPMS - Inflow of AUM'!D$1,Raw!$B$1:$DG$1,0),0)</f>
        <v>0</v>
      </c>
      <c r="E268" s="56" t="str">
        <f>VLOOKUP($A268,Raw!$B$2:$DG$512,MATCH('NDPMS - Inflow of AUM'!E$1,Raw!$B$1:$DG$1,0),0)</f>
        <v>0</v>
      </c>
      <c r="F268" s="56" t="str">
        <f>VLOOKUP($A268,Raw!$B$2:$DG$512,MATCH('NDPMS - Inflow of AUM'!F$1,Raw!$B$1:$DG$1,0),0)</f>
        <v>0</v>
      </c>
      <c r="G268" s="56" t="str">
        <f>VLOOKUP($A268,Raw!$B$2:$DG$512,MATCH('NDPMS - Inflow of AUM'!G$1,Raw!$B$1:$DG$1,0),0)</f>
        <v>0</v>
      </c>
    </row>
    <row r="269" spans="1:7" x14ac:dyDescent="0.3">
      <c r="A269" s="1" t="s">
        <v>4714</v>
      </c>
      <c r="B269" s="56" t="str">
        <f>VLOOKUP($A269,Raw!$B$2:$DG$512,MATCH('NDPMS - Inflow of AUM'!B$1,Raw!$B$1:$DG$1,0),0)</f>
        <v>0</v>
      </c>
      <c r="C269" s="56" t="str">
        <f>VLOOKUP($A269,Raw!$B$2:$DG$512,MATCH('NDPMS - Inflow of AUM'!C$1,Raw!$B$1:$DG$1,0),0)</f>
        <v>0</v>
      </c>
      <c r="D269" s="56" t="str">
        <f>VLOOKUP($A269,Raw!$B$2:$DG$512,MATCH('NDPMS - Inflow of AUM'!D$1,Raw!$B$1:$DG$1,0),0)</f>
        <v>0</v>
      </c>
      <c r="E269" s="56" t="str">
        <f>VLOOKUP($A269,Raw!$B$2:$DG$512,MATCH('NDPMS - Inflow of AUM'!E$1,Raw!$B$1:$DG$1,0),0)</f>
        <v>0</v>
      </c>
      <c r="F269" s="56" t="str">
        <f>VLOOKUP($A269,Raw!$B$2:$DG$512,MATCH('NDPMS - Inflow of AUM'!F$1,Raw!$B$1:$DG$1,0),0)</f>
        <v>0</v>
      </c>
      <c r="G269" s="56" t="str">
        <f>VLOOKUP($A269,Raw!$B$2:$DG$512,MATCH('NDPMS - Inflow of AUM'!G$1,Raw!$B$1:$DG$1,0),0)</f>
        <v>0</v>
      </c>
    </row>
    <row r="270" spans="1:7" x14ac:dyDescent="0.3">
      <c r="A270" s="1" t="s">
        <v>4731</v>
      </c>
      <c r="B270" s="56" t="str">
        <f>VLOOKUP($A270,Raw!$B$2:$DG$512,MATCH('NDPMS - Inflow of AUM'!B$1,Raw!$B$1:$DG$1,0),0)</f>
        <v>0</v>
      </c>
      <c r="C270" s="56" t="str">
        <f>VLOOKUP($A270,Raw!$B$2:$DG$512,MATCH('NDPMS - Inflow of AUM'!C$1,Raw!$B$1:$DG$1,0),0)</f>
        <v>0</v>
      </c>
      <c r="D270" s="56" t="str">
        <f>VLOOKUP($A270,Raw!$B$2:$DG$512,MATCH('NDPMS - Inflow of AUM'!D$1,Raw!$B$1:$DG$1,0),0)</f>
        <v>0</v>
      </c>
      <c r="E270" s="56" t="str">
        <f>VLOOKUP($A270,Raw!$B$2:$DG$512,MATCH('NDPMS - Inflow of AUM'!E$1,Raw!$B$1:$DG$1,0),0)</f>
        <v>0</v>
      </c>
      <c r="F270" s="56" t="str">
        <f>VLOOKUP($A270,Raw!$B$2:$DG$512,MATCH('NDPMS - Inflow of AUM'!F$1,Raw!$B$1:$DG$1,0),0)</f>
        <v>0</v>
      </c>
      <c r="G270" s="56" t="str">
        <f>VLOOKUP($A270,Raw!$B$2:$DG$512,MATCH('NDPMS - Inflow of AUM'!G$1,Raw!$B$1:$DG$1,0),0)</f>
        <v>0</v>
      </c>
    </row>
    <row r="271" spans="1:7" x14ac:dyDescent="0.3">
      <c r="A271" s="1" t="s">
        <v>4741</v>
      </c>
      <c r="B271" s="56" t="str">
        <f>VLOOKUP($A271,Raw!$B$2:$DG$512,MATCH('NDPMS - Inflow of AUM'!B$1,Raw!$B$1:$DG$1,0),0)</f>
        <v>0</v>
      </c>
      <c r="C271" s="56" t="str">
        <f>VLOOKUP($A271,Raw!$B$2:$DG$512,MATCH('NDPMS - Inflow of AUM'!C$1,Raw!$B$1:$DG$1,0),0)</f>
        <v>0</v>
      </c>
      <c r="D271" s="56" t="str">
        <f>VLOOKUP($A271,Raw!$B$2:$DG$512,MATCH('NDPMS - Inflow of AUM'!D$1,Raw!$B$1:$DG$1,0),0)</f>
        <v>0</v>
      </c>
      <c r="E271" s="56" t="str">
        <f>VLOOKUP($A271,Raw!$B$2:$DG$512,MATCH('NDPMS - Inflow of AUM'!E$1,Raw!$B$1:$DG$1,0),0)</f>
        <v>0</v>
      </c>
      <c r="F271" s="56" t="str">
        <f>VLOOKUP($A271,Raw!$B$2:$DG$512,MATCH('NDPMS - Inflow of AUM'!F$1,Raw!$B$1:$DG$1,0),0)</f>
        <v>0</v>
      </c>
      <c r="G271" s="56" t="str">
        <f>VLOOKUP($A271,Raw!$B$2:$DG$512,MATCH('NDPMS - Inflow of AUM'!G$1,Raw!$B$1:$DG$1,0),0)</f>
        <v>0</v>
      </c>
    </row>
    <row r="272" spans="1:7" x14ac:dyDescent="0.3">
      <c r="A272" s="1" t="s">
        <v>4758</v>
      </c>
      <c r="B272" s="56" t="str">
        <f>VLOOKUP($A272,Raw!$B$2:$DG$512,MATCH('NDPMS - Inflow of AUM'!B$1,Raw!$B$1:$DG$1,0),0)</f>
        <v>0.1</v>
      </c>
      <c r="C272" s="56" t="str">
        <f>VLOOKUP($A272,Raw!$B$2:$DG$512,MATCH('NDPMS - Inflow of AUM'!C$1,Raw!$B$1:$DG$1,0),0)</f>
        <v>0.35</v>
      </c>
      <c r="D272" s="56" t="str">
        <f>VLOOKUP($A272,Raw!$B$2:$DG$512,MATCH('NDPMS - Inflow of AUM'!D$1,Raw!$B$1:$DG$1,0),0)</f>
        <v>-0.25</v>
      </c>
      <c r="E272" s="56" t="str">
        <f>VLOOKUP($A272,Raw!$B$2:$DG$512,MATCH('NDPMS - Inflow of AUM'!E$1,Raw!$B$1:$DG$1,0),0)</f>
        <v>0.29</v>
      </c>
      <c r="F272" s="56" t="str">
        <f>VLOOKUP($A272,Raw!$B$2:$DG$512,MATCH('NDPMS - Inflow of AUM'!F$1,Raw!$B$1:$DG$1,0),0)</f>
        <v>0.35</v>
      </c>
      <c r="G272" s="56" t="str">
        <f>VLOOKUP($A272,Raw!$B$2:$DG$512,MATCH('NDPMS - Inflow of AUM'!G$1,Raw!$B$1:$DG$1,0),0)</f>
        <v>-0.06</v>
      </c>
    </row>
    <row r="273" spans="1:7" x14ac:dyDescent="0.3">
      <c r="A273" s="1" t="s">
        <v>4775</v>
      </c>
      <c r="B273" s="56" t="str">
        <f>VLOOKUP($A273,Raw!$B$2:$DG$512,MATCH('NDPMS - Inflow of AUM'!B$1,Raw!$B$1:$DG$1,0),0)</f>
        <v>0</v>
      </c>
      <c r="C273" s="56" t="str">
        <f>VLOOKUP($A273,Raw!$B$2:$DG$512,MATCH('NDPMS - Inflow of AUM'!C$1,Raw!$B$1:$DG$1,0),0)</f>
        <v>0</v>
      </c>
      <c r="D273" s="56" t="str">
        <f>VLOOKUP($A273,Raw!$B$2:$DG$512,MATCH('NDPMS - Inflow of AUM'!D$1,Raw!$B$1:$DG$1,0),0)</f>
        <v>0</v>
      </c>
      <c r="E273" s="56" t="str">
        <f>VLOOKUP($A273,Raw!$B$2:$DG$512,MATCH('NDPMS - Inflow of AUM'!E$1,Raw!$B$1:$DG$1,0),0)</f>
        <v>0</v>
      </c>
      <c r="F273" s="56" t="str">
        <f>VLOOKUP($A273,Raw!$B$2:$DG$512,MATCH('NDPMS - Inflow of AUM'!F$1,Raw!$B$1:$DG$1,0),0)</f>
        <v>0</v>
      </c>
      <c r="G273" s="56" t="str">
        <f>VLOOKUP($A273,Raw!$B$2:$DG$512,MATCH('NDPMS - Inflow of AUM'!G$1,Raw!$B$1:$DG$1,0),0)</f>
        <v>0</v>
      </c>
    </row>
    <row r="274" spans="1:7" x14ac:dyDescent="0.3">
      <c r="A274" s="1" t="s">
        <v>4783</v>
      </c>
      <c r="B274" s="56" t="str">
        <f>VLOOKUP($A274,Raw!$B$2:$DG$512,MATCH('NDPMS - Inflow of AUM'!B$1,Raw!$B$1:$DG$1,0),0)</f>
        <v>0</v>
      </c>
      <c r="C274" s="56" t="str">
        <f>VLOOKUP($A274,Raw!$B$2:$DG$512,MATCH('NDPMS - Inflow of AUM'!C$1,Raw!$B$1:$DG$1,0),0)</f>
        <v>0</v>
      </c>
      <c r="D274" s="56" t="str">
        <f>VLOOKUP($A274,Raw!$B$2:$DG$512,MATCH('NDPMS - Inflow of AUM'!D$1,Raw!$B$1:$DG$1,0),0)</f>
        <v>0</v>
      </c>
      <c r="E274" s="56" t="str">
        <f>VLOOKUP($A274,Raw!$B$2:$DG$512,MATCH('NDPMS - Inflow of AUM'!E$1,Raw!$B$1:$DG$1,0),0)</f>
        <v>0</v>
      </c>
      <c r="F274" s="56" t="str">
        <f>VLOOKUP($A274,Raw!$B$2:$DG$512,MATCH('NDPMS - Inflow of AUM'!F$1,Raw!$B$1:$DG$1,0),0)</f>
        <v>0</v>
      </c>
      <c r="G274" s="56" t="str">
        <f>VLOOKUP($A274,Raw!$B$2:$DG$512,MATCH('NDPMS - Inflow of AUM'!G$1,Raw!$B$1:$DG$1,0),0)</f>
        <v>0</v>
      </c>
    </row>
    <row r="275" spans="1:7" x14ac:dyDescent="0.3">
      <c r="A275" s="1" t="s">
        <v>4792</v>
      </c>
      <c r="B275" s="56" t="str">
        <f>VLOOKUP($A275,Raw!$B$2:$DG$512,MATCH('NDPMS - Inflow of AUM'!B$1,Raw!$B$1:$DG$1,0),0)</f>
        <v>0</v>
      </c>
      <c r="C275" s="56" t="str">
        <f>VLOOKUP($A275,Raw!$B$2:$DG$512,MATCH('NDPMS - Inflow of AUM'!C$1,Raw!$B$1:$DG$1,0),0)</f>
        <v>0</v>
      </c>
      <c r="D275" s="56" t="str">
        <f>VLOOKUP($A275,Raw!$B$2:$DG$512,MATCH('NDPMS - Inflow of AUM'!D$1,Raw!$B$1:$DG$1,0),0)</f>
        <v>0</v>
      </c>
      <c r="E275" s="56" t="str">
        <f>VLOOKUP($A275,Raw!$B$2:$DG$512,MATCH('NDPMS - Inflow of AUM'!E$1,Raw!$B$1:$DG$1,0),0)</f>
        <v>0.5</v>
      </c>
      <c r="F275" s="56" t="str">
        <f>VLOOKUP($A275,Raw!$B$2:$DG$512,MATCH('NDPMS - Inflow of AUM'!F$1,Raw!$B$1:$DG$1,0),0)</f>
        <v>0.5</v>
      </c>
      <c r="G275" s="56" t="str">
        <f>VLOOKUP($A275,Raw!$B$2:$DG$512,MATCH('NDPMS - Inflow of AUM'!G$1,Raw!$B$1:$DG$1,0),0)</f>
        <v>0</v>
      </c>
    </row>
    <row r="276" spans="1:7" x14ac:dyDescent="0.3">
      <c r="A276" s="1" t="s">
        <v>4810</v>
      </c>
      <c r="B276" s="56" t="str">
        <f>VLOOKUP($A276,Raw!$B$2:$DG$512,MATCH('NDPMS - Inflow of AUM'!B$1,Raw!$B$1:$DG$1,0),0)</f>
        <v>0</v>
      </c>
      <c r="C276" s="56" t="str">
        <f>VLOOKUP($A276,Raw!$B$2:$DG$512,MATCH('NDPMS - Inflow of AUM'!C$1,Raw!$B$1:$DG$1,0),0)</f>
        <v>0</v>
      </c>
      <c r="D276" s="56" t="str">
        <f>VLOOKUP($A276,Raw!$B$2:$DG$512,MATCH('NDPMS - Inflow of AUM'!D$1,Raw!$B$1:$DG$1,0),0)</f>
        <v>0</v>
      </c>
      <c r="E276" s="56" t="str">
        <f>VLOOKUP($A276,Raw!$B$2:$DG$512,MATCH('NDPMS - Inflow of AUM'!E$1,Raw!$B$1:$DG$1,0),0)</f>
        <v>0</v>
      </c>
      <c r="F276" s="56" t="str">
        <f>VLOOKUP($A276,Raw!$B$2:$DG$512,MATCH('NDPMS - Inflow of AUM'!F$1,Raw!$B$1:$DG$1,0),0)</f>
        <v>0</v>
      </c>
      <c r="G276" s="56" t="str">
        <f>VLOOKUP($A276,Raw!$B$2:$DG$512,MATCH('NDPMS - Inflow of AUM'!G$1,Raw!$B$1:$DG$1,0),0)</f>
        <v>0</v>
      </c>
    </row>
    <row r="277" spans="1:7" x14ac:dyDescent="0.3">
      <c r="A277" s="1" t="s">
        <v>4827</v>
      </c>
      <c r="B277" s="56" t="str">
        <f>VLOOKUP($A277,Raw!$B$2:$DG$512,MATCH('NDPMS - Inflow of AUM'!B$1,Raw!$B$1:$DG$1,0),0)</f>
        <v>0</v>
      </c>
      <c r="C277" s="56" t="str">
        <f>VLOOKUP($A277,Raw!$B$2:$DG$512,MATCH('NDPMS - Inflow of AUM'!C$1,Raw!$B$1:$DG$1,0),0)</f>
        <v>0</v>
      </c>
      <c r="D277" s="56" t="str">
        <f>VLOOKUP($A277,Raw!$B$2:$DG$512,MATCH('NDPMS - Inflow of AUM'!D$1,Raw!$B$1:$DG$1,0),0)</f>
        <v>0</v>
      </c>
      <c r="E277" s="56" t="str">
        <f>VLOOKUP($A277,Raw!$B$2:$DG$512,MATCH('NDPMS - Inflow of AUM'!E$1,Raw!$B$1:$DG$1,0),0)</f>
        <v>0</v>
      </c>
      <c r="F277" s="56" t="str">
        <f>VLOOKUP($A277,Raw!$B$2:$DG$512,MATCH('NDPMS - Inflow of AUM'!F$1,Raw!$B$1:$DG$1,0),0)</f>
        <v>0</v>
      </c>
      <c r="G277" s="56" t="str">
        <f>VLOOKUP($A277,Raw!$B$2:$DG$512,MATCH('NDPMS - Inflow of AUM'!G$1,Raw!$B$1:$DG$1,0),0)</f>
        <v>0</v>
      </c>
    </row>
    <row r="278" spans="1:7" x14ac:dyDescent="0.3">
      <c r="A278" s="1" t="s">
        <v>4843</v>
      </c>
      <c r="B278" s="56" t="str">
        <f>VLOOKUP($A278,Raw!$B$2:$DG$512,MATCH('NDPMS - Inflow of AUM'!B$1,Raw!$B$1:$DG$1,0),0)</f>
        <v>233.9</v>
      </c>
      <c r="C278" s="56" t="str">
        <f>VLOOKUP($A278,Raw!$B$2:$DG$512,MATCH('NDPMS - Inflow of AUM'!C$1,Raw!$B$1:$DG$1,0),0)</f>
        <v>15.46</v>
      </c>
      <c r="D278" s="56" t="str">
        <f>VLOOKUP($A278,Raw!$B$2:$DG$512,MATCH('NDPMS - Inflow of AUM'!D$1,Raw!$B$1:$DG$1,0),0)</f>
        <v>218.44</v>
      </c>
      <c r="E278" s="56" t="str">
        <f>VLOOKUP($A278,Raw!$B$2:$DG$512,MATCH('NDPMS - Inflow of AUM'!E$1,Raw!$B$1:$DG$1,0),0)</f>
        <v>529.46</v>
      </c>
      <c r="F278" s="56" t="str">
        <f>VLOOKUP($A278,Raw!$B$2:$DG$512,MATCH('NDPMS - Inflow of AUM'!F$1,Raw!$B$1:$DG$1,0),0)</f>
        <v>23.88</v>
      </c>
      <c r="G278" s="56" t="str">
        <f>VLOOKUP($A278,Raw!$B$2:$DG$512,MATCH('NDPMS - Inflow of AUM'!G$1,Raw!$B$1:$DG$1,0),0)</f>
        <v>505.58</v>
      </c>
    </row>
    <row r="279" spans="1:7" x14ac:dyDescent="0.3">
      <c r="A279" s="1" t="s">
        <v>4872</v>
      </c>
      <c r="B279" s="56" t="str">
        <f>VLOOKUP($A279,Raw!$B$2:$DG$512,MATCH('NDPMS - Inflow of AUM'!B$1,Raw!$B$1:$DG$1,0),0)</f>
        <v>0</v>
      </c>
      <c r="C279" s="56" t="str">
        <f>VLOOKUP($A279,Raw!$B$2:$DG$512,MATCH('NDPMS - Inflow of AUM'!C$1,Raw!$B$1:$DG$1,0),0)</f>
        <v>0</v>
      </c>
      <c r="D279" s="56" t="str">
        <f>VLOOKUP($A279,Raw!$B$2:$DG$512,MATCH('NDPMS - Inflow of AUM'!D$1,Raw!$B$1:$DG$1,0),0)</f>
        <v>0</v>
      </c>
      <c r="E279" s="56" t="str">
        <f>VLOOKUP($A279,Raw!$B$2:$DG$512,MATCH('NDPMS - Inflow of AUM'!E$1,Raw!$B$1:$DG$1,0),0)</f>
        <v>0</v>
      </c>
      <c r="F279" s="56" t="str">
        <f>VLOOKUP($A279,Raw!$B$2:$DG$512,MATCH('NDPMS - Inflow of AUM'!F$1,Raw!$B$1:$DG$1,0),0)</f>
        <v>0</v>
      </c>
      <c r="G279" s="56" t="str">
        <f>VLOOKUP($A279,Raw!$B$2:$DG$512,MATCH('NDPMS - Inflow of AUM'!G$1,Raw!$B$1:$DG$1,0),0)</f>
        <v>0</v>
      </c>
    </row>
    <row r="280" spans="1:7" x14ac:dyDescent="0.3">
      <c r="A280" s="1" t="s">
        <v>4885</v>
      </c>
      <c r="B280" s="56" t="str">
        <f>VLOOKUP($A280,Raw!$B$2:$DG$512,MATCH('NDPMS - Inflow of AUM'!B$1,Raw!$B$1:$DG$1,0),0)</f>
        <v>0</v>
      </c>
      <c r="C280" s="56" t="str">
        <f>VLOOKUP($A280,Raw!$B$2:$DG$512,MATCH('NDPMS - Inflow of AUM'!C$1,Raw!$B$1:$DG$1,0),0)</f>
        <v>0</v>
      </c>
      <c r="D280" s="56" t="str">
        <f>VLOOKUP($A280,Raw!$B$2:$DG$512,MATCH('NDPMS - Inflow of AUM'!D$1,Raw!$B$1:$DG$1,0),0)</f>
        <v>0</v>
      </c>
      <c r="E280" s="56" t="str">
        <f>VLOOKUP($A280,Raw!$B$2:$DG$512,MATCH('NDPMS - Inflow of AUM'!E$1,Raw!$B$1:$DG$1,0),0)</f>
        <v>0</v>
      </c>
      <c r="F280" s="56" t="str">
        <f>VLOOKUP($A280,Raw!$B$2:$DG$512,MATCH('NDPMS - Inflow of AUM'!F$1,Raw!$B$1:$DG$1,0),0)</f>
        <v>0</v>
      </c>
      <c r="G280" s="56" t="str">
        <f>VLOOKUP($A280,Raw!$B$2:$DG$512,MATCH('NDPMS - Inflow of AUM'!G$1,Raw!$B$1:$DG$1,0),0)</f>
        <v>0</v>
      </c>
    </row>
    <row r="281" spans="1:7" x14ac:dyDescent="0.3">
      <c r="A281" s="1" t="s">
        <v>4911</v>
      </c>
      <c r="B281" s="56" t="str">
        <f>VLOOKUP($A281,Raw!$B$2:$DG$512,MATCH('NDPMS - Inflow of AUM'!B$1,Raw!$B$1:$DG$1,0),0)</f>
        <v>0</v>
      </c>
      <c r="C281" s="56" t="str">
        <f>VLOOKUP($A281,Raw!$B$2:$DG$512,MATCH('NDPMS - Inflow of AUM'!C$1,Raw!$B$1:$DG$1,0),0)</f>
        <v>0</v>
      </c>
      <c r="D281" s="56" t="str">
        <f>VLOOKUP($A281,Raw!$B$2:$DG$512,MATCH('NDPMS - Inflow of AUM'!D$1,Raw!$B$1:$DG$1,0),0)</f>
        <v>0</v>
      </c>
      <c r="E281" s="56" t="str">
        <f>VLOOKUP($A281,Raw!$B$2:$DG$512,MATCH('NDPMS - Inflow of AUM'!E$1,Raw!$B$1:$DG$1,0),0)</f>
        <v>0</v>
      </c>
      <c r="F281" s="56" t="str">
        <f>VLOOKUP($A281,Raw!$B$2:$DG$512,MATCH('NDPMS - Inflow of AUM'!F$1,Raw!$B$1:$DG$1,0),0)</f>
        <v>0</v>
      </c>
      <c r="G281" s="56" t="str">
        <f>VLOOKUP($A281,Raw!$B$2:$DG$512,MATCH('NDPMS - Inflow of AUM'!G$1,Raw!$B$1:$DG$1,0),0)</f>
        <v>0</v>
      </c>
    </row>
    <row r="282" spans="1:7" x14ac:dyDescent="0.3">
      <c r="A282" s="1" t="s">
        <v>4919</v>
      </c>
      <c r="B282" s="56" t="str">
        <f>VLOOKUP($A282,Raw!$B$2:$DG$512,MATCH('NDPMS - Inflow of AUM'!B$1,Raw!$B$1:$DG$1,0),0)</f>
        <v>0</v>
      </c>
      <c r="C282" s="56" t="str">
        <f>VLOOKUP($A282,Raw!$B$2:$DG$512,MATCH('NDPMS - Inflow of AUM'!C$1,Raw!$B$1:$DG$1,0),0)</f>
        <v>0.50371</v>
      </c>
      <c r="D282" s="56" t="str">
        <f>VLOOKUP($A282,Raw!$B$2:$DG$512,MATCH('NDPMS - Inflow of AUM'!D$1,Raw!$B$1:$DG$1,0),0)</f>
        <v>-0.50371</v>
      </c>
      <c r="E282" s="56" t="str">
        <f>VLOOKUP($A282,Raw!$B$2:$DG$512,MATCH('NDPMS - Inflow of AUM'!E$1,Raw!$B$1:$DG$1,0),0)</f>
        <v>0</v>
      </c>
      <c r="F282" s="56" t="str">
        <f>VLOOKUP($A282,Raw!$B$2:$DG$512,MATCH('NDPMS - Inflow of AUM'!F$1,Raw!$B$1:$DG$1,0),0)</f>
        <v>0.50371</v>
      </c>
      <c r="G282" s="56" t="str">
        <f>VLOOKUP($A282,Raw!$B$2:$DG$512,MATCH('NDPMS - Inflow of AUM'!G$1,Raw!$B$1:$DG$1,0),0)</f>
        <v>-0.50371</v>
      </c>
    </row>
    <row r="283" spans="1:7" x14ac:dyDescent="0.3">
      <c r="A283" s="1" t="s">
        <v>4944</v>
      </c>
      <c r="B283" s="56" t="str">
        <f>VLOOKUP($A283,Raw!$B$2:$DG$512,MATCH('NDPMS - Inflow of AUM'!B$1,Raw!$B$1:$DG$1,0),0)</f>
        <v>0</v>
      </c>
      <c r="C283" s="56" t="str">
        <f>VLOOKUP($A283,Raw!$B$2:$DG$512,MATCH('NDPMS - Inflow of AUM'!C$1,Raw!$B$1:$DG$1,0),0)</f>
        <v>0</v>
      </c>
      <c r="D283" s="56" t="str">
        <f>VLOOKUP($A283,Raw!$B$2:$DG$512,MATCH('NDPMS - Inflow of AUM'!D$1,Raw!$B$1:$DG$1,0),0)</f>
        <v>0</v>
      </c>
      <c r="E283" s="56" t="str">
        <f>VLOOKUP($A283,Raw!$B$2:$DG$512,MATCH('NDPMS - Inflow of AUM'!E$1,Raw!$B$1:$DG$1,0),0)</f>
        <v>0</v>
      </c>
      <c r="F283" s="56" t="str">
        <f>VLOOKUP($A283,Raw!$B$2:$DG$512,MATCH('NDPMS - Inflow of AUM'!F$1,Raw!$B$1:$DG$1,0),0)</f>
        <v>0</v>
      </c>
      <c r="G283" s="56" t="str">
        <f>VLOOKUP($A283,Raw!$B$2:$DG$512,MATCH('NDPMS - Inflow of AUM'!G$1,Raw!$B$1:$DG$1,0),0)</f>
        <v>0</v>
      </c>
    </row>
    <row r="284" spans="1:7" x14ac:dyDescent="0.3">
      <c r="A284" s="1" t="s">
        <v>4944</v>
      </c>
      <c r="B284" s="56" t="str">
        <f>VLOOKUP($A284,Raw!$B$2:$DG$512,MATCH('NDPMS - Inflow of AUM'!B$1,Raw!$B$1:$DG$1,0),0)</f>
        <v>0</v>
      </c>
      <c r="C284" s="56" t="str">
        <f>VLOOKUP($A284,Raw!$B$2:$DG$512,MATCH('NDPMS - Inflow of AUM'!C$1,Raw!$B$1:$DG$1,0),0)</f>
        <v>0</v>
      </c>
      <c r="D284" s="56" t="str">
        <f>VLOOKUP($A284,Raw!$B$2:$DG$512,MATCH('NDPMS - Inflow of AUM'!D$1,Raw!$B$1:$DG$1,0),0)</f>
        <v>0</v>
      </c>
      <c r="E284" s="56" t="str">
        <f>VLOOKUP($A284,Raw!$B$2:$DG$512,MATCH('NDPMS - Inflow of AUM'!E$1,Raw!$B$1:$DG$1,0),0)</f>
        <v>0</v>
      </c>
      <c r="F284" s="56" t="str">
        <f>VLOOKUP($A284,Raw!$B$2:$DG$512,MATCH('NDPMS - Inflow of AUM'!F$1,Raw!$B$1:$DG$1,0),0)</f>
        <v>0</v>
      </c>
      <c r="G284" s="56" t="str">
        <f>VLOOKUP($A284,Raw!$B$2:$DG$512,MATCH('NDPMS - Inflow of AUM'!G$1,Raw!$B$1:$DG$1,0),0)</f>
        <v>0</v>
      </c>
    </row>
    <row r="285" spans="1:7" x14ac:dyDescent="0.3">
      <c r="A285" s="1" t="s">
        <v>4944</v>
      </c>
      <c r="B285" s="56" t="str">
        <f>VLOOKUP($A285,Raw!$B$2:$DG$512,MATCH('NDPMS - Inflow of AUM'!B$1,Raw!$B$1:$DG$1,0),0)</f>
        <v>0</v>
      </c>
      <c r="C285" s="56" t="str">
        <f>VLOOKUP($A285,Raw!$B$2:$DG$512,MATCH('NDPMS - Inflow of AUM'!C$1,Raw!$B$1:$DG$1,0),0)</f>
        <v>0</v>
      </c>
      <c r="D285" s="56" t="str">
        <f>VLOOKUP($A285,Raw!$B$2:$DG$512,MATCH('NDPMS - Inflow of AUM'!D$1,Raw!$B$1:$DG$1,0),0)</f>
        <v>0</v>
      </c>
      <c r="E285" s="56" t="str">
        <f>VLOOKUP($A285,Raw!$B$2:$DG$512,MATCH('NDPMS - Inflow of AUM'!E$1,Raw!$B$1:$DG$1,0),0)</f>
        <v>0</v>
      </c>
      <c r="F285" s="56" t="str">
        <f>VLOOKUP($A285,Raw!$B$2:$DG$512,MATCH('NDPMS - Inflow of AUM'!F$1,Raw!$B$1:$DG$1,0),0)</f>
        <v>0</v>
      </c>
      <c r="G285" s="56" t="str">
        <f>VLOOKUP($A285,Raw!$B$2:$DG$512,MATCH('NDPMS - Inflow of AUM'!G$1,Raw!$B$1:$DG$1,0),0)</f>
        <v>0</v>
      </c>
    </row>
    <row r="286" spans="1:7" x14ac:dyDescent="0.3">
      <c r="A286" s="1" t="s">
        <v>4944</v>
      </c>
      <c r="B286" s="56" t="str">
        <f>VLOOKUP($A286,Raw!$B$2:$DG$512,MATCH('NDPMS - Inflow of AUM'!B$1,Raw!$B$1:$DG$1,0),0)</f>
        <v>0</v>
      </c>
      <c r="C286" s="56" t="str">
        <f>VLOOKUP($A286,Raw!$B$2:$DG$512,MATCH('NDPMS - Inflow of AUM'!C$1,Raw!$B$1:$DG$1,0),0)</f>
        <v>0</v>
      </c>
      <c r="D286" s="56" t="str">
        <f>VLOOKUP($A286,Raw!$B$2:$DG$512,MATCH('NDPMS - Inflow of AUM'!D$1,Raw!$B$1:$DG$1,0),0)</f>
        <v>0</v>
      </c>
      <c r="E286" s="56" t="str">
        <f>VLOOKUP($A286,Raw!$B$2:$DG$512,MATCH('NDPMS - Inflow of AUM'!E$1,Raw!$B$1:$DG$1,0),0)</f>
        <v>0</v>
      </c>
      <c r="F286" s="56" t="str">
        <f>VLOOKUP($A286,Raw!$B$2:$DG$512,MATCH('NDPMS - Inflow of AUM'!F$1,Raw!$B$1:$DG$1,0),0)</f>
        <v>0</v>
      </c>
      <c r="G286" s="56" t="str">
        <f>VLOOKUP($A286,Raw!$B$2:$DG$512,MATCH('NDPMS - Inflow of AUM'!G$1,Raw!$B$1:$DG$1,0),0)</f>
        <v>0</v>
      </c>
    </row>
    <row r="287" spans="1:7" x14ac:dyDescent="0.3">
      <c r="A287" s="1" t="s">
        <v>4944</v>
      </c>
      <c r="B287" s="56" t="str">
        <f>VLOOKUP($A287,Raw!$B$2:$DG$512,MATCH('NDPMS - Inflow of AUM'!B$1,Raw!$B$1:$DG$1,0),0)</f>
        <v>0</v>
      </c>
      <c r="C287" s="56" t="str">
        <f>VLOOKUP($A287,Raw!$B$2:$DG$512,MATCH('NDPMS - Inflow of AUM'!C$1,Raw!$B$1:$DG$1,0),0)</f>
        <v>0</v>
      </c>
      <c r="D287" s="56" t="str">
        <f>VLOOKUP($A287,Raw!$B$2:$DG$512,MATCH('NDPMS - Inflow of AUM'!D$1,Raw!$B$1:$DG$1,0),0)</f>
        <v>0</v>
      </c>
      <c r="E287" s="56" t="str">
        <f>VLOOKUP($A287,Raw!$B$2:$DG$512,MATCH('NDPMS - Inflow of AUM'!E$1,Raw!$B$1:$DG$1,0),0)</f>
        <v>0</v>
      </c>
      <c r="F287" s="56" t="str">
        <f>VLOOKUP($A287,Raw!$B$2:$DG$512,MATCH('NDPMS - Inflow of AUM'!F$1,Raw!$B$1:$DG$1,0),0)</f>
        <v>0</v>
      </c>
      <c r="G287" s="56" t="str">
        <f>VLOOKUP($A287,Raw!$B$2:$DG$512,MATCH('NDPMS - Inflow of AUM'!G$1,Raw!$B$1:$DG$1,0),0)</f>
        <v>0</v>
      </c>
    </row>
    <row r="288" spans="1:7" x14ac:dyDescent="0.3">
      <c r="A288" s="1" t="s">
        <v>4968</v>
      </c>
      <c r="B288" s="56" t="str">
        <f>VLOOKUP($A288,Raw!$B$2:$DG$512,MATCH('NDPMS - Inflow of AUM'!B$1,Raw!$B$1:$DG$1,0),0)</f>
        <v>0</v>
      </c>
      <c r="C288" s="56" t="str">
        <f>VLOOKUP($A288,Raw!$B$2:$DG$512,MATCH('NDPMS - Inflow of AUM'!C$1,Raw!$B$1:$DG$1,0),0)</f>
        <v>0</v>
      </c>
      <c r="D288" s="56" t="str">
        <f>VLOOKUP($A288,Raw!$B$2:$DG$512,MATCH('NDPMS - Inflow of AUM'!D$1,Raw!$B$1:$DG$1,0),0)</f>
        <v>0</v>
      </c>
      <c r="E288" s="56" t="str">
        <f>VLOOKUP($A288,Raw!$B$2:$DG$512,MATCH('NDPMS - Inflow of AUM'!E$1,Raw!$B$1:$DG$1,0),0)</f>
        <v>0</v>
      </c>
      <c r="F288" s="56" t="str">
        <f>VLOOKUP($A288,Raw!$B$2:$DG$512,MATCH('NDPMS - Inflow of AUM'!F$1,Raw!$B$1:$DG$1,0),0)</f>
        <v>0</v>
      </c>
      <c r="G288" s="56" t="str">
        <f>VLOOKUP($A288,Raw!$B$2:$DG$512,MATCH('NDPMS - Inflow of AUM'!G$1,Raw!$B$1:$DG$1,0),0)</f>
        <v>0</v>
      </c>
    </row>
    <row r="289" spans="1:7" x14ac:dyDescent="0.3">
      <c r="A289" s="1" t="s">
        <v>4976</v>
      </c>
      <c r="B289" s="56" t="str">
        <f>VLOOKUP($A289,Raw!$B$2:$DG$512,MATCH('NDPMS - Inflow of AUM'!B$1,Raw!$B$1:$DG$1,0),0)</f>
        <v>0</v>
      </c>
      <c r="C289" s="56" t="str">
        <f>VLOOKUP($A289,Raw!$B$2:$DG$512,MATCH('NDPMS - Inflow of AUM'!C$1,Raw!$B$1:$DG$1,0),0)</f>
        <v>0</v>
      </c>
      <c r="D289" s="56" t="str">
        <f>VLOOKUP($A289,Raw!$B$2:$DG$512,MATCH('NDPMS - Inflow of AUM'!D$1,Raw!$B$1:$DG$1,0),0)</f>
        <v>0</v>
      </c>
      <c r="E289" s="56" t="str">
        <f>VLOOKUP($A289,Raw!$B$2:$DG$512,MATCH('NDPMS - Inflow of AUM'!E$1,Raw!$B$1:$DG$1,0),0)</f>
        <v>0</v>
      </c>
      <c r="F289" s="56" t="str">
        <f>VLOOKUP($A289,Raw!$B$2:$DG$512,MATCH('NDPMS - Inflow of AUM'!F$1,Raw!$B$1:$DG$1,0),0)</f>
        <v>0</v>
      </c>
      <c r="G289" s="56" t="str">
        <f>VLOOKUP($A289,Raw!$B$2:$DG$512,MATCH('NDPMS - Inflow of AUM'!G$1,Raw!$B$1:$DG$1,0),0)</f>
        <v>0</v>
      </c>
    </row>
    <row r="290" spans="1:7" x14ac:dyDescent="0.3">
      <c r="A290" s="1" t="s">
        <v>4987</v>
      </c>
      <c r="B290" s="56" t="str">
        <f>VLOOKUP($A290,Raw!$B$2:$DG$512,MATCH('NDPMS - Inflow of AUM'!B$1,Raw!$B$1:$DG$1,0),0)</f>
        <v>0</v>
      </c>
      <c r="C290" s="56" t="str">
        <f>VLOOKUP($A290,Raw!$B$2:$DG$512,MATCH('NDPMS - Inflow of AUM'!C$1,Raw!$B$1:$DG$1,0),0)</f>
        <v>0</v>
      </c>
      <c r="D290" s="56" t="str">
        <f>VLOOKUP($A290,Raw!$B$2:$DG$512,MATCH('NDPMS - Inflow of AUM'!D$1,Raw!$B$1:$DG$1,0),0)</f>
        <v>0</v>
      </c>
      <c r="E290" s="56" t="str">
        <f>VLOOKUP($A290,Raw!$B$2:$DG$512,MATCH('NDPMS - Inflow of AUM'!E$1,Raw!$B$1:$DG$1,0),0)</f>
        <v>0</v>
      </c>
      <c r="F290" s="56" t="str">
        <f>VLOOKUP($A290,Raw!$B$2:$DG$512,MATCH('NDPMS - Inflow of AUM'!F$1,Raw!$B$1:$DG$1,0),0)</f>
        <v>0</v>
      </c>
      <c r="G290" s="56" t="str">
        <f>VLOOKUP($A290,Raw!$B$2:$DG$512,MATCH('NDPMS - Inflow of AUM'!G$1,Raw!$B$1:$DG$1,0),0)</f>
        <v>0</v>
      </c>
    </row>
    <row r="291" spans="1:7" x14ac:dyDescent="0.3">
      <c r="A291" s="1" t="s">
        <v>5006</v>
      </c>
      <c r="B291" s="56" t="str">
        <f>VLOOKUP($A291,Raw!$B$2:$DG$512,MATCH('NDPMS - Inflow of AUM'!B$1,Raw!$B$1:$DG$1,0),0)</f>
        <v>0</v>
      </c>
      <c r="C291" s="56" t="str">
        <f>VLOOKUP($A291,Raw!$B$2:$DG$512,MATCH('NDPMS - Inflow of AUM'!C$1,Raw!$B$1:$DG$1,0),0)</f>
        <v>0</v>
      </c>
      <c r="D291" s="56" t="str">
        <f>VLOOKUP($A291,Raw!$B$2:$DG$512,MATCH('NDPMS - Inflow of AUM'!D$1,Raw!$B$1:$DG$1,0),0)</f>
        <v>0</v>
      </c>
      <c r="E291" s="56" t="str">
        <f>VLOOKUP($A291,Raw!$B$2:$DG$512,MATCH('NDPMS - Inflow of AUM'!E$1,Raw!$B$1:$DG$1,0),0)</f>
        <v>0</v>
      </c>
      <c r="F291" s="56" t="str">
        <f>VLOOKUP($A291,Raw!$B$2:$DG$512,MATCH('NDPMS - Inflow of AUM'!F$1,Raw!$B$1:$DG$1,0),0)</f>
        <v>0</v>
      </c>
      <c r="G291" s="56" t="str">
        <f>VLOOKUP($A291,Raw!$B$2:$DG$512,MATCH('NDPMS - Inflow of AUM'!G$1,Raw!$B$1:$DG$1,0),0)</f>
        <v>0</v>
      </c>
    </row>
    <row r="292" spans="1:7" x14ac:dyDescent="0.3">
      <c r="A292" s="1" t="s">
        <v>5022</v>
      </c>
      <c r="B292" s="56" t="str">
        <f>VLOOKUP($A292,Raw!$B$2:$DG$512,MATCH('NDPMS - Inflow of AUM'!B$1,Raw!$B$1:$DG$1,0),0)</f>
        <v>0</v>
      </c>
      <c r="C292" s="56" t="str">
        <f>VLOOKUP($A292,Raw!$B$2:$DG$512,MATCH('NDPMS - Inflow of AUM'!C$1,Raw!$B$1:$DG$1,0),0)</f>
        <v>0</v>
      </c>
      <c r="D292" s="56" t="str">
        <f>VLOOKUP($A292,Raw!$B$2:$DG$512,MATCH('NDPMS - Inflow of AUM'!D$1,Raw!$B$1:$DG$1,0),0)</f>
        <v>0</v>
      </c>
      <c r="E292" s="56" t="str">
        <f>VLOOKUP($A292,Raw!$B$2:$DG$512,MATCH('NDPMS - Inflow of AUM'!E$1,Raw!$B$1:$DG$1,0),0)</f>
        <v>0</v>
      </c>
      <c r="F292" s="56" t="str">
        <f>VLOOKUP($A292,Raw!$B$2:$DG$512,MATCH('NDPMS - Inflow of AUM'!F$1,Raw!$B$1:$DG$1,0),0)</f>
        <v>9.6</v>
      </c>
      <c r="G292" s="56" t="str">
        <f>VLOOKUP($A292,Raw!$B$2:$DG$512,MATCH('NDPMS - Inflow of AUM'!G$1,Raw!$B$1:$DG$1,0),0)</f>
        <v>-9.6</v>
      </c>
    </row>
    <row r="293" spans="1:7" x14ac:dyDescent="0.3">
      <c r="A293" s="1" t="s">
        <v>5040</v>
      </c>
      <c r="B293" s="56" t="str">
        <f>VLOOKUP($A293,Raw!$B$2:$DG$512,MATCH('NDPMS - Inflow of AUM'!B$1,Raw!$B$1:$DG$1,0),0)</f>
        <v>0</v>
      </c>
      <c r="C293" s="56" t="str">
        <f>VLOOKUP($A293,Raw!$B$2:$DG$512,MATCH('NDPMS - Inflow of AUM'!C$1,Raw!$B$1:$DG$1,0),0)</f>
        <v>0</v>
      </c>
      <c r="D293" s="56" t="str">
        <f>VLOOKUP($A293,Raw!$B$2:$DG$512,MATCH('NDPMS - Inflow of AUM'!D$1,Raw!$B$1:$DG$1,0),0)</f>
        <v>0</v>
      </c>
      <c r="E293" s="56" t="str">
        <f>VLOOKUP($A293,Raw!$B$2:$DG$512,MATCH('NDPMS - Inflow of AUM'!E$1,Raw!$B$1:$DG$1,0),0)</f>
        <v>0</v>
      </c>
      <c r="F293" s="56" t="str">
        <f>VLOOKUP($A293,Raw!$B$2:$DG$512,MATCH('NDPMS - Inflow of AUM'!F$1,Raw!$B$1:$DG$1,0),0)</f>
        <v>0</v>
      </c>
      <c r="G293" s="56" t="str">
        <f>VLOOKUP($A293,Raw!$B$2:$DG$512,MATCH('NDPMS - Inflow of AUM'!G$1,Raw!$B$1:$DG$1,0),0)</f>
        <v>0</v>
      </c>
    </row>
    <row r="294" spans="1:7" x14ac:dyDescent="0.3">
      <c r="A294" s="1" t="s">
        <v>5055</v>
      </c>
      <c r="B294" s="56" t="str">
        <f>VLOOKUP($A294,Raw!$B$2:$DG$512,MATCH('NDPMS - Inflow of AUM'!B$1,Raw!$B$1:$DG$1,0),0)</f>
        <v>0</v>
      </c>
      <c r="C294" s="56" t="str">
        <f>VLOOKUP($A294,Raw!$B$2:$DG$512,MATCH('NDPMS - Inflow of AUM'!C$1,Raw!$B$1:$DG$1,0),0)</f>
        <v>0</v>
      </c>
      <c r="D294" s="56" t="str">
        <f>VLOOKUP($A294,Raw!$B$2:$DG$512,MATCH('NDPMS - Inflow of AUM'!D$1,Raw!$B$1:$DG$1,0),0)</f>
        <v>0</v>
      </c>
      <c r="E294" s="56" t="str">
        <f>VLOOKUP($A294,Raw!$B$2:$DG$512,MATCH('NDPMS - Inflow of AUM'!E$1,Raw!$B$1:$DG$1,0),0)</f>
        <v>0</v>
      </c>
      <c r="F294" s="56" t="str">
        <f>VLOOKUP($A294,Raw!$B$2:$DG$512,MATCH('NDPMS - Inflow of AUM'!F$1,Raw!$B$1:$DG$1,0),0)</f>
        <v>0</v>
      </c>
      <c r="G294" s="56" t="str">
        <f>VLOOKUP($A294,Raw!$B$2:$DG$512,MATCH('NDPMS - Inflow of AUM'!G$1,Raw!$B$1:$DG$1,0),0)</f>
        <v>0</v>
      </c>
    </row>
    <row r="295" spans="1:7" x14ac:dyDescent="0.3">
      <c r="A295" s="1" t="s">
        <v>5063</v>
      </c>
      <c r="B295" s="56" t="str">
        <f>VLOOKUP($A295,Raw!$B$2:$DG$512,MATCH('NDPMS - Inflow of AUM'!B$1,Raw!$B$1:$DG$1,0),0)</f>
        <v>0</v>
      </c>
      <c r="C295" s="56" t="str">
        <f>VLOOKUP($A295,Raw!$B$2:$DG$512,MATCH('NDPMS - Inflow of AUM'!C$1,Raw!$B$1:$DG$1,0),0)</f>
        <v>0</v>
      </c>
      <c r="D295" s="56" t="str">
        <f>VLOOKUP($A295,Raw!$B$2:$DG$512,MATCH('NDPMS - Inflow of AUM'!D$1,Raw!$B$1:$DG$1,0),0)</f>
        <v>0</v>
      </c>
      <c r="E295" s="56" t="str">
        <f>VLOOKUP($A295,Raw!$B$2:$DG$512,MATCH('NDPMS - Inflow of AUM'!E$1,Raw!$B$1:$DG$1,0),0)</f>
        <v>0</v>
      </c>
      <c r="F295" s="56" t="str">
        <f>VLOOKUP($A295,Raw!$B$2:$DG$512,MATCH('NDPMS - Inflow of AUM'!F$1,Raw!$B$1:$DG$1,0),0)</f>
        <v>0</v>
      </c>
      <c r="G295" s="56" t="str">
        <f>VLOOKUP($A295,Raw!$B$2:$DG$512,MATCH('NDPMS - Inflow of AUM'!G$1,Raw!$B$1:$DG$1,0),0)</f>
        <v>0</v>
      </c>
    </row>
    <row r="296" spans="1:7" x14ac:dyDescent="0.3">
      <c r="A296" s="1" t="s">
        <v>5076</v>
      </c>
      <c r="B296" s="56" t="str">
        <f>VLOOKUP($A296,Raw!$B$2:$DG$512,MATCH('NDPMS - Inflow of AUM'!B$1,Raw!$B$1:$DG$1,0),0)</f>
        <v>0</v>
      </c>
      <c r="C296" s="56" t="str">
        <f>VLOOKUP($A296,Raw!$B$2:$DG$512,MATCH('NDPMS - Inflow of AUM'!C$1,Raw!$B$1:$DG$1,0),0)</f>
        <v>0</v>
      </c>
      <c r="D296" s="56" t="str">
        <f>VLOOKUP($A296,Raw!$B$2:$DG$512,MATCH('NDPMS - Inflow of AUM'!D$1,Raw!$B$1:$DG$1,0),0)</f>
        <v>0</v>
      </c>
      <c r="E296" s="56" t="str">
        <f>VLOOKUP($A296,Raw!$B$2:$DG$512,MATCH('NDPMS - Inflow of AUM'!E$1,Raw!$B$1:$DG$1,0),0)</f>
        <v>0</v>
      </c>
      <c r="F296" s="56" t="str">
        <f>VLOOKUP($A296,Raw!$B$2:$DG$512,MATCH('NDPMS - Inflow of AUM'!F$1,Raw!$B$1:$DG$1,0),0)</f>
        <v>0</v>
      </c>
      <c r="G296" s="56" t="str">
        <f>VLOOKUP($A296,Raw!$B$2:$DG$512,MATCH('NDPMS - Inflow of AUM'!G$1,Raw!$B$1:$DG$1,0),0)</f>
        <v>0</v>
      </c>
    </row>
    <row r="297" spans="1:7" x14ac:dyDescent="0.3">
      <c r="A297" s="1" t="s">
        <v>5085</v>
      </c>
      <c r="B297" s="56" t="str">
        <f>VLOOKUP($A297,Raw!$B$2:$DG$512,MATCH('NDPMS - Inflow of AUM'!B$1,Raw!$B$1:$DG$1,0),0)</f>
        <v>0.00458</v>
      </c>
      <c r="C297" s="56" t="str">
        <f>VLOOKUP($A297,Raw!$B$2:$DG$512,MATCH('NDPMS - Inflow of AUM'!C$1,Raw!$B$1:$DG$1,0),0)</f>
        <v>0.07883</v>
      </c>
      <c r="D297" s="56" t="str">
        <f>VLOOKUP($A297,Raw!$B$2:$DG$512,MATCH('NDPMS - Inflow of AUM'!D$1,Raw!$B$1:$DG$1,0),0)</f>
        <v>-0.07425</v>
      </c>
      <c r="E297" s="56" t="str">
        <f>VLOOKUP($A297,Raw!$B$2:$DG$512,MATCH('NDPMS - Inflow of AUM'!E$1,Raw!$B$1:$DG$1,0),0)</f>
        <v>1.78079</v>
      </c>
      <c r="F297" s="56" t="str">
        <f>VLOOKUP($A297,Raw!$B$2:$DG$512,MATCH('NDPMS - Inflow of AUM'!F$1,Raw!$B$1:$DG$1,0),0)</f>
        <v>7.08966</v>
      </c>
      <c r="G297" s="56" t="str">
        <f>VLOOKUP($A297,Raw!$B$2:$DG$512,MATCH('NDPMS - Inflow of AUM'!G$1,Raw!$B$1:$DG$1,0),0)</f>
        <v>-5.30888</v>
      </c>
    </row>
    <row r="298" spans="1:7" x14ac:dyDescent="0.3">
      <c r="A298" s="1" t="s">
        <v>5118</v>
      </c>
      <c r="B298" s="56" t="str">
        <f>VLOOKUP($A298,Raw!$B$2:$DG$512,MATCH('NDPMS - Inflow of AUM'!B$1,Raw!$B$1:$DG$1,0),0)</f>
        <v>0</v>
      </c>
      <c r="C298" s="56" t="str">
        <f>VLOOKUP($A298,Raw!$B$2:$DG$512,MATCH('NDPMS - Inflow of AUM'!C$1,Raw!$B$1:$DG$1,0),0)</f>
        <v>0</v>
      </c>
      <c r="D298" s="56" t="str">
        <f>VLOOKUP($A298,Raw!$B$2:$DG$512,MATCH('NDPMS - Inflow of AUM'!D$1,Raw!$B$1:$DG$1,0),0)</f>
        <v>0</v>
      </c>
      <c r="E298" s="56" t="str">
        <f>VLOOKUP($A298,Raw!$B$2:$DG$512,MATCH('NDPMS - Inflow of AUM'!E$1,Raw!$B$1:$DG$1,0),0)</f>
        <v>0</v>
      </c>
      <c r="F298" s="56" t="str">
        <f>VLOOKUP($A298,Raw!$B$2:$DG$512,MATCH('NDPMS - Inflow of AUM'!F$1,Raw!$B$1:$DG$1,0),0)</f>
        <v>0</v>
      </c>
      <c r="G298" s="56" t="str">
        <f>VLOOKUP($A298,Raw!$B$2:$DG$512,MATCH('NDPMS - Inflow of AUM'!G$1,Raw!$B$1:$DG$1,0),0)</f>
        <v>0</v>
      </c>
    </row>
    <row r="299" spans="1:7" x14ac:dyDescent="0.3">
      <c r="A299" s="1" t="s">
        <v>5137</v>
      </c>
      <c r="B299" s="56" t="str">
        <f>VLOOKUP($A299,Raw!$B$2:$DG$512,MATCH('NDPMS - Inflow of AUM'!B$1,Raw!$B$1:$DG$1,0),0)</f>
        <v>0</v>
      </c>
      <c r="C299" s="56" t="str">
        <f>VLOOKUP($A299,Raw!$B$2:$DG$512,MATCH('NDPMS - Inflow of AUM'!C$1,Raw!$B$1:$DG$1,0),0)</f>
        <v>0</v>
      </c>
      <c r="D299" s="56" t="str">
        <f>VLOOKUP($A299,Raw!$B$2:$DG$512,MATCH('NDPMS - Inflow of AUM'!D$1,Raw!$B$1:$DG$1,0),0)</f>
        <v>0</v>
      </c>
      <c r="E299" s="56" t="str">
        <f>VLOOKUP($A299,Raw!$B$2:$DG$512,MATCH('NDPMS - Inflow of AUM'!E$1,Raw!$B$1:$DG$1,0),0)</f>
        <v>0</v>
      </c>
      <c r="F299" s="56" t="str">
        <f>VLOOKUP($A299,Raw!$B$2:$DG$512,MATCH('NDPMS - Inflow of AUM'!F$1,Raw!$B$1:$DG$1,0),0)</f>
        <v>0</v>
      </c>
      <c r="G299" s="56" t="str">
        <f>VLOOKUP($A299,Raw!$B$2:$DG$512,MATCH('NDPMS - Inflow of AUM'!G$1,Raw!$B$1:$DG$1,0),0)</f>
        <v>0</v>
      </c>
    </row>
    <row r="300" spans="1:7" x14ac:dyDescent="0.3">
      <c r="A300" s="1" t="s">
        <v>5148</v>
      </c>
      <c r="B300" s="56" t="str">
        <f>VLOOKUP($A300,Raw!$B$2:$DG$512,MATCH('NDPMS - Inflow of AUM'!B$1,Raw!$B$1:$DG$1,0),0)</f>
        <v>0</v>
      </c>
      <c r="C300" s="56" t="str">
        <f>VLOOKUP($A300,Raw!$B$2:$DG$512,MATCH('NDPMS - Inflow of AUM'!C$1,Raw!$B$1:$DG$1,0),0)</f>
        <v>0</v>
      </c>
      <c r="D300" s="56" t="str">
        <f>VLOOKUP($A300,Raw!$B$2:$DG$512,MATCH('NDPMS - Inflow of AUM'!D$1,Raw!$B$1:$DG$1,0),0)</f>
        <v>0</v>
      </c>
      <c r="E300" s="56" t="str">
        <f>VLOOKUP($A300,Raw!$B$2:$DG$512,MATCH('NDPMS - Inflow of AUM'!E$1,Raw!$B$1:$DG$1,0),0)</f>
        <v>0</v>
      </c>
      <c r="F300" s="56" t="str">
        <f>VLOOKUP($A300,Raw!$B$2:$DG$512,MATCH('NDPMS - Inflow of AUM'!F$1,Raw!$B$1:$DG$1,0),0)</f>
        <v>0</v>
      </c>
      <c r="G300" s="56" t="str">
        <f>VLOOKUP($A300,Raw!$B$2:$DG$512,MATCH('NDPMS - Inflow of AUM'!G$1,Raw!$B$1:$DG$1,0),0)</f>
        <v>0</v>
      </c>
    </row>
    <row r="301" spans="1:7" x14ac:dyDescent="0.3">
      <c r="A301" s="1" t="s">
        <v>5168</v>
      </c>
      <c r="B301" s="56" t="str">
        <f>VLOOKUP($A301,Raw!$B$2:$DG$512,MATCH('NDPMS - Inflow of AUM'!B$1,Raw!$B$1:$DG$1,0),0)</f>
        <v>0</v>
      </c>
      <c r="C301" s="56" t="str">
        <f>VLOOKUP($A301,Raw!$B$2:$DG$512,MATCH('NDPMS - Inflow of AUM'!C$1,Raw!$B$1:$DG$1,0),0)</f>
        <v>0</v>
      </c>
      <c r="D301" s="56" t="str">
        <f>VLOOKUP($A301,Raw!$B$2:$DG$512,MATCH('NDPMS - Inflow of AUM'!D$1,Raw!$B$1:$DG$1,0),0)</f>
        <v>0</v>
      </c>
      <c r="E301" s="56" t="str">
        <f>VLOOKUP($A301,Raw!$B$2:$DG$512,MATCH('NDPMS - Inflow of AUM'!E$1,Raw!$B$1:$DG$1,0),0)</f>
        <v>0</v>
      </c>
      <c r="F301" s="56" t="str">
        <f>VLOOKUP($A301,Raw!$B$2:$DG$512,MATCH('NDPMS - Inflow of AUM'!F$1,Raw!$B$1:$DG$1,0),0)</f>
        <v>0</v>
      </c>
      <c r="G301" s="56" t="str">
        <f>VLOOKUP($A301,Raw!$B$2:$DG$512,MATCH('NDPMS - Inflow of AUM'!G$1,Raw!$B$1:$DG$1,0),0)</f>
        <v>0</v>
      </c>
    </row>
    <row r="302" spans="1:7" x14ac:dyDescent="0.3">
      <c r="A302" s="1" t="s">
        <v>5175</v>
      </c>
      <c r="B302" s="56" t="str">
        <f>VLOOKUP($A302,Raw!$B$2:$DG$512,MATCH('NDPMS - Inflow of AUM'!B$1,Raw!$B$1:$DG$1,0),0)</f>
        <v>0</v>
      </c>
      <c r="C302" s="56" t="str">
        <f>VLOOKUP($A302,Raw!$B$2:$DG$512,MATCH('NDPMS - Inflow of AUM'!C$1,Raw!$B$1:$DG$1,0),0)</f>
        <v>0</v>
      </c>
      <c r="D302" s="56" t="str">
        <f>VLOOKUP($A302,Raw!$B$2:$DG$512,MATCH('NDPMS - Inflow of AUM'!D$1,Raw!$B$1:$DG$1,0),0)</f>
        <v>0</v>
      </c>
      <c r="E302" s="56" t="str">
        <f>VLOOKUP($A302,Raw!$B$2:$DG$512,MATCH('NDPMS - Inflow of AUM'!E$1,Raw!$B$1:$DG$1,0),0)</f>
        <v>0</v>
      </c>
      <c r="F302" s="56" t="str">
        <f>VLOOKUP($A302,Raw!$B$2:$DG$512,MATCH('NDPMS - Inflow of AUM'!F$1,Raw!$B$1:$DG$1,0),0)</f>
        <v>0</v>
      </c>
      <c r="G302" s="56" t="str">
        <f>VLOOKUP($A302,Raw!$B$2:$DG$512,MATCH('NDPMS - Inflow of AUM'!G$1,Raw!$B$1:$DG$1,0),0)</f>
        <v>0</v>
      </c>
    </row>
    <row r="303" spans="1:7" x14ac:dyDescent="0.3">
      <c r="A303" s="1" t="s">
        <v>5193</v>
      </c>
      <c r="B303" s="56" t="str">
        <f>VLOOKUP($A303,Raw!$B$2:$DG$512,MATCH('NDPMS - Inflow of AUM'!B$1,Raw!$B$1:$DG$1,0),0)</f>
        <v>0</v>
      </c>
      <c r="C303" s="56" t="str">
        <f>VLOOKUP($A303,Raw!$B$2:$DG$512,MATCH('NDPMS - Inflow of AUM'!C$1,Raw!$B$1:$DG$1,0),0)</f>
        <v>0</v>
      </c>
      <c r="D303" s="56" t="str">
        <f>VLOOKUP($A303,Raw!$B$2:$DG$512,MATCH('NDPMS - Inflow of AUM'!D$1,Raw!$B$1:$DG$1,0),0)</f>
        <v>0</v>
      </c>
      <c r="E303" s="56" t="str">
        <f>VLOOKUP($A303,Raw!$B$2:$DG$512,MATCH('NDPMS - Inflow of AUM'!E$1,Raw!$B$1:$DG$1,0),0)</f>
        <v>0</v>
      </c>
      <c r="F303" s="56" t="str">
        <f>VLOOKUP($A303,Raw!$B$2:$DG$512,MATCH('NDPMS - Inflow of AUM'!F$1,Raw!$B$1:$DG$1,0),0)</f>
        <v>0</v>
      </c>
      <c r="G303" s="56" t="str">
        <f>VLOOKUP($A303,Raw!$B$2:$DG$512,MATCH('NDPMS - Inflow of AUM'!G$1,Raw!$B$1:$DG$1,0),0)</f>
        <v>0</v>
      </c>
    </row>
    <row r="304" spans="1:7" x14ac:dyDescent="0.3">
      <c r="A304" s="1" t="s">
        <v>5206</v>
      </c>
      <c r="B304" s="56" t="str">
        <f>VLOOKUP($A304,Raw!$B$2:$DG$512,MATCH('NDPMS - Inflow of AUM'!B$1,Raw!$B$1:$DG$1,0),0)</f>
        <v>0</v>
      </c>
      <c r="C304" s="56" t="str">
        <f>VLOOKUP($A304,Raw!$B$2:$DG$512,MATCH('NDPMS - Inflow of AUM'!C$1,Raw!$B$1:$DG$1,0),0)</f>
        <v>0</v>
      </c>
      <c r="D304" s="56" t="str">
        <f>VLOOKUP($A304,Raw!$B$2:$DG$512,MATCH('NDPMS - Inflow of AUM'!D$1,Raw!$B$1:$DG$1,0),0)</f>
        <v>0</v>
      </c>
      <c r="E304" s="56" t="str">
        <f>VLOOKUP($A304,Raw!$B$2:$DG$512,MATCH('NDPMS - Inflow of AUM'!E$1,Raw!$B$1:$DG$1,0),0)</f>
        <v>0</v>
      </c>
      <c r="F304" s="56" t="str">
        <f>VLOOKUP($A304,Raw!$B$2:$DG$512,MATCH('NDPMS - Inflow of AUM'!F$1,Raw!$B$1:$DG$1,0),0)</f>
        <v>0</v>
      </c>
      <c r="G304" s="56" t="str">
        <f>VLOOKUP($A304,Raw!$B$2:$DG$512,MATCH('NDPMS - Inflow of AUM'!G$1,Raw!$B$1:$DG$1,0),0)</f>
        <v>0</v>
      </c>
    </row>
    <row r="305" spans="1:7" x14ac:dyDescent="0.3">
      <c r="A305" s="1" t="s">
        <v>5216</v>
      </c>
      <c r="B305" s="56" t="str">
        <f>VLOOKUP($A305,Raw!$B$2:$DG$512,MATCH('NDPMS - Inflow of AUM'!B$1,Raw!$B$1:$DG$1,0),0)</f>
        <v>0</v>
      </c>
      <c r="C305" s="56" t="str">
        <f>VLOOKUP($A305,Raw!$B$2:$DG$512,MATCH('NDPMS - Inflow of AUM'!C$1,Raw!$B$1:$DG$1,0),0)</f>
        <v>0</v>
      </c>
      <c r="D305" s="56" t="str">
        <f>VLOOKUP($A305,Raw!$B$2:$DG$512,MATCH('NDPMS - Inflow of AUM'!D$1,Raw!$B$1:$DG$1,0),0)</f>
        <v>0</v>
      </c>
      <c r="E305" s="56" t="str">
        <f>VLOOKUP($A305,Raw!$B$2:$DG$512,MATCH('NDPMS - Inflow of AUM'!E$1,Raw!$B$1:$DG$1,0),0)</f>
        <v>0</v>
      </c>
      <c r="F305" s="56" t="str">
        <f>VLOOKUP($A305,Raw!$B$2:$DG$512,MATCH('NDPMS - Inflow of AUM'!F$1,Raw!$B$1:$DG$1,0),0)</f>
        <v>0</v>
      </c>
      <c r="G305" s="56" t="str">
        <f>VLOOKUP($A305,Raw!$B$2:$DG$512,MATCH('NDPMS - Inflow of AUM'!G$1,Raw!$B$1:$DG$1,0),0)</f>
        <v>0</v>
      </c>
    </row>
    <row r="306" spans="1:7" x14ac:dyDescent="0.3">
      <c r="A306" s="1" t="s">
        <v>5227</v>
      </c>
      <c r="B306" s="56" t="str">
        <f>VLOOKUP($A306,Raw!$B$2:$DG$512,MATCH('NDPMS - Inflow of AUM'!B$1,Raw!$B$1:$DG$1,0),0)</f>
        <v>0</v>
      </c>
      <c r="C306" s="56" t="str">
        <f>VLOOKUP($A306,Raw!$B$2:$DG$512,MATCH('NDPMS - Inflow of AUM'!C$1,Raw!$B$1:$DG$1,0),0)</f>
        <v>0</v>
      </c>
      <c r="D306" s="56" t="str">
        <f>VLOOKUP($A306,Raw!$B$2:$DG$512,MATCH('NDPMS - Inflow of AUM'!D$1,Raw!$B$1:$DG$1,0),0)</f>
        <v>0</v>
      </c>
      <c r="E306" s="56" t="str">
        <f>VLOOKUP($A306,Raw!$B$2:$DG$512,MATCH('NDPMS - Inflow of AUM'!E$1,Raw!$B$1:$DG$1,0),0)</f>
        <v>0</v>
      </c>
      <c r="F306" s="56" t="str">
        <f>VLOOKUP($A306,Raw!$B$2:$DG$512,MATCH('NDPMS - Inflow of AUM'!F$1,Raw!$B$1:$DG$1,0),0)</f>
        <v>0</v>
      </c>
      <c r="G306" s="56" t="str">
        <f>VLOOKUP($A306,Raw!$B$2:$DG$512,MATCH('NDPMS - Inflow of AUM'!G$1,Raw!$B$1:$DG$1,0),0)</f>
        <v>0</v>
      </c>
    </row>
    <row r="307" spans="1:7" x14ac:dyDescent="0.3">
      <c r="A307" s="1" t="s">
        <v>5245</v>
      </c>
      <c r="B307" s="56" t="str">
        <f>VLOOKUP($A307,Raw!$B$2:$DG$512,MATCH('NDPMS - Inflow of AUM'!B$1,Raw!$B$1:$DG$1,0),0)</f>
        <v>0</v>
      </c>
      <c r="C307" s="56" t="str">
        <f>VLOOKUP($A307,Raw!$B$2:$DG$512,MATCH('NDPMS - Inflow of AUM'!C$1,Raw!$B$1:$DG$1,0),0)</f>
        <v>0</v>
      </c>
      <c r="D307" s="56" t="str">
        <f>VLOOKUP($A307,Raw!$B$2:$DG$512,MATCH('NDPMS - Inflow of AUM'!D$1,Raw!$B$1:$DG$1,0),0)</f>
        <v>0</v>
      </c>
      <c r="E307" s="56" t="str">
        <f>VLOOKUP($A307,Raw!$B$2:$DG$512,MATCH('NDPMS - Inflow of AUM'!E$1,Raw!$B$1:$DG$1,0),0)</f>
        <v>0</v>
      </c>
      <c r="F307" s="56" t="str">
        <f>VLOOKUP($A307,Raw!$B$2:$DG$512,MATCH('NDPMS - Inflow of AUM'!F$1,Raw!$B$1:$DG$1,0),0)</f>
        <v>0</v>
      </c>
      <c r="G307" s="56" t="str">
        <f>VLOOKUP($A307,Raw!$B$2:$DG$512,MATCH('NDPMS - Inflow of AUM'!G$1,Raw!$B$1:$DG$1,0),0)</f>
        <v>0</v>
      </c>
    </row>
    <row r="308" spans="1:7" x14ac:dyDescent="0.3">
      <c r="A308" s="1" t="s">
        <v>5257</v>
      </c>
      <c r="B308" s="56" t="str">
        <f>VLOOKUP($A308,Raw!$B$2:$DG$512,MATCH('NDPMS - Inflow of AUM'!B$1,Raw!$B$1:$DG$1,0),0)</f>
        <v>0</v>
      </c>
      <c r="C308" s="56" t="str">
        <f>VLOOKUP($A308,Raw!$B$2:$DG$512,MATCH('NDPMS - Inflow of AUM'!C$1,Raw!$B$1:$DG$1,0),0)</f>
        <v>0</v>
      </c>
      <c r="D308" s="56" t="str">
        <f>VLOOKUP($A308,Raw!$B$2:$DG$512,MATCH('NDPMS - Inflow of AUM'!D$1,Raw!$B$1:$DG$1,0),0)</f>
        <v>0</v>
      </c>
      <c r="E308" s="56" t="str">
        <f>VLOOKUP($A308,Raw!$B$2:$DG$512,MATCH('NDPMS - Inflow of AUM'!E$1,Raw!$B$1:$DG$1,0),0)</f>
        <v>0</v>
      </c>
      <c r="F308" s="56" t="str">
        <f>VLOOKUP($A308,Raw!$B$2:$DG$512,MATCH('NDPMS - Inflow of AUM'!F$1,Raw!$B$1:$DG$1,0),0)</f>
        <v>0</v>
      </c>
      <c r="G308" s="56" t="str">
        <f>VLOOKUP($A308,Raw!$B$2:$DG$512,MATCH('NDPMS - Inflow of AUM'!G$1,Raw!$B$1:$DG$1,0),0)</f>
        <v>0</v>
      </c>
    </row>
    <row r="309" spans="1:7" x14ac:dyDescent="0.3">
      <c r="A309" s="1" t="s">
        <v>5283</v>
      </c>
      <c r="B309" s="56" t="str">
        <f>VLOOKUP($A309,Raw!$B$2:$DG$512,MATCH('NDPMS - Inflow of AUM'!B$1,Raw!$B$1:$DG$1,0),0)</f>
        <v>0</v>
      </c>
      <c r="C309" s="56" t="str">
        <f>VLOOKUP($A309,Raw!$B$2:$DG$512,MATCH('NDPMS - Inflow of AUM'!C$1,Raw!$B$1:$DG$1,0),0)</f>
        <v>0</v>
      </c>
      <c r="D309" s="56" t="str">
        <f>VLOOKUP($A309,Raw!$B$2:$DG$512,MATCH('NDPMS - Inflow of AUM'!D$1,Raw!$B$1:$DG$1,0),0)</f>
        <v>0</v>
      </c>
      <c r="E309" s="56" t="str">
        <f>VLOOKUP($A309,Raw!$B$2:$DG$512,MATCH('NDPMS - Inflow of AUM'!E$1,Raw!$B$1:$DG$1,0),0)</f>
        <v>0</v>
      </c>
      <c r="F309" s="56" t="str">
        <f>VLOOKUP($A309,Raw!$B$2:$DG$512,MATCH('NDPMS - Inflow of AUM'!F$1,Raw!$B$1:$DG$1,0),0)</f>
        <v>0</v>
      </c>
      <c r="G309" s="56" t="str">
        <f>VLOOKUP($A309,Raw!$B$2:$DG$512,MATCH('NDPMS - Inflow of AUM'!G$1,Raw!$B$1:$DG$1,0),0)</f>
        <v>0</v>
      </c>
    </row>
    <row r="310" spans="1:7" x14ac:dyDescent="0.3">
      <c r="A310" s="1" t="s">
        <v>5292</v>
      </c>
      <c r="B310" s="56" t="str">
        <f>VLOOKUP($A310,Raw!$B$2:$DG$512,MATCH('NDPMS - Inflow of AUM'!B$1,Raw!$B$1:$DG$1,0),0)</f>
        <v>0</v>
      </c>
      <c r="C310" s="56" t="str">
        <f>VLOOKUP($A310,Raw!$B$2:$DG$512,MATCH('NDPMS - Inflow of AUM'!C$1,Raw!$B$1:$DG$1,0),0)</f>
        <v>0</v>
      </c>
      <c r="D310" s="56" t="str">
        <f>VLOOKUP($A310,Raw!$B$2:$DG$512,MATCH('NDPMS - Inflow of AUM'!D$1,Raw!$B$1:$DG$1,0),0)</f>
        <v>0</v>
      </c>
      <c r="E310" s="56" t="str">
        <f>VLOOKUP($A310,Raw!$B$2:$DG$512,MATCH('NDPMS - Inflow of AUM'!E$1,Raw!$B$1:$DG$1,0),0)</f>
        <v>0</v>
      </c>
      <c r="F310" s="56" t="str">
        <f>VLOOKUP($A310,Raw!$B$2:$DG$512,MATCH('NDPMS - Inflow of AUM'!F$1,Raw!$B$1:$DG$1,0),0)</f>
        <v>0</v>
      </c>
      <c r="G310" s="56" t="str">
        <f>VLOOKUP($A310,Raw!$B$2:$DG$512,MATCH('NDPMS - Inflow of AUM'!G$1,Raw!$B$1:$DG$1,0),0)</f>
        <v>0</v>
      </c>
    </row>
    <row r="311" spans="1:7" x14ac:dyDescent="0.3">
      <c r="A311" s="1" t="s">
        <v>5307</v>
      </c>
      <c r="B311" s="56" t="str">
        <f>VLOOKUP($A311,Raw!$B$2:$DG$512,MATCH('NDPMS - Inflow of AUM'!B$1,Raw!$B$1:$DG$1,0),0)</f>
        <v>0</v>
      </c>
      <c r="C311" s="56" t="str">
        <f>VLOOKUP($A311,Raw!$B$2:$DG$512,MATCH('NDPMS - Inflow of AUM'!C$1,Raw!$B$1:$DG$1,0),0)</f>
        <v>0</v>
      </c>
      <c r="D311" s="56" t="str">
        <f>VLOOKUP($A311,Raw!$B$2:$DG$512,MATCH('NDPMS - Inflow of AUM'!D$1,Raw!$B$1:$DG$1,0),0)</f>
        <v>0</v>
      </c>
      <c r="E311" s="56" t="str">
        <f>VLOOKUP($A311,Raw!$B$2:$DG$512,MATCH('NDPMS - Inflow of AUM'!E$1,Raw!$B$1:$DG$1,0),0)</f>
        <v>0</v>
      </c>
      <c r="F311" s="56" t="str">
        <f>VLOOKUP($A311,Raw!$B$2:$DG$512,MATCH('NDPMS - Inflow of AUM'!F$1,Raw!$B$1:$DG$1,0),0)</f>
        <v>0</v>
      </c>
      <c r="G311" s="56" t="str">
        <f>VLOOKUP($A311,Raw!$B$2:$DG$512,MATCH('NDPMS - Inflow of AUM'!G$1,Raw!$B$1:$DG$1,0),0)</f>
        <v>0</v>
      </c>
    </row>
    <row r="312" spans="1:7" x14ac:dyDescent="0.3">
      <c r="A312" s="1" t="s">
        <v>5315</v>
      </c>
      <c r="B312" s="56" t="str">
        <f>VLOOKUP($A312,Raw!$B$2:$DG$512,MATCH('NDPMS - Inflow of AUM'!B$1,Raw!$B$1:$DG$1,0),0)</f>
        <v>0</v>
      </c>
      <c r="C312" s="56" t="str">
        <f>VLOOKUP($A312,Raw!$B$2:$DG$512,MATCH('NDPMS - Inflow of AUM'!C$1,Raw!$B$1:$DG$1,0),0)</f>
        <v>0</v>
      </c>
      <c r="D312" s="56" t="str">
        <f>VLOOKUP($A312,Raw!$B$2:$DG$512,MATCH('NDPMS - Inflow of AUM'!D$1,Raw!$B$1:$DG$1,0),0)</f>
        <v>0</v>
      </c>
      <c r="E312" s="56" t="str">
        <f>VLOOKUP($A312,Raw!$B$2:$DG$512,MATCH('NDPMS - Inflow of AUM'!E$1,Raw!$B$1:$DG$1,0),0)</f>
        <v>0</v>
      </c>
      <c r="F312" s="56" t="str">
        <f>VLOOKUP($A312,Raw!$B$2:$DG$512,MATCH('NDPMS - Inflow of AUM'!F$1,Raw!$B$1:$DG$1,0),0)</f>
        <v>0</v>
      </c>
      <c r="G312" s="56" t="str">
        <f>VLOOKUP($A312,Raw!$B$2:$DG$512,MATCH('NDPMS - Inflow of AUM'!G$1,Raw!$B$1:$DG$1,0),0)</f>
        <v>0</v>
      </c>
    </row>
    <row r="313" spans="1:7" x14ac:dyDescent="0.3">
      <c r="A313" s="1" t="s">
        <v>5338</v>
      </c>
      <c r="B313" s="56" t="str">
        <f>VLOOKUP($A313,Raw!$B$2:$DG$512,MATCH('NDPMS - Inflow of AUM'!B$1,Raw!$B$1:$DG$1,0),0)</f>
        <v>0</v>
      </c>
      <c r="C313" s="56" t="str">
        <f>VLOOKUP($A313,Raw!$B$2:$DG$512,MATCH('NDPMS - Inflow of AUM'!C$1,Raw!$B$1:$DG$1,0),0)</f>
        <v>0</v>
      </c>
      <c r="D313" s="56" t="str">
        <f>VLOOKUP($A313,Raw!$B$2:$DG$512,MATCH('NDPMS - Inflow of AUM'!D$1,Raw!$B$1:$DG$1,0),0)</f>
        <v>0</v>
      </c>
      <c r="E313" s="56" t="str">
        <f>VLOOKUP($A313,Raw!$B$2:$DG$512,MATCH('NDPMS - Inflow of AUM'!E$1,Raw!$B$1:$DG$1,0),0)</f>
        <v>0</v>
      </c>
      <c r="F313" s="56" t="str">
        <f>VLOOKUP($A313,Raw!$B$2:$DG$512,MATCH('NDPMS - Inflow of AUM'!F$1,Raw!$B$1:$DG$1,0),0)</f>
        <v>0</v>
      </c>
      <c r="G313" s="56" t="str">
        <f>VLOOKUP($A313,Raw!$B$2:$DG$512,MATCH('NDPMS - Inflow of AUM'!G$1,Raw!$B$1:$DG$1,0),0)</f>
        <v>0</v>
      </c>
    </row>
    <row r="314" spans="1:7" x14ac:dyDescent="0.3">
      <c r="A314" s="1" t="s">
        <v>5352</v>
      </c>
      <c r="B314" s="56" t="str">
        <f>VLOOKUP($A314,Raw!$B$2:$DG$512,MATCH('NDPMS - Inflow of AUM'!B$1,Raw!$B$1:$DG$1,0),0)</f>
        <v>0</v>
      </c>
      <c r="C314" s="56" t="str">
        <f>VLOOKUP($A314,Raw!$B$2:$DG$512,MATCH('NDPMS - Inflow of AUM'!C$1,Raw!$B$1:$DG$1,0),0)</f>
        <v>0</v>
      </c>
      <c r="D314" s="56" t="str">
        <f>VLOOKUP($A314,Raw!$B$2:$DG$512,MATCH('NDPMS - Inflow of AUM'!D$1,Raw!$B$1:$DG$1,0),0)</f>
        <v>0</v>
      </c>
      <c r="E314" s="56" t="str">
        <f>VLOOKUP($A314,Raw!$B$2:$DG$512,MATCH('NDPMS - Inflow of AUM'!E$1,Raw!$B$1:$DG$1,0),0)</f>
        <v>0</v>
      </c>
      <c r="F314" s="56" t="str">
        <f>VLOOKUP($A314,Raw!$B$2:$DG$512,MATCH('NDPMS - Inflow of AUM'!F$1,Raw!$B$1:$DG$1,0),0)</f>
        <v>0</v>
      </c>
      <c r="G314" s="56" t="str">
        <f>VLOOKUP($A314,Raw!$B$2:$DG$512,MATCH('NDPMS - Inflow of AUM'!G$1,Raw!$B$1:$DG$1,0),0)</f>
        <v>0</v>
      </c>
    </row>
    <row r="315" spans="1:7" x14ac:dyDescent="0.3">
      <c r="A315" s="1" t="s">
        <v>5370</v>
      </c>
      <c r="B315" s="56" t="str">
        <f>VLOOKUP($A315,Raw!$B$2:$DG$512,MATCH('NDPMS - Inflow of AUM'!B$1,Raw!$B$1:$DG$1,0),0)</f>
        <v>1.12</v>
      </c>
      <c r="C315" s="56" t="str">
        <f>VLOOKUP($A315,Raw!$B$2:$DG$512,MATCH('NDPMS - Inflow of AUM'!C$1,Raw!$B$1:$DG$1,0),0)</f>
        <v>5.07</v>
      </c>
      <c r="D315" s="56" t="str">
        <f>VLOOKUP($A315,Raw!$B$2:$DG$512,MATCH('NDPMS - Inflow of AUM'!D$1,Raw!$B$1:$DG$1,0),0)</f>
        <v>-3.95</v>
      </c>
      <c r="E315" s="56" t="str">
        <f>VLOOKUP($A315,Raw!$B$2:$DG$512,MATCH('NDPMS - Inflow of AUM'!E$1,Raw!$B$1:$DG$1,0),0)</f>
        <v>1.68</v>
      </c>
      <c r="F315" s="56" t="str">
        <f>VLOOKUP($A315,Raw!$B$2:$DG$512,MATCH('NDPMS - Inflow of AUM'!F$1,Raw!$B$1:$DG$1,0),0)</f>
        <v>5.63</v>
      </c>
      <c r="G315" s="56" t="str">
        <f>VLOOKUP($A315,Raw!$B$2:$DG$512,MATCH('NDPMS - Inflow of AUM'!G$1,Raw!$B$1:$DG$1,0),0)</f>
        <v>-3.95</v>
      </c>
    </row>
    <row r="316" spans="1:7" x14ac:dyDescent="0.3">
      <c r="A316" s="1" t="s">
        <v>5396</v>
      </c>
      <c r="B316" s="56" t="str">
        <f>VLOOKUP($A316,Raw!$B$2:$DG$512,MATCH('NDPMS - Inflow of AUM'!B$1,Raw!$B$1:$DG$1,0),0)</f>
        <v>1.95</v>
      </c>
      <c r="C316" s="56" t="str">
        <f>VLOOKUP($A316,Raw!$B$2:$DG$512,MATCH('NDPMS - Inflow of AUM'!C$1,Raw!$B$1:$DG$1,0),0)</f>
        <v>0.01</v>
      </c>
      <c r="D316" s="56" t="str">
        <f>VLOOKUP($A316,Raw!$B$2:$DG$512,MATCH('NDPMS - Inflow of AUM'!D$1,Raw!$B$1:$DG$1,0),0)</f>
        <v>1.94</v>
      </c>
      <c r="E316" s="56" t="str">
        <f>VLOOKUP($A316,Raw!$B$2:$DG$512,MATCH('NDPMS - Inflow of AUM'!E$1,Raw!$B$1:$DG$1,0),0)</f>
        <v>1.95</v>
      </c>
      <c r="F316" s="56" t="str">
        <f>VLOOKUP($A316,Raw!$B$2:$DG$512,MATCH('NDPMS - Inflow of AUM'!F$1,Raw!$B$1:$DG$1,0),0)</f>
        <v>3.41</v>
      </c>
      <c r="G316" s="56" t="str">
        <f>VLOOKUP($A316,Raw!$B$2:$DG$512,MATCH('NDPMS - Inflow of AUM'!G$1,Raw!$B$1:$DG$1,0),0)</f>
        <v>-1.46</v>
      </c>
    </row>
    <row r="317" spans="1:7" x14ac:dyDescent="0.3">
      <c r="A317" s="1" t="s">
        <v>5423</v>
      </c>
      <c r="B317" s="56" t="str">
        <f>VLOOKUP($A317,Raw!$B$2:$DG$512,MATCH('NDPMS - Inflow of AUM'!B$1,Raw!$B$1:$DG$1,0),0)</f>
        <v>0</v>
      </c>
      <c r="C317" s="56" t="str">
        <f>VLOOKUP($A317,Raw!$B$2:$DG$512,MATCH('NDPMS - Inflow of AUM'!C$1,Raw!$B$1:$DG$1,0),0)</f>
        <v>0</v>
      </c>
      <c r="D317" s="56" t="str">
        <f>VLOOKUP($A317,Raw!$B$2:$DG$512,MATCH('NDPMS - Inflow of AUM'!D$1,Raw!$B$1:$DG$1,0),0)</f>
        <v>0</v>
      </c>
      <c r="E317" s="56" t="str">
        <f>VLOOKUP($A317,Raw!$B$2:$DG$512,MATCH('NDPMS - Inflow of AUM'!E$1,Raw!$B$1:$DG$1,0),0)</f>
        <v>0</v>
      </c>
      <c r="F317" s="56" t="str">
        <f>VLOOKUP($A317,Raw!$B$2:$DG$512,MATCH('NDPMS - Inflow of AUM'!F$1,Raw!$B$1:$DG$1,0),0)</f>
        <v>0</v>
      </c>
      <c r="G317" s="56" t="str">
        <f>VLOOKUP($A317,Raw!$B$2:$DG$512,MATCH('NDPMS - Inflow of AUM'!G$1,Raw!$B$1:$DG$1,0),0)</f>
        <v>0</v>
      </c>
    </row>
    <row r="318" spans="1:7" x14ac:dyDescent="0.3">
      <c r="A318" s="1" t="s">
        <v>5434</v>
      </c>
      <c r="B318" s="56" t="str">
        <f>VLOOKUP($A318,Raw!$B$2:$DG$512,MATCH('NDPMS - Inflow of AUM'!B$1,Raw!$B$1:$DG$1,0),0)</f>
        <v>311.2778</v>
      </c>
      <c r="C318" s="56" t="str">
        <f>VLOOKUP($A318,Raw!$B$2:$DG$512,MATCH('NDPMS - Inflow of AUM'!C$1,Raw!$B$1:$DG$1,0),0)</f>
        <v>667.2662</v>
      </c>
      <c r="D318" s="56" t="str">
        <f>VLOOKUP($A318,Raw!$B$2:$DG$512,MATCH('NDPMS - Inflow of AUM'!D$1,Raw!$B$1:$DG$1,0),0)</f>
        <v>-355.9884</v>
      </c>
      <c r="E318" s="56" t="str">
        <f>VLOOKUP($A318,Raw!$B$2:$DG$512,MATCH('NDPMS - Inflow of AUM'!E$1,Raw!$B$1:$DG$1,0),0)</f>
        <v>973.7861</v>
      </c>
      <c r="F318" s="56" t="str">
        <f>VLOOKUP($A318,Raw!$B$2:$DG$512,MATCH('NDPMS - Inflow of AUM'!F$1,Raw!$B$1:$DG$1,0),0)</f>
        <v>1254.1615</v>
      </c>
      <c r="G318" s="56" t="str">
        <f>VLOOKUP($A318,Raw!$B$2:$DG$512,MATCH('NDPMS - Inflow of AUM'!G$1,Raw!$B$1:$DG$1,0),0)</f>
        <v>-280.3754</v>
      </c>
    </row>
    <row r="319" spans="1:7" x14ac:dyDescent="0.3">
      <c r="A319" s="1" t="s">
        <v>5473</v>
      </c>
      <c r="B319" s="56" t="str">
        <f>VLOOKUP($A319,Raw!$B$2:$DG$512,MATCH('NDPMS - Inflow of AUM'!B$1,Raw!$B$1:$DG$1,0),0)</f>
        <v>0</v>
      </c>
      <c r="C319" s="56" t="str">
        <f>VLOOKUP($A319,Raw!$B$2:$DG$512,MATCH('NDPMS - Inflow of AUM'!C$1,Raw!$B$1:$DG$1,0),0)</f>
        <v>0</v>
      </c>
      <c r="D319" s="56" t="str">
        <f>VLOOKUP($A319,Raw!$B$2:$DG$512,MATCH('NDPMS - Inflow of AUM'!D$1,Raw!$B$1:$DG$1,0),0)</f>
        <v>0</v>
      </c>
      <c r="E319" s="56" t="str">
        <f>VLOOKUP($A319,Raw!$B$2:$DG$512,MATCH('NDPMS - Inflow of AUM'!E$1,Raw!$B$1:$DG$1,0),0)</f>
        <v>0</v>
      </c>
      <c r="F319" s="56" t="str">
        <f>VLOOKUP($A319,Raw!$B$2:$DG$512,MATCH('NDPMS - Inflow of AUM'!F$1,Raw!$B$1:$DG$1,0),0)</f>
        <v>0</v>
      </c>
      <c r="G319" s="56" t="str">
        <f>VLOOKUP($A319,Raw!$B$2:$DG$512,MATCH('NDPMS - Inflow of AUM'!G$1,Raw!$B$1:$DG$1,0),0)</f>
        <v>0</v>
      </c>
    </row>
    <row r="320" spans="1:7" x14ac:dyDescent="0.3">
      <c r="A320" s="1" t="s">
        <v>5488</v>
      </c>
      <c r="B320" s="56" t="str">
        <f>VLOOKUP($A320,Raw!$B$2:$DG$512,MATCH('NDPMS - Inflow of AUM'!B$1,Raw!$B$1:$DG$1,0),0)</f>
        <v>0</v>
      </c>
      <c r="C320" s="56" t="str">
        <f>VLOOKUP($A320,Raw!$B$2:$DG$512,MATCH('NDPMS - Inflow of AUM'!C$1,Raw!$B$1:$DG$1,0),0)</f>
        <v>0</v>
      </c>
      <c r="D320" s="56" t="str">
        <f>VLOOKUP($A320,Raw!$B$2:$DG$512,MATCH('NDPMS - Inflow of AUM'!D$1,Raw!$B$1:$DG$1,0),0)</f>
        <v>0</v>
      </c>
      <c r="E320" s="56" t="str">
        <f>VLOOKUP($A320,Raw!$B$2:$DG$512,MATCH('NDPMS - Inflow of AUM'!E$1,Raw!$B$1:$DG$1,0),0)</f>
        <v>0</v>
      </c>
      <c r="F320" s="56" t="str">
        <f>VLOOKUP($A320,Raw!$B$2:$DG$512,MATCH('NDPMS - Inflow of AUM'!F$1,Raw!$B$1:$DG$1,0),0)</f>
        <v>0</v>
      </c>
      <c r="G320" s="56" t="str">
        <f>VLOOKUP($A320,Raw!$B$2:$DG$512,MATCH('NDPMS - Inflow of AUM'!G$1,Raw!$B$1:$DG$1,0),0)</f>
        <v>0</v>
      </c>
    </row>
    <row r="321" spans="1:7" x14ac:dyDescent="0.3">
      <c r="A321" s="1" t="s">
        <v>5496</v>
      </c>
      <c r="B321" s="56" t="str">
        <f>VLOOKUP($A321,Raw!$B$2:$DG$512,MATCH('NDPMS - Inflow of AUM'!B$1,Raw!$B$1:$DG$1,0),0)</f>
        <v>0</v>
      </c>
      <c r="C321" s="56" t="str">
        <f>VLOOKUP($A321,Raw!$B$2:$DG$512,MATCH('NDPMS - Inflow of AUM'!C$1,Raw!$B$1:$DG$1,0),0)</f>
        <v>0</v>
      </c>
      <c r="D321" s="56" t="str">
        <f>VLOOKUP($A321,Raw!$B$2:$DG$512,MATCH('NDPMS - Inflow of AUM'!D$1,Raw!$B$1:$DG$1,0),0)</f>
        <v>0</v>
      </c>
      <c r="E321" s="56" t="str">
        <f>VLOOKUP($A321,Raw!$B$2:$DG$512,MATCH('NDPMS - Inflow of AUM'!E$1,Raw!$B$1:$DG$1,0),0)</f>
        <v>0</v>
      </c>
      <c r="F321" s="56" t="str">
        <f>VLOOKUP($A321,Raw!$B$2:$DG$512,MATCH('NDPMS - Inflow of AUM'!F$1,Raw!$B$1:$DG$1,0),0)</f>
        <v>0</v>
      </c>
      <c r="G321" s="56" t="str">
        <f>VLOOKUP($A321,Raw!$B$2:$DG$512,MATCH('NDPMS - Inflow of AUM'!G$1,Raw!$B$1:$DG$1,0),0)</f>
        <v>0</v>
      </c>
    </row>
    <row r="322" spans="1:7" x14ac:dyDescent="0.3">
      <c r="A322" s="1" t="s">
        <v>5509</v>
      </c>
      <c r="B322" s="56" t="str">
        <f>VLOOKUP($A322,Raw!$B$2:$DG$512,MATCH('NDPMS - Inflow of AUM'!B$1,Raw!$B$1:$DG$1,0),0)</f>
        <v>0</v>
      </c>
      <c r="C322" s="56" t="str">
        <f>VLOOKUP($A322,Raw!$B$2:$DG$512,MATCH('NDPMS - Inflow of AUM'!C$1,Raw!$B$1:$DG$1,0),0)</f>
        <v>0</v>
      </c>
      <c r="D322" s="56" t="str">
        <f>VLOOKUP($A322,Raw!$B$2:$DG$512,MATCH('NDPMS - Inflow of AUM'!D$1,Raw!$B$1:$DG$1,0),0)</f>
        <v>0</v>
      </c>
      <c r="E322" s="56" t="str">
        <f>VLOOKUP($A322,Raw!$B$2:$DG$512,MATCH('NDPMS - Inflow of AUM'!E$1,Raw!$B$1:$DG$1,0),0)</f>
        <v>0</v>
      </c>
      <c r="F322" s="56" t="str">
        <f>VLOOKUP($A322,Raw!$B$2:$DG$512,MATCH('NDPMS - Inflow of AUM'!F$1,Raw!$B$1:$DG$1,0),0)</f>
        <v>0</v>
      </c>
      <c r="G322" s="56" t="str">
        <f>VLOOKUP($A322,Raw!$B$2:$DG$512,MATCH('NDPMS - Inflow of AUM'!G$1,Raw!$B$1:$DG$1,0),0)</f>
        <v>0</v>
      </c>
    </row>
    <row r="323" spans="1:7" x14ac:dyDescent="0.3">
      <c r="A323" s="1" t="s">
        <v>5517</v>
      </c>
      <c r="B323" s="56" t="str">
        <f>VLOOKUP($A323,Raw!$B$2:$DG$512,MATCH('NDPMS - Inflow of AUM'!B$1,Raw!$B$1:$DG$1,0),0)</f>
        <v>0</v>
      </c>
      <c r="C323" s="56" t="str">
        <f>VLOOKUP($A323,Raw!$B$2:$DG$512,MATCH('NDPMS - Inflow of AUM'!C$1,Raw!$B$1:$DG$1,0),0)</f>
        <v>0</v>
      </c>
      <c r="D323" s="56" t="str">
        <f>VLOOKUP($A323,Raw!$B$2:$DG$512,MATCH('NDPMS - Inflow of AUM'!D$1,Raw!$B$1:$DG$1,0),0)</f>
        <v>0</v>
      </c>
      <c r="E323" s="56" t="str">
        <f>VLOOKUP($A323,Raw!$B$2:$DG$512,MATCH('NDPMS - Inflow of AUM'!E$1,Raw!$B$1:$DG$1,0),0)</f>
        <v>0</v>
      </c>
      <c r="F323" s="56" t="str">
        <f>VLOOKUP($A323,Raw!$B$2:$DG$512,MATCH('NDPMS - Inflow of AUM'!F$1,Raw!$B$1:$DG$1,0),0)</f>
        <v>0</v>
      </c>
      <c r="G323" s="56" t="str">
        <f>VLOOKUP($A323,Raw!$B$2:$DG$512,MATCH('NDPMS - Inflow of AUM'!G$1,Raw!$B$1:$DG$1,0),0)</f>
        <v>0</v>
      </c>
    </row>
    <row r="324" spans="1:7" x14ac:dyDescent="0.3">
      <c r="A324" s="1" t="s">
        <v>5529</v>
      </c>
      <c r="B324" s="56" t="str">
        <f>VLOOKUP($A324,Raw!$B$2:$DG$512,MATCH('NDPMS - Inflow of AUM'!B$1,Raw!$B$1:$DG$1,0),0)</f>
        <v>0</v>
      </c>
      <c r="C324" s="56" t="str">
        <f>VLOOKUP($A324,Raw!$B$2:$DG$512,MATCH('NDPMS - Inflow of AUM'!C$1,Raw!$B$1:$DG$1,0),0)</f>
        <v>0</v>
      </c>
      <c r="D324" s="56" t="str">
        <f>VLOOKUP($A324,Raw!$B$2:$DG$512,MATCH('NDPMS - Inflow of AUM'!D$1,Raw!$B$1:$DG$1,0),0)</f>
        <v>0</v>
      </c>
      <c r="E324" s="56" t="str">
        <f>VLOOKUP($A324,Raw!$B$2:$DG$512,MATCH('NDPMS - Inflow of AUM'!E$1,Raw!$B$1:$DG$1,0),0)</f>
        <v>0</v>
      </c>
      <c r="F324" s="56" t="str">
        <f>VLOOKUP($A324,Raw!$B$2:$DG$512,MATCH('NDPMS - Inflow of AUM'!F$1,Raw!$B$1:$DG$1,0),0)</f>
        <v>0</v>
      </c>
      <c r="G324" s="56" t="str">
        <f>VLOOKUP($A324,Raw!$B$2:$DG$512,MATCH('NDPMS - Inflow of AUM'!G$1,Raw!$B$1:$DG$1,0),0)</f>
        <v>0</v>
      </c>
    </row>
    <row r="325" spans="1:7" x14ac:dyDescent="0.3">
      <c r="A325" s="1" t="s">
        <v>5539</v>
      </c>
      <c r="B325" s="56" t="str">
        <f>VLOOKUP($A325,Raw!$B$2:$DG$512,MATCH('NDPMS - Inflow of AUM'!B$1,Raw!$B$1:$DG$1,0),0)</f>
        <v>0</v>
      </c>
      <c r="C325" s="56" t="str">
        <f>VLOOKUP($A325,Raw!$B$2:$DG$512,MATCH('NDPMS - Inflow of AUM'!C$1,Raw!$B$1:$DG$1,0),0)</f>
        <v>0.58</v>
      </c>
      <c r="D325" s="56" t="str">
        <f>VLOOKUP($A325,Raw!$B$2:$DG$512,MATCH('NDPMS - Inflow of AUM'!D$1,Raw!$B$1:$DG$1,0),0)</f>
        <v>-0.58</v>
      </c>
      <c r="E325" s="56" t="str">
        <f>VLOOKUP($A325,Raw!$B$2:$DG$512,MATCH('NDPMS - Inflow of AUM'!E$1,Raw!$B$1:$DG$1,0),0)</f>
        <v>1.25</v>
      </c>
      <c r="F325" s="56" t="str">
        <f>VLOOKUP($A325,Raw!$B$2:$DG$512,MATCH('NDPMS - Inflow of AUM'!F$1,Raw!$B$1:$DG$1,0),0)</f>
        <v>0.58</v>
      </c>
      <c r="G325" s="56" t="str">
        <f>VLOOKUP($A325,Raw!$B$2:$DG$512,MATCH('NDPMS - Inflow of AUM'!G$1,Raw!$B$1:$DG$1,0),0)</f>
        <v>0.67</v>
      </c>
    </row>
    <row r="326" spans="1:7" x14ac:dyDescent="0.3">
      <c r="A326" s="1" t="s">
        <v>5558</v>
      </c>
      <c r="B326" s="56" t="str">
        <f>VLOOKUP($A326,Raw!$B$2:$DG$512,MATCH('NDPMS - Inflow of AUM'!B$1,Raw!$B$1:$DG$1,0),0)</f>
        <v>0</v>
      </c>
      <c r="C326" s="56" t="str">
        <f>VLOOKUP($A326,Raw!$B$2:$DG$512,MATCH('NDPMS - Inflow of AUM'!C$1,Raw!$B$1:$DG$1,0),0)</f>
        <v>0</v>
      </c>
      <c r="D326" s="56" t="str">
        <f>VLOOKUP($A326,Raw!$B$2:$DG$512,MATCH('NDPMS - Inflow of AUM'!D$1,Raw!$B$1:$DG$1,0),0)</f>
        <v>0</v>
      </c>
      <c r="E326" s="56" t="str">
        <f>VLOOKUP($A326,Raw!$B$2:$DG$512,MATCH('NDPMS - Inflow of AUM'!E$1,Raw!$B$1:$DG$1,0),0)</f>
        <v>0</v>
      </c>
      <c r="F326" s="56" t="str">
        <f>VLOOKUP($A326,Raw!$B$2:$DG$512,MATCH('NDPMS - Inflow of AUM'!F$1,Raw!$B$1:$DG$1,0),0)</f>
        <v>0</v>
      </c>
      <c r="G326" s="56" t="str">
        <f>VLOOKUP($A326,Raw!$B$2:$DG$512,MATCH('NDPMS - Inflow of AUM'!G$1,Raw!$B$1:$DG$1,0),0)</f>
        <v>0</v>
      </c>
    </row>
    <row r="327" spans="1:7" x14ac:dyDescent="0.3">
      <c r="A327" s="1" t="s">
        <v>5565</v>
      </c>
      <c r="B327" s="56" t="str">
        <f>VLOOKUP($A327,Raw!$B$2:$DG$512,MATCH('NDPMS - Inflow of AUM'!B$1,Raw!$B$1:$DG$1,0),0)</f>
        <v>0</v>
      </c>
      <c r="C327" s="56" t="str">
        <f>VLOOKUP($A327,Raw!$B$2:$DG$512,MATCH('NDPMS - Inflow of AUM'!C$1,Raw!$B$1:$DG$1,0),0)</f>
        <v>0</v>
      </c>
      <c r="D327" s="56" t="str">
        <f>VLOOKUP($A327,Raw!$B$2:$DG$512,MATCH('NDPMS - Inflow of AUM'!D$1,Raw!$B$1:$DG$1,0),0)</f>
        <v>0</v>
      </c>
      <c r="E327" s="56" t="str">
        <f>VLOOKUP($A327,Raw!$B$2:$DG$512,MATCH('NDPMS - Inflow of AUM'!E$1,Raw!$B$1:$DG$1,0),0)</f>
        <v>0</v>
      </c>
      <c r="F327" s="56" t="str">
        <f>VLOOKUP($A327,Raw!$B$2:$DG$512,MATCH('NDPMS - Inflow of AUM'!F$1,Raw!$B$1:$DG$1,0),0)</f>
        <v>0</v>
      </c>
      <c r="G327" s="56" t="str">
        <f>VLOOKUP($A327,Raw!$B$2:$DG$512,MATCH('NDPMS - Inflow of AUM'!G$1,Raw!$B$1:$DG$1,0),0)</f>
        <v>0</v>
      </c>
    </row>
    <row r="328" spans="1:7" x14ac:dyDescent="0.3">
      <c r="A328" s="1" t="s">
        <v>5577</v>
      </c>
      <c r="B328" s="56" t="str">
        <f>VLOOKUP($A328,Raw!$B$2:$DG$512,MATCH('NDPMS - Inflow of AUM'!B$1,Raw!$B$1:$DG$1,0),0)</f>
        <v>0</v>
      </c>
      <c r="C328" s="56" t="str">
        <f>VLOOKUP($A328,Raw!$B$2:$DG$512,MATCH('NDPMS - Inflow of AUM'!C$1,Raw!$B$1:$DG$1,0),0)</f>
        <v>0</v>
      </c>
      <c r="D328" s="56" t="str">
        <f>VLOOKUP($A328,Raw!$B$2:$DG$512,MATCH('NDPMS - Inflow of AUM'!D$1,Raw!$B$1:$DG$1,0),0)</f>
        <v>0</v>
      </c>
      <c r="E328" s="56" t="str">
        <f>VLOOKUP($A328,Raw!$B$2:$DG$512,MATCH('NDPMS - Inflow of AUM'!E$1,Raw!$B$1:$DG$1,0),0)</f>
        <v>0</v>
      </c>
      <c r="F328" s="56" t="str">
        <f>VLOOKUP($A328,Raw!$B$2:$DG$512,MATCH('NDPMS - Inflow of AUM'!F$1,Raw!$B$1:$DG$1,0),0)</f>
        <v>0</v>
      </c>
      <c r="G328" s="56" t="str">
        <f>VLOOKUP($A328,Raw!$B$2:$DG$512,MATCH('NDPMS - Inflow of AUM'!G$1,Raw!$B$1:$DG$1,0),0)</f>
        <v>0</v>
      </c>
    </row>
    <row r="329" spans="1:7" x14ac:dyDescent="0.3">
      <c r="A329" s="1" t="s">
        <v>5577</v>
      </c>
      <c r="B329" s="56" t="str">
        <f>VLOOKUP($A329,Raw!$B$2:$DG$512,MATCH('NDPMS - Inflow of AUM'!B$1,Raw!$B$1:$DG$1,0),0)</f>
        <v>0</v>
      </c>
      <c r="C329" s="56" t="str">
        <f>VLOOKUP($A329,Raw!$B$2:$DG$512,MATCH('NDPMS - Inflow of AUM'!C$1,Raw!$B$1:$DG$1,0),0)</f>
        <v>0</v>
      </c>
      <c r="D329" s="56" t="str">
        <f>VLOOKUP($A329,Raw!$B$2:$DG$512,MATCH('NDPMS - Inflow of AUM'!D$1,Raw!$B$1:$DG$1,0),0)</f>
        <v>0</v>
      </c>
      <c r="E329" s="56" t="str">
        <f>VLOOKUP($A329,Raw!$B$2:$DG$512,MATCH('NDPMS - Inflow of AUM'!E$1,Raw!$B$1:$DG$1,0),0)</f>
        <v>0</v>
      </c>
      <c r="F329" s="56" t="str">
        <f>VLOOKUP($A329,Raw!$B$2:$DG$512,MATCH('NDPMS - Inflow of AUM'!F$1,Raw!$B$1:$DG$1,0),0)</f>
        <v>0</v>
      </c>
      <c r="G329" s="56" t="str">
        <f>VLOOKUP($A329,Raw!$B$2:$DG$512,MATCH('NDPMS - Inflow of AUM'!G$1,Raw!$B$1:$DG$1,0),0)</f>
        <v>0</v>
      </c>
    </row>
    <row r="330" spans="1:7" x14ac:dyDescent="0.3">
      <c r="A330" s="1" t="s">
        <v>5577</v>
      </c>
      <c r="B330" s="56" t="str">
        <f>VLOOKUP($A330,Raw!$B$2:$DG$512,MATCH('NDPMS - Inflow of AUM'!B$1,Raw!$B$1:$DG$1,0),0)</f>
        <v>0</v>
      </c>
      <c r="C330" s="56" t="str">
        <f>VLOOKUP($A330,Raw!$B$2:$DG$512,MATCH('NDPMS - Inflow of AUM'!C$1,Raw!$B$1:$DG$1,0),0)</f>
        <v>0</v>
      </c>
      <c r="D330" s="56" t="str">
        <f>VLOOKUP($A330,Raw!$B$2:$DG$512,MATCH('NDPMS - Inflow of AUM'!D$1,Raw!$B$1:$DG$1,0),0)</f>
        <v>0</v>
      </c>
      <c r="E330" s="56" t="str">
        <f>VLOOKUP($A330,Raw!$B$2:$DG$512,MATCH('NDPMS - Inflow of AUM'!E$1,Raw!$B$1:$DG$1,0),0)</f>
        <v>0</v>
      </c>
      <c r="F330" s="56" t="str">
        <f>VLOOKUP($A330,Raw!$B$2:$DG$512,MATCH('NDPMS - Inflow of AUM'!F$1,Raw!$B$1:$DG$1,0),0)</f>
        <v>0</v>
      </c>
      <c r="G330" s="56" t="str">
        <f>VLOOKUP($A330,Raw!$B$2:$DG$512,MATCH('NDPMS - Inflow of AUM'!G$1,Raw!$B$1:$DG$1,0),0)</f>
        <v>0</v>
      </c>
    </row>
    <row r="331" spans="1:7" x14ac:dyDescent="0.3">
      <c r="A331" s="1" t="s">
        <v>5577</v>
      </c>
      <c r="B331" s="56" t="str">
        <f>VLOOKUP($A331,Raw!$B$2:$DG$512,MATCH('NDPMS - Inflow of AUM'!B$1,Raw!$B$1:$DG$1,0),0)</f>
        <v>0</v>
      </c>
      <c r="C331" s="56" t="str">
        <f>VLOOKUP($A331,Raw!$B$2:$DG$512,MATCH('NDPMS - Inflow of AUM'!C$1,Raw!$B$1:$DG$1,0),0)</f>
        <v>0</v>
      </c>
      <c r="D331" s="56" t="str">
        <f>VLOOKUP($A331,Raw!$B$2:$DG$512,MATCH('NDPMS - Inflow of AUM'!D$1,Raw!$B$1:$DG$1,0),0)</f>
        <v>0</v>
      </c>
      <c r="E331" s="56" t="str">
        <f>VLOOKUP($A331,Raw!$B$2:$DG$512,MATCH('NDPMS - Inflow of AUM'!E$1,Raw!$B$1:$DG$1,0),0)</f>
        <v>0</v>
      </c>
      <c r="F331" s="56" t="str">
        <f>VLOOKUP($A331,Raw!$B$2:$DG$512,MATCH('NDPMS - Inflow of AUM'!F$1,Raw!$B$1:$DG$1,0),0)</f>
        <v>0</v>
      </c>
      <c r="G331" s="56" t="str">
        <f>VLOOKUP($A331,Raw!$B$2:$DG$512,MATCH('NDPMS - Inflow of AUM'!G$1,Raw!$B$1:$DG$1,0),0)</f>
        <v>0</v>
      </c>
    </row>
    <row r="332" spans="1:7" x14ac:dyDescent="0.3">
      <c r="A332" s="1" t="s">
        <v>5577</v>
      </c>
      <c r="B332" s="56" t="str">
        <f>VLOOKUP($A332,Raw!$B$2:$DG$512,MATCH('NDPMS - Inflow of AUM'!B$1,Raw!$B$1:$DG$1,0),0)</f>
        <v>0</v>
      </c>
      <c r="C332" s="56" t="str">
        <f>VLOOKUP($A332,Raw!$B$2:$DG$512,MATCH('NDPMS - Inflow of AUM'!C$1,Raw!$B$1:$DG$1,0),0)</f>
        <v>0</v>
      </c>
      <c r="D332" s="56" t="str">
        <f>VLOOKUP($A332,Raw!$B$2:$DG$512,MATCH('NDPMS - Inflow of AUM'!D$1,Raw!$B$1:$DG$1,0),0)</f>
        <v>0</v>
      </c>
      <c r="E332" s="56" t="str">
        <f>VLOOKUP($A332,Raw!$B$2:$DG$512,MATCH('NDPMS - Inflow of AUM'!E$1,Raw!$B$1:$DG$1,0),0)</f>
        <v>0</v>
      </c>
      <c r="F332" s="56" t="str">
        <f>VLOOKUP($A332,Raw!$B$2:$DG$512,MATCH('NDPMS - Inflow of AUM'!F$1,Raw!$B$1:$DG$1,0),0)</f>
        <v>0</v>
      </c>
      <c r="G332" s="56" t="str">
        <f>VLOOKUP($A332,Raw!$B$2:$DG$512,MATCH('NDPMS - Inflow of AUM'!G$1,Raw!$B$1:$DG$1,0),0)</f>
        <v>0</v>
      </c>
    </row>
    <row r="333" spans="1:7" x14ac:dyDescent="0.3">
      <c r="A333" s="1" t="s">
        <v>5587</v>
      </c>
      <c r="B333" s="56" t="str">
        <f>VLOOKUP($A333,Raw!$B$2:$DG$512,MATCH('NDPMS - Inflow of AUM'!B$1,Raw!$B$1:$DG$1,0),0)</f>
        <v>0</v>
      </c>
      <c r="C333" s="56" t="str">
        <f>VLOOKUP($A333,Raw!$B$2:$DG$512,MATCH('NDPMS - Inflow of AUM'!C$1,Raw!$B$1:$DG$1,0),0)</f>
        <v>0</v>
      </c>
      <c r="D333" s="56" t="str">
        <f>VLOOKUP($A333,Raw!$B$2:$DG$512,MATCH('NDPMS - Inflow of AUM'!D$1,Raw!$B$1:$DG$1,0),0)</f>
        <v>0</v>
      </c>
      <c r="E333" s="56" t="str">
        <f>VLOOKUP($A333,Raw!$B$2:$DG$512,MATCH('NDPMS - Inflow of AUM'!E$1,Raw!$B$1:$DG$1,0),0)</f>
        <v>0</v>
      </c>
      <c r="F333" s="56" t="str">
        <f>VLOOKUP($A333,Raw!$B$2:$DG$512,MATCH('NDPMS - Inflow of AUM'!F$1,Raw!$B$1:$DG$1,0),0)</f>
        <v>0</v>
      </c>
      <c r="G333" s="56" t="str">
        <f>VLOOKUP($A333,Raw!$B$2:$DG$512,MATCH('NDPMS - Inflow of AUM'!G$1,Raw!$B$1:$DG$1,0),0)</f>
        <v>0</v>
      </c>
    </row>
    <row r="334" spans="1:7" x14ac:dyDescent="0.3">
      <c r="A334" s="1" t="s">
        <v>5594</v>
      </c>
      <c r="B334" s="56" t="str">
        <f>VLOOKUP($A334,Raw!$B$2:$DG$512,MATCH('NDPMS - Inflow of AUM'!B$1,Raw!$B$1:$DG$1,0),0)</f>
        <v>0</v>
      </c>
      <c r="C334" s="56" t="str">
        <f>VLOOKUP($A334,Raw!$B$2:$DG$512,MATCH('NDPMS - Inflow of AUM'!C$1,Raw!$B$1:$DG$1,0),0)</f>
        <v>0</v>
      </c>
      <c r="D334" s="56" t="str">
        <f>VLOOKUP($A334,Raw!$B$2:$DG$512,MATCH('NDPMS - Inflow of AUM'!D$1,Raw!$B$1:$DG$1,0),0)</f>
        <v>0</v>
      </c>
      <c r="E334" s="56" t="str">
        <f>VLOOKUP($A334,Raw!$B$2:$DG$512,MATCH('NDPMS - Inflow of AUM'!E$1,Raw!$B$1:$DG$1,0),0)</f>
        <v>0.03</v>
      </c>
      <c r="F334" s="56" t="str">
        <f>VLOOKUP($A334,Raw!$B$2:$DG$512,MATCH('NDPMS - Inflow of AUM'!F$1,Raw!$B$1:$DG$1,0),0)</f>
        <v>0.01</v>
      </c>
      <c r="G334" s="56" t="str">
        <f>VLOOKUP($A334,Raw!$B$2:$DG$512,MATCH('NDPMS - Inflow of AUM'!G$1,Raw!$B$1:$DG$1,0),0)</f>
        <v>0.02</v>
      </c>
    </row>
    <row r="335" spans="1:7" x14ac:dyDescent="0.3">
      <c r="A335" s="1" t="s">
        <v>5607</v>
      </c>
      <c r="B335" s="56" t="str">
        <f>VLOOKUP($A335,Raw!$B$2:$DG$512,MATCH('NDPMS - Inflow of AUM'!B$1,Raw!$B$1:$DG$1,0),0)</f>
        <v>0</v>
      </c>
      <c r="C335" s="56" t="str">
        <f>VLOOKUP($A335,Raw!$B$2:$DG$512,MATCH('NDPMS - Inflow of AUM'!C$1,Raw!$B$1:$DG$1,0),0)</f>
        <v>0</v>
      </c>
      <c r="D335" s="56" t="str">
        <f>VLOOKUP($A335,Raw!$B$2:$DG$512,MATCH('NDPMS - Inflow of AUM'!D$1,Raw!$B$1:$DG$1,0),0)</f>
        <v>0</v>
      </c>
      <c r="E335" s="56" t="str">
        <f>VLOOKUP($A335,Raw!$B$2:$DG$512,MATCH('NDPMS - Inflow of AUM'!E$1,Raw!$B$1:$DG$1,0),0)</f>
        <v>0</v>
      </c>
      <c r="F335" s="56" t="str">
        <f>VLOOKUP($A335,Raw!$B$2:$DG$512,MATCH('NDPMS - Inflow of AUM'!F$1,Raw!$B$1:$DG$1,0),0)</f>
        <v>0</v>
      </c>
      <c r="G335" s="56" t="str">
        <f>VLOOKUP($A335,Raw!$B$2:$DG$512,MATCH('NDPMS - Inflow of AUM'!G$1,Raw!$B$1:$DG$1,0),0)</f>
        <v>0</v>
      </c>
    </row>
    <row r="336" spans="1:7" x14ac:dyDescent="0.3">
      <c r="A336" s="1" t="s">
        <v>5615</v>
      </c>
      <c r="B336" s="56" t="str">
        <f>VLOOKUP($A336,Raw!$B$2:$DG$512,MATCH('NDPMS - Inflow of AUM'!B$1,Raw!$B$1:$DG$1,0),0)</f>
        <v>0</v>
      </c>
      <c r="C336" s="56" t="str">
        <f>VLOOKUP($A336,Raw!$B$2:$DG$512,MATCH('NDPMS - Inflow of AUM'!C$1,Raw!$B$1:$DG$1,0),0)</f>
        <v>0</v>
      </c>
      <c r="D336" s="56" t="str">
        <f>VLOOKUP($A336,Raw!$B$2:$DG$512,MATCH('NDPMS - Inflow of AUM'!D$1,Raw!$B$1:$DG$1,0),0)</f>
        <v>0</v>
      </c>
      <c r="E336" s="56" t="str">
        <f>VLOOKUP($A336,Raw!$B$2:$DG$512,MATCH('NDPMS - Inflow of AUM'!E$1,Raw!$B$1:$DG$1,0),0)</f>
        <v>0</v>
      </c>
      <c r="F336" s="56" t="str">
        <f>VLOOKUP($A336,Raw!$B$2:$DG$512,MATCH('NDPMS - Inflow of AUM'!F$1,Raw!$B$1:$DG$1,0),0)</f>
        <v>0</v>
      </c>
      <c r="G336" s="56" t="str">
        <f>VLOOKUP($A336,Raw!$B$2:$DG$512,MATCH('NDPMS - Inflow of AUM'!G$1,Raw!$B$1:$DG$1,0),0)</f>
        <v>0</v>
      </c>
    </row>
    <row r="337" spans="1:7" x14ac:dyDescent="0.3">
      <c r="A337" s="1" t="s">
        <v>5623</v>
      </c>
      <c r="B337" s="56" t="str">
        <f>VLOOKUP($A337,Raw!$B$2:$DG$512,MATCH('NDPMS - Inflow of AUM'!B$1,Raw!$B$1:$DG$1,0),0)</f>
        <v>0</v>
      </c>
      <c r="C337" s="56" t="str">
        <f>VLOOKUP($A337,Raw!$B$2:$DG$512,MATCH('NDPMS - Inflow of AUM'!C$1,Raw!$B$1:$DG$1,0),0)</f>
        <v>0</v>
      </c>
      <c r="D337" s="56" t="str">
        <f>VLOOKUP($A337,Raw!$B$2:$DG$512,MATCH('NDPMS - Inflow of AUM'!D$1,Raw!$B$1:$DG$1,0),0)</f>
        <v>0</v>
      </c>
      <c r="E337" s="56" t="str">
        <f>VLOOKUP($A337,Raw!$B$2:$DG$512,MATCH('NDPMS - Inflow of AUM'!E$1,Raw!$B$1:$DG$1,0),0)</f>
        <v>0</v>
      </c>
      <c r="F337" s="56" t="str">
        <f>VLOOKUP($A337,Raw!$B$2:$DG$512,MATCH('NDPMS - Inflow of AUM'!F$1,Raw!$B$1:$DG$1,0),0)</f>
        <v>0</v>
      </c>
      <c r="G337" s="56" t="str">
        <f>VLOOKUP($A337,Raw!$B$2:$DG$512,MATCH('NDPMS - Inflow of AUM'!G$1,Raw!$B$1:$DG$1,0),0)</f>
        <v>0</v>
      </c>
    </row>
    <row r="338" spans="1:7" x14ac:dyDescent="0.3">
      <c r="A338" s="1" t="s">
        <v>5636</v>
      </c>
      <c r="B338" s="56" t="str">
        <f>VLOOKUP($A338,Raw!$B$2:$DG$512,MATCH('NDPMS - Inflow of AUM'!B$1,Raw!$B$1:$DG$1,0),0)</f>
        <v>0</v>
      </c>
      <c r="C338" s="56" t="str">
        <f>VLOOKUP($A338,Raw!$B$2:$DG$512,MATCH('NDPMS - Inflow of AUM'!C$1,Raw!$B$1:$DG$1,0),0)</f>
        <v>0</v>
      </c>
      <c r="D338" s="56" t="str">
        <f>VLOOKUP($A338,Raw!$B$2:$DG$512,MATCH('NDPMS - Inflow of AUM'!D$1,Raw!$B$1:$DG$1,0),0)</f>
        <v>0</v>
      </c>
      <c r="E338" s="56" t="str">
        <f>VLOOKUP($A338,Raw!$B$2:$DG$512,MATCH('NDPMS - Inflow of AUM'!E$1,Raw!$B$1:$DG$1,0),0)</f>
        <v>0</v>
      </c>
      <c r="F338" s="56" t="str">
        <f>VLOOKUP($A338,Raw!$B$2:$DG$512,MATCH('NDPMS - Inflow of AUM'!F$1,Raw!$B$1:$DG$1,0),0)</f>
        <v>0</v>
      </c>
      <c r="G338" s="56" t="str">
        <f>VLOOKUP($A338,Raw!$B$2:$DG$512,MATCH('NDPMS - Inflow of AUM'!G$1,Raw!$B$1:$DG$1,0),0)</f>
        <v>0</v>
      </c>
    </row>
    <row r="339" spans="1:7" x14ac:dyDescent="0.3">
      <c r="A339" s="1" t="s">
        <v>5652</v>
      </c>
      <c r="B339" s="56" t="str">
        <f>VLOOKUP($A339,Raw!$B$2:$DG$512,MATCH('NDPMS - Inflow of AUM'!B$1,Raw!$B$1:$DG$1,0),0)</f>
        <v>0</v>
      </c>
      <c r="C339" s="56" t="str">
        <f>VLOOKUP($A339,Raw!$B$2:$DG$512,MATCH('NDPMS - Inflow of AUM'!C$1,Raw!$B$1:$DG$1,0),0)</f>
        <v>0</v>
      </c>
      <c r="D339" s="56" t="str">
        <f>VLOOKUP($A339,Raw!$B$2:$DG$512,MATCH('NDPMS - Inflow of AUM'!D$1,Raw!$B$1:$DG$1,0),0)</f>
        <v>0</v>
      </c>
      <c r="E339" s="56" t="str">
        <f>VLOOKUP($A339,Raw!$B$2:$DG$512,MATCH('NDPMS - Inflow of AUM'!E$1,Raw!$B$1:$DG$1,0),0)</f>
        <v>0</v>
      </c>
      <c r="F339" s="56" t="str">
        <f>VLOOKUP($A339,Raw!$B$2:$DG$512,MATCH('NDPMS - Inflow of AUM'!F$1,Raw!$B$1:$DG$1,0),0)</f>
        <v>0</v>
      </c>
      <c r="G339" s="56" t="str">
        <f>VLOOKUP($A339,Raw!$B$2:$DG$512,MATCH('NDPMS - Inflow of AUM'!G$1,Raw!$B$1:$DG$1,0),0)</f>
        <v>0</v>
      </c>
    </row>
    <row r="340" spans="1:7" x14ac:dyDescent="0.3">
      <c r="A340" s="1" t="s">
        <v>5664</v>
      </c>
      <c r="B340" s="56" t="str">
        <f>VLOOKUP($A340,Raw!$B$2:$DG$512,MATCH('NDPMS - Inflow of AUM'!B$1,Raw!$B$1:$DG$1,0),0)</f>
        <v>0</v>
      </c>
      <c r="C340" s="56" t="str">
        <f>VLOOKUP($A340,Raw!$B$2:$DG$512,MATCH('NDPMS - Inflow of AUM'!C$1,Raw!$B$1:$DG$1,0),0)</f>
        <v>0</v>
      </c>
      <c r="D340" s="56" t="str">
        <f>VLOOKUP($A340,Raw!$B$2:$DG$512,MATCH('NDPMS - Inflow of AUM'!D$1,Raw!$B$1:$DG$1,0),0)</f>
        <v>0</v>
      </c>
      <c r="E340" s="56" t="str">
        <f>VLOOKUP($A340,Raw!$B$2:$DG$512,MATCH('NDPMS - Inflow of AUM'!E$1,Raw!$B$1:$DG$1,0),0)</f>
        <v>0</v>
      </c>
      <c r="F340" s="56" t="str">
        <f>VLOOKUP($A340,Raw!$B$2:$DG$512,MATCH('NDPMS - Inflow of AUM'!F$1,Raw!$B$1:$DG$1,0),0)</f>
        <v>0</v>
      </c>
      <c r="G340" s="56" t="str">
        <f>VLOOKUP($A340,Raw!$B$2:$DG$512,MATCH('NDPMS - Inflow of AUM'!G$1,Raw!$B$1:$DG$1,0),0)</f>
        <v>0</v>
      </c>
    </row>
    <row r="341" spans="1:7" x14ac:dyDescent="0.3">
      <c r="A341" s="1" t="s">
        <v>5672</v>
      </c>
      <c r="B341" s="56" t="str">
        <f>VLOOKUP($A341,Raw!$B$2:$DG$512,MATCH('NDPMS - Inflow of AUM'!B$1,Raw!$B$1:$DG$1,0),0)</f>
        <v>0</v>
      </c>
      <c r="C341" s="56" t="str">
        <f>VLOOKUP($A341,Raw!$B$2:$DG$512,MATCH('NDPMS - Inflow of AUM'!C$1,Raw!$B$1:$DG$1,0),0)</f>
        <v>0</v>
      </c>
      <c r="D341" s="56" t="str">
        <f>VLOOKUP($A341,Raw!$B$2:$DG$512,MATCH('NDPMS - Inflow of AUM'!D$1,Raw!$B$1:$DG$1,0),0)</f>
        <v>0</v>
      </c>
      <c r="E341" s="56" t="str">
        <f>VLOOKUP($A341,Raw!$B$2:$DG$512,MATCH('NDPMS - Inflow of AUM'!E$1,Raw!$B$1:$DG$1,0),0)</f>
        <v>0</v>
      </c>
      <c r="F341" s="56" t="str">
        <f>VLOOKUP($A341,Raw!$B$2:$DG$512,MATCH('NDPMS - Inflow of AUM'!F$1,Raw!$B$1:$DG$1,0),0)</f>
        <v>0</v>
      </c>
      <c r="G341" s="56" t="str">
        <f>VLOOKUP($A341,Raw!$B$2:$DG$512,MATCH('NDPMS - Inflow of AUM'!G$1,Raw!$B$1:$DG$1,0),0)</f>
        <v>0</v>
      </c>
    </row>
    <row r="342" spans="1:7" x14ac:dyDescent="0.3">
      <c r="A342" s="1" t="s">
        <v>5687</v>
      </c>
      <c r="B342" s="56" t="str">
        <f>VLOOKUP($A342,Raw!$B$2:$DG$512,MATCH('NDPMS - Inflow of AUM'!B$1,Raw!$B$1:$DG$1,0),0)</f>
        <v>0</v>
      </c>
      <c r="C342" s="56" t="str">
        <f>VLOOKUP($A342,Raw!$B$2:$DG$512,MATCH('NDPMS - Inflow of AUM'!C$1,Raw!$B$1:$DG$1,0),0)</f>
        <v>0</v>
      </c>
      <c r="D342" s="56" t="str">
        <f>VLOOKUP($A342,Raw!$B$2:$DG$512,MATCH('NDPMS - Inflow of AUM'!D$1,Raw!$B$1:$DG$1,0),0)</f>
        <v>0</v>
      </c>
      <c r="E342" s="56" t="str">
        <f>VLOOKUP($A342,Raw!$B$2:$DG$512,MATCH('NDPMS - Inflow of AUM'!E$1,Raw!$B$1:$DG$1,0),0)</f>
        <v>0</v>
      </c>
      <c r="F342" s="56" t="str">
        <f>VLOOKUP($A342,Raw!$B$2:$DG$512,MATCH('NDPMS - Inflow of AUM'!F$1,Raw!$B$1:$DG$1,0),0)</f>
        <v>0</v>
      </c>
      <c r="G342" s="56" t="str">
        <f>VLOOKUP($A342,Raw!$B$2:$DG$512,MATCH('NDPMS - Inflow of AUM'!G$1,Raw!$B$1:$DG$1,0),0)</f>
        <v>0</v>
      </c>
    </row>
    <row r="343" spans="1:7" x14ac:dyDescent="0.3">
      <c r="A343" s="1" t="s">
        <v>5701</v>
      </c>
      <c r="B343" s="56" t="str">
        <f>VLOOKUP($A343,Raw!$B$2:$DG$512,MATCH('NDPMS - Inflow of AUM'!B$1,Raw!$B$1:$DG$1,0),0)</f>
        <v>0</v>
      </c>
      <c r="C343" s="56" t="str">
        <f>VLOOKUP($A343,Raw!$B$2:$DG$512,MATCH('NDPMS - Inflow of AUM'!C$1,Raw!$B$1:$DG$1,0),0)</f>
        <v>0</v>
      </c>
      <c r="D343" s="56" t="str">
        <f>VLOOKUP($A343,Raw!$B$2:$DG$512,MATCH('NDPMS - Inflow of AUM'!D$1,Raw!$B$1:$DG$1,0),0)</f>
        <v>0</v>
      </c>
      <c r="E343" s="56" t="str">
        <f>VLOOKUP($A343,Raw!$B$2:$DG$512,MATCH('NDPMS - Inflow of AUM'!E$1,Raw!$B$1:$DG$1,0),0)</f>
        <v>0</v>
      </c>
      <c r="F343" s="56" t="str">
        <f>VLOOKUP($A343,Raw!$B$2:$DG$512,MATCH('NDPMS - Inflow of AUM'!F$1,Raw!$B$1:$DG$1,0),0)</f>
        <v>0</v>
      </c>
      <c r="G343" s="56" t="str">
        <f>VLOOKUP($A343,Raw!$B$2:$DG$512,MATCH('NDPMS - Inflow of AUM'!G$1,Raw!$B$1:$DG$1,0),0)</f>
        <v>0</v>
      </c>
    </row>
    <row r="344" spans="1:7" x14ac:dyDescent="0.3">
      <c r="A344" s="1" t="s">
        <v>5718</v>
      </c>
      <c r="B344" s="56" t="str">
        <f>VLOOKUP($A344,Raw!$B$2:$DG$512,MATCH('NDPMS - Inflow of AUM'!B$1,Raw!$B$1:$DG$1,0),0)</f>
        <v>70.86</v>
      </c>
      <c r="C344" s="56" t="str">
        <f>VLOOKUP($A344,Raw!$B$2:$DG$512,MATCH('NDPMS - Inflow of AUM'!C$1,Raw!$B$1:$DG$1,0),0)</f>
        <v>4.99</v>
      </c>
      <c r="D344" s="56" t="str">
        <f>VLOOKUP($A344,Raw!$B$2:$DG$512,MATCH('NDPMS - Inflow of AUM'!D$1,Raw!$B$1:$DG$1,0),0)</f>
        <v>65.87</v>
      </c>
      <c r="E344" s="56" t="str">
        <f>VLOOKUP($A344,Raw!$B$2:$DG$512,MATCH('NDPMS - Inflow of AUM'!E$1,Raw!$B$1:$DG$1,0),0)</f>
        <v>232.24</v>
      </c>
      <c r="F344" s="56" t="str">
        <f>VLOOKUP($A344,Raw!$B$2:$DG$512,MATCH('NDPMS - Inflow of AUM'!F$1,Raw!$B$1:$DG$1,0),0)</f>
        <v>19.1</v>
      </c>
      <c r="G344" s="56" t="str">
        <f>VLOOKUP($A344,Raw!$B$2:$DG$512,MATCH('NDPMS - Inflow of AUM'!G$1,Raw!$B$1:$DG$1,0),0)</f>
        <v>213.14</v>
      </c>
    </row>
    <row r="345" spans="1:7" x14ac:dyDescent="0.3">
      <c r="A345" s="1" t="s">
        <v>5757</v>
      </c>
      <c r="B345" s="56" t="str">
        <f>VLOOKUP($A345,Raw!$B$2:$DG$512,MATCH('NDPMS - Inflow of AUM'!B$1,Raw!$B$1:$DG$1,0),0)</f>
        <v>0</v>
      </c>
      <c r="C345" s="56" t="str">
        <f>VLOOKUP($A345,Raw!$B$2:$DG$512,MATCH('NDPMS - Inflow of AUM'!C$1,Raw!$B$1:$DG$1,0),0)</f>
        <v>0</v>
      </c>
      <c r="D345" s="56" t="str">
        <f>VLOOKUP($A345,Raw!$B$2:$DG$512,MATCH('NDPMS - Inflow of AUM'!D$1,Raw!$B$1:$DG$1,0),0)</f>
        <v>0</v>
      </c>
      <c r="E345" s="56" t="str">
        <f>VLOOKUP($A345,Raw!$B$2:$DG$512,MATCH('NDPMS - Inflow of AUM'!E$1,Raw!$B$1:$DG$1,0),0)</f>
        <v>0</v>
      </c>
      <c r="F345" s="56" t="str">
        <f>VLOOKUP($A345,Raw!$B$2:$DG$512,MATCH('NDPMS - Inflow of AUM'!F$1,Raw!$B$1:$DG$1,0),0)</f>
        <v>0</v>
      </c>
      <c r="G345" s="56" t="str">
        <f>VLOOKUP($A345,Raw!$B$2:$DG$512,MATCH('NDPMS - Inflow of AUM'!G$1,Raw!$B$1:$DG$1,0),0)</f>
        <v>0</v>
      </c>
    </row>
    <row r="346" spans="1:7" x14ac:dyDescent="0.3">
      <c r="A346" s="1" t="s">
        <v>5764</v>
      </c>
      <c r="B346" s="56" t="str">
        <f>VLOOKUP($A346,Raw!$B$2:$DG$512,MATCH('NDPMS - Inflow of AUM'!B$1,Raw!$B$1:$DG$1,0),0)</f>
        <v>0</v>
      </c>
      <c r="C346" s="56" t="str">
        <f>VLOOKUP($A346,Raw!$B$2:$DG$512,MATCH('NDPMS - Inflow of AUM'!C$1,Raw!$B$1:$DG$1,0),0)</f>
        <v>0</v>
      </c>
      <c r="D346" s="56" t="str">
        <f>VLOOKUP($A346,Raw!$B$2:$DG$512,MATCH('NDPMS - Inflow of AUM'!D$1,Raw!$B$1:$DG$1,0),0)</f>
        <v>0</v>
      </c>
      <c r="E346" s="56" t="str">
        <f>VLOOKUP($A346,Raw!$B$2:$DG$512,MATCH('NDPMS - Inflow of AUM'!E$1,Raw!$B$1:$DG$1,0),0)</f>
        <v>0</v>
      </c>
      <c r="F346" s="56" t="str">
        <f>VLOOKUP($A346,Raw!$B$2:$DG$512,MATCH('NDPMS - Inflow of AUM'!F$1,Raw!$B$1:$DG$1,0),0)</f>
        <v>0</v>
      </c>
      <c r="G346" s="56" t="str">
        <f>VLOOKUP($A346,Raw!$B$2:$DG$512,MATCH('NDPMS - Inflow of AUM'!G$1,Raw!$B$1:$DG$1,0),0)</f>
        <v>0</v>
      </c>
    </row>
    <row r="347" spans="1:7" x14ac:dyDescent="0.3">
      <c r="A347" s="1" t="s">
        <v>5784</v>
      </c>
      <c r="B347" s="56" t="str">
        <f>VLOOKUP($A347,Raw!$B$2:$DG$512,MATCH('NDPMS - Inflow of AUM'!B$1,Raw!$B$1:$DG$1,0),0)</f>
        <v>0</v>
      </c>
      <c r="C347" s="56" t="str">
        <f>VLOOKUP($A347,Raw!$B$2:$DG$512,MATCH('NDPMS - Inflow of AUM'!C$1,Raw!$B$1:$DG$1,0),0)</f>
        <v>0</v>
      </c>
      <c r="D347" s="56" t="str">
        <f>VLOOKUP($A347,Raw!$B$2:$DG$512,MATCH('NDPMS - Inflow of AUM'!D$1,Raw!$B$1:$DG$1,0),0)</f>
        <v>0</v>
      </c>
      <c r="E347" s="56" t="str">
        <f>VLOOKUP($A347,Raw!$B$2:$DG$512,MATCH('NDPMS - Inflow of AUM'!E$1,Raw!$B$1:$DG$1,0),0)</f>
        <v>0</v>
      </c>
      <c r="F347" s="56" t="str">
        <f>VLOOKUP($A347,Raw!$B$2:$DG$512,MATCH('NDPMS - Inflow of AUM'!F$1,Raw!$B$1:$DG$1,0),0)</f>
        <v>0</v>
      </c>
      <c r="G347" s="56" t="str">
        <f>VLOOKUP($A347,Raw!$B$2:$DG$512,MATCH('NDPMS - Inflow of AUM'!G$1,Raw!$B$1:$DG$1,0),0)</f>
        <v>0</v>
      </c>
    </row>
    <row r="348" spans="1:7" x14ac:dyDescent="0.3">
      <c r="A348" s="1" t="s">
        <v>5797</v>
      </c>
      <c r="B348" s="56" t="str">
        <f>VLOOKUP($A348,Raw!$B$2:$DG$512,MATCH('NDPMS - Inflow of AUM'!B$1,Raw!$B$1:$DG$1,0),0)</f>
        <v>1.04466</v>
      </c>
      <c r="C348" s="56" t="str">
        <f>VLOOKUP($A348,Raw!$B$2:$DG$512,MATCH('NDPMS - Inflow of AUM'!C$1,Raw!$B$1:$DG$1,0),0)</f>
        <v>9.28553</v>
      </c>
      <c r="D348" s="56" t="str">
        <f>VLOOKUP($A348,Raw!$B$2:$DG$512,MATCH('NDPMS - Inflow of AUM'!D$1,Raw!$B$1:$DG$1,0),0)</f>
        <v>-8.24087</v>
      </c>
      <c r="E348" s="56" t="str">
        <f>VLOOKUP($A348,Raw!$B$2:$DG$512,MATCH('NDPMS - Inflow of AUM'!E$1,Raw!$B$1:$DG$1,0),0)</f>
        <v>27.28963</v>
      </c>
      <c r="F348" s="56" t="str">
        <f>VLOOKUP($A348,Raw!$B$2:$DG$512,MATCH('NDPMS - Inflow of AUM'!F$1,Raw!$B$1:$DG$1,0),0)</f>
        <v>13.36721</v>
      </c>
      <c r="G348" s="56" t="str">
        <f>VLOOKUP($A348,Raw!$B$2:$DG$512,MATCH('NDPMS - Inflow of AUM'!G$1,Raw!$B$1:$DG$1,0),0)</f>
        <v>13.92242</v>
      </c>
    </row>
    <row r="349" spans="1:7" x14ac:dyDescent="0.3">
      <c r="A349" s="1" t="s">
        <v>5814</v>
      </c>
      <c r="B349" s="56" t="str">
        <f>VLOOKUP($A349,Raw!$B$2:$DG$512,MATCH('NDPMS - Inflow of AUM'!B$1,Raw!$B$1:$DG$1,0),0)</f>
        <v>0</v>
      </c>
      <c r="C349" s="56" t="str">
        <f>VLOOKUP($A349,Raw!$B$2:$DG$512,MATCH('NDPMS - Inflow of AUM'!C$1,Raw!$B$1:$DG$1,0),0)</f>
        <v>0</v>
      </c>
      <c r="D349" s="56" t="str">
        <f>VLOOKUP($A349,Raw!$B$2:$DG$512,MATCH('NDPMS - Inflow of AUM'!D$1,Raw!$B$1:$DG$1,0),0)</f>
        <v>0</v>
      </c>
      <c r="E349" s="56" t="str">
        <f>VLOOKUP($A349,Raw!$B$2:$DG$512,MATCH('NDPMS - Inflow of AUM'!E$1,Raw!$B$1:$DG$1,0),0)</f>
        <v>0</v>
      </c>
      <c r="F349" s="56" t="str">
        <f>VLOOKUP($A349,Raw!$B$2:$DG$512,MATCH('NDPMS - Inflow of AUM'!F$1,Raw!$B$1:$DG$1,0),0)</f>
        <v>0</v>
      </c>
      <c r="G349" s="56" t="str">
        <f>VLOOKUP($A349,Raw!$B$2:$DG$512,MATCH('NDPMS - Inflow of AUM'!G$1,Raw!$B$1:$DG$1,0),0)</f>
        <v>0</v>
      </c>
    </row>
    <row r="350" spans="1:7" x14ac:dyDescent="0.3">
      <c r="A350" s="1" t="s">
        <v>5823</v>
      </c>
      <c r="B350" s="56" t="str">
        <f>VLOOKUP($A350,Raw!$B$2:$DG$512,MATCH('NDPMS - Inflow of AUM'!B$1,Raw!$B$1:$DG$1,0),0)</f>
        <v>0</v>
      </c>
      <c r="C350" s="56" t="str">
        <f>VLOOKUP($A350,Raw!$B$2:$DG$512,MATCH('NDPMS - Inflow of AUM'!C$1,Raw!$B$1:$DG$1,0),0)</f>
        <v>0</v>
      </c>
      <c r="D350" s="56" t="str">
        <f>VLOOKUP($A350,Raw!$B$2:$DG$512,MATCH('NDPMS - Inflow of AUM'!D$1,Raw!$B$1:$DG$1,0),0)</f>
        <v>0</v>
      </c>
      <c r="E350" s="56" t="str">
        <f>VLOOKUP($A350,Raw!$B$2:$DG$512,MATCH('NDPMS - Inflow of AUM'!E$1,Raw!$B$1:$DG$1,0),0)</f>
        <v>0.8854</v>
      </c>
      <c r="F350" s="56" t="str">
        <f>VLOOKUP($A350,Raw!$B$2:$DG$512,MATCH('NDPMS - Inflow of AUM'!F$1,Raw!$B$1:$DG$1,0),0)</f>
        <v>0</v>
      </c>
      <c r="G350" s="56" t="str">
        <f>VLOOKUP($A350,Raw!$B$2:$DG$512,MATCH('NDPMS - Inflow of AUM'!G$1,Raw!$B$1:$DG$1,0),0)</f>
        <v>0.8854</v>
      </c>
    </row>
    <row r="351" spans="1:7" x14ac:dyDescent="0.3">
      <c r="A351" s="1" t="s">
        <v>5843</v>
      </c>
      <c r="B351" s="56" t="str">
        <f>VLOOKUP($A351,Raw!$B$2:$DG$512,MATCH('NDPMS - Inflow of AUM'!B$1,Raw!$B$1:$DG$1,0),0)</f>
        <v>0</v>
      </c>
      <c r="C351" s="56" t="str">
        <f>VLOOKUP($A351,Raw!$B$2:$DG$512,MATCH('NDPMS - Inflow of AUM'!C$1,Raw!$B$1:$DG$1,0),0)</f>
        <v>0</v>
      </c>
      <c r="D351" s="56" t="str">
        <f>VLOOKUP($A351,Raw!$B$2:$DG$512,MATCH('NDPMS - Inflow of AUM'!D$1,Raw!$B$1:$DG$1,0),0)</f>
        <v>0</v>
      </c>
      <c r="E351" s="56" t="str">
        <f>VLOOKUP($A351,Raw!$B$2:$DG$512,MATCH('NDPMS - Inflow of AUM'!E$1,Raw!$B$1:$DG$1,0),0)</f>
        <v>0</v>
      </c>
      <c r="F351" s="56" t="str">
        <f>VLOOKUP($A351,Raw!$B$2:$DG$512,MATCH('NDPMS - Inflow of AUM'!F$1,Raw!$B$1:$DG$1,0),0)</f>
        <v>0</v>
      </c>
      <c r="G351" s="56" t="str">
        <f>VLOOKUP($A351,Raw!$B$2:$DG$512,MATCH('NDPMS - Inflow of AUM'!G$1,Raw!$B$1:$DG$1,0),0)</f>
        <v>0</v>
      </c>
    </row>
    <row r="352" spans="1:7" x14ac:dyDescent="0.3">
      <c r="A352" s="1" t="s">
        <v>5851</v>
      </c>
      <c r="B352" s="56" t="str">
        <f>VLOOKUP($A352,Raw!$B$2:$DG$512,MATCH('NDPMS - Inflow of AUM'!B$1,Raw!$B$1:$DG$1,0),0)</f>
        <v>0</v>
      </c>
      <c r="C352" s="56" t="str">
        <f>VLOOKUP($A352,Raw!$B$2:$DG$512,MATCH('NDPMS - Inflow of AUM'!C$1,Raw!$B$1:$DG$1,0),0)</f>
        <v>0</v>
      </c>
      <c r="D352" s="56" t="str">
        <f>VLOOKUP($A352,Raw!$B$2:$DG$512,MATCH('NDPMS - Inflow of AUM'!D$1,Raw!$B$1:$DG$1,0),0)</f>
        <v>0</v>
      </c>
      <c r="E352" s="56" t="str">
        <f>VLOOKUP($A352,Raw!$B$2:$DG$512,MATCH('NDPMS - Inflow of AUM'!E$1,Raw!$B$1:$DG$1,0),0)</f>
        <v>0</v>
      </c>
      <c r="F352" s="56" t="str">
        <f>VLOOKUP($A352,Raw!$B$2:$DG$512,MATCH('NDPMS - Inflow of AUM'!F$1,Raw!$B$1:$DG$1,0),0)</f>
        <v>0</v>
      </c>
      <c r="G352" s="56" t="str">
        <f>VLOOKUP($A352,Raw!$B$2:$DG$512,MATCH('NDPMS - Inflow of AUM'!G$1,Raw!$B$1:$DG$1,0),0)</f>
        <v>0</v>
      </c>
    </row>
    <row r="353" spans="1:7" x14ac:dyDescent="0.3">
      <c r="A353" s="1" t="s">
        <v>5874</v>
      </c>
      <c r="B353" s="56" t="str">
        <f>VLOOKUP($A353,Raw!$B$2:$DG$512,MATCH('NDPMS - Inflow of AUM'!B$1,Raw!$B$1:$DG$1,0),0)</f>
        <v>0</v>
      </c>
      <c r="C353" s="56" t="str">
        <f>VLOOKUP($A353,Raw!$B$2:$DG$512,MATCH('NDPMS - Inflow of AUM'!C$1,Raw!$B$1:$DG$1,0),0)</f>
        <v>0</v>
      </c>
      <c r="D353" s="56" t="str">
        <f>VLOOKUP($A353,Raw!$B$2:$DG$512,MATCH('NDPMS - Inflow of AUM'!D$1,Raw!$B$1:$DG$1,0),0)</f>
        <v>0</v>
      </c>
      <c r="E353" s="56" t="str">
        <f>VLOOKUP($A353,Raw!$B$2:$DG$512,MATCH('NDPMS - Inflow of AUM'!E$1,Raw!$B$1:$DG$1,0),0)</f>
        <v>0</v>
      </c>
      <c r="F353" s="56" t="str">
        <f>VLOOKUP($A353,Raw!$B$2:$DG$512,MATCH('NDPMS - Inflow of AUM'!F$1,Raw!$B$1:$DG$1,0),0)</f>
        <v>0</v>
      </c>
      <c r="G353" s="56" t="str">
        <f>VLOOKUP($A353,Raw!$B$2:$DG$512,MATCH('NDPMS - Inflow of AUM'!G$1,Raw!$B$1:$DG$1,0),0)</f>
        <v>0</v>
      </c>
    </row>
    <row r="354" spans="1:7" x14ac:dyDescent="0.3">
      <c r="A354" s="1" t="s">
        <v>5897</v>
      </c>
      <c r="B354" s="56" t="str">
        <f>VLOOKUP($A354,Raw!$B$2:$DG$512,MATCH('NDPMS - Inflow of AUM'!B$1,Raw!$B$1:$DG$1,0),0)</f>
        <v>0</v>
      </c>
      <c r="C354" s="56" t="str">
        <f>VLOOKUP($A354,Raw!$B$2:$DG$512,MATCH('NDPMS - Inflow of AUM'!C$1,Raw!$B$1:$DG$1,0),0)</f>
        <v>0</v>
      </c>
      <c r="D354" s="56" t="str">
        <f>VLOOKUP($A354,Raw!$B$2:$DG$512,MATCH('NDPMS - Inflow of AUM'!D$1,Raw!$B$1:$DG$1,0),0)</f>
        <v>0</v>
      </c>
      <c r="E354" s="56" t="str">
        <f>VLOOKUP($A354,Raw!$B$2:$DG$512,MATCH('NDPMS - Inflow of AUM'!E$1,Raw!$B$1:$DG$1,0),0)</f>
        <v>0</v>
      </c>
      <c r="F354" s="56" t="str">
        <f>VLOOKUP($A354,Raw!$B$2:$DG$512,MATCH('NDPMS - Inflow of AUM'!F$1,Raw!$B$1:$DG$1,0),0)</f>
        <v>0</v>
      </c>
      <c r="G354" s="56" t="str">
        <f>VLOOKUP($A354,Raw!$B$2:$DG$512,MATCH('NDPMS - Inflow of AUM'!G$1,Raw!$B$1:$DG$1,0),0)</f>
        <v>0</v>
      </c>
    </row>
    <row r="355" spans="1:7" x14ac:dyDescent="0.3">
      <c r="A355" s="1" t="s">
        <v>5917</v>
      </c>
      <c r="B355" s="56" t="str">
        <f>VLOOKUP($A355,Raw!$B$2:$DG$512,MATCH('NDPMS - Inflow of AUM'!B$1,Raw!$B$1:$DG$1,0),0)</f>
        <v>0</v>
      </c>
      <c r="C355" s="56" t="str">
        <f>VLOOKUP($A355,Raw!$B$2:$DG$512,MATCH('NDPMS - Inflow of AUM'!C$1,Raw!$B$1:$DG$1,0),0)</f>
        <v>0</v>
      </c>
      <c r="D355" s="56" t="str">
        <f>VLOOKUP($A355,Raw!$B$2:$DG$512,MATCH('NDPMS - Inflow of AUM'!D$1,Raw!$B$1:$DG$1,0),0)</f>
        <v>0</v>
      </c>
      <c r="E355" s="56" t="str">
        <f>VLOOKUP($A355,Raw!$B$2:$DG$512,MATCH('NDPMS - Inflow of AUM'!E$1,Raw!$B$1:$DG$1,0),0)</f>
        <v>0</v>
      </c>
      <c r="F355" s="56" t="str">
        <f>VLOOKUP($A355,Raw!$B$2:$DG$512,MATCH('NDPMS - Inflow of AUM'!F$1,Raw!$B$1:$DG$1,0),0)</f>
        <v>0</v>
      </c>
      <c r="G355" s="56" t="str">
        <f>VLOOKUP($A355,Raw!$B$2:$DG$512,MATCH('NDPMS - Inflow of AUM'!G$1,Raw!$B$1:$DG$1,0),0)</f>
        <v>0</v>
      </c>
    </row>
    <row r="356" spans="1:7" x14ac:dyDescent="0.3">
      <c r="A356" s="1" t="s">
        <v>5930</v>
      </c>
      <c r="B356" s="56" t="str">
        <f>VLOOKUP($A356,Raw!$B$2:$DG$512,MATCH('NDPMS - Inflow of AUM'!B$1,Raw!$B$1:$DG$1,0),0)</f>
        <v>0</v>
      </c>
      <c r="C356" s="56" t="str">
        <f>VLOOKUP($A356,Raw!$B$2:$DG$512,MATCH('NDPMS - Inflow of AUM'!C$1,Raw!$B$1:$DG$1,0),0)</f>
        <v>0</v>
      </c>
      <c r="D356" s="56" t="str">
        <f>VLOOKUP($A356,Raw!$B$2:$DG$512,MATCH('NDPMS - Inflow of AUM'!D$1,Raw!$B$1:$DG$1,0),0)</f>
        <v>0</v>
      </c>
      <c r="E356" s="56" t="str">
        <f>VLOOKUP($A356,Raw!$B$2:$DG$512,MATCH('NDPMS - Inflow of AUM'!E$1,Raw!$B$1:$DG$1,0),0)</f>
        <v>0</v>
      </c>
      <c r="F356" s="56" t="str">
        <f>VLOOKUP($A356,Raw!$B$2:$DG$512,MATCH('NDPMS - Inflow of AUM'!F$1,Raw!$B$1:$DG$1,0),0)</f>
        <v>0</v>
      </c>
      <c r="G356" s="56" t="str">
        <f>VLOOKUP($A356,Raw!$B$2:$DG$512,MATCH('NDPMS - Inflow of AUM'!G$1,Raw!$B$1:$DG$1,0),0)</f>
        <v>0</v>
      </c>
    </row>
    <row r="357" spans="1:7" x14ac:dyDescent="0.3">
      <c r="A357" s="1" t="s">
        <v>5939</v>
      </c>
      <c r="B357" s="56" t="str">
        <f>VLOOKUP($A357,Raw!$B$2:$DG$512,MATCH('NDPMS - Inflow of AUM'!B$1,Raw!$B$1:$DG$1,0),0)</f>
        <v>0</v>
      </c>
      <c r="C357" s="56" t="str">
        <f>VLOOKUP($A357,Raw!$B$2:$DG$512,MATCH('NDPMS - Inflow of AUM'!C$1,Raw!$B$1:$DG$1,0),0)</f>
        <v>0</v>
      </c>
      <c r="D357" s="56" t="str">
        <f>VLOOKUP($A357,Raw!$B$2:$DG$512,MATCH('NDPMS - Inflow of AUM'!D$1,Raw!$B$1:$DG$1,0),0)</f>
        <v>0</v>
      </c>
      <c r="E357" s="56" t="str">
        <f>VLOOKUP($A357,Raw!$B$2:$DG$512,MATCH('NDPMS - Inflow of AUM'!E$1,Raw!$B$1:$DG$1,0),0)</f>
        <v>0</v>
      </c>
      <c r="F357" s="56" t="str">
        <f>VLOOKUP($A357,Raw!$B$2:$DG$512,MATCH('NDPMS - Inflow of AUM'!F$1,Raw!$B$1:$DG$1,0),0)</f>
        <v>0</v>
      </c>
      <c r="G357" s="56" t="str">
        <f>VLOOKUP($A357,Raw!$B$2:$DG$512,MATCH('NDPMS - Inflow of AUM'!G$1,Raw!$B$1:$DG$1,0),0)</f>
        <v>0</v>
      </c>
    </row>
    <row r="358" spans="1:7" x14ac:dyDescent="0.3">
      <c r="A358" s="1" t="s">
        <v>5947</v>
      </c>
      <c r="B358" s="56" t="str">
        <f>VLOOKUP($A358,Raw!$B$2:$DG$512,MATCH('NDPMS - Inflow of AUM'!B$1,Raw!$B$1:$DG$1,0),0)</f>
        <v>0</v>
      </c>
      <c r="C358" s="56" t="str">
        <f>VLOOKUP($A358,Raw!$B$2:$DG$512,MATCH('NDPMS - Inflow of AUM'!C$1,Raw!$B$1:$DG$1,0),0)</f>
        <v>0</v>
      </c>
      <c r="D358" s="56" t="str">
        <f>VLOOKUP($A358,Raw!$B$2:$DG$512,MATCH('NDPMS - Inflow of AUM'!D$1,Raw!$B$1:$DG$1,0),0)</f>
        <v>0</v>
      </c>
      <c r="E358" s="56" t="str">
        <f>VLOOKUP($A358,Raw!$B$2:$DG$512,MATCH('NDPMS - Inflow of AUM'!E$1,Raw!$B$1:$DG$1,0),0)</f>
        <v>0</v>
      </c>
      <c r="F358" s="56" t="str">
        <f>VLOOKUP($A358,Raw!$B$2:$DG$512,MATCH('NDPMS - Inflow of AUM'!F$1,Raw!$B$1:$DG$1,0),0)</f>
        <v>0</v>
      </c>
      <c r="G358" s="56" t="str">
        <f>VLOOKUP($A358,Raw!$B$2:$DG$512,MATCH('NDPMS - Inflow of AUM'!G$1,Raw!$B$1:$DG$1,0),0)</f>
        <v>0</v>
      </c>
    </row>
    <row r="359" spans="1:7" x14ac:dyDescent="0.3">
      <c r="A359" s="1" t="s">
        <v>5964</v>
      </c>
      <c r="B359" s="56" t="str">
        <f>VLOOKUP($A359,Raw!$B$2:$DG$512,MATCH('NDPMS - Inflow of AUM'!B$1,Raw!$B$1:$DG$1,0),0)</f>
        <v>3</v>
      </c>
      <c r="C359" s="56" t="str">
        <f>VLOOKUP($A359,Raw!$B$2:$DG$512,MATCH('NDPMS - Inflow of AUM'!C$1,Raw!$B$1:$DG$1,0),0)</f>
        <v>0.001</v>
      </c>
      <c r="D359" s="56" t="str">
        <f>VLOOKUP($A359,Raw!$B$2:$DG$512,MATCH('NDPMS - Inflow of AUM'!D$1,Raw!$B$1:$DG$1,0),0)</f>
        <v>2.999</v>
      </c>
      <c r="E359" s="56" t="str">
        <f>VLOOKUP($A359,Raw!$B$2:$DG$512,MATCH('NDPMS - Inflow of AUM'!E$1,Raw!$B$1:$DG$1,0),0)</f>
        <v>3</v>
      </c>
      <c r="F359" s="56" t="str">
        <f>VLOOKUP($A359,Raw!$B$2:$DG$512,MATCH('NDPMS - Inflow of AUM'!F$1,Raw!$B$1:$DG$1,0),0)</f>
        <v>0.001</v>
      </c>
      <c r="G359" s="56" t="str">
        <f>VLOOKUP($A359,Raw!$B$2:$DG$512,MATCH('NDPMS - Inflow of AUM'!G$1,Raw!$B$1:$DG$1,0),0)</f>
        <v>2.999</v>
      </c>
    </row>
    <row r="360" spans="1:7" x14ac:dyDescent="0.3">
      <c r="A360" s="1" t="s">
        <v>5986</v>
      </c>
      <c r="B360" s="56" t="str">
        <f>VLOOKUP($A360,Raw!$B$2:$DG$512,MATCH('NDPMS - Inflow of AUM'!B$1,Raw!$B$1:$DG$1,0),0)</f>
        <v>0</v>
      </c>
      <c r="C360" s="56" t="str">
        <f>VLOOKUP($A360,Raw!$B$2:$DG$512,MATCH('NDPMS - Inflow of AUM'!C$1,Raw!$B$1:$DG$1,0),0)</f>
        <v>0</v>
      </c>
      <c r="D360" s="56" t="str">
        <f>VLOOKUP($A360,Raw!$B$2:$DG$512,MATCH('NDPMS - Inflow of AUM'!D$1,Raw!$B$1:$DG$1,0),0)</f>
        <v>0</v>
      </c>
      <c r="E360" s="56" t="str">
        <f>VLOOKUP($A360,Raw!$B$2:$DG$512,MATCH('NDPMS - Inflow of AUM'!E$1,Raw!$B$1:$DG$1,0),0)</f>
        <v>0</v>
      </c>
      <c r="F360" s="56" t="str">
        <f>VLOOKUP($A360,Raw!$B$2:$DG$512,MATCH('NDPMS - Inflow of AUM'!F$1,Raw!$B$1:$DG$1,0),0)</f>
        <v>0</v>
      </c>
      <c r="G360" s="56" t="str">
        <f>VLOOKUP($A360,Raw!$B$2:$DG$512,MATCH('NDPMS - Inflow of AUM'!G$1,Raw!$B$1:$DG$1,0),0)</f>
        <v>0</v>
      </c>
    </row>
    <row r="361" spans="1:7" x14ac:dyDescent="0.3">
      <c r="A361" s="1" t="s">
        <v>6005</v>
      </c>
      <c r="B361" s="56" t="str">
        <f>VLOOKUP($A361,Raw!$B$2:$DG$512,MATCH('NDPMS - Inflow of AUM'!B$1,Raw!$B$1:$DG$1,0),0)</f>
        <v>0</v>
      </c>
      <c r="C361" s="56" t="str">
        <f>VLOOKUP($A361,Raw!$B$2:$DG$512,MATCH('NDPMS - Inflow of AUM'!C$1,Raw!$B$1:$DG$1,0),0)</f>
        <v>0</v>
      </c>
      <c r="D361" s="56" t="str">
        <f>VLOOKUP($A361,Raw!$B$2:$DG$512,MATCH('NDPMS - Inflow of AUM'!D$1,Raw!$B$1:$DG$1,0),0)</f>
        <v>0</v>
      </c>
      <c r="E361" s="56" t="str">
        <f>VLOOKUP($A361,Raw!$B$2:$DG$512,MATCH('NDPMS - Inflow of AUM'!E$1,Raw!$B$1:$DG$1,0),0)</f>
        <v>0</v>
      </c>
      <c r="F361" s="56" t="str">
        <f>VLOOKUP($A361,Raw!$B$2:$DG$512,MATCH('NDPMS - Inflow of AUM'!F$1,Raw!$B$1:$DG$1,0),0)</f>
        <v>0</v>
      </c>
      <c r="G361" s="56" t="str">
        <f>VLOOKUP($A361,Raw!$B$2:$DG$512,MATCH('NDPMS - Inflow of AUM'!G$1,Raw!$B$1:$DG$1,0),0)</f>
        <v>0</v>
      </c>
    </row>
    <row r="362" spans="1:7" x14ac:dyDescent="0.3">
      <c r="A362" s="1" t="s">
        <v>6030</v>
      </c>
      <c r="B362" s="56" t="str">
        <f>VLOOKUP($A362,Raw!$B$2:$DG$512,MATCH('NDPMS - Inflow of AUM'!B$1,Raw!$B$1:$DG$1,0),0)</f>
        <v>0</v>
      </c>
      <c r="C362" s="56" t="str">
        <f>VLOOKUP($A362,Raw!$B$2:$DG$512,MATCH('NDPMS - Inflow of AUM'!C$1,Raw!$B$1:$DG$1,0),0)</f>
        <v>0</v>
      </c>
      <c r="D362" s="56" t="str">
        <f>VLOOKUP($A362,Raw!$B$2:$DG$512,MATCH('NDPMS - Inflow of AUM'!D$1,Raw!$B$1:$DG$1,0),0)</f>
        <v>0</v>
      </c>
      <c r="E362" s="56" t="str">
        <f>VLOOKUP($A362,Raw!$B$2:$DG$512,MATCH('NDPMS - Inflow of AUM'!E$1,Raw!$B$1:$DG$1,0),0)</f>
        <v>0</v>
      </c>
      <c r="F362" s="56" t="str">
        <f>VLOOKUP($A362,Raw!$B$2:$DG$512,MATCH('NDPMS - Inflow of AUM'!F$1,Raw!$B$1:$DG$1,0),0)</f>
        <v>0</v>
      </c>
      <c r="G362" s="56" t="str">
        <f>VLOOKUP($A362,Raw!$B$2:$DG$512,MATCH('NDPMS - Inflow of AUM'!G$1,Raw!$B$1:$DG$1,0),0)</f>
        <v>0</v>
      </c>
    </row>
    <row r="363" spans="1:7" x14ac:dyDescent="0.3">
      <c r="A363" s="1" t="s">
        <v>6036</v>
      </c>
      <c r="B363" s="56" t="str">
        <f>VLOOKUP($A363,Raw!$B$2:$DG$512,MATCH('NDPMS - Inflow of AUM'!B$1,Raw!$B$1:$DG$1,0),0)</f>
        <v>0</v>
      </c>
      <c r="C363" s="56" t="str">
        <f>VLOOKUP($A363,Raw!$B$2:$DG$512,MATCH('NDPMS - Inflow of AUM'!C$1,Raw!$B$1:$DG$1,0),0)</f>
        <v>0</v>
      </c>
      <c r="D363" s="56" t="str">
        <f>VLOOKUP($A363,Raw!$B$2:$DG$512,MATCH('NDPMS - Inflow of AUM'!D$1,Raw!$B$1:$DG$1,0),0)</f>
        <v>0</v>
      </c>
      <c r="E363" s="56" t="str">
        <f>VLOOKUP($A363,Raw!$B$2:$DG$512,MATCH('NDPMS - Inflow of AUM'!E$1,Raw!$B$1:$DG$1,0),0)</f>
        <v>0</v>
      </c>
      <c r="F363" s="56" t="str">
        <f>VLOOKUP($A363,Raw!$B$2:$DG$512,MATCH('NDPMS - Inflow of AUM'!F$1,Raw!$B$1:$DG$1,0),0)</f>
        <v>0</v>
      </c>
      <c r="G363" s="56" t="str">
        <f>VLOOKUP($A363,Raw!$B$2:$DG$512,MATCH('NDPMS - Inflow of AUM'!G$1,Raw!$B$1:$DG$1,0),0)</f>
        <v>0</v>
      </c>
    </row>
    <row r="364" spans="1:7" x14ac:dyDescent="0.3">
      <c r="A364" s="1" t="s">
        <v>6043</v>
      </c>
      <c r="B364" s="56" t="str">
        <f>VLOOKUP($A364,Raw!$B$2:$DG$512,MATCH('NDPMS - Inflow of AUM'!B$1,Raw!$B$1:$DG$1,0),0)</f>
        <v>0</v>
      </c>
      <c r="C364" s="56" t="str">
        <f>VLOOKUP($A364,Raw!$B$2:$DG$512,MATCH('NDPMS - Inflow of AUM'!C$1,Raw!$B$1:$DG$1,0),0)</f>
        <v>0</v>
      </c>
      <c r="D364" s="56" t="str">
        <f>VLOOKUP($A364,Raw!$B$2:$DG$512,MATCH('NDPMS - Inflow of AUM'!D$1,Raw!$B$1:$DG$1,0),0)</f>
        <v>0</v>
      </c>
      <c r="E364" s="56" t="str">
        <f>VLOOKUP($A364,Raw!$B$2:$DG$512,MATCH('NDPMS - Inflow of AUM'!E$1,Raw!$B$1:$DG$1,0),0)</f>
        <v>50.48</v>
      </c>
      <c r="F364" s="56" t="str">
        <f>VLOOKUP($A364,Raw!$B$2:$DG$512,MATCH('NDPMS - Inflow of AUM'!F$1,Raw!$B$1:$DG$1,0),0)</f>
        <v>18.75</v>
      </c>
      <c r="G364" s="56" t="str">
        <f>VLOOKUP($A364,Raw!$B$2:$DG$512,MATCH('NDPMS - Inflow of AUM'!G$1,Raw!$B$1:$DG$1,0),0)</f>
        <v>31.73</v>
      </c>
    </row>
    <row r="365" spans="1:7" x14ac:dyDescent="0.3">
      <c r="A365" s="1" t="s">
        <v>6055</v>
      </c>
      <c r="B365" s="56" t="str">
        <f>VLOOKUP($A365,Raw!$B$2:$DG$512,MATCH('NDPMS - Inflow of AUM'!B$1,Raw!$B$1:$DG$1,0),0)</f>
        <v>0</v>
      </c>
      <c r="C365" s="56" t="str">
        <f>VLOOKUP($A365,Raw!$B$2:$DG$512,MATCH('NDPMS - Inflow of AUM'!C$1,Raw!$B$1:$DG$1,0),0)</f>
        <v>0</v>
      </c>
      <c r="D365" s="56" t="str">
        <f>VLOOKUP($A365,Raw!$B$2:$DG$512,MATCH('NDPMS - Inflow of AUM'!D$1,Raw!$B$1:$DG$1,0),0)</f>
        <v>0</v>
      </c>
      <c r="E365" s="56" t="str">
        <f>VLOOKUP($A365,Raw!$B$2:$DG$512,MATCH('NDPMS - Inflow of AUM'!E$1,Raw!$B$1:$DG$1,0),0)</f>
        <v>0</v>
      </c>
      <c r="F365" s="56" t="str">
        <f>VLOOKUP($A365,Raw!$B$2:$DG$512,MATCH('NDPMS - Inflow of AUM'!F$1,Raw!$B$1:$DG$1,0),0)</f>
        <v>0</v>
      </c>
      <c r="G365" s="56" t="str">
        <f>VLOOKUP($A365,Raw!$B$2:$DG$512,MATCH('NDPMS - Inflow of AUM'!G$1,Raw!$B$1:$DG$1,0),0)</f>
        <v>0</v>
      </c>
    </row>
    <row r="366" spans="1:7" x14ac:dyDescent="0.3">
      <c r="A366" s="1" t="s">
        <v>6068</v>
      </c>
      <c r="B366" s="56" t="str">
        <f>VLOOKUP($A366,Raw!$B$2:$DG$512,MATCH('NDPMS - Inflow of AUM'!B$1,Raw!$B$1:$DG$1,0),0)</f>
        <v>0</v>
      </c>
      <c r="C366" s="56" t="str">
        <f>VLOOKUP($A366,Raw!$B$2:$DG$512,MATCH('NDPMS - Inflow of AUM'!C$1,Raw!$B$1:$DG$1,0),0)</f>
        <v>0</v>
      </c>
      <c r="D366" s="56" t="str">
        <f>VLOOKUP($A366,Raw!$B$2:$DG$512,MATCH('NDPMS - Inflow of AUM'!D$1,Raw!$B$1:$DG$1,0),0)</f>
        <v>0</v>
      </c>
      <c r="E366" s="56" t="str">
        <f>VLOOKUP($A366,Raw!$B$2:$DG$512,MATCH('NDPMS - Inflow of AUM'!E$1,Raw!$B$1:$DG$1,0),0)</f>
        <v>0</v>
      </c>
      <c r="F366" s="56" t="str">
        <f>VLOOKUP($A366,Raw!$B$2:$DG$512,MATCH('NDPMS - Inflow of AUM'!F$1,Raw!$B$1:$DG$1,0),0)</f>
        <v>0</v>
      </c>
      <c r="G366" s="56" t="str">
        <f>VLOOKUP($A366,Raw!$B$2:$DG$512,MATCH('NDPMS - Inflow of AUM'!G$1,Raw!$B$1:$DG$1,0),0)</f>
        <v>0</v>
      </c>
    </row>
    <row r="367" spans="1:7" x14ac:dyDescent="0.3">
      <c r="A367" s="1" t="s">
        <v>6074</v>
      </c>
      <c r="B367" s="56" t="str">
        <f>VLOOKUP($A367,Raw!$B$2:$DG$512,MATCH('NDPMS - Inflow of AUM'!B$1,Raw!$B$1:$DG$1,0),0)</f>
        <v>0</v>
      </c>
      <c r="C367" s="56" t="str">
        <f>VLOOKUP($A367,Raw!$B$2:$DG$512,MATCH('NDPMS - Inflow of AUM'!C$1,Raw!$B$1:$DG$1,0),0)</f>
        <v>0</v>
      </c>
      <c r="D367" s="56" t="str">
        <f>VLOOKUP($A367,Raw!$B$2:$DG$512,MATCH('NDPMS - Inflow of AUM'!D$1,Raw!$B$1:$DG$1,0),0)</f>
        <v>0</v>
      </c>
      <c r="E367" s="56" t="str">
        <f>VLOOKUP($A367,Raw!$B$2:$DG$512,MATCH('NDPMS - Inflow of AUM'!E$1,Raw!$B$1:$DG$1,0),0)</f>
        <v>0</v>
      </c>
      <c r="F367" s="56" t="str">
        <f>VLOOKUP($A367,Raw!$B$2:$DG$512,MATCH('NDPMS - Inflow of AUM'!F$1,Raw!$B$1:$DG$1,0),0)</f>
        <v>0</v>
      </c>
      <c r="G367" s="56" t="str">
        <f>VLOOKUP($A367,Raw!$B$2:$DG$512,MATCH('NDPMS - Inflow of AUM'!G$1,Raw!$B$1:$DG$1,0),0)</f>
        <v>0</v>
      </c>
    </row>
    <row r="368" spans="1:7" x14ac:dyDescent="0.3">
      <c r="A368" s="1" t="s">
        <v>6092</v>
      </c>
      <c r="B368" s="56" t="str">
        <f>VLOOKUP($A368,Raw!$B$2:$DG$512,MATCH('NDPMS - Inflow of AUM'!B$1,Raw!$B$1:$DG$1,0),0)</f>
        <v>0</v>
      </c>
      <c r="C368" s="56" t="str">
        <f>VLOOKUP($A368,Raw!$B$2:$DG$512,MATCH('NDPMS - Inflow of AUM'!C$1,Raw!$B$1:$DG$1,0),0)</f>
        <v>0</v>
      </c>
      <c r="D368" s="56" t="str">
        <f>VLOOKUP($A368,Raw!$B$2:$DG$512,MATCH('NDPMS - Inflow of AUM'!D$1,Raw!$B$1:$DG$1,0),0)</f>
        <v>0</v>
      </c>
      <c r="E368" s="56" t="str">
        <f>VLOOKUP($A368,Raw!$B$2:$DG$512,MATCH('NDPMS - Inflow of AUM'!E$1,Raw!$B$1:$DG$1,0),0)</f>
        <v>0</v>
      </c>
      <c r="F368" s="56" t="str">
        <f>VLOOKUP($A368,Raw!$B$2:$DG$512,MATCH('NDPMS - Inflow of AUM'!F$1,Raw!$B$1:$DG$1,0),0)</f>
        <v>0</v>
      </c>
      <c r="G368" s="56" t="str">
        <f>VLOOKUP($A368,Raw!$B$2:$DG$512,MATCH('NDPMS - Inflow of AUM'!G$1,Raw!$B$1:$DG$1,0),0)</f>
        <v>0</v>
      </c>
    </row>
    <row r="369" spans="1:7" x14ac:dyDescent="0.3">
      <c r="A369" s="1" t="s">
        <v>6097</v>
      </c>
      <c r="B369" s="56" t="str">
        <f>VLOOKUP($A369,Raw!$B$2:$DG$512,MATCH('NDPMS - Inflow of AUM'!B$1,Raw!$B$1:$DG$1,0),0)</f>
        <v>0</v>
      </c>
      <c r="C369" s="56" t="str">
        <f>VLOOKUP($A369,Raw!$B$2:$DG$512,MATCH('NDPMS - Inflow of AUM'!C$1,Raw!$B$1:$DG$1,0),0)</f>
        <v>0</v>
      </c>
      <c r="D369" s="56" t="str">
        <f>VLOOKUP($A369,Raw!$B$2:$DG$512,MATCH('NDPMS - Inflow of AUM'!D$1,Raw!$B$1:$DG$1,0),0)</f>
        <v>0</v>
      </c>
      <c r="E369" s="56" t="str">
        <f>VLOOKUP($A369,Raw!$B$2:$DG$512,MATCH('NDPMS - Inflow of AUM'!E$1,Raw!$B$1:$DG$1,0),0)</f>
        <v>0</v>
      </c>
      <c r="F369" s="56" t="str">
        <f>VLOOKUP($A369,Raw!$B$2:$DG$512,MATCH('NDPMS - Inflow of AUM'!F$1,Raw!$B$1:$DG$1,0),0)</f>
        <v>0</v>
      </c>
      <c r="G369" s="56" t="str">
        <f>VLOOKUP($A369,Raw!$B$2:$DG$512,MATCH('NDPMS - Inflow of AUM'!G$1,Raw!$B$1:$DG$1,0),0)</f>
        <v>0</v>
      </c>
    </row>
    <row r="370" spans="1:7" x14ac:dyDescent="0.3">
      <c r="A370" s="1" t="s">
        <v>6116</v>
      </c>
      <c r="B370" s="56" t="str">
        <f>VLOOKUP($A370,Raw!$B$2:$DG$512,MATCH('NDPMS - Inflow of AUM'!B$1,Raw!$B$1:$DG$1,0),0)</f>
        <v>0</v>
      </c>
      <c r="C370" s="56" t="str">
        <f>VLOOKUP($A370,Raw!$B$2:$DG$512,MATCH('NDPMS - Inflow of AUM'!C$1,Raw!$B$1:$DG$1,0),0)</f>
        <v>0</v>
      </c>
      <c r="D370" s="56" t="str">
        <f>VLOOKUP($A370,Raw!$B$2:$DG$512,MATCH('NDPMS - Inflow of AUM'!D$1,Raw!$B$1:$DG$1,0),0)</f>
        <v>0</v>
      </c>
      <c r="E370" s="56" t="str">
        <f>VLOOKUP($A370,Raw!$B$2:$DG$512,MATCH('NDPMS - Inflow of AUM'!E$1,Raw!$B$1:$DG$1,0),0)</f>
        <v>0</v>
      </c>
      <c r="F370" s="56" t="str">
        <f>VLOOKUP($A370,Raw!$B$2:$DG$512,MATCH('NDPMS - Inflow of AUM'!F$1,Raw!$B$1:$DG$1,0),0)</f>
        <v>0</v>
      </c>
      <c r="G370" s="56" t="str">
        <f>VLOOKUP($A370,Raw!$B$2:$DG$512,MATCH('NDPMS - Inflow of AUM'!G$1,Raw!$B$1:$DG$1,0),0)</f>
        <v>0</v>
      </c>
    </row>
    <row r="371" spans="1:7" x14ac:dyDescent="0.3">
      <c r="A371" s="1" t="s">
        <v>6133</v>
      </c>
      <c r="B371" s="56" t="str">
        <f>VLOOKUP($A371,Raw!$B$2:$DG$512,MATCH('NDPMS - Inflow of AUM'!B$1,Raw!$B$1:$DG$1,0),0)</f>
        <v>0</v>
      </c>
      <c r="C371" s="56" t="str">
        <f>VLOOKUP($A371,Raw!$B$2:$DG$512,MATCH('NDPMS - Inflow of AUM'!C$1,Raw!$B$1:$DG$1,0),0)</f>
        <v>0</v>
      </c>
      <c r="D371" s="56" t="str">
        <f>VLOOKUP($A371,Raw!$B$2:$DG$512,MATCH('NDPMS - Inflow of AUM'!D$1,Raw!$B$1:$DG$1,0),0)</f>
        <v>0</v>
      </c>
      <c r="E371" s="56" t="str">
        <f>VLOOKUP($A371,Raw!$B$2:$DG$512,MATCH('NDPMS - Inflow of AUM'!E$1,Raw!$B$1:$DG$1,0),0)</f>
        <v>0</v>
      </c>
      <c r="F371" s="56" t="str">
        <f>VLOOKUP($A371,Raw!$B$2:$DG$512,MATCH('NDPMS - Inflow of AUM'!F$1,Raw!$B$1:$DG$1,0),0)</f>
        <v>0</v>
      </c>
      <c r="G371" s="56" t="str">
        <f>VLOOKUP($A371,Raw!$B$2:$DG$512,MATCH('NDPMS - Inflow of AUM'!G$1,Raw!$B$1:$DG$1,0),0)</f>
        <v>0</v>
      </c>
    </row>
    <row r="372" spans="1:7" x14ac:dyDescent="0.3">
      <c r="A372" s="1" t="s">
        <v>6142</v>
      </c>
      <c r="B372" s="56" t="str">
        <f>VLOOKUP($A372,Raw!$B$2:$DG$512,MATCH('NDPMS - Inflow of AUM'!B$1,Raw!$B$1:$DG$1,0),0)</f>
        <v>0</v>
      </c>
      <c r="C372" s="56" t="str">
        <f>VLOOKUP($A372,Raw!$B$2:$DG$512,MATCH('NDPMS - Inflow of AUM'!C$1,Raw!$B$1:$DG$1,0),0)</f>
        <v>0</v>
      </c>
      <c r="D372" s="56" t="str">
        <f>VLOOKUP($A372,Raw!$B$2:$DG$512,MATCH('NDPMS - Inflow of AUM'!D$1,Raw!$B$1:$DG$1,0),0)</f>
        <v>0</v>
      </c>
      <c r="E372" s="56" t="str">
        <f>VLOOKUP($A372,Raw!$B$2:$DG$512,MATCH('NDPMS - Inflow of AUM'!E$1,Raw!$B$1:$DG$1,0),0)</f>
        <v>0</v>
      </c>
      <c r="F372" s="56" t="str">
        <f>VLOOKUP($A372,Raw!$B$2:$DG$512,MATCH('NDPMS - Inflow of AUM'!F$1,Raw!$B$1:$DG$1,0),0)</f>
        <v>0</v>
      </c>
      <c r="G372" s="56" t="str">
        <f>VLOOKUP($A372,Raw!$B$2:$DG$512,MATCH('NDPMS - Inflow of AUM'!G$1,Raw!$B$1:$DG$1,0),0)</f>
        <v>0</v>
      </c>
    </row>
    <row r="373" spans="1:7" x14ac:dyDescent="0.3">
      <c r="A373" s="1" t="s">
        <v>6147</v>
      </c>
      <c r="B373" s="56" t="str">
        <f>VLOOKUP($A373,Raw!$B$2:$DG$512,MATCH('NDPMS - Inflow of AUM'!B$1,Raw!$B$1:$DG$1,0),0)</f>
        <v>56.81</v>
      </c>
      <c r="C373" s="56" t="str">
        <f>VLOOKUP($A373,Raw!$B$2:$DG$512,MATCH('NDPMS - Inflow of AUM'!C$1,Raw!$B$1:$DG$1,0),0)</f>
        <v>86.76</v>
      </c>
      <c r="D373" s="56" t="str">
        <f>VLOOKUP($A373,Raw!$B$2:$DG$512,MATCH('NDPMS - Inflow of AUM'!D$1,Raw!$B$1:$DG$1,0),0)</f>
        <v>-29.95</v>
      </c>
      <c r="E373" s="56" t="str">
        <f>VLOOKUP($A373,Raw!$B$2:$DG$512,MATCH('NDPMS - Inflow of AUM'!E$1,Raw!$B$1:$DG$1,0),0)</f>
        <v>337.05</v>
      </c>
      <c r="F373" s="56" t="str">
        <f>VLOOKUP($A373,Raw!$B$2:$DG$512,MATCH('NDPMS - Inflow of AUM'!F$1,Raw!$B$1:$DG$1,0),0)</f>
        <v>258.51</v>
      </c>
      <c r="G373" s="56" t="str">
        <f>VLOOKUP($A373,Raw!$B$2:$DG$512,MATCH('NDPMS - Inflow of AUM'!G$1,Raw!$B$1:$DG$1,0),0)</f>
        <v>78.54</v>
      </c>
    </row>
    <row r="374" spans="1:7" x14ac:dyDescent="0.3">
      <c r="A374" s="1" t="s">
        <v>6184</v>
      </c>
      <c r="B374" s="56" t="str">
        <f>VLOOKUP($A374,Raw!$B$2:$DG$512,MATCH('NDPMS - Inflow of AUM'!B$1,Raw!$B$1:$DG$1,0),0)</f>
        <v>0</v>
      </c>
      <c r="C374" s="56" t="str">
        <f>VLOOKUP($A374,Raw!$B$2:$DG$512,MATCH('NDPMS - Inflow of AUM'!C$1,Raw!$B$1:$DG$1,0),0)</f>
        <v>0</v>
      </c>
      <c r="D374" s="56" t="str">
        <f>VLOOKUP($A374,Raw!$B$2:$DG$512,MATCH('NDPMS - Inflow of AUM'!D$1,Raw!$B$1:$DG$1,0),0)</f>
        <v>0</v>
      </c>
      <c r="E374" s="56" t="str">
        <f>VLOOKUP($A374,Raw!$B$2:$DG$512,MATCH('NDPMS - Inflow of AUM'!E$1,Raw!$B$1:$DG$1,0),0)</f>
        <v>0</v>
      </c>
      <c r="F374" s="56" t="str">
        <f>VLOOKUP($A374,Raw!$B$2:$DG$512,MATCH('NDPMS - Inflow of AUM'!F$1,Raw!$B$1:$DG$1,0),0)</f>
        <v>0</v>
      </c>
      <c r="G374" s="56" t="str">
        <f>VLOOKUP($A374,Raw!$B$2:$DG$512,MATCH('NDPMS - Inflow of AUM'!G$1,Raw!$B$1:$DG$1,0),0)</f>
        <v>0</v>
      </c>
    </row>
    <row r="375" spans="1:7" x14ac:dyDescent="0.3">
      <c r="A375" s="1" t="s">
        <v>6197</v>
      </c>
      <c r="B375" s="56" t="str">
        <f>VLOOKUP($A375,Raw!$B$2:$DG$512,MATCH('NDPMS - Inflow of AUM'!B$1,Raw!$B$1:$DG$1,0),0)</f>
        <v>0</v>
      </c>
      <c r="C375" s="56" t="str">
        <f>VLOOKUP($A375,Raw!$B$2:$DG$512,MATCH('NDPMS - Inflow of AUM'!C$1,Raw!$B$1:$DG$1,0),0)</f>
        <v>0</v>
      </c>
      <c r="D375" s="56" t="str">
        <f>VLOOKUP($A375,Raw!$B$2:$DG$512,MATCH('NDPMS - Inflow of AUM'!D$1,Raw!$B$1:$DG$1,0),0)</f>
        <v>0</v>
      </c>
      <c r="E375" s="56" t="str">
        <f>VLOOKUP($A375,Raw!$B$2:$DG$512,MATCH('NDPMS - Inflow of AUM'!E$1,Raw!$B$1:$DG$1,0),0)</f>
        <v>0</v>
      </c>
      <c r="F375" s="56" t="str">
        <f>VLOOKUP($A375,Raw!$B$2:$DG$512,MATCH('NDPMS - Inflow of AUM'!F$1,Raw!$B$1:$DG$1,0),0)</f>
        <v>0</v>
      </c>
      <c r="G375" s="56" t="str">
        <f>VLOOKUP($A375,Raw!$B$2:$DG$512,MATCH('NDPMS - Inflow of AUM'!G$1,Raw!$B$1:$DG$1,0),0)</f>
        <v>0</v>
      </c>
    </row>
    <row r="376" spans="1:7" x14ac:dyDescent="0.3">
      <c r="A376" s="1" t="s">
        <v>6204</v>
      </c>
      <c r="B376" s="56" t="str">
        <f>VLOOKUP($A376,Raw!$B$2:$DG$512,MATCH('NDPMS - Inflow of AUM'!B$1,Raw!$B$1:$DG$1,0),0)</f>
        <v>0</v>
      </c>
      <c r="C376" s="56" t="str">
        <f>VLOOKUP($A376,Raw!$B$2:$DG$512,MATCH('NDPMS - Inflow of AUM'!C$1,Raw!$B$1:$DG$1,0),0)</f>
        <v>0</v>
      </c>
      <c r="D376" s="56" t="str">
        <f>VLOOKUP($A376,Raw!$B$2:$DG$512,MATCH('NDPMS - Inflow of AUM'!D$1,Raw!$B$1:$DG$1,0),0)</f>
        <v>0</v>
      </c>
      <c r="E376" s="56" t="str">
        <f>VLOOKUP($A376,Raw!$B$2:$DG$512,MATCH('NDPMS - Inflow of AUM'!E$1,Raw!$B$1:$DG$1,0),0)</f>
        <v>0</v>
      </c>
      <c r="F376" s="56" t="str">
        <f>VLOOKUP($A376,Raw!$B$2:$DG$512,MATCH('NDPMS - Inflow of AUM'!F$1,Raw!$B$1:$DG$1,0),0)</f>
        <v>0</v>
      </c>
      <c r="G376" s="56" t="str">
        <f>VLOOKUP($A376,Raw!$B$2:$DG$512,MATCH('NDPMS - Inflow of AUM'!G$1,Raw!$B$1:$DG$1,0),0)</f>
        <v>0</v>
      </c>
    </row>
    <row r="377" spans="1:7" x14ac:dyDescent="0.3">
      <c r="A377" s="1" t="s">
        <v>6219</v>
      </c>
      <c r="B377" s="56" t="str">
        <f>VLOOKUP($A377,Raw!$B$2:$DG$512,MATCH('NDPMS - Inflow of AUM'!B$1,Raw!$B$1:$DG$1,0),0)</f>
        <v>0</v>
      </c>
      <c r="C377" s="56" t="str">
        <f>VLOOKUP($A377,Raw!$B$2:$DG$512,MATCH('NDPMS - Inflow of AUM'!C$1,Raw!$B$1:$DG$1,0),0)</f>
        <v>0</v>
      </c>
      <c r="D377" s="56" t="str">
        <f>VLOOKUP($A377,Raw!$B$2:$DG$512,MATCH('NDPMS - Inflow of AUM'!D$1,Raw!$B$1:$DG$1,0),0)</f>
        <v>0</v>
      </c>
      <c r="E377" s="56" t="str">
        <f>VLOOKUP($A377,Raw!$B$2:$DG$512,MATCH('NDPMS - Inflow of AUM'!E$1,Raw!$B$1:$DG$1,0),0)</f>
        <v>0</v>
      </c>
      <c r="F377" s="56" t="str">
        <f>VLOOKUP($A377,Raw!$B$2:$DG$512,MATCH('NDPMS - Inflow of AUM'!F$1,Raw!$B$1:$DG$1,0),0)</f>
        <v>0</v>
      </c>
      <c r="G377" s="56" t="str">
        <f>VLOOKUP($A377,Raw!$B$2:$DG$512,MATCH('NDPMS - Inflow of AUM'!G$1,Raw!$B$1:$DG$1,0),0)</f>
        <v>0</v>
      </c>
    </row>
    <row r="378" spans="1:7" x14ac:dyDescent="0.3">
      <c r="A378" s="1" t="s">
        <v>6242</v>
      </c>
      <c r="B378" s="56" t="str">
        <f>VLOOKUP($A378,Raw!$B$2:$DG$512,MATCH('NDPMS - Inflow of AUM'!B$1,Raw!$B$1:$DG$1,0),0)</f>
        <v>0</v>
      </c>
      <c r="C378" s="56" t="str">
        <f>VLOOKUP($A378,Raw!$B$2:$DG$512,MATCH('NDPMS - Inflow of AUM'!C$1,Raw!$B$1:$DG$1,0),0)</f>
        <v>0</v>
      </c>
      <c r="D378" s="56" t="str">
        <f>VLOOKUP($A378,Raw!$B$2:$DG$512,MATCH('NDPMS - Inflow of AUM'!D$1,Raw!$B$1:$DG$1,0),0)</f>
        <v>0</v>
      </c>
      <c r="E378" s="56" t="str">
        <f>VLOOKUP($A378,Raw!$B$2:$DG$512,MATCH('NDPMS - Inflow of AUM'!E$1,Raw!$B$1:$DG$1,0),0)</f>
        <v>0</v>
      </c>
      <c r="F378" s="56" t="str">
        <f>VLOOKUP($A378,Raw!$B$2:$DG$512,MATCH('NDPMS - Inflow of AUM'!F$1,Raw!$B$1:$DG$1,0),0)</f>
        <v>0</v>
      </c>
      <c r="G378" s="56" t="str">
        <f>VLOOKUP($A378,Raw!$B$2:$DG$512,MATCH('NDPMS - Inflow of AUM'!G$1,Raw!$B$1:$DG$1,0),0)</f>
        <v>0</v>
      </c>
    </row>
    <row r="379" spans="1:7" x14ac:dyDescent="0.3">
      <c r="A379" s="1" t="s">
        <v>6247</v>
      </c>
      <c r="B379" s="56" t="str">
        <f>VLOOKUP($A379,Raw!$B$2:$DG$512,MATCH('NDPMS - Inflow of AUM'!B$1,Raw!$B$1:$DG$1,0),0)</f>
        <v>10.09</v>
      </c>
      <c r="C379" s="56" t="str">
        <f>VLOOKUP($A379,Raw!$B$2:$DG$512,MATCH('NDPMS - Inflow of AUM'!C$1,Raw!$B$1:$DG$1,0),0)</f>
        <v>9.94</v>
      </c>
      <c r="D379" s="56" t="str">
        <f>VLOOKUP($A379,Raw!$B$2:$DG$512,MATCH('NDPMS - Inflow of AUM'!D$1,Raw!$B$1:$DG$1,0),0)</f>
        <v>0.15</v>
      </c>
      <c r="E379" s="56" t="str">
        <f>VLOOKUP($A379,Raw!$B$2:$DG$512,MATCH('NDPMS - Inflow of AUM'!E$1,Raw!$B$1:$DG$1,0),0)</f>
        <v>11.54</v>
      </c>
      <c r="F379" s="56" t="str">
        <f>VLOOKUP($A379,Raw!$B$2:$DG$512,MATCH('NDPMS - Inflow of AUM'!F$1,Raw!$B$1:$DG$1,0),0)</f>
        <v>13.03</v>
      </c>
      <c r="G379" s="56" t="str">
        <f>VLOOKUP($A379,Raw!$B$2:$DG$512,MATCH('NDPMS - Inflow of AUM'!G$1,Raw!$B$1:$DG$1,0),0)</f>
        <v>-1.49</v>
      </c>
    </row>
    <row r="380" spans="1:7" x14ac:dyDescent="0.3">
      <c r="A380" s="1" t="s">
        <v>6278</v>
      </c>
      <c r="B380" s="56" t="str">
        <f>VLOOKUP($A380,Raw!$B$2:$DG$512,MATCH('NDPMS - Inflow of AUM'!B$1,Raw!$B$1:$DG$1,0),0)</f>
        <v>0</v>
      </c>
      <c r="C380" s="56" t="str">
        <f>VLOOKUP($A380,Raw!$B$2:$DG$512,MATCH('NDPMS - Inflow of AUM'!C$1,Raw!$B$1:$DG$1,0),0)</f>
        <v>0</v>
      </c>
      <c r="D380" s="56" t="str">
        <f>VLOOKUP($A380,Raw!$B$2:$DG$512,MATCH('NDPMS - Inflow of AUM'!D$1,Raw!$B$1:$DG$1,0),0)</f>
        <v>0</v>
      </c>
      <c r="E380" s="56" t="str">
        <f>VLOOKUP($A380,Raw!$B$2:$DG$512,MATCH('NDPMS - Inflow of AUM'!E$1,Raw!$B$1:$DG$1,0),0)</f>
        <v>0</v>
      </c>
      <c r="F380" s="56" t="str">
        <f>VLOOKUP($A380,Raw!$B$2:$DG$512,MATCH('NDPMS - Inflow of AUM'!F$1,Raw!$B$1:$DG$1,0),0)</f>
        <v>0</v>
      </c>
      <c r="G380" s="56" t="str">
        <f>VLOOKUP($A380,Raw!$B$2:$DG$512,MATCH('NDPMS - Inflow of AUM'!G$1,Raw!$B$1:$DG$1,0),0)</f>
        <v>0</v>
      </c>
    </row>
    <row r="381" spans="1:7" x14ac:dyDescent="0.3">
      <c r="A381" s="1" t="s">
        <v>6301</v>
      </c>
      <c r="B381" s="56" t="str">
        <f>VLOOKUP($A381,Raw!$B$2:$DG$512,MATCH('NDPMS - Inflow of AUM'!B$1,Raw!$B$1:$DG$1,0),0)</f>
        <v>0</v>
      </c>
      <c r="C381" s="56" t="str">
        <f>VLOOKUP($A381,Raw!$B$2:$DG$512,MATCH('NDPMS - Inflow of AUM'!C$1,Raw!$B$1:$DG$1,0),0)</f>
        <v>0</v>
      </c>
      <c r="D381" s="56" t="str">
        <f>VLOOKUP($A381,Raw!$B$2:$DG$512,MATCH('NDPMS - Inflow of AUM'!D$1,Raw!$B$1:$DG$1,0),0)</f>
        <v>0</v>
      </c>
      <c r="E381" s="56" t="str">
        <f>VLOOKUP($A381,Raw!$B$2:$DG$512,MATCH('NDPMS - Inflow of AUM'!E$1,Raw!$B$1:$DG$1,0),0)</f>
        <v>0</v>
      </c>
      <c r="F381" s="56" t="str">
        <f>VLOOKUP($A381,Raw!$B$2:$DG$512,MATCH('NDPMS - Inflow of AUM'!F$1,Raw!$B$1:$DG$1,0),0)</f>
        <v>0</v>
      </c>
      <c r="G381" s="56" t="str">
        <f>VLOOKUP($A381,Raw!$B$2:$DG$512,MATCH('NDPMS - Inflow of AUM'!G$1,Raw!$B$1:$DG$1,0),0)</f>
        <v>0</v>
      </c>
    </row>
    <row r="382" spans="1:7" x14ac:dyDescent="0.3">
      <c r="A382" s="1" t="s">
        <v>6313</v>
      </c>
      <c r="B382" s="56" t="str">
        <f>VLOOKUP($A382,Raw!$B$2:$DG$512,MATCH('NDPMS - Inflow of AUM'!B$1,Raw!$B$1:$DG$1,0),0)</f>
        <v>13.13</v>
      </c>
      <c r="C382" s="56" t="str">
        <f>VLOOKUP($A382,Raw!$B$2:$DG$512,MATCH('NDPMS - Inflow of AUM'!C$1,Raw!$B$1:$DG$1,0),0)</f>
        <v>0</v>
      </c>
      <c r="D382" s="56" t="str">
        <f>VLOOKUP($A382,Raw!$B$2:$DG$512,MATCH('NDPMS - Inflow of AUM'!D$1,Raw!$B$1:$DG$1,0),0)</f>
        <v>13.13</v>
      </c>
      <c r="E382" s="56" t="str">
        <f>VLOOKUP($A382,Raw!$B$2:$DG$512,MATCH('NDPMS - Inflow of AUM'!E$1,Raw!$B$1:$DG$1,0),0)</f>
        <v>198.86</v>
      </c>
      <c r="F382" s="56" t="str">
        <f>VLOOKUP($A382,Raw!$B$2:$DG$512,MATCH('NDPMS - Inflow of AUM'!F$1,Raw!$B$1:$DG$1,0),0)</f>
        <v>0</v>
      </c>
      <c r="G382" s="56" t="str">
        <f>VLOOKUP($A382,Raw!$B$2:$DG$512,MATCH('NDPMS - Inflow of AUM'!G$1,Raw!$B$1:$DG$1,0),0)</f>
        <v>198.86</v>
      </c>
    </row>
    <row r="383" spans="1:7" x14ac:dyDescent="0.3">
      <c r="A383" s="1" t="s">
        <v>6336</v>
      </c>
      <c r="B383" s="56" t="str">
        <f>VLOOKUP($A383,Raw!$B$2:$DG$512,MATCH('NDPMS - Inflow of AUM'!B$1,Raw!$B$1:$DG$1,0),0)</f>
        <v>0</v>
      </c>
      <c r="C383" s="56" t="str">
        <f>VLOOKUP($A383,Raw!$B$2:$DG$512,MATCH('NDPMS - Inflow of AUM'!C$1,Raw!$B$1:$DG$1,0),0)</f>
        <v>0</v>
      </c>
      <c r="D383" s="56" t="str">
        <f>VLOOKUP($A383,Raw!$B$2:$DG$512,MATCH('NDPMS - Inflow of AUM'!D$1,Raw!$B$1:$DG$1,0),0)</f>
        <v>0</v>
      </c>
      <c r="E383" s="56" t="str">
        <f>VLOOKUP($A383,Raw!$B$2:$DG$512,MATCH('NDPMS - Inflow of AUM'!E$1,Raw!$B$1:$DG$1,0),0)</f>
        <v>0</v>
      </c>
      <c r="F383" s="56" t="str">
        <f>VLOOKUP($A383,Raw!$B$2:$DG$512,MATCH('NDPMS - Inflow of AUM'!F$1,Raw!$B$1:$DG$1,0),0)</f>
        <v>0</v>
      </c>
      <c r="G383" s="56" t="str">
        <f>VLOOKUP($A383,Raw!$B$2:$DG$512,MATCH('NDPMS - Inflow of AUM'!G$1,Raw!$B$1:$DG$1,0),0)</f>
        <v>0</v>
      </c>
    </row>
    <row r="384" spans="1:7" x14ac:dyDescent="0.3">
      <c r="A384" s="1" t="s">
        <v>6347</v>
      </c>
      <c r="B384" s="56" t="str">
        <f>VLOOKUP($A384,Raw!$B$2:$DG$512,MATCH('NDPMS - Inflow of AUM'!B$1,Raw!$B$1:$DG$1,0),0)</f>
        <v>0</v>
      </c>
      <c r="C384" s="56" t="str">
        <f>VLOOKUP($A384,Raw!$B$2:$DG$512,MATCH('NDPMS - Inflow of AUM'!C$1,Raw!$B$1:$DG$1,0),0)</f>
        <v>0</v>
      </c>
      <c r="D384" s="56" t="str">
        <f>VLOOKUP($A384,Raw!$B$2:$DG$512,MATCH('NDPMS - Inflow of AUM'!D$1,Raw!$B$1:$DG$1,0),0)</f>
        <v>0</v>
      </c>
      <c r="E384" s="56" t="str">
        <f>VLOOKUP($A384,Raw!$B$2:$DG$512,MATCH('NDPMS - Inflow of AUM'!E$1,Raw!$B$1:$DG$1,0),0)</f>
        <v>0</v>
      </c>
      <c r="F384" s="56" t="str">
        <f>VLOOKUP($A384,Raw!$B$2:$DG$512,MATCH('NDPMS - Inflow of AUM'!F$1,Raw!$B$1:$DG$1,0),0)</f>
        <v>0</v>
      </c>
      <c r="G384" s="56" t="str">
        <f>VLOOKUP($A384,Raw!$B$2:$DG$512,MATCH('NDPMS - Inflow of AUM'!G$1,Raw!$B$1:$DG$1,0),0)</f>
        <v>0</v>
      </c>
    </row>
    <row r="385" spans="1:7" x14ac:dyDescent="0.3">
      <c r="A385" s="1" t="s">
        <v>6355</v>
      </c>
      <c r="B385" s="56" t="str">
        <f>VLOOKUP($A385,Raw!$B$2:$DG$512,MATCH('NDPMS - Inflow of AUM'!B$1,Raw!$B$1:$DG$1,0),0)</f>
        <v>0</v>
      </c>
      <c r="C385" s="56" t="str">
        <f>VLOOKUP($A385,Raw!$B$2:$DG$512,MATCH('NDPMS - Inflow of AUM'!C$1,Raw!$B$1:$DG$1,0),0)</f>
        <v>0</v>
      </c>
      <c r="D385" s="56" t="str">
        <f>VLOOKUP($A385,Raw!$B$2:$DG$512,MATCH('NDPMS - Inflow of AUM'!D$1,Raw!$B$1:$DG$1,0),0)</f>
        <v>0</v>
      </c>
      <c r="E385" s="56" t="str">
        <f>VLOOKUP($A385,Raw!$B$2:$DG$512,MATCH('NDPMS - Inflow of AUM'!E$1,Raw!$B$1:$DG$1,0),0)</f>
        <v>0</v>
      </c>
      <c r="F385" s="56" t="str">
        <f>VLOOKUP($A385,Raw!$B$2:$DG$512,MATCH('NDPMS - Inflow of AUM'!F$1,Raw!$B$1:$DG$1,0),0)</f>
        <v>0</v>
      </c>
      <c r="G385" s="56" t="str">
        <f>VLOOKUP($A385,Raw!$B$2:$DG$512,MATCH('NDPMS - Inflow of AUM'!G$1,Raw!$B$1:$DG$1,0),0)</f>
        <v>0</v>
      </c>
    </row>
    <row r="386" spans="1:7" x14ac:dyDescent="0.3">
      <c r="A386" s="1" t="s">
        <v>6367</v>
      </c>
      <c r="B386" s="56" t="str">
        <f>VLOOKUP($A386,Raw!$B$2:$DG$512,MATCH('NDPMS - Inflow of AUM'!B$1,Raw!$B$1:$DG$1,0),0)</f>
        <v>0</v>
      </c>
      <c r="C386" s="56" t="str">
        <f>VLOOKUP($A386,Raw!$B$2:$DG$512,MATCH('NDPMS - Inflow of AUM'!C$1,Raw!$B$1:$DG$1,0),0)</f>
        <v>0</v>
      </c>
      <c r="D386" s="56" t="str">
        <f>VLOOKUP($A386,Raw!$B$2:$DG$512,MATCH('NDPMS - Inflow of AUM'!D$1,Raw!$B$1:$DG$1,0),0)</f>
        <v>0</v>
      </c>
      <c r="E386" s="56" t="str">
        <f>VLOOKUP($A386,Raw!$B$2:$DG$512,MATCH('NDPMS - Inflow of AUM'!E$1,Raw!$B$1:$DG$1,0),0)</f>
        <v>0</v>
      </c>
      <c r="F386" s="56" t="str">
        <f>VLOOKUP($A386,Raw!$B$2:$DG$512,MATCH('NDPMS - Inflow of AUM'!F$1,Raw!$B$1:$DG$1,0),0)</f>
        <v>0</v>
      </c>
      <c r="G386" s="56" t="str">
        <f>VLOOKUP($A386,Raw!$B$2:$DG$512,MATCH('NDPMS - Inflow of AUM'!G$1,Raw!$B$1:$DG$1,0),0)</f>
        <v>0</v>
      </c>
    </row>
    <row r="387" spans="1:7" x14ac:dyDescent="0.3">
      <c r="A387" s="1" t="s">
        <v>6387</v>
      </c>
      <c r="B387" s="56" t="str">
        <f>VLOOKUP($A387,Raw!$B$2:$DG$512,MATCH('NDPMS - Inflow of AUM'!B$1,Raw!$B$1:$DG$1,0),0)</f>
        <v>0</v>
      </c>
      <c r="C387" s="56" t="str">
        <f>VLOOKUP($A387,Raw!$B$2:$DG$512,MATCH('NDPMS - Inflow of AUM'!C$1,Raw!$B$1:$DG$1,0),0)</f>
        <v>0</v>
      </c>
      <c r="D387" s="56" t="str">
        <f>VLOOKUP($A387,Raw!$B$2:$DG$512,MATCH('NDPMS - Inflow of AUM'!D$1,Raw!$B$1:$DG$1,0),0)</f>
        <v>0</v>
      </c>
      <c r="E387" s="56" t="str">
        <f>VLOOKUP($A387,Raw!$B$2:$DG$512,MATCH('NDPMS - Inflow of AUM'!E$1,Raw!$B$1:$DG$1,0),0)</f>
        <v>0</v>
      </c>
      <c r="F387" s="56" t="str">
        <f>VLOOKUP($A387,Raw!$B$2:$DG$512,MATCH('NDPMS - Inflow of AUM'!F$1,Raw!$B$1:$DG$1,0),0)</f>
        <v>0</v>
      </c>
      <c r="G387" s="56" t="str">
        <f>VLOOKUP($A387,Raw!$B$2:$DG$512,MATCH('NDPMS - Inflow of AUM'!G$1,Raw!$B$1:$DG$1,0),0)</f>
        <v>0</v>
      </c>
    </row>
    <row r="388" spans="1:7" x14ac:dyDescent="0.3">
      <c r="A388" s="1" t="s">
        <v>6408</v>
      </c>
      <c r="B388" s="56" t="str">
        <f>VLOOKUP($A388,Raw!$B$2:$DG$512,MATCH('NDPMS - Inflow of AUM'!B$1,Raw!$B$1:$DG$1,0),0)</f>
        <v>0</v>
      </c>
      <c r="C388" s="56" t="str">
        <f>VLOOKUP($A388,Raw!$B$2:$DG$512,MATCH('NDPMS - Inflow of AUM'!C$1,Raw!$B$1:$DG$1,0),0)</f>
        <v>0</v>
      </c>
      <c r="D388" s="56" t="str">
        <f>VLOOKUP($A388,Raw!$B$2:$DG$512,MATCH('NDPMS - Inflow of AUM'!D$1,Raw!$B$1:$DG$1,0),0)</f>
        <v>0</v>
      </c>
      <c r="E388" s="56" t="str">
        <f>VLOOKUP($A388,Raw!$B$2:$DG$512,MATCH('NDPMS - Inflow of AUM'!E$1,Raw!$B$1:$DG$1,0),0)</f>
        <v>0</v>
      </c>
      <c r="F388" s="56" t="str">
        <f>VLOOKUP($A388,Raw!$B$2:$DG$512,MATCH('NDPMS - Inflow of AUM'!F$1,Raw!$B$1:$DG$1,0),0)</f>
        <v>0</v>
      </c>
      <c r="G388" s="56" t="str">
        <f>VLOOKUP($A388,Raw!$B$2:$DG$512,MATCH('NDPMS - Inflow of AUM'!G$1,Raw!$B$1:$DG$1,0),0)</f>
        <v>0</v>
      </c>
    </row>
    <row r="389" spans="1:7" x14ac:dyDescent="0.3">
      <c r="A389" s="1" t="s">
        <v>6426</v>
      </c>
      <c r="B389" s="56" t="str">
        <f>VLOOKUP($A389,Raw!$B$2:$DG$512,MATCH('NDPMS - Inflow of AUM'!B$1,Raw!$B$1:$DG$1,0),0)</f>
        <v>0</v>
      </c>
      <c r="C389" s="56" t="str">
        <f>VLOOKUP($A389,Raw!$B$2:$DG$512,MATCH('NDPMS - Inflow of AUM'!C$1,Raw!$B$1:$DG$1,0),0)</f>
        <v>0</v>
      </c>
      <c r="D389" s="56" t="str">
        <f>VLOOKUP($A389,Raw!$B$2:$DG$512,MATCH('NDPMS - Inflow of AUM'!D$1,Raw!$B$1:$DG$1,0),0)</f>
        <v>0</v>
      </c>
      <c r="E389" s="56" t="str">
        <f>VLOOKUP($A389,Raw!$B$2:$DG$512,MATCH('NDPMS - Inflow of AUM'!E$1,Raw!$B$1:$DG$1,0),0)</f>
        <v>4.53</v>
      </c>
      <c r="F389" s="56" t="str">
        <f>VLOOKUP($A389,Raw!$B$2:$DG$512,MATCH('NDPMS - Inflow of AUM'!F$1,Raw!$B$1:$DG$1,0),0)</f>
        <v>0</v>
      </c>
      <c r="G389" s="56" t="str">
        <f>VLOOKUP($A389,Raw!$B$2:$DG$512,MATCH('NDPMS - Inflow of AUM'!G$1,Raw!$B$1:$DG$1,0),0)</f>
        <v>4.53</v>
      </c>
    </row>
    <row r="390" spans="1:7" x14ac:dyDescent="0.3">
      <c r="A390" s="1" t="s">
        <v>6450</v>
      </c>
      <c r="B390" s="56" t="str">
        <f>VLOOKUP($A390,Raw!$B$2:$DG$512,MATCH('NDPMS - Inflow of AUM'!B$1,Raw!$B$1:$DG$1,0),0)</f>
        <v>0</v>
      </c>
      <c r="C390" s="56" t="str">
        <f>VLOOKUP($A390,Raw!$B$2:$DG$512,MATCH('NDPMS - Inflow of AUM'!C$1,Raw!$B$1:$DG$1,0),0)</f>
        <v>0</v>
      </c>
      <c r="D390" s="56" t="str">
        <f>VLOOKUP($A390,Raw!$B$2:$DG$512,MATCH('NDPMS - Inflow of AUM'!D$1,Raw!$B$1:$DG$1,0),0)</f>
        <v>0</v>
      </c>
      <c r="E390" s="56" t="str">
        <f>VLOOKUP($A390,Raw!$B$2:$DG$512,MATCH('NDPMS - Inflow of AUM'!E$1,Raw!$B$1:$DG$1,0),0)</f>
        <v>0</v>
      </c>
      <c r="F390" s="56" t="str">
        <f>VLOOKUP($A390,Raw!$B$2:$DG$512,MATCH('NDPMS - Inflow of AUM'!F$1,Raw!$B$1:$DG$1,0),0)</f>
        <v>0</v>
      </c>
      <c r="G390" s="56" t="str">
        <f>VLOOKUP($A390,Raw!$B$2:$DG$512,MATCH('NDPMS - Inflow of AUM'!G$1,Raw!$B$1:$DG$1,0),0)</f>
        <v>0</v>
      </c>
    </row>
    <row r="391" spans="1:7" x14ac:dyDescent="0.3">
      <c r="A391" s="1" t="s">
        <v>6464</v>
      </c>
      <c r="B391" s="56" t="str">
        <f>VLOOKUP($A391,Raw!$B$2:$DG$512,MATCH('NDPMS - Inflow of AUM'!B$1,Raw!$B$1:$DG$1,0),0)</f>
        <v>0</v>
      </c>
      <c r="C391" s="56" t="str">
        <f>VLOOKUP($A391,Raw!$B$2:$DG$512,MATCH('NDPMS - Inflow of AUM'!C$1,Raw!$B$1:$DG$1,0),0)</f>
        <v>0</v>
      </c>
      <c r="D391" s="56" t="str">
        <f>VLOOKUP($A391,Raw!$B$2:$DG$512,MATCH('NDPMS - Inflow of AUM'!D$1,Raw!$B$1:$DG$1,0),0)</f>
        <v>0</v>
      </c>
      <c r="E391" s="56" t="str">
        <f>VLOOKUP($A391,Raw!$B$2:$DG$512,MATCH('NDPMS - Inflow of AUM'!E$1,Raw!$B$1:$DG$1,0),0)</f>
        <v>0</v>
      </c>
      <c r="F391" s="56" t="str">
        <f>VLOOKUP($A391,Raw!$B$2:$DG$512,MATCH('NDPMS - Inflow of AUM'!F$1,Raw!$B$1:$DG$1,0),0)</f>
        <v>0</v>
      </c>
      <c r="G391" s="56" t="str">
        <f>VLOOKUP($A391,Raw!$B$2:$DG$512,MATCH('NDPMS - Inflow of AUM'!G$1,Raw!$B$1:$DG$1,0),0)</f>
        <v>0</v>
      </c>
    </row>
    <row r="392" spans="1:7" x14ac:dyDescent="0.3">
      <c r="A392" s="1" t="s">
        <v>6489</v>
      </c>
      <c r="B392" s="56" t="str">
        <f>VLOOKUP($A392,Raw!$B$2:$DG$512,MATCH('NDPMS - Inflow of AUM'!B$1,Raw!$B$1:$DG$1,0),0)</f>
        <v>0</v>
      </c>
      <c r="C392" s="56" t="str">
        <f>VLOOKUP($A392,Raw!$B$2:$DG$512,MATCH('NDPMS - Inflow of AUM'!C$1,Raw!$B$1:$DG$1,0),0)</f>
        <v>0</v>
      </c>
      <c r="D392" s="56" t="str">
        <f>VLOOKUP($A392,Raw!$B$2:$DG$512,MATCH('NDPMS - Inflow of AUM'!D$1,Raw!$B$1:$DG$1,0),0)</f>
        <v>0</v>
      </c>
      <c r="E392" s="56" t="str">
        <f>VLOOKUP($A392,Raw!$B$2:$DG$512,MATCH('NDPMS - Inflow of AUM'!E$1,Raw!$B$1:$DG$1,0),0)</f>
        <v>0</v>
      </c>
      <c r="F392" s="56" t="str">
        <f>VLOOKUP($A392,Raw!$B$2:$DG$512,MATCH('NDPMS - Inflow of AUM'!F$1,Raw!$B$1:$DG$1,0),0)</f>
        <v>0</v>
      </c>
      <c r="G392" s="56" t="str">
        <f>VLOOKUP($A392,Raw!$B$2:$DG$512,MATCH('NDPMS - Inflow of AUM'!G$1,Raw!$B$1:$DG$1,0),0)</f>
        <v>0</v>
      </c>
    </row>
    <row r="393" spans="1:7" x14ac:dyDescent="0.3">
      <c r="A393" s="1" t="s">
        <v>6500</v>
      </c>
      <c r="B393" s="56" t="str">
        <f>VLOOKUP($A393,Raw!$B$2:$DG$512,MATCH('NDPMS - Inflow of AUM'!B$1,Raw!$B$1:$DG$1,0),0)</f>
        <v>0</v>
      </c>
      <c r="C393" s="56" t="str">
        <f>VLOOKUP($A393,Raw!$B$2:$DG$512,MATCH('NDPMS - Inflow of AUM'!C$1,Raw!$B$1:$DG$1,0),0)</f>
        <v>0</v>
      </c>
      <c r="D393" s="56" t="str">
        <f>VLOOKUP($A393,Raw!$B$2:$DG$512,MATCH('NDPMS - Inflow of AUM'!D$1,Raw!$B$1:$DG$1,0),0)</f>
        <v>0</v>
      </c>
      <c r="E393" s="56" t="str">
        <f>VLOOKUP($A393,Raw!$B$2:$DG$512,MATCH('NDPMS - Inflow of AUM'!E$1,Raw!$B$1:$DG$1,0),0)</f>
        <v>0</v>
      </c>
      <c r="F393" s="56" t="str">
        <f>VLOOKUP($A393,Raw!$B$2:$DG$512,MATCH('NDPMS - Inflow of AUM'!F$1,Raw!$B$1:$DG$1,0),0)</f>
        <v>0</v>
      </c>
      <c r="G393" s="56" t="str">
        <f>VLOOKUP($A393,Raw!$B$2:$DG$512,MATCH('NDPMS - Inflow of AUM'!G$1,Raw!$B$1:$DG$1,0),0)</f>
        <v>0</v>
      </c>
    </row>
    <row r="394" spans="1:7" x14ac:dyDescent="0.3">
      <c r="A394" s="1" t="s">
        <v>6519</v>
      </c>
      <c r="B394" s="56" t="str">
        <f>VLOOKUP($A394,Raw!$B$2:$DG$512,MATCH('NDPMS - Inflow of AUM'!B$1,Raw!$B$1:$DG$1,0),0)</f>
        <v>0</v>
      </c>
      <c r="C394" s="56" t="str">
        <f>VLOOKUP($A394,Raw!$B$2:$DG$512,MATCH('NDPMS - Inflow of AUM'!C$1,Raw!$B$1:$DG$1,0),0)</f>
        <v>0</v>
      </c>
      <c r="D394" s="56" t="str">
        <f>VLOOKUP($A394,Raw!$B$2:$DG$512,MATCH('NDPMS - Inflow of AUM'!D$1,Raw!$B$1:$DG$1,0),0)</f>
        <v>0</v>
      </c>
      <c r="E394" s="56" t="str">
        <f>VLOOKUP($A394,Raw!$B$2:$DG$512,MATCH('NDPMS - Inflow of AUM'!E$1,Raw!$B$1:$DG$1,0),0)</f>
        <v>0</v>
      </c>
      <c r="F394" s="56" t="str">
        <f>VLOOKUP($A394,Raw!$B$2:$DG$512,MATCH('NDPMS - Inflow of AUM'!F$1,Raw!$B$1:$DG$1,0),0)</f>
        <v>0</v>
      </c>
      <c r="G394" s="56" t="str">
        <f>VLOOKUP($A394,Raw!$B$2:$DG$512,MATCH('NDPMS - Inflow of AUM'!G$1,Raw!$B$1:$DG$1,0),0)</f>
        <v>0</v>
      </c>
    </row>
    <row r="395" spans="1:7" x14ac:dyDescent="0.3">
      <c r="A395" s="1" t="s">
        <v>6527</v>
      </c>
      <c r="B395" s="56" t="str">
        <f>VLOOKUP($A395,Raw!$B$2:$DG$512,MATCH('NDPMS - Inflow of AUM'!B$1,Raw!$B$1:$DG$1,0),0)</f>
        <v>0</v>
      </c>
      <c r="C395" s="56" t="str">
        <f>VLOOKUP($A395,Raw!$B$2:$DG$512,MATCH('NDPMS - Inflow of AUM'!C$1,Raw!$B$1:$DG$1,0),0)</f>
        <v>0</v>
      </c>
      <c r="D395" s="56" t="str">
        <f>VLOOKUP($A395,Raw!$B$2:$DG$512,MATCH('NDPMS - Inflow of AUM'!D$1,Raw!$B$1:$DG$1,0),0)</f>
        <v>0</v>
      </c>
      <c r="E395" s="56" t="str">
        <f>VLOOKUP($A395,Raw!$B$2:$DG$512,MATCH('NDPMS - Inflow of AUM'!E$1,Raw!$B$1:$DG$1,0),0)</f>
        <v>0</v>
      </c>
      <c r="F395" s="56" t="str">
        <f>VLOOKUP($A395,Raw!$B$2:$DG$512,MATCH('NDPMS - Inflow of AUM'!F$1,Raw!$B$1:$DG$1,0),0)</f>
        <v>0</v>
      </c>
      <c r="G395" s="56" t="str">
        <f>VLOOKUP($A395,Raw!$B$2:$DG$512,MATCH('NDPMS - Inflow of AUM'!G$1,Raw!$B$1:$DG$1,0),0)</f>
        <v>0</v>
      </c>
    </row>
    <row r="396" spans="1:7" x14ac:dyDescent="0.3">
      <c r="A396" s="1" t="s">
        <v>6548</v>
      </c>
      <c r="B396" s="56" t="str">
        <f>VLOOKUP($A396,Raw!$B$2:$DG$512,MATCH('NDPMS - Inflow of AUM'!B$1,Raw!$B$1:$DG$1,0),0)</f>
        <v>0</v>
      </c>
      <c r="C396" s="56" t="str">
        <f>VLOOKUP($A396,Raw!$B$2:$DG$512,MATCH('NDPMS - Inflow of AUM'!C$1,Raw!$B$1:$DG$1,0),0)</f>
        <v>0</v>
      </c>
      <c r="D396" s="56" t="str">
        <f>VLOOKUP($A396,Raw!$B$2:$DG$512,MATCH('NDPMS - Inflow of AUM'!D$1,Raw!$B$1:$DG$1,0),0)</f>
        <v>0</v>
      </c>
      <c r="E396" s="56" t="str">
        <f>VLOOKUP($A396,Raw!$B$2:$DG$512,MATCH('NDPMS - Inflow of AUM'!E$1,Raw!$B$1:$DG$1,0),0)</f>
        <v>0</v>
      </c>
      <c r="F396" s="56" t="str">
        <f>VLOOKUP($A396,Raw!$B$2:$DG$512,MATCH('NDPMS - Inflow of AUM'!F$1,Raw!$B$1:$DG$1,0),0)</f>
        <v>0</v>
      </c>
      <c r="G396" s="56" t="str">
        <f>VLOOKUP($A396,Raw!$B$2:$DG$512,MATCH('NDPMS - Inflow of AUM'!G$1,Raw!$B$1:$DG$1,0),0)</f>
        <v>0</v>
      </c>
    </row>
    <row r="397" spans="1:7" x14ac:dyDescent="0.3">
      <c r="A397" s="1" t="s">
        <v>6565</v>
      </c>
      <c r="B397" s="56" t="str">
        <f>VLOOKUP($A397,Raw!$B$2:$DG$512,MATCH('NDPMS - Inflow of AUM'!B$1,Raw!$B$1:$DG$1,0),0)</f>
        <v>0</v>
      </c>
      <c r="C397" s="56" t="str">
        <f>VLOOKUP($A397,Raw!$B$2:$DG$512,MATCH('NDPMS - Inflow of AUM'!C$1,Raw!$B$1:$DG$1,0),0)</f>
        <v>0</v>
      </c>
      <c r="D397" s="56" t="str">
        <f>VLOOKUP($A397,Raw!$B$2:$DG$512,MATCH('NDPMS - Inflow of AUM'!D$1,Raw!$B$1:$DG$1,0),0)</f>
        <v>0</v>
      </c>
      <c r="E397" s="56" t="str">
        <f>VLOOKUP($A397,Raw!$B$2:$DG$512,MATCH('NDPMS - Inflow of AUM'!E$1,Raw!$B$1:$DG$1,0),0)</f>
        <v>0</v>
      </c>
      <c r="F397" s="56" t="str">
        <f>VLOOKUP($A397,Raw!$B$2:$DG$512,MATCH('NDPMS - Inflow of AUM'!F$1,Raw!$B$1:$DG$1,0),0)</f>
        <v>0</v>
      </c>
      <c r="G397" s="56" t="str">
        <f>VLOOKUP($A397,Raw!$B$2:$DG$512,MATCH('NDPMS - Inflow of AUM'!G$1,Raw!$B$1:$DG$1,0),0)</f>
        <v>0</v>
      </c>
    </row>
    <row r="398" spans="1:7" x14ac:dyDescent="0.3">
      <c r="A398" s="1" t="s">
        <v>6574</v>
      </c>
      <c r="B398" s="56" t="str">
        <f>VLOOKUP($A398,Raw!$B$2:$DG$512,MATCH('NDPMS - Inflow of AUM'!B$1,Raw!$B$1:$DG$1,0),0)</f>
        <v>0</v>
      </c>
      <c r="C398" s="56" t="str">
        <f>VLOOKUP($A398,Raw!$B$2:$DG$512,MATCH('NDPMS - Inflow of AUM'!C$1,Raw!$B$1:$DG$1,0),0)</f>
        <v>0</v>
      </c>
      <c r="D398" s="56" t="str">
        <f>VLOOKUP($A398,Raw!$B$2:$DG$512,MATCH('NDPMS - Inflow of AUM'!D$1,Raw!$B$1:$DG$1,0),0)</f>
        <v>0</v>
      </c>
      <c r="E398" s="56" t="str">
        <f>VLOOKUP($A398,Raw!$B$2:$DG$512,MATCH('NDPMS - Inflow of AUM'!E$1,Raw!$B$1:$DG$1,0),0)</f>
        <v>0</v>
      </c>
      <c r="F398" s="56" t="str">
        <f>VLOOKUP($A398,Raw!$B$2:$DG$512,MATCH('NDPMS - Inflow of AUM'!F$1,Raw!$B$1:$DG$1,0),0)</f>
        <v>0</v>
      </c>
      <c r="G398" s="56" t="str">
        <f>VLOOKUP($A398,Raw!$B$2:$DG$512,MATCH('NDPMS - Inflow of AUM'!G$1,Raw!$B$1:$DG$1,0),0)</f>
        <v>0</v>
      </c>
    </row>
    <row r="399" spans="1:7" x14ac:dyDescent="0.3">
      <c r="A399" s="1" t="s">
        <v>6582</v>
      </c>
      <c r="B399" s="56" t="str">
        <f>VLOOKUP($A399,Raw!$B$2:$DG$512,MATCH('NDPMS - Inflow of AUM'!B$1,Raw!$B$1:$DG$1,0),0)</f>
        <v>0</v>
      </c>
      <c r="C399" s="56" t="str">
        <f>VLOOKUP($A399,Raw!$B$2:$DG$512,MATCH('NDPMS - Inflow of AUM'!C$1,Raw!$B$1:$DG$1,0),0)</f>
        <v>0</v>
      </c>
      <c r="D399" s="56" t="str">
        <f>VLOOKUP($A399,Raw!$B$2:$DG$512,MATCH('NDPMS - Inflow of AUM'!D$1,Raw!$B$1:$DG$1,0),0)</f>
        <v>0</v>
      </c>
      <c r="E399" s="56" t="str">
        <f>VLOOKUP($A399,Raw!$B$2:$DG$512,MATCH('NDPMS - Inflow of AUM'!E$1,Raw!$B$1:$DG$1,0),0)</f>
        <v>0</v>
      </c>
      <c r="F399" s="56" t="str">
        <f>VLOOKUP($A399,Raw!$B$2:$DG$512,MATCH('NDPMS - Inflow of AUM'!F$1,Raw!$B$1:$DG$1,0),0)</f>
        <v>0</v>
      </c>
      <c r="G399" s="56" t="str">
        <f>VLOOKUP($A399,Raw!$B$2:$DG$512,MATCH('NDPMS - Inflow of AUM'!G$1,Raw!$B$1:$DG$1,0),0)</f>
        <v>0</v>
      </c>
    </row>
    <row r="400" spans="1:7" x14ac:dyDescent="0.3">
      <c r="A400" s="1" t="s">
        <v>6603</v>
      </c>
      <c r="B400" s="56" t="str">
        <f>VLOOKUP($A400,Raw!$B$2:$DG$512,MATCH('NDPMS - Inflow of AUM'!B$1,Raw!$B$1:$DG$1,0),0)</f>
        <v>0</v>
      </c>
      <c r="C400" s="56" t="str">
        <f>VLOOKUP($A400,Raw!$B$2:$DG$512,MATCH('NDPMS - Inflow of AUM'!C$1,Raw!$B$1:$DG$1,0),0)</f>
        <v>0</v>
      </c>
      <c r="D400" s="56" t="str">
        <f>VLOOKUP($A400,Raw!$B$2:$DG$512,MATCH('NDPMS - Inflow of AUM'!D$1,Raw!$B$1:$DG$1,0),0)</f>
        <v>0</v>
      </c>
      <c r="E400" s="56" t="str">
        <f>VLOOKUP($A400,Raw!$B$2:$DG$512,MATCH('NDPMS - Inflow of AUM'!E$1,Raw!$B$1:$DG$1,0),0)</f>
        <v>0</v>
      </c>
      <c r="F400" s="56" t="str">
        <f>VLOOKUP($A400,Raw!$B$2:$DG$512,MATCH('NDPMS - Inflow of AUM'!F$1,Raw!$B$1:$DG$1,0),0)</f>
        <v>0</v>
      </c>
      <c r="G400" s="56" t="str">
        <f>VLOOKUP($A400,Raw!$B$2:$DG$512,MATCH('NDPMS - Inflow of AUM'!G$1,Raw!$B$1:$DG$1,0),0)</f>
        <v>0</v>
      </c>
    </row>
    <row r="401" spans="1:7" x14ac:dyDescent="0.3">
      <c r="A401" s="1" t="s">
        <v>6611</v>
      </c>
      <c r="B401" s="56" t="str">
        <f>VLOOKUP($A401,Raw!$B$2:$DG$512,MATCH('NDPMS - Inflow of AUM'!B$1,Raw!$B$1:$DG$1,0),0)</f>
        <v>0.16</v>
      </c>
      <c r="C401" s="56" t="str">
        <f>VLOOKUP($A401,Raw!$B$2:$DG$512,MATCH('NDPMS - Inflow of AUM'!C$1,Raw!$B$1:$DG$1,0),0)</f>
        <v>0.25</v>
      </c>
      <c r="D401" s="56" t="str">
        <f>VLOOKUP($A401,Raw!$B$2:$DG$512,MATCH('NDPMS - Inflow of AUM'!D$1,Raw!$B$1:$DG$1,0),0)</f>
        <v>-0.09</v>
      </c>
      <c r="E401" s="56" t="str">
        <f>VLOOKUP($A401,Raw!$B$2:$DG$512,MATCH('NDPMS - Inflow of AUM'!E$1,Raw!$B$1:$DG$1,0),0)</f>
        <v>4.16721</v>
      </c>
      <c r="F401" s="56" t="str">
        <f>VLOOKUP($A401,Raw!$B$2:$DG$512,MATCH('NDPMS - Inflow of AUM'!F$1,Raw!$B$1:$DG$1,0),0)</f>
        <v>3.80228</v>
      </c>
      <c r="G401" s="56" t="str">
        <f>VLOOKUP($A401,Raw!$B$2:$DG$512,MATCH('NDPMS - Inflow of AUM'!G$1,Raw!$B$1:$DG$1,0),0)</f>
        <v>0.36493</v>
      </c>
    </row>
    <row r="402" spans="1:7" x14ac:dyDescent="0.3">
      <c r="A402" s="1" t="s">
        <v>6644</v>
      </c>
      <c r="B402" s="56" t="str">
        <f>VLOOKUP($A402,Raw!$B$2:$DG$512,MATCH('NDPMS - Inflow of AUM'!B$1,Raw!$B$1:$DG$1,0),0)</f>
        <v>0</v>
      </c>
      <c r="C402" s="56" t="str">
        <f>VLOOKUP($A402,Raw!$B$2:$DG$512,MATCH('NDPMS - Inflow of AUM'!C$1,Raw!$B$1:$DG$1,0),0)</f>
        <v>0</v>
      </c>
      <c r="D402" s="56" t="str">
        <f>VLOOKUP($A402,Raw!$B$2:$DG$512,MATCH('NDPMS - Inflow of AUM'!D$1,Raw!$B$1:$DG$1,0),0)</f>
        <v>0</v>
      </c>
      <c r="E402" s="56" t="str">
        <f>VLOOKUP($A402,Raw!$B$2:$DG$512,MATCH('NDPMS - Inflow of AUM'!E$1,Raw!$B$1:$DG$1,0),0)</f>
        <v>0</v>
      </c>
      <c r="F402" s="56" t="str">
        <f>VLOOKUP($A402,Raw!$B$2:$DG$512,MATCH('NDPMS - Inflow of AUM'!F$1,Raw!$B$1:$DG$1,0),0)</f>
        <v>0</v>
      </c>
      <c r="G402" s="56" t="str">
        <f>VLOOKUP($A402,Raw!$B$2:$DG$512,MATCH('NDPMS - Inflow of AUM'!G$1,Raw!$B$1:$DG$1,0),0)</f>
        <v>0</v>
      </c>
    </row>
    <row r="403" spans="1:7" x14ac:dyDescent="0.3">
      <c r="A403" s="1" t="s">
        <v>6652</v>
      </c>
      <c r="B403" s="56" t="str">
        <f>VLOOKUP($A403,Raw!$B$2:$DG$512,MATCH('NDPMS - Inflow of AUM'!B$1,Raw!$B$1:$DG$1,0),0)</f>
        <v>0</v>
      </c>
      <c r="C403" s="56" t="str">
        <f>VLOOKUP($A403,Raw!$B$2:$DG$512,MATCH('NDPMS - Inflow of AUM'!C$1,Raw!$B$1:$DG$1,0),0)</f>
        <v>0</v>
      </c>
      <c r="D403" s="56" t="str">
        <f>VLOOKUP($A403,Raw!$B$2:$DG$512,MATCH('NDPMS - Inflow of AUM'!D$1,Raw!$B$1:$DG$1,0),0)</f>
        <v>0</v>
      </c>
      <c r="E403" s="56" t="str">
        <f>VLOOKUP($A403,Raw!$B$2:$DG$512,MATCH('NDPMS - Inflow of AUM'!E$1,Raw!$B$1:$DG$1,0),0)</f>
        <v>0</v>
      </c>
      <c r="F403" s="56" t="str">
        <f>VLOOKUP($A403,Raw!$B$2:$DG$512,MATCH('NDPMS - Inflow of AUM'!F$1,Raw!$B$1:$DG$1,0),0)</f>
        <v>0</v>
      </c>
      <c r="G403" s="56" t="str">
        <f>VLOOKUP($A403,Raw!$B$2:$DG$512,MATCH('NDPMS - Inflow of AUM'!G$1,Raw!$B$1:$DG$1,0),0)</f>
        <v>0</v>
      </c>
    </row>
    <row r="404" spans="1:7" x14ac:dyDescent="0.3">
      <c r="A404" s="1" t="s">
        <v>6659</v>
      </c>
      <c r="B404" s="56" t="str">
        <f>VLOOKUP($A404,Raw!$B$2:$DG$512,MATCH('NDPMS - Inflow of AUM'!B$1,Raw!$B$1:$DG$1,0),0)</f>
        <v>0</v>
      </c>
      <c r="C404" s="56" t="str">
        <f>VLOOKUP($A404,Raw!$B$2:$DG$512,MATCH('NDPMS - Inflow of AUM'!C$1,Raw!$B$1:$DG$1,0),0)</f>
        <v>0</v>
      </c>
      <c r="D404" s="56" t="str">
        <f>VLOOKUP($A404,Raw!$B$2:$DG$512,MATCH('NDPMS - Inflow of AUM'!D$1,Raw!$B$1:$DG$1,0),0)</f>
        <v>0</v>
      </c>
      <c r="E404" s="56" t="str">
        <f>VLOOKUP($A404,Raw!$B$2:$DG$512,MATCH('NDPMS - Inflow of AUM'!E$1,Raw!$B$1:$DG$1,0),0)</f>
        <v>0</v>
      </c>
      <c r="F404" s="56" t="str">
        <f>VLOOKUP($A404,Raw!$B$2:$DG$512,MATCH('NDPMS - Inflow of AUM'!F$1,Raw!$B$1:$DG$1,0),0)</f>
        <v>0</v>
      </c>
      <c r="G404" s="56" t="str">
        <f>VLOOKUP($A404,Raw!$B$2:$DG$512,MATCH('NDPMS - Inflow of AUM'!G$1,Raw!$B$1:$DG$1,0),0)</f>
        <v>0</v>
      </c>
    </row>
    <row r="405" spans="1:7" x14ac:dyDescent="0.3">
      <c r="A405" s="1" t="s">
        <v>6674</v>
      </c>
      <c r="B405" s="56" t="str">
        <f>VLOOKUP($A405,Raw!$B$2:$DG$512,MATCH('NDPMS - Inflow of AUM'!B$1,Raw!$B$1:$DG$1,0),0)</f>
        <v>0</v>
      </c>
      <c r="C405" s="56" t="str">
        <f>VLOOKUP($A405,Raw!$B$2:$DG$512,MATCH('NDPMS - Inflow of AUM'!C$1,Raw!$B$1:$DG$1,0),0)</f>
        <v>0</v>
      </c>
      <c r="D405" s="56" t="str">
        <f>VLOOKUP($A405,Raw!$B$2:$DG$512,MATCH('NDPMS - Inflow of AUM'!D$1,Raw!$B$1:$DG$1,0),0)</f>
        <v>0</v>
      </c>
      <c r="E405" s="56" t="str">
        <f>VLOOKUP($A405,Raw!$B$2:$DG$512,MATCH('NDPMS - Inflow of AUM'!E$1,Raw!$B$1:$DG$1,0),0)</f>
        <v>0</v>
      </c>
      <c r="F405" s="56" t="str">
        <f>VLOOKUP($A405,Raw!$B$2:$DG$512,MATCH('NDPMS - Inflow of AUM'!F$1,Raw!$B$1:$DG$1,0),0)</f>
        <v>0</v>
      </c>
      <c r="G405" s="56" t="str">
        <f>VLOOKUP($A405,Raw!$B$2:$DG$512,MATCH('NDPMS - Inflow of AUM'!G$1,Raw!$B$1:$DG$1,0),0)</f>
        <v>0</v>
      </c>
    </row>
    <row r="406" spans="1:7" x14ac:dyDescent="0.3">
      <c r="A406" s="1" t="s">
        <v>6689</v>
      </c>
      <c r="B406" s="56" t="str">
        <f>VLOOKUP($A406,Raw!$B$2:$DG$512,MATCH('NDPMS - Inflow of AUM'!B$1,Raw!$B$1:$DG$1,0),0)</f>
        <v>0</v>
      </c>
      <c r="C406" s="56" t="str">
        <f>VLOOKUP($A406,Raw!$B$2:$DG$512,MATCH('NDPMS - Inflow of AUM'!C$1,Raw!$B$1:$DG$1,0),0)</f>
        <v>0</v>
      </c>
      <c r="D406" s="56" t="str">
        <f>VLOOKUP($A406,Raw!$B$2:$DG$512,MATCH('NDPMS - Inflow of AUM'!D$1,Raw!$B$1:$DG$1,0),0)</f>
        <v>0</v>
      </c>
      <c r="E406" s="56" t="str">
        <f>VLOOKUP($A406,Raw!$B$2:$DG$512,MATCH('NDPMS - Inflow of AUM'!E$1,Raw!$B$1:$DG$1,0),0)</f>
        <v>0</v>
      </c>
      <c r="F406" s="56" t="str">
        <f>VLOOKUP($A406,Raw!$B$2:$DG$512,MATCH('NDPMS - Inflow of AUM'!F$1,Raw!$B$1:$DG$1,0),0)</f>
        <v>0</v>
      </c>
      <c r="G406" s="56" t="str">
        <f>VLOOKUP($A406,Raw!$B$2:$DG$512,MATCH('NDPMS - Inflow of AUM'!G$1,Raw!$B$1:$DG$1,0),0)</f>
        <v>0</v>
      </c>
    </row>
    <row r="407" spans="1:7" x14ac:dyDescent="0.3">
      <c r="A407" s="1" t="s">
        <v>6708</v>
      </c>
      <c r="B407" s="56" t="str">
        <f>VLOOKUP($A407,Raw!$B$2:$DG$512,MATCH('NDPMS - Inflow of AUM'!B$1,Raw!$B$1:$DG$1,0),0)</f>
        <v>0</v>
      </c>
      <c r="C407" s="56" t="str">
        <f>VLOOKUP($A407,Raw!$B$2:$DG$512,MATCH('NDPMS - Inflow of AUM'!C$1,Raw!$B$1:$DG$1,0),0)</f>
        <v>0</v>
      </c>
      <c r="D407" s="56" t="str">
        <f>VLOOKUP($A407,Raw!$B$2:$DG$512,MATCH('NDPMS - Inflow of AUM'!D$1,Raw!$B$1:$DG$1,0),0)</f>
        <v>0</v>
      </c>
      <c r="E407" s="56" t="str">
        <f>VLOOKUP($A407,Raw!$B$2:$DG$512,MATCH('NDPMS - Inflow of AUM'!E$1,Raw!$B$1:$DG$1,0),0)</f>
        <v>0</v>
      </c>
      <c r="F407" s="56" t="str">
        <f>VLOOKUP($A407,Raw!$B$2:$DG$512,MATCH('NDPMS - Inflow of AUM'!F$1,Raw!$B$1:$DG$1,0),0)</f>
        <v>0</v>
      </c>
      <c r="G407" s="56" t="str">
        <f>VLOOKUP($A407,Raw!$B$2:$DG$512,MATCH('NDPMS - Inflow of AUM'!G$1,Raw!$B$1:$DG$1,0),0)</f>
        <v>0</v>
      </c>
    </row>
    <row r="408" spans="1:7" x14ac:dyDescent="0.3">
      <c r="A408" s="1" t="s">
        <v>6728</v>
      </c>
      <c r="B408" s="56" t="str">
        <f>VLOOKUP($A408,Raw!$B$2:$DG$512,MATCH('NDPMS - Inflow of AUM'!B$1,Raw!$B$1:$DG$1,0),0)</f>
        <v>0</v>
      </c>
      <c r="C408" s="56" t="str">
        <f>VLOOKUP($A408,Raw!$B$2:$DG$512,MATCH('NDPMS - Inflow of AUM'!C$1,Raw!$B$1:$DG$1,0),0)</f>
        <v>0</v>
      </c>
      <c r="D408" s="56" t="str">
        <f>VLOOKUP($A408,Raw!$B$2:$DG$512,MATCH('NDPMS - Inflow of AUM'!D$1,Raw!$B$1:$DG$1,0),0)</f>
        <v>0</v>
      </c>
      <c r="E408" s="56" t="str">
        <f>VLOOKUP($A408,Raw!$B$2:$DG$512,MATCH('NDPMS - Inflow of AUM'!E$1,Raw!$B$1:$DG$1,0),0)</f>
        <v>0</v>
      </c>
      <c r="F408" s="56" t="str">
        <f>VLOOKUP($A408,Raw!$B$2:$DG$512,MATCH('NDPMS - Inflow of AUM'!F$1,Raw!$B$1:$DG$1,0),0)</f>
        <v>0</v>
      </c>
      <c r="G408" s="56" t="str">
        <f>VLOOKUP($A408,Raw!$B$2:$DG$512,MATCH('NDPMS - Inflow of AUM'!G$1,Raw!$B$1:$DG$1,0),0)</f>
        <v>0</v>
      </c>
    </row>
    <row r="409" spans="1:7" x14ac:dyDescent="0.3">
      <c r="A409" s="1" t="s">
        <v>6745</v>
      </c>
      <c r="B409" s="56" t="str">
        <f>VLOOKUP($A409,Raw!$B$2:$DG$512,MATCH('NDPMS - Inflow of AUM'!B$1,Raw!$B$1:$DG$1,0),0)</f>
        <v>0</v>
      </c>
      <c r="C409" s="56" t="str">
        <f>VLOOKUP($A409,Raw!$B$2:$DG$512,MATCH('NDPMS - Inflow of AUM'!C$1,Raw!$B$1:$DG$1,0),0)</f>
        <v>0</v>
      </c>
      <c r="D409" s="56" t="str">
        <f>VLOOKUP($A409,Raw!$B$2:$DG$512,MATCH('NDPMS - Inflow of AUM'!D$1,Raw!$B$1:$DG$1,0),0)</f>
        <v>0</v>
      </c>
      <c r="E409" s="56" t="str">
        <f>VLOOKUP($A409,Raw!$B$2:$DG$512,MATCH('NDPMS - Inflow of AUM'!E$1,Raw!$B$1:$DG$1,0),0)</f>
        <v>0</v>
      </c>
      <c r="F409" s="56" t="str">
        <f>VLOOKUP($A409,Raw!$B$2:$DG$512,MATCH('NDPMS - Inflow of AUM'!F$1,Raw!$B$1:$DG$1,0),0)</f>
        <v>0</v>
      </c>
      <c r="G409" s="56" t="str">
        <f>VLOOKUP($A409,Raw!$B$2:$DG$512,MATCH('NDPMS - Inflow of AUM'!G$1,Raw!$B$1:$DG$1,0),0)</f>
        <v>0</v>
      </c>
    </row>
    <row r="410" spans="1:7" x14ac:dyDescent="0.3">
      <c r="A410" s="1" t="s">
        <v>6760</v>
      </c>
      <c r="B410" s="56" t="str">
        <f>VLOOKUP($A410,Raw!$B$2:$DG$512,MATCH('NDPMS - Inflow of AUM'!B$1,Raw!$B$1:$DG$1,0),0)</f>
        <v>0</v>
      </c>
      <c r="C410" s="56" t="str">
        <f>VLOOKUP($A410,Raw!$B$2:$DG$512,MATCH('NDPMS - Inflow of AUM'!C$1,Raw!$B$1:$DG$1,0),0)</f>
        <v>0</v>
      </c>
      <c r="D410" s="56" t="str">
        <f>VLOOKUP($A410,Raw!$B$2:$DG$512,MATCH('NDPMS - Inflow of AUM'!D$1,Raw!$B$1:$DG$1,0),0)</f>
        <v>0</v>
      </c>
      <c r="E410" s="56" t="str">
        <f>VLOOKUP($A410,Raw!$B$2:$DG$512,MATCH('NDPMS - Inflow of AUM'!E$1,Raw!$B$1:$DG$1,0),0)</f>
        <v>0</v>
      </c>
      <c r="F410" s="56" t="str">
        <f>VLOOKUP($A410,Raw!$B$2:$DG$512,MATCH('NDPMS - Inflow of AUM'!F$1,Raw!$B$1:$DG$1,0),0)</f>
        <v>0</v>
      </c>
      <c r="G410" s="56" t="str">
        <f>VLOOKUP($A410,Raw!$B$2:$DG$512,MATCH('NDPMS - Inflow of AUM'!G$1,Raw!$B$1:$DG$1,0),0)</f>
        <v>0</v>
      </c>
    </row>
    <row r="411" spans="1:7" x14ac:dyDescent="0.3">
      <c r="A411" s="1" t="s">
        <v>6770</v>
      </c>
      <c r="B411" s="56" t="str">
        <f>VLOOKUP($A411,Raw!$B$2:$DG$512,MATCH('NDPMS - Inflow of AUM'!B$1,Raw!$B$1:$DG$1,0),0)</f>
        <v>0</v>
      </c>
      <c r="C411" s="56" t="str">
        <f>VLOOKUP($A411,Raw!$B$2:$DG$512,MATCH('NDPMS - Inflow of AUM'!C$1,Raw!$B$1:$DG$1,0),0)</f>
        <v>0</v>
      </c>
      <c r="D411" s="56" t="str">
        <f>VLOOKUP($A411,Raw!$B$2:$DG$512,MATCH('NDPMS - Inflow of AUM'!D$1,Raw!$B$1:$DG$1,0),0)</f>
        <v>0</v>
      </c>
      <c r="E411" s="56" t="str">
        <f>VLOOKUP($A411,Raw!$B$2:$DG$512,MATCH('NDPMS - Inflow of AUM'!E$1,Raw!$B$1:$DG$1,0),0)</f>
        <v>0</v>
      </c>
      <c r="F411" s="56" t="str">
        <f>VLOOKUP($A411,Raw!$B$2:$DG$512,MATCH('NDPMS - Inflow of AUM'!F$1,Raw!$B$1:$DG$1,0),0)</f>
        <v>0</v>
      </c>
      <c r="G411" s="56" t="str">
        <f>VLOOKUP($A411,Raw!$B$2:$DG$512,MATCH('NDPMS - Inflow of AUM'!G$1,Raw!$B$1:$DG$1,0),0)</f>
        <v>0</v>
      </c>
    </row>
    <row r="412" spans="1:7" x14ac:dyDescent="0.3">
      <c r="A412" s="1" t="s">
        <v>6783</v>
      </c>
      <c r="B412" s="56" t="str">
        <f>VLOOKUP($A412,Raw!$B$2:$DG$512,MATCH('NDPMS - Inflow of AUM'!B$1,Raw!$B$1:$DG$1,0),0)</f>
        <v>0</v>
      </c>
      <c r="C412" s="56" t="str">
        <f>VLOOKUP($A412,Raw!$B$2:$DG$512,MATCH('NDPMS - Inflow of AUM'!C$1,Raw!$B$1:$DG$1,0),0)</f>
        <v>0</v>
      </c>
      <c r="D412" s="56" t="str">
        <f>VLOOKUP($A412,Raw!$B$2:$DG$512,MATCH('NDPMS - Inflow of AUM'!D$1,Raw!$B$1:$DG$1,0),0)</f>
        <v>0</v>
      </c>
      <c r="E412" s="56" t="str">
        <f>VLOOKUP($A412,Raw!$B$2:$DG$512,MATCH('NDPMS - Inflow of AUM'!E$1,Raw!$B$1:$DG$1,0),0)</f>
        <v>0</v>
      </c>
      <c r="F412" s="56" t="str">
        <f>VLOOKUP($A412,Raw!$B$2:$DG$512,MATCH('NDPMS - Inflow of AUM'!F$1,Raw!$B$1:$DG$1,0),0)</f>
        <v>0</v>
      </c>
      <c r="G412" s="56" t="str">
        <f>VLOOKUP($A412,Raw!$B$2:$DG$512,MATCH('NDPMS - Inflow of AUM'!G$1,Raw!$B$1:$DG$1,0),0)</f>
        <v>0</v>
      </c>
    </row>
    <row r="413" spans="1:7" x14ac:dyDescent="0.3">
      <c r="A413" s="1" t="s">
        <v>6796</v>
      </c>
      <c r="B413" s="56" t="str">
        <f>VLOOKUP($A413,Raw!$B$2:$DG$512,MATCH('NDPMS - Inflow of AUM'!B$1,Raw!$B$1:$DG$1,0),0)</f>
        <v>0</v>
      </c>
      <c r="C413" s="56" t="str">
        <f>VLOOKUP($A413,Raw!$B$2:$DG$512,MATCH('NDPMS - Inflow of AUM'!C$1,Raw!$B$1:$DG$1,0),0)</f>
        <v>0</v>
      </c>
      <c r="D413" s="56" t="str">
        <f>VLOOKUP($A413,Raw!$B$2:$DG$512,MATCH('NDPMS - Inflow of AUM'!D$1,Raw!$B$1:$DG$1,0),0)</f>
        <v>0</v>
      </c>
      <c r="E413" s="56" t="str">
        <f>VLOOKUP($A413,Raw!$B$2:$DG$512,MATCH('NDPMS - Inflow of AUM'!E$1,Raw!$B$1:$DG$1,0),0)</f>
        <v>0</v>
      </c>
      <c r="F413" s="56" t="str">
        <f>VLOOKUP($A413,Raw!$B$2:$DG$512,MATCH('NDPMS - Inflow of AUM'!F$1,Raw!$B$1:$DG$1,0),0)</f>
        <v>0</v>
      </c>
      <c r="G413" s="56" t="str">
        <f>VLOOKUP($A413,Raw!$B$2:$DG$512,MATCH('NDPMS - Inflow of AUM'!G$1,Raw!$B$1:$DG$1,0),0)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058C-5476-4348-BD1A-24613DAABE1E}">
  <dimension ref="A1:AJ413"/>
  <sheetViews>
    <sheetView workbookViewId="0">
      <selection activeCell="C7" sqref="C7"/>
    </sheetView>
  </sheetViews>
  <sheetFormatPr defaultRowHeight="14.4" x14ac:dyDescent="0.3"/>
  <cols>
    <col min="1" max="1" width="46.109375" customWidth="1"/>
    <col min="2" max="2" width="23.5546875" bestFit="1" customWidth="1"/>
    <col min="3" max="3" width="19.44140625" bestFit="1" customWidth="1"/>
    <col min="4" max="4" width="25.77734375" bestFit="1" customWidth="1"/>
    <col min="5" max="5" width="19.44140625" bestFit="1" customWidth="1"/>
    <col min="6" max="6" width="30.21875" bestFit="1" customWidth="1"/>
    <col min="7" max="7" width="19.44140625" bestFit="1" customWidth="1"/>
    <col min="8" max="8" width="29.33203125" bestFit="1" customWidth="1"/>
    <col min="9" max="9" width="19.44140625" bestFit="1" customWidth="1"/>
    <col min="10" max="10" width="18.77734375" bestFit="1" customWidth="1"/>
    <col min="11" max="11" width="19.44140625" bestFit="1" customWidth="1"/>
    <col min="12" max="12" width="22.109375" bestFit="1" customWidth="1"/>
    <col min="13" max="13" width="19.44140625" bestFit="1" customWidth="1"/>
    <col min="14" max="14" width="20.109375" bestFit="1" customWidth="1"/>
    <col min="16" max="16" width="30.109375" bestFit="1" customWidth="1"/>
    <col min="17" max="17" width="19.44140625" bestFit="1" customWidth="1"/>
    <col min="18" max="18" width="32.21875" bestFit="1" customWidth="1"/>
    <col min="19" max="19" width="19.44140625" bestFit="1" customWidth="1"/>
    <col min="20" max="20" width="36.6640625" bestFit="1" customWidth="1"/>
    <col min="21" max="21" width="19.44140625" bestFit="1" customWidth="1"/>
    <col min="22" max="22" width="35.6640625" bestFit="1" customWidth="1"/>
    <col min="23" max="23" width="19.44140625" bestFit="1" customWidth="1"/>
    <col min="24" max="24" width="25.21875" bestFit="1" customWidth="1"/>
    <col min="25" max="25" width="19.44140625" bestFit="1" customWidth="1"/>
    <col min="26" max="26" width="28.44140625" bestFit="1" customWidth="1"/>
    <col min="27" max="27" width="19.44140625" bestFit="1" customWidth="1"/>
    <col min="28" max="28" width="26.6640625" bestFit="1" customWidth="1"/>
    <col min="30" max="30" width="19.88671875" bestFit="1" customWidth="1"/>
    <col min="31" max="31" width="24.109375" bestFit="1" customWidth="1"/>
    <col min="32" max="32" width="28.5546875" bestFit="1" customWidth="1"/>
    <col min="33" max="33" width="18.44140625" bestFit="1" customWidth="1"/>
    <col min="34" max="34" width="18" bestFit="1" customWidth="1"/>
    <col min="35" max="35" width="21.33203125" bestFit="1" customWidth="1"/>
    <col min="36" max="36" width="19.6640625" bestFit="1" customWidth="1"/>
  </cols>
  <sheetData>
    <row r="1" spans="1:36" x14ac:dyDescent="0.3">
      <c r="A1" s="3" t="s">
        <v>0</v>
      </c>
      <c r="B1" s="18" t="s">
        <v>96</v>
      </c>
      <c r="C1" s="19" t="s">
        <v>6803</v>
      </c>
      <c r="D1" s="18" t="s">
        <v>97</v>
      </c>
      <c r="E1" s="19" t="s">
        <v>6803</v>
      </c>
      <c r="F1" s="18" t="s">
        <v>98</v>
      </c>
      <c r="G1" s="19" t="s">
        <v>6803</v>
      </c>
      <c r="H1" s="18" t="s">
        <v>99</v>
      </c>
      <c r="I1" s="19" t="s">
        <v>6803</v>
      </c>
      <c r="J1" s="18" t="s">
        <v>100</v>
      </c>
      <c r="K1" s="19" t="s">
        <v>6803</v>
      </c>
      <c r="L1" s="18" t="s">
        <v>101</v>
      </c>
      <c r="M1" s="19" t="s">
        <v>6803</v>
      </c>
      <c r="N1" s="18" t="s">
        <v>102</v>
      </c>
      <c r="O1" s="42"/>
      <c r="P1" s="43" t="s">
        <v>103</v>
      </c>
      <c r="Q1" s="35" t="s">
        <v>6803</v>
      </c>
      <c r="R1" s="43" t="s">
        <v>104</v>
      </c>
      <c r="S1" s="35" t="s">
        <v>6803</v>
      </c>
      <c r="T1" s="43" t="s">
        <v>105</v>
      </c>
      <c r="U1" s="35" t="s">
        <v>6803</v>
      </c>
      <c r="V1" s="43" t="s">
        <v>106</v>
      </c>
      <c r="W1" s="35" t="s">
        <v>6803</v>
      </c>
      <c r="X1" s="43" t="s">
        <v>107</v>
      </c>
      <c r="Y1" s="35" t="s">
        <v>6803</v>
      </c>
      <c r="Z1" s="43" t="s">
        <v>108</v>
      </c>
      <c r="AA1" s="35" t="s">
        <v>6803</v>
      </c>
      <c r="AB1" s="43" t="s">
        <v>109</v>
      </c>
      <c r="AD1" s="25" t="s">
        <v>6804</v>
      </c>
      <c r="AE1" s="25" t="s">
        <v>6805</v>
      </c>
      <c r="AF1" s="25" t="s">
        <v>6806</v>
      </c>
      <c r="AG1" s="25" t="s">
        <v>6807</v>
      </c>
      <c r="AH1" s="25" t="s">
        <v>6808</v>
      </c>
      <c r="AI1" s="25" t="s">
        <v>6809</v>
      </c>
      <c r="AJ1" s="25" t="s">
        <v>6822</v>
      </c>
    </row>
    <row r="2" spans="1:36" x14ac:dyDescent="0.3">
      <c r="A2" s="1" t="s">
        <v>110</v>
      </c>
      <c r="B2" s="36" t="str">
        <f>VLOOKUP($A2,Raw!$B$2:$DG$512,MATCH(Advisorry!B$1,Raw!$B$1:$DG$1,0),0)</f>
        <v>0</v>
      </c>
      <c r="C2" s="37" t="e">
        <f>B2/N2</f>
        <v>#DIV/0!</v>
      </c>
      <c r="D2" s="36" t="str">
        <f>VLOOKUP($A2,Raw!$B$2:$DG$512,MATCH(Advisorry!D$1,Raw!$B$1:$DG$1,0),0)</f>
        <v>0</v>
      </c>
      <c r="E2" s="37" t="e">
        <f>D2/N2</f>
        <v>#DIV/0!</v>
      </c>
      <c r="F2" s="36" t="str">
        <f>VLOOKUP($A2,Raw!$B$2:$DG$512,MATCH(Advisorry!F$1,Raw!$B$1:$DG$1,0),0)</f>
        <v>0</v>
      </c>
      <c r="G2" s="37" t="e">
        <f>F2/N2</f>
        <v>#DIV/0!</v>
      </c>
      <c r="H2" s="36" t="str">
        <f>VLOOKUP($A2,Raw!$B$2:$DG$512,MATCH(Advisorry!H$1,Raw!$B$1:$DG$1,0),0)</f>
        <v>0</v>
      </c>
      <c r="I2" s="37" t="e">
        <f>H2/N2</f>
        <v>#DIV/0!</v>
      </c>
      <c r="J2" s="36" t="str">
        <f>VLOOKUP($A2,Raw!$B$2:$DG$512,MATCH(Advisorry!J$1,Raw!$B$1:$DG$1,0),0)</f>
        <v>0</v>
      </c>
      <c r="K2" s="37" t="e">
        <f>J2/N2</f>
        <v>#DIV/0!</v>
      </c>
      <c r="L2" s="36" t="str">
        <f>VLOOKUP($A2,Raw!$B$2:$DG$512,MATCH(Advisorry!L$1,Raw!$B$1:$DG$1,0),0)</f>
        <v>0</v>
      </c>
      <c r="M2" s="37" t="e">
        <f>L2/N2</f>
        <v>#DIV/0!</v>
      </c>
      <c r="N2" s="36" t="str">
        <f>VLOOKUP($A2,Raw!$B$2:$DG$512,MATCH(Advisorry!N$1,Raw!$B$1:$DG$1,0),0)</f>
        <v>0</v>
      </c>
      <c r="P2" s="38" t="str">
        <f>VLOOKUP($A2,Raw!$B$2:$DG$512,MATCH(Advisorry!P$1,Raw!$B$1:$DG$1,0),0)</f>
        <v>0</v>
      </c>
      <c r="Q2" s="39" t="e">
        <f>P2/$AB2</f>
        <v>#DIV/0!</v>
      </c>
      <c r="R2" s="38" t="str">
        <f>VLOOKUP($A2,Raw!$B$2:$DG$512,MATCH(Advisorry!R$1,Raw!$B$1:$DG$1,0),0)</f>
        <v>0</v>
      </c>
      <c r="S2" s="39" t="e">
        <f>R2/$AB2</f>
        <v>#DIV/0!</v>
      </c>
      <c r="T2" s="38" t="str">
        <f>VLOOKUP($A2,Raw!$B$2:$DG$512,MATCH(Advisorry!T$1,Raw!$B$1:$DG$1,0),0)</f>
        <v>0</v>
      </c>
      <c r="U2" s="39" t="e">
        <f>T2/$AB2</f>
        <v>#DIV/0!</v>
      </c>
      <c r="V2" s="38" t="str">
        <f>VLOOKUP($A2,Raw!$B$2:$DG$512,MATCH(Advisorry!V$1,Raw!$B$1:$DG$1,0),0)</f>
        <v>0</v>
      </c>
      <c r="W2" s="39" t="e">
        <f>V2/$AB2</f>
        <v>#DIV/0!</v>
      </c>
      <c r="X2" s="38" t="str">
        <f>VLOOKUP($A2,Raw!$B$2:$DG$512,MATCH(Advisorry!X$1,Raw!$B$1:$DG$1,0),0)</f>
        <v>0</v>
      </c>
      <c r="Y2" s="39" t="e">
        <f>X2/$AB2</f>
        <v>#DIV/0!</v>
      </c>
      <c r="Z2" s="38" t="str">
        <f>VLOOKUP($A2,Raw!$B$2:$DG$512,MATCH(Advisorry!Z$1,Raw!$B$1:$DG$1,0),0)</f>
        <v>0</v>
      </c>
      <c r="AA2" s="39" t="e">
        <f>Z2/$AB2</f>
        <v>#DIV/0!</v>
      </c>
      <c r="AB2" s="38" t="str">
        <f>VLOOKUP($A2,Raw!$B$2:$DG$512,MATCH(Advisorry!AB$1,Raw!$B$1:$DG$1,0),0)</f>
        <v>0</v>
      </c>
      <c r="AD2" s="25" t="e">
        <f>P2/B2</f>
        <v>#DIV/0!</v>
      </c>
      <c r="AE2" s="25" t="e">
        <f>R2/D2</f>
        <v>#DIV/0!</v>
      </c>
      <c r="AF2" s="25" t="e">
        <f>T2/F2</f>
        <v>#DIV/0!</v>
      </c>
      <c r="AG2" s="25" t="e">
        <f>V2/H2</f>
        <v>#DIV/0!</v>
      </c>
      <c r="AH2" s="25" t="e">
        <f>X2/J2</f>
        <v>#DIV/0!</v>
      </c>
      <c r="AI2" s="25" t="e">
        <f>Z2/L2</f>
        <v>#DIV/0!</v>
      </c>
      <c r="AJ2" s="25" t="e">
        <f>AB2/N2</f>
        <v>#DIV/0!</v>
      </c>
    </row>
    <row r="3" spans="1:36" x14ac:dyDescent="0.3">
      <c r="A3" s="1" t="s">
        <v>131</v>
      </c>
      <c r="B3" s="36" t="str">
        <f>VLOOKUP($A3,Raw!$B$2:$DG$512,MATCH(Advisorry!B$1,Raw!$B$1:$DG$1,0),0)</f>
        <v>0</v>
      </c>
      <c r="C3" s="37" t="e">
        <f t="shared" ref="C3:C66" si="0">B3/N3</f>
        <v>#DIV/0!</v>
      </c>
      <c r="D3" s="36" t="str">
        <f>VLOOKUP($A3,Raw!$B$2:$DG$512,MATCH(Advisorry!D$1,Raw!$B$1:$DG$1,0),0)</f>
        <v>0</v>
      </c>
      <c r="E3" s="37" t="e">
        <f t="shared" ref="E3:E66" si="1">D3/N3</f>
        <v>#DIV/0!</v>
      </c>
      <c r="F3" s="36" t="str">
        <f>VLOOKUP($A3,Raw!$B$2:$DG$512,MATCH(Advisorry!F$1,Raw!$B$1:$DG$1,0),0)</f>
        <v>0</v>
      </c>
      <c r="G3" s="37" t="e">
        <f t="shared" ref="G3:G66" si="2">F3/N3</f>
        <v>#DIV/0!</v>
      </c>
      <c r="H3" s="36" t="str">
        <f>VLOOKUP($A3,Raw!$B$2:$DG$512,MATCH(Advisorry!H$1,Raw!$B$1:$DG$1,0),0)</f>
        <v>0</v>
      </c>
      <c r="I3" s="37" t="e">
        <f t="shared" ref="I3:I66" si="3">H3/N3</f>
        <v>#DIV/0!</v>
      </c>
      <c r="J3" s="36" t="str">
        <f>VLOOKUP($A3,Raw!$B$2:$DG$512,MATCH(Advisorry!J$1,Raw!$B$1:$DG$1,0),0)</f>
        <v>0</v>
      </c>
      <c r="K3" s="37" t="e">
        <f t="shared" ref="K3:K66" si="4">J3/N3</f>
        <v>#DIV/0!</v>
      </c>
      <c r="L3" s="36" t="str">
        <f>VLOOKUP($A3,Raw!$B$2:$DG$512,MATCH(Advisorry!L$1,Raw!$B$1:$DG$1,0),0)</f>
        <v>0</v>
      </c>
      <c r="M3" s="37" t="e">
        <f t="shared" ref="M3:M66" si="5">L3/N3</f>
        <v>#DIV/0!</v>
      </c>
      <c r="N3" s="36" t="str">
        <f>VLOOKUP($A3,Raw!$B$2:$DG$512,MATCH(Advisorry!N$1,Raw!$B$1:$DG$1,0),0)</f>
        <v>0</v>
      </c>
      <c r="P3" s="38" t="str">
        <f>VLOOKUP($A3,Raw!$B$2:$DG$512,MATCH(Advisorry!P$1,Raw!$B$1:$DG$1,0),0)</f>
        <v>0</v>
      </c>
      <c r="Q3" s="39" t="e">
        <f t="shared" ref="Q3:Q66" si="6">P3/$AB3</f>
        <v>#DIV/0!</v>
      </c>
      <c r="R3" s="38" t="str">
        <f>VLOOKUP($A3,Raw!$B$2:$DG$512,MATCH(Advisorry!R$1,Raw!$B$1:$DG$1,0),0)</f>
        <v>0</v>
      </c>
      <c r="S3" s="39" t="e">
        <f t="shared" ref="S3:S66" si="7">R3/$AB3</f>
        <v>#DIV/0!</v>
      </c>
      <c r="T3" s="38" t="str">
        <f>VLOOKUP($A3,Raw!$B$2:$DG$512,MATCH(Advisorry!T$1,Raw!$B$1:$DG$1,0),0)</f>
        <v>0</v>
      </c>
      <c r="U3" s="39" t="e">
        <f t="shared" ref="U3:U66" si="8">T3/$AB3</f>
        <v>#DIV/0!</v>
      </c>
      <c r="V3" s="38" t="str">
        <f>VLOOKUP($A3,Raw!$B$2:$DG$512,MATCH(Advisorry!V$1,Raw!$B$1:$DG$1,0),0)</f>
        <v>0</v>
      </c>
      <c r="W3" s="39" t="e">
        <f t="shared" ref="W3:W66" si="9">V3/$AB3</f>
        <v>#DIV/0!</v>
      </c>
      <c r="X3" s="38" t="str">
        <f>VLOOKUP($A3,Raw!$B$2:$DG$512,MATCH(Advisorry!X$1,Raw!$B$1:$DG$1,0),0)</f>
        <v>0</v>
      </c>
      <c r="Y3" s="39" t="e">
        <f t="shared" ref="Y3:Y66" si="10">X3/$AB3</f>
        <v>#DIV/0!</v>
      </c>
      <c r="Z3" s="38" t="str">
        <f>VLOOKUP($A3,Raw!$B$2:$DG$512,MATCH(Advisorry!Z$1,Raw!$B$1:$DG$1,0),0)</f>
        <v>0</v>
      </c>
      <c r="AA3" s="39" t="e">
        <f t="shared" ref="AA3:AA66" si="11">Z3/$AB3</f>
        <v>#DIV/0!</v>
      </c>
      <c r="AB3" s="38" t="str">
        <f>VLOOKUP($A3,Raw!$B$2:$DG$512,MATCH(Advisorry!AB$1,Raw!$B$1:$DG$1,0),0)</f>
        <v>0</v>
      </c>
      <c r="AD3" s="25" t="e">
        <f t="shared" ref="AD3:AD66" si="12">P3/B3</f>
        <v>#DIV/0!</v>
      </c>
      <c r="AE3" s="25" t="e">
        <f t="shared" ref="AE3:AE66" si="13">R3/D3</f>
        <v>#DIV/0!</v>
      </c>
      <c r="AF3" s="25" t="e">
        <f t="shared" ref="AF3:AF66" si="14">T3/F3</f>
        <v>#DIV/0!</v>
      </c>
      <c r="AG3" s="25" t="e">
        <f t="shared" ref="AG3:AG66" si="15">V3/H3</f>
        <v>#DIV/0!</v>
      </c>
      <c r="AH3" s="25" t="e">
        <f t="shared" ref="AH3:AH66" si="16">X3/J3</f>
        <v>#DIV/0!</v>
      </c>
      <c r="AI3" s="25" t="e">
        <f t="shared" ref="AI3:AI66" si="17">Z3/L3</f>
        <v>#DIV/0!</v>
      </c>
      <c r="AJ3" s="25" t="e">
        <f t="shared" ref="AJ3:AJ66" si="18">AB3/N3</f>
        <v>#DIV/0!</v>
      </c>
    </row>
    <row r="4" spans="1:36" x14ac:dyDescent="0.3">
      <c r="A4" s="1" t="s">
        <v>150</v>
      </c>
      <c r="B4" s="36" t="str">
        <f>VLOOKUP($A4,Raw!$B$2:$DG$512,MATCH(Advisorry!B$1,Raw!$B$1:$DG$1,0),0)</f>
        <v>0</v>
      </c>
      <c r="C4" s="37" t="e">
        <f t="shared" si="0"/>
        <v>#DIV/0!</v>
      </c>
      <c r="D4" s="36" t="str">
        <f>VLOOKUP($A4,Raw!$B$2:$DG$512,MATCH(Advisorry!D$1,Raw!$B$1:$DG$1,0),0)</f>
        <v>0</v>
      </c>
      <c r="E4" s="37" t="e">
        <f t="shared" si="1"/>
        <v>#DIV/0!</v>
      </c>
      <c r="F4" s="36" t="str">
        <f>VLOOKUP($A4,Raw!$B$2:$DG$512,MATCH(Advisorry!F$1,Raw!$B$1:$DG$1,0),0)</f>
        <v>0</v>
      </c>
      <c r="G4" s="37" t="e">
        <f t="shared" si="2"/>
        <v>#DIV/0!</v>
      </c>
      <c r="H4" s="36" t="str">
        <f>VLOOKUP($A4,Raw!$B$2:$DG$512,MATCH(Advisorry!H$1,Raw!$B$1:$DG$1,0),0)</f>
        <v>0</v>
      </c>
      <c r="I4" s="37" t="e">
        <f t="shared" si="3"/>
        <v>#DIV/0!</v>
      </c>
      <c r="J4" s="36" t="str">
        <f>VLOOKUP($A4,Raw!$B$2:$DG$512,MATCH(Advisorry!J$1,Raw!$B$1:$DG$1,0),0)</f>
        <v>0</v>
      </c>
      <c r="K4" s="37" t="e">
        <f t="shared" si="4"/>
        <v>#DIV/0!</v>
      </c>
      <c r="L4" s="36" t="str">
        <f>VLOOKUP($A4,Raw!$B$2:$DG$512,MATCH(Advisorry!L$1,Raw!$B$1:$DG$1,0),0)</f>
        <v>0</v>
      </c>
      <c r="M4" s="37" t="e">
        <f t="shared" si="5"/>
        <v>#DIV/0!</v>
      </c>
      <c r="N4" s="36" t="str">
        <f>VLOOKUP($A4,Raw!$B$2:$DG$512,MATCH(Advisorry!N$1,Raw!$B$1:$DG$1,0),0)</f>
        <v>0</v>
      </c>
      <c r="P4" s="38" t="str">
        <f>VLOOKUP($A4,Raw!$B$2:$DG$512,MATCH(Advisorry!P$1,Raw!$B$1:$DG$1,0),0)</f>
        <v>0</v>
      </c>
      <c r="Q4" s="39" t="e">
        <f t="shared" si="6"/>
        <v>#DIV/0!</v>
      </c>
      <c r="R4" s="38" t="str">
        <f>VLOOKUP($A4,Raw!$B$2:$DG$512,MATCH(Advisorry!R$1,Raw!$B$1:$DG$1,0),0)</f>
        <v>0</v>
      </c>
      <c r="S4" s="39" t="e">
        <f t="shared" si="7"/>
        <v>#DIV/0!</v>
      </c>
      <c r="T4" s="38" t="str">
        <f>VLOOKUP($A4,Raw!$B$2:$DG$512,MATCH(Advisorry!T$1,Raw!$B$1:$DG$1,0),0)</f>
        <v>0</v>
      </c>
      <c r="U4" s="39" t="e">
        <f t="shared" si="8"/>
        <v>#DIV/0!</v>
      </c>
      <c r="V4" s="38" t="str">
        <f>VLOOKUP($A4,Raw!$B$2:$DG$512,MATCH(Advisorry!V$1,Raw!$B$1:$DG$1,0),0)</f>
        <v>0</v>
      </c>
      <c r="W4" s="39" t="e">
        <f t="shared" si="9"/>
        <v>#DIV/0!</v>
      </c>
      <c r="X4" s="38" t="str">
        <f>VLOOKUP($A4,Raw!$B$2:$DG$512,MATCH(Advisorry!X$1,Raw!$B$1:$DG$1,0),0)</f>
        <v>0</v>
      </c>
      <c r="Y4" s="39" t="e">
        <f t="shared" si="10"/>
        <v>#DIV/0!</v>
      </c>
      <c r="Z4" s="38" t="str">
        <f>VLOOKUP($A4,Raw!$B$2:$DG$512,MATCH(Advisorry!Z$1,Raw!$B$1:$DG$1,0),0)</f>
        <v>0</v>
      </c>
      <c r="AA4" s="39" t="e">
        <f t="shared" si="11"/>
        <v>#DIV/0!</v>
      </c>
      <c r="AB4" s="38" t="str">
        <f>VLOOKUP($A4,Raw!$B$2:$DG$512,MATCH(Advisorry!AB$1,Raw!$B$1:$DG$1,0),0)</f>
        <v>0</v>
      </c>
      <c r="AD4" s="25" t="e">
        <f t="shared" si="12"/>
        <v>#DIV/0!</v>
      </c>
      <c r="AE4" s="25" t="e">
        <f t="shared" si="13"/>
        <v>#DIV/0!</v>
      </c>
      <c r="AF4" s="25" t="e">
        <f t="shared" si="14"/>
        <v>#DIV/0!</v>
      </c>
      <c r="AG4" s="25" t="e">
        <f t="shared" si="15"/>
        <v>#DIV/0!</v>
      </c>
      <c r="AH4" s="25" t="e">
        <f t="shared" si="16"/>
        <v>#DIV/0!</v>
      </c>
      <c r="AI4" s="25" t="e">
        <f t="shared" si="17"/>
        <v>#DIV/0!</v>
      </c>
      <c r="AJ4" s="25" t="e">
        <f t="shared" si="18"/>
        <v>#DIV/0!</v>
      </c>
    </row>
    <row r="5" spans="1:36" x14ac:dyDescent="0.3">
      <c r="A5" s="1" t="s">
        <v>166</v>
      </c>
      <c r="B5" s="36" t="str">
        <f>VLOOKUP($A5,Raw!$B$2:$DG$512,MATCH(Advisorry!B$1,Raw!$B$1:$DG$1,0),0)</f>
        <v>0</v>
      </c>
      <c r="C5" s="37">
        <f t="shared" si="0"/>
        <v>0</v>
      </c>
      <c r="D5" s="36" t="str">
        <f>VLOOKUP($A5,Raw!$B$2:$DG$512,MATCH(Advisorry!D$1,Raw!$B$1:$DG$1,0),0)</f>
        <v>0</v>
      </c>
      <c r="E5" s="37">
        <f t="shared" si="1"/>
        <v>0</v>
      </c>
      <c r="F5" s="36" t="str">
        <f>VLOOKUP($A5,Raw!$B$2:$DG$512,MATCH(Advisorry!F$1,Raw!$B$1:$DG$1,0),0)</f>
        <v>0</v>
      </c>
      <c r="G5" s="37">
        <f t="shared" si="2"/>
        <v>0</v>
      </c>
      <c r="H5" s="36" t="str">
        <f>VLOOKUP($A5,Raw!$B$2:$DG$512,MATCH(Advisorry!H$1,Raw!$B$1:$DG$1,0),0)</f>
        <v>0</v>
      </c>
      <c r="I5" s="37">
        <f t="shared" si="3"/>
        <v>0</v>
      </c>
      <c r="J5" s="36" t="str">
        <f>VLOOKUP($A5,Raw!$B$2:$DG$512,MATCH(Advisorry!J$1,Raw!$B$1:$DG$1,0),0)</f>
        <v>1</v>
      </c>
      <c r="K5" s="37">
        <f t="shared" si="4"/>
        <v>1</v>
      </c>
      <c r="L5" s="36" t="str">
        <f>VLOOKUP($A5,Raw!$B$2:$DG$512,MATCH(Advisorry!L$1,Raw!$B$1:$DG$1,0),0)</f>
        <v>0</v>
      </c>
      <c r="M5" s="37">
        <f t="shared" si="5"/>
        <v>0</v>
      </c>
      <c r="N5" s="36" t="str">
        <f>VLOOKUP($A5,Raw!$B$2:$DG$512,MATCH(Advisorry!N$1,Raw!$B$1:$DG$1,0),0)</f>
        <v>1</v>
      </c>
      <c r="P5" s="38" t="str">
        <f>VLOOKUP($A5,Raw!$B$2:$DG$512,MATCH(Advisorry!P$1,Raw!$B$1:$DG$1,0),0)</f>
        <v>0</v>
      </c>
      <c r="Q5" s="39">
        <f t="shared" si="6"/>
        <v>0</v>
      </c>
      <c r="R5" s="38" t="str">
        <f>VLOOKUP($A5,Raw!$B$2:$DG$512,MATCH(Advisorry!R$1,Raw!$B$1:$DG$1,0),0)</f>
        <v>0</v>
      </c>
      <c r="S5" s="39">
        <f t="shared" si="7"/>
        <v>0</v>
      </c>
      <c r="T5" s="38" t="str">
        <f>VLOOKUP($A5,Raw!$B$2:$DG$512,MATCH(Advisorry!T$1,Raw!$B$1:$DG$1,0),0)</f>
        <v>0</v>
      </c>
      <c r="U5" s="39">
        <f t="shared" si="8"/>
        <v>0</v>
      </c>
      <c r="V5" s="38" t="str">
        <f>VLOOKUP($A5,Raw!$B$2:$DG$512,MATCH(Advisorry!V$1,Raw!$B$1:$DG$1,0),0)</f>
        <v>0</v>
      </c>
      <c r="W5" s="39">
        <f t="shared" si="9"/>
        <v>0</v>
      </c>
      <c r="X5" s="38" t="str">
        <f>VLOOKUP($A5,Raw!$B$2:$DG$512,MATCH(Advisorry!X$1,Raw!$B$1:$DG$1,0),0)</f>
        <v>5954</v>
      </c>
      <c r="Y5" s="39">
        <f t="shared" si="10"/>
        <v>1</v>
      </c>
      <c r="Z5" s="38" t="str">
        <f>VLOOKUP($A5,Raw!$B$2:$DG$512,MATCH(Advisorry!Z$1,Raw!$B$1:$DG$1,0),0)</f>
        <v>0</v>
      </c>
      <c r="AA5" s="39">
        <f t="shared" si="11"/>
        <v>0</v>
      </c>
      <c r="AB5" s="38" t="str">
        <f>VLOOKUP($A5,Raw!$B$2:$DG$512,MATCH(Advisorry!AB$1,Raw!$B$1:$DG$1,0),0)</f>
        <v>5954</v>
      </c>
      <c r="AD5" s="25" t="e">
        <f t="shared" si="12"/>
        <v>#DIV/0!</v>
      </c>
      <c r="AE5" s="25" t="e">
        <f t="shared" si="13"/>
        <v>#DIV/0!</v>
      </c>
      <c r="AF5" s="25" t="e">
        <f t="shared" si="14"/>
        <v>#DIV/0!</v>
      </c>
      <c r="AG5" s="25" t="e">
        <f t="shared" si="15"/>
        <v>#DIV/0!</v>
      </c>
      <c r="AH5" s="25">
        <f t="shared" si="16"/>
        <v>5954</v>
      </c>
      <c r="AI5" s="25" t="e">
        <f t="shared" si="17"/>
        <v>#DIV/0!</v>
      </c>
      <c r="AJ5" s="25">
        <f t="shared" si="18"/>
        <v>5954</v>
      </c>
    </row>
    <row r="6" spans="1:36" x14ac:dyDescent="0.3">
      <c r="A6" s="1" t="s">
        <v>193</v>
      </c>
      <c r="B6" s="36" t="str">
        <f>VLOOKUP($A6,Raw!$B$2:$DG$512,MATCH(Advisorry!B$1,Raw!$B$1:$DG$1,0),0)</f>
        <v>0</v>
      </c>
      <c r="C6" s="37" t="e">
        <f t="shared" si="0"/>
        <v>#DIV/0!</v>
      </c>
      <c r="D6" s="36" t="str">
        <f>VLOOKUP($A6,Raw!$B$2:$DG$512,MATCH(Advisorry!D$1,Raw!$B$1:$DG$1,0),0)</f>
        <v>0</v>
      </c>
      <c r="E6" s="37" t="e">
        <f t="shared" si="1"/>
        <v>#DIV/0!</v>
      </c>
      <c r="F6" s="36" t="str">
        <f>VLOOKUP($A6,Raw!$B$2:$DG$512,MATCH(Advisorry!F$1,Raw!$B$1:$DG$1,0),0)</f>
        <v>0</v>
      </c>
      <c r="G6" s="37" t="e">
        <f t="shared" si="2"/>
        <v>#DIV/0!</v>
      </c>
      <c r="H6" s="36" t="str">
        <f>VLOOKUP($A6,Raw!$B$2:$DG$512,MATCH(Advisorry!H$1,Raw!$B$1:$DG$1,0),0)</f>
        <v>0</v>
      </c>
      <c r="I6" s="37" t="e">
        <f t="shared" si="3"/>
        <v>#DIV/0!</v>
      </c>
      <c r="J6" s="36" t="str">
        <f>VLOOKUP($A6,Raw!$B$2:$DG$512,MATCH(Advisorry!J$1,Raw!$B$1:$DG$1,0),0)</f>
        <v>0</v>
      </c>
      <c r="K6" s="37" t="e">
        <f t="shared" si="4"/>
        <v>#DIV/0!</v>
      </c>
      <c r="L6" s="36" t="str">
        <f>VLOOKUP($A6,Raw!$B$2:$DG$512,MATCH(Advisorry!L$1,Raw!$B$1:$DG$1,0),0)</f>
        <v>0</v>
      </c>
      <c r="M6" s="37" t="e">
        <f t="shared" si="5"/>
        <v>#DIV/0!</v>
      </c>
      <c r="N6" s="36" t="str">
        <f>VLOOKUP($A6,Raw!$B$2:$DG$512,MATCH(Advisorry!N$1,Raw!$B$1:$DG$1,0),0)</f>
        <v>0</v>
      </c>
      <c r="P6" s="38" t="str">
        <f>VLOOKUP($A6,Raw!$B$2:$DG$512,MATCH(Advisorry!P$1,Raw!$B$1:$DG$1,0),0)</f>
        <v>0</v>
      </c>
      <c r="Q6" s="39" t="e">
        <f t="shared" si="6"/>
        <v>#DIV/0!</v>
      </c>
      <c r="R6" s="38" t="str">
        <f>VLOOKUP($A6,Raw!$B$2:$DG$512,MATCH(Advisorry!R$1,Raw!$B$1:$DG$1,0),0)</f>
        <v>0</v>
      </c>
      <c r="S6" s="39" t="e">
        <f t="shared" si="7"/>
        <v>#DIV/0!</v>
      </c>
      <c r="T6" s="38" t="str">
        <f>VLOOKUP($A6,Raw!$B$2:$DG$512,MATCH(Advisorry!T$1,Raw!$B$1:$DG$1,0),0)</f>
        <v>0</v>
      </c>
      <c r="U6" s="39" t="e">
        <f t="shared" si="8"/>
        <v>#DIV/0!</v>
      </c>
      <c r="V6" s="38" t="str">
        <f>VLOOKUP($A6,Raw!$B$2:$DG$512,MATCH(Advisorry!V$1,Raw!$B$1:$DG$1,0),0)</f>
        <v>0</v>
      </c>
      <c r="W6" s="39" t="e">
        <f t="shared" si="9"/>
        <v>#DIV/0!</v>
      </c>
      <c r="X6" s="38" t="str">
        <f>VLOOKUP($A6,Raw!$B$2:$DG$512,MATCH(Advisorry!X$1,Raw!$B$1:$DG$1,0),0)</f>
        <v>0</v>
      </c>
      <c r="Y6" s="39" t="e">
        <f t="shared" si="10"/>
        <v>#DIV/0!</v>
      </c>
      <c r="Z6" s="38" t="str">
        <f>VLOOKUP($A6,Raw!$B$2:$DG$512,MATCH(Advisorry!Z$1,Raw!$B$1:$DG$1,0),0)</f>
        <v>0</v>
      </c>
      <c r="AA6" s="39" t="e">
        <f t="shared" si="11"/>
        <v>#DIV/0!</v>
      </c>
      <c r="AB6" s="38" t="str">
        <f>VLOOKUP($A6,Raw!$B$2:$DG$512,MATCH(Advisorry!AB$1,Raw!$B$1:$DG$1,0),0)</f>
        <v>0</v>
      </c>
      <c r="AD6" s="25" t="e">
        <f t="shared" si="12"/>
        <v>#DIV/0!</v>
      </c>
      <c r="AE6" s="25" t="e">
        <f t="shared" si="13"/>
        <v>#DIV/0!</v>
      </c>
      <c r="AF6" s="25" t="e">
        <f t="shared" si="14"/>
        <v>#DIV/0!</v>
      </c>
      <c r="AG6" s="25" t="e">
        <f t="shared" si="15"/>
        <v>#DIV/0!</v>
      </c>
      <c r="AH6" s="25" t="e">
        <f t="shared" si="16"/>
        <v>#DIV/0!</v>
      </c>
      <c r="AI6" s="25" t="e">
        <f t="shared" si="17"/>
        <v>#DIV/0!</v>
      </c>
      <c r="AJ6" s="25" t="e">
        <f t="shared" si="18"/>
        <v>#DIV/0!</v>
      </c>
    </row>
    <row r="7" spans="1:36" x14ac:dyDescent="0.3">
      <c r="A7" s="1" t="s">
        <v>242</v>
      </c>
      <c r="B7" s="36" t="str">
        <f>VLOOKUP($A7,Raw!$B$2:$DG$512,MATCH(Advisorry!B$1,Raw!$B$1:$DG$1,0),0)</f>
        <v>0</v>
      </c>
      <c r="C7" s="37" t="e">
        <f t="shared" si="0"/>
        <v>#DIV/0!</v>
      </c>
      <c r="D7" s="36" t="str">
        <f>VLOOKUP($A7,Raw!$B$2:$DG$512,MATCH(Advisorry!D$1,Raw!$B$1:$DG$1,0),0)</f>
        <v>0</v>
      </c>
      <c r="E7" s="37" t="e">
        <f t="shared" si="1"/>
        <v>#DIV/0!</v>
      </c>
      <c r="F7" s="36" t="str">
        <f>VLOOKUP($A7,Raw!$B$2:$DG$512,MATCH(Advisorry!F$1,Raw!$B$1:$DG$1,0),0)</f>
        <v>0</v>
      </c>
      <c r="G7" s="37" t="e">
        <f t="shared" si="2"/>
        <v>#DIV/0!</v>
      </c>
      <c r="H7" s="36" t="str">
        <f>VLOOKUP($A7,Raw!$B$2:$DG$512,MATCH(Advisorry!H$1,Raw!$B$1:$DG$1,0),0)</f>
        <v>0</v>
      </c>
      <c r="I7" s="37" t="e">
        <f t="shared" si="3"/>
        <v>#DIV/0!</v>
      </c>
      <c r="J7" s="36" t="str">
        <f>VLOOKUP($A7,Raw!$B$2:$DG$512,MATCH(Advisorry!J$1,Raw!$B$1:$DG$1,0),0)</f>
        <v>0</v>
      </c>
      <c r="K7" s="37" t="e">
        <f t="shared" si="4"/>
        <v>#DIV/0!</v>
      </c>
      <c r="L7" s="36" t="str">
        <f>VLOOKUP($A7,Raw!$B$2:$DG$512,MATCH(Advisorry!L$1,Raw!$B$1:$DG$1,0),0)</f>
        <v>0</v>
      </c>
      <c r="M7" s="37" t="e">
        <f t="shared" si="5"/>
        <v>#DIV/0!</v>
      </c>
      <c r="N7" s="36" t="str">
        <f>VLOOKUP($A7,Raw!$B$2:$DG$512,MATCH(Advisorry!N$1,Raw!$B$1:$DG$1,0),0)</f>
        <v>0</v>
      </c>
      <c r="P7" s="38" t="str">
        <f>VLOOKUP($A7,Raw!$B$2:$DG$512,MATCH(Advisorry!P$1,Raw!$B$1:$DG$1,0),0)</f>
        <v>0</v>
      </c>
      <c r="Q7" s="39" t="e">
        <f t="shared" si="6"/>
        <v>#DIV/0!</v>
      </c>
      <c r="R7" s="38" t="str">
        <f>VLOOKUP($A7,Raw!$B$2:$DG$512,MATCH(Advisorry!R$1,Raw!$B$1:$DG$1,0),0)</f>
        <v>0</v>
      </c>
      <c r="S7" s="39" t="e">
        <f t="shared" si="7"/>
        <v>#DIV/0!</v>
      </c>
      <c r="T7" s="38" t="str">
        <f>VLOOKUP($A7,Raw!$B$2:$DG$512,MATCH(Advisorry!T$1,Raw!$B$1:$DG$1,0),0)</f>
        <v>0</v>
      </c>
      <c r="U7" s="39" t="e">
        <f t="shared" si="8"/>
        <v>#DIV/0!</v>
      </c>
      <c r="V7" s="38" t="str">
        <f>VLOOKUP($A7,Raw!$B$2:$DG$512,MATCH(Advisorry!V$1,Raw!$B$1:$DG$1,0),0)</f>
        <v>0</v>
      </c>
      <c r="W7" s="39" t="e">
        <f t="shared" si="9"/>
        <v>#DIV/0!</v>
      </c>
      <c r="X7" s="38" t="str">
        <f>VLOOKUP($A7,Raw!$B$2:$DG$512,MATCH(Advisorry!X$1,Raw!$B$1:$DG$1,0),0)</f>
        <v>0</v>
      </c>
      <c r="Y7" s="39" t="e">
        <f t="shared" si="10"/>
        <v>#DIV/0!</v>
      </c>
      <c r="Z7" s="38" t="str">
        <f>VLOOKUP($A7,Raw!$B$2:$DG$512,MATCH(Advisorry!Z$1,Raw!$B$1:$DG$1,0),0)</f>
        <v>0</v>
      </c>
      <c r="AA7" s="39" t="e">
        <f t="shared" si="11"/>
        <v>#DIV/0!</v>
      </c>
      <c r="AB7" s="38" t="str">
        <f>VLOOKUP($A7,Raw!$B$2:$DG$512,MATCH(Advisorry!AB$1,Raw!$B$1:$DG$1,0),0)</f>
        <v>0</v>
      </c>
      <c r="AD7" s="25" t="e">
        <f t="shared" si="12"/>
        <v>#DIV/0!</v>
      </c>
      <c r="AE7" s="25" t="e">
        <f t="shared" si="13"/>
        <v>#DIV/0!</v>
      </c>
      <c r="AF7" s="25" t="e">
        <f t="shared" si="14"/>
        <v>#DIV/0!</v>
      </c>
      <c r="AG7" s="25" t="e">
        <f t="shared" si="15"/>
        <v>#DIV/0!</v>
      </c>
      <c r="AH7" s="25" t="e">
        <f t="shared" si="16"/>
        <v>#DIV/0!</v>
      </c>
      <c r="AI7" s="25" t="e">
        <f t="shared" si="17"/>
        <v>#DIV/0!</v>
      </c>
      <c r="AJ7" s="25" t="e">
        <f t="shared" si="18"/>
        <v>#DIV/0!</v>
      </c>
    </row>
    <row r="8" spans="1:36" x14ac:dyDescent="0.3">
      <c r="A8" s="1" t="s">
        <v>255</v>
      </c>
      <c r="B8" s="36" t="str">
        <f>VLOOKUP($A8,Raw!$B$2:$DG$512,MATCH(Advisorry!B$1,Raw!$B$1:$DG$1,0),0)</f>
        <v>0</v>
      </c>
      <c r="C8" s="37" t="e">
        <f t="shared" si="0"/>
        <v>#DIV/0!</v>
      </c>
      <c r="D8" s="36" t="str">
        <f>VLOOKUP($A8,Raw!$B$2:$DG$512,MATCH(Advisorry!D$1,Raw!$B$1:$DG$1,0),0)</f>
        <v>0</v>
      </c>
      <c r="E8" s="37" t="e">
        <f t="shared" si="1"/>
        <v>#DIV/0!</v>
      </c>
      <c r="F8" s="36" t="str">
        <f>VLOOKUP($A8,Raw!$B$2:$DG$512,MATCH(Advisorry!F$1,Raw!$B$1:$DG$1,0),0)</f>
        <v>0</v>
      </c>
      <c r="G8" s="37" t="e">
        <f t="shared" si="2"/>
        <v>#DIV/0!</v>
      </c>
      <c r="H8" s="36" t="str">
        <f>VLOOKUP($A8,Raw!$B$2:$DG$512,MATCH(Advisorry!H$1,Raw!$B$1:$DG$1,0),0)</f>
        <v>0</v>
      </c>
      <c r="I8" s="37" t="e">
        <f t="shared" si="3"/>
        <v>#DIV/0!</v>
      </c>
      <c r="J8" s="36" t="str">
        <f>VLOOKUP($A8,Raw!$B$2:$DG$512,MATCH(Advisorry!J$1,Raw!$B$1:$DG$1,0),0)</f>
        <v>0</v>
      </c>
      <c r="K8" s="37" t="e">
        <f t="shared" si="4"/>
        <v>#DIV/0!</v>
      </c>
      <c r="L8" s="36" t="str">
        <f>VLOOKUP($A8,Raw!$B$2:$DG$512,MATCH(Advisorry!L$1,Raw!$B$1:$DG$1,0),0)</f>
        <v>0</v>
      </c>
      <c r="M8" s="37" t="e">
        <f t="shared" si="5"/>
        <v>#DIV/0!</v>
      </c>
      <c r="N8" s="36" t="str">
        <f>VLOOKUP($A8,Raw!$B$2:$DG$512,MATCH(Advisorry!N$1,Raw!$B$1:$DG$1,0),0)</f>
        <v>0</v>
      </c>
      <c r="P8" s="38" t="str">
        <f>VLOOKUP($A8,Raw!$B$2:$DG$512,MATCH(Advisorry!P$1,Raw!$B$1:$DG$1,0),0)</f>
        <v>0</v>
      </c>
      <c r="Q8" s="39" t="e">
        <f t="shared" si="6"/>
        <v>#DIV/0!</v>
      </c>
      <c r="R8" s="38" t="str">
        <f>VLOOKUP($A8,Raw!$B$2:$DG$512,MATCH(Advisorry!R$1,Raw!$B$1:$DG$1,0),0)</f>
        <v>0</v>
      </c>
      <c r="S8" s="39" t="e">
        <f t="shared" si="7"/>
        <v>#DIV/0!</v>
      </c>
      <c r="T8" s="38" t="str">
        <f>VLOOKUP($A8,Raw!$B$2:$DG$512,MATCH(Advisorry!T$1,Raw!$B$1:$DG$1,0),0)</f>
        <v>0</v>
      </c>
      <c r="U8" s="39" t="e">
        <f t="shared" si="8"/>
        <v>#DIV/0!</v>
      </c>
      <c r="V8" s="38" t="str">
        <f>VLOOKUP($A8,Raw!$B$2:$DG$512,MATCH(Advisorry!V$1,Raw!$B$1:$DG$1,0),0)</f>
        <v>0</v>
      </c>
      <c r="W8" s="39" t="e">
        <f t="shared" si="9"/>
        <v>#DIV/0!</v>
      </c>
      <c r="X8" s="38" t="str">
        <f>VLOOKUP($A8,Raw!$B$2:$DG$512,MATCH(Advisorry!X$1,Raw!$B$1:$DG$1,0),0)</f>
        <v>0</v>
      </c>
      <c r="Y8" s="39" t="e">
        <f t="shared" si="10"/>
        <v>#DIV/0!</v>
      </c>
      <c r="Z8" s="38" t="str">
        <f>VLOOKUP($A8,Raw!$B$2:$DG$512,MATCH(Advisorry!Z$1,Raw!$B$1:$DG$1,0),0)</f>
        <v>0</v>
      </c>
      <c r="AA8" s="39" t="e">
        <f t="shared" si="11"/>
        <v>#DIV/0!</v>
      </c>
      <c r="AB8" s="38" t="str">
        <f>VLOOKUP($A8,Raw!$B$2:$DG$512,MATCH(Advisorry!AB$1,Raw!$B$1:$DG$1,0),0)</f>
        <v>0</v>
      </c>
      <c r="AD8" s="25" t="e">
        <f t="shared" si="12"/>
        <v>#DIV/0!</v>
      </c>
      <c r="AE8" s="25" t="e">
        <f t="shared" si="13"/>
        <v>#DIV/0!</v>
      </c>
      <c r="AF8" s="25" t="e">
        <f t="shared" si="14"/>
        <v>#DIV/0!</v>
      </c>
      <c r="AG8" s="25" t="e">
        <f t="shared" si="15"/>
        <v>#DIV/0!</v>
      </c>
      <c r="AH8" s="25" t="e">
        <f t="shared" si="16"/>
        <v>#DIV/0!</v>
      </c>
      <c r="AI8" s="25" t="e">
        <f t="shared" si="17"/>
        <v>#DIV/0!</v>
      </c>
      <c r="AJ8" s="25" t="e">
        <f t="shared" si="18"/>
        <v>#DIV/0!</v>
      </c>
    </row>
    <row r="9" spans="1:36" x14ac:dyDescent="0.3">
      <c r="A9" s="1" t="s">
        <v>271</v>
      </c>
      <c r="B9" s="36" t="str">
        <f>VLOOKUP($A9,Raw!$B$2:$DG$512,MATCH(Advisorry!B$1,Raw!$B$1:$DG$1,0),0)</f>
        <v>0</v>
      </c>
      <c r="C9" s="37">
        <f t="shared" si="0"/>
        <v>0</v>
      </c>
      <c r="D9" s="36" t="str">
        <f>VLOOKUP($A9,Raw!$B$2:$DG$512,MATCH(Advisorry!D$1,Raw!$B$1:$DG$1,0),0)</f>
        <v>1</v>
      </c>
      <c r="E9" s="37">
        <f t="shared" si="1"/>
        <v>8.3333333333333329E-2</v>
      </c>
      <c r="F9" s="36" t="str">
        <f>VLOOKUP($A9,Raw!$B$2:$DG$512,MATCH(Advisorry!F$1,Raw!$B$1:$DG$1,0),0)</f>
        <v>10</v>
      </c>
      <c r="G9" s="37">
        <f t="shared" si="2"/>
        <v>0.83333333333333337</v>
      </c>
      <c r="H9" s="36" t="str">
        <f>VLOOKUP($A9,Raw!$B$2:$DG$512,MATCH(Advisorry!H$1,Raw!$B$1:$DG$1,0),0)</f>
        <v>1</v>
      </c>
      <c r="I9" s="37">
        <f t="shared" si="3"/>
        <v>8.3333333333333329E-2</v>
      </c>
      <c r="J9" s="36" t="str">
        <f>VLOOKUP($A9,Raw!$B$2:$DG$512,MATCH(Advisorry!J$1,Raw!$B$1:$DG$1,0),0)</f>
        <v>0</v>
      </c>
      <c r="K9" s="37">
        <f t="shared" si="4"/>
        <v>0</v>
      </c>
      <c r="L9" s="36" t="str">
        <f>VLOOKUP($A9,Raw!$B$2:$DG$512,MATCH(Advisorry!L$1,Raw!$B$1:$DG$1,0),0)</f>
        <v>0</v>
      </c>
      <c r="M9" s="37">
        <f t="shared" si="5"/>
        <v>0</v>
      </c>
      <c r="N9" s="36" t="str">
        <f>VLOOKUP($A9,Raw!$B$2:$DG$512,MATCH(Advisorry!N$1,Raw!$B$1:$DG$1,0),0)</f>
        <v>12</v>
      </c>
      <c r="P9" s="38" t="str">
        <f>VLOOKUP($A9,Raw!$B$2:$DG$512,MATCH(Advisorry!P$1,Raw!$B$1:$DG$1,0),0)</f>
        <v>0</v>
      </c>
      <c r="Q9" s="39">
        <f t="shared" si="6"/>
        <v>0</v>
      </c>
      <c r="R9" s="38" t="str">
        <f>VLOOKUP($A9,Raw!$B$2:$DG$512,MATCH(Advisorry!R$1,Raw!$B$1:$DG$1,0),0)</f>
        <v>0.05</v>
      </c>
      <c r="S9" s="39">
        <f t="shared" si="7"/>
        <v>2.9411764705882356E-2</v>
      </c>
      <c r="T9" s="38" t="str">
        <f>VLOOKUP($A9,Raw!$B$2:$DG$512,MATCH(Advisorry!T$1,Raw!$B$1:$DG$1,0),0)</f>
        <v>1.34</v>
      </c>
      <c r="U9" s="39">
        <f t="shared" si="8"/>
        <v>0.78823529411764715</v>
      </c>
      <c r="V9" s="38" t="str">
        <f>VLOOKUP($A9,Raw!$B$2:$DG$512,MATCH(Advisorry!V$1,Raw!$B$1:$DG$1,0),0)</f>
        <v>0.31</v>
      </c>
      <c r="W9" s="39">
        <f t="shared" si="9"/>
        <v>0.18235294117647058</v>
      </c>
      <c r="X9" s="38" t="str">
        <f>VLOOKUP($A9,Raw!$B$2:$DG$512,MATCH(Advisorry!X$1,Raw!$B$1:$DG$1,0),0)</f>
        <v>0</v>
      </c>
      <c r="Y9" s="39">
        <f t="shared" si="10"/>
        <v>0</v>
      </c>
      <c r="Z9" s="38" t="str">
        <f>VLOOKUP($A9,Raw!$B$2:$DG$512,MATCH(Advisorry!Z$1,Raw!$B$1:$DG$1,0),0)</f>
        <v>0</v>
      </c>
      <c r="AA9" s="39">
        <f t="shared" si="11"/>
        <v>0</v>
      </c>
      <c r="AB9" s="38" t="str">
        <f>VLOOKUP($A9,Raw!$B$2:$DG$512,MATCH(Advisorry!AB$1,Raw!$B$1:$DG$1,0),0)</f>
        <v>1.7</v>
      </c>
      <c r="AD9" s="25" t="e">
        <f t="shared" si="12"/>
        <v>#DIV/0!</v>
      </c>
      <c r="AE9" s="25">
        <f t="shared" si="13"/>
        <v>0.05</v>
      </c>
      <c r="AF9" s="25">
        <f t="shared" si="14"/>
        <v>0.13400000000000001</v>
      </c>
      <c r="AG9" s="25">
        <f t="shared" si="15"/>
        <v>0.31</v>
      </c>
      <c r="AH9" s="25" t="e">
        <f t="shared" si="16"/>
        <v>#DIV/0!</v>
      </c>
      <c r="AI9" s="25" t="e">
        <f t="shared" si="17"/>
        <v>#DIV/0!</v>
      </c>
      <c r="AJ9" s="25">
        <f t="shared" si="18"/>
        <v>0.14166666666666666</v>
      </c>
    </row>
    <row r="10" spans="1:36" x14ac:dyDescent="0.3">
      <c r="A10" s="1" t="s">
        <v>302</v>
      </c>
      <c r="B10" s="36" t="str">
        <f>VLOOKUP($A10,Raw!$B$2:$DG$512,MATCH(Advisorry!B$1,Raw!$B$1:$DG$1,0),0)</f>
        <v>0</v>
      </c>
      <c r="C10" s="37" t="e">
        <f t="shared" si="0"/>
        <v>#DIV/0!</v>
      </c>
      <c r="D10" s="36" t="str">
        <f>VLOOKUP($A10,Raw!$B$2:$DG$512,MATCH(Advisorry!D$1,Raw!$B$1:$DG$1,0),0)</f>
        <v>0</v>
      </c>
      <c r="E10" s="37" t="e">
        <f t="shared" si="1"/>
        <v>#DIV/0!</v>
      </c>
      <c r="F10" s="36" t="str">
        <f>VLOOKUP($A10,Raw!$B$2:$DG$512,MATCH(Advisorry!F$1,Raw!$B$1:$DG$1,0),0)</f>
        <v>0</v>
      </c>
      <c r="G10" s="37" t="e">
        <f t="shared" si="2"/>
        <v>#DIV/0!</v>
      </c>
      <c r="H10" s="36" t="str">
        <f>VLOOKUP($A10,Raw!$B$2:$DG$512,MATCH(Advisorry!H$1,Raw!$B$1:$DG$1,0),0)</f>
        <v>0</v>
      </c>
      <c r="I10" s="37" t="e">
        <f t="shared" si="3"/>
        <v>#DIV/0!</v>
      </c>
      <c r="J10" s="36" t="str">
        <f>VLOOKUP($A10,Raw!$B$2:$DG$512,MATCH(Advisorry!J$1,Raw!$B$1:$DG$1,0),0)</f>
        <v>0</v>
      </c>
      <c r="K10" s="37" t="e">
        <f t="shared" si="4"/>
        <v>#DIV/0!</v>
      </c>
      <c r="L10" s="36" t="str">
        <f>VLOOKUP($A10,Raw!$B$2:$DG$512,MATCH(Advisorry!L$1,Raw!$B$1:$DG$1,0),0)</f>
        <v>0</v>
      </c>
      <c r="M10" s="37" t="e">
        <f t="shared" si="5"/>
        <v>#DIV/0!</v>
      </c>
      <c r="N10" s="36" t="str">
        <f>VLOOKUP($A10,Raw!$B$2:$DG$512,MATCH(Advisorry!N$1,Raw!$B$1:$DG$1,0),0)</f>
        <v>0</v>
      </c>
      <c r="P10" s="38" t="str">
        <f>VLOOKUP($A10,Raw!$B$2:$DG$512,MATCH(Advisorry!P$1,Raw!$B$1:$DG$1,0),0)</f>
        <v>0</v>
      </c>
      <c r="Q10" s="39" t="e">
        <f t="shared" si="6"/>
        <v>#DIV/0!</v>
      </c>
      <c r="R10" s="38" t="str">
        <f>VLOOKUP($A10,Raw!$B$2:$DG$512,MATCH(Advisorry!R$1,Raw!$B$1:$DG$1,0),0)</f>
        <v>0</v>
      </c>
      <c r="S10" s="39" t="e">
        <f t="shared" si="7"/>
        <v>#DIV/0!</v>
      </c>
      <c r="T10" s="38" t="str">
        <f>VLOOKUP($A10,Raw!$B$2:$DG$512,MATCH(Advisorry!T$1,Raw!$B$1:$DG$1,0),0)</f>
        <v>0</v>
      </c>
      <c r="U10" s="39" t="e">
        <f t="shared" si="8"/>
        <v>#DIV/0!</v>
      </c>
      <c r="V10" s="38" t="str">
        <f>VLOOKUP($A10,Raw!$B$2:$DG$512,MATCH(Advisorry!V$1,Raw!$B$1:$DG$1,0),0)</f>
        <v>0</v>
      </c>
      <c r="W10" s="39" t="e">
        <f t="shared" si="9"/>
        <v>#DIV/0!</v>
      </c>
      <c r="X10" s="38" t="str">
        <f>VLOOKUP($A10,Raw!$B$2:$DG$512,MATCH(Advisorry!X$1,Raw!$B$1:$DG$1,0),0)</f>
        <v>0</v>
      </c>
      <c r="Y10" s="39" t="e">
        <f t="shared" si="10"/>
        <v>#DIV/0!</v>
      </c>
      <c r="Z10" s="38" t="str">
        <f>VLOOKUP($A10,Raw!$B$2:$DG$512,MATCH(Advisorry!Z$1,Raw!$B$1:$DG$1,0),0)</f>
        <v>0</v>
      </c>
      <c r="AA10" s="39" t="e">
        <f t="shared" si="11"/>
        <v>#DIV/0!</v>
      </c>
      <c r="AB10" s="38" t="str">
        <f>VLOOKUP($A10,Raw!$B$2:$DG$512,MATCH(Advisorry!AB$1,Raw!$B$1:$DG$1,0),0)</f>
        <v>0</v>
      </c>
      <c r="AD10" s="25" t="e">
        <f t="shared" si="12"/>
        <v>#DIV/0!</v>
      </c>
      <c r="AE10" s="25" t="e">
        <f t="shared" si="13"/>
        <v>#DIV/0!</v>
      </c>
      <c r="AF10" s="25" t="e">
        <f t="shared" si="14"/>
        <v>#DIV/0!</v>
      </c>
      <c r="AG10" s="25" t="e">
        <f t="shared" si="15"/>
        <v>#DIV/0!</v>
      </c>
      <c r="AH10" s="25" t="e">
        <f t="shared" si="16"/>
        <v>#DIV/0!</v>
      </c>
      <c r="AI10" s="25" t="e">
        <f t="shared" si="17"/>
        <v>#DIV/0!</v>
      </c>
      <c r="AJ10" s="25" t="e">
        <f t="shared" si="18"/>
        <v>#DIV/0!</v>
      </c>
    </row>
    <row r="11" spans="1:36" x14ac:dyDescent="0.3">
      <c r="A11" s="1" t="s">
        <v>312</v>
      </c>
      <c r="B11" s="36" t="str">
        <f>VLOOKUP($A11,Raw!$B$2:$DG$512,MATCH(Advisorry!B$1,Raw!$B$1:$DG$1,0),0)</f>
        <v>0</v>
      </c>
      <c r="C11" s="37">
        <f t="shared" si="0"/>
        <v>0</v>
      </c>
      <c r="D11" s="36" t="str">
        <f>VLOOKUP($A11,Raw!$B$2:$DG$512,MATCH(Advisorry!D$1,Raw!$B$1:$DG$1,0),0)</f>
        <v>2</v>
      </c>
      <c r="E11" s="37">
        <f t="shared" si="1"/>
        <v>0.4</v>
      </c>
      <c r="F11" s="36" t="str">
        <f>VLOOKUP($A11,Raw!$B$2:$DG$512,MATCH(Advisorry!F$1,Raw!$B$1:$DG$1,0),0)</f>
        <v>3</v>
      </c>
      <c r="G11" s="37">
        <f t="shared" si="2"/>
        <v>0.6</v>
      </c>
      <c r="H11" s="36" t="str">
        <f>VLOOKUP($A11,Raw!$B$2:$DG$512,MATCH(Advisorry!H$1,Raw!$B$1:$DG$1,0),0)</f>
        <v>0</v>
      </c>
      <c r="I11" s="37">
        <f t="shared" si="3"/>
        <v>0</v>
      </c>
      <c r="J11" s="36" t="str">
        <f>VLOOKUP($A11,Raw!$B$2:$DG$512,MATCH(Advisorry!J$1,Raw!$B$1:$DG$1,0),0)</f>
        <v>0</v>
      </c>
      <c r="K11" s="37">
        <f t="shared" si="4"/>
        <v>0</v>
      </c>
      <c r="L11" s="36" t="str">
        <f>VLOOKUP($A11,Raw!$B$2:$DG$512,MATCH(Advisorry!L$1,Raw!$B$1:$DG$1,0),0)</f>
        <v>0</v>
      </c>
      <c r="M11" s="37">
        <f t="shared" si="5"/>
        <v>0</v>
      </c>
      <c r="N11" s="36" t="str">
        <f>VLOOKUP($A11,Raw!$B$2:$DG$512,MATCH(Advisorry!N$1,Raw!$B$1:$DG$1,0),0)</f>
        <v>5</v>
      </c>
      <c r="P11" s="38" t="str">
        <f>VLOOKUP($A11,Raw!$B$2:$DG$512,MATCH(Advisorry!P$1,Raw!$B$1:$DG$1,0),0)</f>
        <v>0</v>
      </c>
      <c r="Q11" s="39">
        <f t="shared" si="6"/>
        <v>0</v>
      </c>
      <c r="R11" s="38" t="str">
        <f>VLOOKUP($A11,Raw!$B$2:$DG$512,MATCH(Advisorry!R$1,Raw!$B$1:$DG$1,0),0)</f>
        <v>148.1</v>
      </c>
      <c r="S11" s="39">
        <f t="shared" si="7"/>
        <v>0.30775304947738086</v>
      </c>
      <c r="T11" s="38" t="str">
        <f>VLOOKUP($A11,Raw!$B$2:$DG$512,MATCH(Advisorry!T$1,Raw!$B$1:$DG$1,0),0)</f>
        <v>333.13</v>
      </c>
      <c r="U11" s="39">
        <f t="shared" si="8"/>
        <v>0.69224695052261909</v>
      </c>
      <c r="V11" s="38" t="str">
        <f>VLOOKUP($A11,Raw!$B$2:$DG$512,MATCH(Advisorry!V$1,Raw!$B$1:$DG$1,0),0)</f>
        <v>0</v>
      </c>
      <c r="W11" s="39">
        <f t="shared" si="9"/>
        <v>0</v>
      </c>
      <c r="X11" s="38" t="str">
        <f>VLOOKUP($A11,Raw!$B$2:$DG$512,MATCH(Advisorry!X$1,Raw!$B$1:$DG$1,0),0)</f>
        <v>0</v>
      </c>
      <c r="Y11" s="39">
        <f t="shared" si="10"/>
        <v>0</v>
      </c>
      <c r="Z11" s="38" t="str">
        <f>VLOOKUP($A11,Raw!$B$2:$DG$512,MATCH(Advisorry!Z$1,Raw!$B$1:$DG$1,0),0)</f>
        <v>0</v>
      </c>
      <c r="AA11" s="39">
        <f t="shared" si="11"/>
        <v>0</v>
      </c>
      <c r="AB11" s="38" t="str">
        <f>VLOOKUP($A11,Raw!$B$2:$DG$512,MATCH(Advisorry!AB$1,Raw!$B$1:$DG$1,0),0)</f>
        <v>481.23</v>
      </c>
      <c r="AD11" s="25" t="e">
        <f t="shared" si="12"/>
        <v>#DIV/0!</v>
      </c>
      <c r="AE11" s="25">
        <f t="shared" si="13"/>
        <v>74.05</v>
      </c>
      <c r="AF11" s="25">
        <f t="shared" si="14"/>
        <v>111.04333333333334</v>
      </c>
      <c r="AG11" s="25" t="e">
        <f t="shared" si="15"/>
        <v>#DIV/0!</v>
      </c>
      <c r="AH11" s="25" t="e">
        <f t="shared" si="16"/>
        <v>#DIV/0!</v>
      </c>
      <c r="AI11" s="25" t="e">
        <f t="shared" si="17"/>
        <v>#DIV/0!</v>
      </c>
      <c r="AJ11" s="25">
        <f t="shared" si="18"/>
        <v>96.246000000000009</v>
      </c>
    </row>
    <row r="12" spans="1:36" x14ac:dyDescent="0.3">
      <c r="A12" s="1" t="s">
        <v>343</v>
      </c>
      <c r="B12" s="36" t="str">
        <f>VLOOKUP($A12,Raw!$B$2:$DG$512,MATCH(Advisorry!B$1,Raw!$B$1:$DG$1,0),0)</f>
        <v>0</v>
      </c>
      <c r="C12" s="37" t="e">
        <f t="shared" si="0"/>
        <v>#DIV/0!</v>
      </c>
      <c r="D12" s="36" t="str">
        <f>VLOOKUP($A12,Raw!$B$2:$DG$512,MATCH(Advisorry!D$1,Raw!$B$1:$DG$1,0),0)</f>
        <v>0</v>
      </c>
      <c r="E12" s="37" t="e">
        <f t="shared" si="1"/>
        <v>#DIV/0!</v>
      </c>
      <c r="F12" s="36" t="str">
        <f>VLOOKUP($A12,Raw!$B$2:$DG$512,MATCH(Advisorry!F$1,Raw!$B$1:$DG$1,0),0)</f>
        <v>0</v>
      </c>
      <c r="G12" s="37" t="e">
        <f t="shared" si="2"/>
        <v>#DIV/0!</v>
      </c>
      <c r="H12" s="36" t="str">
        <f>VLOOKUP($A12,Raw!$B$2:$DG$512,MATCH(Advisorry!H$1,Raw!$B$1:$DG$1,0),0)</f>
        <v>0</v>
      </c>
      <c r="I12" s="37" t="e">
        <f t="shared" si="3"/>
        <v>#DIV/0!</v>
      </c>
      <c r="J12" s="36" t="str">
        <f>VLOOKUP($A12,Raw!$B$2:$DG$512,MATCH(Advisorry!J$1,Raw!$B$1:$DG$1,0),0)</f>
        <v>0</v>
      </c>
      <c r="K12" s="37" t="e">
        <f t="shared" si="4"/>
        <v>#DIV/0!</v>
      </c>
      <c r="L12" s="36" t="str">
        <f>VLOOKUP($A12,Raw!$B$2:$DG$512,MATCH(Advisorry!L$1,Raw!$B$1:$DG$1,0),0)</f>
        <v>0</v>
      </c>
      <c r="M12" s="37" t="e">
        <f t="shared" si="5"/>
        <v>#DIV/0!</v>
      </c>
      <c r="N12" s="36" t="str">
        <f>VLOOKUP($A12,Raw!$B$2:$DG$512,MATCH(Advisorry!N$1,Raw!$B$1:$DG$1,0),0)</f>
        <v>0</v>
      </c>
      <c r="P12" s="38" t="str">
        <f>VLOOKUP($A12,Raw!$B$2:$DG$512,MATCH(Advisorry!P$1,Raw!$B$1:$DG$1,0),0)</f>
        <v>0</v>
      </c>
      <c r="Q12" s="39" t="e">
        <f t="shared" si="6"/>
        <v>#DIV/0!</v>
      </c>
      <c r="R12" s="38" t="str">
        <f>VLOOKUP($A12,Raw!$B$2:$DG$512,MATCH(Advisorry!R$1,Raw!$B$1:$DG$1,0),0)</f>
        <v>0</v>
      </c>
      <c r="S12" s="39" t="e">
        <f t="shared" si="7"/>
        <v>#DIV/0!</v>
      </c>
      <c r="T12" s="38" t="str">
        <f>VLOOKUP($A12,Raw!$B$2:$DG$512,MATCH(Advisorry!T$1,Raw!$B$1:$DG$1,0),0)</f>
        <v>0</v>
      </c>
      <c r="U12" s="39" t="e">
        <f t="shared" si="8"/>
        <v>#DIV/0!</v>
      </c>
      <c r="V12" s="38" t="str">
        <f>VLOOKUP($A12,Raw!$B$2:$DG$512,MATCH(Advisorry!V$1,Raw!$B$1:$DG$1,0),0)</f>
        <v>0</v>
      </c>
      <c r="W12" s="39" t="e">
        <f t="shared" si="9"/>
        <v>#DIV/0!</v>
      </c>
      <c r="X12" s="38" t="str">
        <f>VLOOKUP($A12,Raw!$B$2:$DG$512,MATCH(Advisorry!X$1,Raw!$B$1:$DG$1,0),0)</f>
        <v>0</v>
      </c>
      <c r="Y12" s="39" t="e">
        <f t="shared" si="10"/>
        <v>#DIV/0!</v>
      </c>
      <c r="Z12" s="38" t="str">
        <f>VLOOKUP($A12,Raw!$B$2:$DG$512,MATCH(Advisorry!Z$1,Raw!$B$1:$DG$1,0),0)</f>
        <v>0</v>
      </c>
      <c r="AA12" s="39" t="e">
        <f t="shared" si="11"/>
        <v>#DIV/0!</v>
      </c>
      <c r="AB12" s="38" t="str">
        <f>VLOOKUP($A12,Raw!$B$2:$DG$512,MATCH(Advisorry!AB$1,Raw!$B$1:$DG$1,0),0)</f>
        <v>0</v>
      </c>
      <c r="AD12" s="25" t="e">
        <f t="shared" si="12"/>
        <v>#DIV/0!</v>
      </c>
      <c r="AE12" s="25" t="e">
        <f t="shared" si="13"/>
        <v>#DIV/0!</v>
      </c>
      <c r="AF12" s="25" t="e">
        <f t="shared" si="14"/>
        <v>#DIV/0!</v>
      </c>
      <c r="AG12" s="25" t="e">
        <f t="shared" si="15"/>
        <v>#DIV/0!</v>
      </c>
      <c r="AH12" s="25" t="e">
        <f t="shared" si="16"/>
        <v>#DIV/0!</v>
      </c>
      <c r="AI12" s="25" t="e">
        <f t="shared" si="17"/>
        <v>#DIV/0!</v>
      </c>
      <c r="AJ12" s="25" t="e">
        <f t="shared" si="18"/>
        <v>#DIV/0!</v>
      </c>
    </row>
    <row r="13" spans="1:36" x14ac:dyDescent="0.3">
      <c r="A13" s="1" t="s">
        <v>364</v>
      </c>
      <c r="B13" s="36" t="str">
        <f>VLOOKUP($A13,Raw!$B$2:$DG$512,MATCH(Advisorry!B$1,Raw!$B$1:$DG$1,0),0)</f>
        <v>0</v>
      </c>
      <c r="C13" s="37" t="e">
        <f t="shared" si="0"/>
        <v>#DIV/0!</v>
      </c>
      <c r="D13" s="36" t="str">
        <f>VLOOKUP($A13,Raw!$B$2:$DG$512,MATCH(Advisorry!D$1,Raw!$B$1:$DG$1,0),0)</f>
        <v>0</v>
      </c>
      <c r="E13" s="37" t="e">
        <f t="shared" si="1"/>
        <v>#DIV/0!</v>
      </c>
      <c r="F13" s="36" t="str">
        <f>VLOOKUP($A13,Raw!$B$2:$DG$512,MATCH(Advisorry!F$1,Raw!$B$1:$DG$1,0),0)</f>
        <v>0</v>
      </c>
      <c r="G13" s="37" t="e">
        <f t="shared" si="2"/>
        <v>#DIV/0!</v>
      </c>
      <c r="H13" s="36" t="str">
        <f>VLOOKUP($A13,Raw!$B$2:$DG$512,MATCH(Advisorry!H$1,Raw!$B$1:$DG$1,0),0)</f>
        <v>0</v>
      </c>
      <c r="I13" s="37" t="e">
        <f t="shared" si="3"/>
        <v>#DIV/0!</v>
      </c>
      <c r="J13" s="36" t="str">
        <f>VLOOKUP($A13,Raw!$B$2:$DG$512,MATCH(Advisorry!J$1,Raw!$B$1:$DG$1,0),0)</f>
        <v>0</v>
      </c>
      <c r="K13" s="37" t="e">
        <f t="shared" si="4"/>
        <v>#DIV/0!</v>
      </c>
      <c r="L13" s="36" t="str">
        <f>VLOOKUP($A13,Raw!$B$2:$DG$512,MATCH(Advisorry!L$1,Raw!$B$1:$DG$1,0),0)</f>
        <v>0</v>
      </c>
      <c r="M13" s="37" t="e">
        <f t="shared" si="5"/>
        <v>#DIV/0!</v>
      </c>
      <c r="N13" s="36" t="str">
        <f>VLOOKUP($A13,Raw!$B$2:$DG$512,MATCH(Advisorry!N$1,Raw!$B$1:$DG$1,0),0)</f>
        <v>0</v>
      </c>
      <c r="P13" s="38" t="str">
        <f>VLOOKUP($A13,Raw!$B$2:$DG$512,MATCH(Advisorry!P$1,Raw!$B$1:$DG$1,0),0)</f>
        <v>0</v>
      </c>
      <c r="Q13" s="39" t="e">
        <f t="shared" si="6"/>
        <v>#DIV/0!</v>
      </c>
      <c r="R13" s="38" t="str">
        <f>VLOOKUP($A13,Raw!$B$2:$DG$512,MATCH(Advisorry!R$1,Raw!$B$1:$DG$1,0),0)</f>
        <v>0</v>
      </c>
      <c r="S13" s="39" t="e">
        <f t="shared" si="7"/>
        <v>#DIV/0!</v>
      </c>
      <c r="T13" s="38" t="str">
        <f>VLOOKUP($A13,Raw!$B$2:$DG$512,MATCH(Advisorry!T$1,Raw!$B$1:$DG$1,0),0)</f>
        <v>0</v>
      </c>
      <c r="U13" s="39" t="e">
        <f t="shared" si="8"/>
        <v>#DIV/0!</v>
      </c>
      <c r="V13" s="38" t="str">
        <f>VLOOKUP($A13,Raw!$B$2:$DG$512,MATCH(Advisorry!V$1,Raw!$B$1:$DG$1,0),0)</f>
        <v>0</v>
      </c>
      <c r="W13" s="39" t="e">
        <f t="shared" si="9"/>
        <v>#DIV/0!</v>
      </c>
      <c r="X13" s="38" t="str">
        <f>VLOOKUP($A13,Raw!$B$2:$DG$512,MATCH(Advisorry!X$1,Raw!$B$1:$DG$1,0),0)</f>
        <v>0</v>
      </c>
      <c r="Y13" s="39" t="e">
        <f t="shared" si="10"/>
        <v>#DIV/0!</v>
      </c>
      <c r="Z13" s="38" t="str">
        <f>VLOOKUP($A13,Raw!$B$2:$DG$512,MATCH(Advisorry!Z$1,Raw!$B$1:$DG$1,0),0)</f>
        <v>0</v>
      </c>
      <c r="AA13" s="39" t="e">
        <f t="shared" si="11"/>
        <v>#DIV/0!</v>
      </c>
      <c r="AB13" s="38" t="str">
        <f>VLOOKUP($A13,Raw!$B$2:$DG$512,MATCH(Advisorry!AB$1,Raw!$B$1:$DG$1,0),0)</f>
        <v>0</v>
      </c>
      <c r="AD13" s="25" t="e">
        <f t="shared" si="12"/>
        <v>#DIV/0!</v>
      </c>
      <c r="AE13" s="25" t="e">
        <f t="shared" si="13"/>
        <v>#DIV/0!</v>
      </c>
      <c r="AF13" s="25" t="e">
        <f t="shared" si="14"/>
        <v>#DIV/0!</v>
      </c>
      <c r="AG13" s="25" t="e">
        <f t="shared" si="15"/>
        <v>#DIV/0!</v>
      </c>
      <c r="AH13" s="25" t="e">
        <f t="shared" si="16"/>
        <v>#DIV/0!</v>
      </c>
      <c r="AI13" s="25" t="e">
        <f t="shared" si="17"/>
        <v>#DIV/0!</v>
      </c>
      <c r="AJ13" s="25" t="e">
        <f t="shared" si="18"/>
        <v>#DIV/0!</v>
      </c>
    </row>
    <row r="14" spans="1:36" x14ac:dyDescent="0.3">
      <c r="A14" s="1" t="s">
        <v>380</v>
      </c>
      <c r="B14" s="36" t="str">
        <f>VLOOKUP($A14,Raw!$B$2:$DG$512,MATCH(Advisorry!B$1,Raw!$B$1:$DG$1,0),0)</f>
        <v>0</v>
      </c>
      <c r="C14" s="37">
        <f t="shared" si="0"/>
        <v>0</v>
      </c>
      <c r="D14" s="36" t="str">
        <f>VLOOKUP($A14,Raw!$B$2:$DG$512,MATCH(Advisorry!D$1,Raw!$B$1:$DG$1,0),0)</f>
        <v>0</v>
      </c>
      <c r="E14" s="37">
        <f t="shared" si="1"/>
        <v>0</v>
      </c>
      <c r="F14" s="36" t="str">
        <f>VLOOKUP($A14,Raw!$B$2:$DG$512,MATCH(Advisorry!F$1,Raw!$B$1:$DG$1,0),0)</f>
        <v>2</v>
      </c>
      <c r="G14" s="37">
        <f t="shared" si="2"/>
        <v>0.66666666666666663</v>
      </c>
      <c r="H14" s="36" t="str">
        <f>VLOOKUP($A14,Raw!$B$2:$DG$512,MATCH(Advisorry!H$1,Raw!$B$1:$DG$1,0),0)</f>
        <v>1</v>
      </c>
      <c r="I14" s="37">
        <f t="shared" si="3"/>
        <v>0.33333333333333331</v>
      </c>
      <c r="J14" s="36" t="str">
        <f>VLOOKUP($A14,Raw!$B$2:$DG$512,MATCH(Advisorry!J$1,Raw!$B$1:$DG$1,0),0)</f>
        <v>0</v>
      </c>
      <c r="K14" s="37">
        <f t="shared" si="4"/>
        <v>0</v>
      </c>
      <c r="L14" s="36" t="str">
        <f>VLOOKUP($A14,Raw!$B$2:$DG$512,MATCH(Advisorry!L$1,Raw!$B$1:$DG$1,0),0)</f>
        <v>0</v>
      </c>
      <c r="M14" s="37">
        <f t="shared" si="5"/>
        <v>0</v>
      </c>
      <c r="N14" s="36" t="str">
        <f>VLOOKUP($A14,Raw!$B$2:$DG$512,MATCH(Advisorry!N$1,Raw!$B$1:$DG$1,0),0)</f>
        <v>3</v>
      </c>
      <c r="P14" s="38" t="str">
        <f>VLOOKUP($A14,Raw!$B$2:$DG$512,MATCH(Advisorry!P$1,Raw!$B$1:$DG$1,0),0)</f>
        <v>0</v>
      </c>
      <c r="Q14" s="39">
        <f t="shared" si="6"/>
        <v>0</v>
      </c>
      <c r="R14" s="38" t="str">
        <f>VLOOKUP($A14,Raw!$B$2:$DG$512,MATCH(Advisorry!R$1,Raw!$B$1:$DG$1,0),0)</f>
        <v>0</v>
      </c>
      <c r="S14" s="39">
        <f t="shared" si="7"/>
        <v>0</v>
      </c>
      <c r="T14" s="38" t="str">
        <f>VLOOKUP($A14,Raw!$B$2:$DG$512,MATCH(Advisorry!T$1,Raw!$B$1:$DG$1,0),0)</f>
        <v>4.31</v>
      </c>
      <c r="U14" s="39">
        <f t="shared" si="8"/>
        <v>0.52433090024330886</v>
      </c>
      <c r="V14" s="38" t="str">
        <f>VLOOKUP($A14,Raw!$B$2:$DG$512,MATCH(Advisorry!V$1,Raw!$B$1:$DG$1,0),0)</f>
        <v>3.91</v>
      </c>
      <c r="W14" s="39">
        <f t="shared" si="9"/>
        <v>0.47566909975669097</v>
      </c>
      <c r="X14" s="38" t="str">
        <f>VLOOKUP($A14,Raw!$B$2:$DG$512,MATCH(Advisorry!X$1,Raw!$B$1:$DG$1,0),0)</f>
        <v>0</v>
      </c>
      <c r="Y14" s="39">
        <f t="shared" si="10"/>
        <v>0</v>
      </c>
      <c r="Z14" s="38" t="str">
        <f>VLOOKUP($A14,Raw!$B$2:$DG$512,MATCH(Advisorry!Z$1,Raw!$B$1:$DG$1,0),0)</f>
        <v>0</v>
      </c>
      <c r="AA14" s="39">
        <f t="shared" si="11"/>
        <v>0</v>
      </c>
      <c r="AB14" s="38" t="str">
        <f>VLOOKUP($A14,Raw!$B$2:$DG$512,MATCH(Advisorry!AB$1,Raw!$B$1:$DG$1,0),0)</f>
        <v>8.22</v>
      </c>
      <c r="AD14" s="25" t="e">
        <f t="shared" si="12"/>
        <v>#DIV/0!</v>
      </c>
      <c r="AE14" s="25" t="e">
        <f t="shared" si="13"/>
        <v>#DIV/0!</v>
      </c>
      <c r="AF14" s="25">
        <f t="shared" si="14"/>
        <v>2.1549999999999998</v>
      </c>
      <c r="AG14" s="25">
        <f t="shared" si="15"/>
        <v>3.91</v>
      </c>
      <c r="AH14" s="25" t="e">
        <f t="shared" si="16"/>
        <v>#DIV/0!</v>
      </c>
      <c r="AI14" s="25" t="e">
        <f t="shared" si="17"/>
        <v>#DIV/0!</v>
      </c>
      <c r="AJ14" s="25">
        <f t="shared" si="18"/>
        <v>2.74</v>
      </c>
    </row>
    <row r="15" spans="1:36" x14ac:dyDescent="0.3">
      <c r="A15" s="1" t="s">
        <v>403</v>
      </c>
      <c r="B15" s="36" t="str">
        <f>VLOOKUP($A15,Raw!$B$2:$DG$512,MATCH(Advisorry!B$1,Raw!$B$1:$DG$1,0),0)</f>
        <v>0</v>
      </c>
      <c r="C15" s="37" t="e">
        <f t="shared" si="0"/>
        <v>#DIV/0!</v>
      </c>
      <c r="D15" s="36" t="str">
        <f>VLOOKUP($A15,Raw!$B$2:$DG$512,MATCH(Advisorry!D$1,Raw!$B$1:$DG$1,0),0)</f>
        <v>0</v>
      </c>
      <c r="E15" s="37" t="e">
        <f t="shared" si="1"/>
        <v>#DIV/0!</v>
      </c>
      <c r="F15" s="36" t="str">
        <f>VLOOKUP($A15,Raw!$B$2:$DG$512,MATCH(Advisorry!F$1,Raw!$B$1:$DG$1,0),0)</f>
        <v>0</v>
      </c>
      <c r="G15" s="37" t="e">
        <f t="shared" si="2"/>
        <v>#DIV/0!</v>
      </c>
      <c r="H15" s="36" t="str">
        <f>VLOOKUP($A15,Raw!$B$2:$DG$512,MATCH(Advisorry!H$1,Raw!$B$1:$DG$1,0),0)</f>
        <v>0</v>
      </c>
      <c r="I15" s="37" t="e">
        <f t="shared" si="3"/>
        <v>#DIV/0!</v>
      </c>
      <c r="J15" s="36" t="str">
        <f>VLOOKUP($A15,Raw!$B$2:$DG$512,MATCH(Advisorry!J$1,Raw!$B$1:$DG$1,0),0)</f>
        <v>0</v>
      </c>
      <c r="K15" s="37" t="e">
        <f t="shared" si="4"/>
        <v>#DIV/0!</v>
      </c>
      <c r="L15" s="36" t="str">
        <f>VLOOKUP($A15,Raw!$B$2:$DG$512,MATCH(Advisorry!L$1,Raw!$B$1:$DG$1,0),0)</f>
        <v>0</v>
      </c>
      <c r="M15" s="37" t="e">
        <f t="shared" si="5"/>
        <v>#DIV/0!</v>
      </c>
      <c r="N15" s="36" t="str">
        <f>VLOOKUP($A15,Raw!$B$2:$DG$512,MATCH(Advisorry!N$1,Raw!$B$1:$DG$1,0),0)</f>
        <v>0</v>
      </c>
      <c r="P15" s="38" t="str">
        <f>VLOOKUP($A15,Raw!$B$2:$DG$512,MATCH(Advisorry!P$1,Raw!$B$1:$DG$1,0),0)</f>
        <v>0</v>
      </c>
      <c r="Q15" s="39" t="e">
        <f t="shared" si="6"/>
        <v>#DIV/0!</v>
      </c>
      <c r="R15" s="38" t="str">
        <f>VLOOKUP($A15,Raw!$B$2:$DG$512,MATCH(Advisorry!R$1,Raw!$B$1:$DG$1,0),0)</f>
        <v>0</v>
      </c>
      <c r="S15" s="39" t="e">
        <f t="shared" si="7"/>
        <v>#DIV/0!</v>
      </c>
      <c r="T15" s="38" t="str">
        <f>VLOOKUP($A15,Raw!$B$2:$DG$512,MATCH(Advisorry!T$1,Raw!$B$1:$DG$1,0),0)</f>
        <v>0</v>
      </c>
      <c r="U15" s="39" t="e">
        <f t="shared" si="8"/>
        <v>#DIV/0!</v>
      </c>
      <c r="V15" s="38" t="str">
        <f>VLOOKUP($A15,Raw!$B$2:$DG$512,MATCH(Advisorry!V$1,Raw!$B$1:$DG$1,0),0)</f>
        <v>0</v>
      </c>
      <c r="W15" s="39" t="e">
        <f t="shared" si="9"/>
        <v>#DIV/0!</v>
      </c>
      <c r="X15" s="38" t="str">
        <f>VLOOKUP($A15,Raw!$B$2:$DG$512,MATCH(Advisorry!X$1,Raw!$B$1:$DG$1,0),0)</f>
        <v>0</v>
      </c>
      <c r="Y15" s="39" t="e">
        <f t="shared" si="10"/>
        <v>#DIV/0!</v>
      </c>
      <c r="Z15" s="38" t="str">
        <f>VLOOKUP($A15,Raw!$B$2:$DG$512,MATCH(Advisorry!Z$1,Raw!$B$1:$DG$1,0),0)</f>
        <v>0</v>
      </c>
      <c r="AA15" s="39" t="e">
        <f t="shared" si="11"/>
        <v>#DIV/0!</v>
      </c>
      <c r="AB15" s="38" t="str">
        <f>VLOOKUP($A15,Raw!$B$2:$DG$512,MATCH(Advisorry!AB$1,Raw!$B$1:$DG$1,0),0)</f>
        <v>0</v>
      </c>
      <c r="AD15" s="25" t="e">
        <f t="shared" si="12"/>
        <v>#DIV/0!</v>
      </c>
      <c r="AE15" s="25" t="e">
        <f t="shared" si="13"/>
        <v>#DIV/0!</v>
      </c>
      <c r="AF15" s="25" t="e">
        <f t="shared" si="14"/>
        <v>#DIV/0!</v>
      </c>
      <c r="AG15" s="25" t="e">
        <f t="shared" si="15"/>
        <v>#DIV/0!</v>
      </c>
      <c r="AH15" s="25" t="e">
        <f t="shared" si="16"/>
        <v>#DIV/0!</v>
      </c>
      <c r="AI15" s="25" t="e">
        <f t="shared" si="17"/>
        <v>#DIV/0!</v>
      </c>
      <c r="AJ15" s="25" t="e">
        <f t="shared" si="18"/>
        <v>#DIV/0!</v>
      </c>
    </row>
    <row r="16" spans="1:36" x14ac:dyDescent="0.3">
      <c r="A16" s="1" t="s">
        <v>423</v>
      </c>
      <c r="B16" s="36" t="str">
        <f>VLOOKUP($A16,Raw!$B$2:$DG$512,MATCH(Advisorry!B$1,Raw!$B$1:$DG$1,0),0)</f>
        <v>0</v>
      </c>
      <c r="C16" s="37" t="e">
        <f t="shared" si="0"/>
        <v>#DIV/0!</v>
      </c>
      <c r="D16" s="36" t="str">
        <f>VLOOKUP($A16,Raw!$B$2:$DG$512,MATCH(Advisorry!D$1,Raw!$B$1:$DG$1,0),0)</f>
        <v>0</v>
      </c>
      <c r="E16" s="37" t="e">
        <f t="shared" si="1"/>
        <v>#DIV/0!</v>
      </c>
      <c r="F16" s="36" t="str">
        <f>VLOOKUP($A16,Raw!$B$2:$DG$512,MATCH(Advisorry!F$1,Raw!$B$1:$DG$1,0),0)</f>
        <v>0</v>
      </c>
      <c r="G16" s="37" t="e">
        <f t="shared" si="2"/>
        <v>#DIV/0!</v>
      </c>
      <c r="H16" s="36" t="str">
        <f>VLOOKUP($A16,Raw!$B$2:$DG$512,MATCH(Advisorry!H$1,Raw!$B$1:$DG$1,0),0)</f>
        <v>0</v>
      </c>
      <c r="I16" s="37" t="e">
        <f t="shared" si="3"/>
        <v>#DIV/0!</v>
      </c>
      <c r="J16" s="36" t="str">
        <f>VLOOKUP($A16,Raw!$B$2:$DG$512,MATCH(Advisorry!J$1,Raw!$B$1:$DG$1,0),0)</f>
        <v>0</v>
      </c>
      <c r="K16" s="37" t="e">
        <f t="shared" si="4"/>
        <v>#DIV/0!</v>
      </c>
      <c r="L16" s="36" t="str">
        <f>VLOOKUP($A16,Raw!$B$2:$DG$512,MATCH(Advisorry!L$1,Raw!$B$1:$DG$1,0),0)</f>
        <v>0</v>
      </c>
      <c r="M16" s="37" t="e">
        <f t="shared" si="5"/>
        <v>#DIV/0!</v>
      </c>
      <c r="N16" s="36" t="str">
        <f>VLOOKUP($A16,Raw!$B$2:$DG$512,MATCH(Advisorry!N$1,Raw!$B$1:$DG$1,0),0)</f>
        <v>0</v>
      </c>
      <c r="P16" s="38" t="str">
        <f>VLOOKUP($A16,Raw!$B$2:$DG$512,MATCH(Advisorry!P$1,Raw!$B$1:$DG$1,0),0)</f>
        <v>0</v>
      </c>
      <c r="Q16" s="39" t="e">
        <f t="shared" si="6"/>
        <v>#DIV/0!</v>
      </c>
      <c r="R16" s="38" t="str">
        <f>VLOOKUP($A16,Raw!$B$2:$DG$512,MATCH(Advisorry!R$1,Raw!$B$1:$DG$1,0),0)</f>
        <v>0</v>
      </c>
      <c r="S16" s="39" t="e">
        <f t="shared" si="7"/>
        <v>#DIV/0!</v>
      </c>
      <c r="T16" s="38" t="str">
        <f>VLOOKUP($A16,Raw!$B$2:$DG$512,MATCH(Advisorry!T$1,Raw!$B$1:$DG$1,0),0)</f>
        <v>0</v>
      </c>
      <c r="U16" s="39" t="e">
        <f t="shared" si="8"/>
        <v>#DIV/0!</v>
      </c>
      <c r="V16" s="38" t="str">
        <f>VLOOKUP($A16,Raw!$B$2:$DG$512,MATCH(Advisorry!V$1,Raw!$B$1:$DG$1,0),0)</f>
        <v>0</v>
      </c>
      <c r="W16" s="39" t="e">
        <f t="shared" si="9"/>
        <v>#DIV/0!</v>
      </c>
      <c r="X16" s="38" t="str">
        <f>VLOOKUP($A16,Raw!$B$2:$DG$512,MATCH(Advisorry!X$1,Raw!$B$1:$DG$1,0),0)</f>
        <v>0</v>
      </c>
      <c r="Y16" s="39" t="e">
        <f t="shared" si="10"/>
        <v>#DIV/0!</v>
      </c>
      <c r="Z16" s="38" t="str">
        <f>VLOOKUP($A16,Raw!$B$2:$DG$512,MATCH(Advisorry!Z$1,Raw!$B$1:$DG$1,0),0)</f>
        <v>0</v>
      </c>
      <c r="AA16" s="39" t="e">
        <f t="shared" si="11"/>
        <v>#DIV/0!</v>
      </c>
      <c r="AB16" s="38" t="str">
        <f>VLOOKUP($A16,Raw!$B$2:$DG$512,MATCH(Advisorry!AB$1,Raw!$B$1:$DG$1,0),0)</f>
        <v>0</v>
      </c>
      <c r="AD16" s="25" t="e">
        <f t="shared" si="12"/>
        <v>#DIV/0!</v>
      </c>
      <c r="AE16" s="25" t="e">
        <f t="shared" si="13"/>
        <v>#DIV/0!</v>
      </c>
      <c r="AF16" s="25" t="e">
        <f t="shared" si="14"/>
        <v>#DIV/0!</v>
      </c>
      <c r="AG16" s="25" t="e">
        <f t="shared" si="15"/>
        <v>#DIV/0!</v>
      </c>
      <c r="AH16" s="25" t="e">
        <f t="shared" si="16"/>
        <v>#DIV/0!</v>
      </c>
      <c r="AI16" s="25" t="e">
        <f t="shared" si="17"/>
        <v>#DIV/0!</v>
      </c>
      <c r="AJ16" s="25" t="e">
        <f t="shared" si="18"/>
        <v>#DIV/0!</v>
      </c>
    </row>
    <row r="17" spans="1:36" x14ac:dyDescent="0.3">
      <c r="A17" s="1" t="s">
        <v>439</v>
      </c>
      <c r="B17" s="36" t="str">
        <f>VLOOKUP($A17,Raw!$B$2:$DG$512,MATCH(Advisorry!B$1,Raw!$B$1:$DG$1,0),0)</f>
        <v>0</v>
      </c>
      <c r="C17" s="37" t="e">
        <f t="shared" si="0"/>
        <v>#DIV/0!</v>
      </c>
      <c r="D17" s="36" t="str">
        <f>VLOOKUP($A17,Raw!$B$2:$DG$512,MATCH(Advisorry!D$1,Raw!$B$1:$DG$1,0),0)</f>
        <v>0</v>
      </c>
      <c r="E17" s="37" t="e">
        <f t="shared" si="1"/>
        <v>#DIV/0!</v>
      </c>
      <c r="F17" s="36" t="str">
        <f>VLOOKUP($A17,Raw!$B$2:$DG$512,MATCH(Advisorry!F$1,Raw!$B$1:$DG$1,0),0)</f>
        <v>0</v>
      </c>
      <c r="G17" s="37" t="e">
        <f t="shared" si="2"/>
        <v>#DIV/0!</v>
      </c>
      <c r="H17" s="36" t="str">
        <f>VLOOKUP($A17,Raw!$B$2:$DG$512,MATCH(Advisorry!H$1,Raw!$B$1:$DG$1,0),0)</f>
        <v>0</v>
      </c>
      <c r="I17" s="37" t="e">
        <f t="shared" si="3"/>
        <v>#DIV/0!</v>
      </c>
      <c r="J17" s="36" t="str">
        <f>VLOOKUP($A17,Raw!$B$2:$DG$512,MATCH(Advisorry!J$1,Raw!$B$1:$DG$1,0),0)</f>
        <v>0</v>
      </c>
      <c r="K17" s="37" t="e">
        <f t="shared" si="4"/>
        <v>#DIV/0!</v>
      </c>
      <c r="L17" s="36" t="str">
        <f>VLOOKUP($A17,Raw!$B$2:$DG$512,MATCH(Advisorry!L$1,Raw!$B$1:$DG$1,0),0)</f>
        <v>0</v>
      </c>
      <c r="M17" s="37" t="e">
        <f t="shared" si="5"/>
        <v>#DIV/0!</v>
      </c>
      <c r="N17" s="36" t="str">
        <f>VLOOKUP($A17,Raw!$B$2:$DG$512,MATCH(Advisorry!N$1,Raw!$B$1:$DG$1,0),0)</f>
        <v>0</v>
      </c>
      <c r="P17" s="38" t="str">
        <f>VLOOKUP($A17,Raw!$B$2:$DG$512,MATCH(Advisorry!P$1,Raw!$B$1:$DG$1,0),0)</f>
        <v>0</v>
      </c>
      <c r="Q17" s="39" t="e">
        <f t="shared" si="6"/>
        <v>#DIV/0!</v>
      </c>
      <c r="R17" s="38" t="str">
        <f>VLOOKUP($A17,Raw!$B$2:$DG$512,MATCH(Advisorry!R$1,Raw!$B$1:$DG$1,0),0)</f>
        <v>0</v>
      </c>
      <c r="S17" s="39" t="e">
        <f t="shared" si="7"/>
        <v>#DIV/0!</v>
      </c>
      <c r="T17" s="38" t="str">
        <f>VLOOKUP($A17,Raw!$B$2:$DG$512,MATCH(Advisorry!T$1,Raw!$B$1:$DG$1,0),0)</f>
        <v>0</v>
      </c>
      <c r="U17" s="39" t="e">
        <f t="shared" si="8"/>
        <v>#DIV/0!</v>
      </c>
      <c r="V17" s="38" t="str">
        <f>VLOOKUP($A17,Raw!$B$2:$DG$512,MATCH(Advisorry!V$1,Raw!$B$1:$DG$1,0),0)</f>
        <v>0</v>
      </c>
      <c r="W17" s="39" t="e">
        <f t="shared" si="9"/>
        <v>#DIV/0!</v>
      </c>
      <c r="X17" s="38" t="str">
        <f>VLOOKUP($A17,Raw!$B$2:$DG$512,MATCH(Advisorry!X$1,Raw!$B$1:$DG$1,0),0)</f>
        <v>0</v>
      </c>
      <c r="Y17" s="39" t="e">
        <f t="shared" si="10"/>
        <v>#DIV/0!</v>
      </c>
      <c r="Z17" s="38" t="str">
        <f>VLOOKUP($A17,Raw!$B$2:$DG$512,MATCH(Advisorry!Z$1,Raw!$B$1:$DG$1,0),0)</f>
        <v>0</v>
      </c>
      <c r="AA17" s="39" t="e">
        <f t="shared" si="11"/>
        <v>#DIV/0!</v>
      </c>
      <c r="AB17" s="38" t="str">
        <f>VLOOKUP($A17,Raw!$B$2:$DG$512,MATCH(Advisorry!AB$1,Raw!$B$1:$DG$1,0),0)</f>
        <v>0</v>
      </c>
      <c r="AD17" s="25" t="e">
        <f t="shared" si="12"/>
        <v>#DIV/0!</v>
      </c>
      <c r="AE17" s="25" t="e">
        <f t="shared" si="13"/>
        <v>#DIV/0!</v>
      </c>
      <c r="AF17" s="25" t="e">
        <f t="shared" si="14"/>
        <v>#DIV/0!</v>
      </c>
      <c r="AG17" s="25" t="e">
        <f t="shared" si="15"/>
        <v>#DIV/0!</v>
      </c>
      <c r="AH17" s="25" t="e">
        <f t="shared" si="16"/>
        <v>#DIV/0!</v>
      </c>
      <c r="AI17" s="25" t="e">
        <f t="shared" si="17"/>
        <v>#DIV/0!</v>
      </c>
      <c r="AJ17" s="25" t="e">
        <f t="shared" si="18"/>
        <v>#DIV/0!</v>
      </c>
    </row>
    <row r="18" spans="1:36" x14ac:dyDescent="0.3">
      <c r="A18" s="1" t="s">
        <v>447</v>
      </c>
      <c r="B18" s="36" t="str">
        <f>VLOOKUP($A18,Raw!$B$2:$DG$512,MATCH(Advisorry!B$1,Raw!$B$1:$DG$1,0),0)</f>
        <v>0</v>
      </c>
      <c r="C18" s="37" t="e">
        <f t="shared" si="0"/>
        <v>#DIV/0!</v>
      </c>
      <c r="D18" s="36" t="str">
        <f>VLOOKUP($A18,Raw!$B$2:$DG$512,MATCH(Advisorry!D$1,Raw!$B$1:$DG$1,0),0)</f>
        <v>0</v>
      </c>
      <c r="E18" s="37" t="e">
        <f t="shared" si="1"/>
        <v>#DIV/0!</v>
      </c>
      <c r="F18" s="36" t="str">
        <f>VLOOKUP($A18,Raw!$B$2:$DG$512,MATCH(Advisorry!F$1,Raw!$B$1:$DG$1,0),0)</f>
        <v>0</v>
      </c>
      <c r="G18" s="37" t="e">
        <f t="shared" si="2"/>
        <v>#DIV/0!</v>
      </c>
      <c r="H18" s="36" t="str">
        <f>VLOOKUP($A18,Raw!$B$2:$DG$512,MATCH(Advisorry!H$1,Raw!$B$1:$DG$1,0),0)</f>
        <v>0</v>
      </c>
      <c r="I18" s="37" t="e">
        <f t="shared" si="3"/>
        <v>#DIV/0!</v>
      </c>
      <c r="J18" s="36" t="str">
        <f>VLOOKUP($A18,Raw!$B$2:$DG$512,MATCH(Advisorry!J$1,Raw!$B$1:$DG$1,0),0)</f>
        <v>0</v>
      </c>
      <c r="K18" s="37" t="e">
        <f t="shared" si="4"/>
        <v>#DIV/0!</v>
      </c>
      <c r="L18" s="36" t="str">
        <f>VLOOKUP($A18,Raw!$B$2:$DG$512,MATCH(Advisorry!L$1,Raw!$B$1:$DG$1,0),0)</f>
        <v>0</v>
      </c>
      <c r="M18" s="37" t="e">
        <f t="shared" si="5"/>
        <v>#DIV/0!</v>
      </c>
      <c r="N18" s="36" t="str">
        <f>VLOOKUP($A18,Raw!$B$2:$DG$512,MATCH(Advisorry!N$1,Raw!$B$1:$DG$1,0),0)</f>
        <v>0</v>
      </c>
      <c r="P18" s="38" t="str">
        <f>VLOOKUP($A18,Raw!$B$2:$DG$512,MATCH(Advisorry!P$1,Raw!$B$1:$DG$1,0),0)</f>
        <v>0</v>
      </c>
      <c r="Q18" s="39" t="e">
        <f t="shared" si="6"/>
        <v>#DIV/0!</v>
      </c>
      <c r="R18" s="38" t="str">
        <f>VLOOKUP($A18,Raw!$B$2:$DG$512,MATCH(Advisorry!R$1,Raw!$B$1:$DG$1,0),0)</f>
        <v>0</v>
      </c>
      <c r="S18" s="39" t="e">
        <f t="shared" si="7"/>
        <v>#DIV/0!</v>
      </c>
      <c r="T18" s="38" t="str">
        <f>VLOOKUP($A18,Raw!$B$2:$DG$512,MATCH(Advisorry!T$1,Raw!$B$1:$DG$1,0),0)</f>
        <v>0</v>
      </c>
      <c r="U18" s="39" t="e">
        <f t="shared" si="8"/>
        <v>#DIV/0!</v>
      </c>
      <c r="V18" s="38" t="str">
        <f>VLOOKUP($A18,Raw!$B$2:$DG$512,MATCH(Advisorry!V$1,Raw!$B$1:$DG$1,0),0)</f>
        <v>0</v>
      </c>
      <c r="W18" s="39" t="e">
        <f t="shared" si="9"/>
        <v>#DIV/0!</v>
      </c>
      <c r="X18" s="38" t="str">
        <f>VLOOKUP($A18,Raw!$B$2:$DG$512,MATCH(Advisorry!X$1,Raw!$B$1:$DG$1,0),0)</f>
        <v>0</v>
      </c>
      <c r="Y18" s="39" t="e">
        <f t="shared" si="10"/>
        <v>#DIV/0!</v>
      </c>
      <c r="Z18" s="38" t="str">
        <f>VLOOKUP($A18,Raw!$B$2:$DG$512,MATCH(Advisorry!Z$1,Raw!$B$1:$DG$1,0),0)</f>
        <v>0</v>
      </c>
      <c r="AA18" s="39" t="e">
        <f t="shared" si="11"/>
        <v>#DIV/0!</v>
      </c>
      <c r="AB18" s="38" t="str">
        <f>VLOOKUP($A18,Raw!$B$2:$DG$512,MATCH(Advisorry!AB$1,Raw!$B$1:$DG$1,0),0)</f>
        <v>0</v>
      </c>
      <c r="AD18" s="25" t="e">
        <f t="shared" si="12"/>
        <v>#DIV/0!</v>
      </c>
      <c r="AE18" s="25" t="e">
        <f t="shared" si="13"/>
        <v>#DIV/0!</v>
      </c>
      <c r="AF18" s="25" t="e">
        <f t="shared" si="14"/>
        <v>#DIV/0!</v>
      </c>
      <c r="AG18" s="25" t="e">
        <f t="shared" si="15"/>
        <v>#DIV/0!</v>
      </c>
      <c r="AH18" s="25" t="e">
        <f t="shared" si="16"/>
        <v>#DIV/0!</v>
      </c>
      <c r="AI18" s="25" t="e">
        <f t="shared" si="17"/>
        <v>#DIV/0!</v>
      </c>
      <c r="AJ18" s="25" t="e">
        <f t="shared" si="18"/>
        <v>#DIV/0!</v>
      </c>
    </row>
    <row r="19" spans="1:36" x14ac:dyDescent="0.3">
      <c r="A19" s="1" t="s">
        <v>468</v>
      </c>
      <c r="B19" s="36" t="str">
        <f>VLOOKUP($A19,Raw!$B$2:$DG$512,MATCH(Advisorry!B$1,Raw!$B$1:$DG$1,0),0)</f>
        <v>0</v>
      </c>
      <c r="C19" s="37" t="e">
        <f t="shared" si="0"/>
        <v>#DIV/0!</v>
      </c>
      <c r="D19" s="36" t="str">
        <f>VLOOKUP($A19,Raw!$B$2:$DG$512,MATCH(Advisorry!D$1,Raw!$B$1:$DG$1,0),0)</f>
        <v>0</v>
      </c>
      <c r="E19" s="37" t="e">
        <f t="shared" si="1"/>
        <v>#DIV/0!</v>
      </c>
      <c r="F19" s="36" t="str">
        <f>VLOOKUP($A19,Raw!$B$2:$DG$512,MATCH(Advisorry!F$1,Raw!$B$1:$DG$1,0),0)</f>
        <v>0</v>
      </c>
      <c r="G19" s="37" t="e">
        <f t="shared" si="2"/>
        <v>#DIV/0!</v>
      </c>
      <c r="H19" s="36" t="str">
        <f>VLOOKUP($A19,Raw!$B$2:$DG$512,MATCH(Advisorry!H$1,Raw!$B$1:$DG$1,0),0)</f>
        <v>0</v>
      </c>
      <c r="I19" s="37" t="e">
        <f t="shared" si="3"/>
        <v>#DIV/0!</v>
      </c>
      <c r="J19" s="36" t="str">
        <f>VLOOKUP($A19,Raw!$B$2:$DG$512,MATCH(Advisorry!J$1,Raw!$B$1:$DG$1,0),0)</f>
        <v>0</v>
      </c>
      <c r="K19" s="37" t="e">
        <f t="shared" si="4"/>
        <v>#DIV/0!</v>
      </c>
      <c r="L19" s="36" t="str">
        <f>VLOOKUP($A19,Raw!$B$2:$DG$512,MATCH(Advisorry!L$1,Raw!$B$1:$DG$1,0),0)</f>
        <v>0</v>
      </c>
      <c r="M19" s="37" t="e">
        <f t="shared" si="5"/>
        <v>#DIV/0!</v>
      </c>
      <c r="N19" s="36" t="str">
        <f>VLOOKUP($A19,Raw!$B$2:$DG$512,MATCH(Advisorry!N$1,Raw!$B$1:$DG$1,0),0)</f>
        <v>0</v>
      </c>
      <c r="P19" s="38" t="str">
        <f>VLOOKUP($A19,Raw!$B$2:$DG$512,MATCH(Advisorry!P$1,Raw!$B$1:$DG$1,0),0)</f>
        <v>0</v>
      </c>
      <c r="Q19" s="39" t="e">
        <f t="shared" si="6"/>
        <v>#DIV/0!</v>
      </c>
      <c r="R19" s="38" t="str">
        <f>VLOOKUP($A19,Raw!$B$2:$DG$512,MATCH(Advisorry!R$1,Raw!$B$1:$DG$1,0),0)</f>
        <v>0</v>
      </c>
      <c r="S19" s="39" t="e">
        <f t="shared" si="7"/>
        <v>#DIV/0!</v>
      </c>
      <c r="T19" s="38" t="str">
        <f>VLOOKUP($A19,Raw!$B$2:$DG$512,MATCH(Advisorry!T$1,Raw!$B$1:$DG$1,0),0)</f>
        <v>0</v>
      </c>
      <c r="U19" s="39" t="e">
        <f t="shared" si="8"/>
        <v>#DIV/0!</v>
      </c>
      <c r="V19" s="38" t="str">
        <f>VLOOKUP($A19,Raw!$B$2:$DG$512,MATCH(Advisorry!V$1,Raw!$B$1:$DG$1,0),0)</f>
        <v>0</v>
      </c>
      <c r="W19" s="39" t="e">
        <f t="shared" si="9"/>
        <v>#DIV/0!</v>
      </c>
      <c r="X19" s="38" t="str">
        <f>VLOOKUP($A19,Raw!$B$2:$DG$512,MATCH(Advisorry!X$1,Raw!$B$1:$DG$1,0),0)</f>
        <v>0</v>
      </c>
      <c r="Y19" s="39" t="e">
        <f t="shared" si="10"/>
        <v>#DIV/0!</v>
      </c>
      <c r="Z19" s="38" t="str">
        <f>VLOOKUP($A19,Raw!$B$2:$DG$512,MATCH(Advisorry!Z$1,Raw!$B$1:$DG$1,0),0)</f>
        <v>0</v>
      </c>
      <c r="AA19" s="39" t="e">
        <f t="shared" si="11"/>
        <v>#DIV/0!</v>
      </c>
      <c r="AB19" s="38" t="str">
        <f>VLOOKUP($A19,Raw!$B$2:$DG$512,MATCH(Advisorry!AB$1,Raw!$B$1:$DG$1,0),0)</f>
        <v>0</v>
      </c>
      <c r="AD19" s="25" t="e">
        <f t="shared" si="12"/>
        <v>#DIV/0!</v>
      </c>
      <c r="AE19" s="25" t="e">
        <f t="shared" si="13"/>
        <v>#DIV/0!</v>
      </c>
      <c r="AF19" s="25" t="e">
        <f t="shared" si="14"/>
        <v>#DIV/0!</v>
      </c>
      <c r="AG19" s="25" t="e">
        <f t="shared" si="15"/>
        <v>#DIV/0!</v>
      </c>
      <c r="AH19" s="25" t="e">
        <f t="shared" si="16"/>
        <v>#DIV/0!</v>
      </c>
      <c r="AI19" s="25" t="e">
        <f t="shared" si="17"/>
        <v>#DIV/0!</v>
      </c>
      <c r="AJ19" s="25" t="e">
        <f t="shared" si="18"/>
        <v>#DIV/0!</v>
      </c>
    </row>
    <row r="20" spans="1:36" x14ac:dyDescent="0.3">
      <c r="A20" s="1" t="s">
        <v>472</v>
      </c>
      <c r="B20" s="36" t="str">
        <f>VLOOKUP($A20,Raw!$B$2:$DG$512,MATCH(Advisorry!B$1,Raw!$B$1:$DG$1,0),0)</f>
        <v>0</v>
      </c>
      <c r="C20" s="37">
        <f t="shared" si="0"/>
        <v>0</v>
      </c>
      <c r="D20" s="36" t="str">
        <f>VLOOKUP($A20,Raw!$B$2:$DG$512,MATCH(Advisorry!D$1,Raw!$B$1:$DG$1,0),0)</f>
        <v>1</v>
      </c>
      <c r="E20" s="37">
        <f t="shared" si="1"/>
        <v>1</v>
      </c>
      <c r="F20" s="36" t="str">
        <f>VLOOKUP($A20,Raw!$B$2:$DG$512,MATCH(Advisorry!F$1,Raw!$B$1:$DG$1,0),0)</f>
        <v>0</v>
      </c>
      <c r="G20" s="37">
        <f t="shared" si="2"/>
        <v>0</v>
      </c>
      <c r="H20" s="36" t="str">
        <f>VLOOKUP($A20,Raw!$B$2:$DG$512,MATCH(Advisorry!H$1,Raw!$B$1:$DG$1,0),0)</f>
        <v>0</v>
      </c>
      <c r="I20" s="37">
        <f t="shared" si="3"/>
        <v>0</v>
      </c>
      <c r="J20" s="36" t="str">
        <f>VLOOKUP($A20,Raw!$B$2:$DG$512,MATCH(Advisorry!J$1,Raw!$B$1:$DG$1,0),0)</f>
        <v>0</v>
      </c>
      <c r="K20" s="37">
        <f t="shared" si="4"/>
        <v>0</v>
      </c>
      <c r="L20" s="36" t="str">
        <f>VLOOKUP($A20,Raw!$B$2:$DG$512,MATCH(Advisorry!L$1,Raw!$B$1:$DG$1,0),0)</f>
        <v>0</v>
      </c>
      <c r="M20" s="37">
        <f t="shared" si="5"/>
        <v>0</v>
      </c>
      <c r="N20" s="36" t="str">
        <f>VLOOKUP($A20,Raw!$B$2:$DG$512,MATCH(Advisorry!N$1,Raw!$B$1:$DG$1,0),0)</f>
        <v>1</v>
      </c>
      <c r="P20" s="38" t="str">
        <f>VLOOKUP($A20,Raw!$B$2:$DG$512,MATCH(Advisorry!P$1,Raw!$B$1:$DG$1,0),0)</f>
        <v>0</v>
      </c>
      <c r="Q20" s="39">
        <f t="shared" si="6"/>
        <v>0</v>
      </c>
      <c r="R20" s="38" t="str">
        <f>VLOOKUP($A20,Raw!$B$2:$DG$512,MATCH(Advisorry!R$1,Raw!$B$1:$DG$1,0),0)</f>
        <v>65.92</v>
      </c>
      <c r="S20" s="39">
        <f t="shared" si="7"/>
        <v>1</v>
      </c>
      <c r="T20" s="38" t="str">
        <f>VLOOKUP($A20,Raw!$B$2:$DG$512,MATCH(Advisorry!T$1,Raw!$B$1:$DG$1,0),0)</f>
        <v>0</v>
      </c>
      <c r="U20" s="39">
        <f t="shared" si="8"/>
        <v>0</v>
      </c>
      <c r="V20" s="38" t="str">
        <f>VLOOKUP($A20,Raw!$B$2:$DG$512,MATCH(Advisorry!V$1,Raw!$B$1:$DG$1,0),0)</f>
        <v>0</v>
      </c>
      <c r="W20" s="39">
        <f t="shared" si="9"/>
        <v>0</v>
      </c>
      <c r="X20" s="38" t="str">
        <f>VLOOKUP($A20,Raw!$B$2:$DG$512,MATCH(Advisorry!X$1,Raw!$B$1:$DG$1,0),0)</f>
        <v>0</v>
      </c>
      <c r="Y20" s="39">
        <f t="shared" si="10"/>
        <v>0</v>
      </c>
      <c r="Z20" s="38" t="str">
        <f>VLOOKUP($A20,Raw!$B$2:$DG$512,MATCH(Advisorry!Z$1,Raw!$B$1:$DG$1,0),0)</f>
        <v>0</v>
      </c>
      <c r="AA20" s="39">
        <f t="shared" si="11"/>
        <v>0</v>
      </c>
      <c r="AB20" s="38" t="str">
        <f>VLOOKUP($A20,Raw!$B$2:$DG$512,MATCH(Advisorry!AB$1,Raw!$B$1:$DG$1,0),0)</f>
        <v>65.92</v>
      </c>
      <c r="AD20" s="25" t="e">
        <f t="shared" si="12"/>
        <v>#DIV/0!</v>
      </c>
      <c r="AE20" s="25">
        <f t="shared" si="13"/>
        <v>65.92</v>
      </c>
      <c r="AF20" s="25" t="e">
        <f t="shared" si="14"/>
        <v>#DIV/0!</v>
      </c>
      <c r="AG20" s="25" t="e">
        <f t="shared" si="15"/>
        <v>#DIV/0!</v>
      </c>
      <c r="AH20" s="25" t="e">
        <f t="shared" si="16"/>
        <v>#DIV/0!</v>
      </c>
      <c r="AI20" s="25" t="e">
        <f t="shared" si="17"/>
        <v>#DIV/0!</v>
      </c>
      <c r="AJ20" s="25">
        <f t="shared" si="18"/>
        <v>65.92</v>
      </c>
    </row>
    <row r="21" spans="1:36" x14ac:dyDescent="0.3">
      <c r="A21" s="1" t="s">
        <v>491</v>
      </c>
      <c r="B21" s="36" t="str">
        <f>VLOOKUP($A21,Raw!$B$2:$DG$512,MATCH(Advisorry!B$1,Raw!$B$1:$DG$1,0),0)</f>
        <v>0</v>
      </c>
      <c r="C21" s="37" t="e">
        <f t="shared" si="0"/>
        <v>#DIV/0!</v>
      </c>
      <c r="D21" s="36" t="str">
        <f>VLOOKUP($A21,Raw!$B$2:$DG$512,MATCH(Advisorry!D$1,Raw!$B$1:$DG$1,0),0)</f>
        <v>0</v>
      </c>
      <c r="E21" s="37" t="e">
        <f t="shared" si="1"/>
        <v>#DIV/0!</v>
      </c>
      <c r="F21" s="36" t="str">
        <f>VLOOKUP($A21,Raw!$B$2:$DG$512,MATCH(Advisorry!F$1,Raw!$B$1:$DG$1,0),0)</f>
        <v>0</v>
      </c>
      <c r="G21" s="37" t="e">
        <f t="shared" si="2"/>
        <v>#DIV/0!</v>
      </c>
      <c r="H21" s="36" t="str">
        <f>VLOOKUP($A21,Raw!$B$2:$DG$512,MATCH(Advisorry!H$1,Raw!$B$1:$DG$1,0),0)</f>
        <v>0</v>
      </c>
      <c r="I21" s="37" t="e">
        <f t="shared" si="3"/>
        <v>#DIV/0!</v>
      </c>
      <c r="J21" s="36" t="str">
        <f>VLOOKUP($A21,Raw!$B$2:$DG$512,MATCH(Advisorry!J$1,Raw!$B$1:$DG$1,0),0)</f>
        <v>0</v>
      </c>
      <c r="K21" s="37" t="e">
        <f t="shared" si="4"/>
        <v>#DIV/0!</v>
      </c>
      <c r="L21" s="36" t="str">
        <f>VLOOKUP($A21,Raw!$B$2:$DG$512,MATCH(Advisorry!L$1,Raw!$B$1:$DG$1,0),0)</f>
        <v>0</v>
      </c>
      <c r="M21" s="37" t="e">
        <f t="shared" si="5"/>
        <v>#DIV/0!</v>
      </c>
      <c r="N21" s="36" t="str">
        <f>VLOOKUP($A21,Raw!$B$2:$DG$512,MATCH(Advisorry!N$1,Raw!$B$1:$DG$1,0),0)</f>
        <v>0</v>
      </c>
      <c r="P21" s="38" t="str">
        <f>VLOOKUP($A21,Raw!$B$2:$DG$512,MATCH(Advisorry!P$1,Raw!$B$1:$DG$1,0),0)</f>
        <v>0</v>
      </c>
      <c r="Q21" s="39" t="e">
        <f t="shared" si="6"/>
        <v>#DIV/0!</v>
      </c>
      <c r="R21" s="38" t="str">
        <f>VLOOKUP($A21,Raw!$B$2:$DG$512,MATCH(Advisorry!R$1,Raw!$B$1:$DG$1,0),0)</f>
        <v>0</v>
      </c>
      <c r="S21" s="39" t="e">
        <f t="shared" si="7"/>
        <v>#DIV/0!</v>
      </c>
      <c r="T21" s="38" t="str">
        <f>VLOOKUP($A21,Raw!$B$2:$DG$512,MATCH(Advisorry!T$1,Raw!$B$1:$DG$1,0),0)</f>
        <v>0</v>
      </c>
      <c r="U21" s="39" t="e">
        <f t="shared" si="8"/>
        <v>#DIV/0!</v>
      </c>
      <c r="V21" s="38" t="str">
        <f>VLOOKUP($A21,Raw!$B$2:$DG$512,MATCH(Advisorry!V$1,Raw!$B$1:$DG$1,0),0)</f>
        <v>0</v>
      </c>
      <c r="W21" s="39" t="e">
        <f t="shared" si="9"/>
        <v>#DIV/0!</v>
      </c>
      <c r="X21" s="38" t="str">
        <f>VLOOKUP($A21,Raw!$B$2:$DG$512,MATCH(Advisorry!X$1,Raw!$B$1:$DG$1,0),0)</f>
        <v>0</v>
      </c>
      <c r="Y21" s="39" t="e">
        <f t="shared" si="10"/>
        <v>#DIV/0!</v>
      </c>
      <c r="Z21" s="38" t="str">
        <f>VLOOKUP($A21,Raw!$B$2:$DG$512,MATCH(Advisorry!Z$1,Raw!$B$1:$DG$1,0),0)</f>
        <v>0</v>
      </c>
      <c r="AA21" s="39" t="e">
        <f t="shared" si="11"/>
        <v>#DIV/0!</v>
      </c>
      <c r="AB21" s="38" t="str">
        <f>VLOOKUP($A21,Raw!$B$2:$DG$512,MATCH(Advisorry!AB$1,Raw!$B$1:$DG$1,0),0)</f>
        <v>0</v>
      </c>
      <c r="AD21" s="25" t="e">
        <f t="shared" si="12"/>
        <v>#DIV/0!</v>
      </c>
      <c r="AE21" s="25" t="e">
        <f t="shared" si="13"/>
        <v>#DIV/0!</v>
      </c>
      <c r="AF21" s="25" t="e">
        <f t="shared" si="14"/>
        <v>#DIV/0!</v>
      </c>
      <c r="AG21" s="25" t="e">
        <f t="shared" si="15"/>
        <v>#DIV/0!</v>
      </c>
      <c r="AH21" s="25" t="e">
        <f t="shared" si="16"/>
        <v>#DIV/0!</v>
      </c>
      <c r="AI21" s="25" t="e">
        <f t="shared" si="17"/>
        <v>#DIV/0!</v>
      </c>
      <c r="AJ21" s="25" t="e">
        <f t="shared" si="18"/>
        <v>#DIV/0!</v>
      </c>
    </row>
    <row r="22" spans="1:36" x14ac:dyDescent="0.3">
      <c r="A22" s="1" t="s">
        <v>501</v>
      </c>
      <c r="B22" s="36" t="str">
        <f>VLOOKUP($A22,Raw!$B$2:$DG$512,MATCH(Advisorry!B$1,Raw!$B$1:$DG$1,0),0)</f>
        <v>0</v>
      </c>
      <c r="C22" s="37">
        <f t="shared" si="0"/>
        <v>0</v>
      </c>
      <c r="D22" s="36" t="str">
        <f>VLOOKUP($A22,Raw!$B$2:$DG$512,MATCH(Advisorry!D$1,Raw!$B$1:$DG$1,0),0)</f>
        <v>1</v>
      </c>
      <c r="E22" s="37">
        <f t="shared" si="1"/>
        <v>1</v>
      </c>
      <c r="F22" s="36" t="str">
        <f>VLOOKUP($A22,Raw!$B$2:$DG$512,MATCH(Advisorry!F$1,Raw!$B$1:$DG$1,0),0)</f>
        <v>0</v>
      </c>
      <c r="G22" s="37">
        <f t="shared" si="2"/>
        <v>0</v>
      </c>
      <c r="H22" s="36" t="str">
        <f>VLOOKUP($A22,Raw!$B$2:$DG$512,MATCH(Advisorry!H$1,Raw!$B$1:$DG$1,0),0)</f>
        <v>0</v>
      </c>
      <c r="I22" s="37">
        <f t="shared" si="3"/>
        <v>0</v>
      </c>
      <c r="J22" s="36" t="str">
        <f>VLOOKUP($A22,Raw!$B$2:$DG$512,MATCH(Advisorry!J$1,Raw!$B$1:$DG$1,0),0)</f>
        <v>0</v>
      </c>
      <c r="K22" s="37">
        <f t="shared" si="4"/>
        <v>0</v>
      </c>
      <c r="L22" s="36" t="str">
        <f>VLOOKUP($A22,Raw!$B$2:$DG$512,MATCH(Advisorry!L$1,Raw!$B$1:$DG$1,0),0)</f>
        <v>0</v>
      </c>
      <c r="M22" s="37">
        <f t="shared" si="5"/>
        <v>0</v>
      </c>
      <c r="N22" s="36" t="str">
        <f>VLOOKUP($A22,Raw!$B$2:$DG$512,MATCH(Advisorry!N$1,Raw!$B$1:$DG$1,0),0)</f>
        <v>1</v>
      </c>
      <c r="P22" s="38" t="str">
        <f>VLOOKUP($A22,Raw!$B$2:$DG$512,MATCH(Advisorry!P$1,Raw!$B$1:$DG$1,0),0)</f>
        <v>0</v>
      </c>
      <c r="Q22" s="39">
        <f t="shared" si="6"/>
        <v>0</v>
      </c>
      <c r="R22" s="38" t="str">
        <f>VLOOKUP($A22,Raw!$B$2:$DG$512,MATCH(Advisorry!R$1,Raw!$B$1:$DG$1,0),0)</f>
        <v>4.87</v>
      </c>
      <c r="S22" s="39">
        <f t="shared" si="7"/>
        <v>1</v>
      </c>
      <c r="T22" s="38" t="str">
        <f>VLOOKUP($A22,Raw!$B$2:$DG$512,MATCH(Advisorry!T$1,Raw!$B$1:$DG$1,0),0)</f>
        <v>0</v>
      </c>
      <c r="U22" s="39">
        <f t="shared" si="8"/>
        <v>0</v>
      </c>
      <c r="V22" s="38" t="str">
        <f>VLOOKUP($A22,Raw!$B$2:$DG$512,MATCH(Advisorry!V$1,Raw!$B$1:$DG$1,0),0)</f>
        <v>0</v>
      </c>
      <c r="W22" s="39">
        <f t="shared" si="9"/>
        <v>0</v>
      </c>
      <c r="X22" s="38" t="str">
        <f>VLOOKUP($A22,Raw!$B$2:$DG$512,MATCH(Advisorry!X$1,Raw!$B$1:$DG$1,0),0)</f>
        <v>0</v>
      </c>
      <c r="Y22" s="39">
        <f t="shared" si="10"/>
        <v>0</v>
      </c>
      <c r="Z22" s="38" t="str">
        <f>VLOOKUP($A22,Raw!$B$2:$DG$512,MATCH(Advisorry!Z$1,Raw!$B$1:$DG$1,0),0)</f>
        <v>0</v>
      </c>
      <c r="AA22" s="39">
        <f t="shared" si="11"/>
        <v>0</v>
      </c>
      <c r="AB22" s="38" t="str">
        <f>VLOOKUP($A22,Raw!$B$2:$DG$512,MATCH(Advisorry!AB$1,Raw!$B$1:$DG$1,0),0)</f>
        <v>4.87</v>
      </c>
      <c r="AD22" s="25" t="e">
        <f t="shared" si="12"/>
        <v>#DIV/0!</v>
      </c>
      <c r="AE22" s="25">
        <f t="shared" si="13"/>
        <v>4.87</v>
      </c>
      <c r="AF22" s="25" t="e">
        <f t="shared" si="14"/>
        <v>#DIV/0!</v>
      </c>
      <c r="AG22" s="25" t="e">
        <f t="shared" si="15"/>
        <v>#DIV/0!</v>
      </c>
      <c r="AH22" s="25" t="e">
        <f t="shared" si="16"/>
        <v>#DIV/0!</v>
      </c>
      <c r="AI22" s="25" t="e">
        <f t="shared" si="17"/>
        <v>#DIV/0!</v>
      </c>
      <c r="AJ22" s="25">
        <f t="shared" si="18"/>
        <v>4.87</v>
      </c>
    </row>
    <row r="23" spans="1:36" x14ac:dyDescent="0.3">
      <c r="A23" s="1" t="s">
        <v>533</v>
      </c>
      <c r="B23" s="36" t="str">
        <f>VLOOKUP($A23,Raw!$B$2:$DG$512,MATCH(Advisorry!B$1,Raw!$B$1:$DG$1,0),0)</f>
        <v>0</v>
      </c>
      <c r="C23" s="37" t="e">
        <f t="shared" si="0"/>
        <v>#DIV/0!</v>
      </c>
      <c r="D23" s="36" t="str">
        <f>VLOOKUP($A23,Raw!$B$2:$DG$512,MATCH(Advisorry!D$1,Raw!$B$1:$DG$1,0),0)</f>
        <v>0</v>
      </c>
      <c r="E23" s="37" t="e">
        <f t="shared" si="1"/>
        <v>#DIV/0!</v>
      </c>
      <c r="F23" s="36" t="str">
        <f>VLOOKUP($A23,Raw!$B$2:$DG$512,MATCH(Advisorry!F$1,Raw!$B$1:$DG$1,0),0)</f>
        <v>0</v>
      </c>
      <c r="G23" s="37" t="e">
        <f t="shared" si="2"/>
        <v>#DIV/0!</v>
      </c>
      <c r="H23" s="36" t="str">
        <f>VLOOKUP($A23,Raw!$B$2:$DG$512,MATCH(Advisorry!H$1,Raw!$B$1:$DG$1,0),0)</f>
        <v>0</v>
      </c>
      <c r="I23" s="37" t="e">
        <f t="shared" si="3"/>
        <v>#DIV/0!</v>
      </c>
      <c r="J23" s="36" t="str">
        <f>VLOOKUP($A23,Raw!$B$2:$DG$512,MATCH(Advisorry!J$1,Raw!$B$1:$DG$1,0),0)</f>
        <v>0</v>
      </c>
      <c r="K23" s="37" t="e">
        <f t="shared" si="4"/>
        <v>#DIV/0!</v>
      </c>
      <c r="L23" s="36" t="str">
        <f>VLOOKUP($A23,Raw!$B$2:$DG$512,MATCH(Advisorry!L$1,Raw!$B$1:$DG$1,0),0)</f>
        <v>0</v>
      </c>
      <c r="M23" s="37" t="e">
        <f t="shared" si="5"/>
        <v>#DIV/0!</v>
      </c>
      <c r="N23" s="36" t="str">
        <f>VLOOKUP($A23,Raw!$B$2:$DG$512,MATCH(Advisorry!N$1,Raw!$B$1:$DG$1,0),0)</f>
        <v>0</v>
      </c>
      <c r="P23" s="38" t="str">
        <f>VLOOKUP($A23,Raw!$B$2:$DG$512,MATCH(Advisorry!P$1,Raw!$B$1:$DG$1,0),0)</f>
        <v>0</v>
      </c>
      <c r="Q23" s="39" t="e">
        <f t="shared" si="6"/>
        <v>#DIV/0!</v>
      </c>
      <c r="R23" s="38" t="str">
        <f>VLOOKUP($A23,Raw!$B$2:$DG$512,MATCH(Advisorry!R$1,Raw!$B$1:$DG$1,0),0)</f>
        <v>0</v>
      </c>
      <c r="S23" s="39" t="e">
        <f t="shared" si="7"/>
        <v>#DIV/0!</v>
      </c>
      <c r="T23" s="38" t="str">
        <f>VLOOKUP($A23,Raw!$B$2:$DG$512,MATCH(Advisorry!T$1,Raw!$B$1:$DG$1,0),0)</f>
        <v>0</v>
      </c>
      <c r="U23" s="39" t="e">
        <f t="shared" si="8"/>
        <v>#DIV/0!</v>
      </c>
      <c r="V23" s="38" t="str">
        <f>VLOOKUP($A23,Raw!$B$2:$DG$512,MATCH(Advisorry!V$1,Raw!$B$1:$DG$1,0),0)</f>
        <v>0</v>
      </c>
      <c r="W23" s="39" t="e">
        <f t="shared" si="9"/>
        <v>#DIV/0!</v>
      </c>
      <c r="X23" s="38" t="str">
        <f>VLOOKUP($A23,Raw!$B$2:$DG$512,MATCH(Advisorry!X$1,Raw!$B$1:$DG$1,0),0)</f>
        <v>0</v>
      </c>
      <c r="Y23" s="39" t="e">
        <f t="shared" si="10"/>
        <v>#DIV/0!</v>
      </c>
      <c r="Z23" s="38" t="str">
        <f>VLOOKUP($A23,Raw!$B$2:$DG$512,MATCH(Advisorry!Z$1,Raw!$B$1:$DG$1,0),0)</f>
        <v>0</v>
      </c>
      <c r="AA23" s="39" t="e">
        <f t="shared" si="11"/>
        <v>#DIV/0!</v>
      </c>
      <c r="AB23" s="38" t="str">
        <f>VLOOKUP($A23,Raw!$B$2:$DG$512,MATCH(Advisorry!AB$1,Raw!$B$1:$DG$1,0),0)</f>
        <v>0</v>
      </c>
      <c r="AD23" s="25" t="e">
        <f t="shared" si="12"/>
        <v>#DIV/0!</v>
      </c>
      <c r="AE23" s="25" t="e">
        <f t="shared" si="13"/>
        <v>#DIV/0!</v>
      </c>
      <c r="AF23" s="25" t="e">
        <f t="shared" si="14"/>
        <v>#DIV/0!</v>
      </c>
      <c r="AG23" s="25" t="e">
        <f t="shared" si="15"/>
        <v>#DIV/0!</v>
      </c>
      <c r="AH23" s="25" t="e">
        <f t="shared" si="16"/>
        <v>#DIV/0!</v>
      </c>
      <c r="AI23" s="25" t="e">
        <f t="shared" si="17"/>
        <v>#DIV/0!</v>
      </c>
      <c r="AJ23" s="25" t="e">
        <f t="shared" si="18"/>
        <v>#DIV/0!</v>
      </c>
    </row>
    <row r="24" spans="1:36" x14ac:dyDescent="0.3">
      <c r="A24" s="1" t="s">
        <v>538</v>
      </c>
      <c r="B24" s="36" t="str">
        <f>VLOOKUP($A24,Raw!$B$2:$DG$512,MATCH(Advisorry!B$1,Raw!$B$1:$DG$1,0),0)</f>
        <v>0</v>
      </c>
      <c r="C24" s="37">
        <f t="shared" si="0"/>
        <v>0</v>
      </c>
      <c r="D24" s="36" t="str">
        <f>VLOOKUP($A24,Raw!$B$2:$DG$512,MATCH(Advisorry!D$1,Raw!$B$1:$DG$1,0),0)</f>
        <v>0</v>
      </c>
      <c r="E24" s="37">
        <f t="shared" si="1"/>
        <v>0</v>
      </c>
      <c r="F24" s="36" t="str">
        <f>VLOOKUP($A24,Raw!$B$2:$DG$512,MATCH(Advisorry!F$1,Raw!$B$1:$DG$1,0),0)</f>
        <v>0</v>
      </c>
      <c r="G24" s="37">
        <f t="shared" si="2"/>
        <v>0</v>
      </c>
      <c r="H24" s="36" t="str">
        <f>VLOOKUP($A24,Raw!$B$2:$DG$512,MATCH(Advisorry!H$1,Raw!$B$1:$DG$1,0),0)</f>
        <v>0</v>
      </c>
      <c r="I24" s="37">
        <f t="shared" si="3"/>
        <v>0</v>
      </c>
      <c r="J24" s="36" t="str">
        <f>VLOOKUP($A24,Raw!$B$2:$DG$512,MATCH(Advisorry!J$1,Raw!$B$1:$DG$1,0),0)</f>
        <v>0</v>
      </c>
      <c r="K24" s="37">
        <f t="shared" si="4"/>
        <v>0</v>
      </c>
      <c r="L24" s="36" t="str">
        <f>VLOOKUP($A24,Raw!$B$2:$DG$512,MATCH(Advisorry!L$1,Raw!$B$1:$DG$1,0),0)</f>
        <v>1</v>
      </c>
      <c r="M24" s="37">
        <f t="shared" si="5"/>
        <v>1</v>
      </c>
      <c r="N24" s="36" t="str">
        <f>VLOOKUP($A24,Raw!$B$2:$DG$512,MATCH(Advisorry!N$1,Raw!$B$1:$DG$1,0),0)</f>
        <v>1</v>
      </c>
      <c r="P24" s="38" t="str">
        <f>VLOOKUP($A24,Raw!$B$2:$DG$512,MATCH(Advisorry!P$1,Raw!$B$1:$DG$1,0),0)</f>
        <v>0</v>
      </c>
      <c r="Q24" s="39">
        <f t="shared" si="6"/>
        <v>0</v>
      </c>
      <c r="R24" s="38" t="str">
        <f>VLOOKUP($A24,Raw!$B$2:$DG$512,MATCH(Advisorry!R$1,Raw!$B$1:$DG$1,0),0)</f>
        <v>0</v>
      </c>
      <c r="S24" s="39">
        <f t="shared" si="7"/>
        <v>0</v>
      </c>
      <c r="T24" s="38" t="str">
        <f>VLOOKUP($A24,Raw!$B$2:$DG$512,MATCH(Advisorry!T$1,Raw!$B$1:$DG$1,0),0)</f>
        <v>0</v>
      </c>
      <c r="U24" s="39">
        <f t="shared" si="8"/>
        <v>0</v>
      </c>
      <c r="V24" s="38" t="str">
        <f>VLOOKUP($A24,Raw!$B$2:$DG$512,MATCH(Advisorry!V$1,Raw!$B$1:$DG$1,0),0)</f>
        <v>0</v>
      </c>
      <c r="W24" s="39">
        <f t="shared" si="9"/>
        <v>0</v>
      </c>
      <c r="X24" s="38" t="str">
        <f>VLOOKUP($A24,Raw!$B$2:$DG$512,MATCH(Advisorry!X$1,Raw!$B$1:$DG$1,0),0)</f>
        <v>0</v>
      </c>
      <c r="Y24" s="39">
        <f t="shared" si="10"/>
        <v>0</v>
      </c>
      <c r="Z24" s="38" t="str">
        <f>VLOOKUP($A24,Raw!$B$2:$DG$512,MATCH(Advisorry!Z$1,Raw!$B$1:$DG$1,0),0)</f>
        <v>1924.91</v>
      </c>
      <c r="AA24" s="39">
        <f t="shared" si="11"/>
        <v>1</v>
      </c>
      <c r="AB24" s="38" t="str">
        <f>VLOOKUP($A24,Raw!$B$2:$DG$512,MATCH(Advisorry!AB$1,Raw!$B$1:$DG$1,0),0)</f>
        <v>1924.91</v>
      </c>
      <c r="AD24" s="25" t="e">
        <f t="shared" si="12"/>
        <v>#DIV/0!</v>
      </c>
      <c r="AE24" s="25" t="e">
        <f t="shared" si="13"/>
        <v>#DIV/0!</v>
      </c>
      <c r="AF24" s="25" t="e">
        <f t="shared" si="14"/>
        <v>#DIV/0!</v>
      </c>
      <c r="AG24" s="25" t="e">
        <f t="shared" si="15"/>
        <v>#DIV/0!</v>
      </c>
      <c r="AH24" s="25" t="e">
        <f t="shared" si="16"/>
        <v>#DIV/0!</v>
      </c>
      <c r="AI24" s="25">
        <f t="shared" si="17"/>
        <v>1924.91</v>
      </c>
      <c r="AJ24" s="25">
        <f t="shared" si="18"/>
        <v>1924.91</v>
      </c>
    </row>
    <row r="25" spans="1:36" x14ac:dyDescent="0.3">
      <c r="A25" s="1" t="s">
        <v>559</v>
      </c>
      <c r="B25" s="36" t="str">
        <f>VLOOKUP($A25,Raw!$B$2:$DG$512,MATCH(Advisorry!B$1,Raw!$B$1:$DG$1,0),0)</f>
        <v>0</v>
      </c>
      <c r="C25" s="37">
        <f t="shared" si="0"/>
        <v>0</v>
      </c>
      <c r="D25" s="36" t="str">
        <f>VLOOKUP($A25,Raw!$B$2:$DG$512,MATCH(Advisorry!D$1,Raw!$B$1:$DG$1,0),0)</f>
        <v>2</v>
      </c>
      <c r="E25" s="37">
        <f t="shared" si="1"/>
        <v>0.2857142857142857</v>
      </c>
      <c r="F25" s="36" t="str">
        <f>VLOOKUP($A25,Raw!$B$2:$DG$512,MATCH(Advisorry!F$1,Raw!$B$1:$DG$1,0),0)</f>
        <v>3</v>
      </c>
      <c r="G25" s="37">
        <f t="shared" si="2"/>
        <v>0.42857142857142855</v>
      </c>
      <c r="H25" s="36" t="str">
        <f>VLOOKUP($A25,Raw!$B$2:$DG$512,MATCH(Advisorry!H$1,Raw!$B$1:$DG$1,0),0)</f>
        <v>0</v>
      </c>
      <c r="I25" s="37">
        <f t="shared" si="3"/>
        <v>0</v>
      </c>
      <c r="J25" s="36" t="str">
        <f>VLOOKUP($A25,Raw!$B$2:$DG$512,MATCH(Advisorry!J$1,Raw!$B$1:$DG$1,0),0)</f>
        <v>0</v>
      </c>
      <c r="K25" s="37">
        <f t="shared" si="4"/>
        <v>0</v>
      </c>
      <c r="L25" s="36" t="str">
        <f>VLOOKUP($A25,Raw!$B$2:$DG$512,MATCH(Advisorry!L$1,Raw!$B$1:$DG$1,0),0)</f>
        <v>2</v>
      </c>
      <c r="M25" s="37">
        <f t="shared" si="5"/>
        <v>0.2857142857142857</v>
      </c>
      <c r="N25" s="36" t="str">
        <f>VLOOKUP($A25,Raw!$B$2:$DG$512,MATCH(Advisorry!N$1,Raw!$B$1:$DG$1,0),0)</f>
        <v>7</v>
      </c>
      <c r="P25" s="38" t="str">
        <f>VLOOKUP($A25,Raw!$B$2:$DG$512,MATCH(Advisorry!P$1,Raw!$B$1:$DG$1,0),0)</f>
        <v>0</v>
      </c>
      <c r="Q25" s="39">
        <f t="shared" si="6"/>
        <v>0</v>
      </c>
      <c r="R25" s="38" t="str">
        <f>VLOOKUP($A25,Raw!$B$2:$DG$512,MATCH(Advisorry!R$1,Raw!$B$1:$DG$1,0),0)</f>
        <v>27.5</v>
      </c>
      <c r="S25" s="39">
        <f t="shared" si="7"/>
        <v>0.12601383861064017</v>
      </c>
      <c r="T25" s="38" t="str">
        <f>VLOOKUP($A25,Raw!$B$2:$DG$512,MATCH(Advisorry!T$1,Raw!$B$1:$DG$1,0),0)</f>
        <v>55</v>
      </c>
      <c r="U25" s="39">
        <f t="shared" si="8"/>
        <v>0.25202767722128033</v>
      </c>
      <c r="V25" s="38" t="str">
        <f>VLOOKUP($A25,Raw!$B$2:$DG$512,MATCH(Advisorry!V$1,Raw!$B$1:$DG$1,0),0)</f>
        <v>0</v>
      </c>
      <c r="W25" s="39">
        <f t="shared" si="9"/>
        <v>0</v>
      </c>
      <c r="X25" s="38" t="str">
        <f>VLOOKUP($A25,Raw!$B$2:$DG$512,MATCH(Advisorry!X$1,Raw!$B$1:$DG$1,0),0)</f>
        <v>0</v>
      </c>
      <c r="Y25" s="39">
        <f t="shared" si="10"/>
        <v>0</v>
      </c>
      <c r="Z25" s="38" t="str">
        <f>VLOOKUP($A25,Raw!$B$2:$DG$512,MATCH(Advisorry!Z$1,Raw!$B$1:$DG$1,0),0)</f>
        <v>135.73</v>
      </c>
      <c r="AA25" s="39">
        <f t="shared" si="11"/>
        <v>0.62195848416807953</v>
      </c>
      <c r="AB25" s="38" t="str">
        <f>VLOOKUP($A25,Raw!$B$2:$DG$512,MATCH(Advisorry!AB$1,Raw!$B$1:$DG$1,0),0)</f>
        <v>218.23</v>
      </c>
      <c r="AD25" s="25" t="e">
        <f t="shared" si="12"/>
        <v>#DIV/0!</v>
      </c>
      <c r="AE25" s="25">
        <f t="shared" si="13"/>
        <v>13.75</v>
      </c>
      <c r="AF25" s="25">
        <f t="shared" si="14"/>
        <v>18.333333333333332</v>
      </c>
      <c r="AG25" s="25" t="e">
        <f t="shared" si="15"/>
        <v>#DIV/0!</v>
      </c>
      <c r="AH25" s="25" t="e">
        <f t="shared" si="16"/>
        <v>#DIV/0!</v>
      </c>
      <c r="AI25" s="25">
        <f t="shared" si="17"/>
        <v>67.864999999999995</v>
      </c>
      <c r="AJ25" s="25">
        <f t="shared" si="18"/>
        <v>31.175714285714285</v>
      </c>
    </row>
    <row r="26" spans="1:36" x14ac:dyDescent="0.3">
      <c r="A26" s="1" t="s">
        <v>584</v>
      </c>
      <c r="B26" s="36" t="str">
        <f>VLOOKUP($A26,Raw!$B$2:$DG$512,MATCH(Advisorry!B$1,Raw!$B$1:$DG$1,0),0)</f>
        <v>0</v>
      </c>
      <c r="C26" s="37" t="e">
        <f t="shared" si="0"/>
        <v>#DIV/0!</v>
      </c>
      <c r="D26" s="36" t="str">
        <f>VLOOKUP($A26,Raw!$B$2:$DG$512,MATCH(Advisorry!D$1,Raw!$B$1:$DG$1,0),0)</f>
        <v>0</v>
      </c>
      <c r="E26" s="37" t="e">
        <f t="shared" si="1"/>
        <v>#DIV/0!</v>
      </c>
      <c r="F26" s="36" t="str">
        <f>VLOOKUP($A26,Raw!$B$2:$DG$512,MATCH(Advisorry!F$1,Raw!$B$1:$DG$1,0),0)</f>
        <v>0</v>
      </c>
      <c r="G26" s="37" t="e">
        <f t="shared" si="2"/>
        <v>#DIV/0!</v>
      </c>
      <c r="H26" s="36" t="str">
        <f>VLOOKUP($A26,Raw!$B$2:$DG$512,MATCH(Advisorry!H$1,Raw!$B$1:$DG$1,0),0)</f>
        <v>0</v>
      </c>
      <c r="I26" s="37" t="e">
        <f t="shared" si="3"/>
        <v>#DIV/0!</v>
      </c>
      <c r="J26" s="36" t="str">
        <f>VLOOKUP($A26,Raw!$B$2:$DG$512,MATCH(Advisorry!J$1,Raw!$B$1:$DG$1,0),0)</f>
        <v>0</v>
      </c>
      <c r="K26" s="37" t="e">
        <f t="shared" si="4"/>
        <v>#DIV/0!</v>
      </c>
      <c r="L26" s="36" t="str">
        <f>VLOOKUP($A26,Raw!$B$2:$DG$512,MATCH(Advisorry!L$1,Raw!$B$1:$DG$1,0),0)</f>
        <v>0</v>
      </c>
      <c r="M26" s="37" t="e">
        <f t="shared" si="5"/>
        <v>#DIV/0!</v>
      </c>
      <c r="N26" s="36" t="str">
        <f>VLOOKUP($A26,Raw!$B$2:$DG$512,MATCH(Advisorry!N$1,Raw!$B$1:$DG$1,0),0)</f>
        <v>0</v>
      </c>
      <c r="P26" s="38" t="str">
        <f>VLOOKUP($A26,Raw!$B$2:$DG$512,MATCH(Advisorry!P$1,Raw!$B$1:$DG$1,0),0)</f>
        <v>0</v>
      </c>
      <c r="Q26" s="39" t="e">
        <f t="shared" si="6"/>
        <v>#DIV/0!</v>
      </c>
      <c r="R26" s="38" t="str">
        <f>VLOOKUP($A26,Raw!$B$2:$DG$512,MATCH(Advisorry!R$1,Raw!$B$1:$DG$1,0),0)</f>
        <v>0</v>
      </c>
      <c r="S26" s="39" t="e">
        <f t="shared" si="7"/>
        <v>#DIV/0!</v>
      </c>
      <c r="T26" s="38" t="str">
        <f>VLOOKUP($A26,Raw!$B$2:$DG$512,MATCH(Advisorry!T$1,Raw!$B$1:$DG$1,0),0)</f>
        <v>0</v>
      </c>
      <c r="U26" s="39" t="e">
        <f t="shared" si="8"/>
        <v>#DIV/0!</v>
      </c>
      <c r="V26" s="38" t="str">
        <f>VLOOKUP($A26,Raw!$B$2:$DG$512,MATCH(Advisorry!V$1,Raw!$B$1:$DG$1,0),0)</f>
        <v>0</v>
      </c>
      <c r="W26" s="39" t="e">
        <f t="shared" si="9"/>
        <v>#DIV/0!</v>
      </c>
      <c r="X26" s="38" t="str">
        <f>VLOOKUP($A26,Raw!$B$2:$DG$512,MATCH(Advisorry!X$1,Raw!$B$1:$DG$1,0),0)</f>
        <v>0</v>
      </c>
      <c r="Y26" s="39" t="e">
        <f t="shared" si="10"/>
        <v>#DIV/0!</v>
      </c>
      <c r="Z26" s="38" t="str">
        <f>VLOOKUP($A26,Raw!$B$2:$DG$512,MATCH(Advisorry!Z$1,Raw!$B$1:$DG$1,0),0)</f>
        <v>0</v>
      </c>
      <c r="AA26" s="39" t="e">
        <f t="shared" si="11"/>
        <v>#DIV/0!</v>
      </c>
      <c r="AB26" s="38" t="str">
        <f>VLOOKUP($A26,Raw!$B$2:$DG$512,MATCH(Advisorry!AB$1,Raw!$B$1:$DG$1,0),0)</f>
        <v>0</v>
      </c>
      <c r="AD26" s="25" t="e">
        <f t="shared" si="12"/>
        <v>#DIV/0!</v>
      </c>
      <c r="AE26" s="25" t="e">
        <f t="shared" si="13"/>
        <v>#DIV/0!</v>
      </c>
      <c r="AF26" s="25" t="e">
        <f t="shared" si="14"/>
        <v>#DIV/0!</v>
      </c>
      <c r="AG26" s="25" t="e">
        <f t="shared" si="15"/>
        <v>#DIV/0!</v>
      </c>
      <c r="AH26" s="25" t="e">
        <f t="shared" si="16"/>
        <v>#DIV/0!</v>
      </c>
      <c r="AI26" s="25" t="e">
        <f t="shared" si="17"/>
        <v>#DIV/0!</v>
      </c>
      <c r="AJ26" s="25" t="e">
        <f t="shared" si="18"/>
        <v>#DIV/0!</v>
      </c>
    </row>
    <row r="27" spans="1:36" x14ac:dyDescent="0.3">
      <c r="A27" s="1" t="s">
        <v>596</v>
      </c>
      <c r="B27" s="36" t="str">
        <f>VLOOKUP($A27,Raw!$B$2:$DG$512,MATCH(Advisorry!B$1,Raw!$B$1:$DG$1,0),0)</f>
        <v>0</v>
      </c>
      <c r="C27" s="37" t="e">
        <f t="shared" si="0"/>
        <v>#DIV/0!</v>
      </c>
      <c r="D27" s="36" t="str">
        <f>VLOOKUP($A27,Raw!$B$2:$DG$512,MATCH(Advisorry!D$1,Raw!$B$1:$DG$1,0),0)</f>
        <v>0</v>
      </c>
      <c r="E27" s="37" t="e">
        <f t="shared" si="1"/>
        <v>#DIV/0!</v>
      </c>
      <c r="F27" s="36" t="str">
        <f>VLOOKUP($A27,Raw!$B$2:$DG$512,MATCH(Advisorry!F$1,Raw!$B$1:$DG$1,0),0)</f>
        <v>0</v>
      </c>
      <c r="G27" s="37" t="e">
        <f t="shared" si="2"/>
        <v>#DIV/0!</v>
      </c>
      <c r="H27" s="36" t="str">
        <f>VLOOKUP($A27,Raw!$B$2:$DG$512,MATCH(Advisorry!H$1,Raw!$B$1:$DG$1,0),0)</f>
        <v>0</v>
      </c>
      <c r="I27" s="37" t="e">
        <f t="shared" si="3"/>
        <v>#DIV/0!</v>
      </c>
      <c r="J27" s="36" t="str">
        <f>VLOOKUP($A27,Raw!$B$2:$DG$512,MATCH(Advisorry!J$1,Raw!$B$1:$DG$1,0),0)</f>
        <v>0</v>
      </c>
      <c r="K27" s="37" t="e">
        <f t="shared" si="4"/>
        <v>#DIV/0!</v>
      </c>
      <c r="L27" s="36" t="str">
        <f>VLOOKUP($A27,Raw!$B$2:$DG$512,MATCH(Advisorry!L$1,Raw!$B$1:$DG$1,0),0)</f>
        <v>0</v>
      </c>
      <c r="M27" s="37" t="e">
        <f t="shared" si="5"/>
        <v>#DIV/0!</v>
      </c>
      <c r="N27" s="36" t="str">
        <f>VLOOKUP($A27,Raw!$B$2:$DG$512,MATCH(Advisorry!N$1,Raw!$B$1:$DG$1,0),0)</f>
        <v>0</v>
      </c>
      <c r="P27" s="38" t="str">
        <f>VLOOKUP($A27,Raw!$B$2:$DG$512,MATCH(Advisorry!P$1,Raw!$B$1:$DG$1,0),0)</f>
        <v>0</v>
      </c>
      <c r="Q27" s="39" t="e">
        <f t="shared" si="6"/>
        <v>#DIV/0!</v>
      </c>
      <c r="R27" s="38" t="str">
        <f>VLOOKUP($A27,Raw!$B$2:$DG$512,MATCH(Advisorry!R$1,Raw!$B$1:$DG$1,0),0)</f>
        <v>0</v>
      </c>
      <c r="S27" s="39" t="e">
        <f t="shared" si="7"/>
        <v>#DIV/0!</v>
      </c>
      <c r="T27" s="38" t="str">
        <f>VLOOKUP($A27,Raw!$B$2:$DG$512,MATCH(Advisorry!T$1,Raw!$B$1:$DG$1,0),0)</f>
        <v>0</v>
      </c>
      <c r="U27" s="39" t="e">
        <f t="shared" si="8"/>
        <v>#DIV/0!</v>
      </c>
      <c r="V27" s="38" t="str">
        <f>VLOOKUP($A27,Raw!$B$2:$DG$512,MATCH(Advisorry!V$1,Raw!$B$1:$DG$1,0),0)</f>
        <v>0</v>
      </c>
      <c r="W27" s="39" t="e">
        <f t="shared" si="9"/>
        <v>#DIV/0!</v>
      </c>
      <c r="X27" s="38" t="str">
        <f>VLOOKUP($A27,Raw!$B$2:$DG$512,MATCH(Advisorry!X$1,Raw!$B$1:$DG$1,0),0)</f>
        <v>0</v>
      </c>
      <c r="Y27" s="39" t="e">
        <f t="shared" si="10"/>
        <v>#DIV/0!</v>
      </c>
      <c r="Z27" s="38" t="str">
        <f>VLOOKUP($A27,Raw!$B$2:$DG$512,MATCH(Advisorry!Z$1,Raw!$B$1:$DG$1,0),0)</f>
        <v>0</v>
      </c>
      <c r="AA27" s="39" t="e">
        <f t="shared" si="11"/>
        <v>#DIV/0!</v>
      </c>
      <c r="AB27" s="38" t="str">
        <f>VLOOKUP($A27,Raw!$B$2:$DG$512,MATCH(Advisorry!AB$1,Raw!$B$1:$DG$1,0),0)</f>
        <v>0</v>
      </c>
      <c r="AD27" s="25" t="e">
        <f t="shared" si="12"/>
        <v>#DIV/0!</v>
      </c>
      <c r="AE27" s="25" t="e">
        <f t="shared" si="13"/>
        <v>#DIV/0!</v>
      </c>
      <c r="AF27" s="25" t="e">
        <f t="shared" si="14"/>
        <v>#DIV/0!</v>
      </c>
      <c r="AG27" s="25" t="e">
        <f t="shared" si="15"/>
        <v>#DIV/0!</v>
      </c>
      <c r="AH27" s="25" t="e">
        <f t="shared" si="16"/>
        <v>#DIV/0!</v>
      </c>
      <c r="AI27" s="25" t="e">
        <f t="shared" si="17"/>
        <v>#DIV/0!</v>
      </c>
      <c r="AJ27" s="25" t="e">
        <f t="shared" si="18"/>
        <v>#DIV/0!</v>
      </c>
    </row>
    <row r="28" spans="1:36" x14ac:dyDescent="0.3">
      <c r="A28" s="1" t="s">
        <v>605</v>
      </c>
      <c r="B28" s="36" t="str">
        <f>VLOOKUP($A28,Raw!$B$2:$DG$512,MATCH(Advisorry!B$1,Raw!$B$1:$DG$1,0),0)</f>
        <v>0</v>
      </c>
      <c r="C28" s="37" t="e">
        <f t="shared" si="0"/>
        <v>#DIV/0!</v>
      </c>
      <c r="D28" s="36" t="str">
        <f>VLOOKUP($A28,Raw!$B$2:$DG$512,MATCH(Advisorry!D$1,Raw!$B$1:$DG$1,0),0)</f>
        <v>0</v>
      </c>
      <c r="E28" s="37" t="e">
        <f t="shared" si="1"/>
        <v>#DIV/0!</v>
      </c>
      <c r="F28" s="36" t="str">
        <f>VLOOKUP($A28,Raw!$B$2:$DG$512,MATCH(Advisorry!F$1,Raw!$B$1:$DG$1,0),0)</f>
        <v>0</v>
      </c>
      <c r="G28" s="37" t="e">
        <f t="shared" si="2"/>
        <v>#DIV/0!</v>
      </c>
      <c r="H28" s="36" t="str">
        <f>VLOOKUP($A28,Raw!$B$2:$DG$512,MATCH(Advisorry!H$1,Raw!$B$1:$DG$1,0),0)</f>
        <v>0</v>
      </c>
      <c r="I28" s="37" t="e">
        <f t="shared" si="3"/>
        <v>#DIV/0!</v>
      </c>
      <c r="J28" s="36" t="str">
        <f>VLOOKUP($A28,Raw!$B$2:$DG$512,MATCH(Advisorry!J$1,Raw!$B$1:$DG$1,0),0)</f>
        <v>0</v>
      </c>
      <c r="K28" s="37" t="e">
        <f t="shared" si="4"/>
        <v>#DIV/0!</v>
      </c>
      <c r="L28" s="36" t="str">
        <f>VLOOKUP($A28,Raw!$B$2:$DG$512,MATCH(Advisorry!L$1,Raw!$B$1:$DG$1,0),0)</f>
        <v>0</v>
      </c>
      <c r="M28" s="37" t="e">
        <f t="shared" si="5"/>
        <v>#DIV/0!</v>
      </c>
      <c r="N28" s="36" t="str">
        <f>VLOOKUP($A28,Raw!$B$2:$DG$512,MATCH(Advisorry!N$1,Raw!$B$1:$DG$1,0),0)</f>
        <v>0</v>
      </c>
      <c r="P28" s="38" t="str">
        <f>VLOOKUP($A28,Raw!$B$2:$DG$512,MATCH(Advisorry!P$1,Raw!$B$1:$DG$1,0),0)</f>
        <v>0</v>
      </c>
      <c r="Q28" s="39" t="e">
        <f t="shared" si="6"/>
        <v>#DIV/0!</v>
      </c>
      <c r="R28" s="38" t="str">
        <f>VLOOKUP($A28,Raw!$B$2:$DG$512,MATCH(Advisorry!R$1,Raw!$B$1:$DG$1,0),0)</f>
        <v>0</v>
      </c>
      <c r="S28" s="39" t="e">
        <f t="shared" si="7"/>
        <v>#DIV/0!</v>
      </c>
      <c r="T28" s="38" t="str">
        <f>VLOOKUP($A28,Raw!$B$2:$DG$512,MATCH(Advisorry!T$1,Raw!$B$1:$DG$1,0),0)</f>
        <v>0</v>
      </c>
      <c r="U28" s="39" t="e">
        <f t="shared" si="8"/>
        <v>#DIV/0!</v>
      </c>
      <c r="V28" s="38" t="str">
        <f>VLOOKUP($A28,Raw!$B$2:$DG$512,MATCH(Advisorry!V$1,Raw!$B$1:$DG$1,0),0)</f>
        <v>0</v>
      </c>
      <c r="W28" s="39" t="e">
        <f t="shared" si="9"/>
        <v>#DIV/0!</v>
      </c>
      <c r="X28" s="38" t="str">
        <f>VLOOKUP($A28,Raw!$B$2:$DG$512,MATCH(Advisorry!X$1,Raw!$B$1:$DG$1,0),0)</f>
        <v>0</v>
      </c>
      <c r="Y28" s="39" t="e">
        <f t="shared" si="10"/>
        <v>#DIV/0!</v>
      </c>
      <c r="Z28" s="38" t="str">
        <f>VLOOKUP($A28,Raw!$B$2:$DG$512,MATCH(Advisorry!Z$1,Raw!$B$1:$DG$1,0),0)</f>
        <v>0</v>
      </c>
      <c r="AA28" s="39" t="e">
        <f t="shared" si="11"/>
        <v>#DIV/0!</v>
      </c>
      <c r="AB28" s="38" t="str">
        <f>VLOOKUP($A28,Raw!$B$2:$DG$512,MATCH(Advisorry!AB$1,Raw!$B$1:$DG$1,0),0)</f>
        <v>0</v>
      </c>
      <c r="AD28" s="25" t="e">
        <f t="shared" si="12"/>
        <v>#DIV/0!</v>
      </c>
      <c r="AE28" s="25" t="e">
        <f t="shared" si="13"/>
        <v>#DIV/0!</v>
      </c>
      <c r="AF28" s="25" t="e">
        <f t="shared" si="14"/>
        <v>#DIV/0!</v>
      </c>
      <c r="AG28" s="25" t="e">
        <f t="shared" si="15"/>
        <v>#DIV/0!</v>
      </c>
      <c r="AH28" s="25" t="e">
        <f t="shared" si="16"/>
        <v>#DIV/0!</v>
      </c>
      <c r="AI28" s="25" t="e">
        <f t="shared" si="17"/>
        <v>#DIV/0!</v>
      </c>
      <c r="AJ28" s="25" t="e">
        <f t="shared" si="18"/>
        <v>#DIV/0!</v>
      </c>
    </row>
    <row r="29" spans="1:36" x14ac:dyDescent="0.3">
      <c r="A29" s="1" t="s">
        <v>629</v>
      </c>
      <c r="B29" s="36" t="str">
        <f>VLOOKUP($A29,Raw!$B$2:$DG$512,MATCH(Advisorry!B$1,Raw!$B$1:$DG$1,0),0)</f>
        <v>0</v>
      </c>
      <c r="C29" s="37" t="e">
        <f t="shared" si="0"/>
        <v>#DIV/0!</v>
      </c>
      <c r="D29" s="36" t="str">
        <f>VLOOKUP($A29,Raw!$B$2:$DG$512,MATCH(Advisorry!D$1,Raw!$B$1:$DG$1,0),0)</f>
        <v>0</v>
      </c>
      <c r="E29" s="37" t="e">
        <f t="shared" si="1"/>
        <v>#DIV/0!</v>
      </c>
      <c r="F29" s="36" t="str">
        <f>VLOOKUP($A29,Raw!$B$2:$DG$512,MATCH(Advisorry!F$1,Raw!$B$1:$DG$1,0),0)</f>
        <v>0</v>
      </c>
      <c r="G29" s="37" t="e">
        <f t="shared" si="2"/>
        <v>#DIV/0!</v>
      </c>
      <c r="H29" s="36" t="str">
        <f>VLOOKUP($A29,Raw!$B$2:$DG$512,MATCH(Advisorry!H$1,Raw!$B$1:$DG$1,0),0)</f>
        <v>0</v>
      </c>
      <c r="I29" s="37" t="e">
        <f t="shared" si="3"/>
        <v>#DIV/0!</v>
      </c>
      <c r="J29" s="36" t="str">
        <f>VLOOKUP($A29,Raw!$B$2:$DG$512,MATCH(Advisorry!J$1,Raw!$B$1:$DG$1,0),0)</f>
        <v>0</v>
      </c>
      <c r="K29" s="37" t="e">
        <f t="shared" si="4"/>
        <v>#DIV/0!</v>
      </c>
      <c r="L29" s="36" t="str">
        <f>VLOOKUP($A29,Raw!$B$2:$DG$512,MATCH(Advisorry!L$1,Raw!$B$1:$DG$1,0),0)</f>
        <v>0</v>
      </c>
      <c r="M29" s="37" t="e">
        <f t="shared" si="5"/>
        <v>#DIV/0!</v>
      </c>
      <c r="N29" s="36" t="str">
        <f>VLOOKUP($A29,Raw!$B$2:$DG$512,MATCH(Advisorry!N$1,Raw!$B$1:$DG$1,0),0)</f>
        <v>0</v>
      </c>
      <c r="P29" s="38" t="str">
        <f>VLOOKUP($A29,Raw!$B$2:$DG$512,MATCH(Advisorry!P$1,Raw!$B$1:$DG$1,0),0)</f>
        <v>0</v>
      </c>
      <c r="Q29" s="39" t="e">
        <f t="shared" si="6"/>
        <v>#DIV/0!</v>
      </c>
      <c r="R29" s="38" t="str">
        <f>VLOOKUP($A29,Raw!$B$2:$DG$512,MATCH(Advisorry!R$1,Raw!$B$1:$DG$1,0),0)</f>
        <v>0</v>
      </c>
      <c r="S29" s="39" t="e">
        <f t="shared" si="7"/>
        <v>#DIV/0!</v>
      </c>
      <c r="T29" s="38" t="str">
        <f>VLOOKUP($A29,Raw!$B$2:$DG$512,MATCH(Advisorry!T$1,Raw!$B$1:$DG$1,0),0)</f>
        <v>0</v>
      </c>
      <c r="U29" s="39" t="e">
        <f t="shared" si="8"/>
        <v>#DIV/0!</v>
      </c>
      <c r="V29" s="38" t="str">
        <f>VLOOKUP($A29,Raw!$B$2:$DG$512,MATCH(Advisorry!V$1,Raw!$B$1:$DG$1,0),0)</f>
        <v>0</v>
      </c>
      <c r="W29" s="39" t="e">
        <f t="shared" si="9"/>
        <v>#DIV/0!</v>
      </c>
      <c r="X29" s="38" t="str">
        <f>VLOOKUP($A29,Raw!$B$2:$DG$512,MATCH(Advisorry!X$1,Raw!$B$1:$DG$1,0),0)</f>
        <v>0</v>
      </c>
      <c r="Y29" s="39" t="e">
        <f t="shared" si="10"/>
        <v>#DIV/0!</v>
      </c>
      <c r="Z29" s="38" t="str">
        <f>VLOOKUP($A29,Raw!$B$2:$DG$512,MATCH(Advisorry!Z$1,Raw!$B$1:$DG$1,0),0)</f>
        <v>0</v>
      </c>
      <c r="AA29" s="39" t="e">
        <f t="shared" si="11"/>
        <v>#DIV/0!</v>
      </c>
      <c r="AB29" s="38" t="str">
        <f>VLOOKUP($A29,Raw!$B$2:$DG$512,MATCH(Advisorry!AB$1,Raw!$B$1:$DG$1,0),0)</f>
        <v>0</v>
      </c>
      <c r="AD29" s="25" t="e">
        <f t="shared" si="12"/>
        <v>#DIV/0!</v>
      </c>
      <c r="AE29" s="25" t="e">
        <f t="shared" si="13"/>
        <v>#DIV/0!</v>
      </c>
      <c r="AF29" s="25" t="e">
        <f t="shared" si="14"/>
        <v>#DIV/0!</v>
      </c>
      <c r="AG29" s="25" t="e">
        <f t="shared" si="15"/>
        <v>#DIV/0!</v>
      </c>
      <c r="AH29" s="25" t="e">
        <f t="shared" si="16"/>
        <v>#DIV/0!</v>
      </c>
      <c r="AI29" s="25" t="e">
        <f t="shared" si="17"/>
        <v>#DIV/0!</v>
      </c>
      <c r="AJ29" s="25" t="e">
        <f t="shared" si="18"/>
        <v>#DIV/0!</v>
      </c>
    </row>
    <row r="30" spans="1:36" x14ac:dyDescent="0.3">
      <c r="A30" s="1" t="s">
        <v>645</v>
      </c>
      <c r="B30" s="36" t="str">
        <f>VLOOKUP($A30,Raw!$B$2:$DG$512,MATCH(Advisorry!B$1,Raw!$B$1:$DG$1,0),0)</f>
        <v>0</v>
      </c>
      <c r="C30" s="37">
        <f t="shared" si="0"/>
        <v>0</v>
      </c>
      <c r="D30" s="36" t="str">
        <f>VLOOKUP($A30,Raw!$B$2:$DG$512,MATCH(Advisorry!D$1,Raw!$B$1:$DG$1,0),0)</f>
        <v>1</v>
      </c>
      <c r="E30" s="37">
        <f t="shared" si="1"/>
        <v>0.33333333333333331</v>
      </c>
      <c r="F30" s="36" t="str">
        <f>VLOOKUP($A30,Raw!$B$2:$DG$512,MATCH(Advisorry!F$1,Raw!$B$1:$DG$1,0),0)</f>
        <v>2</v>
      </c>
      <c r="G30" s="37">
        <f t="shared" si="2"/>
        <v>0.66666666666666663</v>
      </c>
      <c r="H30" s="36" t="str">
        <f>VLOOKUP($A30,Raw!$B$2:$DG$512,MATCH(Advisorry!H$1,Raw!$B$1:$DG$1,0),0)</f>
        <v>0</v>
      </c>
      <c r="I30" s="37">
        <f t="shared" si="3"/>
        <v>0</v>
      </c>
      <c r="J30" s="36" t="str">
        <f>VLOOKUP($A30,Raw!$B$2:$DG$512,MATCH(Advisorry!J$1,Raw!$B$1:$DG$1,0),0)</f>
        <v>0</v>
      </c>
      <c r="K30" s="37">
        <f t="shared" si="4"/>
        <v>0</v>
      </c>
      <c r="L30" s="36" t="str">
        <f>VLOOKUP($A30,Raw!$B$2:$DG$512,MATCH(Advisorry!L$1,Raw!$B$1:$DG$1,0),0)</f>
        <v>0</v>
      </c>
      <c r="M30" s="37">
        <f t="shared" si="5"/>
        <v>0</v>
      </c>
      <c r="N30" s="36" t="str">
        <f>VLOOKUP($A30,Raw!$B$2:$DG$512,MATCH(Advisorry!N$1,Raw!$B$1:$DG$1,0),0)</f>
        <v>3</v>
      </c>
      <c r="P30" s="38" t="str">
        <f>VLOOKUP($A30,Raw!$B$2:$DG$512,MATCH(Advisorry!P$1,Raw!$B$1:$DG$1,0),0)</f>
        <v>0</v>
      </c>
      <c r="Q30" s="39">
        <f t="shared" si="6"/>
        <v>0</v>
      </c>
      <c r="R30" s="38" t="str">
        <f>VLOOKUP($A30,Raw!$B$2:$DG$512,MATCH(Advisorry!R$1,Raw!$B$1:$DG$1,0),0)</f>
        <v>20.73</v>
      </c>
      <c r="S30" s="39">
        <f t="shared" si="7"/>
        <v>0.78255945639864111</v>
      </c>
      <c r="T30" s="38" t="str">
        <f>VLOOKUP($A30,Raw!$B$2:$DG$512,MATCH(Advisorry!T$1,Raw!$B$1:$DG$1,0),0)</f>
        <v>5.76</v>
      </c>
      <c r="U30" s="39">
        <f t="shared" si="8"/>
        <v>0.217440543601359</v>
      </c>
      <c r="V30" s="38" t="str">
        <f>VLOOKUP($A30,Raw!$B$2:$DG$512,MATCH(Advisorry!V$1,Raw!$B$1:$DG$1,0),0)</f>
        <v>0</v>
      </c>
      <c r="W30" s="39">
        <f t="shared" si="9"/>
        <v>0</v>
      </c>
      <c r="X30" s="38" t="str">
        <f>VLOOKUP($A30,Raw!$B$2:$DG$512,MATCH(Advisorry!X$1,Raw!$B$1:$DG$1,0),0)</f>
        <v>0</v>
      </c>
      <c r="Y30" s="39">
        <f t="shared" si="10"/>
        <v>0</v>
      </c>
      <c r="Z30" s="38" t="str">
        <f>VLOOKUP($A30,Raw!$B$2:$DG$512,MATCH(Advisorry!Z$1,Raw!$B$1:$DG$1,0),0)</f>
        <v>0</v>
      </c>
      <c r="AA30" s="39">
        <f t="shared" si="11"/>
        <v>0</v>
      </c>
      <c r="AB30" s="38" t="str">
        <f>VLOOKUP($A30,Raw!$B$2:$DG$512,MATCH(Advisorry!AB$1,Raw!$B$1:$DG$1,0),0)</f>
        <v>26.49</v>
      </c>
      <c r="AD30" s="25" t="e">
        <f t="shared" si="12"/>
        <v>#DIV/0!</v>
      </c>
      <c r="AE30" s="25">
        <f t="shared" si="13"/>
        <v>20.73</v>
      </c>
      <c r="AF30" s="25">
        <f t="shared" si="14"/>
        <v>2.88</v>
      </c>
      <c r="AG30" s="25" t="e">
        <f t="shared" si="15"/>
        <v>#DIV/0!</v>
      </c>
      <c r="AH30" s="25" t="e">
        <f t="shared" si="16"/>
        <v>#DIV/0!</v>
      </c>
      <c r="AI30" s="25" t="e">
        <f t="shared" si="17"/>
        <v>#DIV/0!</v>
      </c>
      <c r="AJ30" s="25">
        <f t="shared" si="18"/>
        <v>8.83</v>
      </c>
    </row>
    <row r="31" spans="1:36" x14ac:dyDescent="0.3">
      <c r="A31" s="1" t="s">
        <v>686</v>
      </c>
      <c r="B31" s="36" t="str">
        <f>VLOOKUP($A31,Raw!$B$2:$DG$512,MATCH(Advisorry!B$1,Raw!$B$1:$DG$1,0),0)</f>
        <v>0</v>
      </c>
      <c r="C31" s="37">
        <f t="shared" si="0"/>
        <v>0</v>
      </c>
      <c r="D31" s="36" t="str">
        <f>VLOOKUP($A31,Raw!$B$2:$DG$512,MATCH(Advisorry!D$1,Raw!$B$1:$DG$1,0),0)</f>
        <v>1</v>
      </c>
      <c r="E31" s="37">
        <f t="shared" si="1"/>
        <v>1</v>
      </c>
      <c r="F31" s="36" t="str">
        <f>VLOOKUP($A31,Raw!$B$2:$DG$512,MATCH(Advisorry!F$1,Raw!$B$1:$DG$1,0),0)</f>
        <v>0</v>
      </c>
      <c r="G31" s="37">
        <f t="shared" si="2"/>
        <v>0</v>
      </c>
      <c r="H31" s="36" t="str">
        <f>VLOOKUP($A31,Raw!$B$2:$DG$512,MATCH(Advisorry!H$1,Raw!$B$1:$DG$1,0),0)</f>
        <v>0</v>
      </c>
      <c r="I31" s="37">
        <f t="shared" si="3"/>
        <v>0</v>
      </c>
      <c r="J31" s="36" t="str">
        <f>VLOOKUP($A31,Raw!$B$2:$DG$512,MATCH(Advisorry!J$1,Raw!$B$1:$DG$1,0),0)</f>
        <v>0</v>
      </c>
      <c r="K31" s="37">
        <f t="shared" si="4"/>
        <v>0</v>
      </c>
      <c r="L31" s="36" t="str">
        <f>VLOOKUP($A31,Raw!$B$2:$DG$512,MATCH(Advisorry!L$1,Raw!$B$1:$DG$1,0),0)</f>
        <v>0</v>
      </c>
      <c r="M31" s="37">
        <f t="shared" si="5"/>
        <v>0</v>
      </c>
      <c r="N31" s="36" t="str">
        <f>VLOOKUP($A31,Raw!$B$2:$DG$512,MATCH(Advisorry!N$1,Raw!$B$1:$DG$1,0),0)</f>
        <v>1</v>
      </c>
      <c r="P31" s="38" t="str">
        <f>VLOOKUP($A31,Raw!$B$2:$DG$512,MATCH(Advisorry!P$1,Raw!$B$1:$DG$1,0),0)</f>
        <v>0</v>
      </c>
      <c r="Q31" s="39">
        <f t="shared" si="6"/>
        <v>0</v>
      </c>
      <c r="R31" s="38" t="str">
        <f>VLOOKUP($A31,Raw!$B$2:$DG$512,MATCH(Advisorry!R$1,Raw!$B$1:$DG$1,0),0)</f>
        <v>153.35</v>
      </c>
      <c r="S31" s="39">
        <f t="shared" si="7"/>
        <v>1</v>
      </c>
      <c r="T31" s="38" t="str">
        <f>VLOOKUP($A31,Raw!$B$2:$DG$512,MATCH(Advisorry!T$1,Raw!$B$1:$DG$1,0),0)</f>
        <v>0</v>
      </c>
      <c r="U31" s="39">
        <f t="shared" si="8"/>
        <v>0</v>
      </c>
      <c r="V31" s="38" t="str">
        <f>VLOOKUP($A31,Raw!$B$2:$DG$512,MATCH(Advisorry!V$1,Raw!$B$1:$DG$1,0),0)</f>
        <v>0</v>
      </c>
      <c r="W31" s="39">
        <f t="shared" si="9"/>
        <v>0</v>
      </c>
      <c r="X31" s="38" t="str">
        <f>VLOOKUP($A31,Raw!$B$2:$DG$512,MATCH(Advisorry!X$1,Raw!$B$1:$DG$1,0),0)</f>
        <v>0</v>
      </c>
      <c r="Y31" s="39">
        <f t="shared" si="10"/>
        <v>0</v>
      </c>
      <c r="Z31" s="38" t="str">
        <f>VLOOKUP($A31,Raw!$B$2:$DG$512,MATCH(Advisorry!Z$1,Raw!$B$1:$DG$1,0),0)</f>
        <v>0</v>
      </c>
      <c r="AA31" s="39">
        <f t="shared" si="11"/>
        <v>0</v>
      </c>
      <c r="AB31" s="38" t="str">
        <f>VLOOKUP($A31,Raw!$B$2:$DG$512,MATCH(Advisorry!AB$1,Raw!$B$1:$DG$1,0),0)</f>
        <v>153.35</v>
      </c>
      <c r="AD31" s="25" t="e">
        <f t="shared" si="12"/>
        <v>#DIV/0!</v>
      </c>
      <c r="AE31" s="25">
        <f t="shared" si="13"/>
        <v>153.35</v>
      </c>
      <c r="AF31" s="25" t="e">
        <f t="shared" si="14"/>
        <v>#DIV/0!</v>
      </c>
      <c r="AG31" s="25" t="e">
        <f t="shared" si="15"/>
        <v>#DIV/0!</v>
      </c>
      <c r="AH31" s="25" t="e">
        <f t="shared" si="16"/>
        <v>#DIV/0!</v>
      </c>
      <c r="AI31" s="25" t="e">
        <f t="shared" si="17"/>
        <v>#DIV/0!</v>
      </c>
      <c r="AJ31" s="25">
        <f t="shared" si="18"/>
        <v>153.35</v>
      </c>
    </row>
    <row r="32" spans="1:36" x14ac:dyDescent="0.3">
      <c r="A32" s="1" t="s">
        <v>721</v>
      </c>
      <c r="B32" s="36" t="str">
        <f>VLOOKUP($A32,Raw!$B$2:$DG$512,MATCH(Advisorry!B$1,Raw!$B$1:$DG$1,0),0)</f>
        <v>0</v>
      </c>
      <c r="C32" s="37" t="e">
        <f t="shared" si="0"/>
        <v>#DIV/0!</v>
      </c>
      <c r="D32" s="36" t="str">
        <f>VLOOKUP($A32,Raw!$B$2:$DG$512,MATCH(Advisorry!D$1,Raw!$B$1:$DG$1,0),0)</f>
        <v>0</v>
      </c>
      <c r="E32" s="37" t="e">
        <f t="shared" si="1"/>
        <v>#DIV/0!</v>
      </c>
      <c r="F32" s="36" t="str">
        <f>VLOOKUP($A32,Raw!$B$2:$DG$512,MATCH(Advisorry!F$1,Raw!$B$1:$DG$1,0),0)</f>
        <v>0</v>
      </c>
      <c r="G32" s="37" t="e">
        <f t="shared" si="2"/>
        <v>#DIV/0!</v>
      </c>
      <c r="H32" s="36" t="str">
        <f>VLOOKUP($A32,Raw!$B$2:$DG$512,MATCH(Advisorry!H$1,Raw!$B$1:$DG$1,0),0)</f>
        <v>0</v>
      </c>
      <c r="I32" s="37" t="e">
        <f t="shared" si="3"/>
        <v>#DIV/0!</v>
      </c>
      <c r="J32" s="36" t="str">
        <f>VLOOKUP($A32,Raw!$B$2:$DG$512,MATCH(Advisorry!J$1,Raw!$B$1:$DG$1,0),0)</f>
        <v>0</v>
      </c>
      <c r="K32" s="37" t="e">
        <f t="shared" si="4"/>
        <v>#DIV/0!</v>
      </c>
      <c r="L32" s="36" t="str">
        <f>VLOOKUP($A32,Raw!$B$2:$DG$512,MATCH(Advisorry!L$1,Raw!$B$1:$DG$1,0),0)</f>
        <v>0</v>
      </c>
      <c r="M32" s="37" t="e">
        <f t="shared" si="5"/>
        <v>#DIV/0!</v>
      </c>
      <c r="N32" s="36" t="str">
        <f>VLOOKUP($A32,Raw!$B$2:$DG$512,MATCH(Advisorry!N$1,Raw!$B$1:$DG$1,0),0)</f>
        <v>0</v>
      </c>
      <c r="P32" s="38" t="str">
        <f>VLOOKUP($A32,Raw!$B$2:$DG$512,MATCH(Advisorry!P$1,Raw!$B$1:$DG$1,0),0)</f>
        <v>0</v>
      </c>
      <c r="Q32" s="39" t="e">
        <f t="shared" si="6"/>
        <v>#DIV/0!</v>
      </c>
      <c r="R32" s="38" t="str">
        <f>VLOOKUP($A32,Raw!$B$2:$DG$512,MATCH(Advisorry!R$1,Raw!$B$1:$DG$1,0),0)</f>
        <v>0</v>
      </c>
      <c r="S32" s="39" t="e">
        <f t="shared" si="7"/>
        <v>#DIV/0!</v>
      </c>
      <c r="T32" s="38" t="str">
        <f>VLOOKUP($A32,Raw!$B$2:$DG$512,MATCH(Advisorry!T$1,Raw!$B$1:$DG$1,0),0)</f>
        <v>0</v>
      </c>
      <c r="U32" s="39" t="e">
        <f t="shared" si="8"/>
        <v>#DIV/0!</v>
      </c>
      <c r="V32" s="38" t="str">
        <f>VLOOKUP($A32,Raw!$B$2:$DG$512,MATCH(Advisorry!V$1,Raw!$B$1:$DG$1,0),0)</f>
        <v>0</v>
      </c>
      <c r="W32" s="39" t="e">
        <f t="shared" si="9"/>
        <v>#DIV/0!</v>
      </c>
      <c r="X32" s="38" t="str">
        <f>VLOOKUP($A32,Raw!$B$2:$DG$512,MATCH(Advisorry!X$1,Raw!$B$1:$DG$1,0),0)</f>
        <v>0</v>
      </c>
      <c r="Y32" s="39" t="e">
        <f t="shared" si="10"/>
        <v>#DIV/0!</v>
      </c>
      <c r="Z32" s="38" t="str">
        <f>VLOOKUP($A32,Raw!$B$2:$DG$512,MATCH(Advisorry!Z$1,Raw!$B$1:$DG$1,0),0)</f>
        <v>0</v>
      </c>
      <c r="AA32" s="39" t="e">
        <f t="shared" si="11"/>
        <v>#DIV/0!</v>
      </c>
      <c r="AB32" s="38" t="str">
        <f>VLOOKUP($A32,Raw!$B$2:$DG$512,MATCH(Advisorry!AB$1,Raw!$B$1:$DG$1,0),0)</f>
        <v>0</v>
      </c>
      <c r="AD32" s="25" t="e">
        <f t="shared" si="12"/>
        <v>#DIV/0!</v>
      </c>
      <c r="AE32" s="25" t="e">
        <f t="shared" si="13"/>
        <v>#DIV/0!</v>
      </c>
      <c r="AF32" s="25" t="e">
        <f t="shared" si="14"/>
        <v>#DIV/0!</v>
      </c>
      <c r="AG32" s="25" t="e">
        <f t="shared" si="15"/>
        <v>#DIV/0!</v>
      </c>
      <c r="AH32" s="25" t="e">
        <f t="shared" si="16"/>
        <v>#DIV/0!</v>
      </c>
      <c r="AI32" s="25" t="e">
        <f t="shared" si="17"/>
        <v>#DIV/0!</v>
      </c>
      <c r="AJ32" s="25" t="e">
        <f t="shared" si="18"/>
        <v>#DIV/0!</v>
      </c>
    </row>
    <row r="33" spans="1:36" x14ac:dyDescent="0.3">
      <c r="A33" s="1" t="s">
        <v>744</v>
      </c>
      <c r="B33" s="36" t="str">
        <f>VLOOKUP($A33,Raw!$B$2:$DG$512,MATCH(Advisorry!B$1,Raw!$B$1:$DG$1,0),0)</f>
        <v>0</v>
      </c>
      <c r="C33" s="37" t="e">
        <f t="shared" si="0"/>
        <v>#DIV/0!</v>
      </c>
      <c r="D33" s="36" t="str">
        <f>VLOOKUP($A33,Raw!$B$2:$DG$512,MATCH(Advisorry!D$1,Raw!$B$1:$DG$1,0),0)</f>
        <v>0</v>
      </c>
      <c r="E33" s="37" t="e">
        <f t="shared" si="1"/>
        <v>#DIV/0!</v>
      </c>
      <c r="F33" s="36" t="str">
        <f>VLOOKUP($A33,Raw!$B$2:$DG$512,MATCH(Advisorry!F$1,Raw!$B$1:$DG$1,0),0)</f>
        <v>0</v>
      </c>
      <c r="G33" s="37" t="e">
        <f t="shared" si="2"/>
        <v>#DIV/0!</v>
      </c>
      <c r="H33" s="36" t="str">
        <f>VLOOKUP($A33,Raw!$B$2:$DG$512,MATCH(Advisorry!H$1,Raw!$B$1:$DG$1,0),0)</f>
        <v>0</v>
      </c>
      <c r="I33" s="37" t="e">
        <f t="shared" si="3"/>
        <v>#DIV/0!</v>
      </c>
      <c r="J33" s="36" t="str">
        <f>VLOOKUP($A33,Raw!$B$2:$DG$512,MATCH(Advisorry!J$1,Raw!$B$1:$DG$1,0),0)</f>
        <v>0</v>
      </c>
      <c r="K33" s="37" t="e">
        <f t="shared" si="4"/>
        <v>#DIV/0!</v>
      </c>
      <c r="L33" s="36" t="str">
        <f>VLOOKUP($A33,Raw!$B$2:$DG$512,MATCH(Advisorry!L$1,Raw!$B$1:$DG$1,0),0)</f>
        <v>0</v>
      </c>
      <c r="M33" s="37" t="e">
        <f t="shared" si="5"/>
        <v>#DIV/0!</v>
      </c>
      <c r="N33" s="36" t="str">
        <f>VLOOKUP($A33,Raw!$B$2:$DG$512,MATCH(Advisorry!N$1,Raw!$B$1:$DG$1,0),0)</f>
        <v>0</v>
      </c>
      <c r="P33" s="38" t="str">
        <f>VLOOKUP($A33,Raw!$B$2:$DG$512,MATCH(Advisorry!P$1,Raw!$B$1:$DG$1,0),0)</f>
        <v>0</v>
      </c>
      <c r="Q33" s="39" t="e">
        <f t="shared" si="6"/>
        <v>#DIV/0!</v>
      </c>
      <c r="R33" s="38" t="str">
        <f>VLOOKUP($A33,Raw!$B$2:$DG$512,MATCH(Advisorry!R$1,Raw!$B$1:$DG$1,0),0)</f>
        <v>0</v>
      </c>
      <c r="S33" s="39" t="e">
        <f t="shared" si="7"/>
        <v>#DIV/0!</v>
      </c>
      <c r="T33" s="38" t="str">
        <f>VLOOKUP($A33,Raw!$B$2:$DG$512,MATCH(Advisorry!T$1,Raw!$B$1:$DG$1,0),0)</f>
        <v>0</v>
      </c>
      <c r="U33" s="39" t="e">
        <f t="shared" si="8"/>
        <v>#DIV/0!</v>
      </c>
      <c r="V33" s="38" t="str">
        <f>VLOOKUP($A33,Raw!$B$2:$DG$512,MATCH(Advisorry!V$1,Raw!$B$1:$DG$1,0),0)</f>
        <v>0</v>
      </c>
      <c r="W33" s="39" t="e">
        <f t="shared" si="9"/>
        <v>#DIV/0!</v>
      </c>
      <c r="X33" s="38" t="str">
        <f>VLOOKUP($A33,Raw!$B$2:$DG$512,MATCH(Advisorry!X$1,Raw!$B$1:$DG$1,0),0)</f>
        <v>0</v>
      </c>
      <c r="Y33" s="39" t="e">
        <f t="shared" si="10"/>
        <v>#DIV/0!</v>
      </c>
      <c r="Z33" s="38" t="str">
        <f>VLOOKUP($A33,Raw!$B$2:$DG$512,MATCH(Advisorry!Z$1,Raw!$B$1:$DG$1,0),0)</f>
        <v>0</v>
      </c>
      <c r="AA33" s="39" t="e">
        <f t="shared" si="11"/>
        <v>#DIV/0!</v>
      </c>
      <c r="AB33" s="38" t="str">
        <f>VLOOKUP($A33,Raw!$B$2:$DG$512,MATCH(Advisorry!AB$1,Raw!$B$1:$DG$1,0),0)</f>
        <v>0</v>
      </c>
      <c r="AD33" s="25" t="e">
        <f t="shared" si="12"/>
        <v>#DIV/0!</v>
      </c>
      <c r="AE33" s="25" t="e">
        <f t="shared" si="13"/>
        <v>#DIV/0!</v>
      </c>
      <c r="AF33" s="25" t="e">
        <f t="shared" si="14"/>
        <v>#DIV/0!</v>
      </c>
      <c r="AG33" s="25" t="e">
        <f t="shared" si="15"/>
        <v>#DIV/0!</v>
      </c>
      <c r="AH33" s="25" t="e">
        <f t="shared" si="16"/>
        <v>#DIV/0!</v>
      </c>
      <c r="AI33" s="25" t="e">
        <f t="shared" si="17"/>
        <v>#DIV/0!</v>
      </c>
      <c r="AJ33" s="25" t="e">
        <f t="shared" si="18"/>
        <v>#DIV/0!</v>
      </c>
    </row>
    <row r="34" spans="1:36" x14ac:dyDescent="0.3">
      <c r="A34" s="1" t="s">
        <v>751</v>
      </c>
      <c r="B34" s="36" t="str">
        <f>VLOOKUP($A34,Raw!$B$2:$DG$512,MATCH(Advisorry!B$1,Raw!$B$1:$DG$1,0),0)</f>
        <v>0</v>
      </c>
      <c r="C34" s="37" t="e">
        <f t="shared" si="0"/>
        <v>#DIV/0!</v>
      </c>
      <c r="D34" s="36" t="str">
        <f>VLOOKUP($A34,Raw!$B$2:$DG$512,MATCH(Advisorry!D$1,Raw!$B$1:$DG$1,0),0)</f>
        <v>0</v>
      </c>
      <c r="E34" s="37" t="e">
        <f t="shared" si="1"/>
        <v>#DIV/0!</v>
      </c>
      <c r="F34" s="36" t="str">
        <f>VLOOKUP($A34,Raw!$B$2:$DG$512,MATCH(Advisorry!F$1,Raw!$B$1:$DG$1,0),0)</f>
        <v>0</v>
      </c>
      <c r="G34" s="37" t="e">
        <f t="shared" si="2"/>
        <v>#DIV/0!</v>
      </c>
      <c r="H34" s="36" t="str">
        <f>VLOOKUP($A34,Raw!$B$2:$DG$512,MATCH(Advisorry!H$1,Raw!$B$1:$DG$1,0),0)</f>
        <v>0</v>
      </c>
      <c r="I34" s="37" t="e">
        <f t="shared" si="3"/>
        <v>#DIV/0!</v>
      </c>
      <c r="J34" s="36" t="str">
        <f>VLOOKUP($A34,Raw!$B$2:$DG$512,MATCH(Advisorry!J$1,Raw!$B$1:$DG$1,0),0)</f>
        <v>0</v>
      </c>
      <c r="K34" s="37" t="e">
        <f t="shared" si="4"/>
        <v>#DIV/0!</v>
      </c>
      <c r="L34" s="36" t="str">
        <f>VLOOKUP($A34,Raw!$B$2:$DG$512,MATCH(Advisorry!L$1,Raw!$B$1:$DG$1,0),0)</f>
        <v>0</v>
      </c>
      <c r="M34" s="37" t="e">
        <f t="shared" si="5"/>
        <v>#DIV/0!</v>
      </c>
      <c r="N34" s="36" t="str">
        <f>VLOOKUP($A34,Raw!$B$2:$DG$512,MATCH(Advisorry!N$1,Raw!$B$1:$DG$1,0),0)</f>
        <v>0</v>
      </c>
      <c r="P34" s="38" t="str">
        <f>VLOOKUP($A34,Raw!$B$2:$DG$512,MATCH(Advisorry!P$1,Raw!$B$1:$DG$1,0),0)</f>
        <v>0</v>
      </c>
      <c r="Q34" s="39" t="e">
        <f t="shared" si="6"/>
        <v>#DIV/0!</v>
      </c>
      <c r="R34" s="38" t="str">
        <f>VLOOKUP($A34,Raw!$B$2:$DG$512,MATCH(Advisorry!R$1,Raw!$B$1:$DG$1,0),0)</f>
        <v>0</v>
      </c>
      <c r="S34" s="39" t="e">
        <f t="shared" si="7"/>
        <v>#DIV/0!</v>
      </c>
      <c r="T34" s="38" t="str">
        <f>VLOOKUP($A34,Raw!$B$2:$DG$512,MATCH(Advisorry!T$1,Raw!$B$1:$DG$1,0),0)</f>
        <v>0</v>
      </c>
      <c r="U34" s="39" t="e">
        <f t="shared" si="8"/>
        <v>#DIV/0!</v>
      </c>
      <c r="V34" s="38" t="str">
        <f>VLOOKUP($A34,Raw!$B$2:$DG$512,MATCH(Advisorry!V$1,Raw!$B$1:$DG$1,0),0)</f>
        <v>0</v>
      </c>
      <c r="W34" s="39" t="e">
        <f t="shared" si="9"/>
        <v>#DIV/0!</v>
      </c>
      <c r="X34" s="38" t="str">
        <f>VLOOKUP($A34,Raw!$B$2:$DG$512,MATCH(Advisorry!X$1,Raw!$B$1:$DG$1,0),0)</f>
        <v>0</v>
      </c>
      <c r="Y34" s="39" t="e">
        <f t="shared" si="10"/>
        <v>#DIV/0!</v>
      </c>
      <c r="Z34" s="38" t="str">
        <f>VLOOKUP($A34,Raw!$B$2:$DG$512,MATCH(Advisorry!Z$1,Raw!$B$1:$DG$1,0),0)</f>
        <v>0</v>
      </c>
      <c r="AA34" s="39" t="e">
        <f t="shared" si="11"/>
        <v>#DIV/0!</v>
      </c>
      <c r="AB34" s="38" t="str">
        <f>VLOOKUP($A34,Raw!$B$2:$DG$512,MATCH(Advisorry!AB$1,Raw!$B$1:$DG$1,0),0)</f>
        <v>0</v>
      </c>
      <c r="AD34" s="25" t="e">
        <f t="shared" si="12"/>
        <v>#DIV/0!</v>
      </c>
      <c r="AE34" s="25" t="e">
        <f t="shared" si="13"/>
        <v>#DIV/0!</v>
      </c>
      <c r="AF34" s="25" t="e">
        <f t="shared" si="14"/>
        <v>#DIV/0!</v>
      </c>
      <c r="AG34" s="25" t="e">
        <f t="shared" si="15"/>
        <v>#DIV/0!</v>
      </c>
      <c r="AH34" s="25" t="e">
        <f t="shared" si="16"/>
        <v>#DIV/0!</v>
      </c>
      <c r="AI34" s="25" t="e">
        <f t="shared" si="17"/>
        <v>#DIV/0!</v>
      </c>
      <c r="AJ34" s="25" t="e">
        <f t="shared" si="18"/>
        <v>#DIV/0!</v>
      </c>
    </row>
    <row r="35" spans="1:36" x14ac:dyDescent="0.3">
      <c r="A35" s="1" t="s">
        <v>754</v>
      </c>
      <c r="B35" s="36" t="str">
        <f>VLOOKUP($A35,Raw!$B$2:$DG$512,MATCH(Advisorry!B$1,Raw!$B$1:$DG$1,0),0)</f>
        <v>0</v>
      </c>
      <c r="C35" s="37" t="e">
        <f t="shared" si="0"/>
        <v>#DIV/0!</v>
      </c>
      <c r="D35" s="36" t="str">
        <f>VLOOKUP($A35,Raw!$B$2:$DG$512,MATCH(Advisorry!D$1,Raw!$B$1:$DG$1,0),0)</f>
        <v>0</v>
      </c>
      <c r="E35" s="37" t="e">
        <f t="shared" si="1"/>
        <v>#DIV/0!</v>
      </c>
      <c r="F35" s="36" t="str">
        <f>VLOOKUP($A35,Raw!$B$2:$DG$512,MATCH(Advisorry!F$1,Raw!$B$1:$DG$1,0),0)</f>
        <v>0</v>
      </c>
      <c r="G35" s="37" t="e">
        <f t="shared" si="2"/>
        <v>#DIV/0!</v>
      </c>
      <c r="H35" s="36" t="str">
        <f>VLOOKUP($A35,Raw!$B$2:$DG$512,MATCH(Advisorry!H$1,Raw!$B$1:$DG$1,0),0)</f>
        <v>0</v>
      </c>
      <c r="I35" s="37" t="e">
        <f t="shared" si="3"/>
        <v>#DIV/0!</v>
      </c>
      <c r="J35" s="36" t="str">
        <f>VLOOKUP($A35,Raw!$B$2:$DG$512,MATCH(Advisorry!J$1,Raw!$B$1:$DG$1,0),0)</f>
        <v>0</v>
      </c>
      <c r="K35" s="37" t="e">
        <f t="shared" si="4"/>
        <v>#DIV/0!</v>
      </c>
      <c r="L35" s="36" t="str">
        <f>VLOOKUP($A35,Raw!$B$2:$DG$512,MATCH(Advisorry!L$1,Raw!$B$1:$DG$1,0),0)</f>
        <v>0</v>
      </c>
      <c r="M35" s="37" t="e">
        <f t="shared" si="5"/>
        <v>#DIV/0!</v>
      </c>
      <c r="N35" s="36" t="str">
        <f>VLOOKUP($A35,Raw!$B$2:$DG$512,MATCH(Advisorry!N$1,Raw!$B$1:$DG$1,0),0)</f>
        <v>0</v>
      </c>
      <c r="P35" s="38" t="str">
        <f>VLOOKUP($A35,Raw!$B$2:$DG$512,MATCH(Advisorry!P$1,Raw!$B$1:$DG$1,0),0)</f>
        <v>0</v>
      </c>
      <c r="Q35" s="39" t="e">
        <f t="shared" si="6"/>
        <v>#DIV/0!</v>
      </c>
      <c r="R35" s="38" t="str">
        <f>VLOOKUP($A35,Raw!$B$2:$DG$512,MATCH(Advisorry!R$1,Raw!$B$1:$DG$1,0),0)</f>
        <v>0</v>
      </c>
      <c r="S35" s="39" t="e">
        <f t="shared" si="7"/>
        <v>#DIV/0!</v>
      </c>
      <c r="T35" s="38" t="str">
        <f>VLOOKUP($A35,Raw!$B$2:$DG$512,MATCH(Advisorry!T$1,Raw!$B$1:$DG$1,0),0)</f>
        <v>0</v>
      </c>
      <c r="U35" s="39" t="e">
        <f t="shared" si="8"/>
        <v>#DIV/0!</v>
      </c>
      <c r="V35" s="38" t="str">
        <f>VLOOKUP($A35,Raw!$B$2:$DG$512,MATCH(Advisorry!V$1,Raw!$B$1:$DG$1,0),0)</f>
        <v>0</v>
      </c>
      <c r="W35" s="39" t="e">
        <f t="shared" si="9"/>
        <v>#DIV/0!</v>
      </c>
      <c r="X35" s="38" t="str">
        <f>VLOOKUP($A35,Raw!$B$2:$DG$512,MATCH(Advisorry!X$1,Raw!$B$1:$DG$1,0),0)</f>
        <v>0</v>
      </c>
      <c r="Y35" s="39" t="e">
        <f t="shared" si="10"/>
        <v>#DIV/0!</v>
      </c>
      <c r="Z35" s="38" t="str">
        <f>VLOOKUP($A35,Raw!$B$2:$DG$512,MATCH(Advisorry!Z$1,Raw!$B$1:$DG$1,0),0)</f>
        <v>0</v>
      </c>
      <c r="AA35" s="39" t="e">
        <f t="shared" si="11"/>
        <v>#DIV/0!</v>
      </c>
      <c r="AB35" s="38" t="str">
        <f>VLOOKUP($A35,Raw!$B$2:$DG$512,MATCH(Advisorry!AB$1,Raw!$B$1:$DG$1,0),0)</f>
        <v>0</v>
      </c>
      <c r="AD35" s="25" t="e">
        <f t="shared" si="12"/>
        <v>#DIV/0!</v>
      </c>
      <c r="AE35" s="25" t="e">
        <f t="shared" si="13"/>
        <v>#DIV/0!</v>
      </c>
      <c r="AF35" s="25" t="e">
        <f t="shared" si="14"/>
        <v>#DIV/0!</v>
      </c>
      <c r="AG35" s="25" t="e">
        <f t="shared" si="15"/>
        <v>#DIV/0!</v>
      </c>
      <c r="AH35" s="25" t="e">
        <f t="shared" si="16"/>
        <v>#DIV/0!</v>
      </c>
      <c r="AI35" s="25" t="e">
        <f t="shared" si="17"/>
        <v>#DIV/0!</v>
      </c>
      <c r="AJ35" s="25" t="e">
        <f t="shared" si="18"/>
        <v>#DIV/0!</v>
      </c>
    </row>
    <row r="36" spans="1:36" x14ac:dyDescent="0.3">
      <c r="A36" s="1" t="s">
        <v>763</v>
      </c>
      <c r="B36" s="36" t="str">
        <f>VLOOKUP($A36,Raw!$B$2:$DG$512,MATCH(Advisorry!B$1,Raw!$B$1:$DG$1,0),0)</f>
        <v>0</v>
      </c>
      <c r="C36" s="37" t="e">
        <f t="shared" si="0"/>
        <v>#DIV/0!</v>
      </c>
      <c r="D36" s="36" t="str">
        <f>VLOOKUP($A36,Raw!$B$2:$DG$512,MATCH(Advisorry!D$1,Raw!$B$1:$DG$1,0),0)</f>
        <v>0</v>
      </c>
      <c r="E36" s="37" t="e">
        <f t="shared" si="1"/>
        <v>#DIV/0!</v>
      </c>
      <c r="F36" s="36" t="str">
        <f>VLOOKUP($A36,Raw!$B$2:$DG$512,MATCH(Advisorry!F$1,Raw!$B$1:$DG$1,0),0)</f>
        <v>0</v>
      </c>
      <c r="G36" s="37" t="e">
        <f t="shared" si="2"/>
        <v>#DIV/0!</v>
      </c>
      <c r="H36" s="36" t="str">
        <f>VLOOKUP($A36,Raw!$B$2:$DG$512,MATCH(Advisorry!H$1,Raw!$B$1:$DG$1,0),0)</f>
        <v>0</v>
      </c>
      <c r="I36" s="37" t="e">
        <f t="shared" si="3"/>
        <v>#DIV/0!</v>
      </c>
      <c r="J36" s="36" t="str">
        <f>VLOOKUP($A36,Raw!$B$2:$DG$512,MATCH(Advisorry!J$1,Raw!$B$1:$DG$1,0),0)</f>
        <v>0</v>
      </c>
      <c r="K36" s="37" t="e">
        <f t="shared" si="4"/>
        <v>#DIV/0!</v>
      </c>
      <c r="L36" s="36" t="str">
        <f>VLOOKUP($A36,Raw!$B$2:$DG$512,MATCH(Advisorry!L$1,Raw!$B$1:$DG$1,0),0)</f>
        <v>0</v>
      </c>
      <c r="M36" s="37" t="e">
        <f t="shared" si="5"/>
        <v>#DIV/0!</v>
      </c>
      <c r="N36" s="36" t="str">
        <f>VLOOKUP($A36,Raw!$B$2:$DG$512,MATCH(Advisorry!N$1,Raw!$B$1:$DG$1,0),0)</f>
        <v>0</v>
      </c>
      <c r="P36" s="38" t="str">
        <f>VLOOKUP($A36,Raw!$B$2:$DG$512,MATCH(Advisorry!P$1,Raw!$B$1:$DG$1,0),0)</f>
        <v>0</v>
      </c>
      <c r="Q36" s="39" t="e">
        <f t="shared" si="6"/>
        <v>#DIV/0!</v>
      </c>
      <c r="R36" s="38" t="str">
        <f>VLOOKUP($A36,Raw!$B$2:$DG$512,MATCH(Advisorry!R$1,Raw!$B$1:$DG$1,0),0)</f>
        <v>0</v>
      </c>
      <c r="S36" s="39" t="e">
        <f t="shared" si="7"/>
        <v>#DIV/0!</v>
      </c>
      <c r="T36" s="38" t="str">
        <f>VLOOKUP($A36,Raw!$B$2:$DG$512,MATCH(Advisorry!T$1,Raw!$B$1:$DG$1,0),0)</f>
        <v>0</v>
      </c>
      <c r="U36" s="39" t="e">
        <f t="shared" si="8"/>
        <v>#DIV/0!</v>
      </c>
      <c r="V36" s="38" t="str">
        <f>VLOOKUP($A36,Raw!$B$2:$DG$512,MATCH(Advisorry!V$1,Raw!$B$1:$DG$1,0),0)</f>
        <v>0</v>
      </c>
      <c r="W36" s="39" t="e">
        <f t="shared" si="9"/>
        <v>#DIV/0!</v>
      </c>
      <c r="X36" s="38" t="str">
        <f>VLOOKUP($A36,Raw!$B$2:$DG$512,MATCH(Advisorry!X$1,Raw!$B$1:$DG$1,0),0)</f>
        <v>0</v>
      </c>
      <c r="Y36" s="39" t="e">
        <f t="shared" si="10"/>
        <v>#DIV/0!</v>
      </c>
      <c r="Z36" s="38" t="str">
        <f>VLOOKUP($A36,Raw!$B$2:$DG$512,MATCH(Advisorry!Z$1,Raw!$B$1:$DG$1,0),0)</f>
        <v>0</v>
      </c>
      <c r="AA36" s="39" t="e">
        <f t="shared" si="11"/>
        <v>#DIV/0!</v>
      </c>
      <c r="AB36" s="38" t="str">
        <f>VLOOKUP($A36,Raw!$B$2:$DG$512,MATCH(Advisorry!AB$1,Raw!$B$1:$DG$1,0),0)</f>
        <v>0</v>
      </c>
      <c r="AD36" s="25" t="e">
        <f t="shared" si="12"/>
        <v>#DIV/0!</v>
      </c>
      <c r="AE36" s="25" t="e">
        <f t="shared" si="13"/>
        <v>#DIV/0!</v>
      </c>
      <c r="AF36" s="25" t="e">
        <f t="shared" si="14"/>
        <v>#DIV/0!</v>
      </c>
      <c r="AG36" s="25" t="e">
        <f t="shared" si="15"/>
        <v>#DIV/0!</v>
      </c>
      <c r="AH36" s="25" t="e">
        <f t="shared" si="16"/>
        <v>#DIV/0!</v>
      </c>
      <c r="AI36" s="25" t="e">
        <f t="shared" si="17"/>
        <v>#DIV/0!</v>
      </c>
      <c r="AJ36" s="25" t="e">
        <f t="shared" si="18"/>
        <v>#DIV/0!</v>
      </c>
    </row>
    <row r="37" spans="1:36" x14ac:dyDescent="0.3">
      <c r="A37" s="1" t="s">
        <v>780</v>
      </c>
      <c r="B37" s="36" t="str">
        <f>VLOOKUP($A37,Raw!$B$2:$DG$512,MATCH(Advisorry!B$1,Raw!$B$1:$DG$1,0),0)</f>
        <v>0</v>
      </c>
      <c r="C37" s="37">
        <f t="shared" si="0"/>
        <v>0</v>
      </c>
      <c r="D37" s="36" t="str">
        <f>VLOOKUP($A37,Raw!$B$2:$DG$512,MATCH(Advisorry!D$1,Raw!$B$1:$DG$1,0),0)</f>
        <v>2</v>
      </c>
      <c r="E37" s="37">
        <f t="shared" si="1"/>
        <v>0.5</v>
      </c>
      <c r="F37" s="36" t="str">
        <f>VLOOKUP($A37,Raw!$B$2:$DG$512,MATCH(Advisorry!F$1,Raw!$B$1:$DG$1,0),0)</f>
        <v>2</v>
      </c>
      <c r="G37" s="37">
        <f t="shared" si="2"/>
        <v>0.5</v>
      </c>
      <c r="H37" s="36" t="str">
        <f>VLOOKUP($A37,Raw!$B$2:$DG$512,MATCH(Advisorry!H$1,Raw!$B$1:$DG$1,0),0)</f>
        <v>0</v>
      </c>
      <c r="I37" s="37">
        <f t="shared" si="3"/>
        <v>0</v>
      </c>
      <c r="J37" s="36" t="str">
        <f>VLOOKUP($A37,Raw!$B$2:$DG$512,MATCH(Advisorry!J$1,Raw!$B$1:$DG$1,0),0)</f>
        <v>0</v>
      </c>
      <c r="K37" s="37">
        <f t="shared" si="4"/>
        <v>0</v>
      </c>
      <c r="L37" s="36" t="str">
        <f>VLOOKUP($A37,Raw!$B$2:$DG$512,MATCH(Advisorry!L$1,Raw!$B$1:$DG$1,0),0)</f>
        <v>0</v>
      </c>
      <c r="M37" s="37">
        <f t="shared" si="5"/>
        <v>0</v>
      </c>
      <c r="N37" s="36" t="str">
        <f>VLOOKUP($A37,Raw!$B$2:$DG$512,MATCH(Advisorry!N$1,Raw!$B$1:$DG$1,0),0)</f>
        <v>4</v>
      </c>
      <c r="P37" s="38" t="str">
        <f>VLOOKUP($A37,Raw!$B$2:$DG$512,MATCH(Advisorry!P$1,Raw!$B$1:$DG$1,0),0)</f>
        <v>0</v>
      </c>
      <c r="Q37" s="39">
        <f t="shared" si="6"/>
        <v>0</v>
      </c>
      <c r="R37" s="38" t="str">
        <f>VLOOKUP($A37,Raw!$B$2:$DG$512,MATCH(Advisorry!R$1,Raw!$B$1:$DG$1,0),0)</f>
        <v>48.35</v>
      </c>
      <c r="S37" s="39">
        <f t="shared" si="7"/>
        <v>0.89091579141330379</v>
      </c>
      <c r="T37" s="38" t="str">
        <f>VLOOKUP($A37,Raw!$B$2:$DG$512,MATCH(Advisorry!T$1,Raw!$B$1:$DG$1,0),0)</f>
        <v>5.92</v>
      </c>
      <c r="U37" s="39">
        <f t="shared" si="8"/>
        <v>0.10908420858669614</v>
      </c>
      <c r="V37" s="38" t="str">
        <f>VLOOKUP($A37,Raw!$B$2:$DG$512,MATCH(Advisorry!V$1,Raw!$B$1:$DG$1,0),0)</f>
        <v>0</v>
      </c>
      <c r="W37" s="39">
        <f t="shared" si="9"/>
        <v>0</v>
      </c>
      <c r="X37" s="38" t="str">
        <f>VLOOKUP($A37,Raw!$B$2:$DG$512,MATCH(Advisorry!X$1,Raw!$B$1:$DG$1,0),0)</f>
        <v>0</v>
      </c>
      <c r="Y37" s="39">
        <f t="shared" si="10"/>
        <v>0</v>
      </c>
      <c r="Z37" s="38" t="str">
        <f>VLOOKUP($A37,Raw!$B$2:$DG$512,MATCH(Advisorry!Z$1,Raw!$B$1:$DG$1,0),0)</f>
        <v>0</v>
      </c>
      <c r="AA37" s="39">
        <f t="shared" si="11"/>
        <v>0</v>
      </c>
      <c r="AB37" s="38" t="str">
        <f>VLOOKUP($A37,Raw!$B$2:$DG$512,MATCH(Advisorry!AB$1,Raw!$B$1:$DG$1,0),0)</f>
        <v>54.27</v>
      </c>
      <c r="AD37" s="25" t="e">
        <f t="shared" si="12"/>
        <v>#DIV/0!</v>
      </c>
      <c r="AE37" s="25">
        <f t="shared" si="13"/>
        <v>24.175000000000001</v>
      </c>
      <c r="AF37" s="25">
        <f t="shared" si="14"/>
        <v>2.96</v>
      </c>
      <c r="AG37" s="25" t="e">
        <f t="shared" si="15"/>
        <v>#DIV/0!</v>
      </c>
      <c r="AH37" s="25" t="e">
        <f t="shared" si="16"/>
        <v>#DIV/0!</v>
      </c>
      <c r="AI37" s="25" t="e">
        <f t="shared" si="17"/>
        <v>#DIV/0!</v>
      </c>
      <c r="AJ37" s="25">
        <f t="shared" si="18"/>
        <v>13.567500000000001</v>
      </c>
    </row>
    <row r="38" spans="1:36" x14ac:dyDescent="0.3">
      <c r="A38" s="1" t="s">
        <v>804</v>
      </c>
      <c r="B38" s="36" t="str">
        <f>VLOOKUP($A38,Raw!$B$2:$DG$512,MATCH(Advisorry!B$1,Raw!$B$1:$DG$1,0),0)</f>
        <v>0</v>
      </c>
      <c r="C38" s="37" t="e">
        <f t="shared" si="0"/>
        <v>#DIV/0!</v>
      </c>
      <c r="D38" s="36" t="str">
        <f>VLOOKUP($A38,Raw!$B$2:$DG$512,MATCH(Advisorry!D$1,Raw!$B$1:$DG$1,0),0)</f>
        <v>0</v>
      </c>
      <c r="E38" s="37" t="e">
        <f t="shared" si="1"/>
        <v>#DIV/0!</v>
      </c>
      <c r="F38" s="36" t="str">
        <f>VLOOKUP($A38,Raw!$B$2:$DG$512,MATCH(Advisorry!F$1,Raw!$B$1:$DG$1,0),0)</f>
        <v>0</v>
      </c>
      <c r="G38" s="37" t="e">
        <f t="shared" si="2"/>
        <v>#DIV/0!</v>
      </c>
      <c r="H38" s="36" t="str">
        <f>VLOOKUP($A38,Raw!$B$2:$DG$512,MATCH(Advisorry!H$1,Raw!$B$1:$DG$1,0),0)</f>
        <v>0</v>
      </c>
      <c r="I38" s="37" t="e">
        <f t="shared" si="3"/>
        <v>#DIV/0!</v>
      </c>
      <c r="J38" s="36" t="str">
        <f>VLOOKUP($A38,Raw!$B$2:$DG$512,MATCH(Advisorry!J$1,Raw!$B$1:$DG$1,0),0)</f>
        <v>0</v>
      </c>
      <c r="K38" s="37" t="e">
        <f t="shared" si="4"/>
        <v>#DIV/0!</v>
      </c>
      <c r="L38" s="36" t="str">
        <f>VLOOKUP($A38,Raw!$B$2:$DG$512,MATCH(Advisorry!L$1,Raw!$B$1:$DG$1,0),0)</f>
        <v>0</v>
      </c>
      <c r="M38" s="37" t="e">
        <f t="shared" si="5"/>
        <v>#DIV/0!</v>
      </c>
      <c r="N38" s="36" t="str">
        <f>VLOOKUP($A38,Raw!$B$2:$DG$512,MATCH(Advisorry!N$1,Raw!$B$1:$DG$1,0),0)</f>
        <v>0</v>
      </c>
      <c r="P38" s="38" t="str">
        <f>VLOOKUP($A38,Raw!$B$2:$DG$512,MATCH(Advisorry!P$1,Raw!$B$1:$DG$1,0),0)</f>
        <v>0</v>
      </c>
      <c r="Q38" s="39" t="e">
        <f t="shared" si="6"/>
        <v>#DIV/0!</v>
      </c>
      <c r="R38" s="38" t="str">
        <f>VLOOKUP($A38,Raw!$B$2:$DG$512,MATCH(Advisorry!R$1,Raw!$B$1:$DG$1,0),0)</f>
        <v>0</v>
      </c>
      <c r="S38" s="39" t="e">
        <f t="shared" si="7"/>
        <v>#DIV/0!</v>
      </c>
      <c r="T38" s="38" t="str">
        <f>VLOOKUP($A38,Raw!$B$2:$DG$512,MATCH(Advisorry!T$1,Raw!$B$1:$DG$1,0),0)</f>
        <v>0</v>
      </c>
      <c r="U38" s="39" t="e">
        <f t="shared" si="8"/>
        <v>#DIV/0!</v>
      </c>
      <c r="V38" s="38" t="str">
        <f>VLOOKUP($A38,Raw!$B$2:$DG$512,MATCH(Advisorry!V$1,Raw!$B$1:$DG$1,0),0)</f>
        <v>0</v>
      </c>
      <c r="W38" s="39" t="e">
        <f t="shared" si="9"/>
        <v>#DIV/0!</v>
      </c>
      <c r="X38" s="38" t="str">
        <f>VLOOKUP($A38,Raw!$B$2:$DG$512,MATCH(Advisorry!X$1,Raw!$B$1:$DG$1,0),0)</f>
        <v>0</v>
      </c>
      <c r="Y38" s="39" t="e">
        <f t="shared" si="10"/>
        <v>#DIV/0!</v>
      </c>
      <c r="Z38" s="38" t="str">
        <f>VLOOKUP($A38,Raw!$B$2:$DG$512,MATCH(Advisorry!Z$1,Raw!$B$1:$DG$1,0),0)</f>
        <v>0</v>
      </c>
      <c r="AA38" s="39" t="e">
        <f t="shared" si="11"/>
        <v>#DIV/0!</v>
      </c>
      <c r="AB38" s="38" t="str">
        <f>VLOOKUP($A38,Raw!$B$2:$DG$512,MATCH(Advisorry!AB$1,Raw!$B$1:$DG$1,0),0)</f>
        <v>0</v>
      </c>
      <c r="AD38" s="25" t="e">
        <f t="shared" si="12"/>
        <v>#DIV/0!</v>
      </c>
      <c r="AE38" s="25" t="e">
        <f t="shared" si="13"/>
        <v>#DIV/0!</v>
      </c>
      <c r="AF38" s="25" t="e">
        <f t="shared" si="14"/>
        <v>#DIV/0!</v>
      </c>
      <c r="AG38" s="25" t="e">
        <f t="shared" si="15"/>
        <v>#DIV/0!</v>
      </c>
      <c r="AH38" s="25" t="e">
        <f t="shared" si="16"/>
        <v>#DIV/0!</v>
      </c>
      <c r="AI38" s="25" t="e">
        <f t="shared" si="17"/>
        <v>#DIV/0!</v>
      </c>
      <c r="AJ38" s="25" t="e">
        <f t="shared" si="18"/>
        <v>#DIV/0!</v>
      </c>
    </row>
    <row r="39" spans="1:36" x14ac:dyDescent="0.3">
      <c r="A39" s="1" t="s">
        <v>818</v>
      </c>
      <c r="B39" s="36" t="str">
        <f>VLOOKUP($A39,Raw!$B$2:$DG$512,MATCH(Advisorry!B$1,Raw!$B$1:$DG$1,0),0)</f>
        <v>0</v>
      </c>
      <c r="C39" s="37" t="e">
        <f t="shared" si="0"/>
        <v>#DIV/0!</v>
      </c>
      <c r="D39" s="36" t="str">
        <f>VLOOKUP($A39,Raw!$B$2:$DG$512,MATCH(Advisorry!D$1,Raw!$B$1:$DG$1,0),0)</f>
        <v>0</v>
      </c>
      <c r="E39" s="37" t="e">
        <f t="shared" si="1"/>
        <v>#DIV/0!</v>
      </c>
      <c r="F39" s="36" t="str">
        <f>VLOOKUP($A39,Raw!$B$2:$DG$512,MATCH(Advisorry!F$1,Raw!$B$1:$DG$1,0),0)</f>
        <v>0</v>
      </c>
      <c r="G39" s="37" t="e">
        <f t="shared" si="2"/>
        <v>#DIV/0!</v>
      </c>
      <c r="H39" s="36" t="str">
        <f>VLOOKUP($A39,Raw!$B$2:$DG$512,MATCH(Advisorry!H$1,Raw!$B$1:$DG$1,0),0)</f>
        <v>0</v>
      </c>
      <c r="I39" s="37" t="e">
        <f t="shared" si="3"/>
        <v>#DIV/0!</v>
      </c>
      <c r="J39" s="36" t="str">
        <f>VLOOKUP($A39,Raw!$B$2:$DG$512,MATCH(Advisorry!J$1,Raw!$B$1:$DG$1,0),0)</f>
        <v>0</v>
      </c>
      <c r="K39" s="37" t="e">
        <f t="shared" si="4"/>
        <v>#DIV/0!</v>
      </c>
      <c r="L39" s="36" t="str">
        <f>VLOOKUP($A39,Raw!$B$2:$DG$512,MATCH(Advisorry!L$1,Raw!$B$1:$DG$1,0),0)</f>
        <v>0</v>
      </c>
      <c r="M39" s="37" t="e">
        <f t="shared" si="5"/>
        <v>#DIV/0!</v>
      </c>
      <c r="N39" s="36" t="str">
        <f>VLOOKUP($A39,Raw!$B$2:$DG$512,MATCH(Advisorry!N$1,Raw!$B$1:$DG$1,0),0)</f>
        <v>0</v>
      </c>
      <c r="P39" s="38" t="str">
        <f>VLOOKUP($A39,Raw!$B$2:$DG$512,MATCH(Advisorry!P$1,Raw!$B$1:$DG$1,0),0)</f>
        <v>0</v>
      </c>
      <c r="Q39" s="39" t="e">
        <f t="shared" si="6"/>
        <v>#DIV/0!</v>
      </c>
      <c r="R39" s="38" t="str">
        <f>VLOOKUP($A39,Raw!$B$2:$DG$512,MATCH(Advisorry!R$1,Raw!$B$1:$DG$1,0),0)</f>
        <v>0</v>
      </c>
      <c r="S39" s="39" t="e">
        <f t="shared" si="7"/>
        <v>#DIV/0!</v>
      </c>
      <c r="T39" s="38" t="str">
        <f>VLOOKUP($A39,Raw!$B$2:$DG$512,MATCH(Advisorry!T$1,Raw!$B$1:$DG$1,0),0)</f>
        <v>0</v>
      </c>
      <c r="U39" s="39" t="e">
        <f t="shared" si="8"/>
        <v>#DIV/0!</v>
      </c>
      <c r="V39" s="38" t="str">
        <f>VLOOKUP($A39,Raw!$B$2:$DG$512,MATCH(Advisorry!V$1,Raw!$B$1:$DG$1,0),0)</f>
        <v>0</v>
      </c>
      <c r="W39" s="39" t="e">
        <f t="shared" si="9"/>
        <v>#DIV/0!</v>
      </c>
      <c r="X39" s="38" t="str">
        <f>VLOOKUP($A39,Raw!$B$2:$DG$512,MATCH(Advisorry!X$1,Raw!$B$1:$DG$1,0),0)</f>
        <v>0</v>
      </c>
      <c r="Y39" s="39" t="e">
        <f t="shared" si="10"/>
        <v>#DIV/0!</v>
      </c>
      <c r="Z39" s="38" t="str">
        <f>VLOOKUP($A39,Raw!$B$2:$DG$512,MATCH(Advisorry!Z$1,Raw!$B$1:$DG$1,0),0)</f>
        <v>0</v>
      </c>
      <c r="AA39" s="39" t="e">
        <f t="shared" si="11"/>
        <v>#DIV/0!</v>
      </c>
      <c r="AB39" s="38" t="str">
        <f>VLOOKUP($A39,Raw!$B$2:$DG$512,MATCH(Advisorry!AB$1,Raw!$B$1:$DG$1,0),0)</f>
        <v>0</v>
      </c>
      <c r="AD39" s="25" t="e">
        <f t="shared" si="12"/>
        <v>#DIV/0!</v>
      </c>
      <c r="AE39" s="25" t="e">
        <f t="shared" si="13"/>
        <v>#DIV/0!</v>
      </c>
      <c r="AF39" s="25" t="e">
        <f t="shared" si="14"/>
        <v>#DIV/0!</v>
      </c>
      <c r="AG39" s="25" t="e">
        <f t="shared" si="15"/>
        <v>#DIV/0!</v>
      </c>
      <c r="AH39" s="25" t="e">
        <f t="shared" si="16"/>
        <v>#DIV/0!</v>
      </c>
      <c r="AI39" s="25" t="e">
        <f t="shared" si="17"/>
        <v>#DIV/0!</v>
      </c>
      <c r="AJ39" s="25" t="e">
        <f t="shared" si="18"/>
        <v>#DIV/0!</v>
      </c>
    </row>
    <row r="40" spans="1:36" x14ac:dyDescent="0.3">
      <c r="A40" s="1" t="s">
        <v>855</v>
      </c>
      <c r="B40" s="36" t="str">
        <f>VLOOKUP($A40,Raw!$B$2:$DG$512,MATCH(Advisorry!B$1,Raw!$B$1:$DG$1,0),0)</f>
        <v>0</v>
      </c>
      <c r="C40" s="37">
        <f t="shared" si="0"/>
        <v>0</v>
      </c>
      <c r="D40" s="36" t="str">
        <f>VLOOKUP($A40,Raw!$B$2:$DG$512,MATCH(Advisorry!D$1,Raw!$B$1:$DG$1,0),0)</f>
        <v>2</v>
      </c>
      <c r="E40" s="37">
        <f t="shared" si="1"/>
        <v>1</v>
      </c>
      <c r="F40" s="36" t="str">
        <f>VLOOKUP($A40,Raw!$B$2:$DG$512,MATCH(Advisorry!F$1,Raw!$B$1:$DG$1,0),0)</f>
        <v>0</v>
      </c>
      <c r="G40" s="37">
        <f t="shared" si="2"/>
        <v>0</v>
      </c>
      <c r="H40" s="36" t="str">
        <f>VLOOKUP($A40,Raw!$B$2:$DG$512,MATCH(Advisorry!H$1,Raw!$B$1:$DG$1,0),0)</f>
        <v>0</v>
      </c>
      <c r="I40" s="37">
        <f t="shared" si="3"/>
        <v>0</v>
      </c>
      <c r="J40" s="36" t="str">
        <f>VLOOKUP($A40,Raw!$B$2:$DG$512,MATCH(Advisorry!J$1,Raw!$B$1:$DG$1,0),0)</f>
        <v>0</v>
      </c>
      <c r="K40" s="37">
        <f t="shared" si="4"/>
        <v>0</v>
      </c>
      <c r="L40" s="36" t="str">
        <f>VLOOKUP($A40,Raw!$B$2:$DG$512,MATCH(Advisorry!L$1,Raw!$B$1:$DG$1,0),0)</f>
        <v>0</v>
      </c>
      <c r="M40" s="37">
        <f t="shared" si="5"/>
        <v>0</v>
      </c>
      <c r="N40" s="36" t="str">
        <f>VLOOKUP($A40,Raw!$B$2:$DG$512,MATCH(Advisorry!N$1,Raw!$B$1:$DG$1,0),0)</f>
        <v>2</v>
      </c>
      <c r="P40" s="38" t="str">
        <f>VLOOKUP($A40,Raw!$B$2:$DG$512,MATCH(Advisorry!P$1,Raw!$B$1:$DG$1,0),0)</f>
        <v>0</v>
      </c>
      <c r="Q40" s="39">
        <f t="shared" si="6"/>
        <v>0</v>
      </c>
      <c r="R40" s="38" t="str">
        <f>VLOOKUP($A40,Raw!$B$2:$DG$512,MATCH(Advisorry!R$1,Raw!$B$1:$DG$1,0),0)</f>
        <v>405.72</v>
      </c>
      <c r="S40" s="39">
        <f t="shared" si="7"/>
        <v>1</v>
      </c>
      <c r="T40" s="38" t="str">
        <f>VLOOKUP($A40,Raw!$B$2:$DG$512,MATCH(Advisorry!T$1,Raw!$B$1:$DG$1,0),0)</f>
        <v>0</v>
      </c>
      <c r="U40" s="39">
        <f t="shared" si="8"/>
        <v>0</v>
      </c>
      <c r="V40" s="38" t="str">
        <f>VLOOKUP($A40,Raw!$B$2:$DG$512,MATCH(Advisorry!V$1,Raw!$B$1:$DG$1,0),0)</f>
        <v>0</v>
      </c>
      <c r="W40" s="39">
        <f t="shared" si="9"/>
        <v>0</v>
      </c>
      <c r="X40" s="38" t="str">
        <f>VLOOKUP($A40,Raw!$B$2:$DG$512,MATCH(Advisorry!X$1,Raw!$B$1:$DG$1,0),0)</f>
        <v>0</v>
      </c>
      <c r="Y40" s="39">
        <f t="shared" si="10"/>
        <v>0</v>
      </c>
      <c r="Z40" s="38" t="str">
        <f>VLOOKUP($A40,Raw!$B$2:$DG$512,MATCH(Advisorry!Z$1,Raw!$B$1:$DG$1,0),0)</f>
        <v>0</v>
      </c>
      <c r="AA40" s="39">
        <f t="shared" si="11"/>
        <v>0</v>
      </c>
      <c r="AB40" s="38" t="str">
        <f>VLOOKUP($A40,Raw!$B$2:$DG$512,MATCH(Advisorry!AB$1,Raw!$B$1:$DG$1,0),0)</f>
        <v>405.72</v>
      </c>
      <c r="AD40" s="25" t="e">
        <f t="shared" si="12"/>
        <v>#DIV/0!</v>
      </c>
      <c r="AE40" s="25">
        <f t="shared" si="13"/>
        <v>202.86</v>
      </c>
      <c r="AF40" s="25" t="e">
        <f t="shared" si="14"/>
        <v>#DIV/0!</v>
      </c>
      <c r="AG40" s="25" t="e">
        <f t="shared" si="15"/>
        <v>#DIV/0!</v>
      </c>
      <c r="AH40" s="25" t="e">
        <f t="shared" si="16"/>
        <v>#DIV/0!</v>
      </c>
      <c r="AI40" s="25" t="e">
        <f t="shared" si="17"/>
        <v>#DIV/0!</v>
      </c>
      <c r="AJ40" s="25">
        <f t="shared" si="18"/>
        <v>202.86</v>
      </c>
    </row>
    <row r="41" spans="1:36" x14ac:dyDescent="0.3">
      <c r="A41" s="1" t="s">
        <v>882</v>
      </c>
      <c r="B41" s="36" t="str">
        <f>VLOOKUP($A41,Raw!$B$2:$DG$512,MATCH(Advisorry!B$1,Raw!$B$1:$DG$1,0),0)</f>
        <v>0</v>
      </c>
      <c r="C41" s="37">
        <f t="shared" si="0"/>
        <v>0</v>
      </c>
      <c r="D41" s="36" t="str">
        <f>VLOOKUP($A41,Raw!$B$2:$DG$512,MATCH(Advisorry!D$1,Raw!$B$1:$DG$1,0),0)</f>
        <v>0</v>
      </c>
      <c r="E41" s="37">
        <f t="shared" si="1"/>
        <v>0</v>
      </c>
      <c r="F41" s="36" t="str">
        <f>VLOOKUP($A41,Raw!$B$2:$DG$512,MATCH(Advisorry!F$1,Raw!$B$1:$DG$1,0),0)</f>
        <v>0</v>
      </c>
      <c r="G41" s="37">
        <f t="shared" si="2"/>
        <v>0</v>
      </c>
      <c r="H41" s="36" t="str">
        <f>VLOOKUP($A41,Raw!$B$2:$DG$512,MATCH(Advisorry!H$1,Raw!$B$1:$DG$1,0),0)</f>
        <v>0</v>
      </c>
      <c r="I41" s="37">
        <f t="shared" si="3"/>
        <v>0</v>
      </c>
      <c r="J41" s="36" t="str">
        <f>VLOOKUP($A41,Raw!$B$2:$DG$512,MATCH(Advisorry!J$1,Raw!$B$1:$DG$1,0),0)</f>
        <v>1</v>
      </c>
      <c r="K41" s="37">
        <f t="shared" si="4"/>
        <v>1</v>
      </c>
      <c r="L41" s="36" t="str">
        <f>VLOOKUP($A41,Raw!$B$2:$DG$512,MATCH(Advisorry!L$1,Raw!$B$1:$DG$1,0),0)</f>
        <v>0</v>
      </c>
      <c r="M41" s="37">
        <f t="shared" si="5"/>
        <v>0</v>
      </c>
      <c r="N41" s="36" t="str">
        <f>VLOOKUP($A41,Raw!$B$2:$DG$512,MATCH(Advisorry!N$1,Raw!$B$1:$DG$1,0),0)</f>
        <v>1</v>
      </c>
      <c r="P41" s="38" t="str">
        <f>VLOOKUP($A41,Raw!$B$2:$DG$512,MATCH(Advisorry!P$1,Raw!$B$1:$DG$1,0),0)</f>
        <v>0</v>
      </c>
      <c r="Q41" s="39">
        <f t="shared" si="6"/>
        <v>0</v>
      </c>
      <c r="R41" s="38" t="str">
        <f>VLOOKUP($A41,Raw!$B$2:$DG$512,MATCH(Advisorry!R$1,Raw!$B$1:$DG$1,0),0)</f>
        <v>0</v>
      </c>
      <c r="S41" s="39">
        <f t="shared" si="7"/>
        <v>0</v>
      </c>
      <c r="T41" s="38" t="str">
        <f>VLOOKUP($A41,Raw!$B$2:$DG$512,MATCH(Advisorry!T$1,Raw!$B$1:$DG$1,0),0)</f>
        <v>0</v>
      </c>
      <c r="U41" s="39">
        <f t="shared" si="8"/>
        <v>0</v>
      </c>
      <c r="V41" s="38" t="str">
        <f>VLOOKUP($A41,Raw!$B$2:$DG$512,MATCH(Advisorry!V$1,Raw!$B$1:$DG$1,0),0)</f>
        <v>0</v>
      </c>
      <c r="W41" s="39">
        <f t="shared" si="9"/>
        <v>0</v>
      </c>
      <c r="X41" s="38" t="str">
        <f>VLOOKUP($A41,Raw!$B$2:$DG$512,MATCH(Advisorry!X$1,Raw!$B$1:$DG$1,0),0)</f>
        <v>60</v>
      </c>
      <c r="Y41" s="39">
        <f t="shared" si="10"/>
        <v>1</v>
      </c>
      <c r="Z41" s="38" t="str">
        <f>VLOOKUP($A41,Raw!$B$2:$DG$512,MATCH(Advisorry!Z$1,Raw!$B$1:$DG$1,0),0)</f>
        <v>0</v>
      </c>
      <c r="AA41" s="39">
        <f t="shared" si="11"/>
        <v>0</v>
      </c>
      <c r="AB41" s="38" t="str">
        <f>VLOOKUP($A41,Raw!$B$2:$DG$512,MATCH(Advisorry!AB$1,Raw!$B$1:$DG$1,0),0)</f>
        <v>60</v>
      </c>
      <c r="AD41" s="25" t="e">
        <f t="shared" si="12"/>
        <v>#DIV/0!</v>
      </c>
      <c r="AE41" s="25" t="e">
        <f t="shared" si="13"/>
        <v>#DIV/0!</v>
      </c>
      <c r="AF41" s="25" t="e">
        <f t="shared" si="14"/>
        <v>#DIV/0!</v>
      </c>
      <c r="AG41" s="25" t="e">
        <f t="shared" si="15"/>
        <v>#DIV/0!</v>
      </c>
      <c r="AH41" s="25">
        <f t="shared" si="16"/>
        <v>60</v>
      </c>
      <c r="AI41" s="25" t="e">
        <f t="shared" si="17"/>
        <v>#DIV/0!</v>
      </c>
      <c r="AJ41" s="25">
        <f t="shared" si="18"/>
        <v>60</v>
      </c>
    </row>
    <row r="42" spans="1:36" x14ac:dyDescent="0.3">
      <c r="A42" s="1" t="s">
        <v>893</v>
      </c>
      <c r="B42" s="36" t="str">
        <f>VLOOKUP($A42,Raw!$B$2:$DG$512,MATCH(Advisorry!B$1,Raw!$B$1:$DG$1,0),0)</f>
        <v>0</v>
      </c>
      <c r="C42" s="37" t="e">
        <f t="shared" si="0"/>
        <v>#DIV/0!</v>
      </c>
      <c r="D42" s="36" t="str">
        <f>VLOOKUP($A42,Raw!$B$2:$DG$512,MATCH(Advisorry!D$1,Raw!$B$1:$DG$1,0),0)</f>
        <v>0</v>
      </c>
      <c r="E42" s="37" t="e">
        <f t="shared" si="1"/>
        <v>#DIV/0!</v>
      </c>
      <c r="F42" s="36" t="str">
        <f>VLOOKUP($A42,Raw!$B$2:$DG$512,MATCH(Advisorry!F$1,Raw!$B$1:$DG$1,0),0)</f>
        <v>0</v>
      </c>
      <c r="G42" s="37" t="e">
        <f t="shared" si="2"/>
        <v>#DIV/0!</v>
      </c>
      <c r="H42" s="36" t="str">
        <f>VLOOKUP($A42,Raw!$B$2:$DG$512,MATCH(Advisorry!H$1,Raw!$B$1:$DG$1,0),0)</f>
        <v>0</v>
      </c>
      <c r="I42" s="37" t="e">
        <f t="shared" si="3"/>
        <v>#DIV/0!</v>
      </c>
      <c r="J42" s="36" t="str">
        <f>VLOOKUP($A42,Raw!$B$2:$DG$512,MATCH(Advisorry!J$1,Raw!$B$1:$DG$1,0),0)</f>
        <v>0</v>
      </c>
      <c r="K42" s="37" t="e">
        <f t="shared" si="4"/>
        <v>#DIV/0!</v>
      </c>
      <c r="L42" s="36" t="str">
        <f>VLOOKUP($A42,Raw!$B$2:$DG$512,MATCH(Advisorry!L$1,Raw!$B$1:$DG$1,0),0)</f>
        <v>0</v>
      </c>
      <c r="M42" s="37" t="e">
        <f t="shared" si="5"/>
        <v>#DIV/0!</v>
      </c>
      <c r="N42" s="36" t="str">
        <f>VLOOKUP($A42,Raw!$B$2:$DG$512,MATCH(Advisorry!N$1,Raw!$B$1:$DG$1,0),0)</f>
        <v>0</v>
      </c>
      <c r="P42" s="38" t="str">
        <f>VLOOKUP($A42,Raw!$B$2:$DG$512,MATCH(Advisorry!P$1,Raw!$B$1:$DG$1,0),0)</f>
        <v>0</v>
      </c>
      <c r="Q42" s="39" t="e">
        <f t="shared" si="6"/>
        <v>#DIV/0!</v>
      </c>
      <c r="R42" s="38" t="str">
        <f>VLOOKUP($A42,Raw!$B$2:$DG$512,MATCH(Advisorry!R$1,Raw!$B$1:$DG$1,0),0)</f>
        <v>0</v>
      </c>
      <c r="S42" s="39" t="e">
        <f t="shared" si="7"/>
        <v>#DIV/0!</v>
      </c>
      <c r="T42" s="38" t="str">
        <f>VLOOKUP($A42,Raw!$B$2:$DG$512,MATCH(Advisorry!T$1,Raw!$B$1:$DG$1,0),0)</f>
        <v>0</v>
      </c>
      <c r="U42" s="39" t="e">
        <f t="shared" si="8"/>
        <v>#DIV/0!</v>
      </c>
      <c r="V42" s="38" t="str">
        <f>VLOOKUP($A42,Raw!$B$2:$DG$512,MATCH(Advisorry!V$1,Raw!$B$1:$DG$1,0),0)</f>
        <v>0</v>
      </c>
      <c r="W42" s="39" t="e">
        <f t="shared" si="9"/>
        <v>#DIV/0!</v>
      </c>
      <c r="X42" s="38" t="str">
        <f>VLOOKUP($A42,Raw!$B$2:$DG$512,MATCH(Advisorry!X$1,Raw!$B$1:$DG$1,0),0)</f>
        <v>0</v>
      </c>
      <c r="Y42" s="39" t="e">
        <f t="shared" si="10"/>
        <v>#DIV/0!</v>
      </c>
      <c r="Z42" s="38" t="str">
        <f>VLOOKUP($A42,Raw!$B$2:$DG$512,MATCH(Advisorry!Z$1,Raw!$B$1:$DG$1,0),0)</f>
        <v>0</v>
      </c>
      <c r="AA42" s="39" t="e">
        <f t="shared" si="11"/>
        <v>#DIV/0!</v>
      </c>
      <c r="AB42" s="38" t="str">
        <f>VLOOKUP($A42,Raw!$B$2:$DG$512,MATCH(Advisorry!AB$1,Raw!$B$1:$DG$1,0),0)</f>
        <v>0</v>
      </c>
      <c r="AD42" s="25" t="e">
        <f t="shared" si="12"/>
        <v>#DIV/0!</v>
      </c>
      <c r="AE42" s="25" t="e">
        <f t="shared" si="13"/>
        <v>#DIV/0!</v>
      </c>
      <c r="AF42" s="25" t="e">
        <f t="shared" si="14"/>
        <v>#DIV/0!</v>
      </c>
      <c r="AG42" s="25" t="e">
        <f t="shared" si="15"/>
        <v>#DIV/0!</v>
      </c>
      <c r="AH42" s="25" t="e">
        <f t="shared" si="16"/>
        <v>#DIV/0!</v>
      </c>
      <c r="AI42" s="25" t="e">
        <f t="shared" si="17"/>
        <v>#DIV/0!</v>
      </c>
      <c r="AJ42" s="25" t="e">
        <f t="shared" si="18"/>
        <v>#DIV/0!</v>
      </c>
    </row>
    <row r="43" spans="1:36" x14ac:dyDescent="0.3">
      <c r="A43" s="1" t="s">
        <v>940</v>
      </c>
      <c r="B43" s="36" t="str">
        <f>VLOOKUP($A43,Raw!$B$2:$DG$512,MATCH(Advisorry!B$1,Raw!$B$1:$DG$1,0),0)</f>
        <v>0</v>
      </c>
      <c r="C43" s="37" t="e">
        <f t="shared" si="0"/>
        <v>#DIV/0!</v>
      </c>
      <c r="D43" s="36" t="str">
        <f>VLOOKUP($A43,Raw!$B$2:$DG$512,MATCH(Advisorry!D$1,Raw!$B$1:$DG$1,0),0)</f>
        <v>0</v>
      </c>
      <c r="E43" s="37" t="e">
        <f t="shared" si="1"/>
        <v>#DIV/0!</v>
      </c>
      <c r="F43" s="36" t="str">
        <f>VLOOKUP($A43,Raw!$B$2:$DG$512,MATCH(Advisorry!F$1,Raw!$B$1:$DG$1,0),0)</f>
        <v>0</v>
      </c>
      <c r="G43" s="37" t="e">
        <f t="shared" si="2"/>
        <v>#DIV/0!</v>
      </c>
      <c r="H43" s="36" t="str">
        <f>VLOOKUP($A43,Raw!$B$2:$DG$512,MATCH(Advisorry!H$1,Raw!$B$1:$DG$1,0),0)</f>
        <v>0</v>
      </c>
      <c r="I43" s="37" t="e">
        <f t="shared" si="3"/>
        <v>#DIV/0!</v>
      </c>
      <c r="J43" s="36" t="str">
        <f>VLOOKUP($A43,Raw!$B$2:$DG$512,MATCH(Advisorry!J$1,Raw!$B$1:$DG$1,0),0)</f>
        <v>0</v>
      </c>
      <c r="K43" s="37" t="e">
        <f t="shared" si="4"/>
        <v>#DIV/0!</v>
      </c>
      <c r="L43" s="36" t="str">
        <f>VLOOKUP($A43,Raw!$B$2:$DG$512,MATCH(Advisorry!L$1,Raw!$B$1:$DG$1,0),0)</f>
        <v>0</v>
      </c>
      <c r="M43" s="37" t="e">
        <f t="shared" si="5"/>
        <v>#DIV/0!</v>
      </c>
      <c r="N43" s="36" t="str">
        <f>VLOOKUP($A43,Raw!$B$2:$DG$512,MATCH(Advisorry!N$1,Raw!$B$1:$DG$1,0),0)</f>
        <v>0</v>
      </c>
      <c r="P43" s="38" t="str">
        <f>VLOOKUP($A43,Raw!$B$2:$DG$512,MATCH(Advisorry!P$1,Raw!$B$1:$DG$1,0),0)</f>
        <v>0</v>
      </c>
      <c r="Q43" s="39" t="e">
        <f t="shared" si="6"/>
        <v>#DIV/0!</v>
      </c>
      <c r="R43" s="38" t="str">
        <f>VLOOKUP($A43,Raw!$B$2:$DG$512,MATCH(Advisorry!R$1,Raw!$B$1:$DG$1,0),0)</f>
        <v>0</v>
      </c>
      <c r="S43" s="39" t="e">
        <f t="shared" si="7"/>
        <v>#DIV/0!</v>
      </c>
      <c r="T43" s="38" t="str">
        <f>VLOOKUP($A43,Raw!$B$2:$DG$512,MATCH(Advisorry!T$1,Raw!$B$1:$DG$1,0),0)</f>
        <v>0</v>
      </c>
      <c r="U43" s="39" t="e">
        <f t="shared" si="8"/>
        <v>#DIV/0!</v>
      </c>
      <c r="V43" s="38" t="str">
        <f>VLOOKUP($A43,Raw!$B$2:$DG$512,MATCH(Advisorry!V$1,Raw!$B$1:$DG$1,0),0)</f>
        <v>0</v>
      </c>
      <c r="W43" s="39" t="e">
        <f t="shared" si="9"/>
        <v>#DIV/0!</v>
      </c>
      <c r="X43" s="38" t="str">
        <f>VLOOKUP($A43,Raw!$B$2:$DG$512,MATCH(Advisorry!X$1,Raw!$B$1:$DG$1,0),0)</f>
        <v>0</v>
      </c>
      <c r="Y43" s="39" t="e">
        <f t="shared" si="10"/>
        <v>#DIV/0!</v>
      </c>
      <c r="Z43" s="38" t="str">
        <f>VLOOKUP($A43,Raw!$B$2:$DG$512,MATCH(Advisorry!Z$1,Raw!$B$1:$DG$1,0),0)</f>
        <v>0</v>
      </c>
      <c r="AA43" s="39" t="e">
        <f t="shared" si="11"/>
        <v>#DIV/0!</v>
      </c>
      <c r="AB43" s="38" t="str">
        <f>VLOOKUP($A43,Raw!$B$2:$DG$512,MATCH(Advisorry!AB$1,Raw!$B$1:$DG$1,0),0)</f>
        <v>0</v>
      </c>
      <c r="AD43" s="25" t="e">
        <f t="shared" si="12"/>
        <v>#DIV/0!</v>
      </c>
      <c r="AE43" s="25" t="e">
        <f t="shared" si="13"/>
        <v>#DIV/0!</v>
      </c>
      <c r="AF43" s="25" t="e">
        <f t="shared" si="14"/>
        <v>#DIV/0!</v>
      </c>
      <c r="AG43" s="25" t="e">
        <f t="shared" si="15"/>
        <v>#DIV/0!</v>
      </c>
      <c r="AH43" s="25" t="e">
        <f t="shared" si="16"/>
        <v>#DIV/0!</v>
      </c>
      <c r="AI43" s="25" t="e">
        <f t="shared" si="17"/>
        <v>#DIV/0!</v>
      </c>
      <c r="AJ43" s="25" t="e">
        <f t="shared" si="18"/>
        <v>#DIV/0!</v>
      </c>
    </row>
    <row r="44" spans="1:36" x14ac:dyDescent="0.3">
      <c r="A44" s="1" t="s">
        <v>953</v>
      </c>
      <c r="B44" s="36" t="str">
        <f>VLOOKUP($A44,Raw!$B$2:$DG$512,MATCH(Advisorry!B$1,Raw!$B$1:$DG$1,0),0)</f>
        <v>0</v>
      </c>
      <c r="C44" s="37" t="e">
        <f t="shared" si="0"/>
        <v>#DIV/0!</v>
      </c>
      <c r="D44" s="36" t="str">
        <f>VLOOKUP($A44,Raw!$B$2:$DG$512,MATCH(Advisorry!D$1,Raw!$B$1:$DG$1,0),0)</f>
        <v>0</v>
      </c>
      <c r="E44" s="37" t="e">
        <f t="shared" si="1"/>
        <v>#DIV/0!</v>
      </c>
      <c r="F44" s="36" t="str">
        <f>VLOOKUP($A44,Raw!$B$2:$DG$512,MATCH(Advisorry!F$1,Raw!$B$1:$DG$1,0),0)</f>
        <v>0</v>
      </c>
      <c r="G44" s="37" t="e">
        <f t="shared" si="2"/>
        <v>#DIV/0!</v>
      </c>
      <c r="H44" s="36" t="str">
        <f>VLOOKUP($A44,Raw!$B$2:$DG$512,MATCH(Advisorry!H$1,Raw!$B$1:$DG$1,0),0)</f>
        <v>0</v>
      </c>
      <c r="I44" s="37" t="e">
        <f t="shared" si="3"/>
        <v>#DIV/0!</v>
      </c>
      <c r="J44" s="36" t="str">
        <f>VLOOKUP($A44,Raw!$B$2:$DG$512,MATCH(Advisorry!J$1,Raw!$B$1:$DG$1,0),0)</f>
        <v>0</v>
      </c>
      <c r="K44" s="37" t="e">
        <f t="shared" si="4"/>
        <v>#DIV/0!</v>
      </c>
      <c r="L44" s="36" t="str">
        <f>VLOOKUP($A44,Raw!$B$2:$DG$512,MATCH(Advisorry!L$1,Raw!$B$1:$DG$1,0),0)</f>
        <v>0</v>
      </c>
      <c r="M44" s="37" t="e">
        <f t="shared" si="5"/>
        <v>#DIV/0!</v>
      </c>
      <c r="N44" s="36" t="str">
        <f>VLOOKUP($A44,Raw!$B$2:$DG$512,MATCH(Advisorry!N$1,Raw!$B$1:$DG$1,0),0)</f>
        <v>0</v>
      </c>
      <c r="P44" s="38" t="str">
        <f>VLOOKUP($A44,Raw!$B$2:$DG$512,MATCH(Advisorry!P$1,Raw!$B$1:$DG$1,0),0)</f>
        <v>0</v>
      </c>
      <c r="Q44" s="39" t="e">
        <f t="shared" si="6"/>
        <v>#DIV/0!</v>
      </c>
      <c r="R44" s="38" t="str">
        <f>VLOOKUP($A44,Raw!$B$2:$DG$512,MATCH(Advisorry!R$1,Raw!$B$1:$DG$1,0),0)</f>
        <v>0</v>
      </c>
      <c r="S44" s="39" t="e">
        <f t="shared" si="7"/>
        <v>#DIV/0!</v>
      </c>
      <c r="T44" s="38" t="str">
        <f>VLOOKUP($A44,Raw!$B$2:$DG$512,MATCH(Advisorry!T$1,Raw!$B$1:$DG$1,0),0)</f>
        <v>0</v>
      </c>
      <c r="U44" s="39" t="e">
        <f t="shared" si="8"/>
        <v>#DIV/0!</v>
      </c>
      <c r="V44" s="38" t="str">
        <f>VLOOKUP($A44,Raw!$B$2:$DG$512,MATCH(Advisorry!V$1,Raw!$B$1:$DG$1,0),0)</f>
        <v>0</v>
      </c>
      <c r="W44" s="39" t="e">
        <f t="shared" si="9"/>
        <v>#DIV/0!</v>
      </c>
      <c r="X44" s="38" t="str">
        <f>VLOOKUP($A44,Raw!$B$2:$DG$512,MATCH(Advisorry!X$1,Raw!$B$1:$DG$1,0),0)</f>
        <v>0</v>
      </c>
      <c r="Y44" s="39" t="e">
        <f t="shared" si="10"/>
        <v>#DIV/0!</v>
      </c>
      <c r="Z44" s="38" t="str">
        <f>VLOOKUP($A44,Raw!$B$2:$DG$512,MATCH(Advisorry!Z$1,Raw!$B$1:$DG$1,0),0)</f>
        <v>0</v>
      </c>
      <c r="AA44" s="39" t="e">
        <f t="shared" si="11"/>
        <v>#DIV/0!</v>
      </c>
      <c r="AB44" s="38" t="str">
        <f>VLOOKUP($A44,Raw!$B$2:$DG$512,MATCH(Advisorry!AB$1,Raw!$B$1:$DG$1,0),0)</f>
        <v>0</v>
      </c>
      <c r="AD44" s="25" t="e">
        <f t="shared" si="12"/>
        <v>#DIV/0!</v>
      </c>
      <c r="AE44" s="25" t="e">
        <f t="shared" si="13"/>
        <v>#DIV/0!</v>
      </c>
      <c r="AF44" s="25" t="e">
        <f t="shared" si="14"/>
        <v>#DIV/0!</v>
      </c>
      <c r="AG44" s="25" t="e">
        <f t="shared" si="15"/>
        <v>#DIV/0!</v>
      </c>
      <c r="AH44" s="25" t="e">
        <f t="shared" si="16"/>
        <v>#DIV/0!</v>
      </c>
      <c r="AI44" s="25" t="e">
        <f t="shared" si="17"/>
        <v>#DIV/0!</v>
      </c>
      <c r="AJ44" s="25" t="e">
        <f t="shared" si="18"/>
        <v>#DIV/0!</v>
      </c>
    </row>
    <row r="45" spans="1:36" x14ac:dyDescent="0.3">
      <c r="A45" s="1" t="s">
        <v>967</v>
      </c>
      <c r="B45" s="36" t="str">
        <f>VLOOKUP($A45,Raw!$B$2:$DG$512,MATCH(Advisorry!B$1,Raw!$B$1:$DG$1,0),0)</f>
        <v>0</v>
      </c>
      <c r="C45" s="37" t="e">
        <f t="shared" si="0"/>
        <v>#DIV/0!</v>
      </c>
      <c r="D45" s="36" t="str">
        <f>VLOOKUP($A45,Raw!$B$2:$DG$512,MATCH(Advisorry!D$1,Raw!$B$1:$DG$1,0),0)</f>
        <v>0</v>
      </c>
      <c r="E45" s="37" t="e">
        <f t="shared" si="1"/>
        <v>#DIV/0!</v>
      </c>
      <c r="F45" s="36" t="str">
        <f>VLOOKUP($A45,Raw!$B$2:$DG$512,MATCH(Advisorry!F$1,Raw!$B$1:$DG$1,0),0)</f>
        <v>0</v>
      </c>
      <c r="G45" s="37" t="e">
        <f t="shared" si="2"/>
        <v>#DIV/0!</v>
      </c>
      <c r="H45" s="36" t="str">
        <f>VLOOKUP($A45,Raw!$B$2:$DG$512,MATCH(Advisorry!H$1,Raw!$B$1:$DG$1,0),0)</f>
        <v>0</v>
      </c>
      <c r="I45" s="37" t="e">
        <f t="shared" si="3"/>
        <v>#DIV/0!</v>
      </c>
      <c r="J45" s="36" t="str">
        <f>VLOOKUP($A45,Raw!$B$2:$DG$512,MATCH(Advisorry!J$1,Raw!$B$1:$DG$1,0),0)</f>
        <v>0</v>
      </c>
      <c r="K45" s="37" t="e">
        <f t="shared" si="4"/>
        <v>#DIV/0!</v>
      </c>
      <c r="L45" s="36" t="str">
        <f>VLOOKUP($A45,Raw!$B$2:$DG$512,MATCH(Advisorry!L$1,Raw!$B$1:$DG$1,0),0)</f>
        <v>0</v>
      </c>
      <c r="M45" s="37" t="e">
        <f t="shared" si="5"/>
        <v>#DIV/0!</v>
      </c>
      <c r="N45" s="36" t="str">
        <f>VLOOKUP($A45,Raw!$B$2:$DG$512,MATCH(Advisorry!N$1,Raw!$B$1:$DG$1,0),0)</f>
        <v>0</v>
      </c>
      <c r="P45" s="38" t="str">
        <f>VLOOKUP($A45,Raw!$B$2:$DG$512,MATCH(Advisorry!P$1,Raw!$B$1:$DG$1,0),0)</f>
        <v>0</v>
      </c>
      <c r="Q45" s="39" t="e">
        <f t="shared" si="6"/>
        <v>#DIV/0!</v>
      </c>
      <c r="R45" s="38" t="str">
        <f>VLOOKUP($A45,Raw!$B$2:$DG$512,MATCH(Advisorry!R$1,Raw!$B$1:$DG$1,0),0)</f>
        <v>0</v>
      </c>
      <c r="S45" s="39" t="e">
        <f t="shared" si="7"/>
        <v>#DIV/0!</v>
      </c>
      <c r="T45" s="38" t="str">
        <f>VLOOKUP($A45,Raw!$B$2:$DG$512,MATCH(Advisorry!T$1,Raw!$B$1:$DG$1,0),0)</f>
        <v>0</v>
      </c>
      <c r="U45" s="39" t="e">
        <f t="shared" si="8"/>
        <v>#DIV/0!</v>
      </c>
      <c r="V45" s="38" t="str">
        <f>VLOOKUP($A45,Raw!$B$2:$DG$512,MATCH(Advisorry!V$1,Raw!$B$1:$DG$1,0),0)</f>
        <v>0</v>
      </c>
      <c r="W45" s="39" t="e">
        <f t="shared" si="9"/>
        <v>#DIV/0!</v>
      </c>
      <c r="X45" s="38" t="str">
        <f>VLOOKUP($A45,Raw!$B$2:$DG$512,MATCH(Advisorry!X$1,Raw!$B$1:$DG$1,0),0)</f>
        <v>0</v>
      </c>
      <c r="Y45" s="39" t="e">
        <f t="shared" si="10"/>
        <v>#DIV/0!</v>
      </c>
      <c r="Z45" s="38" t="str">
        <f>VLOOKUP($A45,Raw!$B$2:$DG$512,MATCH(Advisorry!Z$1,Raw!$B$1:$DG$1,0),0)</f>
        <v>0</v>
      </c>
      <c r="AA45" s="39" t="e">
        <f t="shared" si="11"/>
        <v>#DIV/0!</v>
      </c>
      <c r="AB45" s="38" t="str">
        <f>VLOOKUP($A45,Raw!$B$2:$DG$512,MATCH(Advisorry!AB$1,Raw!$B$1:$DG$1,0),0)</f>
        <v>0</v>
      </c>
      <c r="AD45" s="25" t="e">
        <f t="shared" si="12"/>
        <v>#DIV/0!</v>
      </c>
      <c r="AE45" s="25" t="e">
        <f t="shared" si="13"/>
        <v>#DIV/0!</v>
      </c>
      <c r="AF45" s="25" t="e">
        <f t="shared" si="14"/>
        <v>#DIV/0!</v>
      </c>
      <c r="AG45" s="25" t="e">
        <f t="shared" si="15"/>
        <v>#DIV/0!</v>
      </c>
      <c r="AH45" s="25" t="e">
        <f t="shared" si="16"/>
        <v>#DIV/0!</v>
      </c>
      <c r="AI45" s="25" t="e">
        <f t="shared" si="17"/>
        <v>#DIV/0!</v>
      </c>
      <c r="AJ45" s="25" t="e">
        <f t="shared" si="18"/>
        <v>#DIV/0!</v>
      </c>
    </row>
    <row r="46" spans="1:36" x14ac:dyDescent="0.3">
      <c r="A46" s="1" t="s">
        <v>976</v>
      </c>
      <c r="B46" s="36" t="str">
        <f>VLOOKUP($A46,Raw!$B$2:$DG$512,MATCH(Advisorry!B$1,Raw!$B$1:$DG$1,0),0)</f>
        <v>0</v>
      </c>
      <c r="C46" s="37">
        <f t="shared" si="0"/>
        <v>0</v>
      </c>
      <c r="D46" s="36" t="str">
        <f>VLOOKUP($A46,Raw!$B$2:$DG$512,MATCH(Advisorry!D$1,Raw!$B$1:$DG$1,0),0)</f>
        <v>2</v>
      </c>
      <c r="E46" s="37">
        <f t="shared" si="1"/>
        <v>1</v>
      </c>
      <c r="F46" s="36" t="str">
        <f>VLOOKUP($A46,Raw!$B$2:$DG$512,MATCH(Advisorry!F$1,Raw!$B$1:$DG$1,0),0)</f>
        <v>0</v>
      </c>
      <c r="G46" s="37">
        <f t="shared" si="2"/>
        <v>0</v>
      </c>
      <c r="H46" s="36" t="str">
        <f>VLOOKUP($A46,Raw!$B$2:$DG$512,MATCH(Advisorry!H$1,Raw!$B$1:$DG$1,0),0)</f>
        <v>0</v>
      </c>
      <c r="I46" s="37">
        <f t="shared" si="3"/>
        <v>0</v>
      </c>
      <c r="J46" s="36" t="str">
        <f>VLOOKUP($A46,Raw!$B$2:$DG$512,MATCH(Advisorry!J$1,Raw!$B$1:$DG$1,0),0)</f>
        <v>0</v>
      </c>
      <c r="K46" s="37">
        <f t="shared" si="4"/>
        <v>0</v>
      </c>
      <c r="L46" s="36" t="str">
        <f>VLOOKUP($A46,Raw!$B$2:$DG$512,MATCH(Advisorry!L$1,Raw!$B$1:$DG$1,0),0)</f>
        <v>0</v>
      </c>
      <c r="M46" s="37">
        <f t="shared" si="5"/>
        <v>0</v>
      </c>
      <c r="N46" s="36" t="str">
        <f>VLOOKUP($A46,Raw!$B$2:$DG$512,MATCH(Advisorry!N$1,Raw!$B$1:$DG$1,0),0)</f>
        <v>2</v>
      </c>
      <c r="P46" s="38" t="str">
        <f>VLOOKUP($A46,Raw!$B$2:$DG$512,MATCH(Advisorry!P$1,Raw!$B$1:$DG$1,0),0)</f>
        <v>0</v>
      </c>
      <c r="Q46" s="39">
        <f t="shared" si="6"/>
        <v>0</v>
      </c>
      <c r="R46" s="38" t="str">
        <f>VLOOKUP($A46,Raw!$B$2:$DG$512,MATCH(Advisorry!R$1,Raw!$B$1:$DG$1,0),0)</f>
        <v>53.81</v>
      </c>
      <c r="S46" s="39">
        <f t="shared" si="7"/>
        <v>1</v>
      </c>
      <c r="T46" s="38" t="str">
        <f>VLOOKUP($A46,Raw!$B$2:$DG$512,MATCH(Advisorry!T$1,Raw!$B$1:$DG$1,0),0)</f>
        <v>0</v>
      </c>
      <c r="U46" s="39">
        <f t="shared" si="8"/>
        <v>0</v>
      </c>
      <c r="V46" s="38" t="str">
        <f>VLOOKUP($A46,Raw!$B$2:$DG$512,MATCH(Advisorry!V$1,Raw!$B$1:$DG$1,0),0)</f>
        <v>0</v>
      </c>
      <c r="W46" s="39">
        <f t="shared" si="9"/>
        <v>0</v>
      </c>
      <c r="X46" s="38" t="str">
        <f>VLOOKUP($A46,Raw!$B$2:$DG$512,MATCH(Advisorry!X$1,Raw!$B$1:$DG$1,0),0)</f>
        <v>0</v>
      </c>
      <c r="Y46" s="39">
        <f t="shared" si="10"/>
        <v>0</v>
      </c>
      <c r="Z46" s="38" t="str">
        <f>VLOOKUP($A46,Raw!$B$2:$DG$512,MATCH(Advisorry!Z$1,Raw!$B$1:$DG$1,0),0)</f>
        <v>0</v>
      </c>
      <c r="AA46" s="39">
        <f t="shared" si="11"/>
        <v>0</v>
      </c>
      <c r="AB46" s="38" t="str">
        <f>VLOOKUP($A46,Raw!$B$2:$DG$512,MATCH(Advisorry!AB$1,Raw!$B$1:$DG$1,0),0)</f>
        <v>53.81</v>
      </c>
      <c r="AD46" s="25" t="e">
        <f t="shared" si="12"/>
        <v>#DIV/0!</v>
      </c>
      <c r="AE46" s="25">
        <f t="shared" si="13"/>
        <v>26.905000000000001</v>
      </c>
      <c r="AF46" s="25" t="e">
        <f t="shared" si="14"/>
        <v>#DIV/0!</v>
      </c>
      <c r="AG46" s="25" t="e">
        <f t="shared" si="15"/>
        <v>#DIV/0!</v>
      </c>
      <c r="AH46" s="25" t="e">
        <f t="shared" si="16"/>
        <v>#DIV/0!</v>
      </c>
      <c r="AI46" s="25" t="e">
        <f t="shared" si="17"/>
        <v>#DIV/0!</v>
      </c>
      <c r="AJ46" s="25">
        <f t="shared" si="18"/>
        <v>26.905000000000001</v>
      </c>
    </row>
    <row r="47" spans="1:36" x14ac:dyDescent="0.3">
      <c r="A47" s="1" t="s">
        <v>997</v>
      </c>
      <c r="B47" s="36" t="str">
        <f>VLOOKUP($A47,Raw!$B$2:$DG$512,MATCH(Advisorry!B$1,Raw!$B$1:$DG$1,0),0)</f>
        <v>0</v>
      </c>
      <c r="C47" s="37" t="e">
        <f t="shared" si="0"/>
        <v>#DIV/0!</v>
      </c>
      <c r="D47" s="36" t="str">
        <f>VLOOKUP($A47,Raw!$B$2:$DG$512,MATCH(Advisorry!D$1,Raw!$B$1:$DG$1,0),0)</f>
        <v>0</v>
      </c>
      <c r="E47" s="37" t="e">
        <f t="shared" si="1"/>
        <v>#DIV/0!</v>
      </c>
      <c r="F47" s="36" t="str">
        <f>VLOOKUP($A47,Raw!$B$2:$DG$512,MATCH(Advisorry!F$1,Raw!$B$1:$DG$1,0),0)</f>
        <v>0</v>
      </c>
      <c r="G47" s="37" t="e">
        <f t="shared" si="2"/>
        <v>#DIV/0!</v>
      </c>
      <c r="H47" s="36" t="str">
        <f>VLOOKUP($A47,Raw!$B$2:$DG$512,MATCH(Advisorry!H$1,Raw!$B$1:$DG$1,0),0)</f>
        <v>0</v>
      </c>
      <c r="I47" s="37" t="e">
        <f t="shared" si="3"/>
        <v>#DIV/0!</v>
      </c>
      <c r="J47" s="36" t="str">
        <f>VLOOKUP($A47,Raw!$B$2:$DG$512,MATCH(Advisorry!J$1,Raw!$B$1:$DG$1,0),0)</f>
        <v>0</v>
      </c>
      <c r="K47" s="37" t="e">
        <f t="shared" si="4"/>
        <v>#DIV/0!</v>
      </c>
      <c r="L47" s="36" t="str">
        <f>VLOOKUP($A47,Raw!$B$2:$DG$512,MATCH(Advisorry!L$1,Raw!$B$1:$DG$1,0),0)</f>
        <v>0</v>
      </c>
      <c r="M47" s="37" t="e">
        <f t="shared" si="5"/>
        <v>#DIV/0!</v>
      </c>
      <c r="N47" s="36" t="str">
        <f>VLOOKUP($A47,Raw!$B$2:$DG$512,MATCH(Advisorry!N$1,Raw!$B$1:$DG$1,0),0)</f>
        <v>0</v>
      </c>
      <c r="P47" s="38" t="str">
        <f>VLOOKUP($A47,Raw!$B$2:$DG$512,MATCH(Advisorry!P$1,Raw!$B$1:$DG$1,0),0)</f>
        <v>0</v>
      </c>
      <c r="Q47" s="39" t="e">
        <f t="shared" si="6"/>
        <v>#DIV/0!</v>
      </c>
      <c r="R47" s="38" t="str">
        <f>VLOOKUP($A47,Raw!$B$2:$DG$512,MATCH(Advisorry!R$1,Raw!$B$1:$DG$1,0),0)</f>
        <v>0</v>
      </c>
      <c r="S47" s="39" t="e">
        <f t="shared" si="7"/>
        <v>#DIV/0!</v>
      </c>
      <c r="T47" s="38" t="str">
        <f>VLOOKUP($A47,Raw!$B$2:$DG$512,MATCH(Advisorry!T$1,Raw!$B$1:$DG$1,0),0)</f>
        <v>0</v>
      </c>
      <c r="U47" s="39" t="e">
        <f t="shared" si="8"/>
        <v>#DIV/0!</v>
      </c>
      <c r="V47" s="38" t="str">
        <f>VLOOKUP($A47,Raw!$B$2:$DG$512,MATCH(Advisorry!V$1,Raw!$B$1:$DG$1,0),0)</f>
        <v>0</v>
      </c>
      <c r="W47" s="39" t="e">
        <f t="shared" si="9"/>
        <v>#DIV/0!</v>
      </c>
      <c r="X47" s="38" t="str">
        <f>VLOOKUP($A47,Raw!$B$2:$DG$512,MATCH(Advisorry!X$1,Raw!$B$1:$DG$1,0),0)</f>
        <v>0</v>
      </c>
      <c r="Y47" s="39" t="e">
        <f t="shared" si="10"/>
        <v>#DIV/0!</v>
      </c>
      <c r="Z47" s="38" t="str">
        <f>VLOOKUP($A47,Raw!$B$2:$DG$512,MATCH(Advisorry!Z$1,Raw!$B$1:$DG$1,0),0)</f>
        <v>0</v>
      </c>
      <c r="AA47" s="39" t="e">
        <f t="shared" si="11"/>
        <v>#DIV/0!</v>
      </c>
      <c r="AB47" s="38" t="str">
        <f>VLOOKUP($A47,Raw!$B$2:$DG$512,MATCH(Advisorry!AB$1,Raw!$B$1:$DG$1,0),0)</f>
        <v>0</v>
      </c>
      <c r="AD47" s="25" t="e">
        <f t="shared" si="12"/>
        <v>#DIV/0!</v>
      </c>
      <c r="AE47" s="25" t="e">
        <f t="shared" si="13"/>
        <v>#DIV/0!</v>
      </c>
      <c r="AF47" s="25" t="e">
        <f t="shared" si="14"/>
        <v>#DIV/0!</v>
      </c>
      <c r="AG47" s="25" t="e">
        <f t="shared" si="15"/>
        <v>#DIV/0!</v>
      </c>
      <c r="AH47" s="25" t="e">
        <f t="shared" si="16"/>
        <v>#DIV/0!</v>
      </c>
      <c r="AI47" s="25" t="e">
        <f t="shared" si="17"/>
        <v>#DIV/0!</v>
      </c>
      <c r="AJ47" s="25" t="e">
        <f t="shared" si="18"/>
        <v>#DIV/0!</v>
      </c>
    </row>
    <row r="48" spans="1:36" x14ac:dyDescent="0.3">
      <c r="A48" s="1" t="s">
        <v>1016</v>
      </c>
      <c r="B48" s="36" t="str">
        <f>VLOOKUP($A48,Raw!$B$2:$DG$512,MATCH(Advisorry!B$1,Raw!$B$1:$DG$1,0),0)</f>
        <v>0</v>
      </c>
      <c r="C48" s="37" t="e">
        <f t="shared" si="0"/>
        <v>#DIV/0!</v>
      </c>
      <c r="D48" s="36" t="str">
        <f>VLOOKUP($A48,Raw!$B$2:$DG$512,MATCH(Advisorry!D$1,Raw!$B$1:$DG$1,0),0)</f>
        <v>0</v>
      </c>
      <c r="E48" s="37" t="e">
        <f t="shared" si="1"/>
        <v>#DIV/0!</v>
      </c>
      <c r="F48" s="36" t="str">
        <f>VLOOKUP($A48,Raw!$B$2:$DG$512,MATCH(Advisorry!F$1,Raw!$B$1:$DG$1,0),0)</f>
        <v>0</v>
      </c>
      <c r="G48" s="37" t="e">
        <f t="shared" si="2"/>
        <v>#DIV/0!</v>
      </c>
      <c r="H48" s="36" t="str">
        <f>VLOOKUP($A48,Raw!$B$2:$DG$512,MATCH(Advisorry!H$1,Raw!$B$1:$DG$1,0),0)</f>
        <v>0</v>
      </c>
      <c r="I48" s="37" t="e">
        <f t="shared" si="3"/>
        <v>#DIV/0!</v>
      </c>
      <c r="J48" s="36" t="str">
        <f>VLOOKUP($A48,Raw!$B$2:$DG$512,MATCH(Advisorry!J$1,Raw!$B$1:$DG$1,0),0)</f>
        <v>0</v>
      </c>
      <c r="K48" s="37" t="e">
        <f t="shared" si="4"/>
        <v>#DIV/0!</v>
      </c>
      <c r="L48" s="36" t="str">
        <f>VLOOKUP($A48,Raw!$B$2:$DG$512,MATCH(Advisorry!L$1,Raw!$B$1:$DG$1,0),0)</f>
        <v>0</v>
      </c>
      <c r="M48" s="37" t="e">
        <f t="shared" si="5"/>
        <v>#DIV/0!</v>
      </c>
      <c r="N48" s="36" t="str">
        <f>VLOOKUP($A48,Raw!$B$2:$DG$512,MATCH(Advisorry!N$1,Raw!$B$1:$DG$1,0),0)</f>
        <v>0</v>
      </c>
      <c r="P48" s="38" t="str">
        <f>VLOOKUP($A48,Raw!$B$2:$DG$512,MATCH(Advisorry!P$1,Raw!$B$1:$DG$1,0),0)</f>
        <v>0</v>
      </c>
      <c r="Q48" s="39" t="e">
        <f t="shared" si="6"/>
        <v>#DIV/0!</v>
      </c>
      <c r="R48" s="38" t="str">
        <f>VLOOKUP($A48,Raw!$B$2:$DG$512,MATCH(Advisorry!R$1,Raw!$B$1:$DG$1,0),0)</f>
        <v>0</v>
      </c>
      <c r="S48" s="39" t="e">
        <f t="shared" si="7"/>
        <v>#DIV/0!</v>
      </c>
      <c r="T48" s="38" t="str">
        <f>VLOOKUP($A48,Raw!$B$2:$DG$512,MATCH(Advisorry!T$1,Raw!$B$1:$DG$1,0),0)</f>
        <v>0</v>
      </c>
      <c r="U48" s="39" t="e">
        <f t="shared" si="8"/>
        <v>#DIV/0!</v>
      </c>
      <c r="V48" s="38" t="str">
        <f>VLOOKUP($A48,Raw!$B$2:$DG$512,MATCH(Advisorry!V$1,Raw!$B$1:$DG$1,0),0)</f>
        <v>0</v>
      </c>
      <c r="W48" s="39" t="e">
        <f t="shared" si="9"/>
        <v>#DIV/0!</v>
      </c>
      <c r="X48" s="38" t="str">
        <f>VLOOKUP($A48,Raw!$B$2:$DG$512,MATCH(Advisorry!X$1,Raw!$B$1:$DG$1,0),0)</f>
        <v>0</v>
      </c>
      <c r="Y48" s="39" t="e">
        <f t="shared" si="10"/>
        <v>#DIV/0!</v>
      </c>
      <c r="Z48" s="38" t="str">
        <f>VLOOKUP($A48,Raw!$B$2:$DG$512,MATCH(Advisorry!Z$1,Raw!$B$1:$DG$1,0),0)</f>
        <v>0</v>
      </c>
      <c r="AA48" s="39" t="e">
        <f t="shared" si="11"/>
        <v>#DIV/0!</v>
      </c>
      <c r="AB48" s="38" t="str">
        <f>VLOOKUP($A48,Raw!$B$2:$DG$512,MATCH(Advisorry!AB$1,Raw!$B$1:$DG$1,0),0)</f>
        <v>0</v>
      </c>
      <c r="AD48" s="25" t="e">
        <f t="shared" si="12"/>
        <v>#DIV/0!</v>
      </c>
      <c r="AE48" s="25" t="e">
        <f t="shared" si="13"/>
        <v>#DIV/0!</v>
      </c>
      <c r="AF48" s="25" t="e">
        <f t="shared" si="14"/>
        <v>#DIV/0!</v>
      </c>
      <c r="AG48" s="25" t="e">
        <f t="shared" si="15"/>
        <v>#DIV/0!</v>
      </c>
      <c r="AH48" s="25" t="e">
        <f t="shared" si="16"/>
        <v>#DIV/0!</v>
      </c>
      <c r="AI48" s="25" t="e">
        <f t="shared" si="17"/>
        <v>#DIV/0!</v>
      </c>
      <c r="AJ48" s="25" t="e">
        <f t="shared" si="18"/>
        <v>#DIV/0!</v>
      </c>
    </row>
    <row r="49" spans="1:36" x14ac:dyDescent="0.3">
      <c r="A49" s="1" t="s">
        <v>1034</v>
      </c>
      <c r="B49" s="36" t="str">
        <f>VLOOKUP($A49,Raw!$B$2:$DG$512,MATCH(Advisorry!B$1,Raw!$B$1:$DG$1,0),0)</f>
        <v>0</v>
      </c>
      <c r="C49" s="37" t="e">
        <f t="shared" si="0"/>
        <v>#DIV/0!</v>
      </c>
      <c r="D49" s="36" t="str">
        <f>VLOOKUP($A49,Raw!$B$2:$DG$512,MATCH(Advisorry!D$1,Raw!$B$1:$DG$1,0),0)</f>
        <v>0</v>
      </c>
      <c r="E49" s="37" t="e">
        <f t="shared" si="1"/>
        <v>#DIV/0!</v>
      </c>
      <c r="F49" s="36" t="str">
        <f>VLOOKUP($A49,Raw!$B$2:$DG$512,MATCH(Advisorry!F$1,Raw!$B$1:$DG$1,0),0)</f>
        <v>0</v>
      </c>
      <c r="G49" s="37" t="e">
        <f t="shared" si="2"/>
        <v>#DIV/0!</v>
      </c>
      <c r="H49" s="36" t="str">
        <f>VLOOKUP($A49,Raw!$B$2:$DG$512,MATCH(Advisorry!H$1,Raw!$B$1:$DG$1,0),0)</f>
        <v>0</v>
      </c>
      <c r="I49" s="37" t="e">
        <f t="shared" si="3"/>
        <v>#DIV/0!</v>
      </c>
      <c r="J49" s="36" t="str">
        <f>VLOOKUP($A49,Raw!$B$2:$DG$512,MATCH(Advisorry!J$1,Raw!$B$1:$DG$1,0),0)</f>
        <v>0</v>
      </c>
      <c r="K49" s="37" t="e">
        <f t="shared" si="4"/>
        <v>#DIV/0!</v>
      </c>
      <c r="L49" s="36" t="str">
        <f>VLOOKUP($A49,Raw!$B$2:$DG$512,MATCH(Advisorry!L$1,Raw!$B$1:$DG$1,0),0)</f>
        <v>0</v>
      </c>
      <c r="M49" s="37" t="e">
        <f t="shared" si="5"/>
        <v>#DIV/0!</v>
      </c>
      <c r="N49" s="36" t="str">
        <f>VLOOKUP($A49,Raw!$B$2:$DG$512,MATCH(Advisorry!N$1,Raw!$B$1:$DG$1,0),0)</f>
        <v>0</v>
      </c>
      <c r="P49" s="38" t="str">
        <f>VLOOKUP($A49,Raw!$B$2:$DG$512,MATCH(Advisorry!P$1,Raw!$B$1:$DG$1,0),0)</f>
        <v>0</v>
      </c>
      <c r="Q49" s="39" t="e">
        <f t="shared" si="6"/>
        <v>#DIV/0!</v>
      </c>
      <c r="R49" s="38" t="str">
        <f>VLOOKUP($A49,Raw!$B$2:$DG$512,MATCH(Advisorry!R$1,Raw!$B$1:$DG$1,0),0)</f>
        <v>0</v>
      </c>
      <c r="S49" s="39" t="e">
        <f t="shared" si="7"/>
        <v>#DIV/0!</v>
      </c>
      <c r="T49" s="38" t="str">
        <f>VLOOKUP($A49,Raw!$B$2:$DG$512,MATCH(Advisorry!T$1,Raw!$B$1:$DG$1,0),0)</f>
        <v>0</v>
      </c>
      <c r="U49" s="39" t="e">
        <f t="shared" si="8"/>
        <v>#DIV/0!</v>
      </c>
      <c r="V49" s="38" t="str">
        <f>VLOOKUP($A49,Raw!$B$2:$DG$512,MATCH(Advisorry!V$1,Raw!$B$1:$DG$1,0),0)</f>
        <v>0</v>
      </c>
      <c r="W49" s="39" t="e">
        <f t="shared" si="9"/>
        <v>#DIV/0!</v>
      </c>
      <c r="X49" s="38" t="str">
        <f>VLOOKUP($A49,Raw!$B$2:$DG$512,MATCH(Advisorry!X$1,Raw!$B$1:$DG$1,0),0)</f>
        <v>0</v>
      </c>
      <c r="Y49" s="39" t="e">
        <f t="shared" si="10"/>
        <v>#DIV/0!</v>
      </c>
      <c r="Z49" s="38" t="str">
        <f>VLOOKUP($A49,Raw!$B$2:$DG$512,MATCH(Advisorry!Z$1,Raw!$B$1:$DG$1,0),0)</f>
        <v>0</v>
      </c>
      <c r="AA49" s="39" t="e">
        <f t="shared" si="11"/>
        <v>#DIV/0!</v>
      </c>
      <c r="AB49" s="38" t="str">
        <f>VLOOKUP($A49,Raw!$B$2:$DG$512,MATCH(Advisorry!AB$1,Raw!$B$1:$DG$1,0),0)</f>
        <v>0</v>
      </c>
      <c r="AD49" s="25" t="e">
        <f t="shared" si="12"/>
        <v>#DIV/0!</v>
      </c>
      <c r="AE49" s="25" t="e">
        <f t="shared" si="13"/>
        <v>#DIV/0!</v>
      </c>
      <c r="AF49" s="25" t="e">
        <f t="shared" si="14"/>
        <v>#DIV/0!</v>
      </c>
      <c r="AG49" s="25" t="e">
        <f t="shared" si="15"/>
        <v>#DIV/0!</v>
      </c>
      <c r="AH49" s="25" t="e">
        <f t="shared" si="16"/>
        <v>#DIV/0!</v>
      </c>
      <c r="AI49" s="25" t="e">
        <f t="shared" si="17"/>
        <v>#DIV/0!</v>
      </c>
      <c r="AJ49" s="25" t="e">
        <f t="shared" si="18"/>
        <v>#DIV/0!</v>
      </c>
    </row>
    <row r="50" spans="1:36" x14ac:dyDescent="0.3">
      <c r="A50" s="1" t="s">
        <v>1075</v>
      </c>
      <c r="B50" s="36" t="str">
        <f>VLOOKUP($A50,Raw!$B$2:$DG$512,MATCH(Advisorry!B$1,Raw!$B$1:$DG$1,0),0)</f>
        <v>0</v>
      </c>
      <c r="C50" s="37" t="e">
        <f t="shared" si="0"/>
        <v>#DIV/0!</v>
      </c>
      <c r="D50" s="36" t="str">
        <f>VLOOKUP($A50,Raw!$B$2:$DG$512,MATCH(Advisorry!D$1,Raw!$B$1:$DG$1,0),0)</f>
        <v>0</v>
      </c>
      <c r="E50" s="37" t="e">
        <f t="shared" si="1"/>
        <v>#DIV/0!</v>
      </c>
      <c r="F50" s="36" t="str">
        <f>VLOOKUP($A50,Raw!$B$2:$DG$512,MATCH(Advisorry!F$1,Raw!$B$1:$DG$1,0),0)</f>
        <v>0</v>
      </c>
      <c r="G50" s="37" t="e">
        <f t="shared" si="2"/>
        <v>#DIV/0!</v>
      </c>
      <c r="H50" s="36" t="str">
        <f>VLOOKUP($A50,Raw!$B$2:$DG$512,MATCH(Advisorry!H$1,Raw!$B$1:$DG$1,0),0)</f>
        <v>0</v>
      </c>
      <c r="I50" s="37" t="e">
        <f t="shared" si="3"/>
        <v>#DIV/0!</v>
      </c>
      <c r="J50" s="36" t="str">
        <f>VLOOKUP($A50,Raw!$B$2:$DG$512,MATCH(Advisorry!J$1,Raw!$B$1:$DG$1,0),0)</f>
        <v>0</v>
      </c>
      <c r="K50" s="37" t="e">
        <f t="shared" si="4"/>
        <v>#DIV/0!</v>
      </c>
      <c r="L50" s="36" t="str">
        <f>VLOOKUP($A50,Raw!$B$2:$DG$512,MATCH(Advisorry!L$1,Raw!$B$1:$DG$1,0),0)</f>
        <v>0</v>
      </c>
      <c r="M50" s="37" t="e">
        <f t="shared" si="5"/>
        <v>#DIV/0!</v>
      </c>
      <c r="N50" s="36" t="str">
        <f>VLOOKUP($A50,Raw!$B$2:$DG$512,MATCH(Advisorry!N$1,Raw!$B$1:$DG$1,0),0)</f>
        <v>0</v>
      </c>
      <c r="P50" s="38" t="str">
        <f>VLOOKUP($A50,Raw!$B$2:$DG$512,MATCH(Advisorry!P$1,Raw!$B$1:$DG$1,0),0)</f>
        <v>0</v>
      </c>
      <c r="Q50" s="39" t="e">
        <f t="shared" si="6"/>
        <v>#DIV/0!</v>
      </c>
      <c r="R50" s="38" t="str">
        <f>VLOOKUP($A50,Raw!$B$2:$DG$512,MATCH(Advisorry!R$1,Raw!$B$1:$DG$1,0),0)</f>
        <v>0</v>
      </c>
      <c r="S50" s="39" t="e">
        <f t="shared" si="7"/>
        <v>#DIV/0!</v>
      </c>
      <c r="T50" s="38" t="str">
        <f>VLOOKUP($A50,Raw!$B$2:$DG$512,MATCH(Advisorry!T$1,Raw!$B$1:$DG$1,0),0)</f>
        <v>0</v>
      </c>
      <c r="U50" s="39" t="e">
        <f t="shared" si="8"/>
        <v>#DIV/0!</v>
      </c>
      <c r="V50" s="38" t="str">
        <f>VLOOKUP($A50,Raw!$B$2:$DG$512,MATCH(Advisorry!V$1,Raw!$B$1:$DG$1,0),0)</f>
        <v>0</v>
      </c>
      <c r="W50" s="39" t="e">
        <f t="shared" si="9"/>
        <v>#DIV/0!</v>
      </c>
      <c r="X50" s="38" t="str">
        <f>VLOOKUP($A50,Raw!$B$2:$DG$512,MATCH(Advisorry!X$1,Raw!$B$1:$DG$1,0),0)</f>
        <v>0</v>
      </c>
      <c r="Y50" s="39" t="e">
        <f t="shared" si="10"/>
        <v>#DIV/0!</v>
      </c>
      <c r="Z50" s="38" t="str">
        <f>VLOOKUP($A50,Raw!$B$2:$DG$512,MATCH(Advisorry!Z$1,Raw!$B$1:$DG$1,0),0)</f>
        <v>0</v>
      </c>
      <c r="AA50" s="39" t="e">
        <f t="shared" si="11"/>
        <v>#DIV/0!</v>
      </c>
      <c r="AB50" s="38" t="str">
        <f>VLOOKUP($A50,Raw!$B$2:$DG$512,MATCH(Advisorry!AB$1,Raw!$B$1:$DG$1,0),0)</f>
        <v>0</v>
      </c>
      <c r="AD50" s="25" t="e">
        <f t="shared" si="12"/>
        <v>#DIV/0!</v>
      </c>
      <c r="AE50" s="25" t="e">
        <f t="shared" si="13"/>
        <v>#DIV/0!</v>
      </c>
      <c r="AF50" s="25" t="e">
        <f t="shared" si="14"/>
        <v>#DIV/0!</v>
      </c>
      <c r="AG50" s="25" t="e">
        <f t="shared" si="15"/>
        <v>#DIV/0!</v>
      </c>
      <c r="AH50" s="25" t="e">
        <f t="shared" si="16"/>
        <v>#DIV/0!</v>
      </c>
      <c r="AI50" s="25" t="e">
        <f t="shared" si="17"/>
        <v>#DIV/0!</v>
      </c>
      <c r="AJ50" s="25" t="e">
        <f t="shared" si="18"/>
        <v>#DIV/0!</v>
      </c>
    </row>
    <row r="51" spans="1:36" x14ac:dyDescent="0.3">
      <c r="A51" s="1" t="s">
        <v>1095</v>
      </c>
      <c r="B51" s="36" t="str">
        <f>VLOOKUP($A51,Raw!$B$2:$DG$512,MATCH(Advisorry!B$1,Raw!$B$1:$DG$1,0),0)</f>
        <v>0</v>
      </c>
      <c r="C51" s="37" t="e">
        <f t="shared" si="0"/>
        <v>#DIV/0!</v>
      </c>
      <c r="D51" s="36" t="str">
        <f>VLOOKUP($A51,Raw!$B$2:$DG$512,MATCH(Advisorry!D$1,Raw!$B$1:$DG$1,0),0)</f>
        <v>0</v>
      </c>
      <c r="E51" s="37" t="e">
        <f t="shared" si="1"/>
        <v>#DIV/0!</v>
      </c>
      <c r="F51" s="36" t="str">
        <f>VLOOKUP($A51,Raw!$B$2:$DG$512,MATCH(Advisorry!F$1,Raw!$B$1:$DG$1,0),0)</f>
        <v>0</v>
      </c>
      <c r="G51" s="37" t="e">
        <f t="shared" si="2"/>
        <v>#DIV/0!</v>
      </c>
      <c r="H51" s="36" t="str">
        <f>VLOOKUP($A51,Raw!$B$2:$DG$512,MATCH(Advisorry!H$1,Raw!$B$1:$DG$1,0),0)</f>
        <v>0</v>
      </c>
      <c r="I51" s="37" t="e">
        <f t="shared" si="3"/>
        <v>#DIV/0!</v>
      </c>
      <c r="J51" s="36" t="str">
        <f>VLOOKUP($A51,Raw!$B$2:$DG$512,MATCH(Advisorry!J$1,Raw!$B$1:$DG$1,0),0)</f>
        <v>0</v>
      </c>
      <c r="K51" s="37" t="e">
        <f t="shared" si="4"/>
        <v>#DIV/0!</v>
      </c>
      <c r="L51" s="36" t="str">
        <f>VLOOKUP($A51,Raw!$B$2:$DG$512,MATCH(Advisorry!L$1,Raw!$B$1:$DG$1,0),0)</f>
        <v>0</v>
      </c>
      <c r="M51" s="37" t="e">
        <f t="shared" si="5"/>
        <v>#DIV/0!</v>
      </c>
      <c r="N51" s="36" t="str">
        <f>VLOOKUP($A51,Raw!$B$2:$DG$512,MATCH(Advisorry!N$1,Raw!$B$1:$DG$1,0),0)</f>
        <v>0</v>
      </c>
      <c r="P51" s="38" t="str">
        <f>VLOOKUP($A51,Raw!$B$2:$DG$512,MATCH(Advisorry!P$1,Raw!$B$1:$DG$1,0),0)</f>
        <v>0</v>
      </c>
      <c r="Q51" s="39" t="e">
        <f t="shared" si="6"/>
        <v>#DIV/0!</v>
      </c>
      <c r="R51" s="38" t="str">
        <f>VLOOKUP($A51,Raw!$B$2:$DG$512,MATCH(Advisorry!R$1,Raw!$B$1:$DG$1,0),0)</f>
        <v>0</v>
      </c>
      <c r="S51" s="39" t="e">
        <f t="shared" si="7"/>
        <v>#DIV/0!</v>
      </c>
      <c r="T51" s="38" t="str">
        <f>VLOOKUP($A51,Raw!$B$2:$DG$512,MATCH(Advisorry!T$1,Raw!$B$1:$DG$1,0),0)</f>
        <v>0</v>
      </c>
      <c r="U51" s="39" t="e">
        <f t="shared" si="8"/>
        <v>#DIV/0!</v>
      </c>
      <c r="V51" s="38" t="str">
        <f>VLOOKUP($A51,Raw!$B$2:$DG$512,MATCH(Advisorry!V$1,Raw!$B$1:$DG$1,0),0)</f>
        <v>0</v>
      </c>
      <c r="W51" s="39" t="e">
        <f t="shared" si="9"/>
        <v>#DIV/0!</v>
      </c>
      <c r="X51" s="38" t="str">
        <f>VLOOKUP($A51,Raw!$B$2:$DG$512,MATCH(Advisorry!X$1,Raw!$B$1:$DG$1,0),0)</f>
        <v>0</v>
      </c>
      <c r="Y51" s="39" t="e">
        <f t="shared" si="10"/>
        <v>#DIV/0!</v>
      </c>
      <c r="Z51" s="38" t="str">
        <f>VLOOKUP($A51,Raw!$B$2:$DG$512,MATCH(Advisorry!Z$1,Raw!$B$1:$DG$1,0),0)</f>
        <v>0</v>
      </c>
      <c r="AA51" s="39" t="e">
        <f t="shared" si="11"/>
        <v>#DIV/0!</v>
      </c>
      <c r="AB51" s="38" t="str">
        <f>VLOOKUP($A51,Raw!$B$2:$DG$512,MATCH(Advisorry!AB$1,Raw!$B$1:$DG$1,0),0)</f>
        <v>0</v>
      </c>
      <c r="AD51" s="25" t="e">
        <f t="shared" si="12"/>
        <v>#DIV/0!</v>
      </c>
      <c r="AE51" s="25" t="e">
        <f t="shared" si="13"/>
        <v>#DIV/0!</v>
      </c>
      <c r="AF51" s="25" t="e">
        <f t="shared" si="14"/>
        <v>#DIV/0!</v>
      </c>
      <c r="AG51" s="25" t="e">
        <f t="shared" si="15"/>
        <v>#DIV/0!</v>
      </c>
      <c r="AH51" s="25" t="e">
        <f t="shared" si="16"/>
        <v>#DIV/0!</v>
      </c>
      <c r="AI51" s="25" t="e">
        <f t="shared" si="17"/>
        <v>#DIV/0!</v>
      </c>
      <c r="AJ51" s="25" t="e">
        <f t="shared" si="18"/>
        <v>#DIV/0!</v>
      </c>
    </row>
    <row r="52" spans="1:36" x14ac:dyDescent="0.3">
      <c r="A52" s="1" t="s">
        <v>1109</v>
      </c>
      <c r="B52" s="36" t="str">
        <f>VLOOKUP($A52,Raw!$B$2:$DG$512,MATCH(Advisorry!B$1,Raw!$B$1:$DG$1,0),0)</f>
        <v>0</v>
      </c>
      <c r="C52" s="37" t="e">
        <f t="shared" si="0"/>
        <v>#DIV/0!</v>
      </c>
      <c r="D52" s="36" t="str">
        <f>VLOOKUP($A52,Raw!$B$2:$DG$512,MATCH(Advisorry!D$1,Raw!$B$1:$DG$1,0),0)</f>
        <v>0</v>
      </c>
      <c r="E52" s="37" t="e">
        <f t="shared" si="1"/>
        <v>#DIV/0!</v>
      </c>
      <c r="F52" s="36" t="str">
        <f>VLOOKUP($A52,Raw!$B$2:$DG$512,MATCH(Advisorry!F$1,Raw!$B$1:$DG$1,0),0)</f>
        <v>0</v>
      </c>
      <c r="G52" s="37" t="e">
        <f t="shared" si="2"/>
        <v>#DIV/0!</v>
      </c>
      <c r="H52" s="36" t="str">
        <f>VLOOKUP($A52,Raw!$B$2:$DG$512,MATCH(Advisorry!H$1,Raw!$B$1:$DG$1,0),0)</f>
        <v>0</v>
      </c>
      <c r="I52" s="37" t="e">
        <f t="shared" si="3"/>
        <v>#DIV/0!</v>
      </c>
      <c r="J52" s="36" t="str">
        <f>VLOOKUP($A52,Raw!$B$2:$DG$512,MATCH(Advisorry!J$1,Raw!$B$1:$DG$1,0),0)</f>
        <v>0</v>
      </c>
      <c r="K52" s="37" t="e">
        <f t="shared" si="4"/>
        <v>#DIV/0!</v>
      </c>
      <c r="L52" s="36" t="str">
        <f>VLOOKUP($A52,Raw!$B$2:$DG$512,MATCH(Advisorry!L$1,Raw!$B$1:$DG$1,0),0)</f>
        <v>0</v>
      </c>
      <c r="M52" s="37" t="e">
        <f t="shared" si="5"/>
        <v>#DIV/0!</v>
      </c>
      <c r="N52" s="36" t="str">
        <f>VLOOKUP($A52,Raw!$B$2:$DG$512,MATCH(Advisorry!N$1,Raw!$B$1:$DG$1,0),0)</f>
        <v>0</v>
      </c>
      <c r="P52" s="38" t="str">
        <f>VLOOKUP($A52,Raw!$B$2:$DG$512,MATCH(Advisorry!P$1,Raw!$B$1:$DG$1,0),0)</f>
        <v>0</v>
      </c>
      <c r="Q52" s="39" t="e">
        <f t="shared" si="6"/>
        <v>#DIV/0!</v>
      </c>
      <c r="R52" s="38" t="str">
        <f>VLOOKUP($A52,Raw!$B$2:$DG$512,MATCH(Advisorry!R$1,Raw!$B$1:$DG$1,0),0)</f>
        <v>0</v>
      </c>
      <c r="S52" s="39" t="e">
        <f t="shared" si="7"/>
        <v>#DIV/0!</v>
      </c>
      <c r="T52" s="38" t="str">
        <f>VLOOKUP($A52,Raw!$B$2:$DG$512,MATCH(Advisorry!T$1,Raw!$B$1:$DG$1,0),0)</f>
        <v>0</v>
      </c>
      <c r="U52" s="39" t="e">
        <f t="shared" si="8"/>
        <v>#DIV/0!</v>
      </c>
      <c r="V52" s="38" t="str">
        <f>VLOOKUP($A52,Raw!$B$2:$DG$512,MATCH(Advisorry!V$1,Raw!$B$1:$DG$1,0),0)</f>
        <v>0</v>
      </c>
      <c r="W52" s="39" t="e">
        <f t="shared" si="9"/>
        <v>#DIV/0!</v>
      </c>
      <c r="X52" s="38" t="str">
        <f>VLOOKUP($A52,Raw!$B$2:$DG$512,MATCH(Advisorry!X$1,Raw!$B$1:$DG$1,0),0)</f>
        <v>0</v>
      </c>
      <c r="Y52" s="39" t="e">
        <f t="shared" si="10"/>
        <v>#DIV/0!</v>
      </c>
      <c r="Z52" s="38" t="str">
        <f>VLOOKUP($A52,Raw!$B$2:$DG$512,MATCH(Advisorry!Z$1,Raw!$B$1:$DG$1,0),0)</f>
        <v>0</v>
      </c>
      <c r="AA52" s="39" t="e">
        <f t="shared" si="11"/>
        <v>#DIV/0!</v>
      </c>
      <c r="AB52" s="38" t="str">
        <f>VLOOKUP($A52,Raw!$B$2:$DG$512,MATCH(Advisorry!AB$1,Raw!$B$1:$DG$1,0),0)</f>
        <v>0</v>
      </c>
      <c r="AD52" s="25" t="e">
        <f t="shared" si="12"/>
        <v>#DIV/0!</v>
      </c>
      <c r="AE52" s="25" t="e">
        <f t="shared" si="13"/>
        <v>#DIV/0!</v>
      </c>
      <c r="AF52" s="25" t="e">
        <f t="shared" si="14"/>
        <v>#DIV/0!</v>
      </c>
      <c r="AG52" s="25" t="e">
        <f t="shared" si="15"/>
        <v>#DIV/0!</v>
      </c>
      <c r="AH52" s="25" t="e">
        <f t="shared" si="16"/>
        <v>#DIV/0!</v>
      </c>
      <c r="AI52" s="25" t="e">
        <f t="shared" si="17"/>
        <v>#DIV/0!</v>
      </c>
      <c r="AJ52" s="25" t="e">
        <f t="shared" si="18"/>
        <v>#DIV/0!</v>
      </c>
    </row>
    <row r="53" spans="1:36" x14ac:dyDescent="0.3">
      <c r="A53" s="1" t="s">
        <v>1125</v>
      </c>
      <c r="B53" s="36" t="str">
        <f>VLOOKUP($A53,Raw!$B$2:$DG$512,MATCH(Advisorry!B$1,Raw!$B$1:$DG$1,0),0)</f>
        <v>0</v>
      </c>
      <c r="C53" s="37">
        <f t="shared" si="0"/>
        <v>0</v>
      </c>
      <c r="D53" s="36" t="str">
        <f>VLOOKUP($A53,Raw!$B$2:$DG$512,MATCH(Advisorry!D$1,Raw!$B$1:$DG$1,0),0)</f>
        <v>1</v>
      </c>
      <c r="E53" s="37">
        <f t="shared" si="1"/>
        <v>4.1666666666666664E-2</v>
      </c>
      <c r="F53" s="36" t="str">
        <f>VLOOKUP($A53,Raw!$B$2:$DG$512,MATCH(Advisorry!F$1,Raw!$B$1:$DG$1,0),0)</f>
        <v>23</v>
      </c>
      <c r="G53" s="37">
        <f t="shared" si="2"/>
        <v>0.95833333333333337</v>
      </c>
      <c r="H53" s="36" t="str">
        <f>VLOOKUP($A53,Raw!$B$2:$DG$512,MATCH(Advisorry!H$1,Raw!$B$1:$DG$1,0),0)</f>
        <v>0</v>
      </c>
      <c r="I53" s="37">
        <f t="shared" si="3"/>
        <v>0</v>
      </c>
      <c r="J53" s="36" t="str">
        <f>VLOOKUP($A53,Raw!$B$2:$DG$512,MATCH(Advisorry!J$1,Raw!$B$1:$DG$1,0),0)</f>
        <v>0</v>
      </c>
      <c r="K53" s="37">
        <f t="shared" si="4"/>
        <v>0</v>
      </c>
      <c r="L53" s="36" t="str">
        <f>VLOOKUP($A53,Raw!$B$2:$DG$512,MATCH(Advisorry!L$1,Raw!$B$1:$DG$1,0),0)</f>
        <v>0</v>
      </c>
      <c r="M53" s="37">
        <f t="shared" si="5"/>
        <v>0</v>
      </c>
      <c r="N53" s="36" t="str">
        <f>VLOOKUP($A53,Raw!$B$2:$DG$512,MATCH(Advisorry!N$1,Raw!$B$1:$DG$1,0),0)</f>
        <v>24</v>
      </c>
      <c r="P53" s="38" t="str">
        <f>VLOOKUP($A53,Raw!$B$2:$DG$512,MATCH(Advisorry!P$1,Raw!$B$1:$DG$1,0),0)</f>
        <v>0</v>
      </c>
      <c r="Q53" s="39">
        <f t="shared" si="6"/>
        <v>0</v>
      </c>
      <c r="R53" s="38" t="str">
        <f>VLOOKUP($A53,Raw!$B$2:$DG$512,MATCH(Advisorry!R$1,Raw!$B$1:$DG$1,0),0)</f>
        <v>0.14</v>
      </c>
      <c r="S53" s="39">
        <f t="shared" si="7"/>
        <v>3.3499234303215926E-4</v>
      </c>
      <c r="T53" s="38" t="str">
        <f>VLOOKUP($A53,Raw!$B$2:$DG$512,MATCH(Advisorry!T$1,Raw!$B$1:$DG$1,0),0)</f>
        <v>417.78</v>
      </c>
      <c r="U53" s="39">
        <f t="shared" si="8"/>
        <v>0.99966500765696775</v>
      </c>
      <c r="V53" s="38" t="str">
        <f>VLOOKUP($A53,Raw!$B$2:$DG$512,MATCH(Advisorry!V$1,Raw!$B$1:$DG$1,0),0)</f>
        <v>0</v>
      </c>
      <c r="W53" s="39">
        <f t="shared" si="9"/>
        <v>0</v>
      </c>
      <c r="X53" s="38" t="str">
        <f>VLOOKUP($A53,Raw!$B$2:$DG$512,MATCH(Advisorry!X$1,Raw!$B$1:$DG$1,0),0)</f>
        <v>0</v>
      </c>
      <c r="Y53" s="39">
        <f t="shared" si="10"/>
        <v>0</v>
      </c>
      <c r="Z53" s="38" t="str">
        <f>VLOOKUP($A53,Raw!$B$2:$DG$512,MATCH(Advisorry!Z$1,Raw!$B$1:$DG$1,0),0)</f>
        <v>0</v>
      </c>
      <c r="AA53" s="39">
        <f t="shared" si="11"/>
        <v>0</v>
      </c>
      <c r="AB53" s="38" t="str">
        <f>VLOOKUP($A53,Raw!$B$2:$DG$512,MATCH(Advisorry!AB$1,Raw!$B$1:$DG$1,0),0)</f>
        <v>417.92</v>
      </c>
      <c r="AD53" s="25" t="e">
        <f t="shared" si="12"/>
        <v>#DIV/0!</v>
      </c>
      <c r="AE53" s="25">
        <f t="shared" si="13"/>
        <v>0.14000000000000001</v>
      </c>
      <c r="AF53" s="25">
        <f t="shared" si="14"/>
        <v>18.164347826086956</v>
      </c>
      <c r="AG53" s="25" t="e">
        <f t="shared" si="15"/>
        <v>#DIV/0!</v>
      </c>
      <c r="AH53" s="25" t="e">
        <f t="shared" si="16"/>
        <v>#DIV/0!</v>
      </c>
      <c r="AI53" s="25" t="e">
        <f t="shared" si="17"/>
        <v>#DIV/0!</v>
      </c>
      <c r="AJ53" s="25">
        <f t="shared" si="18"/>
        <v>17.413333333333334</v>
      </c>
    </row>
    <row r="54" spans="1:36" x14ac:dyDescent="0.3">
      <c r="A54" s="1" t="s">
        <v>1151</v>
      </c>
      <c r="B54" s="36" t="str">
        <f>VLOOKUP($A54,Raw!$B$2:$DG$512,MATCH(Advisorry!B$1,Raw!$B$1:$DG$1,0),0)</f>
        <v>0</v>
      </c>
      <c r="C54" s="37" t="e">
        <f t="shared" si="0"/>
        <v>#DIV/0!</v>
      </c>
      <c r="D54" s="36" t="str">
        <f>VLOOKUP($A54,Raw!$B$2:$DG$512,MATCH(Advisorry!D$1,Raw!$B$1:$DG$1,0),0)</f>
        <v>0</v>
      </c>
      <c r="E54" s="37" t="e">
        <f t="shared" si="1"/>
        <v>#DIV/0!</v>
      </c>
      <c r="F54" s="36" t="str">
        <f>VLOOKUP($A54,Raw!$B$2:$DG$512,MATCH(Advisorry!F$1,Raw!$B$1:$DG$1,0),0)</f>
        <v>0</v>
      </c>
      <c r="G54" s="37" t="e">
        <f t="shared" si="2"/>
        <v>#DIV/0!</v>
      </c>
      <c r="H54" s="36" t="str">
        <f>VLOOKUP($A54,Raw!$B$2:$DG$512,MATCH(Advisorry!H$1,Raw!$B$1:$DG$1,0),0)</f>
        <v>0</v>
      </c>
      <c r="I54" s="37" t="e">
        <f t="shared" si="3"/>
        <v>#DIV/0!</v>
      </c>
      <c r="J54" s="36" t="str">
        <f>VLOOKUP($A54,Raw!$B$2:$DG$512,MATCH(Advisorry!J$1,Raw!$B$1:$DG$1,0),0)</f>
        <v>0</v>
      </c>
      <c r="K54" s="37" t="e">
        <f t="shared" si="4"/>
        <v>#DIV/0!</v>
      </c>
      <c r="L54" s="36" t="str">
        <f>VLOOKUP($A54,Raw!$B$2:$DG$512,MATCH(Advisorry!L$1,Raw!$B$1:$DG$1,0),0)</f>
        <v>0</v>
      </c>
      <c r="M54" s="37" t="e">
        <f t="shared" si="5"/>
        <v>#DIV/0!</v>
      </c>
      <c r="N54" s="36" t="str">
        <f>VLOOKUP($A54,Raw!$B$2:$DG$512,MATCH(Advisorry!N$1,Raw!$B$1:$DG$1,0),0)</f>
        <v>0</v>
      </c>
      <c r="P54" s="38" t="str">
        <f>VLOOKUP($A54,Raw!$B$2:$DG$512,MATCH(Advisorry!P$1,Raw!$B$1:$DG$1,0),0)</f>
        <v>0</v>
      </c>
      <c r="Q54" s="39" t="e">
        <f t="shared" si="6"/>
        <v>#DIV/0!</v>
      </c>
      <c r="R54" s="38" t="str">
        <f>VLOOKUP($A54,Raw!$B$2:$DG$512,MATCH(Advisorry!R$1,Raw!$B$1:$DG$1,0),0)</f>
        <v>0</v>
      </c>
      <c r="S54" s="39" t="e">
        <f t="shared" si="7"/>
        <v>#DIV/0!</v>
      </c>
      <c r="T54" s="38" t="str">
        <f>VLOOKUP($A54,Raw!$B$2:$DG$512,MATCH(Advisorry!T$1,Raw!$B$1:$DG$1,0),0)</f>
        <v>0</v>
      </c>
      <c r="U54" s="39" t="e">
        <f t="shared" si="8"/>
        <v>#DIV/0!</v>
      </c>
      <c r="V54" s="38" t="str">
        <f>VLOOKUP($A54,Raw!$B$2:$DG$512,MATCH(Advisorry!V$1,Raw!$B$1:$DG$1,0),0)</f>
        <v>0</v>
      </c>
      <c r="W54" s="39" t="e">
        <f t="shared" si="9"/>
        <v>#DIV/0!</v>
      </c>
      <c r="X54" s="38" t="str">
        <f>VLOOKUP($A54,Raw!$B$2:$DG$512,MATCH(Advisorry!X$1,Raw!$B$1:$DG$1,0),0)</f>
        <v>0</v>
      </c>
      <c r="Y54" s="39" t="e">
        <f t="shared" si="10"/>
        <v>#DIV/0!</v>
      </c>
      <c r="Z54" s="38" t="str">
        <f>VLOOKUP($A54,Raw!$B$2:$DG$512,MATCH(Advisorry!Z$1,Raw!$B$1:$DG$1,0),0)</f>
        <v>0</v>
      </c>
      <c r="AA54" s="39" t="e">
        <f t="shared" si="11"/>
        <v>#DIV/0!</v>
      </c>
      <c r="AB54" s="38" t="str">
        <f>VLOOKUP($A54,Raw!$B$2:$DG$512,MATCH(Advisorry!AB$1,Raw!$B$1:$DG$1,0),0)</f>
        <v>0</v>
      </c>
      <c r="AD54" s="25" t="e">
        <f t="shared" si="12"/>
        <v>#DIV/0!</v>
      </c>
      <c r="AE54" s="25" t="e">
        <f t="shared" si="13"/>
        <v>#DIV/0!</v>
      </c>
      <c r="AF54" s="25" t="e">
        <f t="shared" si="14"/>
        <v>#DIV/0!</v>
      </c>
      <c r="AG54" s="25" t="e">
        <f t="shared" si="15"/>
        <v>#DIV/0!</v>
      </c>
      <c r="AH54" s="25" t="e">
        <f t="shared" si="16"/>
        <v>#DIV/0!</v>
      </c>
      <c r="AI54" s="25" t="e">
        <f t="shared" si="17"/>
        <v>#DIV/0!</v>
      </c>
      <c r="AJ54" s="25" t="e">
        <f t="shared" si="18"/>
        <v>#DIV/0!</v>
      </c>
    </row>
    <row r="55" spans="1:36" x14ac:dyDescent="0.3">
      <c r="A55" s="1" t="s">
        <v>1171</v>
      </c>
      <c r="B55" s="36" t="str">
        <f>VLOOKUP($A55,Raw!$B$2:$DG$512,MATCH(Advisorry!B$1,Raw!$B$1:$DG$1,0),0)</f>
        <v>0</v>
      </c>
      <c r="C55" s="37" t="e">
        <f t="shared" si="0"/>
        <v>#DIV/0!</v>
      </c>
      <c r="D55" s="36" t="str">
        <f>VLOOKUP($A55,Raw!$B$2:$DG$512,MATCH(Advisorry!D$1,Raw!$B$1:$DG$1,0),0)</f>
        <v>0</v>
      </c>
      <c r="E55" s="37" t="e">
        <f t="shared" si="1"/>
        <v>#DIV/0!</v>
      </c>
      <c r="F55" s="36" t="str">
        <f>VLOOKUP($A55,Raw!$B$2:$DG$512,MATCH(Advisorry!F$1,Raw!$B$1:$DG$1,0),0)</f>
        <v>0</v>
      </c>
      <c r="G55" s="37" t="e">
        <f t="shared" si="2"/>
        <v>#DIV/0!</v>
      </c>
      <c r="H55" s="36" t="str">
        <f>VLOOKUP($A55,Raw!$B$2:$DG$512,MATCH(Advisorry!H$1,Raw!$B$1:$DG$1,0),0)</f>
        <v>0</v>
      </c>
      <c r="I55" s="37" t="e">
        <f t="shared" si="3"/>
        <v>#DIV/0!</v>
      </c>
      <c r="J55" s="36" t="str">
        <f>VLOOKUP($A55,Raw!$B$2:$DG$512,MATCH(Advisorry!J$1,Raw!$B$1:$DG$1,0),0)</f>
        <v>0</v>
      </c>
      <c r="K55" s="37" t="e">
        <f t="shared" si="4"/>
        <v>#DIV/0!</v>
      </c>
      <c r="L55" s="36" t="str">
        <f>VLOOKUP($A55,Raw!$B$2:$DG$512,MATCH(Advisorry!L$1,Raw!$B$1:$DG$1,0),0)</f>
        <v>0</v>
      </c>
      <c r="M55" s="37" t="e">
        <f t="shared" si="5"/>
        <v>#DIV/0!</v>
      </c>
      <c r="N55" s="36" t="str">
        <f>VLOOKUP($A55,Raw!$B$2:$DG$512,MATCH(Advisorry!N$1,Raw!$B$1:$DG$1,0),0)</f>
        <v>0</v>
      </c>
      <c r="P55" s="38" t="str">
        <f>VLOOKUP($A55,Raw!$B$2:$DG$512,MATCH(Advisorry!P$1,Raw!$B$1:$DG$1,0),0)</f>
        <v>0</v>
      </c>
      <c r="Q55" s="39" t="e">
        <f t="shared" si="6"/>
        <v>#DIV/0!</v>
      </c>
      <c r="R55" s="38" t="str">
        <f>VLOOKUP($A55,Raw!$B$2:$DG$512,MATCH(Advisorry!R$1,Raw!$B$1:$DG$1,0),0)</f>
        <v>0</v>
      </c>
      <c r="S55" s="39" t="e">
        <f t="shared" si="7"/>
        <v>#DIV/0!</v>
      </c>
      <c r="T55" s="38" t="str">
        <f>VLOOKUP($A55,Raw!$B$2:$DG$512,MATCH(Advisorry!T$1,Raw!$B$1:$DG$1,0),0)</f>
        <v>0</v>
      </c>
      <c r="U55" s="39" t="e">
        <f t="shared" si="8"/>
        <v>#DIV/0!</v>
      </c>
      <c r="V55" s="38" t="str">
        <f>VLOOKUP($A55,Raw!$B$2:$DG$512,MATCH(Advisorry!V$1,Raw!$B$1:$DG$1,0),0)</f>
        <v>0</v>
      </c>
      <c r="W55" s="39" t="e">
        <f t="shared" si="9"/>
        <v>#DIV/0!</v>
      </c>
      <c r="X55" s="38" t="str">
        <f>VLOOKUP($A55,Raw!$B$2:$DG$512,MATCH(Advisorry!X$1,Raw!$B$1:$DG$1,0),0)</f>
        <v>0</v>
      </c>
      <c r="Y55" s="39" t="e">
        <f t="shared" si="10"/>
        <v>#DIV/0!</v>
      </c>
      <c r="Z55" s="38" t="str">
        <f>VLOOKUP($A55,Raw!$B$2:$DG$512,MATCH(Advisorry!Z$1,Raw!$B$1:$DG$1,0),0)</f>
        <v>0</v>
      </c>
      <c r="AA55" s="39" t="e">
        <f t="shared" si="11"/>
        <v>#DIV/0!</v>
      </c>
      <c r="AB55" s="38" t="str">
        <f>VLOOKUP($A55,Raw!$B$2:$DG$512,MATCH(Advisorry!AB$1,Raw!$B$1:$DG$1,0),0)</f>
        <v>0</v>
      </c>
      <c r="AD55" s="25" t="e">
        <f t="shared" si="12"/>
        <v>#DIV/0!</v>
      </c>
      <c r="AE55" s="25" t="e">
        <f t="shared" si="13"/>
        <v>#DIV/0!</v>
      </c>
      <c r="AF55" s="25" t="e">
        <f t="shared" si="14"/>
        <v>#DIV/0!</v>
      </c>
      <c r="AG55" s="25" t="e">
        <f t="shared" si="15"/>
        <v>#DIV/0!</v>
      </c>
      <c r="AH55" s="25" t="e">
        <f t="shared" si="16"/>
        <v>#DIV/0!</v>
      </c>
      <c r="AI55" s="25" t="e">
        <f t="shared" si="17"/>
        <v>#DIV/0!</v>
      </c>
      <c r="AJ55" s="25" t="e">
        <f t="shared" si="18"/>
        <v>#DIV/0!</v>
      </c>
    </row>
    <row r="56" spans="1:36" x14ac:dyDescent="0.3">
      <c r="A56" s="1" t="s">
        <v>1205</v>
      </c>
      <c r="B56" s="36" t="str">
        <f>VLOOKUP($A56,Raw!$B$2:$DG$512,MATCH(Advisorry!B$1,Raw!$B$1:$DG$1,0),0)</f>
        <v>0</v>
      </c>
      <c r="C56" s="37" t="e">
        <f t="shared" si="0"/>
        <v>#DIV/0!</v>
      </c>
      <c r="D56" s="36" t="str">
        <f>VLOOKUP($A56,Raw!$B$2:$DG$512,MATCH(Advisorry!D$1,Raw!$B$1:$DG$1,0),0)</f>
        <v>0</v>
      </c>
      <c r="E56" s="37" t="e">
        <f t="shared" si="1"/>
        <v>#DIV/0!</v>
      </c>
      <c r="F56" s="36" t="str">
        <f>VLOOKUP($A56,Raw!$B$2:$DG$512,MATCH(Advisorry!F$1,Raw!$B$1:$DG$1,0),0)</f>
        <v>0</v>
      </c>
      <c r="G56" s="37" t="e">
        <f t="shared" si="2"/>
        <v>#DIV/0!</v>
      </c>
      <c r="H56" s="36" t="str">
        <f>VLOOKUP($A56,Raw!$B$2:$DG$512,MATCH(Advisorry!H$1,Raw!$B$1:$DG$1,0),0)</f>
        <v>0</v>
      </c>
      <c r="I56" s="37" t="e">
        <f t="shared" si="3"/>
        <v>#DIV/0!</v>
      </c>
      <c r="J56" s="36" t="str">
        <f>VLOOKUP($A56,Raw!$B$2:$DG$512,MATCH(Advisorry!J$1,Raw!$B$1:$DG$1,0),0)</f>
        <v>0</v>
      </c>
      <c r="K56" s="37" t="e">
        <f t="shared" si="4"/>
        <v>#DIV/0!</v>
      </c>
      <c r="L56" s="36" t="str">
        <f>VLOOKUP($A56,Raw!$B$2:$DG$512,MATCH(Advisorry!L$1,Raw!$B$1:$DG$1,0),0)</f>
        <v>0</v>
      </c>
      <c r="M56" s="37" t="e">
        <f t="shared" si="5"/>
        <v>#DIV/0!</v>
      </c>
      <c r="N56" s="36" t="str">
        <f>VLOOKUP($A56,Raw!$B$2:$DG$512,MATCH(Advisorry!N$1,Raw!$B$1:$DG$1,0),0)</f>
        <v>0</v>
      </c>
      <c r="P56" s="38" t="str">
        <f>VLOOKUP($A56,Raw!$B$2:$DG$512,MATCH(Advisorry!P$1,Raw!$B$1:$DG$1,0),0)</f>
        <v>0</v>
      </c>
      <c r="Q56" s="39" t="e">
        <f t="shared" si="6"/>
        <v>#DIV/0!</v>
      </c>
      <c r="R56" s="38" t="str">
        <f>VLOOKUP($A56,Raw!$B$2:$DG$512,MATCH(Advisorry!R$1,Raw!$B$1:$DG$1,0),0)</f>
        <v>0</v>
      </c>
      <c r="S56" s="39" t="e">
        <f t="shared" si="7"/>
        <v>#DIV/0!</v>
      </c>
      <c r="T56" s="38" t="str">
        <f>VLOOKUP($A56,Raw!$B$2:$DG$512,MATCH(Advisorry!T$1,Raw!$B$1:$DG$1,0),0)</f>
        <v>0</v>
      </c>
      <c r="U56" s="39" t="e">
        <f t="shared" si="8"/>
        <v>#DIV/0!</v>
      </c>
      <c r="V56" s="38" t="str">
        <f>VLOOKUP($A56,Raw!$B$2:$DG$512,MATCH(Advisorry!V$1,Raw!$B$1:$DG$1,0),0)</f>
        <v>0</v>
      </c>
      <c r="W56" s="39" t="e">
        <f t="shared" si="9"/>
        <v>#DIV/0!</v>
      </c>
      <c r="X56" s="38" t="str">
        <f>VLOOKUP($A56,Raw!$B$2:$DG$512,MATCH(Advisorry!X$1,Raw!$B$1:$DG$1,0),0)</f>
        <v>0</v>
      </c>
      <c r="Y56" s="39" t="e">
        <f t="shared" si="10"/>
        <v>#DIV/0!</v>
      </c>
      <c r="Z56" s="38" t="str">
        <f>VLOOKUP($A56,Raw!$B$2:$DG$512,MATCH(Advisorry!Z$1,Raw!$B$1:$DG$1,0),0)</f>
        <v>0</v>
      </c>
      <c r="AA56" s="39" t="e">
        <f t="shared" si="11"/>
        <v>#DIV/0!</v>
      </c>
      <c r="AB56" s="38" t="str">
        <f>VLOOKUP($A56,Raw!$B$2:$DG$512,MATCH(Advisorry!AB$1,Raw!$B$1:$DG$1,0),0)</f>
        <v>0</v>
      </c>
      <c r="AD56" s="25" t="e">
        <f t="shared" si="12"/>
        <v>#DIV/0!</v>
      </c>
      <c r="AE56" s="25" t="e">
        <f t="shared" si="13"/>
        <v>#DIV/0!</v>
      </c>
      <c r="AF56" s="25" t="e">
        <f t="shared" si="14"/>
        <v>#DIV/0!</v>
      </c>
      <c r="AG56" s="25" t="e">
        <f t="shared" si="15"/>
        <v>#DIV/0!</v>
      </c>
      <c r="AH56" s="25" t="e">
        <f t="shared" si="16"/>
        <v>#DIV/0!</v>
      </c>
      <c r="AI56" s="25" t="e">
        <f t="shared" si="17"/>
        <v>#DIV/0!</v>
      </c>
      <c r="AJ56" s="25" t="e">
        <f t="shared" si="18"/>
        <v>#DIV/0!</v>
      </c>
    </row>
    <row r="57" spans="1:36" x14ac:dyDescent="0.3">
      <c r="A57" s="1" t="s">
        <v>1212</v>
      </c>
      <c r="B57" s="36" t="str">
        <f>VLOOKUP($A57,Raw!$B$2:$DG$512,MATCH(Advisorry!B$1,Raw!$B$1:$DG$1,0),0)</f>
        <v>0</v>
      </c>
      <c r="C57" s="37">
        <f t="shared" si="0"/>
        <v>0</v>
      </c>
      <c r="D57" s="36" t="str">
        <f>VLOOKUP($A57,Raw!$B$2:$DG$512,MATCH(Advisorry!D$1,Raw!$B$1:$DG$1,0),0)</f>
        <v>0</v>
      </c>
      <c r="E57" s="37">
        <f t="shared" si="1"/>
        <v>0</v>
      </c>
      <c r="F57" s="36" t="str">
        <f>VLOOKUP($A57,Raw!$B$2:$DG$512,MATCH(Advisorry!F$1,Raw!$B$1:$DG$1,0),0)</f>
        <v>1</v>
      </c>
      <c r="G57" s="37">
        <f t="shared" si="2"/>
        <v>0.5</v>
      </c>
      <c r="H57" s="36" t="str">
        <f>VLOOKUP($A57,Raw!$B$2:$DG$512,MATCH(Advisorry!H$1,Raw!$B$1:$DG$1,0),0)</f>
        <v>1</v>
      </c>
      <c r="I57" s="37">
        <f t="shared" si="3"/>
        <v>0.5</v>
      </c>
      <c r="J57" s="36" t="str">
        <f>VLOOKUP($A57,Raw!$B$2:$DG$512,MATCH(Advisorry!J$1,Raw!$B$1:$DG$1,0),0)</f>
        <v>0</v>
      </c>
      <c r="K57" s="37">
        <f t="shared" si="4"/>
        <v>0</v>
      </c>
      <c r="L57" s="36" t="str">
        <f>VLOOKUP($A57,Raw!$B$2:$DG$512,MATCH(Advisorry!L$1,Raw!$B$1:$DG$1,0),0)</f>
        <v>0</v>
      </c>
      <c r="M57" s="37">
        <f t="shared" si="5"/>
        <v>0</v>
      </c>
      <c r="N57" s="36" t="str">
        <f>VLOOKUP($A57,Raw!$B$2:$DG$512,MATCH(Advisorry!N$1,Raw!$B$1:$DG$1,0),0)</f>
        <v>2</v>
      </c>
      <c r="P57" s="38" t="str">
        <f>VLOOKUP($A57,Raw!$B$2:$DG$512,MATCH(Advisorry!P$1,Raw!$B$1:$DG$1,0),0)</f>
        <v>0</v>
      </c>
      <c r="Q57" s="39">
        <f t="shared" si="6"/>
        <v>0</v>
      </c>
      <c r="R57" s="38" t="str">
        <f>VLOOKUP($A57,Raw!$B$2:$DG$512,MATCH(Advisorry!R$1,Raw!$B$1:$DG$1,0),0)</f>
        <v>0</v>
      </c>
      <c r="S57" s="39">
        <f t="shared" si="7"/>
        <v>0</v>
      </c>
      <c r="T57" s="38" t="str">
        <f>VLOOKUP($A57,Raw!$B$2:$DG$512,MATCH(Advisorry!T$1,Raw!$B$1:$DG$1,0),0)</f>
        <v>0.45</v>
      </c>
      <c r="U57" s="39">
        <f t="shared" si="8"/>
        <v>0.24193548387096772</v>
      </c>
      <c r="V57" s="38" t="str">
        <f>VLOOKUP($A57,Raw!$B$2:$DG$512,MATCH(Advisorry!V$1,Raw!$B$1:$DG$1,0),0)</f>
        <v>1.41</v>
      </c>
      <c r="W57" s="39">
        <f t="shared" si="9"/>
        <v>0.75806451612903214</v>
      </c>
      <c r="X57" s="38" t="str">
        <f>VLOOKUP($A57,Raw!$B$2:$DG$512,MATCH(Advisorry!X$1,Raw!$B$1:$DG$1,0),0)</f>
        <v>0</v>
      </c>
      <c r="Y57" s="39">
        <f t="shared" si="10"/>
        <v>0</v>
      </c>
      <c r="Z57" s="38" t="str">
        <f>VLOOKUP($A57,Raw!$B$2:$DG$512,MATCH(Advisorry!Z$1,Raw!$B$1:$DG$1,0),0)</f>
        <v>0</v>
      </c>
      <c r="AA57" s="39">
        <f t="shared" si="11"/>
        <v>0</v>
      </c>
      <c r="AB57" s="38" t="str">
        <f>VLOOKUP($A57,Raw!$B$2:$DG$512,MATCH(Advisorry!AB$1,Raw!$B$1:$DG$1,0),0)</f>
        <v>1.86</v>
      </c>
      <c r="AD57" s="25" t="e">
        <f t="shared" si="12"/>
        <v>#DIV/0!</v>
      </c>
      <c r="AE57" s="25" t="e">
        <f t="shared" si="13"/>
        <v>#DIV/0!</v>
      </c>
      <c r="AF57" s="25">
        <f t="shared" si="14"/>
        <v>0.45</v>
      </c>
      <c r="AG57" s="25">
        <f t="shared" si="15"/>
        <v>1.41</v>
      </c>
      <c r="AH57" s="25" t="e">
        <f t="shared" si="16"/>
        <v>#DIV/0!</v>
      </c>
      <c r="AI57" s="25" t="e">
        <f t="shared" si="17"/>
        <v>#DIV/0!</v>
      </c>
      <c r="AJ57" s="25">
        <f t="shared" si="18"/>
        <v>0.93</v>
      </c>
    </row>
    <row r="58" spans="1:36" x14ac:dyDescent="0.3">
      <c r="A58" s="1" t="s">
        <v>1233</v>
      </c>
      <c r="B58" s="36" t="str">
        <f>VLOOKUP($A58,Raw!$B$2:$DG$512,MATCH(Advisorry!B$1,Raw!$B$1:$DG$1,0),0)</f>
        <v>0</v>
      </c>
      <c r="C58" s="37">
        <f t="shared" si="0"/>
        <v>0</v>
      </c>
      <c r="D58" s="36" t="str">
        <f>VLOOKUP($A58,Raw!$B$2:$DG$512,MATCH(Advisorry!D$1,Raw!$B$1:$DG$1,0),0)</f>
        <v>0</v>
      </c>
      <c r="E58" s="37">
        <f t="shared" si="1"/>
        <v>0</v>
      </c>
      <c r="F58" s="36" t="str">
        <f>VLOOKUP($A58,Raw!$B$2:$DG$512,MATCH(Advisorry!F$1,Raw!$B$1:$DG$1,0),0)</f>
        <v>0</v>
      </c>
      <c r="G58" s="37">
        <f t="shared" si="2"/>
        <v>0</v>
      </c>
      <c r="H58" s="36" t="str">
        <f>VLOOKUP($A58,Raw!$B$2:$DG$512,MATCH(Advisorry!H$1,Raw!$B$1:$DG$1,0),0)</f>
        <v>0</v>
      </c>
      <c r="I58" s="37">
        <f t="shared" si="3"/>
        <v>0</v>
      </c>
      <c r="J58" s="36" t="str">
        <f>VLOOKUP($A58,Raw!$B$2:$DG$512,MATCH(Advisorry!J$1,Raw!$B$1:$DG$1,0),0)</f>
        <v>1</v>
      </c>
      <c r="K58" s="37">
        <f t="shared" si="4"/>
        <v>1</v>
      </c>
      <c r="L58" s="36" t="str">
        <f>VLOOKUP($A58,Raw!$B$2:$DG$512,MATCH(Advisorry!L$1,Raw!$B$1:$DG$1,0),0)</f>
        <v>0</v>
      </c>
      <c r="M58" s="37">
        <f t="shared" si="5"/>
        <v>0</v>
      </c>
      <c r="N58" s="36" t="str">
        <f>VLOOKUP($A58,Raw!$B$2:$DG$512,MATCH(Advisorry!N$1,Raw!$B$1:$DG$1,0),0)</f>
        <v>1</v>
      </c>
      <c r="P58" s="38" t="str">
        <f>VLOOKUP($A58,Raw!$B$2:$DG$512,MATCH(Advisorry!P$1,Raw!$B$1:$DG$1,0),0)</f>
        <v>0</v>
      </c>
      <c r="Q58" s="39" t="e">
        <f t="shared" si="6"/>
        <v>#DIV/0!</v>
      </c>
      <c r="R58" s="38" t="str">
        <f>VLOOKUP($A58,Raw!$B$2:$DG$512,MATCH(Advisorry!R$1,Raw!$B$1:$DG$1,0),0)</f>
        <v>0</v>
      </c>
      <c r="S58" s="39" t="e">
        <f t="shared" si="7"/>
        <v>#DIV/0!</v>
      </c>
      <c r="T58" s="38" t="str">
        <f>VLOOKUP($A58,Raw!$B$2:$DG$512,MATCH(Advisorry!T$1,Raw!$B$1:$DG$1,0),0)</f>
        <v>0</v>
      </c>
      <c r="U58" s="39" t="e">
        <f t="shared" si="8"/>
        <v>#DIV/0!</v>
      </c>
      <c r="V58" s="38" t="str">
        <f>VLOOKUP($A58,Raw!$B$2:$DG$512,MATCH(Advisorry!V$1,Raw!$B$1:$DG$1,0),0)</f>
        <v>0</v>
      </c>
      <c r="W58" s="39" t="e">
        <f t="shared" si="9"/>
        <v>#DIV/0!</v>
      </c>
      <c r="X58" s="38" t="str">
        <f>VLOOKUP($A58,Raw!$B$2:$DG$512,MATCH(Advisorry!X$1,Raw!$B$1:$DG$1,0),0)</f>
        <v>0</v>
      </c>
      <c r="Y58" s="39" t="e">
        <f t="shared" si="10"/>
        <v>#DIV/0!</v>
      </c>
      <c r="Z58" s="38" t="str">
        <f>VLOOKUP($A58,Raw!$B$2:$DG$512,MATCH(Advisorry!Z$1,Raw!$B$1:$DG$1,0),0)</f>
        <v>0</v>
      </c>
      <c r="AA58" s="39" t="e">
        <f t="shared" si="11"/>
        <v>#DIV/0!</v>
      </c>
      <c r="AB58" s="38" t="str">
        <f>VLOOKUP($A58,Raw!$B$2:$DG$512,MATCH(Advisorry!AB$1,Raw!$B$1:$DG$1,0),0)</f>
        <v>0</v>
      </c>
      <c r="AD58" s="25" t="e">
        <f t="shared" si="12"/>
        <v>#DIV/0!</v>
      </c>
      <c r="AE58" s="25" t="e">
        <f t="shared" si="13"/>
        <v>#DIV/0!</v>
      </c>
      <c r="AF58" s="25" t="e">
        <f t="shared" si="14"/>
        <v>#DIV/0!</v>
      </c>
      <c r="AG58" s="25" t="e">
        <f t="shared" si="15"/>
        <v>#DIV/0!</v>
      </c>
      <c r="AH58" s="25">
        <f t="shared" si="16"/>
        <v>0</v>
      </c>
      <c r="AI58" s="25" t="e">
        <f t="shared" si="17"/>
        <v>#DIV/0!</v>
      </c>
      <c r="AJ58" s="25">
        <f t="shared" si="18"/>
        <v>0</v>
      </c>
    </row>
    <row r="59" spans="1:36" x14ac:dyDescent="0.3">
      <c r="A59" s="1" t="s">
        <v>1244</v>
      </c>
      <c r="B59" s="36" t="str">
        <f>VLOOKUP($A59,Raw!$B$2:$DG$512,MATCH(Advisorry!B$1,Raw!$B$1:$DG$1,0),0)</f>
        <v>0</v>
      </c>
      <c r="C59" s="37" t="e">
        <f t="shared" si="0"/>
        <v>#DIV/0!</v>
      </c>
      <c r="D59" s="36" t="str">
        <f>VLOOKUP($A59,Raw!$B$2:$DG$512,MATCH(Advisorry!D$1,Raw!$B$1:$DG$1,0),0)</f>
        <v>0</v>
      </c>
      <c r="E59" s="37" t="e">
        <f t="shared" si="1"/>
        <v>#DIV/0!</v>
      </c>
      <c r="F59" s="36" t="str">
        <f>VLOOKUP($A59,Raw!$B$2:$DG$512,MATCH(Advisorry!F$1,Raw!$B$1:$DG$1,0),0)</f>
        <v>0</v>
      </c>
      <c r="G59" s="37" t="e">
        <f t="shared" si="2"/>
        <v>#DIV/0!</v>
      </c>
      <c r="H59" s="36" t="str">
        <f>VLOOKUP($A59,Raw!$B$2:$DG$512,MATCH(Advisorry!H$1,Raw!$B$1:$DG$1,0),0)</f>
        <v>0</v>
      </c>
      <c r="I59" s="37" t="e">
        <f t="shared" si="3"/>
        <v>#DIV/0!</v>
      </c>
      <c r="J59" s="36" t="str">
        <f>VLOOKUP($A59,Raw!$B$2:$DG$512,MATCH(Advisorry!J$1,Raw!$B$1:$DG$1,0),0)</f>
        <v>0</v>
      </c>
      <c r="K59" s="37" t="e">
        <f t="shared" si="4"/>
        <v>#DIV/0!</v>
      </c>
      <c r="L59" s="36" t="str">
        <f>VLOOKUP($A59,Raw!$B$2:$DG$512,MATCH(Advisorry!L$1,Raw!$B$1:$DG$1,0),0)</f>
        <v>0</v>
      </c>
      <c r="M59" s="37" t="e">
        <f t="shared" si="5"/>
        <v>#DIV/0!</v>
      </c>
      <c r="N59" s="36" t="str">
        <f>VLOOKUP($A59,Raw!$B$2:$DG$512,MATCH(Advisorry!N$1,Raw!$B$1:$DG$1,0),0)</f>
        <v>0</v>
      </c>
      <c r="P59" s="38" t="str">
        <f>VLOOKUP($A59,Raw!$B$2:$DG$512,MATCH(Advisorry!P$1,Raw!$B$1:$DG$1,0),0)</f>
        <v>0</v>
      </c>
      <c r="Q59" s="39" t="e">
        <f t="shared" si="6"/>
        <v>#DIV/0!</v>
      </c>
      <c r="R59" s="38" t="str">
        <f>VLOOKUP($A59,Raw!$B$2:$DG$512,MATCH(Advisorry!R$1,Raw!$B$1:$DG$1,0),0)</f>
        <v>0</v>
      </c>
      <c r="S59" s="39" t="e">
        <f t="shared" si="7"/>
        <v>#DIV/0!</v>
      </c>
      <c r="T59" s="38" t="str">
        <f>VLOOKUP($A59,Raw!$B$2:$DG$512,MATCH(Advisorry!T$1,Raw!$B$1:$DG$1,0),0)</f>
        <v>0</v>
      </c>
      <c r="U59" s="39" t="e">
        <f t="shared" si="8"/>
        <v>#DIV/0!</v>
      </c>
      <c r="V59" s="38" t="str">
        <f>VLOOKUP($A59,Raw!$B$2:$DG$512,MATCH(Advisorry!V$1,Raw!$B$1:$DG$1,0),0)</f>
        <v>0</v>
      </c>
      <c r="W59" s="39" t="e">
        <f t="shared" si="9"/>
        <v>#DIV/0!</v>
      </c>
      <c r="X59" s="38" t="str">
        <f>VLOOKUP($A59,Raw!$B$2:$DG$512,MATCH(Advisorry!X$1,Raw!$B$1:$DG$1,0),0)</f>
        <v>0</v>
      </c>
      <c r="Y59" s="39" t="e">
        <f t="shared" si="10"/>
        <v>#DIV/0!</v>
      </c>
      <c r="Z59" s="38" t="str">
        <f>VLOOKUP($A59,Raw!$B$2:$DG$512,MATCH(Advisorry!Z$1,Raw!$B$1:$DG$1,0),0)</f>
        <v>0</v>
      </c>
      <c r="AA59" s="39" t="e">
        <f t="shared" si="11"/>
        <v>#DIV/0!</v>
      </c>
      <c r="AB59" s="38" t="str">
        <f>VLOOKUP($A59,Raw!$B$2:$DG$512,MATCH(Advisorry!AB$1,Raw!$B$1:$DG$1,0),0)</f>
        <v>0</v>
      </c>
      <c r="AD59" s="25" t="e">
        <f t="shared" si="12"/>
        <v>#DIV/0!</v>
      </c>
      <c r="AE59" s="25" t="e">
        <f t="shared" si="13"/>
        <v>#DIV/0!</v>
      </c>
      <c r="AF59" s="25" t="e">
        <f t="shared" si="14"/>
        <v>#DIV/0!</v>
      </c>
      <c r="AG59" s="25" t="e">
        <f t="shared" si="15"/>
        <v>#DIV/0!</v>
      </c>
      <c r="AH59" s="25" t="e">
        <f t="shared" si="16"/>
        <v>#DIV/0!</v>
      </c>
      <c r="AI59" s="25" t="e">
        <f t="shared" si="17"/>
        <v>#DIV/0!</v>
      </c>
      <c r="AJ59" s="25" t="e">
        <f t="shared" si="18"/>
        <v>#DIV/0!</v>
      </c>
    </row>
    <row r="60" spans="1:36" x14ac:dyDescent="0.3">
      <c r="A60" s="1" t="s">
        <v>1258</v>
      </c>
      <c r="B60" s="36" t="str">
        <f>VLOOKUP($A60,Raw!$B$2:$DG$512,MATCH(Advisorry!B$1,Raw!$B$1:$DG$1,0),0)</f>
        <v>0</v>
      </c>
      <c r="C60" s="37">
        <f t="shared" si="0"/>
        <v>0</v>
      </c>
      <c r="D60" s="36" t="str">
        <f>VLOOKUP($A60,Raw!$B$2:$DG$512,MATCH(Advisorry!D$1,Raw!$B$1:$DG$1,0),0)</f>
        <v>1</v>
      </c>
      <c r="E60" s="37">
        <f t="shared" si="1"/>
        <v>1</v>
      </c>
      <c r="F60" s="36" t="str">
        <f>VLOOKUP($A60,Raw!$B$2:$DG$512,MATCH(Advisorry!F$1,Raw!$B$1:$DG$1,0),0)</f>
        <v>0</v>
      </c>
      <c r="G60" s="37">
        <f t="shared" si="2"/>
        <v>0</v>
      </c>
      <c r="H60" s="36" t="str">
        <f>VLOOKUP($A60,Raw!$B$2:$DG$512,MATCH(Advisorry!H$1,Raw!$B$1:$DG$1,0),0)</f>
        <v>0</v>
      </c>
      <c r="I60" s="37">
        <f t="shared" si="3"/>
        <v>0</v>
      </c>
      <c r="J60" s="36" t="str">
        <f>VLOOKUP($A60,Raw!$B$2:$DG$512,MATCH(Advisorry!J$1,Raw!$B$1:$DG$1,0),0)</f>
        <v>0</v>
      </c>
      <c r="K60" s="37">
        <f t="shared" si="4"/>
        <v>0</v>
      </c>
      <c r="L60" s="36" t="str">
        <f>VLOOKUP($A60,Raw!$B$2:$DG$512,MATCH(Advisorry!L$1,Raw!$B$1:$DG$1,0),0)</f>
        <v>0</v>
      </c>
      <c r="M60" s="37">
        <f t="shared" si="5"/>
        <v>0</v>
      </c>
      <c r="N60" s="36" t="str">
        <f>VLOOKUP($A60,Raw!$B$2:$DG$512,MATCH(Advisorry!N$1,Raw!$B$1:$DG$1,0),0)</f>
        <v>1</v>
      </c>
      <c r="P60" s="38" t="str">
        <f>VLOOKUP($A60,Raw!$B$2:$DG$512,MATCH(Advisorry!P$1,Raw!$B$1:$DG$1,0),0)</f>
        <v>0</v>
      </c>
      <c r="Q60" s="39">
        <f t="shared" si="6"/>
        <v>0</v>
      </c>
      <c r="R60" s="38" t="str">
        <f>VLOOKUP($A60,Raw!$B$2:$DG$512,MATCH(Advisorry!R$1,Raw!$B$1:$DG$1,0),0)</f>
        <v>12</v>
      </c>
      <c r="S60" s="39">
        <f t="shared" si="7"/>
        <v>1</v>
      </c>
      <c r="T60" s="38" t="str">
        <f>VLOOKUP($A60,Raw!$B$2:$DG$512,MATCH(Advisorry!T$1,Raw!$B$1:$DG$1,0),0)</f>
        <v>0</v>
      </c>
      <c r="U60" s="39">
        <f t="shared" si="8"/>
        <v>0</v>
      </c>
      <c r="V60" s="38" t="str">
        <f>VLOOKUP($A60,Raw!$B$2:$DG$512,MATCH(Advisorry!V$1,Raw!$B$1:$DG$1,0),0)</f>
        <v>0</v>
      </c>
      <c r="W60" s="39">
        <f t="shared" si="9"/>
        <v>0</v>
      </c>
      <c r="X60" s="38" t="str">
        <f>VLOOKUP($A60,Raw!$B$2:$DG$512,MATCH(Advisorry!X$1,Raw!$B$1:$DG$1,0),0)</f>
        <v>0</v>
      </c>
      <c r="Y60" s="39">
        <f t="shared" si="10"/>
        <v>0</v>
      </c>
      <c r="Z60" s="38" t="str">
        <f>VLOOKUP($A60,Raw!$B$2:$DG$512,MATCH(Advisorry!Z$1,Raw!$B$1:$DG$1,0),0)</f>
        <v>0</v>
      </c>
      <c r="AA60" s="39">
        <f t="shared" si="11"/>
        <v>0</v>
      </c>
      <c r="AB60" s="38" t="str">
        <f>VLOOKUP($A60,Raw!$B$2:$DG$512,MATCH(Advisorry!AB$1,Raw!$B$1:$DG$1,0),0)</f>
        <v>12</v>
      </c>
      <c r="AD60" s="25" t="e">
        <f t="shared" si="12"/>
        <v>#DIV/0!</v>
      </c>
      <c r="AE60" s="25">
        <f t="shared" si="13"/>
        <v>12</v>
      </c>
      <c r="AF60" s="25" t="e">
        <f t="shared" si="14"/>
        <v>#DIV/0!</v>
      </c>
      <c r="AG60" s="25" t="e">
        <f t="shared" si="15"/>
        <v>#DIV/0!</v>
      </c>
      <c r="AH60" s="25" t="e">
        <f t="shared" si="16"/>
        <v>#DIV/0!</v>
      </c>
      <c r="AI60" s="25" t="e">
        <f t="shared" si="17"/>
        <v>#DIV/0!</v>
      </c>
      <c r="AJ60" s="25">
        <f t="shared" si="18"/>
        <v>12</v>
      </c>
    </row>
    <row r="61" spans="1:36" x14ac:dyDescent="0.3">
      <c r="A61" s="1" t="s">
        <v>1276</v>
      </c>
      <c r="B61" s="36" t="str">
        <f>VLOOKUP($A61,Raw!$B$2:$DG$512,MATCH(Advisorry!B$1,Raw!$B$1:$DG$1,0),0)</f>
        <v>0</v>
      </c>
      <c r="C61" s="37" t="e">
        <f t="shared" si="0"/>
        <v>#DIV/0!</v>
      </c>
      <c r="D61" s="36" t="str">
        <f>VLOOKUP($A61,Raw!$B$2:$DG$512,MATCH(Advisorry!D$1,Raw!$B$1:$DG$1,0),0)</f>
        <v>0</v>
      </c>
      <c r="E61" s="37" t="e">
        <f t="shared" si="1"/>
        <v>#DIV/0!</v>
      </c>
      <c r="F61" s="36" t="str">
        <f>VLOOKUP($A61,Raw!$B$2:$DG$512,MATCH(Advisorry!F$1,Raw!$B$1:$DG$1,0),0)</f>
        <v>0</v>
      </c>
      <c r="G61" s="37" t="e">
        <f t="shared" si="2"/>
        <v>#DIV/0!</v>
      </c>
      <c r="H61" s="36" t="str">
        <f>VLOOKUP($A61,Raw!$B$2:$DG$512,MATCH(Advisorry!H$1,Raw!$B$1:$DG$1,0),0)</f>
        <v>0</v>
      </c>
      <c r="I61" s="37" t="e">
        <f t="shared" si="3"/>
        <v>#DIV/0!</v>
      </c>
      <c r="J61" s="36" t="str">
        <f>VLOOKUP($A61,Raw!$B$2:$DG$512,MATCH(Advisorry!J$1,Raw!$B$1:$DG$1,0),0)</f>
        <v>0</v>
      </c>
      <c r="K61" s="37" t="e">
        <f t="shared" si="4"/>
        <v>#DIV/0!</v>
      </c>
      <c r="L61" s="36" t="str">
        <f>VLOOKUP($A61,Raw!$B$2:$DG$512,MATCH(Advisorry!L$1,Raw!$B$1:$DG$1,0),0)</f>
        <v>0</v>
      </c>
      <c r="M61" s="37" t="e">
        <f t="shared" si="5"/>
        <v>#DIV/0!</v>
      </c>
      <c r="N61" s="36" t="str">
        <f>VLOOKUP($A61,Raw!$B$2:$DG$512,MATCH(Advisorry!N$1,Raw!$B$1:$DG$1,0),0)</f>
        <v>0</v>
      </c>
      <c r="P61" s="38" t="str">
        <f>VLOOKUP($A61,Raw!$B$2:$DG$512,MATCH(Advisorry!P$1,Raw!$B$1:$DG$1,0),0)</f>
        <v>0</v>
      </c>
      <c r="Q61" s="39" t="e">
        <f t="shared" si="6"/>
        <v>#DIV/0!</v>
      </c>
      <c r="R61" s="38" t="str">
        <f>VLOOKUP($A61,Raw!$B$2:$DG$512,MATCH(Advisorry!R$1,Raw!$B$1:$DG$1,0),0)</f>
        <v>0</v>
      </c>
      <c r="S61" s="39" t="e">
        <f t="shared" si="7"/>
        <v>#DIV/0!</v>
      </c>
      <c r="T61" s="38" t="str">
        <f>VLOOKUP($A61,Raw!$B$2:$DG$512,MATCH(Advisorry!T$1,Raw!$B$1:$DG$1,0),0)</f>
        <v>0</v>
      </c>
      <c r="U61" s="39" t="e">
        <f t="shared" si="8"/>
        <v>#DIV/0!</v>
      </c>
      <c r="V61" s="38" t="str">
        <f>VLOOKUP($A61,Raw!$B$2:$DG$512,MATCH(Advisorry!V$1,Raw!$B$1:$DG$1,0),0)</f>
        <v>0</v>
      </c>
      <c r="W61" s="39" t="e">
        <f t="shared" si="9"/>
        <v>#DIV/0!</v>
      </c>
      <c r="X61" s="38" t="str">
        <f>VLOOKUP($A61,Raw!$B$2:$DG$512,MATCH(Advisorry!X$1,Raw!$B$1:$DG$1,0),0)</f>
        <v>0</v>
      </c>
      <c r="Y61" s="39" t="e">
        <f t="shared" si="10"/>
        <v>#DIV/0!</v>
      </c>
      <c r="Z61" s="38" t="str">
        <f>VLOOKUP($A61,Raw!$B$2:$DG$512,MATCH(Advisorry!Z$1,Raw!$B$1:$DG$1,0),0)</f>
        <v>0</v>
      </c>
      <c r="AA61" s="39" t="e">
        <f t="shared" si="11"/>
        <v>#DIV/0!</v>
      </c>
      <c r="AB61" s="38" t="str">
        <f>VLOOKUP($A61,Raw!$B$2:$DG$512,MATCH(Advisorry!AB$1,Raw!$B$1:$DG$1,0),0)</f>
        <v>0</v>
      </c>
      <c r="AD61" s="25" t="e">
        <f t="shared" si="12"/>
        <v>#DIV/0!</v>
      </c>
      <c r="AE61" s="25" t="e">
        <f t="shared" si="13"/>
        <v>#DIV/0!</v>
      </c>
      <c r="AF61" s="25" t="e">
        <f t="shared" si="14"/>
        <v>#DIV/0!</v>
      </c>
      <c r="AG61" s="25" t="e">
        <f t="shared" si="15"/>
        <v>#DIV/0!</v>
      </c>
      <c r="AH61" s="25" t="e">
        <f t="shared" si="16"/>
        <v>#DIV/0!</v>
      </c>
      <c r="AI61" s="25" t="e">
        <f t="shared" si="17"/>
        <v>#DIV/0!</v>
      </c>
      <c r="AJ61" s="25" t="e">
        <f t="shared" si="18"/>
        <v>#DIV/0!</v>
      </c>
    </row>
    <row r="62" spans="1:36" x14ac:dyDescent="0.3">
      <c r="A62" s="1" t="s">
        <v>1293</v>
      </c>
      <c r="B62" s="36" t="str">
        <f>VLOOKUP($A62,Raw!$B$2:$DG$512,MATCH(Advisorry!B$1,Raw!$B$1:$DG$1,0),0)</f>
        <v>0</v>
      </c>
      <c r="C62" s="37" t="e">
        <f t="shared" si="0"/>
        <v>#DIV/0!</v>
      </c>
      <c r="D62" s="36" t="str">
        <f>VLOOKUP($A62,Raw!$B$2:$DG$512,MATCH(Advisorry!D$1,Raw!$B$1:$DG$1,0),0)</f>
        <v>0</v>
      </c>
      <c r="E62" s="37" t="e">
        <f t="shared" si="1"/>
        <v>#DIV/0!</v>
      </c>
      <c r="F62" s="36" t="str">
        <f>VLOOKUP($A62,Raw!$B$2:$DG$512,MATCH(Advisorry!F$1,Raw!$B$1:$DG$1,0),0)</f>
        <v>0</v>
      </c>
      <c r="G62" s="37" t="e">
        <f t="shared" si="2"/>
        <v>#DIV/0!</v>
      </c>
      <c r="H62" s="36" t="str">
        <f>VLOOKUP($A62,Raw!$B$2:$DG$512,MATCH(Advisorry!H$1,Raw!$B$1:$DG$1,0),0)</f>
        <v>0</v>
      </c>
      <c r="I62" s="37" t="e">
        <f t="shared" si="3"/>
        <v>#DIV/0!</v>
      </c>
      <c r="J62" s="36" t="str">
        <f>VLOOKUP($A62,Raw!$B$2:$DG$512,MATCH(Advisorry!J$1,Raw!$B$1:$DG$1,0),0)</f>
        <v>0</v>
      </c>
      <c r="K62" s="37" t="e">
        <f t="shared" si="4"/>
        <v>#DIV/0!</v>
      </c>
      <c r="L62" s="36" t="str">
        <f>VLOOKUP($A62,Raw!$B$2:$DG$512,MATCH(Advisorry!L$1,Raw!$B$1:$DG$1,0),0)</f>
        <v>0</v>
      </c>
      <c r="M62" s="37" t="e">
        <f t="shared" si="5"/>
        <v>#DIV/0!</v>
      </c>
      <c r="N62" s="36" t="str">
        <f>VLOOKUP($A62,Raw!$B$2:$DG$512,MATCH(Advisorry!N$1,Raw!$B$1:$DG$1,0),0)</f>
        <v>0</v>
      </c>
      <c r="P62" s="38" t="str">
        <f>VLOOKUP($A62,Raw!$B$2:$DG$512,MATCH(Advisorry!P$1,Raw!$B$1:$DG$1,0),0)</f>
        <v>0</v>
      </c>
      <c r="Q62" s="39" t="e">
        <f t="shared" si="6"/>
        <v>#DIV/0!</v>
      </c>
      <c r="R62" s="38" t="str">
        <f>VLOOKUP($A62,Raw!$B$2:$DG$512,MATCH(Advisorry!R$1,Raw!$B$1:$DG$1,0),0)</f>
        <v>0</v>
      </c>
      <c r="S62" s="39" t="e">
        <f t="shared" si="7"/>
        <v>#DIV/0!</v>
      </c>
      <c r="T62" s="38" t="str">
        <f>VLOOKUP($A62,Raw!$B$2:$DG$512,MATCH(Advisorry!T$1,Raw!$B$1:$DG$1,0),0)</f>
        <v>0</v>
      </c>
      <c r="U62" s="39" t="e">
        <f t="shared" si="8"/>
        <v>#DIV/0!</v>
      </c>
      <c r="V62" s="38" t="str">
        <f>VLOOKUP($A62,Raw!$B$2:$DG$512,MATCH(Advisorry!V$1,Raw!$B$1:$DG$1,0),0)</f>
        <v>0</v>
      </c>
      <c r="W62" s="39" t="e">
        <f t="shared" si="9"/>
        <v>#DIV/0!</v>
      </c>
      <c r="X62" s="38" t="str">
        <f>VLOOKUP($A62,Raw!$B$2:$DG$512,MATCH(Advisorry!X$1,Raw!$B$1:$DG$1,0),0)</f>
        <v>0</v>
      </c>
      <c r="Y62" s="39" t="e">
        <f t="shared" si="10"/>
        <v>#DIV/0!</v>
      </c>
      <c r="Z62" s="38" t="str">
        <f>VLOOKUP($A62,Raw!$B$2:$DG$512,MATCH(Advisorry!Z$1,Raw!$B$1:$DG$1,0),0)</f>
        <v>0</v>
      </c>
      <c r="AA62" s="39" t="e">
        <f t="shared" si="11"/>
        <v>#DIV/0!</v>
      </c>
      <c r="AB62" s="38" t="str">
        <f>VLOOKUP($A62,Raw!$B$2:$DG$512,MATCH(Advisorry!AB$1,Raw!$B$1:$DG$1,0),0)</f>
        <v>0</v>
      </c>
      <c r="AD62" s="25" t="e">
        <f t="shared" si="12"/>
        <v>#DIV/0!</v>
      </c>
      <c r="AE62" s="25" t="e">
        <f t="shared" si="13"/>
        <v>#DIV/0!</v>
      </c>
      <c r="AF62" s="25" t="e">
        <f t="shared" si="14"/>
        <v>#DIV/0!</v>
      </c>
      <c r="AG62" s="25" t="e">
        <f t="shared" si="15"/>
        <v>#DIV/0!</v>
      </c>
      <c r="AH62" s="25" t="e">
        <f t="shared" si="16"/>
        <v>#DIV/0!</v>
      </c>
      <c r="AI62" s="25" t="e">
        <f t="shared" si="17"/>
        <v>#DIV/0!</v>
      </c>
      <c r="AJ62" s="25" t="e">
        <f t="shared" si="18"/>
        <v>#DIV/0!</v>
      </c>
    </row>
    <row r="63" spans="1:36" x14ac:dyDescent="0.3">
      <c r="A63" s="1" t="s">
        <v>1305</v>
      </c>
      <c r="B63" s="36" t="str">
        <f>VLOOKUP($A63,Raw!$B$2:$DG$512,MATCH(Advisorry!B$1,Raw!$B$1:$DG$1,0),0)</f>
        <v>0</v>
      </c>
      <c r="C63" s="37" t="e">
        <f t="shared" si="0"/>
        <v>#DIV/0!</v>
      </c>
      <c r="D63" s="36" t="str">
        <f>VLOOKUP($A63,Raw!$B$2:$DG$512,MATCH(Advisorry!D$1,Raw!$B$1:$DG$1,0),0)</f>
        <v>0</v>
      </c>
      <c r="E63" s="37" t="e">
        <f t="shared" si="1"/>
        <v>#DIV/0!</v>
      </c>
      <c r="F63" s="36" t="str">
        <f>VLOOKUP($A63,Raw!$B$2:$DG$512,MATCH(Advisorry!F$1,Raw!$B$1:$DG$1,0),0)</f>
        <v>0</v>
      </c>
      <c r="G63" s="37" t="e">
        <f t="shared" si="2"/>
        <v>#DIV/0!</v>
      </c>
      <c r="H63" s="36" t="str">
        <f>VLOOKUP($A63,Raw!$B$2:$DG$512,MATCH(Advisorry!H$1,Raw!$B$1:$DG$1,0),0)</f>
        <v>0</v>
      </c>
      <c r="I63" s="37" t="e">
        <f t="shared" si="3"/>
        <v>#DIV/0!</v>
      </c>
      <c r="J63" s="36" t="str">
        <f>VLOOKUP($A63,Raw!$B$2:$DG$512,MATCH(Advisorry!J$1,Raw!$B$1:$DG$1,0),0)</f>
        <v>0</v>
      </c>
      <c r="K63" s="37" t="e">
        <f t="shared" si="4"/>
        <v>#DIV/0!</v>
      </c>
      <c r="L63" s="36" t="str">
        <f>VLOOKUP($A63,Raw!$B$2:$DG$512,MATCH(Advisorry!L$1,Raw!$B$1:$DG$1,0),0)</f>
        <v>0</v>
      </c>
      <c r="M63" s="37" t="e">
        <f t="shared" si="5"/>
        <v>#DIV/0!</v>
      </c>
      <c r="N63" s="36" t="str">
        <f>VLOOKUP($A63,Raw!$B$2:$DG$512,MATCH(Advisorry!N$1,Raw!$B$1:$DG$1,0),0)</f>
        <v>0</v>
      </c>
      <c r="P63" s="38" t="str">
        <f>VLOOKUP($A63,Raw!$B$2:$DG$512,MATCH(Advisorry!P$1,Raw!$B$1:$DG$1,0),0)</f>
        <v>0</v>
      </c>
      <c r="Q63" s="39" t="e">
        <f t="shared" si="6"/>
        <v>#DIV/0!</v>
      </c>
      <c r="R63" s="38" t="str">
        <f>VLOOKUP($A63,Raw!$B$2:$DG$512,MATCH(Advisorry!R$1,Raw!$B$1:$DG$1,0),0)</f>
        <v>0</v>
      </c>
      <c r="S63" s="39" t="e">
        <f t="shared" si="7"/>
        <v>#DIV/0!</v>
      </c>
      <c r="T63" s="38" t="str">
        <f>VLOOKUP($A63,Raw!$B$2:$DG$512,MATCH(Advisorry!T$1,Raw!$B$1:$DG$1,0),0)</f>
        <v>0</v>
      </c>
      <c r="U63" s="39" t="e">
        <f t="shared" si="8"/>
        <v>#DIV/0!</v>
      </c>
      <c r="V63" s="38" t="str">
        <f>VLOOKUP($A63,Raw!$B$2:$DG$512,MATCH(Advisorry!V$1,Raw!$B$1:$DG$1,0),0)</f>
        <v>0</v>
      </c>
      <c r="W63" s="39" t="e">
        <f t="shared" si="9"/>
        <v>#DIV/0!</v>
      </c>
      <c r="X63" s="38" t="str">
        <f>VLOOKUP($A63,Raw!$B$2:$DG$512,MATCH(Advisorry!X$1,Raw!$B$1:$DG$1,0),0)</f>
        <v>0</v>
      </c>
      <c r="Y63" s="39" t="e">
        <f t="shared" si="10"/>
        <v>#DIV/0!</v>
      </c>
      <c r="Z63" s="38" t="str">
        <f>VLOOKUP($A63,Raw!$B$2:$DG$512,MATCH(Advisorry!Z$1,Raw!$B$1:$DG$1,0),0)</f>
        <v>0</v>
      </c>
      <c r="AA63" s="39" t="e">
        <f t="shared" si="11"/>
        <v>#DIV/0!</v>
      </c>
      <c r="AB63" s="38" t="str">
        <f>VLOOKUP($A63,Raw!$B$2:$DG$512,MATCH(Advisorry!AB$1,Raw!$B$1:$DG$1,0),0)</f>
        <v>0</v>
      </c>
      <c r="AD63" s="25" t="e">
        <f t="shared" si="12"/>
        <v>#DIV/0!</v>
      </c>
      <c r="AE63" s="25" t="e">
        <f t="shared" si="13"/>
        <v>#DIV/0!</v>
      </c>
      <c r="AF63" s="25" t="e">
        <f t="shared" si="14"/>
        <v>#DIV/0!</v>
      </c>
      <c r="AG63" s="25" t="e">
        <f t="shared" si="15"/>
        <v>#DIV/0!</v>
      </c>
      <c r="AH63" s="25" t="e">
        <f t="shared" si="16"/>
        <v>#DIV/0!</v>
      </c>
      <c r="AI63" s="25" t="e">
        <f t="shared" si="17"/>
        <v>#DIV/0!</v>
      </c>
      <c r="AJ63" s="25" t="e">
        <f t="shared" si="18"/>
        <v>#DIV/0!</v>
      </c>
    </row>
    <row r="64" spans="1:36" x14ac:dyDescent="0.3">
      <c r="A64" s="1" t="s">
        <v>1313</v>
      </c>
      <c r="B64" s="36" t="str">
        <f>VLOOKUP($A64,Raw!$B$2:$DG$512,MATCH(Advisorry!B$1,Raw!$B$1:$DG$1,0),0)</f>
        <v>0</v>
      </c>
      <c r="C64" s="37" t="e">
        <f t="shared" si="0"/>
        <v>#DIV/0!</v>
      </c>
      <c r="D64" s="36" t="str">
        <f>VLOOKUP($A64,Raw!$B$2:$DG$512,MATCH(Advisorry!D$1,Raw!$B$1:$DG$1,0),0)</f>
        <v>0</v>
      </c>
      <c r="E64" s="37" t="e">
        <f t="shared" si="1"/>
        <v>#DIV/0!</v>
      </c>
      <c r="F64" s="36" t="str">
        <f>VLOOKUP($A64,Raw!$B$2:$DG$512,MATCH(Advisorry!F$1,Raw!$B$1:$DG$1,0),0)</f>
        <v>0</v>
      </c>
      <c r="G64" s="37" t="e">
        <f t="shared" si="2"/>
        <v>#DIV/0!</v>
      </c>
      <c r="H64" s="36" t="str">
        <f>VLOOKUP($A64,Raw!$B$2:$DG$512,MATCH(Advisorry!H$1,Raw!$B$1:$DG$1,0),0)</f>
        <v>0</v>
      </c>
      <c r="I64" s="37" t="e">
        <f t="shared" si="3"/>
        <v>#DIV/0!</v>
      </c>
      <c r="J64" s="36" t="str">
        <f>VLOOKUP($A64,Raw!$B$2:$DG$512,MATCH(Advisorry!J$1,Raw!$B$1:$DG$1,0),0)</f>
        <v>0</v>
      </c>
      <c r="K64" s="37" t="e">
        <f t="shared" si="4"/>
        <v>#DIV/0!</v>
      </c>
      <c r="L64" s="36" t="str">
        <f>VLOOKUP($A64,Raw!$B$2:$DG$512,MATCH(Advisorry!L$1,Raw!$B$1:$DG$1,0),0)</f>
        <v>0</v>
      </c>
      <c r="M64" s="37" t="e">
        <f t="shared" si="5"/>
        <v>#DIV/0!</v>
      </c>
      <c r="N64" s="36" t="str">
        <f>VLOOKUP($A64,Raw!$B$2:$DG$512,MATCH(Advisorry!N$1,Raw!$B$1:$DG$1,0),0)</f>
        <v>0</v>
      </c>
      <c r="P64" s="38" t="str">
        <f>VLOOKUP($A64,Raw!$B$2:$DG$512,MATCH(Advisorry!P$1,Raw!$B$1:$DG$1,0),0)</f>
        <v>0</v>
      </c>
      <c r="Q64" s="39" t="e">
        <f t="shared" si="6"/>
        <v>#DIV/0!</v>
      </c>
      <c r="R64" s="38" t="str">
        <f>VLOOKUP($A64,Raw!$B$2:$DG$512,MATCH(Advisorry!R$1,Raw!$B$1:$DG$1,0),0)</f>
        <v>0</v>
      </c>
      <c r="S64" s="39" t="e">
        <f t="shared" si="7"/>
        <v>#DIV/0!</v>
      </c>
      <c r="T64" s="38" t="str">
        <f>VLOOKUP($A64,Raw!$B$2:$DG$512,MATCH(Advisorry!T$1,Raw!$B$1:$DG$1,0),0)</f>
        <v>0</v>
      </c>
      <c r="U64" s="39" t="e">
        <f t="shared" si="8"/>
        <v>#DIV/0!</v>
      </c>
      <c r="V64" s="38" t="str">
        <f>VLOOKUP($A64,Raw!$B$2:$DG$512,MATCH(Advisorry!V$1,Raw!$B$1:$DG$1,0),0)</f>
        <v>0</v>
      </c>
      <c r="W64" s="39" t="e">
        <f t="shared" si="9"/>
        <v>#DIV/0!</v>
      </c>
      <c r="X64" s="38" t="str">
        <f>VLOOKUP($A64,Raw!$B$2:$DG$512,MATCH(Advisorry!X$1,Raw!$B$1:$DG$1,0),0)</f>
        <v>0</v>
      </c>
      <c r="Y64" s="39" t="e">
        <f t="shared" si="10"/>
        <v>#DIV/0!</v>
      </c>
      <c r="Z64" s="38" t="str">
        <f>VLOOKUP($A64,Raw!$B$2:$DG$512,MATCH(Advisorry!Z$1,Raw!$B$1:$DG$1,0),0)</f>
        <v>0</v>
      </c>
      <c r="AA64" s="39" t="e">
        <f t="shared" si="11"/>
        <v>#DIV/0!</v>
      </c>
      <c r="AB64" s="38" t="str">
        <f>VLOOKUP($A64,Raw!$B$2:$DG$512,MATCH(Advisorry!AB$1,Raw!$B$1:$DG$1,0),0)</f>
        <v>0</v>
      </c>
      <c r="AD64" s="25" t="e">
        <f t="shared" si="12"/>
        <v>#DIV/0!</v>
      </c>
      <c r="AE64" s="25" t="e">
        <f t="shared" si="13"/>
        <v>#DIV/0!</v>
      </c>
      <c r="AF64" s="25" t="e">
        <f t="shared" si="14"/>
        <v>#DIV/0!</v>
      </c>
      <c r="AG64" s="25" t="e">
        <f t="shared" si="15"/>
        <v>#DIV/0!</v>
      </c>
      <c r="AH64" s="25" t="e">
        <f t="shared" si="16"/>
        <v>#DIV/0!</v>
      </c>
      <c r="AI64" s="25" t="e">
        <f t="shared" si="17"/>
        <v>#DIV/0!</v>
      </c>
      <c r="AJ64" s="25" t="e">
        <f t="shared" si="18"/>
        <v>#DIV/0!</v>
      </c>
    </row>
    <row r="65" spans="1:36" x14ac:dyDescent="0.3">
      <c r="A65" s="1" t="s">
        <v>1320</v>
      </c>
      <c r="B65" s="36" t="str">
        <f>VLOOKUP($A65,Raw!$B$2:$DG$512,MATCH(Advisorry!B$1,Raw!$B$1:$DG$1,0),0)</f>
        <v>0</v>
      </c>
      <c r="C65" s="37" t="e">
        <f t="shared" si="0"/>
        <v>#DIV/0!</v>
      </c>
      <c r="D65" s="36" t="str">
        <f>VLOOKUP($A65,Raw!$B$2:$DG$512,MATCH(Advisorry!D$1,Raw!$B$1:$DG$1,0),0)</f>
        <v>0</v>
      </c>
      <c r="E65" s="37" t="e">
        <f t="shared" si="1"/>
        <v>#DIV/0!</v>
      </c>
      <c r="F65" s="36" t="str">
        <f>VLOOKUP($A65,Raw!$B$2:$DG$512,MATCH(Advisorry!F$1,Raw!$B$1:$DG$1,0),0)</f>
        <v>0</v>
      </c>
      <c r="G65" s="37" t="e">
        <f t="shared" si="2"/>
        <v>#DIV/0!</v>
      </c>
      <c r="H65" s="36" t="str">
        <f>VLOOKUP($A65,Raw!$B$2:$DG$512,MATCH(Advisorry!H$1,Raw!$B$1:$DG$1,0),0)</f>
        <v>0</v>
      </c>
      <c r="I65" s="37" t="e">
        <f t="shared" si="3"/>
        <v>#DIV/0!</v>
      </c>
      <c r="J65" s="36" t="str">
        <f>VLOOKUP($A65,Raw!$B$2:$DG$512,MATCH(Advisorry!J$1,Raw!$B$1:$DG$1,0),0)</f>
        <v>0</v>
      </c>
      <c r="K65" s="37" t="e">
        <f t="shared" si="4"/>
        <v>#DIV/0!</v>
      </c>
      <c r="L65" s="36" t="str">
        <f>VLOOKUP($A65,Raw!$B$2:$DG$512,MATCH(Advisorry!L$1,Raw!$B$1:$DG$1,0),0)</f>
        <v>0</v>
      </c>
      <c r="M65" s="37" t="e">
        <f t="shared" si="5"/>
        <v>#DIV/0!</v>
      </c>
      <c r="N65" s="36" t="str">
        <f>VLOOKUP($A65,Raw!$B$2:$DG$512,MATCH(Advisorry!N$1,Raw!$B$1:$DG$1,0),0)</f>
        <v>0</v>
      </c>
      <c r="P65" s="38" t="str">
        <f>VLOOKUP($A65,Raw!$B$2:$DG$512,MATCH(Advisorry!P$1,Raw!$B$1:$DG$1,0),0)</f>
        <v>0</v>
      </c>
      <c r="Q65" s="39" t="e">
        <f t="shared" si="6"/>
        <v>#DIV/0!</v>
      </c>
      <c r="R65" s="38" t="str">
        <f>VLOOKUP($A65,Raw!$B$2:$DG$512,MATCH(Advisorry!R$1,Raw!$B$1:$DG$1,0),0)</f>
        <v>0</v>
      </c>
      <c r="S65" s="39" t="e">
        <f t="shared" si="7"/>
        <v>#DIV/0!</v>
      </c>
      <c r="T65" s="38" t="str">
        <f>VLOOKUP($A65,Raw!$B$2:$DG$512,MATCH(Advisorry!T$1,Raw!$B$1:$DG$1,0),0)</f>
        <v>0</v>
      </c>
      <c r="U65" s="39" t="e">
        <f t="shared" si="8"/>
        <v>#DIV/0!</v>
      </c>
      <c r="V65" s="38" t="str">
        <f>VLOOKUP($A65,Raw!$B$2:$DG$512,MATCH(Advisorry!V$1,Raw!$B$1:$DG$1,0),0)</f>
        <v>0</v>
      </c>
      <c r="W65" s="39" t="e">
        <f t="shared" si="9"/>
        <v>#DIV/0!</v>
      </c>
      <c r="X65" s="38" t="str">
        <f>VLOOKUP($A65,Raw!$B$2:$DG$512,MATCH(Advisorry!X$1,Raw!$B$1:$DG$1,0),0)</f>
        <v>0</v>
      </c>
      <c r="Y65" s="39" t="e">
        <f t="shared" si="10"/>
        <v>#DIV/0!</v>
      </c>
      <c r="Z65" s="38" t="str">
        <f>VLOOKUP($A65,Raw!$B$2:$DG$512,MATCH(Advisorry!Z$1,Raw!$B$1:$DG$1,0),0)</f>
        <v>0</v>
      </c>
      <c r="AA65" s="39" t="e">
        <f t="shared" si="11"/>
        <v>#DIV/0!</v>
      </c>
      <c r="AB65" s="38" t="str">
        <f>VLOOKUP($A65,Raw!$B$2:$DG$512,MATCH(Advisorry!AB$1,Raw!$B$1:$DG$1,0),0)</f>
        <v>0</v>
      </c>
      <c r="AD65" s="25" t="e">
        <f t="shared" si="12"/>
        <v>#DIV/0!</v>
      </c>
      <c r="AE65" s="25" t="e">
        <f t="shared" si="13"/>
        <v>#DIV/0!</v>
      </c>
      <c r="AF65" s="25" t="e">
        <f t="shared" si="14"/>
        <v>#DIV/0!</v>
      </c>
      <c r="AG65" s="25" t="e">
        <f t="shared" si="15"/>
        <v>#DIV/0!</v>
      </c>
      <c r="AH65" s="25" t="e">
        <f t="shared" si="16"/>
        <v>#DIV/0!</v>
      </c>
      <c r="AI65" s="25" t="e">
        <f t="shared" si="17"/>
        <v>#DIV/0!</v>
      </c>
      <c r="AJ65" s="25" t="e">
        <f t="shared" si="18"/>
        <v>#DIV/0!</v>
      </c>
    </row>
    <row r="66" spans="1:36" x14ac:dyDescent="0.3">
      <c r="A66" s="1" t="s">
        <v>1351</v>
      </c>
      <c r="B66" s="36" t="str">
        <f>VLOOKUP($A66,Raw!$B$2:$DG$512,MATCH(Advisorry!B$1,Raw!$B$1:$DG$1,0),0)</f>
        <v>0</v>
      </c>
      <c r="C66" s="37" t="e">
        <f t="shared" si="0"/>
        <v>#DIV/0!</v>
      </c>
      <c r="D66" s="36" t="str">
        <f>VLOOKUP($A66,Raw!$B$2:$DG$512,MATCH(Advisorry!D$1,Raw!$B$1:$DG$1,0),0)</f>
        <v>0</v>
      </c>
      <c r="E66" s="37" t="e">
        <f t="shared" si="1"/>
        <v>#DIV/0!</v>
      </c>
      <c r="F66" s="36" t="str">
        <f>VLOOKUP($A66,Raw!$B$2:$DG$512,MATCH(Advisorry!F$1,Raw!$B$1:$DG$1,0),0)</f>
        <v>0</v>
      </c>
      <c r="G66" s="37" t="e">
        <f t="shared" si="2"/>
        <v>#DIV/0!</v>
      </c>
      <c r="H66" s="36" t="str">
        <f>VLOOKUP($A66,Raw!$B$2:$DG$512,MATCH(Advisorry!H$1,Raw!$B$1:$DG$1,0),0)</f>
        <v>0</v>
      </c>
      <c r="I66" s="37" t="e">
        <f t="shared" si="3"/>
        <v>#DIV/0!</v>
      </c>
      <c r="J66" s="36" t="str">
        <f>VLOOKUP($A66,Raw!$B$2:$DG$512,MATCH(Advisorry!J$1,Raw!$B$1:$DG$1,0),0)</f>
        <v>0</v>
      </c>
      <c r="K66" s="37" t="e">
        <f t="shared" si="4"/>
        <v>#DIV/0!</v>
      </c>
      <c r="L66" s="36" t="str">
        <f>VLOOKUP($A66,Raw!$B$2:$DG$512,MATCH(Advisorry!L$1,Raw!$B$1:$DG$1,0),0)</f>
        <v>0</v>
      </c>
      <c r="M66" s="37" t="e">
        <f t="shared" si="5"/>
        <v>#DIV/0!</v>
      </c>
      <c r="N66" s="36" t="str">
        <f>VLOOKUP($A66,Raw!$B$2:$DG$512,MATCH(Advisorry!N$1,Raw!$B$1:$DG$1,0),0)</f>
        <v>0</v>
      </c>
      <c r="P66" s="38" t="str">
        <f>VLOOKUP($A66,Raw!$B$2:$DG$512,MATCH(Advisorry!P$1,Raw!$B$1:$DG$1,0),0)</f>
        <v>0</v>
      </c>
      <c r="Q66" s="39" t="e">
        <f t="shared" si="6"/>
        <v>#DIV/0!</v>
      </c>
      <c r="R66" s="38" t="str">
        <f>VLOOKUP($A66,Raw!$B$2:$DG$512,MATCH(Advisorry!R$1,Raw!$B$1:$DG$1,0),0)</f>
        <v>0</v>
      </c>
      <c r="S66" s="39" t="e">
        <f t="shared" si="7"/>
        <v>#DIV/0!</v>
      </c>
      <c r="T66" s="38" t="str">
        <f>VLOOKUP($A66,Raw!$B$2:$DG$512,MATCH(Advisorry!T$1,Raw!$B$1:$DG$1,0),0)</f>
        <v>0</v>
      </c>
      <c r="U66" s="39" t="e">
        <f t="shared" si="8"/>
        <v>#DIV/0!</v>
      </c>
      <c r="V66" s="38" t="str">
        <f>VLOOKUP($A66,Raw!$B$2:$DG$512,MATCH(Advisorry!V$1,Raw!$B$1:$DG$1,0),0)</f>
        <v>0</v>
      </c>
      <c r="W66" s="39" t="e">
        <f t="shared" si="9"/>
        <v>#DIV/0!</v>
      </c>
      <c r="X66" s="38" t="str">
        <f>VLOOKUP($A66,Raw!$B$2:$DG$512,MATCH(Advisorry!X$1,Raw!$B$1:$DG$1,0),0)</f>
        <v>0</v>
      </c>
      <c r="Y66" s="39" t="e">
        <f t="shared" si="10"/>
        <v>#DIV/0!</v>
      </c>
      <c r="Z66" s="38" t="str">
        <f>VLOOKUP($A66,Raw!$B$2:$DG$512,MATCH(Advisorry!Z$1,Raw!$B$1:$DG$1,0),0)</f>
        <v>0</v>
      </c>
      <c r="AA66" s="39" t="e">
        <f t="shared" si="11"/>
        <v>#DIV/0!</v>
      </c>
      <c r="AB66" s="38" t="str">
        <f>VLOOKUP($A66,Raw!$B$2:$DG$512,MATCH(Advisorry!AB$1,Raw!$B$1:$DG$1,0),0)</f>
        <v>0</v>
      </c>
      <c r="AD66" s="25" t="e">
        <f t="shared" si="12"/>
        <v>#DIV/0!</v>
      </c>
      <c r="AE66" s="25" t="e">
        <f t="shared" si="13"/>
        <v>#DIV/0!</v>
      </c>
      <c r="AF66" s="25" t="e">
        <f t="shared" si="14"/>
        <v>#DIV/0!</v>
      </c>
      <c r="AG66" s="25" t="e">
        <f t="shared" si="15"/>
        <v>#DIV/0!</v>
      </c>
      <c r="AH66" s="25" t="e">
        <f t="shared" si="16"/>
        <v>#DIV/0!</v>
      </c>
      <c r="AI66" s="25" t="e">
        <f t="shared" si="17"/>
        <v>#DIV/0!</v>
      </c>
      <c r="AJ66" s="25" t="e">
        <f t="shared" si="18"/>
        <v>#DIV/0!</v>
      </c>
    </row>
    <row r="67" spans="1:36" x14ac:dyDescent="0.3">
      <c r="A67" s="1" t="s">
        <v>1369</v>
      </c>
      <c r="B67" s="36" t="str">
        <f>VLOOKUP($A67,Raw!$B$2:$DG$512,MATCH(Advisorry!B$1,Raw!$B$1:$DG$1,0),0)</f>
        <v>0</v>
      </c>
      <c r="C67" s="37">
        <f t="shared" ref="C67:C130" si="19">B67/N67</f>
        <v>0</v>
      </c>
      <c r="D67" s="36" t="str">
        <f>VLOOKUP($A67,Raw!$B$2:$DG$512,MATCH(Advisorry!D$1,Raw!$B$1:$DG$1,0),0)</f>
        <v>3</v>
      </c>
      <c r="E67" s="37">
        <f t="shared" ref="E67:E130" si="20">D67/N67</f>
        <v>0.5</v>
      </c>
      <c r="F67" s="36" t="str">
        <f>VLOOKUP($A67,Raw!$B$2:$DG$512,MATCH(Advisorry!F$1,Raw!$B$1:$DG$1,0),0)</f>
        <v>2</v>
      </c>
      <c r="G67" s="37">
        <f t="shared" ref="G67:G130" si="21">F67/N67</f>
        <v>0.33333333333333331</v>
      </c>
      <c r="H67" s="36" t="str">
        <f>VLOOKUP($A67,Raw!$B$2:$DG$512,MATCH(Advisorry!H$1,Raw!$B$1:$DG$1,0),0)</f>
        <v>1</v>
      </c>
      <c r="I67" s="37">
        <f t="shared" ref="I67:I130" si="22">H67/N67</f>
        <v>0.16666666666666666</v>
      </c>
      <c r="J67" s="36" t="str">
        <f>VLOOKUP($A67,Raw!$B$2:$DG$512,MATCH(Advisorry!J$1,Raw!$B$1:$DG$1,0),0)</f>
        <v>0</v>
      </c>
      <c r="K67" s="37">
        <f t="shared" ref="K67:K130" si="23">J67/N67</f>
        <v>0</v>
      </c>
      <c r="L67" s="36" t="str">
        <f>VLOOKUP($A67,Raw!$B$2:$DG$512,MATCH(Advisorry!L$1,Raw!$B$1:$DG$1,0),0)</f>
        <v>0</v>
      </c>
      <c r="M67" s="37">
        <f t="shared" ref="M67:M130" si="24">L67/N67</f>
        <v>0</v>
      </c>
      <c r="N67" s="36" t="str">
        <f>VLOOKUP($A67,Raw!$B$2:$DG$512,MATCH(Advisorry!N$1,Raw!$B$1:$DG$1,0),0)</f>
        <v>6</v>
      </c>
      <c r="P67" s="38" t="str">
        <f>VLOOKUP($A67,Raw!$B$2:$DG$512,MATCH(Advisorry!P$1,Raw!$B$1:$DG$1,0),0)</f>
        <v>0</v>
      </c>
      <c r="Q67" s="39">
        <f t="shared" ref="Q67:Q130" si="25">P67/$AB67</f>
        <v>0</v>
      </c>
      <c r="R67" s="38" t="str">
        <f>VLOOKUP($A67,Raw!$B$2:$DG$512,MATCH(Advisorry!R$1,Raw!$B$1:$DG$1,0),0)</f>
        <v>112</v>
      </c>
      <c r="S67" s="39">
        <f t="shared" ref="S67:S130" si="26">R67/$AB67</f>
        <v>0.88537549407114624</v>
      </c>
      <c r="T67" s="38" t="str">
        <f>VLOOKUP($A67,Raw!$B$2:$DG$512,MATCH(Advisorry!T$1,Raw!$B$1:$DG$1,0),0)</f>
        <v>14</v>
      </c>
      <c r="U67" s="39">
        <f t="shared" ref="U67:U130" si="27">T67/$AB67</f>
        <v>0.11067193675889328</v>
      </c>
      <c r="V67" s="38" t="str">
        <f>VLOOKUP($A67,Raw!$B$2:$DG$512,MATCH(Advisorry!V$1,Raw!$B$1:$DG$1,0),0)</f>
        <v>0.5</v>
      </c>
      <c r="W67" s="39">
        <f t="shared" ref="W67:W130" si="28">V67/$AB67</f>
        <v>3.952569169960474E-3</v>
      </c>
      <c r="X67" s="38" t="str">
        <f>VLOOKUP($A67,Raw!$B$2:$DG$512,MATCH(Advisorry!X$1,Raw!$B$1:$DG$1,0),0)</f>
        <v>0</v>
      </c>
      <c r="Y67" s="39">
        <f t="shared" ref="Y67:Y130" si="29">X67/$AB67</f>
        <v>0</v>
      </c>
      <c r="Z67" s="38" t="str">
        <f>VLOOKUP($A67,Raw!$B$2:$DG$512,MATCH(Advisorry!Z$1,Raw!$B$1:$DG$1,0),0)</f>
        <v>0</v>
      </c>
      <c r="AA67" s="39">
        <f t="shared" ref="AA67:AA130" si="30">Z67/$AB67</f>
        <v>0</v>
      </c>
      <c r="AB67" s="38" t="str">
        <f>VLOOKUP($A67,Raw!$B$2:$DG$512,MATCH(Advisorry!AB$1,Raw!$B$1:$DG$1,0),0)</f>
        <v>126.5</v>
      </c>
      <c r="AD67" s="25" t="e">
        <f t="shared" ref="AD67:AD130" si="31">P67/B67</f>
        <v>#DIV/0!</v>
      </c>
      <c r="AE67" s="25">
        <f t="shared" ref="AE67:AE130" si="32">R67/D67</f>
        <v>37.333333333333336</v>
      </c>
      <c r="AF67" s="25">
        <f t="shared" ref="AF67:AF130" si="33">T67/F67</f>
        <v>7</v>
      </c>
      <c r="AG67" s="25">
        <f t="shared" ref="AG67:AG130" si="34">V67/H67</f>
        <v>0.5</v>
      </c>
      <c r="AH67" s="25" t="e">
        <f t="shared" ref="AH67:AH130" si="35">X67/J67</f>
        <v>#DIV/0!</v>
      </c>
      <c r="AI67" s="25" t="e">
        <f t="shared" ref="AI67:AI130" si="36">Z67/L67</f>
        <v>#DIV/0!</v>
      </c>
      <c r="AJ67" s="25">
        <f t="shared" ref="AJ67:AJ130" si="37">AB67/N67</f>
        <v>21.083333333333332</v>
      </c>
    </row>
    <row r="68" spans="1:36" x14ac:dyDescent="0.3">
      <c r="A68" s="1" t="s">
        <v>1407</v>
      </c>
      <c r="B68" s="36" t="str">
        <f>VLOOKUP($A68,Raw!$B$2:$DG$512,MATCH(Advisorry!B$1,Raw!$B$1:$DG$1,0),0)</f>
        <v>0</v>
      </c>
      <c r="C68" s="37" t="e">
        <f t="shared" si="19"/>
        <v>#DIV/0!</v>
      </c>
      <c r="D68" s="36" t="str">
        <f>VLOOKUP($A68,Raw!$B$2:$DG$512,MATCH(Advisorry!D$1,Raw!$B$1:$DG$1,0),0)</f>
        <v>0</v>
      </c>
      <c r="E68" s="37" t="e">
        <f t="shared" si="20"/>
        <v>#DIV/0!</v>
      </c>
      <c r="F68" s="36" t="str">
        <f>VLOOKUP($A68,Raw!$B$2:$DG$512,MATCH(Advisorry!F$1,Raw!$B$1:$DG$1,0),0)</f>
        <v>0</v>
      </c>
      <c r="G68" s="37" t="e">
        <f t="shared" si="21"/>
        <v>#DIV/0!</v>
      </c>
      <c r="H68" s="36" t="str">
        <f>VLOOKUP($A68,Raw!$B$2:$DG$512,MATCH(Advisorry!H$1,Raw!$B$1:$DG$1,0),0)</f>
        <v>0</v>
      </c>
      <c r="I68" s="37" t="e">
        <f t="shared" si="22"/>
        <v>#DIV/0!</v>
      </c>
      <c r="J68" s="36" t="str">
        <f>VLOOKUP($A68,Raw!$B$2:$DG$512,MATCH(Advisorry!J$1,Raw!$B$1:$DG$1,0),0)</f>
        <v>0</v>
      </c>
      <c r="K68" s="37" t="e">
        <f t="shared" si="23"/>
        <v>#DIV/0!</v>
      </c>
      <c r="L68" s="36" t="str">
        <f>VLOOKUP($A68,Raw!$B$2:$DG$512,MATCH(Advisorry!L$1,Raw!$B$1:$DG$1,0),0)</f>
        <v>0</v>
      </c>
      <c r="M68" s="37" t="e">
        <f t="shared" si="24"/>
        <v>#DIV/0!</v>
      </c>
      <c r="N68" s="36" t="str">
        <f>VLOOKUP($A68,Raw!$B$2:$DG$512,MATCH(Advisorry!N$1,Raw!$B$1:$DG$1,0),0)</f>
        <v>0</v>
      </c>
      <c r="P68" s="38" t="str">
        <f>VLOOKUP($A68,Raw!$B$2:$DG$512,MATCH(Advisorry!P$1,Raw!$B$1:$DG$1,0),0)</f>
        <v>0</v>
      </c>
      <c r="Q68" s="39" t="e">
        <f t="shared" si="25"/>
        <v>#DIV/0!</v>
      </c>
      <c r="R68" s="38" t="str">
        <f>VLOOKUP($A68,Raw!$B$2:$DG$512,MATCH(Advisorry!R$1,Raw!$B$1:$DG$1,0),0)</f>
        <v>0</v>
      </c>
      <c r="S68" s="39" t="e">
        <f t="shared" si="26"/>
        <v>#DIV/0!</v>
      </c>
      <c r="T68" s="38" t="str">
        <f>VLOOKUP($A68,Raw!$B$2:$DG$512,MATCH(Advisorry!T$1,Raw!$B$1:$DG$1,0),0)</f>
        <v>0</v>
      </c>
      <c r="U68" s="39" t="e">
        <f t="shared" si="27"/>
        <v>#DIV/0!</v>
      </c>
      <c r="V68" s="38" t="str">
        <f>VLOOKUP($A68,Raw!$B$2:$DG$512,MATCH(Advisorry!V$1,Raw!$B$1:$DG$1,0),0)</f>
        <v>0</v>
      </c>
      <c r="W68" s="39" t="e">
        <f t="shared" si="28"/>
        <v>#DIV/0!</v>
      </c>
      <c r="X68" s="38" t="str">
        <f>VLOOKUP($A68,Raw!$B$2:$DG$512,MATCH(Advisorry!X$1,Raw!$B$1:$DG$1,0),0)</f>
        <v>0</v>
      </c>
      <c r="Y68" s="39" t="e">
        <f t="shared" si="29"/>
        <v>#DIV/0!</v>
      </c>
      <c r="Z68" s="38" t="str">
        <f>VLOOKUP($A68,Raw!$B$2:$DG$512,MATCH(Advisorry!Z$1,Raw!$B$1:$DG$1,0),0)</f>
        <v>0</v>
      </c>
      <c r="AA68" s="39" t="e">
        <f t="shared" si="30"/>
        <v>#DIV/0!</v>
      </c>
      <c r="AB68" s="38" t="str">
        <f>VLOOKUP($A68,Raw!$B$2:$DG$512,MATCH(Advisorry!AB$1,Raw!$B$1:$DG$1,0),0)</f>
        <v>0</v>
      </c>
      <c r="AD68" s="25" t="e">
        <f t="shared" si="31"/>
        <v>#DIV/0!</v>
      </c>
      <c r="AE68" s="25" t="e">
        <f t="shared" si="32"/>
        <v>#DIV/0!</v>
      </c>
      <c r="AF68" s="25" t="e">
        <f t="shared" si="33"/>
        <v>#DIV/0!</v>
      </c>
      <c r="AG68" s="25" t="e">
        <f t="shared" si="34"/>
        <v>#DIV/0!</v>
      </c>
      <c r="AH68" s="25" t="e">
        <f t="shared" si="35"/>
        <v>#DIV/0!</v>
      </c>
      <c r="AI68" s="25" t="e">
        <f t="shared" si="36"/>
        <v>#DIV/0!</v>
      </c>
      <c r="AJ68" s="25" t="e">
        <f t="shared" si="37"/>
        <v>#DIV/0!</v>
      </c>
    </row>
    <row r="69" spans="1:36" x14ac:dyDescent="0.3">
      <c r="A69" s="1" t="s">
        <v>1423</v>
      </c>
      <c r="B69" s="36" t="str">
        <f>VLOOKUP($A69,Raw!$B$2:$DG$512,MATCH(Advisorry!B$1,Raw!$B$1:$DG$1,0),0)</f>
        <v>0</v>
      </c>
      <c r="C69" s="37" t="e">
        <f t="shared" si="19"/>
        <v>#DIV/0!</v>
      </c>
      <c r="D69" s="36" t="str">
        <f>VLOOKUP($A69,Raw!$B$2:$DG$512,MATCH(Advisorry!D$1,Raw!$B$1:$DG$1,0),0)</f>
        <v>0</v>
      </c>
      <c r="E69" s="37" t="e">
        <f t="shared" si="20"/>
        <v>#DIV/0!</v>
      </c>
      <c r="F69" s="36" t="str">
        <f>VLOOKUP($A69,Raw!$B$2:$DG$512,MATCH(Advisorry!F$1,Raw!$B$1:$DG$1,0),0)</f>
        <v>0</v>
      </c>
      <c r="G69" s="37" t="e">
        <f t="shared" si="21"/>
        <v>#DIV/0!</v>
      </c>
      <c r="H69" s="36" t="str">
        <f>VLOOKUP($A69,Raw!$B$2:$DG$512,MATCH(Advisorry!H$1,Raw!$B$1:$DG$1,0),0)</f>
        <v>0</v>
      </c>
      <c r="I69" s="37" t="e">
        <f t="shared" si="22"/>
        <v>#DIV/0!</v>
      </c>
      <c r="J69" s="36" t="str">
        <f>VLOOKUP($A69,Raw!$B$2:$DG$512,MATCH(Advisorry!J$1,Raw!$B$1:$DG$1,0),0)</f>
        <v>0</v>
      </c>
      <c r="K69" s="37" t="e">
        <f t="shared" si="23"/>
        <v>#DIV/0!</v>
      </c>
      <c r="L69" s="36" t="str">
        <f>VLOOKUP($A69,Raw!$B$2:$DG$512,MATCH(Advisorry!L$1,Raw!$B$1:$DG$1,0),0)</f>
        <v>0</v>
      </c>
      <c r="M69" s="37" t="e">
        <f t="shared" si="24"/>
        <v>#DIV/0!</v>
      </c>
      <c r="N69" s="36" t="str">
        <f>VLOOKUP($A69,Raw!$B$2:$DG$512,MATCH(Advisorry!N$1,Raw!$B$1:$DG$1,0),0)</f>
        <v>0</v>
      </c>
      <c r="P69" s="38" t="str">
        <f>VLOOKUP($A69,Raw!$B$2:$DG$512,MATCH(Advisorry!P$1,Raw!$B$1:$DG$1,0),0)</f>
        <v>0</v>
      </c>
      <c r="Q69" s="39" t="e">
        <f t="shared" si="25"/>
        <v>#DIV/0!</v>
      </c>
      <c r="R69" s="38" t="str">
        <f>VLOOKUP($A69,Raw!$B$2:$DG$512,MATCH(Advisorry!R$1,Raw!$B$1:$DG$1,0),0)</f>
        <v>0</v>
      </c>
      <c r="S69" s="39" t="e">
        <f t="shared" si="26"/>
        <v>#DIV/0!</v>
      </c>
      <c r="T69" s="38" t="str">
        <f>VLOOKUP($A69,Raw!$B$2:$DG$512,MATCH(Advisorry!T$1,Raw!$B$1:$DG$1,0),0)</f>
        <v>0</v>
      </c>
      <c r="U69" s="39" t="e">
        <f t="shared" si="27"/>
        <v>#DIV/0!</v>
      </c>
      <c r="V69" s="38" t="str">
        <f>VLOOKUP($A69,Raw!$B$2:$DG$512,MATCH(Advisorry!V$1,Raw!$B$1:$DG$1,0),0)</f>
        <v>0</v>
      </c>
      <c r="W69" s="39" t="e">
        <f t="shared" si="28"/>
        <v>#DIV/0!</v>
      </c>
      <c r="X69" s="38" t="str">
        <f>VLOOKUP($A69,Raw!$B$2:$DG$512,MATCH(Advisorry!X$1,Raw!$B$1:$DG$1,0),0)</f>
        <v>0</v>
      </c>
      <c r="Y69" s="39" t="e">
        <f t="shared" si="29"/>
        <v>#DIV/0!</v>
      </c>
      <c r="Z69" s="38" t="str">
        <f>VLOOKUP($A69,Raw!$B$2:$DG$512,MATCH(Advisorry!Z$1,Raw!$B$1:$DG$1,0),0)</f>
        <v>0</v>
      </c>
      <c r="AA69" s="39" t="e">
        <f t="shared" si="30"/>
        <v>#DIV/0!</v>
      </c>
      <c r="AB69" s="38" t="str">
        <f>VLOOKUP($A69,Raw!$B$2:$DG$512,MATCH(Advisorry!AB$1,Raw!$B$1:$DG$1,0),0)</f>
        <v>0</v>
      </c>
      <c r="AD69" s="25" t="e">
        <f t="shared" si="31"/>
        <v>#DIV/0!</v>
      </c>
      <c r="AE69" s="25" t="e">
        <f t="shared" si="32"/>
        <v>#DIV/0!</v>
      </c>
      <c r="AF69" s="25" t="e">
        <f t="shared" si="33"/>
        <v>#DIV/0!</v>
      </c>
      <c r="AG69" s="25" t="e">
        <f t="shared" si="34"/>
        <v>#DIV/0!</v>
      </c>
      <c r="AH69" s="25" t="e">
        <f t="shared" si="35"/>
        <v>#DIV/0!</v>
      </c>
      <c r="AI69" s="25" t="e">
        <f t="shared" si="36"/>
        <v>#DIV/0!</v>
      </c>
      <c r="AJ69" s="25" t="e">
        <f t="shared" si="37"/>
        <v>#DIV/0!</v>
      </c>
    </row>
    <row r="70" spans="1:36" x14ac:dyDescent="0.3">
      <c r="A70" s="1" t="s">
        <v>1430</v>
      </c>
      <c r="B70" s="36" t="str">
        <f>VLOOKUP($A70,Raw!$B$2:$DG$512,MATCH(Advisorry!B$1,Raw!$B$1:$DG$1,0),0)</f>
        <v>0</v>
      </c>
      <c r="C70" s="37" t="e">
        <f t="shared" si="19"/>
        <v>#DIV/0!</v>
      </c>
      <c r="D70" s="36" t="str">
        <f>VLOOKUP($A70,Raw!$B$2:$DG$512,MATCH(Advisorry!D$1,Raw!$B$1:$DG$1,0),0)</f>
        <v>0</v>
      </c>
      <c r="E70" s="37" t="e">
        <f t="shared" si="20"/>
        <v>#DIV/0!</v>
      </c>
      <c r="F70" s="36" t="str">
        <f>VLOOKUP($A70,Raw!$B$2:$DG$512,MATCH(Advisorry!F$1,Raw!$B$1:$DG$1,0),0)</f>
        <v>0</v>
      </c>
      <c r="G70" s="37" t="e">
        <f t="shared" si="21"/>
        <v>#DIV/0!</v>
      </c>
      <c r="H70" s="36" t="str">
        <f>VLOOKUP($A70,Raw!$B$2:$DG$512,MATCH(Advisorry!H$1,Raw!$B$1:$DG$1,0),0)</f>
        <v>0</v>
      </c>
      <c r="I70" s="37" t="e">
        <f t="shared" si="22"/>
        <v>#DIV/0!</v>
      </c>
      <c r="J70" s="36" t="str">
        <f>VLOOKUP($A70,Raw!$B$2:$DG$512,MATCH(Advisorry!J$1,Raw!$B$1:$DG$1,0),0)</f>
        <v>0</v>
      </c>
      <c r="K70" s="37" t="e">
        <f t="shared" si="23"/>
        <v>#DIV/0!</v>
      </c>
      <c r="L70" s="36" t="str">
        <f>VLOOKUP($A70,Raw!$B$2:$DG$512,MATCH(Advisorry!L$1,Raw!$B$1:$DG$1,0),0)</f>
        <v>0</v>
      </c>
      <c r="M70" s="37" t="e">
        <f t="shared" si="24"/>
        <v>#DIV/0!</v>
      </c>
      <c r="N70" s="36" t="str">
        <f>VLOOKUP($A70,Raw!$B$2:$DG$512,MATCH(Advisorry!N$1,Raw!$B$1:$DG$1,0),0)</f>
        <v>0</v>
      </c>
      <c r="P70" s="38" t="str">
        <f>VLOOKUP($A70,Raw!$B$2:$DG$512,MATCH(Advisorry!P$1,Raw!$B$1:$DG$1,0),0)</f>
        <v>0</v>
      </c>
      <c r="Q70" s="39" t="e">
        <f t="shared" si="25"/>
        <v>#DIV/0!</v>
      </c>
      <c r="R70" s="38" t="str">
        <f>VLOOKUP($A70,Raw!$B$2:$DG$512,MATCH(Advisorry!R$1,Raw!$B$1:$DG$1,0),0)</f>
        <v>0</v>
      </c>
      <c r="S70" s="39" t="e">
        <f t="shared" si="26"/>
        <v>#DIV/0!</v>
      </c>
      <c r="T70" s="38" t="str">
        <f>VLOOKUP($A70,Raw!$B$2:$DG$512,MATCH(Advisorry!T$1,Raw!$B$1:$DG$1,0),0)</f>
        <v>0</v>
      </c>
      <c r="U70" s="39" t="e">
        <f t="shared" si="27"/>
        <v>#DIV/0!</v>
      </c>
      <c r="V70" s="38" t="str">
        <f>VLOOKUP($A70,Raw!$B$2:$DG$512,MATCH(Advisorry!V$1,Raw!$B$1:$DG$1,0),0)</f>
        <v>0</v>
      </c>
      <c r="W70" s="39" t="e">
        <f t="shared" si="28"/>
        <v>#DIV/0!</v>
      </c>
      <c r="X70" s="38" t="str">
        <f>VLOOKUP($A70,Raw!$B$2:$DG$512,MATCH(Advisorry!X$1,Raw!$B$1:$DG$1,0),0)</f>
        <v>0</v>
      </c>
      <c r="Y70" s="39" t="e">
        <f t="shared" si="29"/>
        <v>#DIV/0!</v>
      </c>
      <c r="Z70" s="38" t="str">
        <f>VLOOKUP($A70,Raw!$B$2:$DG$512,MATCH(Advisorry!Z$1,Raw!$B$1:$DG$1,0),0)</f>
        <v>0</v>
      </c>
      <c r="AA70" s="39" t="e">
        <f t="shared" si="30"/>
        <v>#DIV/0!</v>
      </c>
      <c r="AB70" s="38" t="str">
        <f>VLOOKUP($A70,Raw!$B$2:$DG$512,MATCH(Advisorry!AB$1,Raw!$B$1:$DG$1,0),0)</f>
        <v>0</v>
      </c>
      <c r="AD70" s="25" t="e">
        <f t="shared" si="31"/>
        <v>#DIV/0!</v>
      </c>
      <c r="AE70" s="25" t="e">
        <f t="shared" si="32"/>
        <v>#DIV/0!</v>
      </c>
      <c r="AF70" s="25" t="e">
        <f t="shared" si="33"/>
        <v>#DIV/0!</v>
      </c>
      <c r="AG70" s="25" t="e">
        <f t="shared" si="34"/>
        <v>#DIV/0!</v>
      </c>
      <c r="AH70" s="25" t="e">
        <f t="shared" si="35"/>
        <v>#DIV/0!</v>
      </c>
      <c r="AI70" s="25" t="e">
        <f t="shared" si="36"/>
        <v>#DIV/0!</v>
      </c>
      <c r="AJ70" s="25" t="e">
        <f t="shared" si="37"/>
        <v>#DIV/0!</v>
      </c>
    </row>
    <row r="71" spans="1:36" x14ac:dyDescent="0.3">
      <c r="A71" s="1" t="s">
        <v>1454</v>
      </c>
      <c r="B71" s="36" t="str">
        <f>VLOOKUP($A71,Raw!$B$2:$DG$512,MATCH(Advisorry!B$1,Raw!$B$1:$DG$1,0),0)</f>
        <v>0</v>
      </c>
      <c r="C71" s="37" t="e">
        <f t="shared" si="19"/>
        <v>#DIV/0!</v>
      </c>
      <c r="D71" s="36" t="str">
        <f>VLOOKUP($A71,Raw!$B$2:$DG$512,MATCH(Advisorry!D$1,Raw!$B$1:$DG$1,0),0)</f>
        <v>0</v>
      </c>
      <c r="E71" s="37" t="e">
        <f t="shared" si="20"/>
        <v>#DIV/0!</v>
      </c>
      <c r="F71" s="36" t="str">
        <f>VLOOKUP($A71,Raw!$B$2:$DG$512,MATCH(Advisorry!F$1,Raw!$B$1:$DG$1,0),0)</f>
        <v>0</v>
      </c>
      <c r="G71" s="37" t="e">
        <f t="shared" si="21"/>
        <v>#DIV/0!</v>
      </c>
      <c r="H71" s="36" t="str">
        <f>VLOOKUP($A71,Raw!$B$2:$DG$512,MATCH(Advisorry!H$1,Raw!$B$1:$DG$1,0),0)</f>
        <v>0</v>
      </c>
      <c r="I71" s="37" t="e">
        <f t="shared" si="22"/>
        <v>#DIV/0!</v>
      </c>
      <c r="J71" s="36" t="str">
        <f>VLOOKUP($A71,Raw!$B$2:$DG$512,MATCH(Advisorry!J$1,Raw!$B$1:$DG$1,0),0)</f>
        <v>0</v>
      </c>
      <c r="K71" s="37" t="e">
        <f t="shared" si="23"/>
        <v>#DIV/0!</v>
      </c>
      <c r="L71" s="36" t="str">
        <f>VLOOKUP($A71,Raw!$B$2:$DG$512,MATCH(Advisorry!L$1,Raw!$B$1:$DG$1,0),0)</f>
        <v>0</v>
      </c>
      <c r="M71" s="37" t="e">
        <f t="shared" si="24"/>
        <v>#DIV/0!</v>
      </c>
      <c r="N71" s="36" t="str">
        <f>VLOOKUP($A71,Raw!$B$2:$DG$512,MATCH(Advisorry!N$1,Raw!$B$1:$DG$1,0),0)</f>
        <v>0</v>
      </c>
      <c r="P71" s="38" t="str">
        <f>VLOOKUP($A71,Raw!$B$2:$DG$512,MATCH(Advisorry!P$1,Raw!$B$1:$DG$1,0),0)</f>
        <v>0</v>
      </c>
      <c r="Q71" s="39" t="e">
        <f t="shared" si="25"/>
        <v>#DIV/0!</v>
      </c>
      <c r="R71" s="38" t="str">
        <f>VLOOKUP($A71,Raw!$B$2:$DG$512,MATCH(Advisorry!R$1,Raw!$B$1:$DG$1,0),0)</f>
        <v>0</v>
      </c>
      <c r="S71" s="39" t="e">
        <f t="shared" si="26"/>
        <v>#DIV/0!</v>
      </c>
      <c r="T71" s="38" t="str">
        <f>VLOOKUP($A71,Raw!$B$2:$DG$512,MATCH(Advisorry!T$1,Raw!$B$1:$DG$1,0),0)</f>
        <v>0</v>
      </c>
      <c r="U71" s="39" t="e">
        <f t="shared" si="27"/>
        <v>#DIV/0!</v>
      </c>
      <c r="V71" s="38" t="str">
        <f>VLOOKUP($A71,Raw!$B$2:$DG$512,MATCH(Advisorry!V$1,Raw!$B$1:$DG$1,0),0)</f>
        <v>0</v>
      </c>
      <c r="W71" s="39" t="e">
        <f t="shared" si="28"/>
        <v>#DIV/0!</v>
      </c>
      <c r="X71" s="38" t="str">
        <f>VLOOKUP($A71,Raw!$B$2:$DG$512,MATCH(Advisorry!X$1,Raw!$B$1:$DG$1,0),0)</f>
        <v>0</v>
      </c>
      <c r="Y71" s="39" t="e">
        <f t="shared" si="29"/>
        <v>#DIV/0!</v>
      </c>
      <c r="Z71" s="38" t="str">
        <f>VLOOKUP($A71,Raw!$B$2:$DG$512,MATCH(Advisorry!Z$1,Raw!$B$1:$DG$1,0),0)</f>
        <v>0</v>
      </c>
      <c r="AA71" s="39" t="e">
        <f t="shared" si="30"/>
        <v>#DIV/0!</v>
      </c>
      <c r="AB71" s="38" t="str">
        <f>VLOOKUP($A71,Raw!$B$2:$DG$512,MATCH(Advisorry!AB$1,Raw!$B$1:$DG$1,0),0)</f>
        <v>0</v>
      </c>
      <c r="AD71" s="25" t="e">
        <f t="shared" si="31"/>
        <v>#DIV/0!</v>
      </c>
      <c r="AE71" s="25" t="e">
        <f t="shared" si="32"/>
        <v>#DIV/0!</v>
      </c>
      <c r="AF71" s="25" t="e">
        <f t="shared" si="33"/>
        <v>#DIV/0!</v>
      </c>
      <c r="AG71" s="25" t="e">
        <f t="shared" si="34"/>
        <v>#DIV/0!</v>
      </c>
      <c r="AH71" s="25" t="e">
        <f t="shared" si="35"/>
        <v>#DIV/0!</v>
      </c>
      <c r="AI71" s="25" t="e">
        <f t="shared" si="36"/>
        <v>#DIV/0!</v>
      </c>
      <c r="AJ71" s="25" t="e">
        <f t="shared" si="37"/>
        <v>#DIV/0!</v>
      </c>
    </row>
    <row r="72" spans="1:36" x14ac:dyDescent="0.3">
      <c r="A72" s="1" t="s">
        <v>1471</v>
      </c>
      <c r="B72" s="36" t="str">
        <f>VLOOKUP($A72,Raw!$B$2:$DG$512,MATCH(Advisorry!B$1,Raw!$B$1:$DG$1,0),0)</f>
        <v>0</v>
      </c>
      <c r="C72" s="37">
        <f t="shared" si="19"/>
        <v>0</v>
      </c>
      <c r="D72" s="36" t="str">
        <f>VLOOKUP($A72,Raw!$B$2:$DG$512,MATCH(Advisorry!D$1,Raw!$B$1:$DG$1,0),0)</f>
        <v>1</v>
      </c>
      <c r="E72" s="37">
        <f t="shared" si="20"/>
        <v>0.25</v>
      </c>
      <c r="F72" s="36" t="str">
        <f>VLOOKUP($A72,Raw!$B$2:$DG$512,MATCH(Advisorry!F$1,Raw!$B$1:$DG$1,0),0)</f>
        <v>3</v>
      </c>
      <c r="G72" s="37">
        <f t="shared" si="21"/>
        <v>0.75</v>
      </c>
      <c r="H72" s="36" t="str">
        <f>VLOOKUP($A72,Raw!$B$2:$DG$512,MATCH(Advisorry!H$1,Raw!$B$1:$DG$1,0),0)</f>
        <v>0</v>
      </c>
      <c r="I72" s="37">
        <f t="shared" si="22"/>
        <v>0</v>
      </c>
      <c r="J72" s="36" t="str">
        <f>VLOOKUP($A72,Raw!$B$2:$DG$512,MATCH(Advisorry!J$1,Raw!$B$1:$DG$1,0),0)</f>
        <v>0</v>
      </c>
      <c r="K72" s="37">
        <f t="shared" si="23"/>
        <v>0</v>
      </c>
      <c r="L72" s="36" t="str">
        <f>VLOOKUP($A72,Raw!$B$2:$DG$512,MATCH(Advisorry!L$1,Raw!$B$1:$DG$1,0),0)</f>
        <v>0</v>
      </c>
      <c r="M72" s="37">
        <f t="shared" si="24"/>
        <v>0</v>
      </c>
      <c r="N72" s="36" t="str">
        <f>VLOOKUP($A72,Raw!$B$2:$DG$512,MATCH(Advisorry!N$1,Raw!$B$1:$DG$1,0),0)</f>
        <v>4</v>
      </c>
      <c r="P72" s="38" t="str">
        <f>VLOOKUP($A72,Raw!$B$2:$DG$512,MATCH(Advisorry!P$1,Raw!$B$1:$DG$1,0),0)</f>
        <v>0</v>
      </c>
      <c r="Q72" s="39">
        <f t="shared" si="25"/>
        <v>0</v>
      </c>
      <c r="R72" s="38" t="str">
        <f>VLOOKUP($A72,Raw!$B$2:$DG$512,MATCH(Advisorry!R$1,Raw!$B$1:$DG$1,0),0)</f>
        <v>1080</v>
      </c>
      <c r="S72" s="39">
        <f t="shared" si="26"/>
        <v>0.39489416470743099</v>
      </c>
      <c r="T72" s="38" t="str">
        <f>VLOOKUP($A72,Raw!$B$2:$DG$512,MATCH(Advisorry!T$1,Raw!$B$1:$DG$1,0),0)</f>
        <v>1654.91</v>
      </c>
      <c r="U72" s="39">
        <f t="shared" si="27"/>
        <v>0.60510583529256912</v>
      </c>
      <c r="V72" s="38" t="str">
        <f>VLOOKUP($A72,Raw!$B$2:$DG$512,MATCH(Advisorry!V$1,Raw!$B$1:$DG$1,0),0)</f>
        <v>0</v>
      </c>
      <c r="W72" s="39">
        <f t="shared" si="28"/>
        <v>0</v>
      </c>
      <c r="X72" s="38" t="str">
        <f>VLOOKUP($A72,Raw!$B$2:$DG$512,MATCH(Advisorry!X$1,Raw!$B$1:$DG$1,0),0)</f>
        <v>0</v>
      </c>
      <c r="Y72" s="39">
        <f t="shared" si="29"/>
        <v>0</v>
      </c>
      <c r="Z72" s="38" t="str">
        <f>VLOOKUP($A72,Raw!$B$2:$DG$512,MATCH(Advisorry!Z$1,Raw!$B$1:$DG$1,0),0)</f>
        <v>0</v>
      </c>
      <c r="AA72" s="39">
        <f t="shared" si="30"/>
        <v>0</v>
      </c>
      <c r="AB72" s="38" t="str">
        <f>VLOOKUP($A72,Raw!$B$2:$DG$512,MATCH(Advisorry!AB$1,Raw!$B$1:$DG$1,0),0)</f>
        <v>2734.91</v>
      </c>
      <c r="AD72" s="25" t="e">
        <f t="shared" si="31"/>
        <v>#DIV/0!</v>
      </c>
      <c r="AE72" s="25">
        <f t="shared" si="32"/>
        <v>1080</v>
      </c>
      <c r="AF72" s="25">
        <f t="shared" si="33"/>
        <v>551.63666666666666</v>
      </c>
      <c r="AG72" s="25" t="e">
        <f t="shared" si="34"/>
        <v>#DIV/0!</v>
      </c>
      <c r="AH72" s="25" t="e">
        <f t="shared" si="35"/>
        <v>#DIV/0!</v>
      </c>
      <c r="AI72" s="25" t="e">
        <f t="shared" si="36"/>
        <v>#DIV/0!</v>
      </c>
      <c r="AJ72" s="25">
        <f t="shared" si="37"/>
        <v>683.72749999999996</v>
      </c>
    </row>
    <row r="73" spans="1:36" x14ac:dyDescent="0.3">
      <c r="A73" s="1" t="s">
        <v>1496</v>
      </c>
      <c r="B73" s="36" t="str">
        <f>VLOOKUP($A73,Raw!$B$2:$DG$512,MATCH(Advisorry!B$1,Raw!$B$1:$DG$1,0),0)</f>
        <v>0</v>
      </c>
      <c r="C73" s="37" t="e">
        <f t="shared" si="19"/>
        <v>#DIV/0!</v>
      </c>
      <c r="D73" s="36" t="str">
        <f>VLOOKUP($A73,Raw!$B$2:$DG$512,MATCH(Advisorry!D$1,Raw!$B$1:$DG$1,0),0)</f>
        <v>0</v>
      </c>
      <c r="E73" s="37" t="e">
        <f t="shared" si="20"/>
        <v>#DIV/0!</v>
      </c>
      <c r="F73" s="36" t="str">
        <f>VLOOKUP($A73,Raw!$B$2:$DG$512,MATCH(Advisorry!F$1,Raw!$B$1:$DG$1,0),0)</f>
        <v>0</v>
      </c>
      <c r="G73" s="37" t="e">
        <f t="shared" si="21"/>
        <v>#DIV/0!</v>
      </c>
      <c r="H73" s="36" t="str">
        <f>VLOOKUP($A73,Raw!$B$2:$DG$512,MATCH(Advisorry!H$1,Raw!$B$1:$DG$1,0),0)</f>
        <v>0</v>
      </c>
      <c r="I73" s="37" t="e">
        <f t="shared" si="22"/>
        <v>#DIV/0!</v>
      </c>
      <c r="J73" s="36" t="str">
        <f>VLOOKUP($A73,Raw!$B$2:$DG$512,MATCH(Advisorry!J$1,Raw!$B$1:$DG$1,0),0)</f>
        <v>0</v>
      </c>
      <c r="K73" s="37" t="e">
        <f t="shared" si="23"/>
        <v>#DIV/0!</v>
      </c>
      <c r="L73" s="36" t="str">
        <f>VLOOKUP($A73,Raw!$B$2:$DG$512,MATCH(Advisorry!L$1,Raw!$B$1:$DG$1,0),0)</f>
        <v>0</v>
      </c>
      <c r="M73" s="37" t="e">
        <f t="shared" si="24"/>
        <v>#DIV/0!</v>
      </c>
      <c r="N73" s="36" t="str">
        <f>VLOOKUP($A73,Raw!$B$2:$DG$512,MATCH(Advisorry!N$1,Raw!$B$1:$DG$1,0),0)</f>
        <v>0</v>
      </c>
      <c r="P73" s="38" t="str">
        <f>VLOOKUP($A73,Raw!$B$2:$DG$512,MATCH(Advisorry!P$1,Raw!$B$1:$DG$1,0),0)</f>
        <v>0</v>
      </c>
      <c r="Q73" s="39" t="e">
        <f t="shared" si="25"/>
        <v>#DIV/0!</v>
      </c>
      <c r="R73" s="38" t="str">
        <f>VLOOKUP($A73,Raw!$B$2:$DG$512,MATCH(Advisorry!R$1,Raw!$B$1:$DG$1,0),0)</f>
        <v>0</v>
      </c>
      <c r="S73" s="39" t="e">
        <f t="shared" si="26"/>
        <v>#DIV/0!</v>
      </c>
      <c r="T73" s="38" t="str">
        <f>VLOOKUP($A73,Raw!$B$2:$DG$512,MATCH(Advisorry!T$1,Raw!$B$1:$DG$1,0),0)</f>
        <v>0</v>
      </c>
      <c r="U73" s="39" t="e">
        <f t="shared" si="27"/>
        <v>#DIV/0!</v>
      </c>
      <c r="V73" s="38" t="str">
        <f>VLOOKUP($A73,Raw!$B$2:$DG$512,MATCH(Advisorry!V$1,Raw!$B$1:$DG$1,0),0)</f>
        <v>0</v>
      </c>
      <c r="W73" s="39" t="e">
        <f t="shared" si="28"/>
        <v>#DIV/0!</v>
      </c>
      <c r="X73" s="38" t="str">
        <f>VLOOKUP($A73,Raw!$B$2:$DG$512,MATCH(Advisorry!X$1,Raw!$B$1:$DG$1,0),0)</f>
        <v>0</v>
      </c>
      <c r="Y73" s="39" t="e">
        <f t="shared" si="29"/>
        <v>#DIV/0!</v>
      </c>
      <c r="Z73" s="38" t="str">
        <f>VLOOKUP($A73,Raw!$B$2:$DG$512,MATCH(Advisorry!Z$1,Raw!$B$1:$DG$1,0),0)</f>
        <v>0</v>
      </c>
      <c r="AA73" s="39" t="e">
        <f t="shared" si="30"/>
        <v>#DIV/0!</v>
      </c>
      <c r="AB73" s="38" t="str">
        <f>VLOOKUP($A73,Raw!$B$2:$DG$512,MATCH(Advisorry!AB$1,Raw!$B$1:$DG$1,0),0)</f>
        <v>0</v>
      </c>
      <c r="AD73" s="25" t="e">
        <f t="shared" si="31"/>
        <v>#DIV/0!</v>
      </c>
      <c r="AE73" s="25" t="e">
        <f t="shared" si="32"/>
        <v>#DIV/0!</v>
      </c>
      <c r="AF73" s="25" t="e">
        <f t="shared" si="33"/>
        <v>#DIV/0!</v>
      </c>
      <c r="AG73" s="25" t="e">
        <f t="shared" si="34"/>
        <v>#DIV/0!</v>
      </c>
      <c r="AH73" s="25" t="e">
        <f t="shared" si="35"/>
        <v>#DIV/0!</v>
      </c>
      <c r="AI73" s="25" t="e">
        <f t="shared" si="36"/>
        <v>#DIV/0!</v>
      </c>
      <c r="AJ73" s="25" t="e">
        <f t="shared" si="37"/>
        <v>#DIV/0!</v>
      </c>
    </row>
    <row r="74" spans="1:36" x14ac:dyDescent="0.3">
      <c r="A74" s="1" t="s">
        <v>1509</v>
      </c>
      <c r="B74" s="36" t="str">
        <f>VLOOKUP($A74,Raw!$B$2:$DG$512,MATCH(Advisorry!B$1,Raw!$B$1:$DG$1,0),0)</f>
        <v>0</v>
      </c>
      <c r="C74" s="37">
        <f t="shared" si="19"/>
        <v>0</v>
      </c>
      <c r="D74" s="36" t="str">
        <f>VLOOKUP($A74,Raw!$B$2:$DG$512,MATCH(Advisorry!D$1,Raw!$B$1:$DG$1,0),0)</f>
        <v>0</v>
      </c>
      <c r="E74" s="37">
        <f t="shared" si="20"/>
        <v>0</v>
      </c>
      <c r="F74" s="36" t="str">
        <f>VLOOKUP($A74,Raw!$B$2:$DG$512,MATCH(Advisorry!F$1,Raw!$B$1:$DG$1,0),0)</f>
        <v>0</v>
      </c>
      <c r="G74" s="37">
        <f t="shared" si="21"/>
        <v>0</v>
      </c>
      <c r="H74" s="36" t="str">
        <f>VLOOKUP($A74,Raw!$B$2:$DG$512,MATCH(Advisorry!H$1,Raw!$B$1:$DG$1,0),0)</f>
        <v>1</v>
      </c>
      <c r="I74" s="37">
        <f t="shared" si="22"/>
        <v>0.5</v>
      </c>
      <c r="J74" s="36" t="str">
        <f>VLOOKUP($A74,Raw!$B$2:$DG$512,MATCH(Advisorry!J$1,Raw!$B$1:$DG$1,0),0)</f>
        <v>1</v>
      </c>
      <c r="K74" s="37">
        <f t="shared" si="23"/>
        <v>0.5</v>
      </c>
      <c r="L74" s="36" t="str">
        <f>VLOOKUP($A74,Raw!$B$2:$DG$512,MATCH(Advisorry!L$1,Raw!$B$1:$DG$1,0),0)</f>
        <v>0</v>
      </c>
      <c r="M74" s="37">
        <f t="shared" si="24"/>
        <v>0</v>
      </c>
      <c r="N74" s="36" t="str">
        <f>VLOOKUP($A74,Raw!$B$2:$DG$512,MATCH(Advisorry!N$1,Raw!$B$1:$DG$1,0),0)</f>
        <v>2</v>
      </c>
      <c r="P74" s="38" t="str">
        <f>VLOOKUP($A74,Raw!$B$2:$DG$512,MATCH(Advisorry!P$1,Raw!$B$1:$DG$1,0),0)</f>
        <v>0</v>
      </c>
      <c r="Q74" s="39">
        <f t="shared" si="25"/>
        <v>0</v>
      </c>
      <c r="R74" s="38" t="str">
        <f>VLOOKUP($A74,Raw!$B$2:$DG$512,MATCH(Advisorry!R$1,Raw!$B$1:$DG$1,0),0)</f>
        <v>0</v>
      </c>
      <c r="S74" s="39">
        <f t="shared" si="26"/>
        <v>0</v>
      </c>
      <c r="T74" s="38" t="str">
        <f>VLOOKUP($A74,Raw!$B$2:$DG$512,MATCH(Advisorry!T$1,Raw!$B$1:$DG$1,0),0)</f>
        <v>0</v>
      </c>
      <c r="U74" s="39">
        <f t="shared" si="27"/>
        <v>0</v>
      </c>
      <c r="V74" s="38" t="str">
        <f>VLOOKUP($A74,Raw!$B$2:$DG$512,MATCH(Advisorry!V$1,Raw!$B$1:$DG$1,0),0)</f>
        <v>2.53</v>
      </c>
      <c r="W74" s="39">
        <f t="shared" si="28"/>
        <v>0.29013761467889904</v>
      </c>
      <c r="X74" s="38" t="str">
        <f>VLOOKUP($A74,Raw!$B$2:$DG$512,MATCH(Advisorry!X$1,Raw!$B$1:$DG$1,0),0)</f>
        <v>6.2</v>
      </c>
      <c r="Y74" s="39">
        <f t="shared" si="29"/>
        <v>0.71100917431192656</v>
      </c>
      <c r="Z74" s="38" t="str">
        <f>VLOOKUP($A74,Raw!$B$2:$DG$512,MATCH(Advisorry!Z$1,Raw!$B$1:$DG$1,0),0)</f>
        <v>0</v>
      </c>
      <c r="AA74" s="39">
        <f t="shared" si="30"/>
        <v>0</v>
      </c>
      <c r="AB74" s="38" t="str">
        <f>VLOOKUP($A74,Raw!$B$2:$DG$512,MATCH(Advisorry!AB$1,Raw!$B$1:$DG$1,0),0)</f>
        <v>8.72</v>
      </c>
      <c r="AD74" s="25" t="e">
        <f t="shared" si="31"/>
        <v>#DIV/0!</v>
      </c>
      <c r="AE74" s="25" t="e">
        <f t="shared" si="32"/>
        <v>#DIV/0!</v>
      </c>
      <c r="AF74" s="25" t="e">
        <f t="shared" si="33"/>
        <v>#DIV/0!</v>
      </c>
      <c r="AG74" s="25">
        <f t="shared" si="34"/>
        <v>2.5299999999999998</v>
      </c>
      <c r="AH74" s="25">
        <f t="shared" si="35"/>
        <v>6.2</v>
      </c>
      <c r="AI74" s="25" t="e">
        <f t="shared" si="36"/>
        <v>#DIV/0!</v>
      </c>
      <c r="AJ74" s="25">
        <f t="shared" si="37"/>
        <v>4.3600000000000003</v>
      </c>
    </row>
    <row r="75" spans="1:36" x14ac:dyDescent="0.3">
      <c r="A75" s="1" t="s">
        <v>1542</v>
      </c>
      <c r="B75" s="36" t="str">
        <f>VLOOKUP($A75,Raw!$B$2:$DG$512,MATCH(Advisorry!B$1,Raw!$B$1:$DG$1,0),0)</f>
        <v>0</v>
      </c>
      <c r="C75" s="37">
        <f t="shared" si="19"/>
        <v>0</v>
      </c>
      <c r="D75" s="36" t="str">
        <f>VLOOKUP($A75,Raw!$B$2:$DG$512,MATCH(Advisorry!D$1,Raw!$B$1:$DG$1,0),0)</f>
        <v>4</v>
      </c>
      <c r="E75" s="37">
        <f t="shared" si="20"/>
        <v>0.66666666666666663</v>
      </c>
      <c r="F75" s="36" t="str">
        <f>VLOOKUP($A75,Raw!$B$2:$DG$512,MATCH(Advisorry!F$1,Raw!$B$1:$DG$1,0),0)</f>
        <v>2</v>
      </c>
      <c r="G75" s="37">
        <f t="shared" si="21"/>
        <v>0.33333333333333331</v>
      </c>
      <c r="H75" s="36" t="str">
        <f>VLOOKUP($A75,Raw!$B$2:$DG$512,MATCH(Advisorry!H$1,Raw!$B$1:$DG$1,0),0)</f>
        <v>0</v>
      </c>
      <c r="I75" s="37">
        <f t="shared" si="22"/>
        <v>0</v>
      </c>
      <c r="J75" s="36" t="str">
        <f>VLOOKUP($A75,Raw!$B$2:$DG$512,MATCH(Advisorry!J$1,Raw!$B$1:$DG$1,0),0)</f>
        <v>0</v>
      </c>
      <c r="K75" s="37">
        <f t="shared" si="23"/>
        <v>0</v>
      </c>
      <c r="L75" s="36" t="str">
        <f>VLOOKUP($A75,Raw!$B$2:$DG$512,MATCH(Advisorry!L$1,Raw!$B$1:$DG$1,0),0)</f>
        <v>0</v>
      </c>
      <c r="M75" s="37">
        <f t="shared" si="24"/>
        <v>0</v>
      </c>
      <c r="N75" s="36" t="str">
        <f>VLOOKUP($A75,Raw!$B$2:$DG$512,MATCH(Advisorry!N$1,Raw!$B$1:$DG$1,0),0)</f>
        <v>6</v>
      </c>
      <c r="P75" s="38" t="str">
        <f>VLOOKUP($A75,Raw!$B$2:$DG$512,MATCH(Advisorry!P$1,Raw!$B$1:$DG$1,0),0)</f>
        <v>0</v>
      </c>
      <c r="Q75" s="39">
        <f t="shared" si="25"/>
        <v>0</v>
      </c>
      <c r="R75" s="38" t="str">
        <f>VLOOKUP($A75,Raw!$B$2:$DG$512,MATCH(Advisorry!R$1,Raw!$B$1:$DG$1,0),0)</f>
        <v>165.57</v>
      </c>
      <c r="S75" s="39">
        <f t="shared" si="26"/>
        <v>0.11960125690757395</v>
      </c>
      <c r="T75" s="38" t="str">
        <f>VLOOKUP($A75,Raw!$B$2:$DG$512,MATCH(Advisorry!T$1,Raw!$B$1:$DG$1,0),0)</f>
        <v>1218.78</v>
      </c>
      <c r="U75" s="39">
        <f t="shared" si="27"/>
        <v>0.88039874309242605</v>
      </c>
      <c r="V75" s="38" t="str">
        <f>VLOOKUP($A75,Raw!$B$2:$DG$512,MATCH(Advisorry!V$1,Raw!$B$1:$DG$1,0),0)</f>
        <v>0</v>
      </c>
      <c r="W75" s="39">
        <f t="shared" si="28"/>
        <v>0</v>
      </c>
      <c r="X75" s="38" t="str">
        <f>VLOOKUP($A75,Raw!$B$2:$DG$512,MATCH(Advisorry!X$1,Raw!$B$1:$DG$1,0),0)</f>
        <v>0</v>
      </c>
      <c r="Y75" s="39">
        <f t="shared" si="29"/>
        <v>0</v>
      </c>
      <c r="Z75" s="38" t="str">
        <f>VLOOKUP($A75,Raw!$B$2:$DG$512,MATCH(Advisorry!Z$1,Raw!$B$1:$DG$1,0),0)</f>
        <v>0</v>
      </c>
      <c r="AA75" s="39">
        <f t="shared" si="30"/>
        <v>0</v>
      </c>
      <c r="AB75" s="38" t="str">
        <f>VLOOKUP($A75,Raw!$B$2:$DG$512,MATCH(Advisorry!AB$1,Raw!$B$1:$DG$1,0),0)</f>
        <v>1384.35</v>
      </c>
      <c r="AD75" s="25" t="e">
        <f t="shared" si="31"/>
        <v>#DIV/0!</v>
      </c>
      <c r="AE75" s="25">
        <f t="shared" si="32"/>
        <v>41.392499999999998</v>
      </c>
      <c r="AF75" s="25">
        <f t="shared" si="33"/>
        <v>609.39</v>
      </c>
      <c r="AG75" s="25" t="e">
        <f t="shared" si="34"/>
        <v>#DIV/0!</v>
      </c>
      <c r="AH75" s="25" t="e">
        <f t="shared" si="35"/>
        <v>#DIV/0!</v>
      </c>
      <c r="AI75" s="25" t="e">
        <f t="shared" si="36"/>
        <v>#DIV/0!</v>
      </c>
      <c r="AJ75" s="25">
        <f t="shared" si="37"/>
        <v>230.72499999999999</v>
      </c>
    </row>
    <row r="76" spans="1:36" x14ac:dyDescent="0.3">
      <c r="A76" s="1" t="s">
        <v>1572</v>
      </c>
      <c r="B76" s="36" t="str">
        <f>VLOOKUP($A76,Raw!$B$2:$DG$512,MATCH(Advisorry!B$1,Raw!$B$1:$DG$1,0),0)</f>
        <v>0</v>
      </c>
      <c r="C76" s="37" t="e">
        <f t="shared" si="19"/>
        <v>#DIV/0!</v>
      </c>
      <c r="D76" s="36" t="str">
        <f>VLOOKUP($A76,Raw!$B$2:$DG$512,MATCH(Advisorry!D$1,Raw!$B$1:$DG$1,0),0)</f>
        <v>0</v>
      </c>
      <c r="E76" s="37" t="e">
        <f t="shared" si="20"/>
        <v>#DIV/0!</v>
      </c>
      <c r="F76" s="36" t="str">
        <f>VLOOKUP($A76,Raw!$B$2:$DG$512,MATCH(Advisorry!F$1,Raw!$B$1:$DG$1,0),0)</f>
        <v>0</v>
      </c>
      <c r="G76" s="37" t="e">
        <f t="shared" si="21"/>
        <v>#DIV/0!</v>
      </c>
      <c r="H76" s="36" t="str">
        <f>VLOOKUP($A76,Raw!$B$2:$DG$512,MATCH(Advisorry!H$1,Raw!$B$1:$DG$1,0),0)</f>
        <v>0</v>
      </c>
      <c r="I76" s="37" t="e">
        <f t="shared" si="22"/>
        <v>#DIV/0!</v>
      </c>
      <c r="J76" s="36" t="str">
        <f>VLOOKUP($A76,Raw!$B$2:$DG$512,MATCH(Advisorry!J$1,Raw!$B$1:$DG$1,0),0)</f>
        <v>0</v>
      </c>
      <c r="K76" s="37" t="e">
        <f t="shared" si="23"/>
        <v>#DIV/0!</v>
      </c>
      <c r="L76" s="36" t="str">
        <f>VLOOKUP($A76,Raw!$B$2:$DG$512,MATCH(Advisorry!L$1,Raw!$B$1:$DG$1,0),0)</f>
        <v>0</v>
      </c>
      <c r="M76" s="37" t="e">
        <f t="shared" si="24"/>
        <v>#DIV/0!</v>
      </c>
      <c r="N76" s="36" t="str">
        <f>VLOOKUP($A76,Raw!$B$2:$DG$512,MATCH(Advisorry!N$1,Raw!$B$1:$DG$1,0),0)</f>
        <v>0</v>
      </c>
      <c r="P76" s="38" t="str">
        <f>VLOOKUP($A76,Raw!$B$2:$DG$512,MATCH(Advisorry!P$1,Raw!$B$1:$DG$1,0),0)</f>
        <v>0</v>
      </c>
      <c r="Q76" s="39" t="e">
        <f t="shared" si="25"/>
        <v>#DIV/0!</v>
      </c>
      <c r="R76" s="38" t="str">
        <f>VLOOKUP($A76,Raw!$B$2:$DG$512,MATCH(Advisorry!R$1,Raw!$B$1:$DG$1,0),0)</f>
        <v>0</v>
      </c>
      <c r="S76" s="39" t="e">
        <f t="shared" si="26"/>
        <v>#DIV/0!</v>
      </c>
      <c r="T76" s="38" t="str">
        <f>VLOOKUP($A76,Raw!$B$2:$DG$512,MATCH(Advisorry!T$1,Raw!$B$1:$DG$1,0),0)</f>
        <v>0</v>
      </c>
      <c r="U76" s="39" t="e">
        <f t="shared" si="27"/>
        <v>#DIV/0!</v>
      </c>
      <c r="V76" s="38" t="str">
        <f>VLOOKUP($A76,Raw!$B$2:$DG$512,MATCH(Advisorry!V$1,Raw!$B$1:$DG$1,0),0)</f>
        <v>0</v>
      </c>
      <c r="W76" s="39" t="e">
        <f t="shared" si="28"/>
        <v>#DIV/0!</v>
      </c>
      <c r="X76" s="38" t="str">
        <f>VLOOKUP($A76,Raw!$B$2:$DG$512,MATCH(Advisorry!X$1,Raw!$B$1:$DG$1,0),0)</f>
        <v>0</v>
      </c>
      <c r="Y76" s="39" t="e">
        <f t="shared" si="29"/>
        <v>#DIV/0!</v>
      </c>
      <c r="Z76" s="38" t="str">
        <f>VLOOKUP($A76,Raw!$B$2:$DG$512,MATCH(Advisorry!Z$1,Raw!$B$1:$DG$1,0),0)</f>
        <v>0</v>
      </c>
      <c r="AA76" s="39" t="e">
        <f t="shared" si="30"/>
        <v>#DIV/0!</v>
      </c>
      <c r="AB76" s="38" t="str">
        <f>VLOOKUP($A76,Raw!$B$2:$DG$512,MATCH(Advisorry!AB$1,Raw!$B$1:$DG$1,0),0)</f>
        <v>0</v>
      </c>
      <c r="AD76" s="25" t="e">
        <f t="shared" si="31"/>
        <v>#DIV/0!</v>
      </c>
      <c r="AE76" s="25" t="e">
        <f t="shared" si="32"/>
        <v>#DIV/0!</v>
      </c>
      <c r="AF76" s="25" t="e">
        <f t="shared" si="33"/>
        <v>#DIV/0!</v>
      </c>
      <c r="AG76" s="25" t="e">
        <f t="shared" si="34"/>
        <v>#DIV/0!</v>
      </c>
      <c r="AH76" s="25" t="e">
        <f t="shared" si="35"/>
        <v>#DIV/0!</v>
      </c>
      <c r="AI76" s="25" t="e">
        <f t="shared" si="36"/>
        <v>#DIV/0!</v>
      </c>
      <c r="AJ76" s="25" t="e">
        <f t="shared" si="37"/>
        <v>#DIV/0!</v>
      </c>
    </row>
    <row r="77" spans="1:36" x14ac:dyDescent="0.3">
      <c r="A77" s="1" t="s">
        <v>1582</v>
      </c>
      <c r="B77" s="36" t="str">
        <f>VLOOKUP($A77,Raw!$B$2:$DG$512,MATCH(Advisorry!B$1,Raw!$B$1:$DG$1,0),0)</f>
        <v>0</v>
      </c>
      <c r="C77" s="37" t="e">
        <f t="shared" si="19"/>
        <v>#DIV/0!</v>
      </c>
      <c r="D77" s="36" t="str">
        <f>VLOOKUP($A77,Raw!$B$2:$DG$512,MATCH(Advisorry!D$1,Raw!$B$1:$DG$1,0),0)</f>
        <v>0</v>
      </c>
      <c r="E77" s="37" t="e">
        <f t="shared" si="20"/>
        <v>#DIV/0!</v>
      </c>
      <c r="F77" s="36" t="str">
        <f>VLOOKUP($A77,Raw!$B$2:$DG$512,MATCH(Advisorry!F$1,Raw!$B$1:$DG$1,0),0)</f>
        <v>0</v>
      </c>
      <c r="G77" s="37" t="e">
        <f t="shared" si="21"/>
        <v>#DIV/0!</v>
      </c>
      <c r="H77" s="36" t="str">
        <f>VLOOKUP($A77,Raw!$B$2:$DG$512,MATCH(Advisorry!H$1,Raw!$B$1:$DG$1,0),0)</f>
        <v>0</v>
      </c>
      <c r="I77" s="37" t="e">
        <f t="shared" si="22"/>
        <v>#DIV/0!</v>
      </c>
      <c r="J77" s="36" t="str">
        <f>VLOOKUP($A77,Raw!$B$2:$DG$512,MATCH(Advisorry!J$1,Raw!$B$1:$DG$1,0),0)</f>
        <v>0</v>
      </c>
      <c r="K77" s="37" t="e">
        <f t="shared" si="23"/>
        <v>#DIV/0!</v>
      </c>
      <c r="L77" s="36" t="str">
        <f>VLOOKUP($A77,Raw!$B$2:$DG$512,MATCH(Advisorry!L$1,Raw!$B$1:$DG$1,0),0)</f>
        <v>0</v>
      </c>
      <c r="M77" s="37" t="e">
        <f t="shared" si="24"/>
        <v>#DIV/0!</v>
      </c>
      <c r="N77" s="36" t="str">
        <f>VLOOKUP($A77,Raw!$B$2:$DG$512,MATCH(Advisorry!N$1,Raw!$B$1:$DG$1,0),0)</f>
        <v>0</v>
      </c>
      <c r="P77" s="38" t="str">
        <f>VLOOKUP($A77,Raw!$B$2:$DG$512,MATCH(Advisorry!P$1,Raw!$B$1:$DG$1,0),0)</f>
        <v>0</v>
      </c>
      <c r="Q77" s="39" t="e">
        <f t="shared" si="25"/>
        <v>#DIV/0!</v>
      </c>
      <c r="R77" s="38" t="str">
        <f>VLOOKUP($A77,Raw!$B$2:$DG$512,MATCH(Advisorry!R$1,Raw!$B$1:$DG$1,0),0)</f>
        <v>0</v>
      </c>
      <c r="S77" s="39" t="e">
        <f t="shared" si="26"/>
        <v>#DIV/0!</v>
      </c>
      <c r="T77" s="38" t="str">
        <f>VLOOKUP($A77,Raw!$B$2:$DG$512,MATCH(Advisorry!T$1,Raw!$B$1:$DG$1,0),0)</f>
        <v>0</v>
      </c>
      <c r="U77" s="39" t="e">
        <f t="shared" si="27"/>
        <v>#DIV/0!</v>
      </c>
      <c r="V77" s="38" t="str">
        <f>VLOOKUP($A77,Raw!$B$2:$DG$512,MATCH(Advisorry!V$1,Raw!$B$1:$DG$1,0),0)</f>
        <v>0</v>
      </c>
      <c r="W77" s="39" t="e">
        <f t="shared" si="28"/>
        <v>#DIV/0!</v>
      </c>
      <c r="X77" s="38" t="str">
        <f>VLOOKUP($A77,Raw!$B$2:$DG$512,MATCH(Advisorry!X$1,Raw!$B$1:$DG$1,0),0)</f>
        <v>0</v>
      </c>
      <c r="Y77" s="39" t="e">
        <f t="shared" si="29"/>
        <v>#DIV/0!</v>
      </c>
      <c r="Z77" s="38" t="str">
        <f>VLOOKUP($A77,Raw!$B$2:$DG$512,MATCH(Advisorry!Z$1,Raw!$B$1:$DG$1,0),0)</f>
        <v>0</v>
      </c>
      <c r="AA77" s="39" t="e">
        <f t="shared" si="30"/>
        <v>#DIV/0!</v>
      </c>
      <c r="AB77" s="38" t="str">
        <f>VLOOKUP($A77,Raw!$B$2:$DG$512,MATCH(Advisorry!AB$1,Raw!$B$1:$DG$1,0),0)</f>
        <v>0</v>
      </c>
      <c r="AD77" s="25" t="e">
        <f t="shared" si="31"/>
        <v>#DIV/0!</v>
      </c>
      <c r="AE77" s="25" t="e">
        <f t="shared" si="32"/>
        <v>#DIV/0!</v>
      </c>
      <c r="AF77" s="25" t="e">
        <f t="shared" si="33"/>
        <v>#DIV/0!</v>
      </c>
      <c r="AG77" s="25" t="e">
        <f t="shared" si="34"/>
        <v>#DIV/0!</v>
      </c>
      <c r="AH77" s="25" t="e">
        <f t="shared" si="35"/>
        <v>#DIV/0!</v>
      </c>
      <c r="AI77" s="25" t="e">
        <f t="shared" si="36"/>
        <v>#DIV/0!</v>
      </c>
      <c r="AJ77" s="25" t="e">
        <f t="shared" si="37"/>
        <v>#DIV/0!</v>
      </c>
    </row>
    <row r="78" spans="1:36" x14ac:dyDescent="0.3">
      <c r="A78" s="1" t="s">
        <v>1591</v>
      </c>
      <c r="B78" s="36" t="str">
        <f>VLOOKUP($A78,Raw!$B$2:$DG$512,MATCH(Advisorry!B$1,Raw!$B$1:$DG$1,0),0)</f>
        <v>0</v>
      </c>
      <c r="C78" s="37" t="e">
        <f t="shared" si="19"/>
        <v>#DIV/0!</v>
      </c>
      <c r="D78" s="36" t="str">
        <f>VLOOKUP($A78,Raw!$B$2:$DG$512,MATCH(Advisorry!D$1,Raw!$B$1:$DG$1,0),0)</f>
        <v>0</v>
      </c>
      <c r="E78" s="37" t="e">
        <f t="shared" si="20"/>
        <v>#DIV/0!</v>
      </c>
      <c r="F78" s="36" t="str">
        <f>VLOOKUP($A78,Raw!$B$2:$DG$512,MATCH(Advisorry!F$1,Raw!$B$1:$DG$1,0),0)</f>
        <v>0</v>
      </c>
      <c r="G78" s="37" t="e">
        <f t="shared" si="21"/>
        <v>#DIV/0!</v>
      </c>
      <c r="H78" s="36" t="str">
        <f>VLOOKUP($A78,Raw!$B$2:$DG$512,MATCH(Advisorry!H$1,Raw!$B$1:$DG$1,0),0)</f>
        <v>0</v>
      </c>
      <c r="I78" s="37" t="e">
        <f t="shared" si="22"/>
        <v>#DIV/0!</v>
      </c>
      <c r="J78" s="36" t="str">
        <f>VLOOKUP($A78,Raw!$B$2:$DG$512,MATCH(Advisorry!J$1,Raw!$B$1:$DG$1,0),0)</f>
        <v>0</v>
      </c>
      <c r="K78" s="37" t="e">
        <f t="shared" si="23"/>
        <v>#DIV/0!</v>
      </c>
      <c r="L78" s="36" t="str">
        <f>VLOOKUP($A78,Raw!$B$2:$DG$512,MATCH(Advisorry!L$1,Raw!$B$1:$DG$1,0),0)</f>
        <v>0</v>
      </c>
      <c r="M78" s="37" t="e">
        <f t="shared" si="24"/>
        <v>#DIV/0!</v>
      </c>
      <c r="N78" s="36" t="str">
        <f>VLOOKUP($A78,Raw!$B$2:$DG$512,MATCH(Advisorry!N$1,Raw!$B$1:$DG$1,0),0)</f>
        <v>0</v>
      </c>
      <c r="P78" s="38" t="str">
        <f>VLOOKUP($A78,Raw!$B$2:$DG$512,MATCH(Advisorry!P$1,Raw!$B$1:$DG$1,0),0)</f>
        <v>0</v>
      </c>
      <c r="Q78" s="39" t="e">
        <f t="shared" si="25"/>
        <v>#DIV/0!</v>
      </c>
      <c r="R78" s="38" t="str">
        <f>VLOOKUP($A78,Raw!$B$2:$DG$512,MATCH(Advisorry!R$1,Raw!$B$1:$DG$1,0),0)</f>
        <v>0</v>
      </c>
      <c r="S78" s="39" t="e">
        <f t="shared" si="26"/>
        <v>#DIV/0!</v>
      </c>
      <c r="T78" s="38" t="str">
        <f>VLOOKUP($A78,Raw!$B$2:$DG$512,MATCH(Advisorry!T$1,Raw!$B$1:$DG$1,0),0)</f>
        <v>0</v>
      </c>
      <c r="U78" s="39" t="e">
        <f t="shared" si="27"/>
        <v>#DIV/0!</v>
      </c>
      <c r="V78" s="38" t="str">
        <f>VLOOKUP($A78,Raw!$B$2:$DG$512,MATCH(Advisorry!V$1,Raw!$B$1:$DG$1,0),0)</f>
        <v>0</v>
      </c>
      <c r="W78" s="39" t="e">
        <f t="shared" si="28"/>
        <v>#DIV/0!</v>
      </c>
      <c r="X78" s="38" t="str">
        <f>VLOOKUP($A78,Raw!$B$2:$DG$512,MATCH(Advisorry!X$1,Raw!$B$1:$DG$1,0),0)</f>
        <v>0</v>
      </c>
      <c r="Y78" s="39" t="e">
        <f t="shared" si="29"/>
        <v>#DIV/0!</v>
      </c>
      <c r="Z78" s="38" t="str">
        <f>VLOOKUP($A78,Raw!$B$2:$DG$512,MATCH(Advisorry!Z$1,Raw!$B$1:$DG$1,0),0)</f>
        <v>0</v>
      </c>
      <c r="AA78" s="39" t="e">
        <f t="shared" si="30"/>
        <v>#DIV/0!</v>
      </c>
      <c r="AB78" s="38" t="str">
        <f>VLOOKUP($A78,Raw!$B$2:$DG$512,MATCH(Advisorry!AB$1,Raw!$B$1:$DG$1,0),0)</f>
        <v>0</v>
      </c>
      <c r="AD78" s="25" t="e">
        <f t="shared" si="31"/>
        <v>#DIV/0!</v>
      </c>
      <c r="AE78" s="25" t="e">
        <f t="shared" si="32"/>
        <v>#DIV/0!</v>
      </c>
      <c r="AF78" s="25" t="e">
        <f t="shared" si="33"/>
        <v>#DIV/0!</v>
      </c>
      <c r="AG78" s="25" t="e">
        <f t="shared" si="34"/>
        <v>#DIV/0!</v>
      </c>
      <c r="AH78" s="25" t="e">
        <f t="shared" si="35"/>
        <v>#DIV/0!</v>
      </c>
      <c r="AI78" s="25" t="e">
        <f t="shared" si="36"/>
        <v>#DIV/0!</v>
      </c>
      <c r="AJ78" s="25" t="e">
        <f t="shared" si="37"/>
        <v>#DIV/0!</v>
      </c>
    </row>
    <row r="79" spans="1:36" x14ac:dyDescent="0.3">
      <c r="A79" s="1" t="s">
        <v>1608</v>
      </c>
      <c r="B79" s="36" t="str">
        <f>VLOOKUP($A79,Raw!$B$2:$DG$512,MATCH(Advisorry!B$1,Raw!$B$1:$DG$1,0),0)</f>
        <v>0</v>
      </c>
      <c r="C79" s="37" t="e">
        <f t="shared" si="19"/>
        <v>#DIV/0!</v>
      </c>
      <c r="D79" s="36" t="str">
        <f>VLOOKUP($A79,Raw!$B$2:$DG$512,MATCH(Advisorry!D$1,Raw!$B$1:$DG$1,0),0)</f>
        <v>0</v>
      </c>
      <c r="E79" s="37" t="e">
        <f t="shared" si="20"/>
        <v>#DIV/0!</v>
      </c>
      <c r="F79" s="36" t="str">
        <f>VLOOKUP($A79,Raw!$B$2:$DG$512,MATCH(Advisorry!F$1,Raw!$B$1:$DG$1,0),0)</f>
        <v>0</v>
      </c>
      <c r="G79" s="37" t="e">
        <f t="shared" si="21"/>
        <v>#DIV/0!</v>
      </c>
      <c r="H79" s="36" t="str">
        <f>VLOOKUP($A79,Raw!$B$2:$DG$512,MATCH(Advisorry!H$1,Raw!$B$1:$DG$1,0),0)</f>
        <v>0</v>
      </c>
      <c r="I79" s="37" t="e">
        <f t="shared" si="22"/>
        <v>#DIV/0!</v>
      </c>
      <c r="J79" s="36" t="str">
        <f>VLOOKUP($A79,Raw!$B$2:$DG$512,MATCH(Advisorry!J$1,Raw!$B$1:$DG$1,0),0)</f>
        <v>0</v>
      </c>
      <c r="K79" s="37" t="e">
        <f t="shared" si="23"/>
        <v>#DIV/0!</v>
      </c>
      <c r="L79" s="36" t="str">
        <f>VLOOKUP($A79,Raw!$B$2:$DG$512,MATCH(Advisorry!L$1,Raw!$B$1:$DG$1,0),0)</f>
        <v>0</v>
      </c>
      <c r="M79" s="37" t="e">
        <f t="shared" si="24"/>
        <v>#DIV/0!</v>
      </c>
      <c r="N79" s="36" t="str">
        <f>VLOOKUP($A79,Raw!$B$2:$DG$512,MATCH(Advisorry!N$1,Raw!$B$1:$DG$1,0),0)</f>
        <v>0</v>
      </c>
      <c r="P79" s="38" t="str">
        <f>VLOOKUP($A79,Raw!$B$2:$DG$512,MATCH(Advisorry!P$1,Raw!$B$1:$DG$1,0),0)</f>
        <v>0</v>
      </c>
      <c r="Q79" s="39" t="e">
        <f t="shared" si="25"/>
        <v>#DIV/0!</v>
      </c>
      <c r="R79" s="38" t="str">
        <f>VLOOKUP($A79,Raw!$B$2:$DG$512,MATCH(Advisorry!R$1,Raw!$B$1:$DG$1,0),0)</f>
        <v>0</v>
      </c>
      <c r="S79" s="39" t="e">
        <f t="shared" si="26"/>
        <v>#DIV/0!</v>
      </c>
      <c r="T79" s="38" t="str">
        <f>VLOOKUP($A79,Raw!$B$2:$DG$512,MATCH(Advisorry!T$1,Raw!$B$1:$DG$1,0),0)</f>
        <v>0</v>
      </c>
      <c r="U79" s="39" t="e">
        <f t="shared" si="27"/>
        <v>#DIV/0!</v>
      </c>
      <c r="V79" s="38" t="str">
        <f>VLOOKUP($A79,Raw!$B$2:$DG$512,MATCH(Advisorry!V$1,Raw!$B$1:$DG$1,0),0)</f>
        <v>0</v>
      </c>
      <c r="W79" s="39" t="e">
        <f t="shared" si="28"/>
        <v>#DIV/0!</v>
      </c>
      <c r="X79" s="38" t="str">
        <f>VLOOKUP($A79,Raw!$B$2:$DG$512,MATCH(Advisorry!X$1,Raw!$B$1:$DG$1,0),0)</f>
        <v>0</v>
      </c>
      <c r="Y79" s="39" t="e">
        <f t="shared" si="29"/>
        <v>#DIV/0!</v>
      </c>
      <c r="Z79" s="38" t="str">
        <f>VLOOKUP($A79,Raw!$B$2:$DG$512,MATCH(Advisorry!Z$1,Raw!$B$1:$DG$1,0),0)</f>
        <v>0</v>
      </c>
      <c r="AA79" s="39" t="e">
        <f t="shared" si="30"/>
        <v>#DIV/0!</v>
      </c>
      <c r="AB79" s="38" t="str">
        <f>VLOOKUP($A79,Raw!$B$2:$DG$512,MATCH(Advisorry!AB$1,Raw!$B$1:$DG$1,0),0)</f>
        <v>0</v>
      </c>
      <c r="AD79" s="25" t="e">
        <f t="shared" si="31"/>
        <v>#DIV/0!</v>
      </c>
      <c r="AE79" s="25" t="e">
        <f t="shared" si="32"/>
        <v>#DIV/0!</v>
      </c>
      <c r="AF79" s="25" t="e">
        <f t="shared" si="33"/>
        <v>#DIV/0!</v>
      </c>
      <c r="AG79" s="25" t="e">
        <f t="shared" si="34"/>
        <v>#DIV/0!</v>
      </c>
      <c r="AH79" s="25" t="e">
        <f t="shared" si="35"/>
        <v>#DIV/0!</v>
      </c>
      <c r="AI79" s="25" t="e">
        <f t="shared" si="36"/>
        <v>#DIV/0!</v>
      </c>
      <c r="AJ79" s="25" t="e">
        <f t="shared" si="37"/>
        <v>#DIV/0!</v>
      </c>
    </row>
    <row r="80" spans="1:36" x14ac:dyDescent="0.3">
      <c r="A80" s="1" t="s">
        <v>1617</v>
      </c>
      <c r="B80" s="36" t="str">
        <f>VLOOKUP($A80,Raw!$B$2:$DG$512,MATCH(Advisorry!B$1,Raw!$B$1:$DG$1,0),0)</f>
        <v>0</v>
      </c>
      <c r="C80" s="37" t="e">
        <f t="shared" si="19"/>
        <v>#DIV/0!</v>
      </c>
      <c r="D80" s="36" t="str">
        <f>VLOOKUP($A80,Raw!$B$2:$DG$512,MATCH(Advisorry!D$1,Raw!$B$1:$DG$1,0),0)</f>
        <v>0</v>
      </c>
      <c r="E80" s="37" t="e">
        <f t="shared" si="20"/>
        <v>#DIV/0!</v>
      </c>
      <c r="F80" s="36" t="str">
        <f>VLOOKUP($A80,Raw!$B$2:$DG$512,MATCH(Advisorry!F$1,Raw!$B$1:$DG$1,0),0)</f>
        <v>0</v>
      </c>
      <c r="G80" s="37" t="e">
        <f t="shared" si="21"/>
        <v>#DIV/0!</v>
      </c>
      <c r="H80" s="36" t="str">
        <f>VLOOKUP($A80,Raw!$B$2:$DG$512,MATCH(Advisorry!H$1,Raw!$B$1:$DG$1,0),0)</f>
        <v>0</v>
      </c>
      <c r="I80" s="37" t="e">
        <f t="shared" si="22"/>
        <v>#DIV/0!</v>
      </c>
      <c r="J80" s="36" t="str">
        <f>VLOOKUP($A80,Raw!$B$2:$DG$512,MATCH(Advisorry!J$1,Raw!$B$1:$DG$1,0),0)</f>
        <v>0</v>
      </c>
      <c r="K80" s="37" t="e">
        <f t="shared" si="23"/>
        <v>#DIV/0!</v>
      </c>
      <c r="L80" s="36" t="str">
        <f>VLOOKUP($A80,Raw!$B$2:$DG$512,MATCH(Advisorry!L$1,Raw!$B$1:$DG$1,0),0)</f>
        <v>0</v>
      </c>
      <c r="M80" s="37" t="e">
        <f t="shared" si="24"/>
        <v>#DIV/0!</v>
      </c>
      <c r="N80" s="36" t="str">
        <f>VLOOKUP($A80,Raw!$B$2:$DG$512,MATCH(Advisorry!N$1,Raw!$B$1:$DG$1,0),0)</f>
        <v>0</v>
      </c>
      <c r="P80" s="38" t="str">
        <f>VLOOKUP($A80,Raw!$B$2:$DG$512,MATCH(Advisorry!P$1,Raw!$B$1:$DG$1,0),0)</f>
        <v>0</v>
      </c>
      <c r="Q80" s="39" t="e">
        <f t="shared" si="25"/>
        <v>#DIV/0!</v>
      </c>
      <c r="R80" s="38" t="str">
        <f>VLOOKUP($A80,Raw!$B$2:$DG$512,MATCH(Advisorry!R$1,Raw!$B$1:$DG$1,0),0)</f>
        <v>0</v>
      </c>
      <c r="S80" s="39" t="e">
        <f t="shared" si="26"/>
        <v>#DIV/0!</v>
      </c>
      <c r="T80" s="38" t="str">
        <f>VLOOKUP($A80,Raw!$B$2:$DG$512,MATCH(Advisorry!T$1,Raw!$B$1:$DG$1,0),0)</f>
        <v>0</v>
      </c>
      <c r="U80" s="39" t="e">
        <f t="shared" si="27"/>
        <v>#DIV/0!</v>
      </c>
      <c r="V80" s="38" t="str">
        <f>VLOOKUP($A80,Raw!$B$2:$DG$512,MATCH(Advisorry!V$1,Raw!$B$1:$DG$1,0),0)</f>
        <v>0</v>
      </c>
      <c r="W80" s="39" t="e">
        <f t="shared" si="28"/>
        <v>#DIV/0!</v>
      </c>
      <c r="X80" s="38" t="str">
        <f>VLOOKUP($A80,Raw!$B$2:$DG$512,MATCH(Advisorry!X$1,Raw!$B$1:$DG$1,0),0)</f>
        <v>0</v>
      </c>
      <c r="Y80" s="39" t="e">
        <f t="shared" si="29"/>
        <v>#DIV/0!</v>
      </c>
      <c r="Z80" s="38" t="str">
        <f>VLOOKUP($A80,Raw!$B$2:$DG$512,MATCH(Advisorry!Z$1,Raw!$B$1:$DG$1,0),0)</f>
        <v>0</v>
      </c>
      <c r="AA80" s="39" t="e">
        <f t="shared" si="30"/>
        <v>#DIV/0!</v>
      </c>
      <c r="AB80" s="38" t="str">
        <f>VLOOKUP($A80,Raw!$B$2:$DG$512,MATCH(Advisorry!AB$1,Raw!$B$1:$DG$1,0),0)</f>
        <v>0</v>
      </c>
      <c r="AD80" s="25" t="e">
        <f t="shared" si="31"/>
        <v>#DIV/0!</v>
      </c>
      <c r="AE80" s="25" t="e">
        <f t="shared" si="32"/>
        <v>#DIV/0!</v>
      </c>
      <c r="AF80" s="25" t="e">
        <f t="shared" si="33"/>
        <v>#DIV/0!</v>
      </c>
      <c r="AG80" s="25" t="e">
        <f t="shared" si="34"/>
        <v>#DIV/0!</v>
      </c>
      <c r="AH80" s="25" t="e">
        <f t="shared" si="35"/>
        <v>#DIV/0!</v>
      </c>
      <c r="AI80" s="25" t="e">
        <f t="shared" si="36"/>
        <v>#DIV/0!</v>
      </c>
      <c r="AJ80" s="25" t="e">
        <f t="shared" si="37"/>
        <v>#DIV/0!</v>
      </c>
    </row>
    <row r="81" spans="1:36" x14ac:dyDescent="0.3">
      <c r="A81" s="1" t="s">
        <v>1631</v>
      </c>
      <c r="B81" s="36" t="str">
        <f>VLOOKUP($A81,Raw!$B$2:$DG$512,MATCH(Advisorry!B$1,Raw!$B$1:$DG$1,0),0)</f>
        <v>0</v>
      </c>
      <c r="C81" s="37" t="e">
        <f t="shared" si="19"/>
        <v>#DIV/0!</v>
      </c>
      <c r="D81" s="36" t="str">
        <f>VLOOKUP($A81,Raw!$B$2:$DG$512,MATCH(Advisorry!D$1,Raw!$B$1:$DG$1,0),0)</f>
        <v>0</v>
      </c>
      <c r="E81" s="37" t="e">
        <f t="shared" si="20"/>
        <v>#DIV/0!</v>
      </c>
      <c r="F81" s="36" t="str">
        <f>VLOOKUP($A81,Raw!$B$2:$DG$512,MATCH(Advisorry!F$1,Raw!$B$1:$DG$1,0),0)</f>
        <v>0</v>
      </c>
      <c r="G81" s="37" t="e">
        <f t="shared" si="21"/>
        <v>#DIV/0!</v>
      </c>
      <c r="H81" s="36" t="str">
        <f>VLOOKUP($A81,Raw!$B$2:$DG$512,MATCH(Advisorry!H$1,Raw!$B$1:$DG$1,0),0)</f>
        <v>0</v>
      </c>
      <c r="I81" s="37" t="e">
        <f t="shared" si="22"/>
        <v>#DIV/0!</v>
      </c>
      <c r="J81" s="36" t="str">
        <f>VLOOKUP($A81,Raw!$B$2:$DG$512,MATCH(Advisorry!J$1,Raw!$B$1:$DG$1,0),0)</f>
        <v>0</v>
      </c>
      <c r="K81" s="37" t="e">
        <f t="shared" si="23"/>
        <v>#DIV/0!</v>
      </c>
      <c r="L81" s="36" t="str">
        <f>VLOOKUP($A81,Raw!$B$2:$DG$512,MATCH(Advisorry!L$1,Raw!$B$1:$DG$1,0),0)</f>
        <v>0</v>
      </c>
      <c r="M81" s="37" t="e">
        <f t="shared" si="24"/>
        <v>#DIV/0!</v>
      </c>
      <c r="N81" s="36" t="str">
        <f>VLOOKUP($A81,Raw!$B$2:$DG$512,MATCH(Advisorry!N$1,Raw!$B$1:$DG$1,0),0)</f>
        <v>0</v>
      </c>
      <c r="P81" s="38" t="str">
        <f>VLOOKUP($A81,Raw!$B$2:$DG$512,MATCH(Advisorry!P$1,Raw!$B$1:$DG$1,0),0)</f>
        <v>0</v>
      </c>
      <c r="Q81" s="39" t="e">
        <f t="shared" si="25"/>
        <v>#DIV/0!</v>
      </c>
      <c r="R81" s="38" t="str">
        <f>VLOOKUP($A81,Raw!$B$2:$DG$512,MATCH(Advisorry!R$1,Raw!$B$1:$DG$1,0),0)</f>
        <v>0</v>
      </c>
      <c r="S81" s="39" t="e">
        <f t="shared" si="26"/>
        <v>#DIV/0!</v>
      </c>
      <c r="T81" s="38" t="str">
        <f>VLOOKUP($A81,Raw!$B$2:$DG$512,MATCH(Advisorry!T$1,Raw!$B$1:$DG$1,0),0)</f>
        <v>0</v>
      </c>
      <c r="U81" s="39" t="e">
        <f t="shared" si="27"/>
        <v>#DIV/0!</v>
      </c>
      <c r="V81" s="38" t="str">
        <f>VLOOKUP($A81,Raw!$B$2:$DG$512,MATCH(Advisorry!V$1,Raw!$B$1:$DG$1,0),0)</f>
        <v>0</v>
      </c>
      <c r="W81" s="39" t="e">
        <f t="shared" si="28"/>
        <v>#DIV/0!</v>
      </c>
      <c r="X81" s="38" t="str">
        <f>VLOOKUP($A81,Raw!$B$2:$DG$512,MATCH(Advisorry!X$1,Raw!$B$1:$DG$1,0),0)</f>
        <v>0</v>
      </c>
      <c r="Y81" s="39" t="e">
        <f t="shared" si="29"/>
        <v>#DIV/0!</v>
      </c>
      <c r="Z81" s="38" t="str">
        <f>VLOOKUP($A81,Raw!$B$2:$DG$512,MATCH(Advisorry!Z$1,Raw!$B$1:$DG$1,0),0)</f>
        <v>0</v>
      </c>
      <c r="AA81" s="39" t="e">
        <f t="shared" si="30"/>
        <v>#DIV/0!</v>
      </c>
      <c r="AB81" s="38" t="str">
        <f>VLOOKUP($A81,Raw!$B$2:$DG$512,MATCH(Advisorry!AB$1,Raw!$B$1:$DG$1,0),0)</f>
        <v>0</v>
      </c>
      <c r="AD81" s="25" t="e">
        <f t="shared" si="31"/>
        <v>#DIV/0!</v>
      </c>
      <c r="AE81" s="25" t="e">
        <f t="shared" si="32"/>
        <v>#DIV/0!</v>
      </c>
      <c r="AF81" s="25" t="e">
        <f t="shared" si="33"/>
        <v>#DIV/0!</v>
      </c>
      <c r="AG81" s="25" t="e">
        <f t="shared" si="34"/>
        <v>#DIV/0!</v>
      </c>
      <c r="AH81" s="25" t="e">
        <f t="shared" si="35"/>
        <v>#DIV/0!</v>
      </c>
      <c r="AI81" s="25" t="e">
        <f t="shared" si="36"/>
        <v>#DIV/0!</v>
      </c>
      <c r="AJ81" s="25" t="e">
        <f t="shared" si="37"/>
        <v>#DIV/0!</v>
      </c>
    </row>
    <row r="82" spans="1:36" x14ac:dyDescent="0.3">
      <c r="A82" s="1" t="s">
        <v>1647</v>
      </c>
      <c r="B82" s="36" t="str">
        <f>VLOOKUP($A82,Raw!$B$2:$DG$512,MATCH(Advisorry!B$1,Raw!$B$1:$DG$1,0),0)</f>
        <v>0</v>
      </c>
      <c r="C82" s="37">
        <f t="shared" si="19"/>
        <v>0</v>
      </c>
      <c r="D82" s="36" t="str">
        <f>VLOOKUP($A82,Raw!$B$2:$DG$512,MATCH(Advisorry!D$1,Raw!$B$1:$DG$1,0),0)</f>
        <v>0</v>
      </c>
      <c r="E82" s="37">
        <f t="shared" si="20"/>
        <v>0</v>
      </c>
      <c r="F82" s="36" t="str">
        <f>VLOOKUP($A82,Raw!$B$2:$DG$512,MATCH(Advisorry!F$1,Raw!$B$1:$DG$1,0),0)</f>
        <v>2</v>
      </c>
      <c r="G82" s="37">
        <f t="shared" si="21"/>
        <v>1</v>
      </c>
      <c r="H82" s="36" t="str">
        <f>VLOOKUP($A82,Raw!$B$2:$DG$512,MATCH(Advisorry!H$1,Raw!$B$1:$DG$1,0),0)</f>
        <v>0</v>
      </c>
      <c r="I82" s="37">
        <f t="shared" si="22"/>
        <v>0</v>
      </c>
      <c r="J82" s="36" t="str">
        <f>VLOOKUP($A82,Raw!$B$2:$DG$512,MATCH(Advisorry!J$1,Raw!$B$1:$DG$1,0),0)</f>
        <v>0</v>
      </c>
      <c r="K82" s="37">
        <f t="shared" si="23"/>
        <v>0</v>
      </c>
      <c r="L82" s="36" t="str">
        <f>VLOOKUP($A82,Raw!$B$2:$DG$512,MATCH(Advisorry!L$1,Raw!$B$1:$DG$1,0),0)</f>
        <v>0</v>
      </c>
      <c r="M82" s="37">
        <f t="shared" si="24"/>
        <v>0</v>
      </c>
      <c r="N82" s="36" t="str">
        <f>VLOOKUP($A82,Raw!$B$2:$DG$512,MATCH(Advisorry!N$1,Raw!$B$1:$DG$1,0),0)</f>
        <v>2</v>
      </c>
      <c r="P82" s="38" t="str">
        <f>VLOOKUP($A82,Raw!$B$2:$DG$512,MATCH(Advisorry!P$1,Raw!$B$1:$DG$1,0),0)</f>
        <v>0</v>
      </c>
      <c r="Q82" s="39">
        <f t="shared" si="25"/>
        <v>0</v>
      </c>
      <c r="R82" s="38" t="str">
        <f>VLOOKUP($A82,Raw!$B$2:$DG$512,MATCH(Advisorry!R$1,Raw!$B$1:$DG$1,0),0)</f>
        <v>0</v>
      </c>
      <c r="S82" s="39">
        <f t="shared" si="26"/>
        <v>0</v>
      </c>
      <c r="T82" s="38" t="str">
        <f>VLOOKUP($A82,Raw!$B$2:$DG$512,MATCH(Advisorry!T$1,Raw!$B$1:$DG$1,0),0)</f>
        <v>88.12</v>
      </c>
      <c r="U82" s="39">
        <f t="shared" si="27"/>
        <v>1</v>
      </c>
      <c r="V82" s="38" t="str">
        <f>VLOOKUP($A82,Raw!$B$2:$DG$512,MATCH(Advisorry!V$1,Raw!$B$1:$DG$1,0),0)</f>
        <v>0</v>
      </c>
      <c r="W82" s="39">
        <f t="shared" si="28"/>
        <v>0</v>
      </c>
      <c r="X82" s="38" t="str">
        <f>VLOOKUP($A82,Raw!$B$2:$DG$512,MATCH(Advisorry!X$1,Raw!$B$1:$DG$1,0),0)</f>
        <v>0</v>
      </c>
      <c r="Y82" s="39">
        <f t="shared" si="29"/>
        <v>0</v>
      </c>
      <c r="Z82" s="38" t="str">
        <f>VLOOKUP($A82,Raw!$B$2:$DG$512,MATCH(Advisorry!Z$1,Raw!$B$1:$DG$1,0),0)</f>
        <v>0</v>
      </c>
      <c r="AA82" s="39">
        <f t="shared" si="30"/>
        <v>0</v>
      </c>
      <c r="AB82" s="38" t="str">
        <f>VLOOKUP($A82,Raw!$B$2:$DG$512,MATCH(Advisorry!AB$1,Raw!$B$1:$DG$1,0),0)</f>
        <v>88.12</v>
      </c>
      <c r="AD82" s="25" t="e">
        <f t="shared" si="31"/>
        <v>#DIV/0!</v>
      </c>
      <c r="AE82" s="25" t="e">
        <f t="shared" si="32"/>
        <v>#DIV/0!</v>
      </c>
      <c r="AF82" s="25">
        <f t="shared" si="33"/>
        <v>44.06</v>
      </c>
      <c r="AG82" s="25" t="e">
        <f t="shared" si="34"/>
        <v>#DIV/0!</v>
      </c>
      <c r="AH82" s="25" t="e">
        <f t="shared" si="35"/>
        <v>#DIV/0!</v>
      </c>
      <c r="AI82" s="25" t="e">
        <f t="shared" si="36"/>
        <v>#DIV/0!</v>
      </c>
      <c r="AJ82" s="25">
        <f t="shared" si="37"/>
        <v>44.06</v>
      </c>
    </row>
    <row r="83" spans="1:36" x14ac:dyDescent="0.3">
      <c r="A83" s="1" t="s">
        <v>1671</v>
      </c>
      <c r="B83" s="36" t="str">
        <f>VLOOKUP($A83,Raw!$B$2:$DG$512,MATCH(Advisorry!B$1,Raw!$B$1:$DG$1,0),0)</f>
        <v>0</v>
      </c>
      <c r="C83" s="37">
        <f t="shared" si="19"/>
        <v>0</v>
      </c>
      <c r="D83" s="36" t="str">
        <f>VLOOKUP($A83,Raw!$B$2:$DG$512,MATCH(Advisorry!D$1,Raw!$B$1:$DG$1,0),0)</f>
        <v>2</v>
      </c>
      <c r="E83" s="37">
        <f t="shared" si="20"/>
        <v>1</v>
      </c>
      <c r="F83" s="36" t="str">
        <f>VLOOKUP($A83,Raw!$B$2:$DG$512,MATCH(Advisorry!F$1,Raw!$B$1:$DG$1,0),0)</f>
        <v>0</v>
      </c>
      <c r="G83" s="37">
        <f t="shared" si="21"/>
        <v>0</v>
      </c>
      <c r="H83" s="36" t="str">
        <f>VLOOKUP($A83,Raw!$B$2:$DG$512,MATCH(Advisorry!H$1,Raw!$B$1:$DG$1,0),0)</f>
        <v>0</v>
      </c>
      <c r="I83" s="37">
        <f t="shared" si="22"/>
        <v>0</v>
      </c>
      <c r="J83" s="36" t="str">
        <f>VLOOKUP($A83,Raw!$B$2:$DG$512,MATCH(Advisorry!J$1,Raw!$B$1:$DG$1,0),0)</f>
        <v>0</v>
      </c>
      <c r="K83" s="37">
        <f t="shared" si="23"/>
        <v>0</v>
      </c>
      <c r="L83" s="36" t="str">
        <f>VLOOKUP($A83,Raw!$B$2:$DG$512,MATCH(Advisorry!L$1,Raw!$B$1:$DG$1,0),0)</f>
        <v>0</v>
      </c>
      <c r="M83" s="37">
        <f t="shared" si="24"/>
        <v>0</v>
      </c>
      <c r="N83" s="36" t="str">
        <f>VLOOKUP($A83,Raw!$B$2:$DG$512,MATCH(Advisorry!N$1,Raw!$B$1:$DG$1,0),0)</f>
        <v>2</v>
      </c>
      <c r="P83" s="38" t="str">
        <f>VLOOKUP($A83,Raw!$B$2:$DG$512,MATCH(Advisorry!P$1,Raw!$B$1:$DG$1,0),0)</f>
        <v>0</v>
      </c>
      <c r="Q83" s="39">
        <f t="shared" si="25"/>
        <v>0</v>
      </c>
      <c r="R83" s="38" t="str">
        <f>VLOOKUP($A83,Raw!$B$2:$DG$512,MATCH(Advisorry!R$1,Raw!$B$1:$DG$1,0),0)</f>
        <v>60</v>
      </c>
      <c r="S83" s="39">
        <f t="shared" si="26"/>
        <v>1</v>
      </c>
      <c r="T83" s="38" t="str">
        <f>VLOOKUP($A83,Raw!$B$2:$DG$512,MATCH(Advisorry!T$1,Raw!$B$1:$DG$1,0),0)</f>
        <v>0</v>
      </c>
      <c r="U83" s="39">
        <f t="shared" si="27"/>
        <v>0</v>
      </c>
      <c r="V83" s="38" t="str">
        <f>VLOOKUP($A83,Raw!$B$2:$DG$512,MATCH(Advisorry!V$1,Raw!$B$1:$DG$1,0),0)</f>
        <v>0</v>
      </c>
      <c r="W83" s="39">
        <f t="shared" si="28"/>
        <v>0</v>
      </c>
      <c r="X83" s="38" t="str">
        <f>VLOOKUP($A83,Raw!$B$2:$DG$512,MATCH(Advisorry!X$1,Raw!$B$1:$DG$1,0),0)</f>
        <v>0</v>
      </c>
      <c r="Y83" s="39">
        <f t="shared" si="29"/>
        <v>0</v>
      </c>
      <c r="Z83" s="38" t="str">
        <f>VLOOKUP($A83,Raw!$B$2:$DG$512,MATCH(Advisorry!Z$1,Raw!$B$1:$DG$1,0),0)</f>
        <v>0</v>
      </c>
      <c r="AA83" s="39">
        <f t="shared" si="30"/>
        <v>0</v>
      </c>
      <c r="AB83" s="38" t="str">
        <f>VLOOKUP($A83,Raw!$B$2:$DG$512,MATCH(Advisorry!AB$1,Raw!$B$1:$DG$1,0),0)</f>
        <v>60</v>
      </c>
      <c r="AD83" s="25" t="e">
        <f t="shared" si="31"/>
        <v>#DIV/0!</v>
      </c>
      <c r="AE83" s="25">
        <f t="shared" si="32"/>
        <v>30</v>
      </c>
      <c r="AF83" s="25" t="e">
        <f t="shared" si="33"/>
        <v>#DIV/0!</v>
      </c>
      <c r="AG83" s="25" t="e">
        <f t="shared" si="34"/>
        <v>#DIV/0!</v>
      </c>
      <c r="AH83" s="25" t="e">
        <f t="shared" si="35"/>
        <v>#DIV/0!</v>
      </c>
      <c r="AI83" s="25" t="e">
        <f t="shared" si="36"/>
        <v>#DIV/0!</v>
      </c>
      <c r="AJ83" s="25">
        <f t="shared" si="37"/>
        <v>30</v>
      </c>
    </row>
    <row r="84" spans="1:36" x14ac:dyDescent="0.3">
      <c r="A84" s="1" t="s">
        <v>1690</v>
      </c>
      <c r="B84" s="36" t="str">
        <f>VLOOKUP($A84,Raw!$B$2:$DG$512,MATCH(Advisorry!B$1,Raw!$B$1:$DG$1,0),0)</f>
        <v>0</v>
      </c>
      <c r="C84" s="37">
        <f t="shared" si="19"/>
        <v>0</v>
      </c>
      <c r="D84" s="36" t="str">
        <f>VLOOKUP($A84,Raw!$B$2:$DG$512,MATCH(Advisorry!D$1,Raw!$B$1:$DG$1,0),0)</f>
        <v>1</v>
      </c>
      <c r="E84" s="37">
        <f t="shared" si="20"/>
        <v>0.5</v>
      </c>
      <c r="F84" s="36" t="str">
        <f>VLOOKUP($A84,Raw!$B$2:$DG$512,MATCH(Advisorry!F$1,Raw!$B$1:$DG$1,0),0)</f>
        <v>1</v>
      </c>
      <c r="G84" s="37">
        <f t="shared" si="21"/>
        <v>0.5</v>
      </c>
      <c r="H84" s="36" t="str">
        <f>VLOOKUP($A84,Raw!$B$2:$DG$512,MATCH(Advisorry!H$1,Raw!$B$1:$DG$1,0),0)</f>
        <v>0</v>
      </c>
      <c r="I84" s="37">
        <f t="shared" si="22"/>
        <v>0</v>
      </c>
      <c r="J84" s="36" t="str">
        <f>VLOOKUP($A84,Raw!$B$2:$DG$512,MATCH(Advisorry!J$1,Raw!$B$1:$DG$1,0),0)</f>
        <v>0</v>
      </c>
      <c r="K84" s="37">
        <f t="shared" si="23"/>
        <v>0</v>
      </c>
      <c r="L84" s="36" t="str">
        <f>VLOOKUP($A84,Raw!$B$2:$DG$512,MATCH(Advisorry!L$1,Raw!$B$1:$DG$1,0),0)</f>
        <v>0</v>
      </c>
      <c r="M84" s="37">
        <f t="shared" si="24"/>
        <v>0</v>
      </c>
      <c r="N84" s="36" t="str">
        <f>VLOOKUP($A84,Raw!$B$2:$DG$512,MATCH(Advisorry!N$1,Raw!$B$1:$DG$1,0),0)</f>
        <v>2</v>
      </c>
      <c r="P84" s="38" t="str">
        <f>VLOOKUP($A84,Raw!$B$2:$DG$512,MATCH(Advisorry!P$1,Raw!$B$1:$DG$1,0),0)</f>
        <v>0</v>
      </c>
      <c r="Q84" s="39">
        <f t="shared" si="25"/>
        <v>0</v>
      </c>
      <c r="R84" s="38" t="str">
        <f>VLOOKUP($A84,Raw!$B$2:$DG$512,MATCH(Advisorry!R$1,Raw!$B$1:$DG$1,0),0)</f>
        <v>12.8</v>
      </c>
      <c r="S84" s="39">
        <f t="shared" si="26"/>
        <v>0.94464944649446492</v>
      </c>
      <c r="T84" s="38" t="str">
        <f>VLOOKUP($A84,Raw!$B$2:$DG$512,MATCH(Advisorry!T$1,Raw!$B$1:$DG$1,0),0)</f>
        <v>0.75</v>
      </c>
      <c r="U84" s="39">
        <f t="shared" si="27"/>
        <v>5.5350553505535055E-2</v>
      </c>
      <c r="V84" s="38" t="str">
        <f>VLOOKUP($A84,Raw!$B$2:$DG$512,MATCH(Advisorry!V$1,Raw!$B$1:$DG$1,0),0)</f>
        <v>0</v>
      </c>
      <c r="W84" s="39">
        <f t="shared" si="28"/>
        <v>0</v>
      </c>
      <c r="X84" s="38" t="str">
        <f>VLOOKUP($A84,Raw!$B$2:$DG$512,MATCH(Advisorry!X$1,Raw!$B$1:$DG$1,0),0)</f>
        <v>0</v>
      </c>
      <c r="Y84" s="39">
        <f t="shared" si="29"/>
        <v>0</v>
      </c>
      <c r="Z84" s="38" t="str">
        <f>VLOOKUP($A84,Raw!$B$2:$DG$512,MATCH(Advisorry!Z$1,Raw!$B$1:$DG$1,0),0)</f>
        <v>0</v>
      </c>
      <c r="AA84" s="39">
        <f t="shared" si="30"/>
        <v>0</v>
      </c>
      <c r="AB84" s="38" t="str">
        <f>VLOOKUP($A84,Raw!$B$2:$DG$512,MATCH(Advisorry!AB$1,Raw!$B$1:$DG$1,0),0)</f>
        <v>13.55</v>
      </c>
      <c r="AD84" s="25" t="e">
        <f t="shared" si="31"/>
        <v>#DIV/0!</v>
      </c>
      <c r="AE84" s="25">
        <f t="shared" si="32"/>
        <v>12.8</v>
      </c>
      <c r="AF84" s="25">
        <f t="shared" si="33"/>
        <v>0.75</v>
      </c>
      <c r="AG84" s="25" t="e">
        <f t="shared" si="34"/>
        <v>#DIV/0!</v>
      </c>
      <c r="AH84" s="25" t="e">
        <f t="shared" si="35"/>
        <v>#DIV/0!</v>
      </c>
      <c r="AI84" s="25" t="e">
        <f t="shared" si="36"/>
        <v>#DIV/0!</v>
      </c>
      <c r="AJ84" s="25">
        <f t="shared" si="37"/>
        <v>6.7750000000000004</v>
      </c>
    </row>
    <row r="85" spans="1:36" x14ac:dyDescent="0.3">
      <c r="A85" s="1" t="s">
        <v>1714</v>
      </c>
      <c r="B85" s="36" t="str">
        <f>VLOOKUP($A85,Raw!$B$2:$DG$512,MATCH(Advisorry!B$1,Raw!$B$1:$DG$1,0),0)</f>
        <v>0</v>
      </c>
      <c r="C85" s="37" t="e">
        <f t="shared" si="19"/>
        <v>#DIV/0!</v>
      </c>
      <c r="D85" s="36" t="str">
        <f>VLOOKUP($A85,Raw!$B$2:$DG$512,MATCH(Advisorry!D$1,Raw!$B$1:$DG$1,0),0)</f>
        <v>0</v>
      </c>
      <c r="E85" s="37" t="e">
        <f t="shared" si="20"/>
        <v>#DIV/0!</v>
      </c>
      <c r="F85" s="36" t="str">
        <f>VLOOKUP($A85,Raw!$B$2:$DG$512,MATCH(Advisorry!F$1,Raw!$B$1:$DG$1,0),0)</f>
        <v>0</v>
      </c>
      <c r="G85" s="37" t="e">
        <f t="shared" si="21"/>
        <v>#DIV/0!</v>
      </c>
      <c r="H85" s="36" t="str">
        <f>VLOOKUP($A85,Raw!$B$2:$DG$512,MATCH(Advisorry!H$1,Raw!$B$1:$DG$1,0),0)</f>
        <v>0</v>
      </c>
      <c r="I85" s="37" t="e">
        <f t="shared" si="22"/>
        <v>#DIV/0!</v>
      </c>
      <c r="J85" s="36" t="str">
        <f>VLOOKUP($A85,Raw!$B$2:$DG$512,MATCH(Advisorry!J$1,Raw!$B$1:$DG$1,0),0)</f>
        <v>0</v>
      </c>
      <c r="K85" s="37" t="e">
        <f t="shared" si="23"/>
        <v>#DIV/0!</v>
      </c>
      <c r="L85" s="36" t="str">
        <f>VLOOKUP($A85,Raw!$B$2:$DG$512,MATCH(Advisorry!L$1,Raw!$B$1:$DG$1,0),0)</f>
        <v>0</v>
      </c>
      <c r="M85" s="37" t="e">
        <f t="shared" si="24"/>
        <v>#DIV/0!</v>
      </c>
      <c r="N85" s="36" t="str">
        <f>VLOOKUP($A85,Raw!$B$2:$DG$512,MATCH(Advisorry!N$1,Raw!$B$1:$DG$1,0),0)</f>
        <v>0</v>
      </c>
      <c r="P85" s="38" t="str">
        <f>VLOOKUP($A85,Raw!$B$2:$DG$512,MATCH(Advisorry!P$1,Raw!$B$1:$DG$1,0),0)</f>
        <v>0</v>
      </c>
      <c r="Q85" s="39" t="e">
        <f t="shared" si="25"/>
        <v>#DIV/0!</v>
      </c>
      <c r="R85" s="38" t="str">
        <f>VLOOKUP($A85,Raw!$B$2:$DG$512,MATCH(Advisorry!R$1,Raw!$B$1:$DG$1,0),0)</f>
        <v>0</v>
      </c>
      <c r="S85" s="39" t="e">
        <f t="shared" si="26"/>
        <v>#DIV/0!</v>
      </c>
      <c r="T85" s="38" t="str">
        <f>VLOOKUP($A85,Raw!$B$2:$DG$512,MATCH(Advisorry!T$1,Raw!$B$1:$DG$1,0),0)</f>
        <v>0</v>
      </c>
      <c r="U85" s="39" t="e">
        <f t="shared" si="27"/>
        <v>#DIV/0!</v>
      </c>
      <c r="V85" s="38" t="str">
        <f>VLOOKUP($A85,Raw!$B$2:$DG$512,MATCH(Advisorry!V$1,Raw!$B$1:$DG$1,0),0)</f>
        <v>0</v>
      </c>
      <c r="W85" s="39" t="e">
        <f t="shared" si="28"/>
        <v>#DIV/0!</v>
      </c>
      <c r="X85" s="38" t="str">
        <f>VLOOKUP($A85,Raw!$B$2:$DG$512,MATCH(Advisorry!X$1,Raw!$B$1:$DG$1,0),0)</f>
        <v>0</v>
      </c>
      <c r="Y85" s="39" t="e">
        <f t="shared" si="29"/>
        <v>#DIV/0!</v>
      </c>
      <c r="Z85" s="38" t="str">
        <f>VLOOKUP($A85,Raw!$B$2:$DG$512,MATCH(Advisorry!Z$1,Raw!$B$1:$DG$1,0),0)</f>
        <v>0</v>
      </c>
      <c r="AA85" s="39" t="e">
        <f t="shared" si="30"/>
        <v>#DIV/0!</v>
      </c>
      <c r="AB85" s="38" t="str">
        <f>VLOOKUP($A85,Raw!$B$2:$DG$512,MATCH(Advisorry!AB$1,Raw!$B$1:$DG$1,0),0)</f>
        <v>0</v>
      </c>
      <c r="AD85" s="25" t="e">
        <f t="shared" si="31"/>
        <v>#DIV/0!</v>
      </c>
      <c r="AE85" s="25" t="e">
        <f t="shared" si="32"/>
        <v>#DIV/0!</v>
      </c>
      <c r="AF85" s="25" t="e">
        <f t="shared" si="33"/>
        <v>#DIV/0!</v>
      </c>
      <c r="AG85" s="25" t="e">
        <f t="shared" si="34"/>
        <v>#DIV/0!</v>
      </c>
      <c r="AH85" s="25" t="e">
        <f t="shared" si="35"/>
        <v>#DIV/0!</v>
      </c>
      <c r="AI85" s="25" t="e">
        <f t="shared" si="36"/>
        <v>#DIV/0!</v>
      </c>
      <c r="AJ85" s="25" t="e">
        <f t="shared" si="37"/>
        <v>#DIV/0!</v>
      </c>
    </row>
    <row r="86" spans="1:36" x14ac:dyDescent="0.3">
      <c r="A86" s="1" t="s">
        <v>1746</v>
      </c>
      <c r="B86" s="36" t="str">
        <f>VLOOKUP($A86,Raw!$B$2:$DG$512,MATCH(Advisorry!B$1,Raw!$B$1:$DG$1,0),0)</f>
        <v>0</v>
      </c>
      <c r="C86" s="37">
        <f t="shared" si="19"/>
        <v>0</v>
      </c>
      <c r="D86" s="36" t="str">
        <f>VLOOKUP($A86,Raw!$B$2:$DG$512,MATCH(Advisorry!D$1,Raw!$B$1:$DG$1,0),0)</f>
        <v>2</v>
      </c>
      <c r="E86" s="37">
        <f t="shared" si="20"/>
        <v>0.25</v>
      </c>
      <c r="F86" s="36" t="str">
        <f>VLOOKUP($A86,Raw!$B$2:$DG$512,MATCH(Advisorry!F$1,Raw!$B$1:$DG$1,0),0)</f>
        <v>6</v>
      </c>
      <c r="G86" s="37">
        <f t="shared" si="21"/>
        <v>0.75</v>
      </c>
      <c r="H86" s="36" t="str">
        <f>VLOOKUP($A86,Raw!$B$2:$DG$512,MATCH(Advisorry!H$1,Raw!$B$1:$DG$1,0),0)</f>
        <v>0</v>
      </c>
      <c r="I86" s="37">
        <f t="shared" si="22"/>
        <v>0</v>
      </c>
      <c r="J86" s="36" t="str">
        <f>VLOOKUP($A86,Raw!$B$2:$DG$512,MATCH(Advisorry!J$1,Raw!$B$1:$DG$1,0),0)</f>
        <v>0</v>
      </c>
      <c r="K86" s="37">
        <f t="shared" si="23"/>
        <v>0</v>
      </c>
      <c r="L86" s="36" t="str">
        <f>VLOOKUP($A86,Raw!$B$2:$DG$512,MATCH(Advisorry!L$1,Raw!$B$1:$DG$1,0),0)</f>
        <v>0</v>
      </c>
      <c r="M86" s="37">
        <f t="shared" si="24"/>
        <v>0</v>
      </c>
      <c r="N86" s="36" t="str">
        <f>VLOOKUP($A86,Raw!$B$2:$DG$512,MATCH(Advisorry!N$1,Raw!$B$1:$DG$1,0),0)</f>
        <v>8</v>
      </c>
      <c r="P86" s="38" t="str">
        <f>VLOOKUP($A86,Raw!$B$2:$DG$512,MATCH(Advisorry!P$1,Raw!$B$1:$DG$1,0),0)</f>
        <v>0</v>
      </c>
      <c r="Q86" s="39">
        <f t="shared" si="25"/>
        <v>0</v>
      </c>
      <c r="R86" s="38" t="str">
        <f>VLOOKUP($A86,Raw!$B$2:$DG$512,MATCH(Advisorry!R$1,Raw!$B$1:$DG$1,0),0)</f>
        <v>28.57</v>
      </c>
      <c r="S86" s="39">
        <f t="shared" si="26"/>
        <v>0.4876258747226489</v>
      </c>
      <c r="T86" s="38" t="str">
        <f>VLOOKUP($A86,Raw!$B$2:$DG$512,MATCH(Advisorry!T$1,Raw!$B$1:$DG$1,0),0)</f>
        <v>30.02</v>
      </c>
      <c r="U86" s="39">
        <f t="shared" si="27"/>
        <v>0.51237412527735104</v>
      </c>
      <c r="V86" s="38" t="str">
        <f>VLOOKUP($A86,Raw!$B$2:$DG$512,MATCH(Advisorry!V$1,Raw!$B$1:$DG$1,0),0)</f>
        <v>0</v>
      </c>
      <c r="W86" s="39">
        <f t="shared" si="28"/>
        <v>0</v>
      </c>
      <c r="X86" s="38" t="str">
        <f>VLOOKUP($A86,Raw!$B$2:$DG$512,MATCH(Advisorry!X$1,Raw!$B$1:$DG$1,0),0)</f>
        <v>0</v>
      </c>
      <c r="Y86" s="39">
        <f t="shared" si="29"/>
        <v>0</v>
      </c>
      <c r="Z86" s="38" t="str">
        <f>VLOOKUP($A86,Raw!$B$2:$DG$512,MATCH(Advisorry!Z$1,Raw!$B$1:$DG$1,0),0)</f>
        <v>0</v>
      </c>
      <c r="AA86" s="39">
        <f t="shared" si="30"/>
        <v>0</v>
      </c>
      <c r="AB86" s="38" t="str">
        <f>VLOOKUP($A86,Raw!$B$2:$DG$512,MATCH(Advisorry!AB$1,Raw!$B$1:$DG$1,0),0)</f>
        <v>58.59</v>
      </c>
      <c r="AD86" s="25" t="e">
        <f t="shared" si="31"/>
        <v>#DIV/0!</v>
      </c>
      <c r="AE86" s="25">
        <f t="shared" si="32"/>
        <v>14.285</v>
      </c>
      <c r="AF86" s="25">
        <f t="shared" si="33"/>
        <v>5.003333333333333</v>
      </c>
      <c r="AG86" s="25" t="e">
        <f t="shared" si="34"/>
        <v>#DIV/0!</v>
      </c>
      <c r="AH86" s="25" t="e">
        <f t="shared" si="35"/>
        <v>#DIV/0!</v>
      </c>
      <c r="AI86" s="25" t="e">
        <f t="shared" si="36"/>
        <v>#DIV/0!</v>
      </c>
      <c r="AJ86" s="25">
        <f t="shared" si="37"/>
        <v>7.3237500000000004</v>
      </c>
    </row>
    <row r="87" spans="1:36" x14ac:dyDescent="0.3">
      <c r="A87" s="1" t="s">
        <v>1772</v>
      </c>
      <c r="B87" s="36" t="str">
        <f>VLOOKUP($A87,Raw!$B$2:$DG$512,MATCH(Advisorry!B$1,Raw!$B$1:$DG$1,0),0)</f>
        <v>0</v>
      </c>
      <c r="C87" s="37" t="e">
        <f t="shared" si="19"/>
        <v>#DIV/0!</v>
      </c>
      <c r="D87" s="36" t="str">
        <f>VLOOKUP($A87,Raw!$B$2:$DG$512,MATCH(Advisorry!D$1,Raw!$B$1:$DG$1,0),0)</f>
        <v>0</v>
      </c>
      <c r="E87" s="37" t="e">
        <f t="shared" si="20"/>
        <v>#DIV/0!</v>
      </c>
      <c r="F87" s="36" t="str">
        <f>VLOOKUP($A87,Raw!$B$2:$DG$512,MATCH(Advisorry!F$1,Raw!$B$1:$DG$1,0),0)</f>
        <v>0</v>
      </c>
      <c r="G87" s="37" t="e">
        <f t="shared" si="21"/>
        <v>#DIV/0!</v>
      </c>
      <c r="H87" s="36" t="str">
        <f>VLOOKUP($A87,Raw!$B$2:$DG$512,MATCH(Advisorry!H$1,Raw!$B$1:$DG$1,0),0)</f>
        <v>0</v>
      </c>
      <c r="I87" s="37" t="e">
        <f t="shared" si="22"/>
        <v>#DIV/0!</v>
      </c>
      <c r="J87" s="36" t="str">
        <f>VLOOKUP($A87,Raw!$B$2:$DG$512,MATCH(Advisorry!J$1,Raw!$B$1:$DG$1,0),0)</f>
        <v>0</v>
      </c>
      <c r="K87" s="37" t="e">
        <f t="shared" si="23"/>
        <v>#DIV/0!</v>
      </c>
      <c r="L87" s="36" t="str">
        <f>VLOOKUP($A87,Raw!$B$2:$DG$512,MATCH(Advisorry!L$1,Raw!$B$1:$DG$1,0),0)</f>
        <v>0</v>
      </c>
      <c r="M87" s="37" t="e">
        <f t="shared" si="24"/>
        <v>#DIV/0!</v>
      </c>
      <c r="N87" s="36" t="str">
        <f>VLOOKUP($A87,Raw!$B$2:$DG$512,MATCH(Advisorry!N$1,Raw!$B$1:$DG$1,0),0)</f>
        <v>0</v>
      </c>
      <c r="P87" s="38" t="str">
        <f>VLOOKUP($A87,Raw!$B$2:$DG$512,MATCH(Advisorry!P$1,Raw!$B$1:$DG$1,0),0)</f>
        <v>0</v>
      </c>
      <c r="Q87" s="39" t="e">
        <f t="shared" si="25"/>
        <v>#DIV/0!</v>
      </c>
      <c r="R87" s="38" t="str">
        <f>VLOOKUP($A87,Raw!$B$2:$DG$512,MATCH(Advisorry!R$1,Raw!$B$1:$DG$1,0),0)</f>
        <v>0</v>
      </c>
      <c r="S87" s="39" t="e">
        <f t="shared" si="26"/>
        <v>#DIV/0!</v>
      </c>
      <c r="T87" s="38" t="str">
        <f>VLOOKUP($A87,Raw!$B$2:$DG$512,MATCH(Advisorry!T$1,Raw!$B$1:$DG$1,0),0)</f>
        <v>0</v>
      </c>
      <c r="U87" s="39" t="e">
        <f t="shared" si="27"/>
        <v>#DIV/0!</v>
      </c>
      <c r="V87" s="38" t="str">
        <f>VLOOKUP($A87,Raw!$B$2:$DG$512,MATCH(Advisorry!V$1,Raw!$B$1:$DG$1,0),0)</f>
        <v>0</v>
      </c>
      <c r="W87" s="39" t="e">
        <f t="shared" si="28"/>
        <v>#DIV/0!</v>
      </c>
      <c r="X87" s="38" t="str">
        <f>VLOOKUP($A87,Raw!$B$2:$DG$512,MATCH(Advisorry!X$1,Raw!$B$1:$DG$1,0),0)</f>
        <v>0</v>
      </c>
      <c r="Y87" s="39" t="e">
        <f t="shared" si="29"/>
        <v>#DIV/0!</v>
      </c>
      <c r="Z87" s="38" t="str">
        <f>VLOOKUP($A87,Raw!$B$2:$DG$512,MATCH(Advisorry!Z$1,Raw!$B$1:$DG$1,0),0)</f>
        <v>0</v>
      </c>
      <c r="AA87" s="39" t="e">
        <f t="shared" si="30"/>
        <v>#DIV/0!</v>
      </c>
      <c r="AB87" s="38" t="str">
        <f>VLOOKUP($A87,Raw!$B$2:$DG$512,MATCH(Advisorry!AB$1,Raw!$B$1:$DG$1,0),0)</f>
        <v>0</v>
      </c>
      <c r="AD87" s="25" t="e">
        <f t="shared" si="31"/>
        <v>#DIV/0!</v>
      </c>
      <c r="AE87" s="25" t="e">
        <f t="shared" si="32"/>
        <v>#DIV/0!</v>
      </c>
      <c r="AF87" s="25" t="e">
        <f t="shared" si="33"/>
        <v>#DIV/0!</v>
      </c>
      <c r="AG87" s="25" t="e">
        <f t="shared" si="34"/>
        <v>#DIV/0!</v>
      </c>
      <c r="AH87" s="25" t="e">
        <f t="shared" si="35"/>
        <v>#DIV/0!</v>
      </c>
      <c r="AI87" s="25" t="e">
        <f t="shared" si="36"/>
        <v>#DIV/0!</v>
      </c>
      <c r="AJ87" s="25" t="e">
        <f t="shared" si="37"/>
        <v>#DIV/0!</v>
      </c>
    </row>
    <row r="88" spans="1:36" x14ac:dyDescent="0.3">
      <c r="A88" s="1" t="s">
        <v>1790</v>
      </c>
      <c r="B88" s="36" t="str">
        <f>VLOOKUP($A88,Raw!$B$2:$DG$512,MATCH(Advisorry!B$1,Raw!$B$1:$DG$1,0),0)</f>
        <v>0</v>
      </c>
      <c r="C88" s="37">
        <f t="shared" si="19"/>
        <v>0</v>
      </c>
      <c r="D88" s="36" t="str">
        <f>VLOOKUP($A88,Raw!$B$2:$DG$512,MATCH(Advisorry!D$1,Raw!$B$1:$DG$1,0),0)</f>
        <v>1</v>
      </c>
      <c r="E88" s="37">
        <f t="shared" si="20"/>
        <v>0.25</v>
      </c>
      <c r="F88" s="36" t="str">
        <f>VLOOKUP($A88,Raw!$B$2:$DG$512,MATCH(Advisorry!F$1,Raw!$B$1:$DG$1,0),0)</f>
        <v>3</v>
      </c>
      <c r="G88" s="37">
        <f t="shared" si="21"/>
        <v>0.75</v>
      </c>
      <c r="H88" s="36" t="str">
        <f>VLOOKUP($A88,Raw!$B$2:$DG$512,MATCH(Advisorry!H$1,Raw!$B$1:$DG$1,0),0)</f>
        <v>0</v>
      </c>
      <c r="I88" s="37">
        <f t="shared" si="22"/>
        <v>0</v>
      </c>
      <c r="J88" s="36" t="str">
        <f>VLOOKUP($A88,Raw!$B$2:$DG$512,MATCH(Advisorry!J$1,Raw!$B$1:$DG$1,0),0)</f>
        <v>0</v>
      </c>
      <c r="K88" s="37">
        <f t="shared" si="23"/>
        <v>0</v>
      </c>
      <c r="L88" s="36" t="str">
        <f>VLOOKUP($A88,Raw!$B$2:$DG$512,MATCH(Advisorry!L$1,Raw!$B$1:$DG$1,0),0)</f>
        <v>0</v>
      </c>
      <c r="M88" s="37">
        <f t="shared" si="24"/>
        <v>0</v>
      </c>
      <c r="N88" s="36" t="str">
        <f>VLOOKUP($A88,Raw!$B$2:$DG$512,MATCH(Advisorry!N$1,Raw!$B$1:$DG$1,0),0)</f>
        <v>4</v>
      </c>
      <c r="P88" s="38" t="str">
        <f>VLOOKUP($A88,Raw!$B$2:$DG$512,MATCH(Advisorry!P$1,Raw!$B$1:$DG$1,0),0)</f>
        <v>0</v>
      </c>
      <c r="Q88" s="39">
        <f t="shared" si="25"/>
        <v>0</v>
      </c>
      <c r="R88" s="38" t="str">
        <f>VLOOKUP($A88,Raw!$B$2:$DG$512,MATCH(Advisorry!R$1,Raw!$B$1:$DG$1,0),0)</f>
        <v>3.29047</v>
      </c>
      <c r="S88" s="39">
        <f t="shared" si="26"/>
        <v>0.16885106845907177</v>
      </c>
      <c r="T88" s="38" t="str">
        <f>VLOOKUP($A88,Raw!$B$2:$DG$512,MATCH(Advisorry!T$1,Raw!$B$1:$DG$1,0),0)</f>
        <v>16.19694</v>
      </c>
      <c r="U88" s="39">
        <f t="shared" si="27"/>
        <v>0.83114893154092828</v>
      </c>
      <c r="V88" s="38" t="str">
        <f>VLOOKUP($A88,Raw!$B$2:$DG$512,MATCH(Advisorry!V$1,Raw!$B$1:$DG$1,0),0)</f>
        <v>0</v>
      </c>
      <c r="W88" s="39">
        <f t="shared" si="28"/>
        <v>0</v>
      </c>
      <c r="X88" s="38" t="str">
        <f>VLOOKUP($A88,Raw!$B$2:$DG$512,MATCH(Advisorry!X$1,Raw!$B$1:$DG$1,0),0)</f>
        <v>0</v>
      </c>
      <c r="Y88" s="39">
        <f t="shared" si="29"/>
        <v>0</v>
      </c>
      <c r="Z88" s="38" t="str">
        <f>VLOOKUP($A88,Raw!$B$2:$DG$512,MATCH(Advisorry!Z$1,Raw!$B$1:$DG$1,0),0)</f>
        <v>0</v>
      </c>
      <c r="AA88" s="39">
        <f t="shared" si="30"/>
        <v>0</v>
      </c>
      <c r="AB88" s="38" t="str">
        <f>VLOOKUP($A88,Raw!$B$2:$DG$512,MATCH(Advisorry!AB$1,Raw!$B$1:$DG$1,0),0)</f>
        <v>19.48741</v>
      </c>
      <c r="AD88" s="25" t="e">
        <f t="shared" si="31"/>
        <v>#DIV/0!</v>
      </c>
      <c r="AE88" s="25">
        <f t="shared" si="32"/>
        <v>3.29047</v>
      </c>
      <c r="AF88" s="25">
        <f t="shared" si="33"/>
        <v>5.3989800000000008</v>
      </c>
      <c r="AG88" s="25" t="e">
        <f t="shared" si="34"/>
        <v>#DIV/0!</v>
      </c>
      <c r="AH88" s="25" t="e">
        <f t="shared" si="35"/>
        <v>#DIV/0!</v>
      </c>
      <c r="AI88" s="25" t="e">
        <f t="shared" si="36"/>
        <v>#DIV/0!</v>
      </c>
      <c r="AJ88" s="25">
        <f t="shared" si="37"/>
        <v>4.8718525000000001</v>
      </c>
    </row>
    <row r="89" spans="1:36" x14ac:dyDescent="0.3">
      <c r="A89" s="1" t="s">
        <v>1811</v>
      </c>
      <c r="B89" s="36" t="str">
        <f>VLOOKUP($A89,Raw!$B$2:$DG$512,MATCH(Advisorry!B$1,Raw!$B$1:$DG$1,0),0)</f>
        <v>0</v>
      </c>
      <c r="C89" s="37">
        <f t="shared" si="19"/>
        <v>0</v>
      </c>
      <c r="D89" s="36" t="str">
        <f>VLOOKUP($A89,Raw!$B$2:$DG$512,MATCH(Advisorry!D$1,Raw!$B$1:$DG$1,0),0)</f>
        <v>4</v>
      </c>
      <c r="E89" s="37">
        <f t="shared" si="20"/>
        <v>0.8</v>
      </c>
      <c r="F89" s="36" t="str">
        <f>VLOOKUP($A89,Raw!$B$2:$DG$512,MATCH(Advisorry!F$1,Raw!$B$1:$DG$1,0),0)</f>
        <v>1</v>
      </c>
      <c r="G89" s="37">
        <f t="shared" si="21"/>
        <v>0.2</v>
      </c>
      <c r="H89" s="36" t="str">
        <f>VLOOKUP($A89,Raw!$B$2:$DG$512,MATCH(Advisorry!H$1,Raw!$B$1:$DG$1,0),0)</f>
        <v>0</v>
      </c>
      <c r="I89" s="37">
        <f t="shared" si="22"/>
        <v>0</v>
      </c>
      <c r="J89" s="36" t="str">
        <f>VLOOKUP($A89,Raw!$B$2:$DG$512,MATCH(Advisorry!J$1,Raw!$B$1:$DG$1,0),0)</f>
        <v>0</v>
      </c>
      <c r="K89" s="37">
        <f t="shared" si="23"/>
        <v>0</v>
      </c>
      <c r="L89" s="36" t="str">
        <f>VLOOKUP($A89,Raw!$B$2:$DG$512,MATCH(Advisorry!L$1,Raw!$B$1:$DG$1,0),0)</f>
        <v>0</v>
      </c>
      <c r="M89" s="37">
        <f t="shared" si="24"/>
        <v>0</v>
      </c>
      <c r="N89" s="36" t="str">
        <f>VLOOKUP($A89,Raw!$B$2:$DG$512,MATCH(Advisorry!N$1,Raw!$B$1:$DG$1,0),0)</f>
        <v>5</v>
      </c>
      <c r="P89" s="38" t="str">
        <f>VLOOKUP($A89,Raw!$B$2:$DG$512,MATCH(Advisorry!P$1,Raw!$B$1:$DG$1,0),0)</f>
        <v>0</v>
      </c>
      <c r="Q89" s="39">
        <f t="shared" si="25"/>
        <v>0</v>
      </c>
      <c r="R89" s="38" t="str">
        <f>VLOOKUP($A89,Raw!$B$2:$DG$512,MATCH(Advisorry!R$1,Raw!$B$1:$DG$1,0),0)</f>
        <v>218.16</v>
      </c>
      <c r="S89" s="39">
        <f t="shared" si="26"/>
        <v>0.67585736856779943</v>
      </c>
      <c r="T89" s="38" t="str">
        <f>VLOOKUP($A89,Raw!$B$2:$DG$512,MATCH(Advisorry!T$1,Raw!$B$1:$DG$1,0),0)</f>
        <v>104.63</v>
      </c>
      <c r="U89" s="39">
        <f t="shared" si="27"/>
        <v>0.32414263143220046</v>
      </c>
      <c r="V89" s="38" t="str">
        <f>VLOOKUP($A89,Raw!$B$2:$DG$512,MATCH(Advisorry!V$1,Raw!$B$1:$DG$1,0),0)</f>
        <v>0</v>
      </c>
      <c r="W89" s="39">
        <f t="shared" si="28"/>
        <v>0</v>
      </c>
      <c r="X89" s="38" t="str">
        <f>VLOOKUP($A89,Raw!$B$2:$DG$512,MATCH(Advisorry!X$1,Raw!$B$1:$DG$1,0),0)</f>
        <v>0</v>
      </c>
      <c r="Y89" s="39">
        <f t="shared" si="29"/>
        <v>0</v>
      </c>
      <c r="Z89" s="38" t="str">
        <f>VLOOKUP($A89,Raw!$B$2:$DG$512,MATCH(Advisorry!Z$1,Raw!$B$1:$DG$1,0),0)</f>
        <v>0</v>
      </c>
      <c r="AA89" s="39">
        <f t="shared" si="30"/>
        <v>0</v>
      </c>
      <c r="AB89" s="38" t="str">
        <f>VLOOKUP($A89,Raw!$B$2:$DG$512,MATCH(Advisorry!AB$1,Raw!$B$1:$DG$1,0),0)</f>
        <v>322.79</v>
      </c>
      <c r="AD89" s="25" t="e">
        <f t="shared" si="31"/>
        <v>#DIV/0!</v>
      </c>
      <c r="AE89" s="25">
        <f t="shared" si="32"/>
        <v>54.54</v>
      </c>
      <c r="AF89" s="25">
        <f t="shared" si="33"/>
        <v>104.63</v>
      </c>
      <c r="AG89" s="25" t="e">
        <f t="shared" si="34"/>
        <v>#DIV/0!</v>
      </c>
      <c r="AH89" s="25" t="e">
        <f t="shared" si="35"/>
        <v>#DIV/0!</v>
      </c>
      <c r="AI89" s="25" t="e">
        <f t="shared" si="36"/>
        <v>#DIV/0!</v>
      </c>
      <c r="AJ89" s="25">
        <f t="shared" si="37"/>
        <v>64.558000000000007</v>
      </c>
    </row>
    <row r="90" spans="1:36" x14ac:dyDescent="0.3">
      <c r="A90" s="1" t="s">
        <v>1835</v>
      </c>
      <c r="B90" s="36" t="str">
        <f>VLOOKUP($A90,Raw!$B$2:$DG$512,MATCH(Advisorry!B$1,Raw!$B$1:$DG$1,0),0)</f>
        <v>0</v>
      </c>
      <c r="C90" s="37" t="e">
        <f t="shared" si="19"/>
        <v>#DIV/0!</v>
      </c>
      <c r="D90" s="36" t="str">
        <f>VLOOKUP($A90,Raw!$B$2:$DG$512,MATCH(Advisorry!D$1,Raw!$B$1:$DG$1,0),0)</f>
        <v>0</v>
      </c>
      <c r="E90" s="37" t="e">
        <f t="shared" si="20"/>
        <v>#DIV/0!</v>
      </c>
      <c r="F90" s="36" t="str">
        <f>VLOOKUP($A90,Raw!$B$2:$DG$512,MATCH(Advisorry!F$1,Raw!$B$1:$DG$1,0),0)</f>
        <v>0</v>
      </c>
      <c r="G90" s="37" t="e">
        <f t="shared" si="21"/>
        <v>#DIV/0!</v>
      </c>
      <c r="H90" s="36" t="str">
        <f>VLOOKUP($A90,Raw!$B$2:$DG$512,MATCH(Advisorry!H$1,Raw!$B$1:$DG$1,0),0)</f>
        <v>0</v>
      </c>
      <c r="I90" s="37" t="e">
        <f t="shared" si="22"/>
        <v>#DIV/0!</v>
      </c>
      <c r="J90" s="36" t="str">
        <f>VLOOKUP($A90,Raw!$B$2:$DG$512,MATCH(Advisorry!J$1,Raw!$B$1:$DG$1,0),0)</f>
        <v>0</v>
      </c>
      <c r="K90" s="37" t="e">
        <f t="shared" si="23"/>
        <v>#DIV/0!</v>
      </c>
      <c r="L90" s="36" t="str">
        <f>VLOOKUP($A90,Raw!$B$2:$DG$512,MATCH(Advisorry!L$1,Raw!$B$1:$DG$1,0),0)</f>
        <v>0</v>
      </c>
      <c r="M90" s="37" t="e">
        <f t="shared" si="24"/>
        <v>#DIV/0!</v>
      </c>
      <c r="N90" s="36" t="str">
        <f>VLOOKUP($A90,Raw!$B$2:$DG$512,MATCH(Advisorry!N$1,Raw!$B$1:$DG$1,0),0)</f>
        <v>0</v>
      </c>
      <c r="P90" s="38" t="str">
        <f>VLOOKUP($A90,Raw!$B$2:$DG$512,MATCH(Advisorry!P$1,Raw!$B$1:$DG$1,0),0)</f>
        <v>0</v>
      </c>
      <c r="Q90" s="39" t="e">
        <f t="shared" si="25"/>
        <v>#DIV/0!</v>
      </c>
      <c r="R90" s="38" t="str">
        <f>VLOOKUP($A90,Raw!$B$2:$DG$512,MATCH(Advisorry!R$1,Raw!$B$1:$DG$1,0),0)</f>
        <v>0</v>
      </c>
      <c r="S90" s="39" t="e">
        <f t="shared" si="26"/>
        <v>#DIV/0!</v>
      </c>
      <c r="T90" s="38" t="str">
        <f>VLOOKUP($A90,Raw!$B$2:$DG$512,MATCH(Advisorry!T$1,Raw!$B$1:$DG$1,0),0)</f>
        <v>0</v>
      </c>
      <c r="U90" s="39" t="e">
        <f t="shared" si="27"/>
        <v>#DIV/0!</v>
      </c>
      <c r="V90" s="38" t="str">
        <f>VLOOKUP($A90,Raw!$B$2:$DG$512,MATCH(Advisorry!V$1,Raw!$B$1:$DG$1,0),0)</f>
        <v>0</v>
      </c>
      <c r="W90" s="39" t="e">
        <f t="shared" si="28"/>
        <v>#DIV/0!</v>
      </c>
      <c r="X90" s="38" t="str">
        <f>VLOOKUP($A90,Raw!$B$2:$DG$512,MATCH(Advisorry!X$1,Raw!$B$1:$DG$1,0),0)</f>
        <v>0</v>
      </c>
      <c r="Y90" s="39" t="e">
        <f t="shared" si="29"/>
        <v>#DIV/0!</v>
      </c>
      <c r="Z90" s="38" t="str">
        <f>VLOOKUP($A90,Raw!$B$2:$DG$512,MATCH(Advisorry!Z$1,Raw!$B$1:$DG$1,0),0)</f>
        <v>0</v>
      </c>
      <c r="AA90" s="39" t="e">
        <f t="shared" si="30"/>
        <v>#DIV/0!</v>
      </c>
      <c r="AB90" s="38" t="str">
        <f>VLOOKUP($A90,Raw!$B$2:$DG$512,MATCH(Advisorry!AB$1,Raw!$B$1:$DG$1,0),0)</f>
        <v>0</v>
      </c>
      <c r="AD90" s="25" t="e">
        <f t="shared" si="31"/>
        <v>#DIV/0!</v>
      </c>
      <c r="AE90" s="25" t="e">
        <f t="shared" si="32"/>
        <v>#DIV/0!</v>
      </c>
      <c r="AF90" s="25" t="e">
        <f t="shared" si="33"/>
        <v>#DIV/0!</v>
      </c>
      <c r="AG90" s="25" t="e">
        <f t="shared" si="34"/>
        <v>#DIV/0!</v>
      </c>
      <c r="AH90" s="25" t="e">
        <f t="shared" si="35"/>
        <v>#DIV/0!</v>
      </c>
      <c r="AI90" s="25" t="e">
        <f t="shared" si="36"/>
        <v>#DIV/0!</v>
      </c>
      <c r="AJ90" s="25" t="e">
        <f t="shared" si="37"/>
        <v>#DIV/0!</v>
      </c>
    </row>
    <row r="91" spans="1:36" x14ac:dyDescent="0.3">
      <c r="A91" s="1" t="s">
        <v>1844</v>
      </c>
      <c r="B91" s="36" t="str">
        <f>VLOOKUP($A91,Raw!$B$2:$DG$512,MATCH(Advisorry!B$1,Raw!$B$1:$DG$1,0),0)</f>
        <v>0</v>
      </c>
      <c r="C91" s="37" t="e">
        <f t="shared" si="19"/>
        <v>#DIV/0!</v>
      </c>
      <c r="D91" s="36" t="str">
        <f>VLOOKUP($A91,Raw!$B$2:$DG$512,MATCH(Advisorry!D$1,Raw!$B$1:$DG$1,0),0)</f>
        <v>0</v>
      </c>
      <c r="E91" s="37" t="e">
        <f t="shared" si="20"/>
        <v>#DIV/0!</v>
      </c>
      <c r="F91" s="36" t="str">
        <f>VLOOKUP($A91,Raw!$B$2:$DG$512,MATCH(Advisorry!F$1,Raw!$B$1:$DG$1,0),0)</f>
        <v>0</v>
      </c>
      <c r="G91" s="37" t="e">
        <f t="shared" si="21"/>
        <v>#DIV/0!</v>
      </c>
      <c r="H91" s="36" t="str">
        <f>VLOOKUP($A91,Raw!$B$2:$DG$512,MATCH(Advisorry!H$1,Raw!$B$1:$DG$1,0),0)</f>
        <v>0</v>
      </c>
      <c r="I91" s="37" t="e">
        <f t="shared" si="22"/>
        <v>#DIV/0!</v>
      </c>
      <c r="J91" s="36" t="str">
        <f>VLOOKUP($A91,Raw!$B$2:$DG$512,MATCH(Advisorry!J$1,Raw!$B$1:$DG$1,0),0)</f>
        <v>0</v>
      </c>
      <c r="K91" s="37" t="e">
        <f t="shared" si="23"/>
        <v>#DIV/0!</v>
      </c>
      <c r="L91" s="36" t="str">
        <f>VLOOKUP($A91,Raw!$B$2:$DG$512,MATCH(Advisorry!L$1,Raw!$B$1:$DG$1,0),0)</f>
        <v>0</v>
      </c>
      <c r="M91" s="37" t="e">
        <f t="shared" si="24"/>
        <v>#DIV/0!</v>
      </c>
      <c r="N91" s="36" t="str">
        <f>VLOOKUP($A91,Raw!$B$2:$DG$512,MATCH(Advisorry!N$1,Raw!$B$1:$DG$1,0),0)</f>
        <v>0</v>
      </c>
      <c r="P91" s="38" t="str">
        <f>VLOOKUP($A91,Raw!$B$2:$DG$512,MATCH(Advisorry!P$1,Raw!$B$1:$DG$1,0),0)</f>
        <v>0</v>
      </c>
      <c r="Q91" s="39" t="e">
        <f t="shared" si="25"/>
        <v>#DIV/0!</v>
      </c>
      <c r="R91" s="38" t="str">
        <f>VLOOKUP($A91,Raw!$B$2:$DG$512,MATCH(Advisorry!R$1,Raw!$B$1:$DG$1,0),0)</f>
        <v>0</v>
      </c>
      <c r="S91" s="39" t="e">
        <f t="shared" si="26"/>
        <v>#DIV/0!</v>
      </c>
      <c r="T91" s="38" t="str">
        <f>VLOOKUP($A91,Raw!$B$2:$DG$512,MATCH(Advisorry!T$1,Raw!$B$1:$DG$1,0),0)</f>
        <v>0</v>
      </c>
      <c r="U91" s="39" t="e">
        <f t="shared" si="27"/>
        <v>#DIV/0!</v>
      </c>
      <c r="V91" s="38" t="str">
        <f>VLOOKUP($A91,Raw!$B$2:$DG$512,MATCH(Advisorry!V$1,Raw!$B$1:$DG$1,0),0)</f>
        <v>0</v>
      </c>
      <c r="W91" s="39" t="e">
        <f t="shared" si="28"/>
        <v>#DIV/0!</v>
      </c>
      <c r="X91" s="38" t="str">
        <f>VLOOKUP($A91,Raw!$B$2:$DG$512,MATCH(Advisorry!X$1,Raw!$B$1:$DG$1,0),0)</f>
        <v>0</v>
      </c>
      <c r="Y91" s="39" t="e">
        <f t="shared" si="29"/>
        <v>#DIV/0!</v>
      </c>
      <c r="Z91" s="38" t="str">
        <f>VLOOKUP($A91,Raw!$B$2:$DG$512,MATCH(Advisorry!Z$1,Raw!$B$1:$DG$1,0),0)</f>
        <v>0</v>
      </c>
      <c r="AA91" s="39" t="e">
        <f t="shared" si="30"/>
        <v>#DIV/0!</v>
      </c>
      <c r="AB91" s="38" t="str">
        <f>VLOOKUP($A91,Raw!$B$2:$DG$512,MATCH(Advisorry!AB$1,Raw!$B$1:$DG$1,0),0)</f>
        <v>0</v>
      </c>
      <c r="AD91" s="25" t="e">
        <f t="shared" si="31"/>
        <v>#DIV/0!</v>
      </c>
      <c r="AE91" s="25" t="e">
        <f t="shared" si="32"/>
        <v>#DIV/0!</v>
      </c>
      <c r="AF91" s="25" t="e">
        <f t="shared" si="33"/>
        <v>#DIV/0!</v>
      </c>
      <c r="AG91" s="25" t="e">
        <f t="shared" si="34"/>
        <v>#DIV/0!</v>
      </c>
      <c r="AH91" s="25" t="e">
        <f t="shared" si="35"/>
        <v>#DIV/0!</v>
      </c>
      <c r="AI91" s="25" t="e">
        <f t="shared" si="36"/>
        <v>#DIV/0!</v>
      </c>
      <c r="AJ91" s="25" t="e">
        <f t="shared" si="37"/>
        <v>#DIV/0!</v>
      </c>
    </row>
    <row r="92" spans="1:36" x14ac:dyDescent="0.3">
      <c r="A92" s="1" t="s">
        <v>1854</v>
      </c>
      <c r="B92" s="36" t="str">
        <f>VLOOKUP($A92,Raw!$B$2:$DG$512,MATCH(Advisorry!B$1,Raw!$B$1:$DG$1,0),0)</f>
        <v>0</v>
      </c>
      <c r="C92" s="37" t="e">
        <f t="shared" si="19"/>
        <v>#DIV/0!</v>
      </c>
      <c r="D92" s="36" t="str">
        <f>VLOOKUP($A92,Raw!$B$2:$DG$512,MATCH(Advisorry!D$1,Raw!$B$1:$DG$1,0),0)</f>
        <v>0</v>
      </c>
      <c r="E92" s="37" t="e">
        <f t="shared" si="20"/>
        <v>#DIV/0!</v>
      </c>
      <c r="F92" s="36" t="str">
        <f>VLOOKUP($A92,Raw!$B$2:$DG$512,MATCH(Advisorry!F$1,Raw!$B$1:$DG$1,0),0)</f>
        <v>0</v>
      </c>
      <c r="G92" s="37" t="e">
        <f t="shared" si="21"/>
        <v>#DIV/0!</v>
      </c>
      <c r="H92" s="36" t="str">
        <f>VLOOKUP($A92,Raw!$B$2:$DG$512,MATCH(Advisorry!H$1,Raw!$B$1:$DG$1,0),0)</f>
        <v>0</v>
      </c>
      <c r="I92" s="37" t="e">
        <f t="shared" si="22"/>
        <v>#DIV/0!</v>
      </c>
      <c r="J92" s="36" t="str">
        <f>VLOOKUP($A92,Raw!$B$2:$DG$512,MATCH(Advisorry!J$1,Raw!$B$1:$DG$1,0),0)</f>
        <v>0</v>
      </c>
      <c r="K92" s="37" t="e">
        <f t="shared" si="23"/>
        <v>#DIV/0!</v>
      </c>
      <c r="L92" s="36" t="str">
        <f>VLOOKUP($A92,Raw!$B$2:$DG$512,MATCH(Advisorry!L$1,Raw!$B$1:$DG$1,0),0)</f>
        <v>0</v>
      </c>
      <c r="M92" s="37" t="e">
        <f t="shared" si="24"/>
        <v>#DIV/0!</v>
      </c>
      <c r="N92" s="36" t="str">
        <f>VLOOKUP($A92,Raw!$B$2:$DG$512,MATCH(Advisorry!N$1,Raw!$B$1:$DG$1,0),0)</f>
        <v>0</v>
      </c>
      <c r="P92" s="38" t="str">
        <f>VLOOKUP($A92,Raw!$B$2:$DG$512,MATCH(Advisorry!P$1,Raw!$B$1:$DG$1,0),0)</f>
        <v>0</v>
      </c>
      <c r="Q92" s="39" t="e">
        <f t="shared" si="25"/>
        <v>#DIV/0!</v>
      </c>
      <c r="R92" s="38" t="str">
        <f>VLOOKUP($A92,Raw!$B$2:$DG$512,MATCH(Advisorry!R$1,Raw!$B$1:$DG$1,0),0)</f>
        <v>0</v>
      </c>
      <c r="S92" s="39" t="e">
        <f t="shared" si="26"/>
        <v>#DIV/0!</v>
      </c>
      <c r="T92" s="38" t="str">
        <f>VLOOKUP($A92,Raw!$B$2:$DG$512,MATCH(Advisorry!T$1,Raw!$B$1:$DG$1,0),0)</f>
        <v>0</v>
      </c>
      <c r="U92" s="39" t="e">
        <f t="shared" si="27"/>
        <v>#DIV/0!</v>
      </c>
      <c r="V92" s="38" t="str">
        <f>VLOOKUP($A92,Raw!$B$2:$DG$512,MATCH(Advisorry!V$1,Raw!$B$1:$DG$1,0),0)</f>
        <v>0</v>
      </c>
      <c r="W92" s="39" t="e">
        <f t="shared" si="28"/>
        <v>#DIV/0!</v>
      </c>
      <c r="X92" s="38" t="str">
        <f>VLOOKUP($A92,Raw!$B$2:$DG$512,MATCH(Advisorry!X$1,Raw!$B$1:$DG$1,0),0)</f>
        <v>0</v>
      </c>
      <c r="Y92" s="39" t="e">
        <f t="shared" si="29"/>
        <v>#DIV/0!</v>
      </c>
      <c r="Z92" s="38" t="str">
        <f>VLOOKUP($A92,Raw!$B$2:$DG$512,MATCH(Advisorry!Z$1,Raw!$B$1:$DG$1,0),0)</f>
        <v>0</v>
      </c>
      <c r="AA92" s="39" t="e">
        <f t="shared" si="30"/>
        <v>#DIV/0!</v>
      </c>
      <c r="AB92" s="38" t="str">
        <f>VLOOKUP($A92,Raw!$B$2:$DG$512,MATCH(Advisorry!AB$1,Raw!$B$1:$DG$1,0),0)</f>
        <v>0</v>
      </c>
      <c r="AD92" s="25" t="e">
        <f t="shared" si="31"/>
        <v>#DIV/0!</v>
      </c>
      <c r="AE92" s="25" t="e">
        <f t="shared" si="32"/>
        <v>#DIV/0!</v>
      </c>
      <c r="AF92" s="25" t="e">
        <f t="shared" si="33"/>
        <v>#DIV/0!</v>
      </c>
      <c r="AG92" s="25" t="e">
        <f t="shared" si="34"/>
        <v>#DIV/0!</v>
      </c>
      <c r="AH92" s="25" t="e">
        <f t="shared" si="35"/>
        <v>#DIV/0!</v>
      </c>
      <c r="AI92" s="25" t="e">
        <f t="shared" si="36"/>
        <v>#DIV/0!</v>
      </c>
      <c r="AJ92" s="25" t="e">
        <f t="shared" si="37"/>
        <v>#DIV/0!</v>
      </c>
    </row>
    <row r="93" spans="1:36" x14ac:dyDescent="0.3">
      <c r="A93" s="1" t="s">
        <v>1872</v>
      </c>
      <c r="B93" s="36" t="str">
        <f>VLOOKUP($A93,Raw!$B$2:$DG$512,MATCH(Advisorry!B$1,Raw!$B$1:$DG$1,0),0)</f>
        <v>0</v>
      </c>
      <c r="C93" s="37">
        <f t="shared" si="19"/>
        <v>0</v>
      </c>
      <c r="D93" s="36" t="str">
        <f>VLOOKUP($A93,Raw!$B$2:$DG$512,MATCH(Advisorry!D$1,Raw!$B$1:$DG$1,0),0)</f>
        <v>0</v>
      </c>
      <c r="E93" s="37">
        <f t="shared" si="20"/>
        <v>0</v>
      </c>
      <c r="F93" s="36" t="str">
        <f>VLOOKUP($A93,Raw!$B$2:$DG$512,MATCH(Advisorry!F$1,Raw!$B$1:$DG$1,0),0)</f>
        <v>1</v>
      </c>
      <c r="G93" s="37">
        <f t="shared" si="21"/>
        <v>0.5</v>
      </c>
      <c r="H93" s="36" t="str">
        <f>VLOOKUP($A93,Raw!$B$2:$DG$512,MATCH(Advisorry!H$1,Raw!$B$1:$DG$1,0),0)</f>
        <v>1</v>
      </c>
      <c r="I93" s="37">
        <f t="shared" si="22"/>
        <v>0.5</v>
      </c>
      <c r="J93" s="36" t="str">
        <f>VLOOKUP($A93,Raw!$B$2:$DG$512,MATCH(Advisorry!J$1,Raw!$B$1:$DG$1,0),0)</f>
        <v>0</v>
      </c>
      <c r="K93" s="37">
        <f t="shared" si="23"/>
        <v>0</v>
      </c>
      <c r="L93" s="36" t="str">
        <f>VLOOKUP($A93,Raw!$B$2:$DG$512,MATCH(Advisorry!L$1,Raw!$B$1:$DG$1,0),0)</f>
        <v>0</v>
      </c>
      <c r="M93" s="37">
        <f t="shared" si="24"/>
        <v>0</v>
      </c>
      <c r="N93" s="36" t="str">
        <f>VLOOKUP($A93,Raw!$B$2:$DG$512,MATCH(Advisorry!N$1,Raw!$B$1:$DG$1,0),0)</f>
        <v>2</v>
      </c>
      <c r="P93" s="38" t="str">
        <f>VLOOKUP($A93,Raw!$B$2:$DG$512,MATCH(Advisorry!P$1,Raw!$B$1:$DG$1,0),0)</f>
        <v>0</v>
      </c>
      <c r="Q93" s="39">
        <f t="shared" si="25"/>
        <v>0</v>
      </c>
      <c r="R93" s="38" t="str">
        <f>VLOOKUP($A93,Raw!$B$2:$DG$512,MATCH(Advisorry!R$1,Raw!$B$1:$DG$1,0),0)</f>
        <v>0</v>
      </c>
      <c r="S93" s="39">
        <f t="shared" si="26"/>
        <v>0</v>
      </c>
      <c r="T93" s="38" t="str">
        <f>VLOOKUP($A93,Raw!$B$2:$DG$512,MATCH(Advisorry!T$1,Raw!$B$1:$DG$1,0),0)</f>
        <v>0.5</v>
      </c>
      <c r="U93" s="39">
        <f t="shared" si="27"/>
        <v>0.2857142857142857</v>
      </c>
      <c r="V93" s="38" t="str">
        <f>VLOOKUP($A93,Raw!$B$2:$DG$512,MATCH(Advisorry!V$1,Raw!$B$1:$DG$1,0),0)</f>
        <v>1.25</v>
      </c>
      <c r="W93" s="39">
        <f t="shared" si="28"/>
        <v>0.7142857142857143</v>
      </c>
      <c r="X93" s="38" t="str">
        <f>VLOOKUP($A93,Raw!$B$2:$DG$512,MATCH(Advisorry!X$1,Raw!$B$1:$DG$1,0),0)</f>
        <v>0</v>
      </c>
      <c r="Y93" s="39">
        <f t="shared" si="29"/>
        <v>0</v>
      </c>
      <c r="Z93" s="38" t="str">
        <f>VLOOKUP($A93,Raw!$B$2:$DG$512,MATCH(Advisorry!Z$1,Raw!$B$1:$DG$1,0),0)</f>
        <v>0</v>
      </c>
      <c r="AA93" s="39">
        <f t="shared" si="30"/>
        <v>0</v>
      </c>
      <c r="AB93" s="38" t="str">
        <f>VLOOKUP($A93,Raw!$B$2:$DG$512,MATCH(Advisorry!AB$1,Raw!$B$1:$DG$1,0),0)</f>
        <v>1.75</v>
      </c>
      <c r="AD93" s="25" t="e">
        <f t="shared" si="31"/>
        <v>#DIV/0!</v>
      </c>
      <c r="AE93" s="25" t="e">
        <f t="shared" si="32"/>
        <v>#DIV/0!</v>
      </c>
      <c r="AF93" s="25">
        <f t="shared" si="33"/>
        <v>0.5</v>
      </c>
      <c r="AG93" s="25">
        <f t="shared" si="34"/>
        <v>1.25</v>
      </c>
      <c r="AH93" s="25" t="e">
        <f t="shared" si="35"/>
        <v>#DIV/0!</v>
      </c>
      <c r="AI93" s="25" t="e">
        <f t="shared" si="36"/>
        <v>#DIV/0!</v>
      </c>
      <c r="AJ93" s="25">
        <f t="shared" si="37"/>
        <v>0.875</v>
      </c>
    </row>
    <row r="94" spans="1:36" x14ac:dyDescent="0.3">
      <c r="A94" s="1" t="s">
        <v>1887</v>
      </c>
      <c r="B94" s="36" t="str">
        <f>VLOOKUP($A94,Raw!$B$2:$DG$512,MATCH(Advisorry!B$1,Raw!$B$1:$DG$1,0),0)</f>
        <v>0</v>
      </c>
      <c r="C94" s="37">
        <f t="shared" si="19"/>
        <v>0</v>
      </c>
      <c r="D94" s="36" t="str">
        <f>VLOOKUP($A94,Raw!$B$2:$DG$512,MATCH(Advisorry!D$1,Raw!$B$1:$DG$1,0),0)</f>
        <v>1</v>
      </c>
      <c r="E94" s="37">
        <f t="shared" si="20"/>
        <v>0.16666666666666666</v>
      </c>
      <c r="F94" s="36" t="str">
        <f>VLOOKUP($A94,Raw!$B$2:$DG$512,MATCH(Advisorry!F$1,Raw!$B$1:$DG$1,0),0)</f>
        <v>5</v>
      </c>
      <c r="G94" s="37">
        <f t="shared" si="21"/>
        <v>0.83333333333333337</v>
      </c>
      <c r="H94" s="36" t="str">
        <f>VLOOKUP($A94,Raw!$B$2:$DG$512,MATCH(Advisorry!H$1,Raw!$B$1:$DG$1,0),0)</f>
        <v>0</v>
      </c>
      <c r="I94" s="37">
        <f t="shared" si="22"/>
        <v>0</v>
      </c>
      <c r="J94" s="36" t="str">
        <f>VLOOKUP($A94,Raw!$B$2:$DG$512,MATCH(Advisorry!J$1,Raw!$B$1:$DG$1,0),0)</f>
        <v>0</v>
      </c>
      <c r="K94" s="37">
        <f t="shared" si="23"/>
        <v>0</v>
      </c>
      <c r="L94" s="36" t="str">
        <f>VLOOKUP($A94,Raw!$B$2:$DG$512,MATCH(Advisorry!L$1,Raw!$B$1:$DG$1,0),0)</f>
        <v>0</v>
      </c>
      <c r="M94" s="37">
        <f t="shared" si="24"/>
        <v>0</v>
      </c>
      <c r="N94" s="36" t="str">
        <f>VLOOKUP($A94,Raw!$B$2:$DG$512,MATCH(Advisorry!N$1,Raw!$B$1:$DG$1,0),0)</f>
        <v>6</v>
      </c>
      <c r="P94" s="38" t="str">
        <f>VLOOKUP($A94,Raw!$B$2:$DG$512,MATCH(Advisorry!P$1,Raw!$B$1:$DG$1,0),0)</f>
        <v>0</v>
      </c>
      <c r="Q94" s="39">
        <f t="shared" si="25"/>
        <v>0</v>
      </c>
      <c r="R94" s="38" t="str">
        <f>VLOOKUP($A94,Raw!$B$2:$DG$512,MATCH(Advisorry!R$1,Raw!$B$1:$DG$1,0),0)</f>
        <v>9.56</v>
      </c>
      <c r="S94" s="39">
        <f t="shared" si="26"/>
        <v>8.6102855084211477E-2</v>
      </c>
      <c r="T94" s="38" t="str">
        <f>VLOOKUP($A94,Raw!$B$2:$DG$512,MATCH(Advisorry!T$1,Raw!$B$1:$DG$1,0),0)</f>
        <v>101.47</v>
      </c>
      <c r="U94" s="39">
        <f t="shared" si="27"/>
        <v>0.91389714491578855</v>
      </c>
      <c r="V94" s="38" t="str">
        <f>VLOOKUP($A94,Raw!$B$2:$DG$512,MATCH(Advisorry!V$1,Raw!$B$1:$DG$1,0),0)</f>
        <v>0</v>
      </c>
      <c r="W94" s="39">
        <f t="shared" si="28"/>
        <v>0</v>
      </c>
      <c r="X94" s="38" t="str">
        <f>VLOOKUP($A94,Raw!$B$2:$DG$512,MATCH(Advisorry!X$1,Raw!$B$1:$DG$1,0),0)</f>
        <v>0</v>
      </c>
      <c r="Y94" s="39">
        <f t="shared" si="29"/>
        <v>0</v>
      </c>
      <c r="Z94" s="38" t="str">
        <f>VLOOKUP($A94,Raw!$B$2:$DG$512,MATCH(Advisorry!Z$1,Raw!$B$1:$DG$1,0),0)</f>
        <v>0</v>
      </c>
      <c r="AA94" s="39">
        <f t="shared" si="30"/>
        <v>0</v>
      </c>
      <c r="AB94" s="38" t="str">
        <f>VLOOKUP($A94,Raw!$B$2:$DG$512,MATCH(Advisorry!AB$1,Raw!$B$1:$DG$1,0),0)</f>
        <v>111.03</v>
      </c>
      <c r="AD94" s="25" t="e">
        <f t="shared" si="31"/>
        <v>#DIV/0!</v>
      </c>
      <c r="AE94" s="25">
        <f t="shared" si="32"/>
        <v>9.56</v>
      </c>
      <c r="AF94" s="25">
        <f t="shared" si="33"/>
        <v>20.294</v>
      </c>
      <c r="AG94" s="25" t="e">
        <f t="shared" si="34"/>
        <v>#DIV/0!</v>
      </c>
      <c r="AH94" s="25" t="e">
        <f t="shared" si="35"/>
        <v>#DIV/0!</v>
      </c>
      <c r="AI94" s="25" t="e">
        <f t="shared" si="36"/>
        <v>#DIV/0!</v>
      </c>
      <c r="AJ94" s="25">
        <f t="shared" si="37"/>
        <v>18.504999999999999</v>
      </c>
    </row>
    <row r="95" spans="1:36" x14ac:dyDescent="0.3">
      <c r="A95" s="1" t="s">
        <v>1910</v>
      </c>
      <c r="B95" s="36" t="str">
        <f>VLOOKUP($A95,Raw!$B$2:$DG$512,MATCH(Advisorry!B$1,Raw!$B$1:$DG$1,0),0)</f>
        <v>0</v>
      </c>
      <c r="C95" s="37">
        <f t="shared" si="19"/>
        <v>0</v>
      </c>
      <c r="D95" s="36" t="str">
        <f>VLOOKUP($A95,Raw!$B$2:$DG$512,MATCH(Advisorry!D$1,Raw!$B$1:$DG$1,0),0)</f>
        <v>42</v>
      </c>
      <c r="E95" s="37">
        <f t="shared" si="20"/>
        <v>0.62686567164179108</v>
      </c>
      <c r="F95" s="36" t="str">
        <f>VLOOKUP($A95,Raw!$B$2:$DG$512,MATCH(Advisorry!F$1,Raw!$B$1:$DG$1,0),0)</f>
        <v>25</v>
      </c>
      <c r="G95" s="37">
        <f t="shared" si="21"/>
        <v>0.37313432835820898</v>
      </c>
      <c r="H95" s="36" t="str">
        <f>VLOOKUP($A95,Raw!$B$2:$DG$512,MATCH(Advisorry!H$1,Raw!$B$1:$DG$1,0),0)</f>
        <v>0</v>
      </c>
      <c r="I95" s="37">
        <f t="shared" si="22"/>
        <v>0</v>
      </c>
      <c r="J95" s="36" t="str">
        <f>VLOOKUP($A95,Raw!$B$2:$DG$512,MATCH(Advisorry!J$1,Raw!$B$1:$DG$1,0),0)</f>
        <v>0</v>
      </c>
      <c r="K95" s="37">
        <f t="shared" si="23"/>
        <v>0</v>
      </c>
      <c r="L95" s="36" t="str">
        <f>VLOOKUP($A95,Raw!$B$2:$DG$512,MATCH(Advisorry!L$1,Raw!$B$1:$DG$1,0),0)</f>
        <v>0</v>
      </c>
      <c r="M95" s="37">
        <f t="shared" si="24"/>
        <v>0</v>
      </c>
      <c r="N95" s="36" t="str">
        <f>VLOOKUP($A95,Raw!$B$2:$DG$512,MATCH(Advisorry!N$1,Raw!$B$1:$DG$1,0),0)</f>
        <v>67</v>
      </c>
      <c r="P95" s="38" t="str">
        <f>VLOOKUP($A95,Raw!$B$2:$DG$512,MATCH(Advisorry!P$1,Raw!$B$1:$DG$1,0),0)</f>
        <v>0</v>
      </c>
      <c r="Q95" s="39">
        <f t="shared" si="25"/>
        <v>0</v>
      </c>
      <c r="R95" s="38" t="str">
        <f>VLOOKUP($A95,Raw!$B$2:$DG$512,MATCH(Advisorry!R$1,Raw!$B$1:$DG$1,0),0)</f>
        <v>1169.8</v>
      </c>
      <c r="S95" s="39">
        <f t="shared" si="26"/>
        <v>0.79173209161297309</v>
      </c>
      <c r="T95" s="38" t="str">
        <f>VLOOKUP($A95,Raw!$B$2:$DG$512,MATCH(Advisorry!T$1,Raw!$B$1:$DG$1,0),0)</f>
        <v>307.73</v>
      </c>
      <c r="U95" s="39">
        <f t="shared" si="27"/>
        <v>0.20827467648492071</v>
      </c>
      <c r="V95" s="38" t="str">
        <f>VLOOKUP($A95,Raw!$B$2:$DG$512,MATCH(Advisorry!V$1,Raw!$B$1:$DG$1,0),0)</f>
        <v>0</v>
      </c>
      <c r="W95" s="39">
        <f t="shared" si="28"/>
        <v>0</v>
      </c>
      <c r="X95" s="38" t="str">
        <f>VLOOKUP($A95,Raw!$B$2:$DG$512,MATCH(Advisorry!X$1,Raw!$B$1:$DG$1,0),0)</f>
        <v>0</v>
      </c>
      <c r="Y95" s="39">
        <f t="shared" si="29"/>
        <v>0</v>
      </c>
      <c r="Z95" s="38" t="str">
        <f>VLOOKUP($A95,Raw!$B$2:$DG$512,MATCH(Advisorry!Z$1,Raw!$B$1:$DG$1,0),0)</f>
        <v>0</v>
      </c>
      <c r="AA95" s="39">
        <f t="shared" si="30"/>
        <v>0</v>
      </c>
      <c r="AB95" s="38" t="str">
        <f>VLOOKUP($A95,Raw!$B$2:$DG$512,MATCH(Advisorry!AB$1,Raw!$B$1:$DG$1,0),0)</f>
        <v>1477.52</v>
      </c>
      <c r="AD95" s="25" t="e">
        <f t="shared" si="31"/>
        <v>#DIV/0!</v>
      </c>
      <c r="AE95" s="25">
        <f t="shared" si="32"/>
        <v>27.852380952380951</v>
      </c>
      <c r="AF95" s="25">
        <f t="shared" si="33"/>
        <v>12.309200000000001</v>
      </c>
      <c r="AG95" s="25" t="e">
        <f t="shared" si="34"/>
        <v>#DIV/0!</v>
      </c>
      <c r="AH95" s="25" t="e">
        <f t="shared" si="35"/>
        <v>#DIV/0!</v>
      </c>
      <c r="AI95" s="25" t="e">
        <f t="shared" si="36"/>
        <v>#DIV/0!</v>
      </c>
      <c r="AJ95" s="25">
        <f t="shared" si="37"/>
        <v>22.052537313432836</v>
      </c>
    </row>
    <row r="96" spans="1:36" x14ac:dyDescent="0.3">
      <c r="A96" s="1" t="s">
        <v>1956</v>
      </c>
      <c r="B96" s="36" t="str">
        <f>VLOOKUP($A96,Raw!$B$2:$DG$512,MATCH(Advisorry!B$1,Raw!$B$1:$DG$1,0),0)</f>
        <v>0</v>
      </c>
      <c r="C96" s="37" t="e">
        <f t="shared" si="19"/>
        <v>#DIV/0!</v>
      </c>
      <c r="D96" s="36" t="str">
        <f>VLOOKUP($A96,Raw!$B$2:$DG$512,MATCH(Advisorry!D$1,Raw!$B$1:$DG$1,0),0)</f>
        <v>0</v>
      </c>
      <c r="E96" s="37" t="e">
        <f t="shared" si="20"/>
        <v>#DIV/0!</v>
      </c>
      <c r="F96" s="36" t="str">
        <f>VLOOKUP($A96,Raw!$B$2:$DG$512,MATCH(Advisorry!F$1,Raw!$B$1:$DG$1,0),0)</f>
        <v>0</v>
      </c>
      <c r="G96" s="37" t="e">
        <f t="shared" si="21"/>
        <v>#DIV/0!</v>
      </c>
      <c r="H96" s="36" t="str">
        <f>VLOOKUP($A96,Raw!$B$2:$DG$512,MATCH(Advisorry!H$1,Raw!$B$1:$DG$1,0),0)</f>
        <v>0</v>
      </c>
      <c r="I96" s="37" t="e">
        <f t="shared" si="22"/>
        <v>#DIV/0!</v>
      </c>
      <c r="J96" s="36" t="str">
        <f>VLOOKUP($A96,Raw!$B$2:$DG$512,MATCH(Advisorry!J$1,Raw!$B$1:$DG$1,0),0)</f>
        <v>0</v>
      </c>
      <c r="K96" s="37" t="e">
        <f t="shared" si="23"/>
        <v>#DIV/0!</v>
      </c>
      <c r="L96" s="36" t="str">
        <f>VLOOKUP($A96,Raw!$B$2:$DG$512,MATCH(Advisorry!L$1,Raw!$B$1:$DG$1,0),0)</f>
        <v>0</v>
      </c>
      <c r="M96" s="37" t="e">
        <f t="shared" si="24"/>
        <v>#DIV/0!</v>
      </c>
      <c r="N96" s="36" t="str">
        <f>VLOOKUP($A96,Raw!$B$2:$DG$512,MATCH(Advisorry!N$1,Raw!$B$1:$DG$1,0),0)</f>
        <v>0</v>
      </c>
      <c r="P96" s="38" t="str">
        <f>VLOOKUP($A96,Raw!$B$2:$DG$512,MATCH(Advisorry!P$1,Raw!$B$1:$DG$1,0),0)</f>
        <v>0</v>
      </c>
      <c r="Q96" s="39" t="e">
        <f t="shared" si="25"/>
        <v>#DIV/0!</v>
      </c>
      <c r="R96" s="38" t="str">
        <f>VLOOKUP($A96,Raw!$B$2:$DG$512,MATCH(Advisorry!R$1,Raw!$B$1:$DG$1,0),0)</f>
        <v>0</v>
      </c>
      <c r="S96" s="39" t="e">
        <f t="shared" si="26"/>
        <v>#DIV/0!</v>
      </c>
      <c r="T96" s="38" t="str">
        <f>VLOOKUP($A96,Raw!$B$2:$DG$512,MATCH(Advisorry!T$1,Raw!$B$1:$DG$1,0),0)</f>
        <v>0</v>
      </c>
      <c r="U96" s="39" t="e">
        <f t="shared" si="27"/>
        <v>#DIV/0!</v>
      </c>
      <c r="V96" s="38" t="str">
        <f>VLOOKUP($A96,Raw!$B$2:$DG$512,MATCH(Advisorry!V$1,Raw!$B$1:$DG$1,0),0)</f>
        <v>0</v>
      </c>
      <c r="W96" s="39" t="e">
        <f t="shared" si="28"/>
        <v>#DIV/0!</v>
      </c>
      <c r="X96" s="38" t="str">
        <f>VLOOKUP($A96,Raw!$B$2:$DG$512,MATCH(Advisorry!X$1,Raw!$B$1:$DG$1,0),0)</f>
        <v>0</v>
      </c>
      <c r="Y96" s="39" t="e">
        <f t="shared" si="29"/>
        <v>#DIV/0!</v>
      </c>
      <c r="Z96" s="38" t="str">
        <f>VLOOKUP($A96,Raw!$B$2:$DG$512,MATCH(Advisorry!Z$1,Raw!$B$1:$DG$1,0),0)</f>
        <v>0</v>
      </c>
      <c r="AA96" s="39" t="e">
        <f t="shared" si="30"/>
        <v>#DIV/0!</v>
      </c>
      <c r="AB96" s="38" t="str">
        <f>VLOOKUP($A96,Raw!$B$2:$DG$512,MATCH(Advisorry!AB$1,Raw!$B$1:$DG$1,0),0)</f>
        <v>0</v>
      </c>
      <c r="AD96" s="25" t="e">
        <f t="shared" si="31"/>
        <v>#DIV/0!</v>
      </c>
      <c r="AE96" s="25" t="e">
        <f t="shared" si="32"/>
        <v>#DIV/0!</v>
      </c>
      <c r="AF96" s="25" t="e">
        <f t="shared" si="33"/>
        <v>#DIV/0!</v>
      </c>
      <c r="AG96" s="25" t="e">
        <f t="shared" si="34"/>
        <v>#DIV/0!</v>
      </c>
      <c r="AH96" s="25" t="e">
        <f t="shared" si="35"/>
        <v>#DIV/0!</v>
      </c>
      <c r="AI96" s="25" t="e">
        <f t="shared" si="36"/>
        <v>#DIV/0!</v>
      </c>
      <c r="AJ96" s="25" t="e">
        <f t="shared" si="37"/>
        <v>#DIV/0!</v>
      </c>
    </row>
    <row r="97" spans="1:36" x14ac:dyDescent="0.3">
      <c r="A97" s="1" t="s">
        <v>1963</v>
      </c>
      <c r="B97" s="36" t="str">
        <f>VLOOKUP($A97,Raw!$B$2:$DG$512,MATCH(Advisorry!B$1,Raw!$B$1:$DG$1,0),0)</f>
        <v>0</v>
      </c>
      <c r="C97" s="37" t="e">
        <f t="shared" si="19"/>
        <v>#DIV/0!</v>
      </c>
      <c r="D97" s="36" t="str">
        <f>VLOOKUP($A97,Raw!$B$2:$DG$512,MATCH(Advisorry!D$1,Raw!$B$1:$DG$1,0),0)</f>
        <v>0</v>
      </c>
      <c r="E97" s="37" t="e">
        <f t="shared" si="20"/>
        <v>#DIV/0!</v>
      </c>
      <c r="F97" s="36" t="str">
        <f>VLOOKUP($A97,Raw!$B$2:$DG$512,MATCH(Advisorry!F$1,Raw!$B$1:$DG$1,0),0)</f>
        <v>0</v>
      </c>
      <c r="G97" s="37" t="e">
        <f t="shared" si="21"/>
        <v>#DIV/0!</v>
      </c>
      <c r="H97" s="36" t="str">
        <f>VLOOKUP($A97,Raw!$B$2:$DG$512,MATCH(Advisorry!H$1,Raw!$B$1:$DG$1,0),0)</f>
        <v>0</v>
      </c>
      <c r="I97" s="37" t="e">
        <f t="shared" si="22"/>
        <v>#DIV/0!</v>
      </c>
      <c r="J97" s="36" t="str">
        <f>VLOOKUP($A97,Raw!$B$2:$DG$512,MATCH(Advisorry!J$1,Raw!$B$1:$DG$1,0),0)</f>
        <v>0</v>
      </c>
      <c r="K97" s="37" t="e">
        <f t="shared" si="23"/>
        <v>#DIV/0!</v>
      </c>
      <c r="L97" s="36" t="str">
        <f>VLOOKUP($A97,Raw!$B$2:$DG$512,MATCH(Advisorry!L$1,Raw!$B$1:$DG$1,0),0)</f>
        <v>0</v>
      </c>
      <c r="M97" s="37" t="e">
        <f t="shared" si="24"/>
        <v>#DIV/0!</v>
      </c>
      <c r="N97" s="36" t="str">
        <f>VLOOKUP($A97,Raw!$B$2:$DG$512,MATCH(Advisorry!N$1,Raw!$B$1:$DG$1,0),0)</f>
        <v>0</v>
      </c>
      <c r="P97" s="38" t="str">
        <f>VLOOKUP($A97,Raw!$B$2:$DG$512,MATCH(Advisorry!P$1,Raw!$B$1:$DG$1,0),0)</f>
        <v>0</v>
      </c>
      <c r="Q97" s="39" t="e">
        <f t="shared" si="25"/>
        <v>#DIV/0!</v>
      </c>
      <c r="R97" s="38" t="str">
        <f>VLOOKUP($A97,Raw!$B$2:$DG$512,MATCH(Advisorry!R$1,Raw!$B$1:$DG$1,0),0)</f>
        <v>0</v>
      </c>
      <c r="S97" s="39" t="e">
        <f t="shared" si="26"/>
        <v>#DIV/0!</v>
      </c>
      <c r="T97" s="38" t="str">
        <f>VLOOKUP($A97,Raw!$B$2:$DG$512,MATCH(Advisorry!T$1,Raw!$B$1:$DG$1,0),0)</f>
        <v>0</v>
      </c>
      <c r="U97" s="39" t="e">
        <f t="shared" si="27"/>
        <v>#DIV/0!</v>
      </c>
      <c r="V97" s="38" t="str">
        <f>VLOOKUP($A97,Raw!$B$2:$DG$512,MATCH(Advisorry!V$1,Raw!$B$1:$DG$1,0),0)</f>
        <v>0</v>
      </c>
      <c r="W97" s="39" t="e">
        <f t="shared" si="28"/>
        <v>#DIV/0!</v>
      </c>
      <c r="X97" s="38" t="str">
        <f>VLOOKUP($A97,Raw!$B$2:$DG$512,MATCH(Advisorry!X$1,Raw!$B$1:$DG$1,0),0)</f>
        <v>0</v>
      </c>
      <c r="Y97" s="39" t="e">
        <f t="shared" si="29"/>
        <v>#DIV/0!</v>
      </c>
      <c r="Z97" s="38" t="str">
        <f>VLOOKUP($A97,Raw!$B$2:$DG$512,MATCH(Advisorry!Z$1,Raw!$B$1:$DG$1,0),0)</f>
        <v>0</v>
      </c>
      <c r="AA97" s="39" t="e">
        <f t="shared" si="30"/>
        <v>#DIV/0!</v>
      </c>
      <c r="AB97" s="38" t="str">
        <f>VLOOKUP($A97,Raw!$B$2:$DG$512,MATCH(Advisorry!AB$1,Raw!$B$1:$DG$1,0),0)</f>
        <v>0</v>
      </c>
      <c r="AD97" s="25" t="e">
        <f t="shared" si="31"/>
        <v>#DIV/0!</v>
      </c>
      <c r="AE97" s="25" t="e">
        <f t="shared" si="32"/>
        <v>#DIV/0!</v>
      </c>
      <c r="AF97" s="25" t="e">
        <f t="shared" si="33"/>
        <v>#DIV/0!</v>
      </c>
      <c r="AG97" s="25" t="e">
        <f t="shared" si="34"/>
        <v>#DIV/0!</v>
      </c>
      <c r="AH97" s="25" t="e">
        <f t="shared" si="35"/>
        <v>#DIV/0!</v>
      </c>
      <c r="AI97" s="25" t="e">
        <f t="shared" si="36"/>
        <v>#DIV/0!</v>
      </c>
      <c r="AJ97" s="25" t="e">
        <f t="shared" si="37"/>
        <v>#DIV/0!</v>
      </c>
    </row>
    <row r="98" spans="1:36" x14ac:dyDescent="0.3">
      <c r="A98" s="1" t="s">
        <v>1980</v>
      </c>
      <c r="B98" s="36" t="str">
        <f>VLOOKUP($A98,Raw!$B$2:$DG$512,MATCH(Advisorry!B$1,Raw!$B$1:$DG$1,0),0)</f>
        <v>149</v>
      </c>
      <c r="C98" s="37">
        <f t="shared" si="19"/>
        <v>0.73762376237623761</v>
      </c>
      <c r="D98" s="36" t="str">
        <f>VLOOKUP($A98,Raw!$B$2:$DG$512,MATCH(Advisorry!D$1,Raw!$B$1:$DG$1,0),0)</f>
        <v>53</v>
      </c>
      <c r="E98" s="37">
        <f t="shared" si="20"/>
        <v>0.26237623762376239</v>
      </c>
      <c r="F98" s="36" t="str">
        <f>VLOOKUP($A98,Raw!$B$2:$DG$512,MATCH(Advisorry!F$1,Raw!$B$1:$DG$1,0),0)</f>
        <v>0</v>
      </c>
      <c r="G98" s="37">
        <f t="shared" si="21"/>
        <v>0</v>
      </c>
      <c r="H98" s="36" t="str">
        <f>VLOOKUP($A98,Raw!$B$2:$DG$512,MATCH(Advisorry!H$1,Raw!$B$1:$DG$1,0),0)</f>
        <v>0</v>
      </c>
      <c r="I98" s="37">
        <f t="shared" si="22"/>
        <v>0</v>
      </c>
      <c r="J98" s="36" t="str">
        <f>VLOOKUP($A98,Raw!$B$2:$DG$512,MATCH(Advisorry!J$1,Raw!$B$1:$DG$1,0),0)</f>
        <v>0</v>
      </c>
      <c r="K98" s="37">
        <f t="shared" si="23"/>
        <v>0</v>
      </c>
      <c r="L98" s="36" t="str">
        <f>VLOOKUP($A98,Raw!$B$2:$DG$512,MATCH(Advisorry!L$1,Raw!$B$1:$DG$1,0),0)</f>
        <v>0</v>
      </c>
      <c r="M98" s="37">
        <f t="shared" si="24"/>
        <v>0</v>
      </c>
      <c r="N98" s="36" t="str">
        <f>VLOOKUP($A98,Raw!$B$2:$DG$512,MATCH(Advisorry!N$1,Raw!$B$1:$DG$1,0),0)</f>
        <v>202</v>
      </c>
      <c r="P98" s="38" t="str">
        <f>VLOOKUP($A98,Raw!$B$2:$DG$512,MATCH(Advisorry!P$1,Raw!$B$1:$DG$1,0),0)</f>
        <v>100389.25119</v>
      </c>
      <c r="Q98" s="39">
        <f t="shared" si="25"/>
        <v>0.77109645201997168</v>
      </c>
      <c r="R98" s="38" t="str">
        <f>VLOOKUP($A98,Raw!$B$2:$DG$512,MATCH(Advisorry!R$1,Raw!$B$1:$DG$1,0),0)</f>
        <v>29801.01351</v>
      </c>
      <c r="S98" s="39">
        <f t="shared" si="26"/>
        <v>0.22890354805683899</v>
      </c>
      <c r="T98" s="38" t="str">
        <f>VLOOKUP($A98,Raw!$B$2:$DG$512,MATCH(Advisorry!T$1,Raw!$B$1:$DG$1,0),0)</f>
        <v>0</v>
      </c>
      <c r="U98" s="39">
        <f t="shared" si="27"/>
        <v>0</v>
      </c>
      <c r="V98" s="38" t="str">
        <f>VLOOKUP($A98,Raw!$B$2:$DG$512,MATCH(Advisorry!V$1,Raw!$B$1:$DG$1,0),0)</f>
        <v>0</v>
      </c>
      <c r="W98" s="39">
        <f t="shared" si="28"/>
        <v>0</v>
      </c>
      <c r="X98" s="38" t="str">
        <f>VLOOKUP($A98,Raw!$B$2:$DG$512,MATCH(Advisorry!X$1,Raw!$B$1:$DG$1,0),0)</f>
        <v>0</v>
      </c>
      <c r="Y98" s="39">
        <f t="shared" si="29"/>
        <v>0</v>
      </c>
      <c r="Z98" s="38" t="str">
        <f>VLOOKUP($A98,Raw!$B$2:$DG$512,MATCH(Advisorry!Z$1,Raw!$B$1:$DG$1,0),0)</f>
        <v>0</v>
      </c>
      <c r="AA98" s="39">
        <f t="shared" si="30"/>
        <v>0</v>
      </c>
      <c r="AB98" s="38" t="str">
        <f>VLOOKUP($A98,Raw!$B$2:$DG$512,MATCH(Advisorry!AB$1,Raw!$B$1:$DG$1,0),0)</f>
        <v>130190.26469</v>
      </c>
      <c r="AD98" s="25">
        <f t="shared" si="31"/>
        <v>673.75336369127513</v>
      </c>
      <c r="AE98" s="25">
        <f t="shared" si="32"/>
        <v>562.28327377358494</v>
      </c>
      <c r="AF98" s="25" t="e">
        <f t="shared" si="33"/>
        <v>#DIV/0!</v>
      </c>
      <c r="AG98" s="25" t="e">
        <f t="shared" si="34"/>
        <v>#DIV/0!</v>
      </c>
      <c r="AH98" s="25" t="e">
        <f t="shared" si="35"/>
        <v>#DIV/0!</v>
      </c>
      <c r="AI98" s="25" t="e">
        <f t="shared" si="36"/>
        <v>#DIV/0!</v>
      </c>
      <c r="AJ98" s="25">
        <f t="shared" si="37"/>
        <v>644.50626084158409</v>
      </c>
    </row>
    <row r="99" spans="1:36" x14ac:dyDescent="0.3">
      <c r="A99" s="1" t="s">
        <v>2013</v>
      </c>
      <c r="B99" s="36" t="str">
        <f>VLOOKUP($A99,Raw!$B$2:$DG$512,MATCH(Advisorry!B$1,Raw!$B$1:$DG$1,0),0)</f>
        <v>0</v>
      </c>
      <c r="C99" s="37" t="e">
        <f t="shared" si="19"/>
        <v>#DIV/0!</v>
      </c>
      <c r="D99" s="36" t="str">
        <f>VLOOKUP($A99,Raw!$B$2:$DG$512,MATCH(Advisorry!D$1,Raw!$B$1:$DG$1,0),0)</f>
        <v>0</v>
      </c>
      <c r="E99" s="37" t="e">
        <f t="shared" si="20"/>
        <v>#DIV/0!</v>
      </c>
      <c r="F99" s="36" t="str">
        <f>VLOOKUP($A99,Raw!$B$2:$DG$512,MATCH(Advisorry!F$1,Raw!$B$1:$DG$1,0),0)</f>
        <v>0</v>
      </c>
      <c r="G99" s="37" t="e">
        <f t="shared" si="21"/>
        <v>#DIV/0!</v>
      </c>
      <c r="H99" s="36" t="str">
        <f>VLOOKUP($A99,Raw!$B$2:$DG$512,MATCH(Advisorry!H$1,Raw!$B$1:$DG$1,0),0)</f>
        <v>0</v>
      </c>
      <c r="I99" s="37" t="e">
        <f t="shared" si="22"/>
        <v>#DIV/0!</v>
      </c>
      <c r="J99" s="36" t="str">
        <f>VLOOKUP($A99,Raw!$B$2:$DG$512,MATCH(Advisorry!J$1,Raw!$B$1:$DG$1,0),0)</f>
        <v>0</v>
      </c>
      <c r="K99" s="37" t="e">
        <f t="shared" si="23"/>
        <v>#DIV/0!</v>
      </c>
      <c r="L99" s="36" t="str">
        <f>VLOOKUP($A99,Raw!$B$2:$DG$512,MATCH(Advisorry!L$1,Raw!$B$1:$DG$1,0),0)</f>
        <v>0</v>
      </c>
      <c r="M99" s="37" t="e">
        <f t="shared" si="24"/>
        <v>#DIV/0!</v>
      </c>
      <c r="N99" s="36" t="str">
        <f>VLOOKUP($A99,Raw!$B$2:$DG$512,MATCH(Advisorry!N$1,Raw!$B$1:$DG$1,0),0)</f>
        <v>0</v>
      </c>
      <c r="P99" s="38" t="str">
        <f>VLOOKUP($A99,Raw!$B$2:$DG$512,MATCH(Advisorry!P$1,Raw!$B$1:$DG$1,0),0)</f>
        <v>0</v>
      </c>
      <c r="Q99" s="39" t="e">
        <f t="shared" si="25"/>
        <v>#DIV/0!</v>
      </c>
      <c r="R99" s="38" t="str">
        <f>VLOOKUP($A99,Raw!$B$2:$DG$512,MATCH(Advisorry!R$1,Raw!$B$1:$DG$1,0),0)</f>
        <v>0</v>
      </c>
      <c r="S99" s="39" t="e">
        <f t="shared" si="26"/>
        <v>#DIV/0!</v>
      </c>
      <c r="T99" s="38" t="str">
        <f>VLOOKUP($A99,Raw!$B$2:$DG$512,MATCH(Advisorry!T$1,Raw!$B$1:$DG$1,0),0)</f>
        <v>0</v>
      </c>
      <c r="U99" s="39" t="e">
        <f t="shared" si="27"/>
        <v>#DIV/0!</v>
      </c>
      <c r="V99" s="38" t="str">
        <f>VLOOKUP($A99,Raw!$B$2:$DG$512,MATCH(Advisorry!V$1,Raw!$B$1:$DG$1,0),0)</f>
        <v>0</v>
      </c>
      <c r="W99" s="39" t="e">
        <f t="shared" si="28"/>
        <v>#DIV/0!</v>
      </c>
      <c r="X99" s="38" t="str">
        <f>VLOOKUP($A99,Raw!$B$2:$DG$512,MATCH(Advisorry!X$1,Raw!$B$1:$DG$1,0),0)</f>
        <v>0</v>
      </c>
      <c r="Y99" s="39" t="e">
        <f t="shared" si="29"/>
        <v>#DIV/0!</v>
      </c>
      <c r="Z99" s="38" t="str">
        <f>VLOOKUP($A99,Raw!$B$2:$DG$512,MATCH(Advisorry!Z$1,Raw!$B$1:$DG$1,0),0)</f>
        <v>0</v>
      </c>
      <c r="AA99" s="39" t="e">
        <f t="shared" si="30"/>
        <v>#DIV/0!</v>
      </c>
      <c r="AB99" s="38" t="str">
        <f>VLOOKUP($A99,Raw!$B$2:$DG$512,MATCH(Advisorry!AB$1,Raw!$B$1:$DG$1,0),0)</f>
        <v>0</v>
      </c>
      <c r="AD99" s="25" t="e">
        <f t="shared" si="31"/>
        <v>#DIV/0!</v>
      </c>
      <c r="AE99" s="25" t="e">
        <f t="shared" si="32"/>
        <v>#DIV/0!</v>
      </c>
      <c r="AF99" s="25" t="e">
        <f t="shared" si="33"/>
        <v>#DIV/0!</v>
      </c>
      <c r="AG99" s="25" t="e">
        <f t="shared" si="34"/>
        <v>#DIV/0!</v>
      </c>
      <c r="AH99" s="25" t="e">
        <f t="shared" si="35"/>
        <v>#DIV/0!</v>
      </c>
      <c r="AI99" s="25" t="e">
        <f t="shared" si="36"/>
        <v>#DIV/0!</v>
      </c>
      <c r="AJ99" s="25" t="e">
        <f t="shared" si="37"/>
        <v>#DIV/0!</v>
      </c>
    </row>
    <row r="100" spans="1:36" x14ac:dyDescent="0.3">
      <c r="A100" s="1" t="s">
        <v>2056</v>
      </c>
      <c r="B100" s="36" t="str">
        <f>VLOOKUP($A100,Raw!$B$2:$DG$512,MATCH(Advisorry!B$1,Raw!$B$1:$DG$1,0),0)</f>
        <v>0</v>
      </c>
      <c r="C100" s="37" t="e">
        <f t="shared" si="19"/>
        <v>#DIV/0!</v>
      </c>
      <c r="D100" s="36" t="str">
        <f>VLOOKUP($A100,Raw!$B$2:$DG$512,MATCH(Advisorry!D$1,Raw!$B$1:$DG$1,0),0)</f>
        <v>0</v>
      </c>
      <c r="E100" s="37" t="e">
        <f t="shared" si="20"/>
        <v>#DIV/0!</v>
      </c>
      <c r="F100" s="36" t="str">
        <f>VLOOKUP($A100,Raw!$B$2:$DG$512,MATCH(Advisorry!F$1,Raw!$B$1:$DG$1,0),0)</f>
        <v>0</v>
      </c>
      <c r="G100" s="37" t="e">
        <f t="shared" si="21"/>
        <v>#DIV/0!</v>
      </c>
      <c r="H100" s="36" t="str">
        <f>VLOOKUP($A100,Raw!$B$2:$DG$512,MATCH(Advisorry!H$1,Raw!$B$1:$DG$1,0),0)</f>
        <v>0</v>
      </c>
      <c r="I100" s="37" t="e">
        <f t="shared" si="22"/>
        <v>#DIV/0!</v>
      </c>
      <c r="J100" s="36" t="str">
        <f>VLOOKUP($A100,Raw!$B$2:$DG$512,MATCH(Advisorry!J$1,Raw!$B$1:$DG$1,0),0)</f>
        <v>0</v>
      </c>
      <c r="K100" s="37" t="e">
        <f t="shared" si="23"/>
        <v>#DIV/0!</v>
      </c>
      <c r="L100" s="36" t="str">
        <f>VLOOKUP($A100,Raw!$B$2:$DG$512,MATCH(Advisorry!L$1,Raw!$B$1:$DG$1,0),0)</f>
        <v>0</v>
      </c>
      <c r="M100" s="37" t="e">
        <f t="shared" si="24"/>
        <v>#DIV/0!</v>
      </c>
      <c r="N100" s="36" t="str">
        <f>VLOOKUP($A100,Raw!$B$2:$DG$512,MATCH(Advisorry!N$1,Raw!$B$1:$DG$1,0),0)</f>
        <v>0</v>
      </c>
      <c r="P100" s="38" t="str">
        <f>VLOOKUP($A100,Raw!$B$2:$DG$512,MATCH(Advisorry!P$1,Raw!$B$1:$DG$1,0),0)</f>
        <v>0</v>
      </c>
      <c r="Q100" s="39" t="e">
        <f t="shared" si="25"/>
        <v>#DIV/0!</v>
      </c>
      <c r="R100" s="38" t="str">
        <f>VLOOKUP($A100,Raw!$B$2:$DG$512,MATCH(Advisorry!R$1,Raw!$B$1:$DG$1,0),0)</f>
        <v>0</v>
      </c>
      <c r="S100" s="39" t="e">
        <f t="shared" si="26"/>
        <v>#DIV/0!</v>
      </c>
      <c r="T100" s="38" t="str">
        <f>VLOOKUP($A100,Raw!$B$2:$DG$512,MATCH(Advisorry!T$1,Raw!$B$1:$DG$1,0),0)</f>
        <v>0</v>
      </c>
      <c r="U100" s="39" t="e">
        <f t="shared" si="27"/>
        <v>#DIV/0!</v>
      </c>
      <c r="V100" s="38" t="str">
        <f>VLOOKUP($A100,Raw!$B$2:$DG$512,MATCH(Advisorry!V$1,Raw!$B$1:$DG$1,0),0)</f>
        <v>0</v>
      </c>
      <c r="W100" s="39" t="e">
        <f t="shared" si="28"/>
        <v>#DIV/0!</v>
      </c>
      <c r="X100" s="38" t="str">
        <f>VLOOKUP($A100,Raw!$B$2:$DG$512,MATCH(Advisorry!X$1,Raw!$B$1:$DG$1,0),0)</f>
        <v>0</v>
      </c>
      <c r="Y100" s="39" t="e">
        <f t="shared" si="29"/>
        <v>#DIV/0!</v>
      </c>
      <c r="Z100" s="38" t="str">
        <f>VLOOKUP($A100,Raw!$B$2:$DG$512,MATCH(Advisorry!Z$1,Raw!$B$1:$DG$1,0),0)</f>
        <v>0</v>
      </c>
      <c r="AA100" s="39" t="e">
        <f t="shared" si="30"/>
        <v>#DIV/0!</v>
      </c>
      <c r="AB100" s="38" t="str">
        <f>VLOOKUP($A100,Raw!$B$2:$DG$512,MATCH(Advisorry!AB$1,Raw!$B$1:$DG$1,0),0)</f>
        <v>0</v>
      </c>
      <c r="AD100" s="25" t="e">
        <f t="shared" si="31"/>
        <v>#DIV/0!</v>
      </c>
      <c r="AE100" s="25" t="e">
        <f t="shared" si="32"/>
        <v>#DIV/0!</v>
      </c>
      <c r="AF100" s="25" t="e">
        <f t="shared" si="33"/>
        <v>#DIV/0!</v>
      </c>
      <c r="AG100" s="25" t="e">
        <f t="shared" si="34"/>
        <v>#DIV/0!</v>
      </c>
      <c r="AH100" s="25" t="e">
        <f t="shared" si="35"/>
        <v>#DIV/0!</v>
      </c>
      <c r="AI100" s="25" t="e">
        <f t="shared" si="36"/>
        <v>#DIV/0!</v>
      </c>
      <c r="AJ100" s="25" t="e">
        <f t="shared" si="37"/>
        <v>#DIV/0!</v>
      </c>
    </row>
    <row r="101" spans="1:36" x14ac:dyDescent="0.3">
      <c r="A101" s="1" t="s">
        <v>2067</v>
      </c>
      <c r="B101" s="36" t="str">
        <f>VLOOKUP($A101,Raw!$B$2:$DG$512,MATCH(Advisorry!B$1,Raw!$B$1:$DG$1,0),0)</f>
        <v>0</v>
      </c>
      <c r="C101" s="37" t="e">
        <f t="shared" si="19"/>
        <v>#DIV/0!</v>
      </c>
      <c r="D101" s="36" t="str">
        <f>VLOOKUP($A101,Raw!$B$2:$DG$512,MATCH(Advisorry!D$1,Raw!$B$1:$DG$1,0),0)</f>
        <v>0</v>
      </c>
      <c r="E101" s="37" t="e">
        <f t="shared" si="20"/>
        <v>#DIV/0!</v>
      </c>
      <c r="F101" s="36" t="str">
        <f>VLOOKUP($A101,Raw!$B$2:$DG$512,MATCH(Advisorry!F$1,Raw!$B$1:$DG$1,0),0)</f>
        <v>0</v>
      </c>
      <c r="G101" s="37" t="e">
        <f t="shared" si="21"/>
        <v>#DIV/0!</v>
      </c>
      <c r="H101" s="36" t="str">
        <f>VLOOKUP($A101,Raw!$B$2:$DG$512,MATCH(Advisorry!H$1,Raw!$B$1:$DG$1,0),0)</f>
        <v>0</v>
      </c>
      <c r="I101" s="37" t="e">
        <f t="shared" si="22"/>
        <v>#DIV/0!</v>
      </c>
      <c r="J101" s="36" t="str">
        <f>VLOOKUP($A101,Raw!$B$2:$DG$512,MATCH(Advisorry!J$1,Raw!$B$1:$DG$1,0),0)</f>
        <v>0</v>
      </c>
      <c r="K101" s="37" t="e">
        <f t="shared" si="23"/>
        <v>#DIV/0!</v>
      </c>
      <c r="L101" s="36" t="str">
        <f>VLOOKUP($A101,Raw!$B$2:$DG$512,MATCH(Advisorry!L$1,Raw!$B$1:$DG$1,0),0)</f>
        <v>0</v>
      </c>
      <c r="M101" s="37" t="e">
        <f t="shared" si="24"/>
        <v>#DIV/0!</v>
      </c>
      <c r="N101" s="36" t="str">
        <f>VLOOKUP($A101,Raw!$B$2:$DG$512,MATCH(Advisorry!N$1,Raw!$B$1:$DG$1,0),0)</f>
        <v>0</v>
      </c>
      <c r="P101" s="38" t="str">
        <f>VLOOKUP($A101,Raw!$B$2:$DG$512,MATCH(Advisorry!P$1,Raw!$B$1:$DG$1,0),0)</f>
        <v>0</v>
      </c>
      <c r="Q101" s="39" t="e">
        <f t="shared" si="25"/>
        <v>#DIV/0!</v>
      </c>
      <c r="R101" s="38" t="str">
        <f>VLOOKUP($A101,Raw!$B$2:$DG$512,MATCH(Advisorry!R$1,Raw!$B$1:$DG$1,0),0)</f>
        <v>0</v>
      </c>
      <c r="S101" s="39" t="e">
        <f t="shared" si="26"/>
        <v>#DIV/0!</v>
      </c>
      <c r="T101" s="38" t="str">
        <f>VLOOKUP($A101,Raw!$B$2:$DG$512,MATCH(Advisorry!T$1,Raw!$B$1:$DG$1,0),0)</f>
        <v>0</v>
      </c>
      <c r="U101" s="39" t="e">
        <f t="shared" si="27"/>
        <v>#DIV/0!</v>
      </c>
      <c r="V101" s="38" t="str">
        <f>VLOOKUP($A101,Raw!$B$2:$DG$512,MATCH(Advisorry!V$1,Raw!$B$1:$DG$1,0),0)</f>
        <v>0</v>
      </c>
      <c r="W101" s="39" t="e">
        <f t="shared" si="28"/>
        <v>#DIV/0!</v>
      </c>
      <c r="X101" s="38" t="str">
        <f>VLOOKUP($A101,Raw!$B$2:$DG$512,MATCH(Advisorry!X$1,Raw!$B$1:$DG$1,0),0)</f>
        <v>0</v>
      </c>
      <c r="Y101" s="39" t="e">
        <f t="shared" si="29"/>
        <v>#DIV/0!</v>
      </c>
      <c r="Z101" s="38" t="str">
        <f>VLOOKUP($A101,Raw!$B$2:$DG$512,MATCH(Advisorry!Z$1,Raw!$B$1:$DG$1,0),0)</f>
        <v>0</v>
      </c>
      <c r="AA101" s="39" t="e">
        <f t="shared" si="30"/>
        <v>#DIV/0!</v>
      </c>
      <c r="AB101" s="38" t="str">
        <f>VLOOKUP($A101,Raw!$B$2:$DG$512,MATCH(Advisorry!AB$1,Raw!$B$1:$DG$1,0),0)</f>
        <v>0</v>
      </c>
      <c r="AD101" s="25" t="e">
        <f t="shared" si="31"/>
        <v>#DIV/0!</v>
      </c>
      <c r="AE101" s="25" t="e">
        <f t="shared" si="32"/>
        <v>#DIV/0!</v>
      </c>
      <c r="AF101" s="25" t="e">
        <f t="shared" si="33"/>
        <v>#DIV/0!</v>
      </c>
      <c r="AG101" s="25" t="e">
        <f t="shared" si="34"/>
        <v>#DIV/0!</v>
      </c>
      <c r="AH101" s="25" t="e">
        <f t="shared" si="35"/>
        <v>#DIV/0!</v>
      </c>
      <c r="AI101" s="25" t="e">
        <f t="shared" si="36"/>
        <v>#DIV/0!</v>
      </c>
      <c r="AJ101" s="25" t="e">
        <f t="shared" si="37"/>
        <v>#DIV/0!</v>
      </c>
    </row>
    <row r="102" spans="1:36" x14ac:dyDescent="0.3">
      <c r="A102" s="1" t="s">
        <v>2076</v>
      </c>
      <c r="B102" s="36" t="str">
        <f>VLOOKUP($A102,Raw!$B$2:$DG$512,MATCH(Advisorry!B$1,Raw!$B$1:$DG$1,0),0)</f>
        <v>0</v>
      </c>
      <c r="C102" s="37" t="e">
        <f t="shared" si="19"/>
        <v>#DIV/0!</v>
      </c>
      <c r="D102" s="36" t="str">
        <f>VLOOKUP($A102,Raw!$B$2:$DG$512,MATCH(Advisorry!D$1,Raw!$B$1:$DG$1,0),0)</f>
        <v>0</v>
      </c>
      <c r="E102" s="37" t="e">
        <f t="shared" si="20"/>
        <v>#DIV/0!</v>
      </c>
      <c r="F102" s="36" t="str">
        <f>VLOOKUP($A102,Raw!$B$2:$DG$512,MATCH(Advisorry!F$1,Raw!$B$1:$DG$1,0),0)</f>
        <v>0</v>
      </c>
      <c r="G102" s="37" t="e">
        <f t="shared" si="21"/>
        <v>#DIV/0!</v>
      </c>
      <c r="H102" s="36" t="str">
        <f>VLOOKUP($A102,Raw!$B$2:$DG$512,MATCH(Advisorry!H$1,Raw!$B$1:$DG$1,0),0)</f>
        <v>0</v>
      </c>
      <c r="I102" s="37" t="e">
        <f t="shared" si="22"/>
        <v>#DIV/0!</v>
      </c>
      <c r="J102" s="36" t="str">
        <f>VLOOKUP($A102,Raw!$B$2:$DG$512,MATCH(Advisorry!J$1,Raw!$B$1:$DG$1,0),0)</f>
        <v>0</v>
      </c>
      <c r="K102" s="37" t="e">
        <f t="shared" si="23"/>
        <v>#DIV/0!</v>
      </c>
      <c r="L102" s="36" t="str">
        <f>VLOOKUP($A102,Raw!$B$2:$DG$512,MATCH(Advisorry!L$1,Raw!$B$1:$DG$1,0),0)</f>
        <v>0</v>
      </c>
      <c r="M102" s="37" t="e">
        <f t="shared" si="24"/>
        <v>#DIV/0!</v>
      </c>
      <c r="N102" s="36" t="str">
        <f>VLOOKUP($A102,Raw!$B$2:$DG$512,MATCH(Advisorry!N$1,Raw!$B$1:$DG$1,0),0)</f>
        <v>0</v>
      </c>
      <c r="P102" s="38" t="str">
        <f>VLOOKUP($A102,Raw!$B$2:$DG$512,MATCH(Advisorry!P$1,Raw!$B$1:$DG$1,0),0)</f>
        <v>0</v>
      </c>
      <c r="Q102" s="39" t="e">
        <f t="shared" si="25"/>
        <v>#DIV/0!</v>
      </c>
      <c r="R102" s="38" t="str">
        <f>VLOOKUP($A102,Raw!$B$2:$DG$512,MATCH(Advisorry!R$1,Raw!$B$1:$DG$1,0),0)</f>
        <v>0</v>
      </c>
      <c r="S102" s="39" t="e">
        <f t="shared" si="26"/>
        <v>#DIV/0!</v>
      </c>
      <c r="T102" s="38" t="str">
        <f>VLOOKUP($A102,Raw!$B$2:$DG$512,MATCH(Advisorry!T$1,Raw!$B$1:$DG$1,0),0)</f>
        <v>0</v>
      </c>
      <c r="U102" s="39" t="e">
        <f t="shared" si="27"/>
        <v>#DIV/0!</v>
      </c>
      <c r="V102" s="38" t="str">
        <f>VLOOKUP($A102,Raw!$B$2:$DG$512,MATCH(Advisorry!V$1,Raw!$B$1:$DG$1,0),0)</f>
        <v>0</v>
      </c>
      <c r="W102" s="39" t="e">
        <f t="shared" si="28"/>
        <v>#DIV/0!</v>
      </c>
      <c r="X102" s="38" t="str">
        <f>VLOOKUP($A102,Raw!$B$2:$DG$512,MATCH(Advisorry!X$1,Raw!$B$1:$DG$1,0),0)</f>
        <v>0</v>
      </c>
      <c r="Y102" s="39" t="e">
        <f t="shared" si="29"/>
        <v>#DIV/0!</v>
      </c>
      <c r="Z102" s="38" t="str">
        <f>VLOOKUP($A102,Raw!$B$2:$DG$512,MATCH(Advisorry!Z$1,Raw!$B$1:$DG$1,0),0)</f>
        <v>0</v>
      </c>
      <c r="AA102" s="39" t="e">
        <f t="shared" si="30"/>
        <v>#DIV/0!</v>
      </c>
      <c r="AB102" s="38" t="str">
        <f>VLOOKUP($A102,Raw!$B$2:$DG$512,MATCH(Advisorry!AB$1,Raw!$B$1:$DG$1,0),0)</f>
        <v>0</v>
      </c>
      <c r="AD102" s="25" t="e">
        <f t="shared" si="31"/>
        <v>#DIV/0!</v>
      </c>
      <c r="AE102" s="25" t="e">
        <f t="shared" si="32"/>
        <v>#DIV/0!</v>
      </c>
      <c r="AF102" s="25" t="e">
        <f t="shared" si="33"/>
        <v>#DIV/0!</v>
      </c>
      <c r="AG102" s="25" t="e">
        <f t="shared" si="34"/>
        <v>#DIV/0!</v>
      </c>
      <c r="AH102" s="25" t="e">
        <f t="shared" si="35"/>
        <v>#DIV/0!</v>
      </c>
      <c r="AI102" s="25" t="e">
        <f t="shared" si="36"/>
        <v>#DIV/0!</v>
      </c>
      <c r="AJ102" s="25" t="e">
        <f t="shared" si="37"/>
        <v>#DIV/0!</v>
      </c>
    </row>
    <row r="103" spans="1:36" x14ac:dyDescent="0.3">
      <c r="A103" s="1" t="s">
        <v>2091</v>
      </c>
      <c r="B103" s="36" t="str">
        <f>VLOOKUP($A103,Raw!$B$2:$DG$512,MATCH(Advisorry!B$1,Raw!$B$1:$DG$1,0),0)</f>
        <v>0</v>
      </c>
      <c r="C103" s="37">
        <f t="shared" si="19"/>
        <v>0</v>
      </c>
      <c r="D103" s="36" t="str">
        <f>VLOOKUP($A103,Raw!$B$2:$DG$512,MATCH(Advisorry!D$1,Raw!$B$1:$DG$1,0),0)</f>
        <v>1</v>
      </c>
      <c r="E103" s="37">
        <f t="shared" si="20"/>
        <v>3.5714285714285712E-2</v>
      </c>
      <c r="F103" s="36" t="str">
        <f>VLOOKUP($A103,Raw!$B$2:$DG$512,MATCH(Advisorry!F$1,Raw!$B$1:$DG$1,0),0)</f>
        <v>24</v>
      </c>
      <c r="G103" s="37">
        <f t="shared" si="21"/>
        <v>0.8571428571428571</v>
      </c>
      <c r="H103" s="36" t="str">
        <f>VLOOKUP($A103,Raw!$B$2:$DG$512,MATCH(Advisorry!H$1,Raw!$B$1:$DG$1,0),0)</f>
        <v>3</v>
      </c>
      <c r="I103" s="37">
        <f t="shared" si="22"/>
        <v>0.10714285714285714</v>
      </c>
      <c r="J103" s="36" t="str">
        <f>VLOOKUP($A103,Raw!$B$2:$DG$512,MATCH(Advisorry!J$1,Raw!$B$1:$DG$1,0),0)</f>
        <v>0</v>
      </c>
      <c r="K103" s="37">
        <f t="shared" si="23"/>
        <v>0</v>
      </c>
      <c r="L103" s="36" t="str">
        <f>VLOOKUP($A103,Raw!$B$2:$DG$512,MATCH(Advisorry!L$1,Raw!$B$1:$DG$1,0),0)</f>
        <v>0</v>
      </c>
      <c r="M103" s="37">
        <f t="shared" si="24"/>
        <v>0</v>
      </c>
      <c r="N103" s="36" t="str">
        <f>VLOOKUP($A103,Raw!$B$2:$DG$512,MATCH(Advisorry!N$1,Raw!$B$1:$DG$1,0),0)</f>
        <v>28</v>
      </c>
      <c r="P103" s="38" t="str">
        <f>VLOOKUP($A103,Raw!$B$2:$DG$512,MATCH(Advisorry!P$1,Raw!$B$1:$DG$1,0),0)</f>
        <v>0</v>
      </c>
      <c r="Q103" s="39">
        <f t="shared" si="25"/>
        <v>0</v>
      </c>
      <c r="R103" s="38" t="str">
        <f>VLOOKUP($A103,Raw!$B$2:$DG$512,MATCH(Advisorry!R$1,Raw!$B$1:$DG$1,0),0)</f>
        <v>46.681</v>
      </c>
      <c r="S103" s="39">
        <f t="shared" si="26"/>
        <v>0.1334803072154454</v>
      </c>
      <c r="T103" s="38" t="str">
        <f>VLOOKUP($A103,Raw!$B$2:$DG$512,MATCH(Advisorry!T$1,Raw!$B$1:$DG$1,0),0)</f>
        <v>272.618</v>
      </c>
      <c r="U103" s="39">
        <f t="shared" si="27"/>
        <v>0.77952773917568818</v>
      </c>
      <c r="V103" s="38" t="str">
        <f>VLOOKUP($A103,Raw!$B$2:$DG$512,MATCH(Advisorry!V$1,Raw!$B$1:$DG$1,0),0)</f>
        <v>30.423</v>
      </c>
      <c r="W103" s="39">
        <f t="shared" si="28"/>
        <v>8.6991953608866468E-2</v>
      </c>
      <c r="X103" s="38" t="str">
        <f>VLOOKUP($A103,Raw!$B$2:$DG$512,MATCH(Advisorry!X$1,Raw!$B$1:$DG$1,0),0)</f>
        <v>0</v>
      </c>
      <c r="Y103" s="39">
        <f t="shared" si="29"/>
        <v>0</v>
      </c>
      <c r="Z103" s="38" t="str">
        <f>VLOOKUP($A103,Raw!$B$2:$DG$512,MATCH(Advisorry!Z$1,Raw!$B$1:$DG$1,0),0)</f>
        <v>0</v>
      </c>
      <c r="AA103" s="39">
        <f t="shared" si="30"/>
        <v>0</v>
      </c>
      <c r="AB103" s="38" t="str">
        <f>VLOOKUP($A103,Raw!$B$2:$DG$512,MATCH(Advisorry!AB$1,Raw!$B$1:$DG$1,0),0)</f>
        <v>349.722</v>
      </c>
      <c r="AD103" s="25" t="e">
        <f t="shared" si="31"/>
        <v>#DIV/0!</v>
      </c>
      <c r="AE103" s="25">
        <f t="shared" si="32"/>
        <v>46.680999999999997</v>
      </c>
      <c r="AF103" s="25">
        <f t="shared" si="33"/>
        <v>11.359083333333333</v>
      </c>
      <c r="AG103" s="25">
        <f t="shared" si="34"/>
        <v>10.141</v>
      </c>
      <c r="AH103" s="25" t="e">
        <f t="shared" si="35"/>
        <v>#DIV/0!</v>
      </c>
      <c r="AI103" s="25" t="e">
        <f t="shared" si="36"/>
        <v>#DIV/0!</v>
      </c>
      <c r="AJ103" s="25">
        <f t="shared" si="37"/>
        <v>12.490071428571428</v>
      </c>
    </row>
    <row r="104" spans="1:36" x14ac:dyDescent="0.3">
      <c r="A104" s="1" t="s">
        <v>2127</v>
      </c>
      <c r="B104" s="36" t="str">
        <f>VLOOKUP($A104,Raw!$B$2:$DG$512,MATCH(Advisorry!B$1,Raw!$B$1:$DG$1,0),0)</f>
        <v>0</v>
      </c>
      <c r="C104" s="37" t="e">
        <f t="shared" si="19"/>
        <v>#DIV/0!</v>
      </c>
      <c r="D104" s="36" t="str">
        <f>VLOOKUP($A104,Raw!$B$2:$DG$512,MATCH(Advisorry!D$1,Raw!$B$1:$DG$1,0),0)</f>
        <v>0</v>
      </c>
      <c r="E104" s="37" t="e">
        <f t="shared" si="20"/>
        <v>#DIV/0!</v>
      </c>
      <c r="F104" s="36" t="str">
        <f>VLOOKUP($A104,Raw!$B$2:$DG$512,MATCH(Advisorry!F$1,Raw!$B$1:$DG$1,0),0)</f>
        <v>0</v>
      </c>
      <c r="G104" s="37" t="e">
        <f t="shared" si="21"/>
        <v>#DIV/0!</v>
      </c>
      <c r="H104" s="36" t="str">
        <f>VLOOKUP($A104,Raw!$B$2:$DG$512,MATCH(Advisorry!H$1,Raw!$B$1:$DG$1,0),0)</f>
        <v>0</v>
      </c>
      <c r="I104" s="37" t="e">
        <f t="shared" si="22"/>
        <v>#DIV/0!</v>
      </c>
      <c r="J104" s="36" t="str">
        <f>VLOOKUP($A104,Raw!$B$2:$DG$512,MATCH(Advisorry!J$1,Raw!$B$1:$DG$1,0),0)</f>
        <v>0</v>
      </c>
      <c r="K104" s="37" t="e">
        <f t="shared" si="23"/>
        <v>#DIV/0!</v>
      </c>
      <c r="L104" s="36" t="str">
        <f>VLOOKUP($A104,Raw!$B$2:$DG$512,MATCH(Advisorry!L$1,Raw!$B$1:$DG$1,0),0)</f>
        <v>0</v>
      </c>
      <c r="M104" s="37" t="e">
        <f t="shared" si="24"/>
        <v>#DIV/0!</v>
      </c>
      <c r="N104" s="36" t="str">
        <f>VLOOKUP($A104,Raw!$B$2:$DG$512,MATCH(Advisorry!N$1,Raw!$B$1:$DG$1,0),0)</f>
        <v>0</v>
      </c>
      <c r="P104" s="38" t="str">
        <f>VLOOKUP($A104,Raw!$B$2:$DG$512,MATCH(Advisorry!P$1,Raw!$B$1:$DG$1,0),0)</f>
        <v>0</v>
      </c>
      <c r="Q104" s="39" t="e">
        <f t="shared" si="25"/>
        <v>#DIV/0!</v>
      </c>
      <c r="R104" s="38" t="str">
        <f>VLOOKUP($A104,Raw!$B$2:$DG$512,MATCH(Advisorry!R$1,Raw!$B$1:$DG$1,0),0)</f>
        <v>0</v>
      </c>
      <c r="S104" s="39" t="e">
        <f t="shared" si="26"/>
        <v>#DIV/0!</v>
      </c>
      <c r="T104" s="38" t="str">
        <f>VLOOKUP($A104,Raw!$B$2:$DG$512,MATCH(Advisorry!T$1,Raw!$B$1:$DG$1,0),0)</f>
        <v>0</v>
      </c>
      <c r="U104" s="39" t="e">
        <f t="shared" si="27"/>
        <v>#DIV/0!</v>
      </c>
      <c r="V104" s="38" t="str">
        <f>VLOOKUP($A104,Raw!$B$2:$DG$512,MATCH(Advisorry!V$1,Raw!$B$1:$DG$1,0),0)</f>
        <v>0</v>
      </c>
      <c r="W104" s="39" t="e">
        <f t="shared" si="28"/>
        <v>#DIV/0!</v>
      </c>
      <c r="X104" s="38" t="str">
        <f>VLOOKUP($A104,Raw!$B$2:$DG$512,MATCH(Advisorry!X$1,Raw!$B$1:$DG$1,0),0)</f>
        <v>0</v>
      </c>
      <c r="Y104" s="39" t="e">
        <f t="shared" si="29"/>
        <v>#DIV/0!</v>
      </c>
      <c r="Z104" s="38" t="str">
        <f>VLOOKUP($A104,Raw!$B$2:$DG$512,MATCH(Advisorry!Z$1,Raw!$B$1:$DG$1,0),0)</f>
        <v>0</v>
      </c>
      <c r="AA104" s="39" t="e">
        <f t="shared" si="30"/>
        <v>#DIV/0!</v>
      </c>
      <c r="AB104" s="38" t="str">
        <f>VLOOKUP($A104,Raw!$B$2:$DG$512,MATCH(Advisorry!AB$1,Raw!$B$1:$DG$1,0),0)</f>
        <v>0</v>
      </c>
      <c r="AD104" s="25" t="e">
        <f t="shared" si="31"/>
        <v>#DIV/0!</v>
      </c>
      <c r="AE104" s="25" t="e">
        <f t="shared" si="32"/>
        <v>#DIV/0!</v>
      </c>
      <c r="AF104" s="25" t="e">
        <f t="shared" si="33"/>
        <v>#DIV/0!</v>
      </c>
      <c r="AG104" s="25" t="e">
        <f t="shared" si="34"/>
        <v>#DIV/0!</v>
      </c>
      <c r="AH104" s="25" t="e">
        <f t="shared" si="35"/>
        <v>#DIV/0!</v>
      </c>
      <c r="AI104" s="25" t="e">
        <f t="shared" si="36"/>
        <v>#DIV/0!</v>
      </c>
      <c r="AJ104" s="25" t="e">
        <f t="shared" si="37"/>
        <v>#DIV/0!</v>
      </c>
    </row>
    <row r="105" spans="1:36" x14ac:dyDescent="0.3">
      <c r="A105" s="1" t="s">
        <v>2140</v>
      </c>
      <c r="B105" s="36" t="str">
        <f>VLOOKUP($A105,Raw!$B$2:$DG$512,MATCH(Advisorry!B$1,Raw!$B$1:$DG$1,0),0)</f>
        <v>0</v>
      </c>
      <c r="C105" s="37" t="e">
        <f t="shared" si="19"/>
        <v>#DIV/0!</v>
      </c>
      <c r="D105" s="36" t="str">
        <f>VLOOKUP($A105,Raw!$B$2:$DG$512,MATCH(Advisorry!D$1,Raw!$B$1:$DG$1,0),0)</f>
        <v>0</v>
      </c>
      <c r="E105" s="37" t="e">
        <f t="shared" si="20"/>
        <v>#DIV/0!</v>
      </c>
      <c r="F105" s="36" t="str">
        <f>VLOOKUP($A105,Raw!$B$2:$DG$512,MATCH(Advisorry!F$1,Raw!$B$1:$DG$1,0),0)</f>
        <v>0</v>
      </c>
      <c r="G105" s="37" t="e">
        <f t="shared" si="21"/>
        <v>#DIV/0!</v>
      </c>
      <c r="H105" s="36" t="str">
        <f>VLOOKUP($A105,Raw!$B$2:$DG$512,MATCH(Advisorry!H$1,Raw!$B$1:$DG$1,0),0)</f>
        <v>0</v>
      </c>
      <c r="I105" s="37" t="e">
        <f t="shared" si="22"/>
        <v>#DIV/0!</v>
      </c>
      <c r="J105" s="36" t="str">
        <f>VLOOKUP($A105,Raw!$B$2:$DG$512,MATCH(Advisorry!J$1,Raw!$B$1:$DG$1,0),0)</f>
        <v>0</v>
      </c>
      <c r="K105" s="37" t="e">
        <f t="shared" si="23"/>
        <v>#DIV/0!</v>
      </c>
      <c r="L105" s="36" t="str">
        <f>VLOOKUP($A105,Raw!$B$2:$DG$512,MATCH(Advisorry!L$1,Raw!$B$1:$DG$1,0),0)</f>
        <v>0</v>
      </c>
      <c r="M105" s="37" t="e">
        <f t="shared" si="24"/>
        <v>#DIV/0!</v>
      </c>
      <c r="N105" s="36" t="str">
        <f>VLOOKUP($A105,Raw!$B$2:$DG$512,MATCH(Advisorry!N$1,Raw!$B$1:$DG$1,0),0)</f>
        <v>0</v>
      </c>
      <c r="P105" s="38" t="str">
        <f>VLOOKUP($A105,Raw!$B$2:$DG$512,MATCH(Advisorry!P$1,Raw!$B$1:$DG$1,0),0)</f>
        <v>0</v>
      </c>
      <c r="Q105" s="39" t="e">
        <f t="shared" si="25"/>
        <v>#DIV/0!</v>
      </c>
      <c r="R105" s="38" t="str">
        <f>VLOOKUP($A105,Raw!$B$2:$DG$512,MATCH(Advisorry!R$1,Raw!$B$1:$DG$1,0),0)</f>
        <v>0</v>
      </c>
      <c r="S105" s="39" t="e">
        <f t="shared" si="26"/>
        <v>#DIV/0!</v>
      </c>
      <c r="T105" s="38" t="str">
        <f>VLOOKUP($A105,Raw!$B$2:$DG$512,MATCH(Advisorry!T$1,Raw!$B$1:$DG$1,0),0)</f>
        <v>0</v>
      </c>
      <c r="U105" s="39" t="e">
        <f t="shared" si="27"/>
        <v>#DIV/0!</v>
      </c>
      <c r="V105" s="38" t="str">
        <f>VLOOKUP($A105,Raw!$B$2:$DG$512,MATCH(Advisorry!V$1,Raw!$B$1:$DG$1,0),0)</f>
        <v>0</v>
      </c>
      <c r="W105" s="39" t="e">
        <f t="shared" si="28"/>
        <v>#DIV/0!</v>
      </c>
      <c r="X105" s="38" t="str">
        <f>VLOOKUP($A105,Raw!$B$2:$DG$512,MATCH(Advisorry!X$1,Raw!$B$1:$DG$1,0),0)</f>
        <v>0</v>
      </c>
      <c r="Y105" s="39" t="e">
        <f t="shared" si="29"/>
        <v>#DIV/0!</v>
      </c>
      <c r="Z105" s="38" t="str">
        <f>VLOOKUP($A105,Raw!$B$2:$DG$512,MATCH(Advisorry!Z$1,Raw!$B$1:$DG$1,0),0)</f>
        <v>0</v>
      </c>
      <c r="AA105" s="39" t="e">
        <f t="shared" si="30"/>
        <v>#DIV/0!</v>
      </c>
      <c r="AB105" s="38" t="str">
        <f>VLOOKUP($A105,Raw!$B$2:$DG$512,MATCH(Advisorry!AB$1,Raw!$B$1:$DG$1,0),0)</f>
        <v>0</v>
      </c>
      <c r="AD105" s="25" t="e">
        <f t="shared" si="31"/>
        <v>#DIV/0!</v>
      </c>
      <c r="AE105" s="25" t="e">
        <f t="shared" si="32"/>
        <v>#DIV/0!</v>
      </c>
      <c r="AF105" s="25" t="e">
        <f t="shared" si="33"/>
        <v>#DIV/0!</v>
      </c>
      <c r="AG105" s="25" t="e">
        <f t="shared" si="34"/>
        <v>#DIV/0!</v>
      </c>
      <c r="AH105" s="25" t="e">
        <f t="shared" si="35"/>
        <v>#DIV/0!</v>
      </c>
      <c r="AI105" s="25" t="e">
        <f t="shared" si="36"/>
        <v>#DIV/0!</v>
      </c>
      <c r="AJ105" s="25" t="e">
        <f t="shared" si="37"/>
        <v>#DIV/0!</v>
      </c>
    </row>
    <row r="106" spans="1:36" x14ac:dyDescent="0.3">
      <c r="A106" s="1" t="s">
        <v>2148</v>
      </c>
      <c r="B106" s="36" t="str">
        <f>VLOOKUP($A106,Raw!$B$2:$DG$512,MATCH(Advisorry!B$1,Raw!$B$1:$DG$1,0),0)</f>
        <v>0</v>
      </c>
      <c r="C106" s="37" t="e">
        <f t="shared" si="19"/>
        <v>#DIV/0!</v>
      </c>
      <c r="D106" s="36" t="str">
        <f>VLOOKUP($A106,Raw!$B$2:$DG$512,MATCH(Advisorry!D$1,Raw!$B$1:$DG$1,0),0)</f>
        <v>0</v>
      </c>
      <c r="E106" s="37" t="e">
        <f t="shared" si="20"/>
        <v>#DIV/0!</v>
      </c>
      <c r="F106" s="36" t="str">
        <f>VLOOKUP($A106,Raw!$B$2:$DG$512,MATCH(Advisorry!F$1,Raw!$B$1:$DG$1,0),0)</f>
        <v>0</v>
      </c>
      <c r="G106" s="37" t="e">
        <f t="shared" si="21"/>
        <v>#DIV/0!</v>
      </c>
      <c r="H106" s="36" t="str">
        <f>VLOOKUP($A106,Raw!$B$2:$DG$512,MATCH(Advisorry!H$1,Raw!$B$1:$DG$1,0),0)</f>
        <v>0</v>
      </c>
      <c r="I106" s="37" t="e">
        <f t="shared" si="22"/>
        <v>#DIV/0!</v>
      </c>
      <c r="J106" s="36" t="str">
        <f>VLOOKUP($A106,Raw!$B$2:$DG$512,MATCH(Advisorry!J$1,Raw!$B$1:$DG$1,0),0)</f>
        <v>0</v>
      </c>
      <c r="K106" s="37" t="e">
        <f t="shared" si="23"/>
        <v>#DIV/0!</v>
      </c>
      <c r="L106" s="36" t="str">
        <f>VLOOKUP($A106,Raw!$B$2:$DG$512,MATCH(Advisorry!L$1,Raw!$B$1:$DG$1,0),0)</f>
        <v>0</v>
      </c>
      <c r="M106" s="37" t="e">
        <f t="shared" si="24"/>
        <v>#DIV/0!</v>
      </c>
      <c r="N106" s="36" t="str">
        <f>VLOOKUP($A106,Raw!$B$2:$DG$512,MATCH(Advisorry!N$1,Raw!$B$1:$DG$1,0),0)</f>
        <v>0</v>
      </c>
      <c r="P106" s="38" t="str">
        <f>VLOOKUP($A106,Raw!$B$2:$DG$512,MATCH(Advisorry!P$1,Raw!$B$1:$DG$1,0),0)</f>
        <v>0</v>
      </c>
      <c r="Q106" s="39" t="e">
        <f t="shared" si="25"/>
        <v>#DIV/0!</v>
      </c>
      <c r="R106" s="38" t="str">
        <f>VLOOKUP($A106,Raw!$B$2:$DG$512,MATCH(Advisorry!R$1,Raw!$B$1:$DG$1,0),0)</f>
        <v>0</v>
      </c>
      <c r="S106" s="39" t="e">
        <f t="shared" si="26"/>
        <v>#DIV/0!</v>
      </c>
      <c r="T106" s="38" t="str">
        <f>VLOOKUP($A106,Raw!$B$2:$DG$512,MATCH(Advisorry!T$1,Raw!$B$1:$DG$1,0),0)</f>
        <v>0</v>
      </c>
      <c r="U106" s="39" t="e">
        <f t="shared" si="27"/>
        <v>#DIV/0!</v>
      </c>
      <c r="V106" s="38" t="str">
        <f>VLOOKUP($A106,Raw!$B$2:$DG$512,MATCH(Advisorry!V$1,Raw!$B$1:$DG$1,0),0)</f>
        <v>0</v>
      </c>
      <c r="W106" s="39" t="e">
        <f t="shared" si="28"/>
        <v>#DIV/0!</v>
      </c>
      <c r="X106" s="38" t="str">
        <f>VLOOKUP($A106,Raw!$B$2:$DG$512,MATCH(Advisorry!X$1,Raw!$B$1:$DG$1,0),0)</f>
        <v>0</v>
      </c>
      <c r="Y106" s="39" t="e">
        <f t="shared" si="29"/>
        <v>#DIV/0!</v>
      </c>
      <c r="Z106" s="38" t="str">
        <f>VLOOKUP($A106,Raw!$B$2:$DG$512,MATCH(Advisorry!Z$1,Raw!$B$1:$DG$1,0),0)</f>
        <v>0</v>
      </c>
      <c r="AA106" s="39" t="e">
        <f t="shared" si="30"/>
        <v>#DIV/0!</v>
      </c>
      <c r="AB106" s="38" t="str">
        <f>VLOOKUP($A106,Raw!$B$2:$DG$512,MATCH(Advisorry!AB$1,Raw!$B$1:$DG$1,0),0)</f>
        <v>0</v>
      </c>
      <c r="AD106" s="25" t="e">
        <f t="shared" si="31"/>
        <v>#DIV/0!</v>
      </c>
      <c r="AE106" s="25" t="e">
        <f t="shared" si="32"/>
        <v>#DIV/0!</v>
      </c>
      <c r="AF106" s="25" t="e">
        <f t="shared" si="33"/>
        <v>#DIV/0!</v>
      </c>
      <c r="AG106" s="25" t="e">
        <f t="shared" si="34"/>
        <v>#DIV/0!</v>
      </c>
      <c r="AH106" s="25" t="e">
        <f t="shared" si="35"/>
        <v>#DIV/0!</v>
      </c>
      <c r="AI106" s="25" t="e">
        <f t="shared" si="36"/>
        <v>#DIV/0!</v>
      </c>
      <c r="AJ106" s="25" t="e">
        <f t="shared" si="37"/>
        <v>#DIV/0!</v>
      </c>
    </row>
    <row r="107" spans="1:36" x14ac:dyDescent="0.3">
      <c r="A107" s="1" t="s">
        <v>2162</v>
      </c>
      <c r="B107" s="36" t="str">
        <f>VLOOKUP($A107,Raw!$B$2:$DG$512,MATCH(Advisorry!B$1,Raw!$B$1:$DG$1,0),0)</f>
        <v>0</v>
      </c>
      <c r="C107" s="37" t="e">
        <f t="shared" si="19"/>
        <v>#DIV/0!</v>
      </c>
      <c r="D107" s="36" t="str">
        <f>VLOOKUP($A107,Raw!$B$2:$DG$512,MATCH(Advisorry!D$1,Raw!$B$1:$DG$1,0),0)</f>
        <v>0</v>
      </c>
      <c r="E107" s="37" t="e">
        <f t="shared" si="20"/>
        <v>#DIV/0!</v>
      </c>
      <c r="F107" s="36" t="str">
        <f>VLOOKUP($A107,Raw!$B$2:$DG$512,MATCH(Advisorry!F$1,Raw!$B$1:$DG$1,0),0)</f>
        <v>0</v>
      </c>
      <c r="G107" s="37" t="e">
        <f t="shared" si="21"/>
        <v>#DIV/0!</v>
      </c>
      <c r="H107" s="36" t="str">
        <f>VLOOKUP($A107,Raw!$B$2:$DG$512,MATCH(Advisorry!H$1,Raw!$B$1:$DG$1,0),0)</f>
        <v>0</v>
      </c>
      <c r="I107" s="37" t="e">
        <f t="shared" si="22"/>
        <v>#DIV/0!</v>
      </c>
      <c r="J107" s="36" t="str">
        <f>VLOOKUP($A107,Raw!$B$2:$DG$512,MATCH(Advisorry!J$1,Raw!$B$1:$DG$1,0),0)</f>
        <v>0</v>
      </c>
      <c r="K107" s="37" t="e">
        <f t="shared" si="23"/>
        <v>#DIV/0!</v>
      </c>
      <c r="L107" s="36" t="str">
        <f>VLOOKUP($A107,Raw!$B$2:$DG$512,MATCH(Advisorry!L$1,Raw!$B$1:$DG$1,0),0)</f>
        <v>0</v>
      </c>
      <c r="M107" s="37" t="e">
        <f t="shared" si="24"/>
        <v>#DIV/0!</v>
      </c>
      <c r="N107" s="36" t="str">
        <f>VLOOKUP($A107,Raw!$B$2:$DG$512,MATCH(Advisorry!N$1,Raw!$B$1:$DG$1,0),0)</f>
        <v>0</v>
      </c>
      <c r="P107" s="38" t="str">
        <f>VLOOKUP($A107,Raw!$B$2:$DG$512,MATCH(Advisorry!P$1,Raw!$B$1:$DG$1,0),0)</f>
        <v>0</v>
      </c>
      <c r="Q107" s="39" t="e">
        <f t="shared" si="25"/>
        <v>#DIV/0!</v>
      </c>
      <c r="R107" s="38" t="str">
        <f>VLOOKUP($A107,Raw!$B$2:$DG$512,MATCH(Advisorry!R$1,Raw!$B$1:$DG$1,0),0)</f>
        <v>0</v>
      </c>
      <c r="S107" s="39" t="e">
        <f t="shared" si="26"/>
        <v>#DIV/0!</v>
      </c>
      <c r="T107" s="38" t="str">
        <f>VLOOKUP($A107,Raw!$B$2:$DG$512,MATCH(Advisorry!T$1,Raw!$B$1:$DG$1,0),0)</f>
        <v>0</v>
      </c>
      <c r="U107" s="39" t="e">
        <f t="shared" si="27"/>
        <v>#DIV/0!</v>
      </c>
      <c r="V107" s="38" t="str">
        <f>VLOOKUP($A107,Raw!$B$2:$DG$512,MATCH(Advisorry!V$1,Raw!$B$1:$DG$1,0),0)</f>
        <v>0</v>
      </c>
      <c r="W107" s="39" t="e">
        <f t="shared" si="28"/>
        <v>#DIV/0!</v>
      </c>
      <c r="X107" s="38" t="str">
        <f>VLOOKUP($A107,Raw!$B$2:$DG$512,MATCH(Advisorry!X$1,Raw!$B$1:$DG$1,0),0)</f>
        <v>0</v>
      </c>
      <c r="Y107" s="39" t="e">
        <f t="shared" si="29"/>
        <v>#DIV/0!</v>
      </c>
      <c r="Z107" s="38" t="str">
        <f>VLOOKUP($A107,Raw!$B$2:$DG$512,MATCH(Advisorry!Z$1,Raw!$B$1:$DG$1,0),0)</f>
        <v>0</v>
      </c>
      <c r="AA107" s="39" t="e">
        <f t="shared" si="30"/>
        <v>#DIV/0!</v>
      </c>
      <c r="AB107" s="38" t="str">
        <f>VLOOKUP($A107,Raw!$B$2:$DG$512,MATCH(Advisorry!AB$1,Raw!$B$1:$DG$1,0),0)</f>
        <v>0</v>
      </c>
      <c r="AD107" s="25" t="e">
        <f t="shared" si="31"/>
        <v>#DIV/0!</v>
      </c>
      <c r="AE107" s="25" t="e">
        <f t="shared" si="32"/>
        <v>#DIV/0!</v>
      </c>
      <c r="AF107" s="25" t="e">
        <f t="shared" si="33"/>
        <v>#DIV/0!</v>
      </c>
      <c r="AG107" s="25" t="e">
        <f t="shared" si="34"/>
        <v>#DIV/0!</v>
      </c>
      <c r="AH107" s="25" t="e">
        <f t="shared" si="35"/>
        <v>#DIV/0!</v>
      </c>
      <c r="AI107" s="25" t="e">
        <f t="shared" si="36"/>
        <v>#DIV/0!</v>
      </c>
      <c r="AJ107" s="25" t="e">
        <f t="shared" si="37"/>
        <v>#DIV/0!</v>
      </c>
    </row>
    <row r="108" spans="1:36" x14ac:dyDescent="0.3">
      <c r="A108" s="1" t="s">
        <v>2177</v>
      </c>
      <c r="B108" s="36" t="str">
        <f>VLOOKUP($A108,Raw!$B$2:$DG$512,MATCH(Advisorry!B$1,Raw!$B$1:$DG$1,0),0)</f>
        <v>0</v>
      </c>
      <c r="C108" s="37" t="e">
        <f t="shared" si="19"/>
        <v>#DIV/0!</v>
      </c>
      <c r="D108" s="36" t="str">
        <f>VLOOKUP($A108,Raw!$B$2:$DG$512,MATCH(Advisorry!D$1,Raw!$B$1:$DG$1,0),0)</f>
        <v>0</v>
      </c>
      <c r="E108" s="37" t="e">
        <f t="shared" si="20"/>
        <v>#DIV/0!</v>
      </c>
      <c r="F108" s="36" t="str">
        <f>VLOOKUP($A108,Raw!$B$2:$DG$512,MATCH(Advisorry!F$1,Raw!$B$1:$DG$1,0),0)</f>
        <v>0</v>
      </c>
      <c r="G108" s="37" t="e">
        <f t="shared" si="21"/>
        <v>#DIV/0!</v>
      </c>
      <c r="H108" s="36" t="str">
        <f>VLOOKUP($A108,Raw!$B$2:$DG$512,MATCH(Advisorry!H$1,Raw!$B$1:$DG$1,0),0)</f>
        <v>0</v>
      </c>
      <c r="I108" s="37" t="e">
        <f t="shared" si="22"/>
        <v>#DIV/0!</v>
      </c>
      <c r="J108" s="36" t="str">
        <f>VLOOKUP($A108,Raw!$B$2:$DG$512,MATCH(Advisorry!J$1,Raw!$B$1:$DG$1,0),0)</f>
        <v>0</v>
      </c>
      <c r="K108" s="37" t="e">
        <f t="shared" si="23"/>
        <v>#DIV/0!</v>
      </c>
      <c r="L108" s="36" t="str">
        <f>VLOOKUP($A108,Raw!$B$2:$DG$512,MATCH(Advisorry!L$1,Raw!$B$1:$DG$1,0),0)</f>
        <v>0</v>
      </c>
      <c r="M108" s="37" t="e">
        <f t="shared" si="24"/>
        <v>#DIV/0!</v>
      </c>
      <c r="N108" s="36" t="str">
        <f>VLOOKUP($A108,Raw!$B$2:$DG$512,MATCH(Advisorry!N$1,Raw!$B$1:$DG$1,0),0)</f>
        <v>0</v>
      </c>
      <c r="P108" s="38" t="str">
        <f>VLOOKUP($A108,Raw!$B$2:$DG$512,MATCH(Advisorry!P$1,Raw!$B$1:$DG$1,0),0)</f>
        <v>0</v>
      </c>
      <c r="Q108" s="39" t="e">
        <f t="shared" si="25"/>
        <v>#DIV/0!</v>
      </c>
      <c r="R108" s="38" t="str">
        <f>VLOOKUP($A108,Raw!$B$2:$DG$512,MATCH(Advisorry!R$1,Raw!$B$1:$DG$1,0),0)</f>
        <v>0</v>
      </c>
      <c r="S108" s="39" t="e">
        <f t="shared" si="26"/>
        <v>#DIV/0!</v>
      </c>
      <c r="T108" s="38" t="str">
        <f>VLOOKUP($A108,Raw!$B$2:$DG$512,MATCH(Advisorry!T$1,Raw!$B$1:$DG$1,0),0)</f>
        <v>0</v>
      </c>
      <c r="U108" s="39" t="e">
        <f t="shared" si="27"/>
        <v>#DIV/0!</v>
      </c>
      <c r="V108" s="38" t="str">
        <f>VLOOKUP($A108,Raw!$B$2:$DG$512,MATCH(Advisorry!V$1,Raw!$B$1:$DG$1,0),0)</f>
        <v>0</v>
      </c>
      <c r="W108" s="39" t="e">
        <f t="shared" si="28"/>
        <v>#DIV/0!</v>
      </c>
      <c r="X108" s="38" t="str">
        <f>VLOOKUP($A108,Raw!$B$2:$DG$512,MATCH(Advisorry!X$1,Raw!$B$1:$DG$1,0),0)</f>
        <v>0</v>
      </c>
      <c r="Y108" s="39" t="e">
        <f t="shared" si="29"/>
        <v>#DIV/0!</v>
      </c>
      <c r="Z108" s="38" t="str">
        <f>VLOOKUP($A108,Raw!$B$2:$DG$512,MATCH(Advisorry!Z$1,Raw!$B$1:$DG$1,0),0)</f>
        <v>0</v>
      </c>
      <c r="AA108" s="39" t="e">
        <f t="shared" si="30"/>
        <v>#DIV/0!</v>
      </c>
      <c r="AB108" s="38" t="str">
        <f>VLOOKUP($A108,Raw!$B$2:$DG$512,MATCH(Advisorry!AB$1,Raw!$B$1:$DG$1,0),0)</f>
        <v>0</v>
      </c>
      <c r="AD108" s="25" t="e">
        <f t="shared" si="31"/>
        <v>#DIV/0!</v>
      </c>
      <c r="AE108" s="25" t="e">
        <f t="shared" si="32"/>
        <v>#DIV/0!</v>
      </c>
      <c r="AF108" s="25" t="e">
        <f t="shared" si="33"/>
        <v>#DIV/0!</v>
      </c>
      <c r="AG108" s="25" t="e">
        <f t="shared" si="34"/>
        <v>#DIV/0!</v>
      </c>
      <c r="AH108" s="25" t="e">
        <f t="shared" si="35"/>
        <v>#DIV/0!</v>
      </c>
      <c r="AI108" s="25" t="e">
        <f t="shared" si="36"/>
        <v>#DIV/0!</v>
      </c>
      <c r="AJ108" s="25" t="e">
        <f t="shared" si="37"/>
        <v>#DIV/0!</v>
      </c>
    </row>
    <row r="109" spans="1:36" x14ac:dyDescent="0.3">
      <c r="A109" s="1" t="s">
        <v>2194</v>
      </c>
      <c r="B109" s="36" t="str">
        <f>VLOOKUP($A109,Raw!$B$2:$DG$512,MATCH(Advisorry!B$1,Raw!$B$1:$DG$1,0),0)</f>
        <v>0</v>
      </c>
      <c r="C109" s="37" t="e">
        <f t="shared" si="19"/>
        <v>#DIV/0!</v>
      </c>
      <c r="D109" s="36" t="str">
        <f>VLOOKUP($A109,Raw!$B$2:$DG$512,MATCH(Advisorry!D$1,Raw!$B$1:$DG$1,0),0)</f>
        <v>0</v>
      </c>
      <c r="E109" s="37" t="e">
        <f t="shared" si="20"/>
        <v>#DIV/0!</v>
      </c>
      <c r="F109" s="36" t="str">
        <f>VLOOKUP($A109,Raw!$B$2:$DG$512,MATCH(Advisorry!F$1,Raw!$B$1:$DG$1,0),0)</f>
        <v>0</v>
      </c>
      <c r="G109" s="37" t="e">
        <f t="shared" si="21"/>
        <v>#DIV/0!</v>
      </c>
      <c r="H109" s="36" t="str">
        <f>VLOOKUP($A109,Raw!$B$2:$DG$512,MATCH(Advisorry!H$1,Raw!$B$1:$DG$1,0),0)</f>
        <v>0</v>
      </c>
      <c r="I109" s="37" t="e">
        <f t="shared" si="22"/>
        <v>#DIV/0!</v>
      </c>
      <c r="J109" s="36" t="str">
        <f>VLOOKUP($A109,Raw!$B$2:$DG$512,MATCH(Advisorry!J$1,Raw!$B$1:$DG$1,0),0)</f>
        <v>0</v>
      </c>
      <c r="K109" s="37" t="e">
        <f t="shared" si="23"/>
        <v>#DIV/0!</v>
      </c>
      <c r="L109" s="36" t="str">
        <f>VLOOKUP($A109,Raw!$B$2:$DG$512,MATCH(Advisorry!L$1,Raw!$B$1:$DG$1,0),0)</f>
        <v>0</v>
      </c>
      <c r="M109" s="37" t="e">
        <f t="shared" si="24"/>
        <v>#DIV/0!</v>
      </c>
      <c r="N109" s="36" t="str">
        <f>VLOOKUP($A109,Raw!$B$2:$DG$512,MATCH(Advisorry!N$1,Raw!$B$1:$DG$1,0),0)</f>
        <v>0</v>
      </c>
      <c r="P109" s="38" t="str">
        <f>VLOOKUP($A109,Raw!$B$2:$DG$512,MATCH(Advisorry!P$1,Raw!$B$1:$DG$1,0),0)</f>
        <v>0</v>
      </c>
      <c r="Q109" s="39" t="e">
        <f t="shared" si="25"/>
        <v>#DIV/0!</v>
      </c>
      <c r="R109" s="38" t="str">
        <f>VLOOKUP($A109,Raw!$B$2:$DG$512,MATCH(Advisorry!R$1,Raw!$B$1:$DG$1,0),0)</f>
        <v>0</v>
      </c>
      <c r="S109" s="39" t="e">
        <f t="shared" si="26"/>
        <v>#DIV/0!</v>
      </c>
      <c r="T109" s="38" t="str">
        <f>VLOOKUP($A109,Raw!$B$2:$DG$512,MATCH(Advisorry!T$1,Raw!$B$1:$DG$1,0),0)</f>
        <v>0</v>
      </c>
      <c r="U109" s="39" t="e">
        <f t="shared" si="27"/>
        <v>#DIV/0!</v>
      </c>
      <c r="V109" s="38" t="str">
        <f>VLOOKUP($A109,Raw!$B$2:$DG$512,MATCH(Advisorry!V$1,Raw!$B$1:$DG$1,0),0)</f>
        <v>0</v>
      </c>
      <c r="W109" s="39" t="e">
        <f t="shared" si="28"/>
        <v>#DIV/0!</v>
      </c>
      <c r="X109" s="38" t="str">
        <f>VLOOKUP($A109,Raw!$B$2:$DG$512,MATCH(Advisorry!X$1,Raw!$B$1:$DG$1,0),0)</f>
        <v>0</v>
      </c>
      <c r="Y109" s="39" t="e">
        <f t="shared" si="29"/>
        <v>#DIV/0!</v>
      </c>
      <c r="Z109" s="38" t="str">
        <f>VLOOKUP($A109,Raw!$B$2:$DG$512,MATCH(Advisorry!Z$1,Raw!$B$1:$DG$1,0),0)</f>
        <v>0</v>
      </c>
      <c r="AA109" s="39" t="e">
        <f t="shared" si="30"/>
        <v>#DIV/0!</v>
      </c>
      <c r="AB109" s="38" t="str">
        <f>VLOOKUP($A109,Raw!$B$2:$DG$512,MATCH(Advisorry!AB$1,Raw!$B$1:$DG$1,0),0)</f>
        <v>0</v>
      </c>
      <c r="AD109" s="25" t="e">
        <f t="shared" si="31"/>
        <v>#DIV/0!</v>
      </c>
      <c r="AE109" s="25" t="e">
        <f t="shared" si="32"/>
        <v>#DIV/0!</v>
      </c>
      <c r="AF109" s="25" t="e">
        <f t="shared" si="33"/>
        <v>#DIV/0!</v>
      </c>
      <c r="AG109" s="25" t="e">
        <f t="shared" si="34"/>
        <v>#DIV/0!</v>
      </c>
      <c r="AH109" s="25" t="e">
        <f t="shared" si="35"/>
        <v>#DIV/0!</v>
      </c>
      <c r="AI109" s="25" t="e">
        <f t="shared" si="36"/>
        <v>#DIV/0!</v>
      </c>
      <c r="AJ109" s="25" t="e">
        <f t="shared" si="37"/>
        <v>#DIV/0!</v>
      </c>
    </row>
    <row r="110" spans="1:36" x14ac:dyDescent="0.3">
      <c r="A110" s="1" t="s">
        <v>2203</v>
      </c>
      <c r="B110" s="36" t="str">
        <f>VLOOKUP($A110,Raw!$B$2:$DG$512,MATCH(Advisorry!B$1,Raw!$B$1:$DG$1,0),0)</f>
        <v>0</v>
      </c>
      <c r="C110" s="37" t="e">
        <f t="shared" si="19"/>
        <v>#DIV/0!</v>
      </c>
      <c r="D110" s="36" t="str">
        <f>VLOOKUP($A110,Raw!$B$2:$DG$512,MATCH(Advisorry!D$1,Raw!$B$1:$DG$1,0),0)</f>
        <v>0</v>
      </c>
      <c r="E110" s="37" t="e">
        <f t="shared" si="20"/>
        <v>#DIV/0!</v>
      </c>
      <c r="F110" s="36" t="str">
        <f>VLOOKUP($A110,Raw!$B$2:$DG$512,MATCH(Advisorry!F$1,Raw!$B$1:$DG$1,0),0)</f>
        <v>0</v>
      </c>
      <c r="G110" s="37" t="e">
        <f t="shared" si="21"/>
        <v>#DIV/0!</v>
      </c>
      <c r="H110" s="36" t="str">
        <f>VLOOKUP($A110,Raw!$B$2:$DG$512,MATCH(Advisorry!H$1,Raw!$B$1:$DG$1,0),0)</f>
        <v>0</v>
      </c>
      <c r="I110" s="37" t="e">
        <f t="shared" si="22"/>
        <v>#DIV/0!</v>
      </c>
      <c r="J110" s="36" t="str">
        <f>VLOOKUP($A110,Raw!$B$2:$DG$512,MATCH(Advisorry!J$1,Raw!$B$1:$DG$1,0),0)</f>
        <v>0</v>
      </c>
      <c r="K110" s="37" t="e">
        <f t="shared" si="23"/>
        <v>#DIV/0!</v>
      </c>
      <c r="L110" s="36" t="str">
        <f>VLOOKUP($A110,Raw!$B$2:$DG$512,MATCH(Advisorry!L$1,Raw!$B$1:$DG$1,0),0)</f>
        <v>0</v>
      </c>
      <c r="M110" s="37" t="e">
        <f t="shared" si="24"/>
        <v>#DIV/0!</v>
      </c>
      <c r="N110" s="36" t="str">
        <f>VLOOKUP($A110,Raw!$B$2:$DG$512,MATCH(Advisorry!N$1,Raw!$B$1:$DG$1,0),0)</f>
        <v>0</v>
      </c>
      <c r="P110" s="38" t="str">
        <f>VLOOKUP($A110,Raw!$B$2:$DG$512,MATCH(Advisorry!P$1,Raw!$B$1:$DG$1,0),0)</f>
        <v>0</v>
      </c>
      <c r="Q110" s="39" t="e">
        <f t="shared" si="25"/>
        <v>#DIV/0!</v>
      </c>
      <c r="R110" s="38" t="str">
        <f>VLOOKUP($A110,Raw!$B$2:$DG$512,MATCH(Advisorry!R$1,Raw!$B$1:$DG$1,0),0)</f>
        <v>0</v>
      </c>
      <c r="S110" s="39" t="e">
        <f t="shared" si="26"/>
        <v>#DIV/0!</v>
      </c>
      <c r="T110" s="38" t="str">
        <f>VLOOKUP($A110,Raw!$B$2:$DG$512,MATCH(Advisorry!T$1,Raw!$B$1:$DG$1,0),0)</f>
        <v>0</v>
      </c>
      <c r="U110" s="39" t="e">
        <f t="shared" si="27"/>
        <v>#DIV/0!</v>
      </c>
      <c r="V110" s="38" t="str">
        <f>VLOOKUP($A110,Raw!$B$2:$DG$512,MATCH(Advisorry!V$1,Raw!$B$1:$DG$1,0),0)</f>
        <v>0</v>
      </c>
      <c r="W110" s="39" t="e">
        <f t="shared" si="28"/>
        <v>#DIV/0!</v>
      </c>
      <c r="X110" s="38" t="str">
        <f>VLOOKUP($A110,Raw!$B$2:$DG$512,MATCH(Advisorry!X$1,Raw!$B$1:$DG$1,0),0)</f>
        <v>0</v>
      </c>
      <c r="Y110" s="39" t="e">
        <f t="shared" si="29"/>
        <v>#DIV/0!</v>
      </c>
      <c r="Z110" s="38" t="str">
        <f>VLOOKUP($A110,Raw!$B$2:$DG$512,MATCH(Advisorry!Z$1,Raw!$B$1:$DG$1,0),0)</f>
        <v>0</v>
      </c>
      <c r="AA110" s="39" t="e">
        <f t="shared" si="30"/>
        <v>#DIV/0!</v>
      </c>
      <c r="AB110" s="38" t="str">
        <f>VLOOKUP($A110,Raw!$B$2:$DG$512,MATCH(Advisorry!AB$1,Raw!$B$1:$DG$1,0),0)</f>
        <v>0</v>
      </c>
      <c r="AD110" s="25" t="e">
        <f t="shared" si="31"/>
        <v>#DIV/0!</v>
      </c>
      <c r="AE110" s="25" t="e">
        <f t="shared" si="32"/>
        <v>#DIV/0!</v>
      </c>
      <c r="AF110" s="25" t="e">
        <f t="shared" si="33"/>
        <v>#DIV/0!</v>
      </c>
      <c r="AG110" s="25" t="e">
        <f t="shared" si="34"/>
        <v>#DIV/0!</v>
      </c>
      <c r="AH110" s="25" t="e">
        <f t="shared" si="35"/>
        <v>#DIV/0!</v>
      </c>
      <c r="AI110" s="25" t="e">
        <f t="shared" si="36"/>
        <v>#DIV/0!</v>
      </c>
      <c r="AJ110" s="25" t="e">
        <f t="shared" si="37"/>
        <v>#DIV/0!</v>
      </c>
    </row>
    <row r="111" spans="1:36" x14ac:dyDescent="0.3">
      <c r="A111" s="1" t="s">
        <v>2218</v>
      </c>
      <c r="B111" s="36" t="str">
        <f>VLOOKUP($A111,Raw!$B$2:$DG$512,MATCH(Advisorry!B$1,Raw!$B$1:$DG$1,0),0)</f>
        <v>0</v>
      </c>
      <c r="C111" s="37" t="e">
        <f t="shared" si="19"/>
        <v>#DIV/0!</v>
      </c>
      <c r="D111" s="36" t="str">
        <f>VLOOKUP($A111,Raw!$B$2:$DG$512,MATCH(Advisorry!D$1,Raw!$B$1:$DG$1,0),0)</f>
        <v>0</v>
      </c>
      <c r="E111" s="37" t="e">
        <f t="shared" si="20"/>
        <v>#DIV/0!</v>
      </c>
      <c r="F111" s="36" t="str">
        <f>VLOOKUP($A111,Raw!$B$2:$DG$512,MATCH(Advisorry!F$1,Raw!$B$1:$DG$1,0),0)</f>
        <v>0</v>
      </c>
      <c r="G111" s="37" t="e">
        <f t="shared" si="21"/>
        <v>#DIV/0!</v>
      </c>
      <c r="H111" s="36" t="str">
        <f>VLOOKUP($A111,Raw!$B$2:$DG$512,MATCH(Advisorry!H$1,Raw!$B$1:$DG$1,0),0)</f>
        <v>0</v>
      </c>
      <c r="I111" s="37" t="e">
        <f t="shared" si="22"/>
        <v>#DIV/0!</v>
      </c>
      <c r="J111" s="36" t="str">
        <f>VLOOKUP($A111,Raw!$B$2:$DG$512,MATCH(Advisorry!J$1,Raw!$B$1:$DG$1,0),0)</f>
        <v>0</v>
      </c>
      <c r="K111" s="37" t="e">
        <f t="shared" si="23"/>
        <v>#DIV/0!</v>
      </c>
      <c r="L111" s="36" t="str">
        <f>VLOOKUP($A111,Raw!$B$2:$DG$512,MATCH(Advisorry!L$1,Raw!$B$1:$DG$1,0),0)</f>
        <v>0</v>
      </c>
      <c r="M111" s="37" t="e">
        <f t="shared" si="24"/>
        <v>#DIV/0!</v>
      </c>
      <c r="N111" s="36" t="str">
        <f>VLOOKUP($A111,Raw!$B$2:$DG$512,MATCH(Advisorry!N$1,Raw!$B$1:$DG$1,0),0)</f>
        <v>0</v>
      </c>
      <c r="P111" s="38" t="str">
        <f>VLOOKUP($A111,Raw!$B$2:$DG$512,MATCH(Advisorry!P$1,Raw!$B$1:$DG$1,0),0)</f>
        <v>0</v>
      </c>
      <c r="Q111" s="39" t="e">
        <f t="shared" si="25"/>
        <v>#DIV/0!</v>
      </c>
      <c r="R111" s="38" t="str">
        <f>VLOOKUP($A111,Raw!$B$2:$DG$512,MATCH(Advisorry!R$1,Raw!$B$1:$DG$1,0),0)</f>
        <v>0</v>
      </c>
      <c r="S111" s="39" t="e">
        <f t="shared" si="26"/>
        <v>#DIV/0!</v>
      </c>
      <c r="T111" s="38" t="str">
        <f>VLOOKUP($A111,Raw!$B$2:$DG$512,MATCH(Advisorry!T$1,Raw!$B$1:$DG$1,0),0)</f>
        <v>0</v>
      </c>
      <c r="U111" s="39" t="e">
        <f t="shared" si="27"/>
        <v>#DIV/0!</v>
      </c>
      <c r="V111" s="38" t="str">
        <f>VLOOKUP($A111,Raw!$B$2:$DG$512,MATCH(Advisorry!V$1,Raw!$B$1:$DG$1,0),0)</f>
        <v>0</v>
      </c>
      <c r="W111" s="39" t="e">
        <f t="shared" si="28"/>
        <v>#DIV/0!</v>
      </c>
      <c r="X111" s="38" t="str">
        <f>VLOOKUP($A111,Raw!$B$2:$DG$512,MATCH(Advisorry!X$1,Raw!$B$1:$DG$1,0),0)</f>
        <v>0</v>
      </c>
      <c r="Y111" s="39" t="e">
        <f t="shared" si="29"/>
        <v>#DIV/0!</v>
      </c>
      <c r="Z111" s="38" t="str">
        <f>VLOOKUP($A111,Raw!$B$2:$DG$512,MATCH(Advisorry!Z$1,Raw!$B$1:$DG$1,0),0)</f>
        <v>0</v>
      </c>
      <c r="AA111" s="39" t="e">
        <f t="shared" si="30"/>
        <v>#DIV/0!</v>
      </c>
      <c r="AB111" s="38" t="str">
        <f>VLOOKUP($A111,Raw!$B$2:$DG$512,MATCH(Advisorry!AB$1,Raw!$B$1:$DG$1,0),0)</f>
        <v>0</v>
      </c>
      <c r="AD111" s="25" t="e">
        <f t="shared" si="31"/>
        <v>#DIV/0!</v>
      </c>
      <c r="AE111" s="25" t="e">
        <f t="shared" si="32"/>
        <v>#DIV/0!</v>
      </c>
      <c r="AF111" s="25" t="e">
        <f t="shared" si="33"/>
        <v>#DIV/0!</v>
      </c>
      <c r="AG111" s="25" t="e">
        <f t="shared" si="34"/>
        <v>#DIV/0!</v>
      </c>
      <c r="AH111" s="25" t="e">
        <f t="shared" si="35"/>
        <v>#DIV/0!</v>
      </c>
      <c r="AI111" s="25" t="e">
        <f t="shared" si="36"/>
        <v>#DIV/0!</v>
      </c>
      <c r="AJ111" s="25" t="e">
        <f t="shared" si="37"/>
        <v>#DIV/0!</v>
      </c>
    </row>
    <row r="112" spans="1:36" x14ac:dyDescent="0.3">
      <c r="A112" s="1" t="s">
        <v>2228</v>
      </c>
      <c r="B112" s="36" t="str">
        <f>VLOOKUP($A112,Raw!$B$2:$DG$512,MATCH(Advisorry!B$1,Raw!$B$1:$DG$1,0),0)</f>
        <v>0</v>
      </c>
      <c r="C112" s="37">
        <f t="shared" si="19"/>
        <v>0</v>
      </c>
      <c r="D112" s="36" t="str">
        <f>VLOOKUP($A112,Raw!$B$2:$DG$512,MATCH(Advisorry!D$1,Raw!$B$1:$DG$1,0),0)</f>
        <v>2</v>
      </c>
      <c r="E112" s="37">
        <f t="shared" si="20"/>
        <v>0.66666666666666663</v>
      </c>
      <c r="F112" s="36" t="str">
        <f>VLOOKUP($A112,Raw!$B$2:$DG$512,MATCH(Advisorry!F$1,Raw!$B$1:$DG$1,0),0)</f>
        <v>1</v>
      </c>
      <c r="G112" s="37">
        <f t="shared" si="21"/>
        <v>0.33333333333333331</v>
      </c>
      <c r="H112" s="36" t="str">
        <f>VLOOKUP($A112,Raw!$B$2:$DG$512,MATCH(Advisorry!H$1,Raw!$B$1:$DG$1,0),0)</f>
        <v>0</v>
      </c>
      <c r="I112" s="37">
        <f t="shared" si="22"/>
        <v>0</v>
      </c>
      <c r="J112" s="36" t="str">
        <f>VLOOKUP($A112,Raw!$B$2:$DG$512,MATCH(Advisorry!J$1,Raw!$B$1:$DG$1,0),0)</f>
        <v>0</v>
      </c>
      <c r="K112" s="37">
        <f t="shared" si="23"/>
        <v>0</v>
      </c>
      <c r="L112" s="36" t="str">
        <f>VLOOKUP($A112,Raw!$B$2:$DG$512,MATCH(Advisorry!L$1,Raw!$B$1:$DG$1,0),0)</f>
        <v>0</v>
      </c>
      <c r="M112" s="37">
        <f t="shared" si="24"/>
        <v>0</v>
      </c>
      <c r="N112" s="36" t="str">
        <f>VLOOKUP($A112,Raw!$B$2:$DG$512,MATCH(Advisorry!N$1,Raw!$B$1:$DG$1,0),0)</f>
        <v>3</v>
      </c>
      <c r="P112" s="38" t="str">
        <f>VLOOKUP($A112,Raw!$B$2:$DG$512,MATCH(Advisorry!P$1,Raw!$B$1:$DG$1,0),0)</f>
        <v>0</v>
      </c>
      <c r="Q112" s="39">
        <f t="shared" si="25"/>
        <v>0</v>
      </c>
      <c r="R112" s="38" t="str">
        <f>VLOOKUP($A112,Raw!$B$2:$DG$512,MATCH(Advisorry!R$1,Raw!$B$1:$DG$1,0),0)</f>
        <v>39.56634</v>
      </c>
      <c r="S112" s="39">
        <f t="shared" si="26"/>
        <v>0.89413396572553583</v>
      </c>
      <c r="T112" s="38" t="str">
        <f>VLOOKUP($A112,Raw!$B$2:$DG$512,MATCH(Advisorry!T$1,Raw!$B$1:$DG$1,0),0)</f>
        <v>4.68469</v>
      </c>
      <c r="U112" s="39">
        <f t="shared" si="27"/>
        <v>0.10586626025795563</v>
      </c>
      <c r="V112" s="38" t="str">
        <f>VLOOKUP($A112,Raw!$B$2:$DG$512,MATCH(Advisorry!V$1,Raw!$B$1:$DG$1,0),0)</f>
        <v>0</v>
      </c>
      <c r="W112" s="39">
        <f t="shared" si="28"/>
        <v>0</v>
      </c>
      <c r="X112" s="38" t="str">
        <f>VLOOKUP($A112,Raw!$B$2:$DG$512,MATCH(Advisorry!X$1,Raw!$B$1:$DG$1,0),0)</f>
        <v>0</v>
      </c>
      <c r="Y112" s="39">
        <f t="shared" si="29"/>
        <v>0</v>
      </c>
      <c r="Z112" s="38" t="str">
        <f>VLOOKUP($A112,Raw!$B$2:$DG$512,MATCH(Advisorry!Z$1,Raw!$B$1:$DG$1,0),0)</f>
        <v>0</v>
      </c>
      <c r="AA112" s="39">
        <f t="shared" si="30"/>
        <v>0</v>
      </c>
      <c r="AB112" s="38" t="str">
        <f>VLOOKUP($A112,Raw!$B$2:$DG$512,MATCH(Advisorry!AB$1,Raw!$B$1:$DG$1,0),0)</f>
        <v>44.25102</v>
      </c>
      <c r="AD112" s="25" t="e">
        <f t="shared" si="31"/>
        <v>#DIV/0!</v>
      </c>
      <c r="AE112" s="25">
        <f t="shared" si="32"/>
        <v>19.783169999999998</v>
      </c>
      <c r="AF112" s="25">
        <f t="shared" si="33"/>
        <v>4.6846899999999998</v>
      </c>
      <c r="AG112" s="25" t="e">
        <f t="shared" si="34"/>
        <v>#DIV/0!</v>
      </c>
      <c r="AH112" s="25" t="e">
        <f t="shared" si="35"/>
        <v>#DIV/0!</v>
      </c>
      <c r="AI112" s="25" t="e">
        <f t="shared" si="36"/>
        <v>#DIV/0!</v>
      </c>
      <c r="AJ112" s="25">
        <f t="shared" si="37"/>
        <v>14.75034</v>
      </c>
    </row>
    <row r="113" spans="1:36" x14ac:dyDescent="0.3">
      <c r="A113" s="1" t="s">
        <v>2254</v>
      </c>
      <c r="B113" s="36" t="str">
        <f>VLOOKUP($A113,Raw!$B$2:$DG$512,MATCH(Advisorry!B$1,Raw!$B$1:$DG$1,0),0)</f>
        <v>0</v>
      </c>
      <c r="C113" s="37" t="e">
        <f t="shared" si="19"/>
        <v>#DIV/0!</v>
      </c>
      <c r="D113" s="36" t="str">
        <f>VLOOKUP($A113,Raw!$B$2:$DG$512,MATCH(Advisorry!D$1,Raw!$B$1:$DG$1,0),0)</f>
        <v>0</v>
      </c>
      <c r="E113" s="37" t="e">
        <f t="shared" si="20"/>
        <v>#DIV/0!</v>
      </c>
      <c r="F113" s="36" t="str">
        <f>VLOOKUP($A113,Raw!$B$2:$DG$512,MATCH(Advisorry!F$1,Raw!$B$1:$DG$1,0),0)</f>
        <v>0</v>
      </c>
      <c r="G113" s="37" t="e">
        <f t="shared" si="21"/>
        <v>#DIV/0!</v>
      </c>
      <c r="H113" s="36" t="str">
        <f>VLOOKUP($A113,Raw!$B$2:$DG$512,MATCH(Advisorry!H$1,Raw!$B$1:$DG$1,0),0)</f>
        <v>0</v>
      </c>
      <c r="I113" s="37" t="e">
        <f t="shared" si="22"/>
        <v>#DIV/0!</v>
      </c>
      <c r="J113" s="36" t="str">
        <f>VLOOKUP($A113,Raw!$B$2:$DG$512,MATCH(Advisorry!J$1,Raw!$B$1:$DG$1,0),0)</f>
        <v>0</v>
      </c>
      <c r="K113" s="37" t="e">
        <f t="shared" si="23"/>
        <v>#DIV/0!</v>
      </c>
      <c r="L113" s="36" t="str">
        <f>VLOOKUP($A113,Raw!$B$2:$DG$512,MATCH(Advisorry!L$1,Raw!$B$1:$DG$1,0),0)</f>
        <v>0</v>
      </c>
      <c r="M113" s="37" t="e">
        <f t="shared" si="24"/>
        <v>#DIV/0!</v>
      </c>
      <c r="N113" s="36" t="str">
        <f>VLOOKUP($A113,Raw!$B$2:$DG$512,MATCH(Advisorry!N$1,Raw!$B$1:$DG$1,0),0)</f>
        <v>0</v>
      </c>
      <c r="P113" s="38" t="str">
        <f>VLOOKUP($A113,Raw!$B$2:$DG$512,MATCH(Advisorry!P$1,Raw!$B$1:$DG$1,0),0)</f>
        <v>0</v>
      </c>
      <c r="Q113" s="39" t="e">
        <f t="shared" si="25"/>
        <v>#DIV/0!</v>
      </c>
      <c r="R113" s="38" t="str">
        <f>VLOOKUP($A113,Raw!$B$2:$DG$512,MATCH(Advisorry!R$1,Raw!$B$1:$DG$1,0),0)</f>
        <v>0</v>
      </c>
      <c r="S113" s="39" t="e">
        <f t="shared" si="26"/>
        <v>#DIV/0!</v>
      </c>
      <c r="T113" s="38" t="str">
        <f>VLOOKUP($A113,Raw!$B$2:$DG$512,MATCH(Advisorry!T$1,Raw!$B$1:$DG$1,0),0)</f>
        <v>0</v>
      </c>
      <c r="U113" s="39" t="e">
        <f t="shared" si="27"/>
        <v>#DIV/0!</v>
      </c>
      <c r="V113" s="38" t="str">
        <f>VLOOKUP($A113,Raw!$B$2:$DG$512,MATCH(Advisorry!V$1,Raw!$B$1:$DG$1,0),0)</f>
        <v>0</v>
      </c>
      <c r="W113" s="39" t="e">
        <f t="shared" si="28"/>
        <v>#DIV/0!</v>
      </c>
      <c r="X113" s="38" t="str">
        <f>VLOOKUP($A113,Raw!$B$2:$DG$512,MATCH(Advisorry!X$1,Raw!$B$1:$DG$1,0),0)</f>
        <v>0</v>
      </c>
      <c r="Y113" s="39" t="e">
        <f t="shared" si="29"/>
        <v>#DIV/0!</v>
      </c>
      <c r="Z113" s="38" t="str">
        <f>VLOOKUP($A113,Raw!$B$2:$DG$512,MATCH(Advisorry!Z$1,Raw!$B$1:$DG$1,0),0)</f>
        <v>0</v>
      </c>
      <c r="AA113" s="39" t="e">
        <f t="shared" si="30"/>
        <v>#DIV/0!</v>
      </c>
      <c r="AB113" s="38" t="str">
        <f>VLOOKUP($A113,Raw!$B$2:$DG$512,MATCH(Advisorry!AB$1,Raw!$B$1:$DG$1,0),0)</f>
        <v>0</v>
      </c>
      <c r="AD113" s="25" t="e">
        <f t="shared" si="31"/>
        <v>#DIV/0!</v>
      </c>
      <c r="AE113" s="25" t="e">
        <f t="shared" si="32"/>
        <v>#DIV/0!</v>
      </c>
      <c r="AF113" s="25" t="e">
        <f t="shared" si="33"/>
        <v>#DIV/0!</v>
      </c>
      <c r="AG113" s="25" t="e">
        <f t="shared" si="34"/>
        <v>#DIV/0!</v>
      </c>
      <c r="AH113" s="25" t="e">
        <f t="shared" si="35"/>
        <v>#DIV/0!</v>
      </c>
      <c r="AI113" s="25" t="e">
        <f t="shared" si="36"/>
        <v>#DIV/0!</v>
      </c>
      <c r="AJ113" s="25" t="e">
        <f t="shared" si="37"/>
        <v>#DIV/0!</v>
      </c>
    </row>
    <row r="114" spans="1:36" x14ac:dyDescent="0.3">
      <c r="A114" s="1" t="s">
        <v>2267</v>
      </c>
      <c r="B114" s="36" t="str">
        <f>VLOOKUP($A114,Raw!$B$2:$DG$512,MATCH(Advisorry!B$1,Raw!$B$1:$DG$1,0),0)</f>
        <v>0</v>
      </c>
      <c r="C114" s="37" t="e">
        <f t="shared" si="19"/>
        <v>#DIV/0!</v>
      </c>
      <c r="D114" s="36" t="str">
        <f>VLOOKUP($A114,Raw!$B$2:$DG$512,MATCH(Advisorry!D$1,Raw!$B$1:$DG$1,0),0)</f>
        <v>0</v>
      </c>
      <c r="E114" s="37" t="e">
        <f t="shared" si="20"/>
        <v>#DIV/0!</v>
      </c>
      <c r="F114" s="36" t="str">
        <f>VLOOKUP($A114,Raw!$B$2:$DG$512,MATCH(Advisorry!F$1,Raw!$B$1:$DG$1,0),0)</f>
        <v>0</v>
      </c>
      <c r="G114" s="37" t="e">
        <f t="shared" si="21"/>
        <v>#DIV/0!</v>
      </c>
      <c r="H114" s="36" t="str">
        <f>VLOOKUP($A114,Raw!$B$2:$DG$512,MATCH(Advisorry!H$1,Raw!$B$1:$DG$1,0),0)</f>
        <v>0</v>
      </c>
      <c r="I114" s="37" t="e">
        <f t="shared" si="22"/>
        <v>#DIV/0!</v>
      </c>
      <c r="J114" s="36" t="str">
        <f>VLOOKUP($A114,Raw!$B$2:$DG$512,MATCH(Advisorry!J$1,Raw!$B$1:$DG$1,0),0)</f>
        <v>0</v>
      </c>
      <c r="K114" s="37" t="e">
        <f t="shared" si="23"/>
        <v>#DIV/0!</v>
      </c>
      <c r="L114" s="36" t="str">
        <f>VLOOKUP($A114,Raw!$B$2:$DG$512,MATCH(Advisorry!L$1,Raw!$B$1:$DG$1,0),0)</f>
        <v>0</v>
      </c>
      <c r="M114" s="37" t="e">
        <f t="shared" si="24"/>
        <v>#DIV/0!</v>
      </c>
      <c r="N114" s="36" t="str">
        <f>VLOOKUP($A114,Raw!$B$2:$DG$512,MATCH(Advisorry!N$1,Raw!$B$1:$DG$1,0),0)</f>
        <v>0</v>
      </c>
      <c r="P114" s="38" t="str">
        <f>VLOOKUP($A114,Raw!$B$2:$DG$512,MATCH(Advisorry!P$1,Raw!$B$1:$DG$1,0),0)</f>
        <v>0</v>
      </c>
      <c r="Q114" s="39" t="e">
        <f t="shared" si="25"/>
        <v>#DIV/0!</v>
      </c>
      <c r="R114" s="38" t="str">
        <f>VLOOKUP($A114,Raw!$B$2:$DG$512,MATCH(Advisorry!R$1,Raw!$B$1:$DG$1,0),0)</f>
        <v>0</v>
      </c>
      <c r="S114" s="39" t="e">
        <f t="shared" si="26"/>
        <v>#DIV/0!</v>
      </c>
      <c r="T114" s="38" t="str">
        <f>VLOOKUP($A114,Raw!$B$2:$DG$512,MATCH(Advisorry!T$1,Raw!$B$1:$DG$1,0),0)</f>
        <v>0</v>
      </c>
      <c r="U114" s="39" t="e">
        <f t="shared" si="27"/>
        <v>#DIV/0!</v>
      </c>
      <c r="V114" s="38" t="str">
        <f>VLOOKUP($A114,Raw!$B$2:$DG$512,MATCH(Advisorry!V$1,Raw!$B$1:$DG$1,0),0)</f>
        <v>0</v>
      </c>
      <c r="W114" s="39" t="e">
        <f t="shared" si="28"/>
        <v>#DIV/0!</v>
      </c>
      <c r="X114" s="38" t="str">
        <f>VLOOKUP($A114,Raw!$B$2:$DG$512,MATCH(Advisorry!X$1,Raw!$B$1:$DG$1,0),0)</f>
        <v>0</v>
      </c>
      <c r="Y114" s="39" t="e">
        <f t="shared" si="29"/>
        <v>#DIV/0!</v>
      </c>
      <c r="Z114" s="38" t="str">
        <f>VLOOKUP($A114,Raw!$B$2:$DG$512,MATCH(Advisorry!Z$1,Raw!$B$1:$DG$1,0),0)</f>
        <v>0</v>
      </c>
      <c r="AA114" s="39" t="e">
        <f t="shared" si="30"/>
        <v>#DIV/0!</v>
      </c>
      <c r="AB114" s="38" t="str">
        <f>VLOOKUP($A114,Raw!$B$2:$DG$512,MATCH(Advisorry!AB$1,Raw!$B$1:$DG$1,0),0)</f>
        <v>0</v>
      </c>
      <c r="AD114" s="25" t="e">
        <f t="shared" si="31"/>
        <v>#DIV/0!</v>
      </c>
      <c r="AE114" s="25" t="e">
        <f t="shared" si="32"/>
        <v>#DIV/0!</v>
      </c>
      <c r="AF114" s="25" t="e">
        <f t="shared" si="33"/>
        <v>#DIV/0!</v>
      </c>
      <c r="AG114" s="25" t="e">
        <f t="shared" si="34"/>
        <v>#DIV/0!</v>
      </c>
      <c r="AH114" s="25" t="e">
        <f t="shared" si="35"/>
        <v>#DIV/0!</v>
      </c>
      <c r="AI114" s="25" t="e">
        <f t="shared" si="36"/>
        <v>#DIV/0!</v>
      </c>
      <c r="AJ114" s="25" t="e">
        <f t="shared" si="37"/>
        <v>#DIV/0!</v>
      </c>
    </row>
    <row r="115" spans="1:36" x14ac:dyDescent="0.3">
      <c r="A115" s="1" t="s">
        <v>2274</v>
      </c>
      <c r="B115" s="36" t="str">
        <f>VLOOKUP($A115,Raw!$B$2:$DG$512,MATCH(Advisorry!B$1,Raw!$B$1:$DG$1,0),0)</f>
        <v>0</v>
      </c>
      <c r="C115" s="37">
        <f t="shared" si="19"/>
        <v>0</v>
      </c>
      <c r="D115" s="36" t="str">
        <f>VLOOKUP($A115,Raw!$B$2:$DG$512,MATCH(Advisorry!D$1,Raw!$B$1:$DG$1,0),0)</f>
        <v>3</v>
      </c>
      <c r="E115" s="37">
        <f t="shared" si="20"/>
        <v>0.6</v>
      </c>
      <c r="F115" s="36" t="str">
        <f>VLOOKUP($A115,Raw!$B$2:$DG$512,MATCH(Advisorry!F$1,Raw!$B$1:$DG$1,0),0)</f>
        <v>1</v>
      </c>
      <c r="G115" s="37">
        <f t="shared" si="21"/>
        <v>0.2</v>
      </c>
      <c r="H115" s="36" t="str">
        <f>VLOOKUP($A115,Raw!$B$2:$DG$512,MATCH(Advisorry!H$1,Raw!$B$1:$DG$1,0),0)</f>
        <v>1</v>
      </c>
      <c r="I115" s="37">
        <f t="shared" si="22"/>
        <v>0.2</v>
      </c>
      <c r="J115" s="36" t="str">
        <f>VLOOKUP($A115,Raw!$B$2:$DG$512,MATCH(Advisorry!J$1,Raw!$B$1:$DG$1,0),0)</f>
        <v>0</v>
      </c>
      <c r="K115" s="37">
        <f t="shared" si="23"/>
        <v>0</v>
      </c>
      <c r="L115" s="36" t="str">
        <f>VLOOKUP($A115,Raw!$B$2:$DG$512,MATCH(Advisorry!L$1,Raw!$B$1:$DG$1,0),0)</f>
        <v>0</v>
      </c>
      <c r="M115" s="37">
        <f t="shared" si="24"/>
        <v>0</v>
      </c>
      <c r="N115" s="36" t="str">
        <f>VLOOKUP($A115,Raw!$B$2:$DG$512,MATCH(Advisorry!N$1,Raw!$B$1:$DG$1,0),0)</f>
        <v>5</v>
      </c>
      <c r="P115" s="38" t="str">
        <f>VLOOKUP($A115,Raw!$B$2:$DG$512,MATCH(Advisorry!P$1,Raw!$B$1:$DG$1,0),0)</f>
        <v>0</v>
      </c>
      <c r="Q115" s="39">
        <f t="shared" si="25"/>
        <v>0</v>
      </c>
      <c r="R115" s="38" t="str">
        <f>VLOOKUP($A115,Raw!$B$2:$DG$512,MATCH(Advisorry!R$1,Raw!$B$1:$DG$1,0),0)</f>
        <v>46.80059</v>
      </c>
      <c r="S115" s="39">
        <f t="shared" si="26"/>
        <v>0.93306815657962261</v>
      </c>
      <c r="T115" s="38" t="str">
        <f>VLOOKUP($A115,Raw!$B$2:$DG$512,MATCH(Advisorry!T$1,Raw!$B$1:$DG$1,0),0)</f>
        <v>2.57885</v>
      </c>
      <c r="U115" s="39">
        <f t="shared" si="27"/>
        <v>5.1414796599687312E-2</v>
      </c>
      <c r="V115" s="38" t="str">
        <f>VLOOKUP($A115,Raw!$B$2:$DG$512,MATCH(Advisorry!V$1,Raw!$B$1:$DG$1,0),0)</f>
        <v>0.7783</v>
      </c>
      <c r="W115" s="39">
        <f t="shared" si="28"/>
        <v>1.5517046820690088E-2</v>
      </c>
      <c r="X115" s="38" t="str">
        <f>VLOOKUP($A115,Raw!$B$2:$DG$512,MATCH(Advisorry!X$1,Raw!$B$1:$DG$1,0),0)</f>
        <v>0</v>
      </c>
      <c r="Y115" s="39">
        <f t="shared" si="29"/>
        <v>0</v>
      </c>
      <c r="Z115" s="38" t="str">
        <f>VLOOKUP($A115,Raw!$B$2:$DG$512,MATCH(Advisorry!Z$1,Raw!$B$1:$DG$1,0),0)</f>
        <v>0</v>
      </c>
      <c r="AA115" s="39">
        <f t="shared" si="30"/>
        <v>0</v>
      </c>
      <c r="AB115" s="38" t="str">
        <f>VLOOKUP($A115,Raw!$B$2:$DG$512,MATCH(Advisorry!AB$1,Raw!$B$1:$DG$1,0),0)</f>
        <v>50.15774</v>
      </c>
      <c r="AD115" s="25" t="e">
        <f t="shared" si="31"/>
        <v>#DIV/0!</v>
      </c>
      <c r="AE115" s="25">
        <f t="shared" si="32"/>
        <v>15.600196666666667</v>
      </c>
      <c r="AF115" s="25">
        <f t="shared" si="33"/>
        <v>2.5788500000000001</v>
      </c>
      <c r="AG115" s="25">
        <f t="shared" si="34"/>
        <v>0.77829999999999999</v>
      </c>
      <c r="AH115" s="25" t="e">
        <f t="shared" si="35"/>
        <v>#DIV/0!</v>
      </c>
      <c r="AI115" s="25" t="e">
        <f t="shared" si="36"/>
        <v>#DIV/0!</v>
      </c>
      <c r="AJ115" s="25">
        <f t="shared" si="37"/>
        <v>10.031547999999999</v>
      </c>
    </row>
    <row r="116" spans="1:36" x14ac:dyDescent="0.3">
      <c r="A116" s="1" t="s">
        <v>2297</v>
      </c>
      <c r="B116" s="36" t="str">
        <f>VLOOKUP($A116,Raw!$B$2:$DG$512,MATCH(Advisorry!B$1,Raw!$B$1:$DG$1,0),0)</f>
        <v>0</v>
      </c>
      <c r="C116" s="37">
        <f t="shared" si="19"/>
        <v>0</v>
      </c>
      <c r="D116" s="36" t="str">
        <f>VLOOKUP($A116,Raw!$B$2:$DG$512,MATCH(Advisorry!D$1,Raw!$B$1:$DG$1,0),0)</f>
        <v>7</v>
      </c>
      <c r="E116" s="37">
        <f t="shared" si="20"/>
        <v>0.875</v>
      </c>
      <c r="F116" s="36" t="str">
        <f>VLOOKUP($A116,Raw!$B$2:$DG$512,MATCH(Advisorry!F$1,Raw!$B$1:$DG$1,0),0)</f>
        <v>0</v>
      </c>
      <c r="G116" s="37">
        <f t="shared" si="21"/>
        <v>0</v>
      </c>
      <c r="H116" s="36" t="str">
        <f>VLOOKUP($A116,Raw!$B$2:$DG$512,MATCH(Advisorry!H$1,Raw!$B$1:$DG$1,0),0)</f>
        <v>0</v>
      </c>
      <c r="I116" s="37">
        <f t="shared" si="22"/>
        <v>0</v>
      </c>
      <c r="J116" s="36" t="str">
        <f>VLOOKUP($A116,Raw!$B$2:$DG$512,MATCH(Advisorry!J$1,Raw!$B$1:$DG$1,0),0)</f>
        <v>1</v>
      </c>
      <c r="K116" s="37">
        <f t="shared" si="23"/>
        <v>0.125</v>
      </c>
      <c r="L116" s="36" t="str">
        <f>VLOOKUP($A116,Raw!$B$2:$DG$512,MATCH(Advisorry!L$1,Raw!$B$1:$DG$1,0),0)</f>
        <v>0</v>
      </c>
      <c r="M116" s="37">
        <f t="shared" si="24"/>
        <v>0</v>
      </c>
      <c r="N116" s="36" t="str">
        <f>VLOOKUP($A116,Raw!$B$2:$DG$512,MATCH(Advisorry!N$1,Raw!$B$1:$DG$1,0),0)</f>
        <v>8</v>
      </c>
      <c r="P116" s="38" t="str">
        <f>VLOOKUP($A116,Raw!$B$2:$DG$512,MATCH(Advisorry!P$1,Raw!$B$1:$DG$1,0),0)</f>
        <v>0</v>
      </c>
      <c r="Q116" s="39">
        <f t="shared" si="25"/>
        <v>0</v>
      </c>
      <c r="R116" s="38" t="str">
        <f>VLOOKUP($A116,Raw!$B$2:$DG$512,MATCH(Advisorry!R$1,Raw!$B$1:$DG$1,0),0)</f>
        <v>886.08536</v>
      </c>
      <c r="S116" s="39">
        <f t="shared" si="26"/>
        <v>0.2199153689830235</v>
      </c>
      <c r="T116" s="38" t="str">
        <f>VLOOKUP($A116,Raw!$B$2:$DG$512,MATCH(Advisorry!T$1,Raw!$B$1:$DG$1,0),0)</f>
        <v>0</v>
      </c>
      <c r="U116" s="39">
        <f t="shared" si="27"/>
        <v>0</v>
      </c>
      <c r="V116" s="38" t="str">
        <f>VLOOKUP($A116,Raw!$B$2:$DG$512,MATCH(Advisorry!V$1,Raw!$B$1:$DG$1,0),0)</f>
        <v>0</v>
      </c>
      <c r="W116" s="39">
        <f t="shared" si="28"/>
        <v>0</v>
      </c>
      <c r="X116" s="38" t="str">
        <f>VLOOKUP($A116,Raw!$B$2:$DG$512,MATCH(Advisorry!X$1,Raw!$B$1:$DG$1,0),0)</f>
        <v>3143.12535</v>
      </c>
      <c r="Y116" s="39">
        <f t="shared" si="29"/>
        <v>0.78008463101697656</v>
      </c>
      <c r="Z116" s="38" t="str">
        <f>VLOOKUP($A116,Raw!$B$2:$DG$512,MATCH(Advisorry!Z$1,Raw!$B$1:$DG$1,0),0)</f>
        <v>0</v>
      </c>
      <c r="AA116" s="39">
        <f t="shared" si="30"/>
        <v>0</v>
      </c>
      <c r="AB116" s="38" t="str">
        <f>VLOOKUP($A116,Raw!$B$2:$DG$512,MATCH(Advisorry!AB$1,Raw!$B$1:$DG$1,0),0)</f>
        <v>4029.21071</v>
      </c>
      <c r="AD116" s="25" t="e">
        <f t="shared" si="31"/>
        <v>#DIV/0!</v>
      </c>
      <c r="AE116" s="25">
        <f t="shared" si="32"/>
        <v>126.58362285714286</v>
      </c>
      <c r="AF116" s="25" t="e">
        <f t="shared" si="33"/>
        <v>#DIV/0!</v>
      </c>
      <c r="AG116" s="25" t="e">
        <f t="shared" si="34"/>
        <v>#DIV/0!</v>
      </c>
      <c r="AH116" s="25">
        <f t="shared" si="35"/>
        <v>3143.1253499999998</v>
      </c>
      <c r="AI116" s="25" t="e">
        <f t="shared" si="36"/>
        <v>#DIV/0!</v>
      </c>
      <c r="AJ116" s="25">
        <f t="shared" si="37"/>
        <v>503.65133874999998</v>
      </c>
    </row>
    <row r="117" spans="1:36" x14ac:dyDescent="0.3">
      <c r="A117" s="1" t="s">
        <v>2323</v>
      </c>
      <c r="B117" s="36" t="str">
        <f>VLOOKUP($A117,Raw!$B$2:$DG$512,MATCH(Advisorry!B$1,Raw!$B$1:$DG$1,0),0)</f>
        <v>0</v>
      </c>
      <c r="C117" s="37" t="e">
        <f t="shared" si="19"/>
        <v>#DIV/0!</v>
      </c>
      <c r="D117" s="36" t="str">
        <f>VLOOKUP($A117,Raw!$B$2:$DG$512,MATCH(Advisorry!D$1,Raw!$B$1:$DG$1,0),0)</f>
        <v>0</v>
      </c>
      <c r="E117" s="37" t="e">
        <f t="shared" si="20"/>
        <v>#DIV/0!</v>
      </c>
      <c r="F117" s="36" t="str">
        <f>VLOOKUP($A117,Raw!$B$2:$DG$512,MATCH(Advisorry!F$1,Raw!$B$1:$DG$1,0),0)</f>
        <v>0</v>
      </c>
      <c r="G117" s="37" t="e">
        <f t="shared" si="21"/>
        <v>#DIV/0!</v>
      </c>
      <c r="H117" s="36" t="str">
        <f>VLOOKUP($A117,Raw!$B$2:$DG$512,MATCH(Advisorry!H$1,Raw!$B$1:$DG$1,0),0)</f>
        <v>0</v>
      </c>
      <c r="I117" s="37" t="e">
        <f t="shared" si="22"/>
        <v>#DIV/0!</v>
      </c>
      <c r="J117" s="36" t="str">
        <f>VLOOKUP($A117,Raw!$B$2:$DG$512,MATCH(Advisorry!J$1,Raw!$B$1:$DG$1,0),0)</f>
        <v>0</v>
      </c>
      <c r="K117" s="37" t="e">
        <f t="shared" si="23"/>
        <v>#DIV/0!</v>
      </c>
      <c r="L117" s="36" t="str">
        <f>VLOOKUP($A117,Raw!$B$2:$DG$512,MATCH(Advisorry!L$1,Raw!$B$1:$DG$1,0),0)</f>
        <v>0</v>
      </c>
      <c r="M117" s="37" t="e">
        <f t="shared" si="24"/>
        <v>#DIV/0!</v>
      </c>
      <c r="N117" s="36" t="str">
        <f>VLOOKUP($A117,Raw!$B$2:$DG$512,MATCH(Advisorry!N$1,Raw!$B$1:$DG$1,0),0)</f>
        <v>0</v>
      </c>
      <c r="P117" s="38" t="str">
        <f>VLOOKUP($A117,Raw!$B$2:$DG$512,MATCH(Advisorry!P$1,Raw!$B$1:$DG$1,0),0)</f>
        <v>0</v>
      </c>
      <c r="Q117" s="39" t="e">
        <f t="shared" si="25"/>
        <v>#DIV/0!</v>
      </c>
      <c r="R117" s="38" t="str">
        <f>VLOOKUP($A117,Raw!$B$2:$DG$512,MATCH(Advisorry!R$1,Raw!$B$1:$DG$1,0),0)</f>
        <v>0</v>
      </c>
      <c r="S117" s="39" t="e">
        <f t="shared" si="26"/>
        <v>#DIV/0!</v>
      </c>
      <c r="T117" s="38" t="str">
        <f>VLOOKUP($A117,Raw!$B$2:$DG$512,MATCH(Advisorry!T$1,Raw!$B$1:$DG$1,0),0)</f>
        <v>0</v>
      </c>
      <c r="U117" s="39" t="e">
        <f t="shared" si="27"/>
        <v>#DIV/0!</v>
      </c>
      <c r="V117" s="38" t="str">
        <f>VLOOKUP($A117,Raw!$B$2:$DG$512,MATCH(Advisorry!V$1,Raw!$B$1:$DG$1,0),0)</f>
        <v>0</v>
      </c>
      <c r="W117" s="39" t="e">
        <f t="shared" si="28"/>
        <v>#DIV/0!</v>
      </c>
      <c r="X117" s="38" t="str">
        <f>VLOOKUP($A117,Raw!$B$2:$DG$512,MATCH(Advisorry!X$1,Raw!$B$1:$DG$1,0),0)</f>
        <v>0</v>
      </c>
      <c r="Y117" s="39" t="e">
        <f t="shared" si="29"/>
        <v>#DIV/0!</v>
      </c>
      <c r="Z117" s="38" t="str">
        <f>VLOOKUP($A117,Raw!$B$2:$DG$512,MATCH(Advisorry!Z$1,Raw!$B$1:$DG$1,0),0)</f>
        <v>0</v>
      </c>
      <c r="AA117" s="39" t="e">
        <f t="shared" si="30"/>
        <v>#DIV/0!</v>
      </c>
      <c r="AB117" s="38" t="str">
        <f>VLOOKUP($A117,Raw!$B$2:$DG$512,MATCH(Advisorry!AB$1,Raw!$B$1:$DG$1,0),0)</f>
        <v>0</v>
      </c>
      <c r="AD117" s="25" t="e">
        <f t="shared" si="31"/>
        <v>#DIV/0!</v>
      </c>
      <c r="AE117" s="25" t="e">
        <f t="shared" si="32"/>
        <v>#DIV/0!</v>
      </c>
      <c r="AF117" s="25" t="e">
        <f t="shared" si="33"/>
        <v>#DIV/0!</v>
      </c>
      <c r="AG117" s="25" t="e">
        <f t="shared" si="34"/>
        <v>#DIV/0!</v>
      </c>
      <c r="AH117" s="25" t="e">
        <f t="shared" si="35"/>
        <v>#DIV/0!</v>
      </c>
      <c r="AI117" s="25" t="e">
        <f t="shared" si="36"/>
        <v>#DIV/0!</v>
      </c>
      <c r="AJ117" s="25" t="e">
        <f t="shared" si="37"/>
        <v>#DIV/0!</v>
      </c>
    </row>
    <row r="118" spans="1:36" x14ac:dyDescent="0.3">
      <c r="A118" s="1" t="s">
        <v>2339</v>
      </c>
      <c r="B118" s="36" t="str">
        <f>VLOOKUP($A118,Raw!$B$2:$DG$512,MATCH(Advisorry!B$1,Raw!$B$1:$DG$1,0),0)</f>
        <v>0</v>
      </c>
      <c r="C118" s="37">
        <f t="shared" si="19"/>
        <v>0</v>
      </c>
      <c r="D118" s="36" t="str">
        <f>VLOOKUP($A118,Raw!$B$2:$DG$512,MATCH(Advisorry!D$1,Raw!$B$1:$DG$1,0),0)</f>
        <v>0</v>
      </c>
      <c r="E118" s="37">
        <f t="shared" si="20"/>
        <v>0</v>
      </c>
      <c r="F118" s="36" t="str">
        <f>VLOOKUP($A118,Raw!$B$2:$DG$512,MATCH(Advisorry!F$1,Raw!$B$1:$DG$1,0),0)</f>
        <v>0</v>
      </c>
      <c r="G118" s="37">
        <f t="shared" si="21"/>
        <v>0</v>
      </c>
      <c r="H118" s="36" t="str">
        <f>VLOOKUP($A118,Raw!$B$2:$DG$512,MATCH(Advisorry!H$1,Raw!$B$1:$DG$1,0),0)</f>
        <v>0</v>
      </c>
      <c r="I118" s="37">
        <f t="shared" si="22"/>
        <v>0</v>
      </c>
      <c r="J118" s="36" t="str">
        <f>VLOOKUP($A118,Raw!$B$2:$DG$512,MATCH(Advisorry!J$1,Raw!$B$1:$DG$1,0),0)</f>
        <v>0</v>
      </c>
      <c r="K118" s="37">
        <f t="shared" si="23"/>
        <v>0</v>
      </c>
      <c r="L118" s="36" t="str">
        <f>VLOOKUP($A118,Raw!$B$2:$DG$512,MATCH(Advisorry!L$1,Raw!$B$1:$DG$1,0),0)</f>
        <v>1</v>
      </c>
      <c r="M118" s="37">
        <f t="shared" si="24"/>
        <v>1</v>
      </c>
      <c r="N118" s="36" t="str">
        <f>VLOOKUP($A118,Raw!$B$2:$DG$512,MATCH(Advisorry!N$1,Raw!$B$1:$DG$1,0),0)</f>
        <v>1</v>
      </c>
      <c r="P118" s="38" t="str">
        <f>VLOOKUP($A118,Raw!$B$2:$DG$512,MATCH(Advisorry!P$1,Raw!$B$1:$DG$1,0),0)</f>
        <v>0</v>
      </c>
      <c r="Q118" s="39">
        <f t="shared" si="25"/>
        <v>0</v>
      </c>
      <c r="R118" s="38" t="str">
        <f>VLOOKUP($A118,Raw!$B$2:$DG$512,MATCH(Advisorry!R$1,Raw!$B$1:$DG$1,0),0)</f>
        <v>0</v>
      </c>
      <c r="S118" s="39">
        <f t="shared" si="26"/>
        <v>0</v>
      </c>
      <c r="T118" s="38" t="str">
        <f>VLOOKUP($A118,Raw!$B$2:$DG$512,MATCH(Advisorry!T$1,Raw!$B$1:$DG$1,0),0)</f>
        <v>0</v>
      </c>
      <c r="U118" s="39">
        <f t="shared" si="27"/>
        <v>0</v>
      </c>
      <c r="V118" s="38" t="str">
        <f>VLOOKUP($A118,Raw!$B$2:$DG$512,MATCH(Advisorry!V$1,Raw!$B$1:$DG$1,0),0)</f>
        <v>0</v>
      </c>
      <c r="W118" s="39">
        <f t="shared" si="28"/>
        <v>0</v>
      </c>
      <c r="X118" s="38" t="str">
        <f>VLOOKUP($A118,Raw!$B$2:$DG$512,MATCH(Advisorry!X$1,Raw!$B$1:$DG$1,0),0)</f>
        <v>0</v>
      </c>
      <c r="Y118" s="39">
        <f t="shared" si="29"/>
        <v>0</v>
      </c>
      <c r="Z118" s="38" t="str">
        <f>VLOOKUP($A118,Raw!$B$2:$DG$512,MATCH(Advisorry!Z$1,Raw!$B$1:$DG$1,0),0)</f>
        <v>1043.9</v>
      </c>
      <c r="AA118" s="39">
        <f t="shared" si="30"/>
        <v>1</v>
      </c>
      <c r="AB118" s="38" t="str">
        <f>VLOOKUP($A118,Raw!$B$2:$DG$512,MATCH(Advisorry!AB$1,Raw!$B$1:$DG$1,0),0)</f>
        <v>1043.9</v>
      </c>
      <c r="AD118" s="25" t="e">
        <f t="shared" si="31"/>
        <v>#DIV/0!</v>
      </c>
      <c r="AE118" s="25" t="e">
        <f t="shared" si="32"/>
        <v>#DIV/0!</v>
      </c>
      <c r="AF118" s="25" t="e">
        <f t="shared" si="33"/>
        <v>#DIV/0!</v>
      </c>
      <c r="AG118" s="25" t="e">
        <f t="shared" si="34"/>
        <v>#DIV/0!</v>
      </c>
      <c r="AH118" s="25" t="e">
        <f t="shared" si="35"/>
        <v>#DIV/0!</v>
      </c>
      <c r="AI118" s="25">
        <f t="shared" si="36"/>
        <v>1043.9000000000001</v>
      </c>
      <c r="AJ118" s="25">
        <f t="shared" si="37"/>
        <v>1043.9000000000001</v>
      </c>
    </row>
    <row r="119" spans="1:36" x14ac:dyDescent="0.3">
      <c r="A119" s="1" t="s">
        <v>2363</v>
      </c>
      <c r="B119" s="36" t="str">
        <f>VLOOKUP($A119,Raw!$B$2:$DG$512,MATCH(Advisorry!B$1,Raw!$B$1:$DG$1,0),0)</f>
        <v>0</v>
      </c>
      <c r="C119" s="37" t="e">
        <f t="shared" si="19"/>
        <v>#DIV/0!</v>
      </c>
      <c r="D119" s="36" t="str">
        <f>VLOOKUP($A119,Raw!$B$2:$DG$512,MATCH(Advisorry!D$1,Raw!$B$1:$DG$1,0),0)</f>
        <v>0</v>
      </c>
      <c r="E119" s="37" t="e">
        <f t="shared" si="20"/>
        <v>#DIV/0!</v>
      </c>
      <c r="F119" s="36" t="str">
        <f>VLOOKUP($A119,Raw!$B$2:$DG$512,MATCH(Advisorry!F$1,Raw!$B$1:$DG$1,0),0)</f>
        <v>0</v>
      </c>
      <c r="G119" s="37" t="e">
        <f t="shared" si="21"/>
        <v>#DIV/0!</v>
      </c>
      <c r="H119" s="36" t="str">
        <f>VLOOKUP($A119,Raw!$B$2:$DG$512,MATCH(Advisorry!H$1,Raw!$B$1:$DG$1,0),0)</f>
        <v>0</v>
      </c>
      <c r="I119" s="37" t="e">
        <f t="shared" si="22"/>
        <v>#DIV/0!</v>
      </c>
      <c r="J119" s="36" t="str">
        <f>VLOOKUP($A119,Raw!$B$2:$DG$512,MATCH(Advisorry!J$1,Raw!$B$1:$DG$1,0),0)</f>
        <v>0</v>
      </c>
      <c r="K119" s="37" t="e">
        <f t="shared" si="23"/>
        <v>#DIV/0!</v>
      </c>
      <c r="L119" s="36" t="str">
        <f>VLOOKUP($A119,Raw!$B$2:$DG$512,MATCH(Advisorry!L$1,Raw!$B$1:$DG$1,0),0)</f>
        <v>0</v>
      </c>
      <c r="M119" s="37" t="e">
        <f t="shared" si="24"/>
        <v>#DIV/0!</v>
      </c>
      <c r="N119" s="36" t="str">
        <f>VLOOKUP($A119,Raw!$B$2:$DG$512,MATCH(Advisorry!N$1,Raw!$B$1:$DG$1,0),0)</f>
        <v>0</v>
      </c>
      <c r="P119" s="38" t="str">
        <f>VLOOKUP($A119,Raw!$B$2:$DG$512,MATCH(Advisorry!P$1,Raw!$B$1:$DG$1,0),0)</f>
        <v>0</v>
      </c>
      <c r="Q119" s="39" t="e">
        <f t="shared" si="25"/>
        <v>#DIV/0!</v>
      </c>
      <c r="R119" s="38" t="str">
        <f>VLOOKUP($A119,Raw!$B$2:$DG$512,MATCH(Advisorry!R$1,Raw!$B$1:$DG$1,0),0)</f>
        <v>0</v>
      </c>
      <c r="S119" s="39" t="e">
        <f t="shared" si="26"/>
        <v>#DIV/0!</v>
      </c>
      <c r="T119" s="38" t="str">
        <f>VLOOKUP($A119,Raw!$B$2:$DG$512,MATCH(Advisorry!T$1,Raw!$B$1:$DG$1,0),0)</f>
        <v>0</v>
      </c>
      <c r="U119" s="39" t="e">
        <f t="shared" si="27"/>
        <v>#DIV/0!</v>
      </c>
      <c r="V119" s="38" t="str">
        <f>VLOOKUP($A119,Raw!$B$2:$DG$512,MATCH(Advisorry!V$1,Raw!$B$1:$DG$1,0),0)</f>
        <v>0</v>
      </c>
      <c r="W119" s="39" t="e">
        <f t="shared" si="28"/>
        <v>#DIV/0!</v>
      </c>
      <c r="X119" s="38" t="str">
        <f>VLOOKUP($A119,Raw!$B$2:$DG$512,MATCH(Advisorry!X$1,Raw!$B$1:$DG$1,0),0)</f>
        <v>0</v>
      </c>
      <c r="Y119" s="39" t="e">
        <f t="shared" si="29"/>
        <v>#DIV/0!</v>
      </c>
      <c r="Z119" s="38" t="str">
        <f>VLOOKUP($A119,Raw!$B$2:$DG$512,MATCH(Advisorry!Z$1,Raw!$B$1:$DG$1,0),0)</f>
        <v>0</v>
      </c>
      <c r="AA119" s="39" t="e">
        <f t="shared" si="30"/>
        <v>#DIV/0!</v>
      </c>
      <c r="AB119" s="38" t="str">
        <f>VLOOKUP($A119,Raw!$B$2:$DG$512,MATCH(Advisorry!AB$1,Raw!$B$1:$DG$1,0),0)</f>
        <v>0</v>
      </c>
      <c r="AD119" s="25" t="e">
        <f t="shared" si="31"/>
        <v>#DIV/0!</v>
      </c>
      <c r="AE119" s="25" t="e">
        <f t="shared" si="32"/>
        <v>#DIV/0!</v>
      </c>
      <c r="AF119" s="25" t="e">
        <f t="shared" si="33"/>
        <v>#DIV/0!</v>
      </c>
      <c r="AG119" s="25" t="e">
        <f t="shared" si="34"/>
        <v>#DIV/0!</v>
      </c>
      <c r="AH119" s="25" t="e">
        <f t="shared" si="35"/>
        <v>#DIV/0!</v>
      </c>
      <c r="AI119" s="25" t="e">
        <f t="shared" si="36"/>
        <v>#DIV/0!</v>
      </c>
      <c r="AJ119" s="25" t="e">
        <f t="shared" si="37"/>
        <v>#DIV/0!</v>
      </c>
    </row>
    <row r="120" spans="1:36" x14ac:dyDescent="0.3">
      <c r="A120" s="1" t="s">
        <v>2371</v>
      </c>
      <c r="B120" s="36" t="str">
        <f>VLOOKUP($A120,Raw!$B$2:$DG$512,MATCH(Advisorry!B$1,Raw!$B$1:$DG$1,0),0)</f>
        <v>0</v>
      </c>
      <c r="C120" s="37" t="e">
        <f t="shared" si="19"/>
        <v>#DIV/0!</v>
      </c>
      <c r="D120" s="36" t="str">
        <f>VLOOKUP($A120,Raw!$B$2:$DG$512,MATCH(Advisorry!D$1,Raw!$B$1:$DG$1,0),0)</f>
        <v>0</v>
      </c>
      <c r="E120" s="37" t="e">
        <f t="shared" si="20"/>
        <v>#DIV/0!</v>
      </c>
      <c r="F120" s="36" t="str">
        <f>VLOOKUP($A120,Raw!$B$2:$DG$512,MATCH(Advisorry!F$1,Raw!$B$1:$DG$1,0),0)</f>
        <v>0</v>
      </c>
      <c r="G120" s="37" t="e">
        <f t="shared" si="21"/>
        <v>#DIV/0!</v>
      </c>
      <c r="H120" s="36" t="str">
        <f>VLOOKUP($A120,Raw!$B$2:$DG$512,MATCH(Advisorry!H$1,Raw!$B$1:$DG$1,0),0)</f>
        <v>0</v>
      </c>
      <c r="I120" s="37" t="e">
        <f t="shared" si="22"/>
        <v>#DIV/0!</v>
      </c>
      <c r="J120" s="36" t="str">
        <f>VLOOKUP($A120,Raw!$B$2:$DG$512,MATCH(Advisorry!J$1,Raw!$B$1:$DG$1,0),0)</f>
        <v>0</v>
      </c>
      <c r="K120" s="37" t="e">
        <f t="shared" si="23"/>
        <v>#DIV/0!</v>
      </c>
      <c r="L120" s="36" t="str">
        <f>VLOOKUP($A120,Raw!$B$2:$DG$512,MATCH(Advisorry!L$1,Raw!$B$1:$DG$1,0),0)</f>
        <v>0</v>
      </c>
      <c r="M120" s="37" t="e">
        <f t="shared" si="24"/>
        <v>#DIV/0!</v>
      </c>
      <c r="N120" s="36" t="str">
        <f>VLOOKUP($A120,Raw!$B$2:$DG$512,MATCH(Advisorry!N$1,Raw!$B$1:$DG$1,0),0)</f>
        <v>0</v>
      </c>
      <c r="P120" s="38" t="str">
        <f>VLOOKUP($A120,Raw!$B$2:$DG$512,MATCH(Advisorry!P$1,Raw!$B$1:$DG$1,0),0)</f>
        <v>0</v>
      </c>
      <c r="Q120" s="39" t="e">
        <f t="shared" si="25"/>
        <v>#DIV/0!</v>
      </c>
      <c r="R120" s="38" t="str">
        <f>VLOOKUP($A120,Raw!$B$2:$DG$512,MATCH(Advisorry!R$1,Raw!$B$1:$DG$1,0),0)</f>
        <v>0</v>
      </c>
      <c r="S120" s="39" t="e">
        <f t="shared" si="26"/>
        <v>#DIV/0!</v>
      </c>
      <c r="T120" s="38" t="str">
        <f>VLOOKUP($A120,Raw!$B$2:$DG$512,MATCH(Advisorry!T$1,Raw!$B$1:$DG$1,0),0)</f>
        <v>0</v>
      </c>
      <c r="U120" s="39" t="e">
        <f t="shared" si="27"/>
        <v>#DIV/0!</v>
      </c>
      <c r="V120" s="38" t="str">
        <f>VLOOKUP($A120,Raw!$B$2:$DG$512,MATCH(Advisorry!V$1,Raw!$B$1:$DG$1,0),0)</f>
        <v>0</v>
      </c>
      <c r="W120" s="39" t="e">
        <f t="shared" si="28"/>
        <v>#DIV/0!</v>
      </c>
      <c r="X120" s="38" t="str">
        <f>VLOOKUP($A120,Raw!$B$2:$DG$512,MATCH(Advisorry!X$1,Raw!$B$1:$DG$1,0),0)</f>
        <v>0</v>
      </c>
      <c r="Y120" s="39" t="e">
        <f t="shared" si="29"/>
        <v>#DIV/0!</v>
      </c>
      <c r="Z120" s="38" t="str">
        <f>VLOOKUP($A120,Raw!$B$2:$DG$512,MATCH(Advisorry!Z$1,Raw!$B$1:$DG$1,0),0)</f>
        <v>0</v>
      </c>
      <c r="AA120" s="39" t="e">
        <f t="shared" si="30"/>
        <v>#DIV/0!</v>
      </c>
      <c r="AB120" s="38" t="str">
        <f>VLOOKUP($A120,Raw!$B$2:$DG$512,MATCH(Advisorry!AB$1,Raw!$B$1:$DG$1,0),0)</f>
        <v>0</v>
      </c>
      <c r="AD120" s="25" t="e">
        <f t="shared" si="31"/>
        <v>#DIV/0!</v>
      </c>
      <c r="AE120" s="25" t="e">
        <f t="shared" si="32"/>
        <v>#DIV/0!</v>
      </c>
      <c r="AF120" s="25" t="e">
        <f t="shared" si="33"/>
        <v>#DIV/0!</v>
      </c>
      <c r="AG120" s="25" t="e">
        <f t="shared" si="34"/>
        <v>#DIV/0!</v>
      </c>
      <c r="AH120" s="25" t="e">
        <f t="shared" si="35"/>
        <v>#DIV/0!</v>
      </c>
      <c r="AI120" s="25" t="e">
        <f t="shared" si="36"/>
        <v>#DIV/0!</v>
      </c>
      <c r="AJ120" s="25" t="e">
        <f t="shared" si="37"/>
        <v>#DIV/0!</v>
      </c>
    </row>
    <row r="121" spans="1:36" x14ac:dyDescent="0.3">
      <c r="A121" s="1" t="s">
        <v>2378</v>
      </c>
      <c r="B121" s="36" t="str">
        <f>VLOOKUP($A121,Raw!$B$2:$DG$512,MATCH(Advisorry!B$1,Raw!$B$1:$DG$1,0),0)</f>
        <v>0</v>
      </c>
      <c r="C121" s="37" t="e">
        <f t="shared" si="19"/>
        <v>#DIV/0!</v>
      </c>
      <c r="D121" s="36" t="str">
        <f>VLOOKUP($A121,Raw!$B$2:$DG$512,MATCH(Advisorry!D$1,Raw!$B$1:$DG$1,0),0)</f>
        <v>0</v>
      </c>
      <c r="E121" s="37" t="e">
        <f t="shared" si="20"/>
        <v>#DIV/0!</v>
      </c>
      <c r="F121" s="36" t="str">
        <f>VLOOKUP($A121,Raw!$B$2:$DG$512,MATCH(Advisorry!F$1,Raw!$B$1:$DG$1,0),0)</f>
        <v>0</v>
      </c>
      <c r="G121" s="37" t="e">
        <f t="shared" si="21"/>
        <v>#DIV/0!</v>
      </c>
      <c r="H121" s="36" t="str">
        <f>VLOOKUP($A121,Raw!$B$2:$DG$512,MATCH(Advisorry!H$1,Raw!$B$1:$DG$1,0),0)</f>
        <v>0</v>
      </c>
      <c r="I121" s="37" t="e">
        <f t="shared" si="22"/>
        <v>#DIV/0!</v>
      </c>
      <c r="J121" s="36" t="str">
        <f>VLOOKUP($A121,Raw!$B$2:$DG$512,MATCH(Advisorry!J$1,Raw!$B$1:$DG$1,0),0)</f>
        <v>0</v>
      </c>
      <c r="K121" s="37" t="e">
        <f t="shared" si="23"/>
        <v>#DIV/0!</v>
      </c>
      <c r="L121" s="36" t="str">
        <f>VLOOKUP($A121,Raw!$B$2:$DG$512,MATCH(Advisorry!L$1,Raw!$B$1:$DG$1,0),0)</f>
        <v>0</v>
      </c>
      <c r="M121" s="37" t="e">
        <f t="shared" si="24"/>
        <v>#DIV/0!</v>
      </c>
      <c r="N121" s="36" t="str">
        <f>VLOOKUP($A121,Raw!$B$2:$DG$512,MATCH(Advisorry!N$1,Raw!$B$1:$DG$1,0),0)</f>
        <v>0</v>
      </c>
      <c r="P121" s="38" t="str">
        <f>VLOOKUP($A121,Raw!$B$2:$DG$512,MATCH(Advisorry!P$1,Raw!$B$1:$DG$1,0),0)</f>
        <v>0</v>
      </c>
      <c r="Q121" s="39" t="e">
        <f t="shared" si="25"/>
        <v>#DIV/0!</v>
      </c>
      <c r="R121" s="38" t="str">
        <f>VLOOKUP($A121,Raw!$B$2:$DG$512,MATCH(Advisorry!R$1,Raw!$B$1:$DG$1,0),0)</f>
        <v>0</v>
      </c>
      <c r="S121" s="39" t="e">
        <f t="shared" si="26"/>
        <v>#DIV/0!</v>
      </c>
      <c r="T121" s="38" t="str">
        <f>VLOOKUP($A121,Raw!$B$2:$DG$512,MATCH(Advisorry!T$1,Raw!$B$1:$DG$1,0),0)</f>
        <v>0</v>
      </c>
      <c r="U121" s="39" t="e">
        <f t="shared" si="27"/>
        <v>#DIV/0!</v>
      </c>
      <c r="V121" s="38" t="str">
        <f>VLOOKUP($A121,Raw!$B$2:$DG$512,MATCH(Advisorry!V$1,Raw!$B$1:$DG$1,0),0)</f>
        <v>0</v>
      </c>
      <c r="W121" s="39" t="e">
        <f t="shared" si="28"/>
        <v>#DIV/0!</v>
      </c>
      <c r="X121" s="38" t="str">
        <f>VLOOKUP($A121,Raw!$B$2:$DG$512,MATCH(Advisorry!X$1,Raw!$B$1:$DG$1,0),0)</f>
        <v>0</v>
      </c>
      <c r="Y121" s="39" t="e">
        <f t="shared" si="29"/>
        <v>#DIV/0!</v>
      </c>
      <c r="Z121" s="38" t="str">
        <f>VLOOKUP($A121,Raw!$B$2:$DG$512,MATCH(Advisorry!Z$1,Raw!$B$1:$DG$1,0),0)</f>
        <v>0</v>
      </c>
      <c r="AA121" s="39" t="e">
        <f t="shared" si="30"/>
        <v>#DIV/0!</v>
      </c>
      <c r="AB121" s="38" t="str">
        <f>VLOOKUP($A121,Raw!$B$2:$DG$512,MATCH(Advisorry!AB$1,Raw!$B$1:$DG$1,0),0)</f>
        <v>0</v>
      </c>
      <c r="AD121" s="25" t="e">
        <f t="shared" si="31"/>
        <v>#DIV/0!</v>
      </c>
      <c r="AE121" s="25" t="e">
        <f t="shared" si="32"/>
        <v>#DIV/0!</v>
      </c>
      <c r="AF121" s="25" t="e">
        <f t="shared" si="33"/>
        <v>#DIV/0!</v>
      </c>
      <c r="AG121" s="25" t="e">
        <f t="shared" si="34"/>
        <v>#DIV/0!</v>
      </c>
      <c r="AH121" s="25" t="e">
        <f t="shared" si="35"/>
        <v>#DIV/0!</v>
      </c>
      <c r="AI121" s="25" t="e">
        <f t="shared" si="36"/>
        <v>#DIV/0!</v>
      </c>
      <c r="AJ121" s="25" t="e">
        <f t="shared" si="37"/>
        <v>#DIV/0!</v>
      </c>
    </row>
    <row r="122" spans="1:36" x14ac:dyDescent="0.3">
      <c r="A122" s="1" t="s">
        <v>2386</v>
      </c>
      <c r="B122" s="36" t="str">
        <f>VLOOKUP($A122,Raw!$B$2:$DG$512,MATCH(Advisorry!B$1,Raw!$B$1:$DG$1,0),0)</f>
        <v>0</v>
      </c>
      <c r="C122" s="37" t="e">
        <f t="shared" si="19"/>
        <v>#DIV/0!</v>
      </c>
      <c r="D122" s="36" t="str">
        <f>VLOOKUP($A122,Raw!$B$2:$DG$512,MATCH(Advisorry!D$1,Raw!$B$1:$DG$1,0),0)</f>
        <v>0</v>
      </c>
      <c r="E122" s="37" t="e">
        <f t="shared" si="20"/>
        <v>#DIV/0!</v>
      </c>
      <c r="F122" s="36" t="str">
        <f>VLOOKUP($A122,Raw!$B$2:$DG$512,MATCH(Advisorry!F$1,Raw!$B$1:$DG$1,0),0)</f>
        <v>0</v>
      </c>
      <c r="G122" s="37" t="e">
        <f t="shared" si="21"/>
        <v>#DIV/0!</v>
      </c>
      <c r="H122" s="36" t="str">
        <f>VLOOKUP($A122,Raw!$B$2:$DG$512,MATCH(Advisorry!H$1,Raw!$B$1:$DG$1,0),0)</f>
        <v>0</v>
      </c>
      <c r="I122" s="37" t="e">
        <f t="shared" si="22"/>
        <v>#DIV/0!</v>
      </c>
      <c r="J122" s="36" t="str">
        <f>VLOOKUP($A122,Raw!$B$2:$DG$512,MATCH(Advisorry!J$1,Raw!$B$1:$DG$1,0),0)</f>
        <v>0</v>
      </c>
      <c r="K122" s="37" t="e">
        <f t="shared" si="23"/>
        <v>#DIV/0!</v>
      </c>
      <c r="L122" s="36" t="str">
        <f>VLOOKUP($A122,Raw!$B$2:$DG$512,MATCH(Advisorry!L$1,Raw!$B$1:$DG$1,0),0)</f>
        <v>0</v>
      </c>
      <c r="M122" s="37" t="e">
        <f t="shared" si="24"/>
        <v>#DIV/0!</v>
      </c>
      <c r="N122" s="36" t="str">
        <f>VLOOKUP($A122,Raw!$B$2:$DG$512,MATCH(Advisorry!N$1,Raw!$B$1:$DG$1,0),0)</f>
        <v>0</v>
      </c>
      <c r="P122" s="38" t="str">
        <f>VLOOKUP($A122,Raw!$B$2:$DG$512,MATCH(Advisorry!P$1,Raw!$B$1:$DG$1,0),0)</f>
        <v>0</v>
      </c>
      <c r="Q122" s="39" t="e">
        <f t="shared" si="25"/>
        <v>#DIV/0!</v>
      </c>
      <c r="R122" s="38" t="str">
        <f>VLOOKUP($A122,Raw!$B$2:$DG$512,MATCH(Advisorry!R$1,Raw!$B$1:$DG$1,0),0)</f>
        <v>0</v>
      </c>
      <c r="S122" s="39" t="e">
        <f t="shared" si="26"/>
        <v>#DIV/0!</v>
      </c>
      <c r="T122" s="38" t="str">
        <f>VLOOKUP($A122,Raw!$B$2:$DG$512,MATCH(Advisorry!T$1,Raw!$B$1:$DG$1,0),0)</f>
        <v>0</v>
      </c>
      <c r="U122" s="39" t="e">
        <f t="shared" si="27"/>
        <v>#DIV/0!</v>
      </c>
      <c r="V122" s="38" t="str">
        <f>VLOOKUP($A122,Raw!$B$2:$DG$512,MATCH(Advisorry!V$1,Raw!$B$1:$DG$1,0),0)</f>
        <v>0</v>
      </c>
      <c r="W122" s="39" t="e">
        <f t="shared" si="28"/>
        <v>#DIV/0!</v>
      </c>
      <c r="X122" s="38" t="str">
        <f>VLOOKUP($A122,Raw!$B$2:$DG$512,MATCH(Advisorry!X$1,Raw!$B$1:$DG$1,0),0)</f>
        <v>0</v>
      </c>
      <c r="Y122" s="39" t="e">
        <f t="shared" si="29"/>
        <v>#DIV/0!</v>
      </c>
      <c r="Z122" s="38" t="str">
        <f>VLOOKUP($A122,Raw!$B$2:$DG$512,MATCH(Advisorry!Z$1,Raw!$B$1:$DG$1,0),0)</f>
        <v>0</v>
      </c>
      <c r="AA122" s="39" t="e">
        <f t="shared" si="30"/>
        <v>#DIV/0!</v>
      </c>
      <c r="AB122" s="38" t="str">
        <f>VLOOKUP($A122,Raw!$B$2:$DG$512,MATCH(Advisorry!AB$1,Raw!$B$1:$DG$1,0),0)</f>
        <v>0</v>
      </c>
      <c r="AD122" s="25" t="e">
        <f t="shared" si="31"/>
        <v>#DIV/0!</v>
      </c>
      <c r="AE122" s="25" t="e">
        <f t="shared" si="32"/>
        <v>#DIV/0!</v>
      </c>
      <c r="AF122" s="25" t="e">
        <f t="shared" si="33"/>
        <v>#DIV/0!</v>
      </c>
      <c r="AG122" s="25" t="e">
        <f t="shared" si="34"/>
        <v>#DIV/0!</v>
      </c>
      <c r="AH122" s="25" t="e">
        <f t="shared" si="35"/>
        <v>#DIV/0!</v>
      </c>
      <c r="AI122" s="25" t="e">
        <f t="shared" si="36"/>
        <v>#DIV/0!</v>
      </c>
      <c r="AJ122" s="25" t="e">
        <f t="shared" si="37"/>
        <v>#DIV/0!</v>
      </c>
    </row>
    <row r="123" spans="1:36" x14ac:dyDescent="0.3">
      <c r="A123" s="1" t="s">
        <v>2405</v>
      </c>
      <c r="B123" s="36" t="str">
        <f>VLOOKUP($A123,Raw!$B$2:$DG$512,MATCH(Advisorry!B$1,Raw!$B$1:$DG$1,0),0)</f>
        <v>0</v>
      </c>
      <c r="C123" s="37">
        <f t="shared" si="19"/>
        <v>0</v>
      </c>
      <c r="D123" s="36" t="str">
        <f>VLOOKUP($A123,Raw!$B$2:$DG$512,MATCH(Advisorry!D$1,Raw!$B$1:$DG$1,0),0)</f>
        <v>4</v>
      </c>
      <c r="E123" s="37">
        <f t="shared" si="20"/>
        <v>0.5714285714285714</v>
      </c>
      <c r="F123" s="36" t="str">
        <f>VLOOKUP($A123,Raw!$B$2:$DG$512,MATCH(Advisorry!F$1,Raw!$B$1:$DG$1,0),0)</f>
        <v>3</v>
      </c>
      <c r="G123" s="37">
        <f t="shared" si="21"/>
        <v>0.42857142857142855</v>
      </c>
      <c r="H123" s="36" t="str">
        <f>VLOOKUP($A123,Raw!$B$2:$DG$512,MATCH(Advisorry!H$1,Raw!$B$1:$DG$1,0),0)</f>
        <v>0</v>
      </c>
      <c r="I123" s="37">
        <f t="shared" si="22"/>
        <v>0</v>
      </c>
      <c r="J123" s="36" t="str">
        <f>VLOOKUP($A123,Raw!$B$2:$DG$512,MATCH(Advisorry!J$1,Raw!$B$1:$DG$1,0),0)</f>
        <v>0</v>
      </c>
      <c r="K123" s="37">
        <f t="shared" si="23"/>
        <v>0</v>
      </c>
      <c r="L123" s="36" t="str">
        <f>VLOOKUP($A123,Raw!$B$2:$DG$512,MATCH(Advisorry!L$1,Raw!$B$1:$DG$1,0),0)</f>
        <v>0</v>
      </c>
      <c r="M123" s="37">
        <f t="shared" si="24"/>
        <v>0</v>
      </c>
      <c r="N123" s="36" t="str">
        <f>VLOOKUP($A123,Raw!$B$2:$DG$512,MATCH(Advisorry!N$1,Raw!$B$1:$DG$1,0),0)</f>
        <v>7</v>
      </c>
      <c r="P123" s="38" t="str">
        <f>VLOOKUP($A123,Raw!$B$2:$DG$512,MATCH(Advisorry!P$1,Raw!$B$1:$DG$1,0),0)</f>
        <v>0</v>
      </c>
      <c r="Q123" s="39">
        <f t="shared" si="25"/>
        <v>0</v>
      </c>
      <c r="R123" s="38" t="str">
        <f>VLOOKUP($A123,Raw!$B$2:$DG$512,MATCH(Advisorry!R$1,Raw!$B$1:$DG$1,0),0)</f>
        <v>59</v>
      </c>
      <c r="S123" s="39">
        <f t="shared" si="26"/>
        <v>0.86764705882352944</v>
      </c>
      <c r="T123" s="38" t="str">
        <f>VLOOKUP($A123,Raw!$B$2:$DG$512,MATCH(Advisorry!T$1,Raw!$B$1:$DG$1,0),0)</f>
        <v>9</v>
      </c>
      <c r="U123" s="39">
        <f t="shared" si="27"/>
        <v>0.13235294117647059</v>
      </c>
      <c r="V123" s="38" t="str">
        <f>VLOOKUP($A123,Raw!$B$2:$DG$512,MATCH(Advisorry!V$1,Raw!$B$1:$DG$1,0),0)</f>
        <v>0</v>
      </c>
      <c r="W123" s="39">
        <f t="shared" si="28"/>
        <v>0</v>
      </c>
      <c r="X123" s="38" t="str">
        <f>VLOOKUP($A123,Raw!$B$2:$DG$512,MATCH(Advisorry!X$1,Raw!$B$1:$DG$1,0),0)</f>
        <v>0</v>
      </c>
      <c r="Y123" s="39">
        <f t="shared" si="29"/>
        <v>0</v>
      </c>
      <c r="Z123" s="38" t="str">
        <f>VLOOKUP($A123,Raw!$B$2:$DG$512,MATCH(Advisorry!Z$1,Raw!$B$1:$DG$1,0),0)</f>
        <v>0</v>
      </c>
      <c r="AA123" s="39">
        <f t="shared" si="30"/>
        <v>0</v>
      </c>
      <c r="AB123" s="38" t="str">
        <f>VLOOKUP($A123,Raw!$B$2:$DG$512,MATCH(Advisorry!AB$1,Raw!$B$1:$DG$1,0),0)</f>
        <v>68</v>
      </c>
      <c r="AD123" s="25" t="e">
        <f t="shared" si="31"/>
        <v>#DIV/0!</v>
      </c>
      <c r="AE123" s="25">
        <f t="shared" si="32"/>
        <v>14.75</v>
      </c>
      <c r="AF123" s="25">
        <f t="shared" si="33"/>
        <v>3</v>
      </c>
      <c r="AG123" s="25" t="e">
        <f t="shared" si="34"/>
        <v>#DIV/0!</v>
      </c>
      <c r="AH123" s="25" t="e">
        <f t="shared" si="35"/>
        <v>#DIV/0!</v>
      </c>
      <c r="AI123" s="25" t="e">
        <f t="shared" si="36"/>
        <v>#DIV/0!</v>
      </c>
      <c r="AJ123" s="25">
        <f t="shared" si="37"/>
        <v>9.7142857142857135</v>
      </c>
    </row>
    <row r="124" spans="1:36" x14ac:dyDescent="0.3">
      <c r="A124" s="1" t="s">
        <v>2425</v>
      </c>
      <c r="B124" s="36" t="str">
        <f>VLOOKUP($A124,Raw!$B$2:$DG$512,MATCH(Advisorry!B$1,Raw!$B$1:$DG$1,0),0)</f>
        <v>0</v>
      </c>
      <c r="C124" s="37" t="e">
        <f t="shared" si="19"/>
        <v>#DIV/0!</v>
      </c>
      <c r="D124" s="36" t="str">
        <f>VLOOKUP($A124,Raw!$B$2:$DG$512,MATCH(Advisorry!D$1,Raw!$B$1:$DG$1,0),0)</f>
        <v>0</v>
      </c>
      <c r="E124" s="37" t="e">
        <f t="shared" si="20"/>
        <v>#DIV/0!</v>
      </c>
      <c r="F124" s="36" t="str">
        <f>VLOOKUP($A124,Raw!$B$2:$DG$512,MATCH(Advisorry!F$1,Raw!$B$1:$DG$1,0),0)</f>
        <v>0</v>
      </c>
      <c r="G124" s="37" t="e">
        <f t="shared" si="21"/>
        <v>#DIV/0!</v>
      </c>
      <c r="H124" s="36" t="str">
        <f>VLOOKUP($A124,Raw!$B$2:$DG$512,MATCH(Advisorry!H$1,Raw!$B$1:$DG$1,0),0)</f>
        <v>0</v>
      </c>
      <c r="I124" s="37" t="e">
        <f t="shared" si="22"/>
        <v>#DIV/0!</v>
      </c>
      <c r="J124" s="36" t="str">
        <f>VLOOKUP($A124,Raw!$B$2:$DG$512,MATCH(Advisorry!J$1,Raw!$B$1:$DG$1,0),0)</f>
        <v>0</v>
      </c>
      <c r="K124" s="37" t="e">
        <f t="shared" si="23"/>
        <v>#DIV/0!</v>
      </c>
      <c r="L124" s="36" t="str">
        <f>VLOOKUP($A124,Raw!$B$2:$DG$512,MATCH(Advisorry!L$1,Raw!$B$1:$DG$1,0),0)</f>
        <v>0</v>
      </c>
      <c r="M124" s="37" t="e">
        <f t="shared" si="24"/>
        <v>#DIV/0!</v>
      </c>
      <c r="N124" s="36" t="str">
        <f>VLOOKUP($A124,Raw!$B$2:$DG$512,MATCH(Advisorry!N$1,Raw!$B$1:$DG$1,0),0)</f>
        <v>0</v>
      </c>
      <c r="P124" s="38" t="str">
        <f>VLOOKUP($A124,Raw!$B$2:$DG$512,MATCH(Advisorry!P$1,Raw!$B$1:$DG$1,0),0)</f>
        <v>0</v>
      </c>
      <c r="Q124" s="39" t="e">
        <f t="shared" si="25"/>
        <v>#DIV/0!</v>
      </c>
      <c r="R124" s="38" t="str">
        <f>VLOOKUP($A124,Raw!$B$2:$DG$512,MATCH(Advisorry!R$1,Raw!$B$1:$DG$1,0),0)</f>
        <v>0</v>
      </c>
      <c r="S124" s="39" t="e">
        <f t="shared" si="26"/>
        <v>#DIV/0!</v>
      </c>
      <c r="T124" s="38" t="str">
        <f>VLOOKUP($A124,Raw!$B$2:$DG$512,MATCH(Advisorry!T$1,Raw!$B$1:$DG$1,0),0)</f>
        <v>0</v>
      </c>
      <c r="U124" s="39" t="e">
        <f t="shared" si="27"/>
        <v>#DIV/0!</v>
      </c>
      <c r="V124" s="38" t="str">
        <f>VLOOKUP($A124,Raw!$B$2:$DG$512,MATCH(Advisorry!V$1,Raw!$B$1:$DG$1,0),0)</f>
        <v>0</v>
      </c>
      <c r="W124" s="39" t="e">
        <f t="shared" si="28"/>
        <v>#DIV/0!</v>
      </c>
      <c r="X124" s="38" t="str">
        <f>VLOOKUP($A124,Raw!$B$2:$DG$512,MATCH(Advisorry!X$1,Raw!$B$1:$DG$1,0),0)</f>
        <v>0</v>
      </c>
      <c r="Y124" s="39" t="e">
        <f t="shared" si="29"/>
        <v>#DIV/0!</v>
      </c>
      <c r="Z124" s="38" t="str">
        <f>VLOOKUP($A124,Raw!$B$2:$DG$512,MATCH(Advisorry!Z$1,Raw!$B$1:$DG$1,0),0)</f>
        <v>0</v>
      </c>
      <c r="AA124" s="39" t="e">
        <f t="shared" si="30"/>
        <v>#DIV/0!</v>
      </c>
      <c r="AB124" s="38" t="str">
        <f>VLOOKUP($A124,Raw!$B$2:$DG$512,MATCH(Advisorry!AB$1,Raw!$B$1:$DG$1,0),0)</f>
        <v>0</v>
      </c>
      <c r="AD124" s="25" t="e">
        <f t="shared" si="31"/>
        <v>#DIV/0!</v>
      </c>
      <c r="AE124" s="25" t="e">
        <f t="shared" si="32"/>
        <v>#DIV/0!</v>
      </c>
      <c r="AF124" s="25" t="e">
        <f t="shared" si="33"/>
        <v>#DIV/0!</v>
      </c>
      <c r="AG124" s="25" t="e">
        <f t="shared" si="34"/>
        <v>#DIV/0!</v>
      </c>
      <c r="AH124" s="25" t="e">
        <f t="shared" si="35"/>
        <v>#DIV/0!</v>
      </c>
      <c r="AI124" s="25" t="e">
        <f t="shared" si="36"/>
        <v>#DIV/0!</v>
      </c>
      <c r="AJ124" s="25" t="e">
        <f t="shared" si="37"/>
        <v>#DIV/0!</v>
      </c>
    </row>
    <row r="125" spans="1:36" x14ac:dyDescent="0.3">
      <c r="A125" s="1" t="s">
        <v>2439</v>
      </c>
      <c r="B125" s="36" t="str">
        <f>VLOOKUP($A125,Raw!$B$2:$DG$512,MATCH(Advisorry!B$1,Raw!$B$1:$DG$1,0),0)</f>
        <v>0</v>
      </c>
      <c r="C125" s="37" t="e">
        <f t="shared" si="19"/>
        <v>#DIV/0!</v>
      </c>
      <c r="D125" s="36" t="str">
        <f>VLOOKUP($A125,Raw!$B$2:$DG$512,MATCH(Advisorry!D$1,Raw!$B$1:$DG$1,0),0)</f>
        <v>0</v>
      </c>
      <c r="E125" s="37" t="e">
        <f t="shared" si="20"/>
        <v>#DIV/0!</v>
      </c>
      <c r="F125" s="36" t="str">
        <f>VLOOKUP($A125,Raw!$B$2:$DG$512,MATCH(Advisorry!F$1,Raw!$B$1:$DG$1,0),0)</f>
        <v>0</v>
      </c>
      <c r="G125" s="37" t="e">
        <f t="shared" si="21"/>
        <v>#DIV/0!</v>
      </c>
      <c r="H125" s="36" t="str">
        <f>VLOOKUP($A125,Raw!$B$2:$DG$512,MATCH(Advisorry!H$1,Raw!$B$1:$DG$1,0),0)</f>
        <v>0</v>
      </c>
      <c r="I125" s="37" t="e">
        <f t="shared" si="22"/>
        <v>#DIV/0!</v>
      </c>
      <c r="J125" s="36" t="str">
        <f>VLOOKUP($A125,Raw!$B$2:$DG$512,MATCH(Advisorry!J$1,Raw!$B$1:$DG$1,0),0)</f>
        <v>0</v>
      </c>
      <c r="K125" s="37" t="e">
        <f t="shared" si="23"/>
        <v>#DIV/0!</v>
      </c>
      <c r="L125" s="36" t="str">
        <f>VLOOKUP($A125,Raw!$B$2:$DG$512,MATCH(Advisorry!L$1,Raw!$B$1:$DG$1,0),0)</f>
        <v>0</v>
      </c>
      <c r="M125" s="37" t="e">
        <f t="shared" si="24"/>
        <v>#DIV/0!</v>
      </c>
      <c r="N125" s="36" t="str">
        <f>VLOOKUP($A125,Raw!$B$2:$DG$512,MATCH(Advisorry!N$1,Raw!$B$1:$DG$1,0),0)</f>
        <v>0</v>
      </c>
      <c r="P125" s="38" t="str">
        <f>VLOOKUP($A125,Raw!$B$2:$DG$512,MATCH(Advisorry!P$1,Raw!$B$1:$DG$1,0),0)</f>
        <v>0</v>
      </c>
      <c r="Q125" s="39" t="e">
        <f t="shared" si="25"/>
        <v>#DIV/0!</v>
      </c>
      <c r="R125" s="38" t="str">
        <f>VLOOKUP($A125,Raw!$B$2:$DG$512,MATCH(Advisorry!R$1,Raw!$B$1:$DG$1,0),0)</f>
        <v>0</v>
      </c>
      <c r="S125" s="39" t="e">
        <f t="shared" si="26"/>
        <v>#DIV/0!</v>
      </c>
      <c r="T125" s="38" t="str">
        <f>VLOOKUP($A125,Raw!$B$2:$DG$512,MATCH(Advisorry!T$1,Raw!$B$1:$DG$1,0),0)</f>
        <v>0</v>
      </c>
      <c r="U125" s="39" t="e">
        <f t="shared" si="27"/>
        <v>#DIV/0!</v>
      </c>
      <c r="V125" s="38" t="str">
        <f>VLOOKUP($A125,Raw!$B$2:$DG$512,MATCH(Advisorry!V$1,Raw!$B$1:$DG$1,0),0)</f>
        <v>0</v>
      </c>
      <c r="W125" s="39" t="e">
        <f t="shared" si="28"/>
        <v>#DIV/0!</v>
      </c>
      <c r="X125" s="38" t="str">
        <f>VLOOKUP($A125,Raw!$B$2:$DG$512,MATCH(Advisorry!X$1,Raw!$B$1:$DG$1,0),0)</f>
        <v>0</v>
      </c>
      <c r="Y125" s="39" t="e">
        <f t="shared" si="29"/>
        <v>#DIV/0!</v>
      </c>
      <c r="Z125" s="38" t="str">
        <f>VLOOKUP($A125,Raw!$B$2:$DG$512,MATCH(Advisorry!Z$1,Raw!$B$1:$DG$1,0),0)</f>
        <v>0</v>
      </c>
      <c r="AA125" s="39" t="e">
        <f t="shared" si="30"/>
        <v>#DIV/0!</v>
      </c>
      <c r="AB125" s="38" t="str">
        <f>VLOOKUP($A125,Raw!$B$2:$DG$512,MATCH(Advisorry!AB$1,Raw!$B$1:$DG$1,0),0)</f>
        <v>0</v>
      </c>
      <c r="AD125" s="25" t="e">
        <f t="shared" si="31"/>
        <v>#DIV/0!</v>
      </c>
      <c r="AE125" s="25" t="e">
        <f t="shared" si="32"/>
        <v>#DIV/0!</v>
      </c>
      <c r="AF125" s="25" t="e">
        <f t="shared" si="33"/>
        <v>#DIV/0!</v>
      </c>
      <c r="AG125" s="25" t="e">
        <f t="shared" si="34"/>
        <v>#DIV/0!</v>
      </c>
      <c r="AH125" s="25" t="e">
        <f t="shared" si="35"/>
        <v>#DIV/0!</v>
      </c>
      <c r="AI125" s="25" t="e">
        <f t="shared" si="36"/>
        <v>#DIV/0!</v>
      </c>
      <c r="AJ125" s="25" t="e">
        <f t="shared" si="37"/>
        <v>#DIV/0!</v>
      </c>
    </row>
    <row r="126" spans="1:36" x14ac:dyDescent="0.3">
      <c r="A126" s="1" t="s">
        <v>2444</v>
      </c>
      <c r="B126" s="36" t="str">
        <f>VLOOKUP($A126,Raw!$B$2:$DG$512,MATCH(Advisorry!B$1,Raw!$B$1:$DG$1,0),0)</f>
        <v>0</v>
      </c>
      <c r="C126" s="37" t="e">
        <f t="shared" si="19"/>
        <v>#DIV/0!</v>
      </c>
      <c r="D126" s="36" t="str">
        <f>VLOOKUP($A126,Raw!$B$2:$DG$512,MATCH(Advisorry!D$1,Raw!$B$1:$DG$1,0),0)</f>
        <v>0</v>
      </c>
      <c r="E126" s="37" t="e">
        <f t="shared" si="20"/>
        <v>#DIV/0!</v>
      </c>
      <c r="F126" s="36" t="str">
        <f>VLOOKUP($A126,Raw!$B$2:$DG$512,MATCH(Advisorry!F$1,Raw!$B$1:$DG$1,0),0)</f>
        <v>0</v>
      </c>
      <c r="G126" s="37" t="e">
        <f t="shared" si="21"/>
        <v>#DIV/0!</v>
      </c>
      <c r="H126" s="36" t="str">
        <f>VLOOKUP($A126,Raw!$B$2:$DG$512,MATCH(Advisorry!H$1,Raw!$B$1:$DG$1,0),0)</f>
        <v>0</v>
      </c>
      <c r="I126" s="37" t="e">
        <f t="shared" si="22"/>
        <v>#DIV/0!</v>
      </c>
      <c r="J126" s="36" t="str">
        <f>VLOOKUP($A126,Raw!$B$2:$DG$512,MATCH(Advisorry!J$1,Raw!$B$1:$DG$1,0),0)</f>
        <v>0</v>
      </c>
      <c r="K126" s="37" t="e">
        <f t="shared" si="23"/>
        <v>#DIV/0!</v>
      </c>
      <c r="L126" s="36" t="str">
        <f>VLOOKUP($A126,Raw!$B$2:$DG$512,MATCH(Advisorry!L$1,Raw!$B$1:$DG$1,0),0)</f>
        <v>0</v>
      </c>
      <c r="M126" s="37" t="e">
        <f t="shared" si="24"/>
        <v>#DIV/0!</v>
      </c>
      <c r="N126" s="36" t="str">
        <f>VLOOKUP($A126,Raw!$B$2:$DG$512,MATCH(Advisorry!N$1,Raw!$B$1:$DG$1,0),0)</f>
        <v>0</v>
      </c>
      <c r="P126" s="38" t="str">
        <f>VLOOKUP($A126,Raw!$B$2:$DG$512,MATCH(Advisorry!P$1,Raw!$B$1:$DG$1,0),0)</f>
        <v>0</v>
      </c>
      <c r="Q126" s="39" t="e">
        <f t="shared" si="25"/>
        <v>#DIV/0!</v>
      </c>
      <c r="R126" s="38" t="str">
        <f>VLOOKUP($A126,Raw!$B$2:$DG$512,MATCH(Advisorry!R$1,Raw!$B$1:$DG$1,0),0)</f>
        <v>0</v>
      </c>
      <c r="S126" s="39" t="e">
        <f t="shared" si="26"/>
        <v>#DIV/0!</v>
      </c>
      <c r="T126" s="38" t="str">
        <f>VLOOKUP($A126,Raw!$B$2:$DG$512,MATCH(Advisorry!T$1,Raw!$B$1:$DG$1,0),0)</f>
        <v>0</v>
      </c>
      <c r="U126" s="39" t="e">
        <f t="shared" si="27"/>
        <v>#DIV/0!</v>
      </c>
      <c r="V126" s="38" t="str">
        <f>VLOOKUP($A126,Raw!$B$2:$DG$512,MATCH(Advisorry!V$1,Raw!$B$1:$DG$1,0),0)</f>
        <v>0</v>
      </c>
      <c r="W126" s="39" t="e">
        <f t="shared" si="28"/>
        <v>#DIV/0!</v>
      </c>
      <c r="X126" s="38" t="str">
        <f>VLOOKUP($A126,Raw!$B$2:$DG$512,MATCH(Advisorry!X$1,Raw!$B$1:$DG$1,0),0)</f>
        <v>0</v>
      </c>
      <c r="Y126" s="39" t="e">
        <f t="shared" si="29"/>
        <v>#DIV/0!</v>
      </c>
      <c r="Z126" s="38" t="str">
        <f>VLOOKUP($A126,Raw!$B$2:$DG$512,MATCH(Advisorry!Z$1,Raw!$B$1:$DG$1,0),0)</f>
        <v>0</v>
      </c>
      <c r="AA126" s="39" t="e">
        <f t="shared" si="30"/>
        <v>#DIV/0!</v>
      </c>
      <c r="AB126" s="38" t="str">
        <f>VLOOKUP($A126,Raw!$B$2:$DG$512,MATCH(Advisorry!AB$1,Raw!$B$1:$DG$1,0),0)</f>
        <v>0</v>
      </c>
      <c r="AD126" s="25" t="e">
        <f t="shared" si="31"/>
        <v>#DIV/0!</v>
      </c>
      <c r="AE126" s="25" t="e">
        <f t="shared" si="32"/>
        <v>#DIV/0!</v>
      </c>
      <c r="AF126" s="25" t="e">
        <f t="shared" si="33"/>
        <v>#DIV/0!</v>
      </c>
      <c r="AG126" s="25" t="e">
        <f t="shared" si="34"/>
        <v>#DIV/0!</v>
      </c>
      <c r="AH126" s="25" t="e">
        <f t="shared" si="35"/>
        <v>#DIV/0!</v>
      </c>
      <c r="AI126" s="25" t="e">
        <f t="shared" si="36"/>
        <v>#DIV/0!</v>
      </c>
      <c r="AJ126" s="25" t="e">
        <f t="shared" si="37"/>
        <v>#DIV/0!</v>
      </c>
    </row>
    <row r="127" spans="1:36" x14ac:dyDescent="0.3">
      <c r="A127" s="1" t="s">
        <v>2463</v>
      </c>
      <c r="B127" s="36" t="str">
        <f>VLOOKUP($A127,Raw!$B$2:$DG$512,MATCH(Advisorry!B$1,Raw!$B$1:$DG$1,0),0)</f>
        <v>0</v>
      </c>
      <c r="C127" s="37" t="e">
        <f t="shared" si="19"/>
        <v>#DIV/0!</v>
      </c>
      <c r="D127" s="36" t="str">
        <f>VLOOKUP($A127,Raw!$B$2:$DG$512,MATCH(Advisorry!D$1,Raw!$B$1:$DG$1,0),0)</f>
        <v>0</v>
      </c>
      <c r="E127" s="37" t="e">
        <f t="shared" si="20"/>
        <v>#DIV/0!</v>
      </c>
      <c r="F127" s="36" t="str">
        <f>VLOOKUP($A127,Raw!$B$2:$DG$512,MATCH(Advisorry!F$1,Raw!$B$1:$DG$1,0),0)</f>
        <v>0</v>
      </c>
      <c r="G127" s="37" t="e">
        <f t="shared" si="21"/>
        <v>#DIV/0!</v>
      </c>
      <c r="H127" s="36" t="str">
        <f>VLOOKUP($A127,Raw!$B$2:$DG$512,MATCH(Advisorry!H$1,Raw!$B$1:$DG$1,0),0)</f>
        <v>0</v>
      </c>
      <c r="I127" s="37" t="e">
        <f t="shared" si="22"/>
        <v>#DIV/0!</v>
      </c>
      <c r="J127" s="36" t="str">
        <f>VLOOKUP($A127,Raw!$B$2:$DG$512,MATCH(Advisorry!J$1,Raw!$B$1:$DG$1,0),0)</f>
        <v>0</v>
      </c>
      <c r="K127" s="37" t="e">
        <f t="shared" si="23"/>
        <v>#DIV/0!</v>
      </c>
      <c r="L127" s="36" t="str">
        <f>VLOOKUP($A127,Raw!$B$2:$DG$512,MATCH(Advisorry!L$1,Raw!$B$1:$DG$1,0),0)</f>
        <v>0</v>
      </c>
      <c r="M127" s="37" t="e">
        <f t="shared" si="24"/>
        <v>#DIV/0!</v>
      </c>
      <c r="N127" s="36" t="str">
        <f>VLOOKUP($A127,Raw!$B$2:$DG$512,MATCH(Advisorry!N$1,Raw!$B$1:$DG$1,0),0)</f>
        <v>0</v>
      </c>
      <c r="P127" s="38" t="str">
        <f>VLOOKUP($A127,Raw!$B$2:$DG$512,MATCH(Advisorry!P$1,Raw!$B$1:$DG$1,0),0)</f>
        <v>0</v>
      </c>
      <c r="Q127" s="39" t="e">
        <f t="shared" si="25"/>
        <v>#DIV/0!</v>
      </c>
      <c r="R127" s="38" t="str">
        <f>VLOOKUP($A127,Raw!$B$2:$DG$512,MATCH(Advisorry!R$1,Raw!$B$1:$DG$1,0),0)</f>
        <v>0</v>
      </c>
      <c r="S127" s="39" t="e">
        <f t="shared" si="26"/>
        <v>#DIV/0!</v>
      </c>
      <c r="T127" s="38" t="str">
        <f>VLOOKUP($A127,Raw!$B$2:$DG$512,MATCH(Advisorry!T$1,Raw!$B$1:$DG$1,0),0)</f>
        <v>0</v>
      </c>
      <c r="U127" s="39" t="e">
        <f t="shared" si="27"/>
        <v>#DIV/0!</v>
      </c>
      <c r="V127" s="38" t="str">
        <f>VLOOKUP($A127,Raw!$B$2:$DG$512,MATCH(Advisorry!V$1,Raw!$B$1:$DG$1,0),0)</f>
        <v>0</v>
      </c>
      <c r="W127" s="39" t="e">
        <f t="shared" si="28"/>
        <v>#DIV/0!</v>
      </c>
      <c r="X127" s="38" t="str">
        <f>VLOOKUP($A127,Raw!$B$2:$DG$512,MATCH(Advisorry!X$1,Raw!$B$1:$DG$1,0),0)</f>
        <v>0</v>
      </c>
      <c r="Y127" s="39" t="e">
        <f t="shared" si="29"/>
        <v>#DIV/0!</v>
      </c>
      <c r="Z127" s="38" t="str">
        <f>VLOOKUP($A127,Raw!$B$2:$DG$512,MATCH(Advisorry!Z$1,Raw!$B$1:$DG$1,0),0)</f>
        <v>0</v>
      </c>
      <c r="AA127" s="39" t="e">
        <f t="shared" si="30"/>
        <v>#DIV/0!</v>
      </c>
      <c r="AB127" s="38" t="str">
        <f>VLOOKUP($A127,Raw!$B$2:$DG$512,MATCH(Advisorry!AB$1,Raw!$B$1:$DG$1,0),0)</f>
        <v>0</v>
      </c>
      <c r="AD127" s="25" t="e">
        <f t="shared" si="31"/>
        <v>#DIV/0!</v>
      </c>
      <c r="AE127" s="25" t="e">
        <f t="shared" si="32"/>
        <v>#DIV/0!</v>
      </c>
      <c r="AF127" s="25" t="e">
        <f t="shared" si="33"/>
        <v>#DIV/0!</v>
      </c>
      <c r="AG127" s="25" t="e">
        <f t="shared" si="34"/>
        <v>#DIV/0!</v>
      </c>
      <c r="AH127" s="25" t="e">
        <f t="shared" si="35"/>
        <v>#DIV/0!</v>
      </c>
      <c r="AI127" s="25" t="e">
        <f t="shared" si="36"/>
        <v>#DIV/0!</v>
      </c>
      <c r="AJ127" s="25" t="e">
        <f t="shared" si="37"/>
        <v>#DIV/0!</v>
      </c>
    </row>
    <row r="128" spans="1:36" x14ac:dyDescent="0.3">
      <c r="A128" s="1" t="s">
        <v>2476</v>
      </c>
      <c r="B128" s="36" t="str">
        <f>VLOOKUP($A128,Raw!$B$2:$DG$512,MATCH(Advisorry!B$1,Raw!$B$1:$DG$1,0),0)</f>
        <v>0</v>
      </c>
      <c r="C128" s="37" t="e">
        <f t="shared" si="19"/>
        <v>#DIV/0!</v>
      </c>
      <c r="D128" s="36" t="str">
        <f>VLOOKUP($A128,Raw!$B$2:$DG$512,MATCH(Advisorry!D$1,Raw!$B$1:$DG$1,0),0)</f>
        <v>0</v>
      </c>
      <c r="E128" s="37" t="e">
        <f t="shared" si="20"/>
        <v>#DIV/0!</v>
      </c>
      <c r="F128" s="36" t="str">
        <f>VLOOKUP($A128,Raw!$B$2:$DG$512,MATCH(Advisorry!F$1,Raw!$B$1:$DG$1,0),0)</f>
        <v>0</v>
      </c>
      <c r="G128" s="37" t="e">
        <f t="shared" si="21"/>
        <v>#DIV/0!</v>
      </c>
      <c r="H128" s="36" t="str">
        <f>VLOOKUP($A128,Raw!$B$2:$DG$512,MATCH(Advisorry!H$1,Raw!$B$1:$DG$1,0),0)</f>
        <v>0</v>
      </c>
      <c r="I128" s="37" t="e">
        <f t="shared" si="22"/>
        <v>#DIV/0!</v>
      </c>
      <c r="J128" s="36" t="str">
        <f>VLOOKUP($A128,Raw!$B$2:$DG$512,MATCH(Advisorry!J$1,Raw!$B$1:$DG$1,0),0)</f>
        <v>0</v>
      </c>
      <c r="K128" s="37" t="e">
        <f t="shared" si="23"/>
        <v>#DIV/0!</v>
      </c>
      <c r="L128" s="36" t="str">
        <f>VLOOKUP($A128,Raw!$B$2:$DG$512,MATCH(Advisorry!L$1,Raw!$B$1:$DG$1,0),0)</f>
        <v>0</v>
      </c>
      <c r="M128" s="37" t="e">
        <f t="shared" si="24"/>
        <v>#DIV/0!</v>
      </c>
      <c r="N128" s="36" t="str">
        <f>VLOOKUP($A128,Raw!$B$2:$DG$512,MATCH(Advisorry!N$1,Raw!$B$1:$DG$1,0),0)</f>
        <v>0</v>
      </c>
      <c r="P128" s="38" t="str">
        <f>VLOOKUP($A128,Raw!$B$2:$DG$512,MATCH(Advisorry!P$1,Raw!$B$1:$DG$1,0),0)</f>
        <v>0</v>
      </c>
      <c r="Q128" s="39" t="e">
        <f t="shared" si="25"/>
        <v>#DIV/0!</v>
      </c>
      <c r="R128" s="38" t="str">
        <f>VLOOKUP($A128,Raw!$B$2:$DG$512,MATCH(Advisorry!R$1,Raw!$B$1:$DG$1,0),0)</f>
        <v>0</v>
      </c>
      <c r="S128" s="39" t="e">
        <f t="shared" si="26"/>
        <v>#DIV/0!</v>
      </c>
      <c r="T128" s="38" t="str">
        <f>VLOOKUP($A128,Raw!$B$2:$DG$512,MATCH(Advisorry!T$1,Raw!$B$1:$DG$1,0),0)</f>
        <v>0</v>
      </c>
      <c r="U128" s="39" t="e">
        <f t="shared" si="27"/>
        <v>#DIV/0!</v>
      </c>
      <c r="V128" s="38" t="str">
        <f>VLOOKUP($A128,Raw!$B$2:$DG$512,MATCH(Advisorry!V$1,Raw!$B$1:$DG$1,0),0)</f>
        <v>0</v>
      </c>
      <c r="W128" s="39" t="e">
        <f t="shared" si="28"/>
        <v>#DIV/0!</v>
      </c>
      <c r="X128" s="38" t="str">
        <f>VLOOKUP($A128,Raw!$B$2:$DG$512,MATCH(Advisorry!X$1,Raw!$B$1:$DG$1,0),0)</f>
        <v>0</v>
      </c>
      <c r="Y128" s="39" t="e">
        <f t="shared" si="29"/>
        <v>#DIV/0!</v>
      </c>
      <c r="Z128" s="38" t="str">
        <f>VLOOKUP($A128,Raw!$B$2:$DG$512,MATCH(Advisorry!Z$1,Raw!$B$1:$DG$1,0),0)</f>
        <v>0</v>
      </c>
      <c r="AA128" s="39" t="e">
        <f t="shared" si="30"/>
        <v>#DIV/0!</v>
      </c>
      <c r="AB128" s="38" t="str">
        <f>VLOOKUP($A128,Raw!$B$2:$DG$512,MATCH(Advisorry!AB$1,Raw!$B$1:$DG$1,0),0)</f>
        <v>0</v>
      </c>
      <c r="AD128" s="25" t="e">
        <f t="shared" si="31"/>
        <v>#DIV/0!</v>
      </c>
      <c r="AE128" s="25" t="e">
        <f t="shared" si="32"/>
        <v>#DIV/0!</v>
      </c>
      <c r="AF128" s="25" t="e">
        <f t="shared" si="33"/>
        <v>#DIV/0!</v>
      </c>
      <c r="AG128" s="25" t="e">
        <f t="shared" si="34"/>
        <v>#DIV/0!</v>
      </c>
      <c r="AH128" s="25" t="e">
        <f t="shared" si="35"/>
        <v>#DIV/0!</v>
      </c>
      <c r="AI128" s="25" t="e">
        <f t="shared" si="36"/>
        <v>#DIV/0!</v>
      </c>
      <c r="AJ128" s="25" t="e">
        <f t="shared" si="37"/>
        <v>#DIV/0!</v>
      </c>
    </row>
    <row r="129" spans="1:36" x14ac:dyDescent="0.3">
      <c r="A129" s="1" t="s">
        <v>2488</v>
      </c>
      <c r="B129" s="36" t="str">
        <f>VLOOKUP($A129,Raw!$B$2:$DG$512,MATCH(Advisorry!B$1,Raw!$B$1:$DG$1,0),0)</f>
        <v>0</v>
      </c>
      <c r="C129" s="37" t="e">
        <f t="shared" si="19"/>
        <v>#DIV/0!</v>
      </c>
      <c r="D129" s="36" t="str">
        <f>VLOOKUP($A129,Raw!$B$2:$DG$512,MATCH(Advisorry!D$1,Raw!$B$1:$DG$1,0),0)</f>
        <v>0</v>
      </c>
      <c r="E129" s="37" t="e">
        <f t="shared" si="20"/>
        <v>#DIV/0!</v>
      </c>
      <c r="F129" s="36" t="str">
        <f>VLOOKUP($A129,Raw!$B$2:$DG$512,MATCH(Advisorry!F$1,Raw!$B$1:$DG$1,0),0)</f>
        <v>0</v>
      </c>
      <c r="G129" s="37" t="e">
        <f t="shared" si="21"/>
        <v>#DIV/0!</v>
      </c>
      <c r="H129" s="36" t="str">
        <f>VLOOKUP($A129,Raw!$B$2:$DG$512,MATCH(Advisorry!H$1,Raw!$B$1:$DG$1,0),0)</f>
        <v>0</v>
      </c>
      <c r="I129" s="37" t="e">
        <f t="shared" si="22"/>
        <v>#DIV/0!</v>
      </c>
      <c r="J129" s="36" t="str">
        <f>VLOOKUP($A129,Raw!$B$2:$DG$512,MATCH(Advisorry!J$1,Raw!$B$1:$DG$1,0),0)</f>
        <v>0</v>
      </c>
      <c r="K129" s="37" t="e">
        <f t="shared" si="23"/>
        <v>#DIV/0!</v>
      </c>
      <c r="L129" s="36" t="str">
        <f>VLOOKUP($A129,Raw!$B$2:$DG$512,MATCH(Advisorry!L$1,Raw!$B$1:$DG$1,0),0)</f>
        <v>0</v>
      </c>
      <c r="M129" s="37" t="e">
        <f t="shared" si="24"/>
        <v>#DIV/0!</v>
      </c>
      <c r="N129" s="36" t="str">
        <f>VLOOKUP($A129,Raw!$B$2:$DG$512,MATCH(Advisorry!N$1,Raw!$B$1:$DG$1,0),0)</f>
        <v>0</v>
      </c>
      <c r="P129" s="38" t="str">
        <f>VLOOKUP($A129,Raw!$B$2:$DG$512,MATCH(Advisorry!P$1,Raw!$B$1:$DG$1,0),0)</f>
        <v>0</v>
      </c>
      <c r="Q129" s="39" t="e">
        <f t="shared" si="25"/>
        <v>#DIV/0!</v>
      </c>
      <c r="R129" s="38" t="str">
        <f>VLOOKUP($A129,Raw!$B$2:$DG$512,MATCH(Advisorry!R$1,Raw!$B$1:$DG$1,0),0)</f>
        <v>0</v>
      </c>
      <c r="S129" s="39" t="e">
        <f t="shared" si="26"/>
        <v>#DIV/0!</v>
      </c>
      <c r="T129" s="38" t="str">
        <f>VLOOKUP($A129,Raw!$B$2:$DG$512,MATCH(Advisorry!T$1,Raw!$B$1:$DG$1,0),0)</f>
        <v>0</v>
      </c>
      <c r="U129" s="39" t="e">
        <f t="shared" si="27"/>
        <v>#DIV/0!</v>
      </c>
      <c r="V129" s="38" t="str">
        <f>VLOOKUP($A129,Raw!$B$2:$DG$512,MATCH(Advisorry!V$1,Raw!$B$1:$DG$1,0),0)</f>
        <v>0</v>
      </c>
      <c r="W129" s="39" t="e">
        <f t="shared" si="28"/>
        <v>#DIV/0!</v>
      </c>
      <c r="X129" s="38" t="str">
        <f>VLOOKUP($A129,Raw!$B$2:$DG$512,MATCH(Advisorry!X$1,Raw!$B$1:$DG$1,0),0)</f>
        <v>0</v>
      </c>
      <c r="Y129" s="39" t="e">
        <f t="shared" si="29"/>
        <v>#DIV/0!</v>
      </c>
      <c r="Z129" s="38" t="str">
        <f>VLOOKUP($A129,Raw!$B$2:$DG$512,MATCH(Advisorry!Z$1,Raw!$B$1:$DG$1,0),0)</f>
        <v>0</v>
      </c>
      <c r="AA129" s="39" t="e">
        <f t="shared" si="30"/>
        <v>#DIV/0!</v>
      </c>
      <c r="AB129" s="38" t="str">
        <f>VLOOKUP($A129,Raw!$B$2:$DG$512,MATCH(Advisorry!AB$1,Raw!$B$1:$DG$1,0),0)</f>
        <v>0</v>
      </c>
      <c r="AD129" s="25" t="e">
        <f t="shared" si="31"/>
        <v>#DIV/0!</v>
      </c>
      <c r="AE129" s="25" t="e">
        <f t="shared" si="32"/>
        <v>#DIV/0!</v>
      </c>
      <c r="AF129" s="25" t="e">
        <f t="shared" si="33"/>
        <v>#DIV/0!</v>
      </c>
      <c r="AG129" s="25" t="e">
        <f t="shared" si="34"/>
        <v>#DIV/0!</v>
      </c>
      <c r="AH129" s="25" t="e">
        <f t="shared" si="35"/>
        <v>#DIV/0!</v>
      </c>
      <c r="AI129" s="25" t="e">
        <f t="shared" si="36"/>
        <v>#DIV/0!</v>
      </c>
      <c r="AJ129" s="25" t="e">
        <f t="shared" si="37"/>
        <v>#DIV/0!</v>
      </c>
    </row>
    <row r="130" spans="1:36" x14ac:dyDescent="0.3">
      <c r="A130" s="1" t="s">
        <v>2497</v>
      </c>
      <c r="B130" s="36" t="str">
        <f>VLOOKUP($A130,Raw!$B$2:$DG$512,MATCH(Advisorry!B$1,Raw!$B$1:$DG$1,0),0)</f>
        <v>0</v>
      </c>
      <c r="C130" s="37" t="e">
        <f t="shared" si="19"/>
        <v>#DIV/0!</v>
      </c>
      <c r="D130" s="36" t="str">
        <f>VLOOKUP($A130,Raw!$B$2:$DG$512,MATCH(Advisorry!D$1,Raw!$B$1:$DG$1,0),0)</f>
        <v>0</v>
      </c>
      <c r="E130" s="37" t="e">
        <f t="shared" si="20"/>
        <v>#DIV/0!</v>
      </c>
      <c r="F130" s="36" t="str">
        <f>VLOOKUP($A130,Raw!$B$2:$DG$512,MATCH(Advisorry!F$1,Raw!$B$1:$DG$1,0),0)</f>
        <v>0</v>
      </c>
      <c r="G130" s="37" t="e">
        <f t="shared" si="21"/>
        <v>#DIV/0!</v>
      </c>
      <c r="H130" s="36" t="str">
        <f>VLOOKUP($A130,Raw!$B$2:$DG$512,MATCH(Advisorry!H$1,Raw!$B$1:$DG$1,0),0)</f>
        <v>0</v>
      </c>
      <c r="I130" s="37" t="e">
        <f t="shared" si="22"/>
        <v>#DIV/0!</v>
      </c>
      <c r="J130" s="36" t="str">
        <f>VLOOKUP($A130,Raw!$B$2:$DG$512,MATCH(Advisorry!J$1,Raw!$B$1:$DG$1,0),0)</f>
        <v>0</v>
      </c>
      <c r="K130" s="37" t="e">
        <f t="shared" si="23"/>
        <v>#DIV/0!</v>
      </c>
      <c r="L130" s="36" t="str">
        <f>VLOOKUP($A130,Raw!$B$2:$DG$512,MATCH(Advisorry!L$1,Raw!$B$1:$DG$1,0),0)</f>
        <v>0</v>
      </c>
      <c r="M130" s="37" t="e">
        <f t="shared" si="24"/>
        <v>#DIV/0!</v>
      </c>
      <c r="N130" s="36" t="str">
        <f>VLOOKUP($A130,Raw!$B$2:$DG$512,MATCH(Advisorry!N$1,Raw!$B$1:$DG$1,0),0)</f>
        <v>0</v>
      </c>
      <c r="P130" s="38" t="str">
        <f>VLOOKUP($A130,Raw!$B$2:$DG$512,MATCH(Advisorry!P$1,Raw!$B$1:$DG$1,0),0)</f>
        <v>0</v>
      </c>
      <c r="Q130" s="39" t="e">
        <f t="shared" si="25"/>
        <v>#DIV/0!</v>
      </c>
      <c r="R130" s="38" t="str">
        <f>VLOOKUP($A130,Raw!$B$2:$DG$512,MATCH(Advisorry!R$1,Raw!$B$1:$DG$1,0),0)</f>
        <v>0</v>
      </c>
      <c r="S130" s="39" t="e">
        <f t="shared" si="26"/>
        <v>#DIV/0!</v>
      </c>
      <c r="T130" s="38" t="str">
        <f>VLOOKUP($A130,Raw!$B$2:$DG$512,MATCH(Advisorry!T$1,Raw!$B$1:$DG$1,0),0)</f>
        <v>0</v>
      </c>
      <c r="U130" s="39" t="e">
        <f t="shared" si="27"/>
        <v>#DIV/0!</v>
      </c>
      <c r="V130" s="38" t="str">
        <f>VLOOKUP($A130,Raw!$B$2:$DG$512,MATCH(Advisorry!V$1,Raw!$B$1:$DG$1,0),0)</f>
        <v>0</v>
      </c>
      <c r="W130" s="39" t="e">
        <f t="shared" si="28"/>
        <v>#DIV/0!</v>
      </c>
      <c r="X130" s="38" t="str">
        <f>VLOOKUP($A130,Raw!$B$2:$DG$512,MATCH(Advisorry!X$1,Raw!$B$1:$DG$1,0),0)</f>
        <v>0</v>
      </c>
      <c r="Y130" s="39" t="e">
        <f t="shared" si="29"/>
        <v>#DIV/0!</v>
      </c>
      <c r="Z130" s="38" t="str">
        <f>VLOOKUP($A130,Raw!$B$2:$DG$512,MATCH(Advisorry!Z$1,Raw!$B$1:$DG$1,0),0)</f>
        <v>0</v>
      </c>
      <c r="AA130" s="39" t="e">
        <f t="shared" si="30"/>
        <v>#DIV/0!</v>
      </c>
      <c r="AB130" s="38" t="str">
        <f>VLOOKUP($A130,Raw!$B$2:$DG$512,MATCH(Advisorry!AB$1,Raw!$B$1:$DG$1,0),0)</f>
        <v>0</v>
      </c>
      <c r="AD130" s="25" t="e">
        <f t="shared" si="31"/>
        <v>#DIV/0!</v>
      </c>
      <c r="AE130" s="25" t="e">
        <f t="shared" si="32"/>
        <v>#DIV/0!</v>
      </c>
      <c r="AF130" s="25" t="e">
        <f t="shared" si="33"/>
        <v>#DIV/0!</v>
      </c>
      <c r="AG130" s="25" t="e">
        <f t="shared" si="34"/>
        <v>#DIV/0!</v>
      </c>
      <c r="AH130" s="25" t="e">
        <f t="shared" si="35"/>
        <v>#DIV/0!</v>
      </c>
      <c r="AI130" s="25" t="e">
        <f t="shared" si="36"/>
        <v>#DIV/0!</v>
      </c>
      <c r="AJ130" s="25" t="e">
        <f t="shared" si="37"/>
        <v>#DIV/0!</v>
      </c>
    </row>
    <row r="131" spans="1:36" x14ac:dyDescent="0.3">
      <c r="A131" s="1" t="s">
        <v>2504</v>
      </c>
      <c r="B131" s="36" t="str">
        <f>VLOOKUP($A131,Raw!$B$2:$DG$512,MATCH(Advisorry!B$1,Raw!$B$1:$DG$1,0),0)</f>
        <v>0</v>
      </c>
      <c r="C131" s="37" t="e">
        <f t="shared" ref="C131:C194" si="38">B131/N131</f>
        <v>#DIV/0!</v>
      </c>
      <c r="D131" s="36" t="str">
        <f>VLOOKUP($A131,Raw!$B$2:$DG$512,MATCH(Advisorry!D$1,Raw!$B$1:$DG$1,0),0)</f>
        <v>0</v>
      </c>
      <c r="E131" s="37" t="e">
        <f t="shared" ref="E131:E194" si="39">D131/N131</f>
        <v>#DIV/0!</v>
      </c>
      <c r="F131" s="36" t="str">
        <f>VLOOKUP($A131,Raw!$B$2:$DG$512,MATCH(Advisorry!F$1,Raw!$B$1:$DG$1,0),0)</f>
        <v>0</v>
      </c>
      <c r="G131" s="37" t="e">
        <f t="shared" ref="G131:G194" si="40">F131/N131</f>
        <v>#DIV/0!</v>
      </c>
      <c r="H131" s="36" t="str">
        <f>VLOOKUP($A131,Raw!$B$2:$DG$512,MATCH(Advisorry!H$1,Raw!$B$1:$DG$1,0),0)</f>
        <v>0</v>
      </c>
      <c r="I131" s="37" t="e">
        <f t="shared" ref="I131:I194" si="41">H131/N131</f>
        <v>#DIV/0!</v>
      </c>
      <c r="J131" s="36" t="str">
        <f>VLOOKUP($A131,Raw!$B$2:$DG$512,MATCH(Advisorry!J$1,Raw!$B$1:$DG$1,0),0)</f>
        <v>0</v>
      </c>
      <c r="K131" s="37" t="e">
        <f t="shared" ref="K131:K194" si="42">J131/N131</f>
        <v>#DIV/0!</v>
      </c>
      <c r="L131" s="36" t="str">
        <f>VLOOKUP($A131,Raw!$B$2:$DG$512,MATCH(Advisorry!L$1,Raw!$B$1:$DG$1,0),0)</f>
        <v>0</v>
      </c>
      <c r="M131" s="37" t="e">
        <f t="shared" ref="M131:M194" si="43">L131/N131</f>
        <v>#DIV/0!</v>
      </c>
      <c r="N131" s="36" t="str">
        <f>VLOOKUP($A131,Raw!$B$2:$DG$512,MATCH(Advisorry!N$1,Raw!$B$1:$DG$1,0),0)</f>
        <v>0</v>
      </c>
      <c r="P131" s="38" t="str">
        <f>VLOOKUP($A131,Raw!$B$2:$DG$512,MATCH(Advisorry!P$1,Raw!$B$1:$DG$1,0),0)</f>
        <v>0</v>
      </c>
      <c r="Q131" s="39" t="e">
        <f t="shared" ref="Q131:Q194" si="44">P131/$AB131</f>
        <v>#DIV/0!</v>
      </c>
      <c r="R131" s="38" t="str">
        <f>VLOOKUP($A131,Raw!$B$2:$DG$512,MATCH(Advisorry!R$1,Raw!$B$1:$DG$1,0),0)</f>
        <v>0</v>
      </c>
      <c r="S131" s="39" t="e">
        <f t="shared" ref="S131:S194" si="45">R131/$AB131</f>
        <v>#DIV/0!</v>
      </c>
      <c r="T131" s="38" t="str">
        <f>VLOOKUP($A131,Raw!$B$2:$DG$512,MATCH(Advisorry!T$1,Raw!$B$1:$DG$1,0),0)</f>
        <v>0</v>
      </c>
      <c r="U131" s="39" t="e">
        <f t="shared" ref="U131:U194" si="46">T131/$AB131</f>
        <v>#DIV/0!</v>
      </c>
      <c r="V131" s="38" t="str">
        <f>VLOOKUP($A131,Raw!$B$2:$DG$512,MATCH(Advisorry!V$1,Raw!$B$1:$DG$1,0),0)</f>
        <v>0</v>
      </c>
      <c r="W131" s="39" t="e">
        <f t="shared" ref="W131:W194" si="47">V131/$AB131</f>
        <v>#DIV/0!</v>
      </c>
      <c r="X131" s="38" t="str">
        <f>VLOOKUP($A131,Raw!$B$2:$DG$512,MATCH(Advisorry!X$1,Raw!$B$1:$DG$1,0),0)</f>
        <v>0</v>
      </c>
      <c r="Y131" s="39" t="e">
        <f t="shared" ref="Y131:Y194" si="48">X131/$AB131</f>
        <v>#DIV/0!</v>
      </c>
      <c r="Z131" s="38" t="str">
        <f>VLOOKUP($A131,Raw!$B$2:$DG$512,MATCH(Advisorry!Z$1,Raw!$B$1:$DG$1,0),0)</f>
        <v>0</v>
      </c>
      <c r="AA131" s="39" t="e">
        <f t="shared" ref="AA131:AA194" si="49">Z131/$AB131</f>
        <v>#DIV/0!</v>
      </c>
      <c r="AB131" s="38" t="str">
        <f>VLOOKUP($A131,Raw!$B$2:$DG$512,MATCH(Advisorry!AB$1,Raw!$B$1:$DG$1,0),0)</f>
        <v>0</v>
      </c>
      <c r="AD131" s="25" t="e">
        <f t="shared" ref="AD131:AD194" si="50">P131/B131</f>
        <v>#DIV/0!</v>
      </c>
      <c r="AE131" s="25" t="e">
        <f t="shared" ref="AE131:AE194" si="51">R131/D131</f>
        <v>#DIV/0!</v>
      </c>
      <c r="AF131" s="25" t="e">
        <f t="shared" ref="AF131:AF194" si="52">T131/F131</f>
        <v>#DIV/0!</v>
      </c>
      <c r="AG131" s="25" t="e">
        <f t="shared" ref="AG131:AG194" si="53">V131/H131</f>
        <v>#DIV/0!</v>
      </c>
      <c r="AH131" s="25" t="e">
        <f t="shared" ref="AH131:AH194" si="54">X131/J131</f>
        <v>#DIV/0!</v>
      </c>
      <c r="AI131" s="25" t="e">
        <f t="shared" ref="AI131:AI194" si="55">Z131/L131</f>
        <v>#DIV/0!</v>
      </c>
      <c r="AJ131" s="25" t="e">
        <f t="shared" ref="AJ131:AJ194" si="56">AB131/N131</f>
        <v>#DIV/0!</v>
      </c>
    </row>
    <row r="132" spans="1:36" x14ac:dyDescent="0.3">
      <c r="A132" s="1" t="s">
        <v>2511</v>
      </c>
      <c r="B132" s="36" t="str">
        <f>VLOOKUP($A132,Raw!$B$2:$DG$512,MATCH(Advisorry!B$1,Raw!$B$1:$DG$1,0),0)</f>
        <v>0</v>
      </c>
      <c r="C132" s="37" t="e">
        <f t="shared" si="38"/>
        <v>#DIV/0!</v>
      </c>
      <c r="D132" s="36" t="str">
        <f>VLOOKUP($A132,Raw!$B$2:$DG$512,MATCH(Advisorry!D$1,Raw!$B$1:$DG$1,0),0)</f>
        <v>0</v>
      </c>
      <c r="E132" s="37" t="e">
        <f t="shared" si="39"/>
        <v>#DIV/0!</v>
      </c>
      <c r="F132" s="36" t="str">
        <f>VLOOKUP($A132,Raw!$B$2:$DG$512,MATCH(Advisorry!F$1,Raw!$B$1:$DG$1,0),0)</f>
        <v>0</v>
      </c>
      <c r="G132" s="37" t="e">
        <f t="shared" si="40"/>
        <v>#DIV/0!</v>
      </c>
      <c r="H132" s="36" t="str">
        <f>VLOOKUP($A132,Raw!$B$2:$DG$512,MATCH(Advisorry!H$1,Raw!$B$1:$DG$1,0),0)</f>
        <v>0</v>
      </c>
      <c r="I132" s="37" t="e">
        <f t="shared" si="41"/>
        <v>#DIV/0!</v>
      </c>
      <c r="J132" s="36" t="str">
        <f>VLOOKUP($A132,Raw!$B$2:$DG$512,MATCH(Advisorry!J$1,Raw!$B$1:$DG$1,0),0)</f>
        <v>0</v>
      </c>
      <c r="K132" s="37" t="e">
        <f t="shared" si="42"/>
        <v>#DIV/0!</v>
      </c>
      <c r="L132" s="36" t="str">
        <f>VLOOKUP($A132,Raw!$B$2:$DG$512,MATCH(Advisorry!L$1,Raw!$B$1:$DG$1,0),0)</f>
        <v>0</v>
      </c>
      <c r="M132" s="37" t="e">
        <f t="shared" si="43"/>
        <v>#DIV/0!</v>
      </c>
      <c r="N132" s="36" t="str">
        <f>VLOOKUP($A132,Raw!$B$2:$DG$512,MATCH(Advisorry!N$1,Raw!$B$1:$DG$1,0),0)</f>
        <v>0</v>
      </c>
      <c r="P132" s="38" t="str">
        <f>VLOOKUP($A132,Raw!$B$2:$DG$512,MATCH(Advisorry!P$1,Raw!$B$1:$DG$1,0),0)</f>
        <v>0</v>
      </c>
      <c r="Q132" s="39" t="e">
        <f t="shared" si="44"/>
        <v>#DIV/0!</v>
      </c>
      <c r="R132" s="38" t="str">
        <f>VLOOKUP($A132,Raw!$B$2:$DG$512,MATCH(Advisorry!R$1,Raw!$B$1:$DG$1,0),0)</f>
        <v>0</v>
      </c>
      <c r="S132" s="39" t="e">
        <f t="shared" si="45"/>
        <v>#DIV/0!</v>
      </c>
      <c r="T132" s="38" t="str">
        <f>VLOOKUP($A132,Raw!$B$2:$DG$512,MATCH(Advisorry!T$1,Raw!$B$1:$DG$1,0),0)</f>
        <v>0</v>
      </c>
      <c r="U132" s="39" t="e">
        <f t="shared" si="46"/>
        <v>#DIV/0!</v>
      </c>
      <c r="V132" s="38" t="str">
        <f>VLOOKUP($A132,Raw!$B$2:$DG$512,MATCH(Advisorry!V$1,Raw!$B$1:$DG$1,0),0)</f>
        <v>0</v>
      </c>
      <c r="W132" s="39" t="e">
        <f t="shared" si="47"/>
        <v>#DIV/0!</v>
      </c>
      <c r="X132" s="38" t="str">
        <f>VLOOKUP($A132,Raw!$B$2:$DG$512,MATCH(Advisorry!X$1,Raw!$B$1:$DG$1,0),0)</f>
        <v>0</v>
      </c>
      <c r="Y132" s="39" t="e">
        <f t="shared" si="48"/>
        <v>#DIV/0!</v>
      </c>
      <c r="Z132" s="38" t="str">
        <f>VLOOKUP($A132,Raw!$B$2:$DG$512,MATCH(Advisorry!Z$1,Raw!$B$1:$DG$1,0),0)</f>
        <v>0</v>
      </c>
      <c r="AA132" s="39" t="e">
        <f t="shared" si="49"/>
        <v>#DIV/0!</v>
      </c>
      <c r="AB132" s="38" t="str">
        <f>VLOOKUP($A132,Raw!$B$2:$DG$512,MATCH(Advisorry!AB$1,Raw!$B$1:$DG$1,0),0)</f>
        <v>0</v>
      </c>
      <c r="AD132" s="25" t="e">
        <f t="shared" si="50"/>
        <v>#DIV/0!</v>
      </c>
      <c r="AE132" s="25" t="e">
        <f t="shared" si="51"/>
        <v>#DIV/0!</v>
      </c>
      <c r="AF132" s="25" t="e">
        <f t="shared" si="52"/>
        <v>#DIV/0!</v>
      </c>
      <c r="AG132" s="25" t="e">
        <f t="shared" si="53"/>
        <v>#DIV/0!</v>
      </c>
      <c r="AH132" s="25" t="e">
        <f t="shared" si="54"/>
        <v>#DIV/0!</v>
      </c>
      <c r="AI132" s="25" t="e">
        <f t="shared" si="55"/>
        <v>#DIV/0!</v>
      </c>
      <c r="AJ132" s="25" t="e">
        <f t="shared" si="56"/>
        <v>#DIV/0!</v>
      </c>
    </row>
    <row r="133" spans="1:36" x14ac:dyDescent="0.3">
      <c r="A133" s="1" t="s">
        <v>2518</v>
      </c>
      <c r="B133" s="36" t="str">
        <f>VLOOKUP($A133,Raw!$B$2:$DG$512,MATCH(Advisorry!B$1,Raw!$B$1:$DG$1,0),0)</f>
        <v>0</v>
      </c>
      <c r="C133" s="37" t="e">
        <f t="shared" si="38"/>
        <v>#DIV/0!</v>
      </c>
      <c r="D133" s="36" t="str">
        <f>VLOOKUP($A133,Raw!$B$2:$DG$512,MATCH(Advisorry!D$1,Raw!$B$1:$DG$1,0),0)</f>
        <v>0</v>
      </c>
      <c r="E133" s="37" t="e">
        <f t="shared" si="39"/>
        <v>#DIV/0!</v>
      </c>
      <c r="F133" s="36" t="str">
        <f>VLOOKUP($A133,Raw!$B$2:$DG$512,MATCH(Advisorry!F$1,Raw!$B$1:$DG$1,0),0)</f>
        <v>0</v>
      </c>
      <c r="G133" s="37" t="e">
        <f t="shared" si="40"/>
        <v>#DIV/0!</v>
      </c>
      <c r="H133" s="36" t="str">
        <f>VLOOKUP($A133,Raw!$B$2:$DG$512,MATCH(Advisorry!H$1,Raw!$B$1:$DG$1,0),0)</f>
        <v>0</v>
      </c>
      <c r="I133" s="37" t="e">
        <f t="shared" si="41"/>
        <v>#DIV/0!</v>
      </c>
      <c r="J133" s="36" t="str">
        <f>VLOOKUP($A133,Raw!$B$2:$DG$512,MATCH(Advisorry!J$1,Raw!$B$1:$DG$1,0),0)</f>
        <v>0</v>
      </c>
      <c r="K133" s="37" t="e">
        <f t="shared" si="42"/>
        <v>#DIV/0!</v>
      </c>
      <c r="L133" s="36" t="str">
        <f>VLOOKUP($A133,Raw!$B$2:$DG$512,MATCH(Advisorry!L$1,Raw!$B$1:$DG$1,0),0)</f>
        <v>0</v>
      </c>
      <c r="M133" s="37" t="e">
        <f t="shared" si="43"/>
        <v>#DIV/0!</v>
      </c>
      <c r="N133" s="36" t="str">
        <f>VLOOKUP($A133,Raw!$B$2:$DG$512,MATCH(Advisorry!N$1,Raw!$B$1:$DG$1,0),0)</f>
        <v>0</v>
      </c>
      <c r="P133" s="38" t="str">
        <f>VLOOKUP($A133,Raw!$B$2:$DG$512,MATCH(Advisorry!P$1,Raw!$B$1:$DG$1,0),0)</f>
        <v>0</v>
      </c>
      <c r="Q133" s="39" t="e">
        <f t="shared" si="44"/>
        <v>#DIV/0!</v>
      </c>
      <c r="R133" s="38" t="str">
        <f>VLOOKUP($A133,Raw!$B$2:$DG$512,MATCH(Advisorry!R$1,Raw!$B$1:$DG$1,0),0)</f>
        <v>0</v>
      </c>
      <c r="S133" s="39" t="e">
        <f t="shared" si="45"/>
        <v>#DIV/0!</v>
      </c>
      <c r="T133" s="38" t="str">
        <f>VLOOKUP($A133,Raw!$B$2:$DG$512,MATCH(Advisorry!T$1,Raw!$B$1:$DG$1,0),0)</f>
        <v>0</v>
      </c>
      <c r="U133" s="39" t="e">
        <f t="shared" si="46"/>
        <v>#DIV/0!</v>
      </c>
      <c r="V133" s="38" t="str">
        <f>VLOOKUP($A133,Raw!$B$2:$DG$512,MATCH(Advisorry!V$1,Raw!$B$1:$DG$1,0),0)</f>
        <v>0</v>
      </c>
      <c r="W133" s="39" t="e">
        <f t="shared" si="47"/>
        <v>#DIV/0!</v>
      </c>
      <c r="X133" s="38" t="str">
        <f>VLOOKUP($A133,Raw!$B$2:$DG$512,MATCH(Advisorry!X$1,Raw!$B$1:$DG$1,0),0)</f>
        <v>0</v>
      </c>
      <c r="Y133" s="39" t="e">
        <f t="shared" si="48"/>
        <v>#DIV/0!</v>
      </c>
      <c r="Z133" s="38" t="str">
        <f>VLOOKUP($A133,Raw!$B$2:$DG$512,MATCH(Advisorry!Z$1,Raw!$B$1:$DG$1,0),0)</f>
        <v>0</v>
      </c>
      <c r="AA133" s="39" t="e">
        <f t="shared" si="49"/>
        <v>#DIV/0!</v>
      </c>
      <c r="AB133" s="38" t="str">
        <f>VLOOKUP($A133,Raw!$B$2:$DG$512,MATCH(Advisorry!AB$1,Raw!$B$1:$DG$1,0),0)</f>
        <v>0</v>
      </c>
      <c r="AD133" s="25" t="e">
        <f t="shared" si="50"/>
        <v>#DIV/0!</v>
      </c>
      <c r="AE133" s="25" t="e">
        <f t="shared" si="51"/>
        <v>#DIV/0!</v>
      </c>
      <c r="AF133" s="25" t="e">
        <f t="shared" si="52"/>
        <v>#DIV/0!</v>
      </c>
      <c r="AG133" s="25" t="e">
        <f t="shared" si="53"/>
        <v>#DIV/0!</v>
      </c>
      <c r="AH133" s="25" t="e">
        <f t="shared" si="54"/>
        <v>#DIV/0!</v>
      </c>
      <c r="AI133" s="25" t="e">
        <f t="shared" si="55"/>
        <v>#DIV/0!</v>
      </c>
      <c r="AJ133" s="25" t="e">
        <f t="shared" si="56"/>
        <v>#DIV/0!</v>
      </c>
    </row>
    <row r="134" spans="1:36" x14ac:dyDescent="0.3">
      <c r="A134" s="1" t="s">
        <v>2534</v>
      </c>
      <c r="B134" s="36" t="str">
        <f>VLOOKUP($A134,Raw!$B$2:$DG$512,MATCH(Advisorry!B$1,Raw!$B$1:$DG$1,0),0)</f>
        <v>0</v>
      </c>
      <c r="C134" s="37" t="e">
        <f t="shared" si="38"/>
        <v>#DIV/0!</v>
      </c>
      <c r="D134" s="36" t="str">
        <f>VLOOKUP($A134,Raw!$B$2:$DG$512,MATCH(Advisorry!D$1,Raw!$B$1:$DG$1,0),0)</f>
        <v>0</v>
      </c>
      <c r="E134" s="37" t="e">
        <f t="shared" si="39"/>
        <v>#DIV/0!</v>
      </c>
      <c r="F134" s="36" t="str">
        <f>VLOOKUP($A134,Raw!$B$2:$DG$512,MATCH(Advisorry!F$1,Raw!$B$1:$DG$1,0),0)</f>
        <v>0</v>
      </c>
      <c r="G134" s="37" t="e">
        <f t="shared" si="40"/>
        <v>#DIV/0!</v>
      </c>
      <c r="H134" s="36" t="str">
        <f>VLOOKUP($A134,Raw!$B$2:$DG$512,MATCH(Advisorry!H$1,Raw!$B$1:$DG$1,0),0)</f>
        <v>0</v>
      </c>
      <c r="I134" s="37" t="e">
        <f t="shared" si="41"/>
        <v>#DIV/0!</v>
      </c>
      <c r="J134" s="36" t="str">
        <f>VLOOKUP($A134,Raw!$B$2:$DG$512,MATCH(Advisorry!J$1,Raw!$B$1:$DG$1,0),0)</f>
        <v>0</v>
      </c>
      <c r="K134" s="37" t="e">
        <f t="shared" si="42"/>
        <v>#DIV/0!</v>
      </c>
      <c r="L134" s="36" t="str">
        <f>VLOOKUP($A134,Raw!$B$2:$DG$512,MATCH(Advisorry!L$1,Raw!$B$1:$DG$1,0),0)</f>
        <v>0</v>
      </c>
      <c r="M134" s="37" t="e">
        <f t="shared" si="43"/>
        <v>#DIV/0!</v>
      </c>
      <c r="N134" s="36" t="str">
        <f>VLOOKUP($A134,Raw!$B$2:$DG$512,MATCH(Advisorry!N$1,Raw!$B$1:$DG$1,0),0)</f>
        <v>0</v>
      </c>
      <c r="P134" s="38" t="str">
        <f>VLOOKUP($A134,Raw!$B$2:$DG$512,MATCH(Advisorry!P$1,Raw!$B$1:$DG$1,0),0)</f>
        <v>0</v>
      </c>
      <c r="Q134" s="39" t="e">
        <f t="shared" si="44"/>
        <v>#DIV/0!</v>
      </c>
      <c r="R134" s="38" t="str">
        <f>VLOOKUP($A134,Raw!$B$2:$DG$512,MATCH(Advisorry!R$1,Raw!$B$1:$DG$1,0),0)</f>
        <v>0</v>
      </c>
      <c r="S134" s="39" t="e">
        <f t="shared" si="45"/>
        <v>#DIV/0!</v>
      </c>
      <c r="T134" s="38" t="str">
        <f>VLOOKUP($A134,Raw!$B$2:$DG$512,MATCH(Advisorry!T$1,Raw!$B$1:$DG$1,0),0)</f>
        <v>0</v>
      </c>
      <c r="U134" s="39" t="e">
        <f t="shared" si="46"/>
        <v>#DIV/0!</v>
      </c>
      <c r="V134" s="38" t="str">
        <f>VLOOKUP($A134,Raw!$B$2:$DG$512,MATCH(Advisorry!V$1,Raw!$B$1:$DG$1,0),0)</f>
        <v>0</v>
      </c>
      <c r="W134" s="39" t="e">
        <f t="shared" si="47"/>
        <v>#DIV/0!</v>
      </c>
      <c r="X134" s="38" t="str">
        <f>VLOOKUP($A134,Raw!$B$2:$DG$512,MATCH(Advisorry!X$1,Raw!$B$1:$DG$1,0),0)</f>
        <v>0</v>
      </c>
      <c r="Y134" s="39" t="e">
        <f t="shared" si="48"/>
        <v>#DIV/0!</v>
      </c>
      <c r="Z134" s="38" t="str">
        <f>VLOOKUP($A134,Raw!$B$2:$DG$512,MATCH(Advisorry!Z$1,Raw!$B$1:$DG$1,0),0)</f>
        <v>0</v>
      </c>
      <c r="AA134" s="39" t="e">
        <f t="shared" si="49"/>
        <v>#DIV/0!</v>
      </c>
      <c r="AB134" s="38" t="str">
        <f>VLOOKUP($A134,Raw!$B$2:$DG$512,MATCH(Advisorry!AB$1,Raw!$B$1:$DG$1,0),0)</f>
        <v>0</v>
      </c>
      <c r="AD134" s="25" t="e">
        <f t="shared" si="50"/>
        <v>#DIV/0!</v>
      </c>
      <c r="AE134" s="25" t="e">
        <f t="shared" si="51"/>
        <v>#DIV/0!</v>
      </c>
      <c r="AF134" s="25" t="e">
        <f t="shared" si="52"/>
        <v>#DIV/0!</v>
      </c>
      <c r="AG134" s="25" t="e">
        <f t="shared" si="53"/>
        <v>#DIV/0!</v>
      </c>
      <c r="AH134" s="25" t="e">
        <f t="shared" si="54"/>
        <v>#DIV/0!</v>
      </c>
      <c r="AI134" s="25" t="e">
        <f t="shared" si="55"/>
        <v>#DIV/0!</v>
      </c>
      <c r="AJ134" s="25" t="e">
        <f t="shared" si="56"/>
        <v>#DIV/0!</v>
      </c>
    </row>
    <row r="135" spans="1:36" x14ac:dyDescent="0.3">
      <c r="A135" s="1" t="s">
        <v>2541</v>
      </c>
      <c r="B135" s="36" t="str">
        <f>VLOOKUP($A135,Raw!$B$2:$DG$512,MATCH(Advisorry!B$1,Raw!$B$1:$DG$1,0),0)</f>
        <v>0</v>
      </c>
      <c r="C135" s="37">
        <f t="shared" si="38"/>
        <v>0</v>
      </c>
      <c r="D135" s="36" t="str">
        <f>VLOOKUP($A135,Raw!$B$2:$DG$512,MATCH(Advisorry!D$1,Raw!$B$1:$DG$1,0),0)</f>
        <v>1</v>
      </c>
      <c r="E135" s="37">
        <f t="shared" si="39"/>
        <v>0.5</v>
      </c>
      <c r="F135" s="36" t="str">
        <f>VLOOKUP($A135,Raw!$B$2:$DG$512,MATCH(Advisorry!F$1,Raw!$B$1:$DG$1,0),0)</f>
        <v>1</v>
      </c>
      <c r="G135" s="37">
        <f t="shared" si="40"/>
        <v>0.5</v>
      </c>
      <c r="H135" s="36" t="str">
        <f>VLOOKUP($A135,Raw!$B$2:$DG$512,MATCH(Advisorry!H$1,Raw!$B$1:$DG$1,0),0)</f>
        <v>0</v>
      </c>
      <c r="I135" s="37">
        <f t="shared" si="41"/>
        <v>0</v>
      </c>
      <c r="J135" s="36" t="str">
        <f>VLOOKUP($A135,Raw!$B$2:$DG$512,MATCH(Advisorry!J$1,Raw!$B$1:$DG$1,0),0)</f>
        <v>0</v>
      </c>
      <c r="K135" s="37">
        <f t="shared" si="42"/>
        <v>0</v>
      </c>
      <c r="L135" s="36" t="str">
        <f>VLOOKUP($A135,Raw!$B$2:$DG$512,MATCH(Advisorry!L$1,Raw!$B$1:$DG$1,0),0)</f>
        <v>0</v>
      </c>
      <c r="M135" s="37">
        <f t="shared" si="43"/>
        <v>0</v>
      </c>
      <c r="N135" s="36" t="str">
        <f>VLOOKUP($A135,Raw!$B$2:$DG$512,MATCH(Advisorry!N$1,Raw!$B$1:$DG$1,0),0)</f>
        <v>2</v>
      </c>
      <c r="P135" s="38" t="str">
        <f>VLOOKUP($A135,Raw!$B$2:$DG$512,MATCH(Advisorry!P$1,Raw!$B$1:$DG$1,0),0)</f>
        <v>0</v>
      </c>
      <c r="Q135" s="39">
        <f t="shared" si="44"/>
        <v>0</v>
      </c>
      <c r="R135" s="38" t="str">
        <f>VLOOKUP($A135,Raw!$B$2:$DG$512,MATCH(Advisorry!R$1,Raw!$B$1:$DG$1,0),0)</f>
        <v>4.26472</v>
      </c>
      <c r="S135" s="39">
        <f t="shared" si="45"/>
        <v>0.33892362234197687</v>
      </c>
      <c r="T135" s="38" t="str">
        <f>VLOOKUP($A135,Raw!$B$2:$DG$512,MATCH(Advisorry!T$1,Raw!$B$1:$DG$1,0),0)</f>
        <v>8.31841</v>
      </c>
      <c r="U135" s="39">
        <f t="shared" si="46"/>
        <v>0.66107637765802307</v>
      </c>
      <c r="V135" s="38" t="str">
        <f>VLOOKUP($A135,Raw!$B$2:$DG$512,MATCH(Advisorry!V$1,Raw!$B$1:$DG$1,0),0)</f>
        <v>0</v>
      </c>
      <c r="W135" s="39">
        <f t="shared" si="47"/>
        <v>0</v>
      </c>
      <c r="X135" s="38" t="str">
        <f>VLOOKUP($A135,Raw!$B$2:$DG$512,MATCH(Advisorry!X$1,Raw!$B$1:$DG$1,0),0)</f>
        <v>0</v>
      </c>
      <c r="Y135" s="39">
        <f t="shared" si="48"/>
        <v>0</v>
      </c>
      <c r="Z135" s="38" t="str">
        <f>VLOOKUP($A135,Raw!$B$2:$DG$512,MATCH(Advisorry!Z$1,Raw!$B$1:$DG$1,0),0)</f>
        <v>0</v>
      </c>
      <c r="AA135" s="39">
        <f t="shared" si="49"/>
        <v>0</v>
      </c>
      <c r="AB135" s="38" t="str">
        <f>VLOOKUP($A135,Raw!$B$2:$DG$512,MATCH(Advisorry!AB$1,Raw!$B$1:$DG$1,0),0)</f>
        <v>12.58313</v>
      </c>
      <c r="AD135" s="25" t="e">
        <f t="shared" si="50"/>
        <v>#DIV/0!</v>
      </c>
      <c r="AE135" s="25">
        <f t="shared" si="51"/>
        <v>4.2647199999999996</v>
      </c>
      <c r="AF135" s="25">
        <f t="shared" si="52"/>
        <v>8.3184100000000001</v>
      </c>
      <c r="AG135" s="25" t="e">
        <f t="shared" si="53"/>
        <v>#DIV/0!</v>
      </c>
      <c r="AH135" s="25" t="e">
        <f t="shared" si="54"/>
        <v>#DIV/0!</v>
      </c>
      <c r="AI135" s="25" t="e">
        <f t="shared" si="55"/>
        <v>#DIV/0!</v>
      </c>
      <c r="AJ135" s="25">
        <f t="shared" si="56"/>
        <v>6.2915650000000003</v>
      </c>
    </row>
    <row r="136" spans="1:36" x14ac:dyDescent="0.3">
      <c r="A136" s="1" t="s">
        <v>2554</v>
      </c>
      <c r="B136" s="36" t="str">
        <f>VLOOKUP($A136,Raw!$B$2:$DG$512,MATCH(Advisorry!B$1,Raw!$B$1:$DG$1,0),0)</f>
        <v>0</v>
      </c>
      <c r="C136" s="37" t="e">
        <f t="shared" si="38"/>
        <v>#DIV/0!</v>
      </c>
      <c r="D136" s="36" t="str">
        <f>VLOOKUP($A136,Raw!$B$2:$DG$512,MATCH(Advisorry!D$1,Raw!$B$1:$DG$1,0),0)</f>
        <v>0</v>
      </c>
      <c r="E136" s="37" t="e">
        <f t="shared" si="39"/>
        <v>#DIV/0!</v>
      </c>
      <c r="F136" s="36" t="str">
        <f>VLOOKUP($A136,Raw!$B$2:$DG$512,MATCH(Advisorry!F$1,Raw!$B$1:$DG$1,0),0)</f>
        <v>0</v>
      </c>
      <c r="G136" s="37" t="e">
        <f t="shared" si="40"/>
        <v>#DIV/0!</v>
      </c>
      <c r="H136" s="36" t="str">
        <f>VLOOKUP($A136,Raw!$B$2:$DG$512,MATCH(Advisorry!H$1,Raw!$B$1:$DG$1,0),0)</f>
        <v>0</v>
      </c>
      <c r="I136" s="37" t="e">
        <f t="shared" si="41"/>
        <v>#DIV/0!</v>
      </c>
      <c r="J136" s="36" t="str">
        <f>VLOOKUP($A136,Raw!$B$2:$DG$512,MATCH(Advisorry!J$1,Raw!$B$1:$DG$1,0),0)</f>
        <v>0</v>
      </c>
      <c r="K136" s="37" t="e">
        <f t="shared" si="42"/>
        <v>#DIV/0!</v>
      </c>
      <c r="L136" s="36" t="str">
        <f>VLOOKUP($A136,Raw!$B$2:$DG$512,MATCH(Advisorry!L$1,Raw!$B$1:$DG$1,0),0)</f>
        <v>0</v>
      </c>
      <c r="M136" s="37" t="e">
        <f t="shared" si="43"/>
        <v>#DIV/0!</v>
      </c>
      <c r="N136" s="36" t="str">
        <f>VLOOKUP($A136,Raw!$B$2:$DG$512,MATCH(Advisorry!N$1,Raw!$B$1:$DG$1,0),0)</f>
        <v>0</v>
      </c>
      <c r="P136" s="38" t="str">
        <f>VLOOKUP($A136,Raw!$B$2:$DG$512,MATCH(Advisorry!P$1,Raw!$B$1:$DG$1,0),0)</f>
        <v>0</v>
      </c>
      <c r="Q136" s="39" t="e">
        <f t="shared" si="44"/>
        <v>#DIV/0!</v>
      </c>
      <c r="R136" s="38" t="str">
        <f>VLOOKUP($A136,Raw!$B$2:$DG$512,MATCH(Advisorry!R$1,Raw!$B$1:$DG$1,0),0)</f>
        <v>0</v>
      </c>
      <c r="S136" s="39" t="e">
        <f t="shared" si="45"/>
        <v>#DIV/0!</v>
      </c>
      <c r="T136" s="38" t="str">
        <f>VLOOKUP($A136,Raw!$B$2:$DG$512,MATCH(Advisorry!T$1,Raw!$B$1:$DG$1,0),0)</f>
        <v>0</v>
      </c>
      <c r="U136" s="39" t="e">
        <f t="shared" si="46"/>
        <v>#DIV/0!</v>
      </c>
      <c r="V136" s="38" t="str">
        <f>VLOOKUP($A136,Raw!$B$2:$DG$512,MATCH(Advisorry!V$1,Raw!$B$1:$DG$1,0),0)</f>
        <v>0</v>
      </c>
      <c r="W136" s="39" t="e">
        <f t="shared" si="47"/>
        <v>#DIV/0!</v>
      </c>
      <c r="X136" s="38" t="str">
        <f>VLOOKUP($A136,Raw!$B$2:$DG$512,MATCH(Advisorry!X$1,Raw!$B$1:$DG$1,0),0)</f>
        <v>0</v>
      </c>
      <c r="Y136" s="39" t="e">
        <f t="shared" si="48"/>
        <v>#DIV/0!</v>
      </c>
      <c r="Z136" s="38" t="str">
        <f>VLOOKUP($A136,Raw!$B$2:$DG$512,MATCH(Advisorry!Z$1,Raw!$B$1:$DG$1,0),0)</f>
        <v>0</v>
      </c>
      <c r="AA136" s="39" t="e">
        <f t="shared" si="49"/>
        <v>#DIV/0!</v>
      </c>
      <c r="AB136" s="38" t="str">
        <f>VLOOKUP($A136,Raw!$B$2:$DG$512,MATCH(Advisorry!AB$1,Raw!$B$1:$DG$1,0),0)</f>
        <v>0</v>
      </c>
      <c r="AD136" s="25" t="e">
        <f t="shared" si="50"/>
        <v>#DIV/0!</v>
      </c>
      <c r="AE136" s="25" t="e">
        <f t="shared" si="51"/>
        <v>#DIV/0!</v>
      </c>
      <c r="AF136" s="25" t="e">
        <f t="shared" si="52"/>
        <v>#DIV/0!</v>
      </c>
      <c r="AG136" s="25" t="e">
        <f t="shared" si="53"/>
        <v>#DIV/0!</v>
      </c>
      <c r="AH136" s="25" t="e">
        <f t="shared" si="54"/>
        <v>#DIV/0!</v>
      </c>
      <c r="AI136" s="25" t="e">
        <f t="shared" si="55"/>
        <v>#DIV/0!</v>
      </c>
      <c r="AJ136" s="25" t="e">
        <f t="shared" si="56"/>
        <v>#DIV/0!</v>
      </c>
    </row>
    <row r="137" spans="1:36" x14ac:dyDescent="0.3">
      <c r="A137" s="1" t="s">
        <v>2570</v>
      </c>
      <c r="B137" s="36" t="str">
        <f>VLOOKUP($A137,Raw!$B$2:$DG$512,MATCH(Advisorry!B$1,Raw!$B$1:$DG$1,0),0)</f>
        <v>0</v>
      </c>
      <c r="C137" s="37" t="e">
        <f t="shared" si="38"/>
        <v>#DIV/0!</v>
      </c>
      <c r="D137" s="36" t="str">
        <f>VLOOKUP($A137,Raw!$B$2:$DG$512,MATCH(Advisorry!D$1,Raw!$B$1:$DG$1,0),0)</f>
        <v>0</v>
      </c>
      <c r="E137" s="37" t="e">
        <f t="shared" si="39"/>
        <v>#DIV/0!</v>
      </c>
      <c r="F137" s="36" t="str">
        <f>VLOOKUP($A137,Raw!$B$2:$DG$512,MATCH(Advisorry!F$1,Raw!$B$1:$DG$1,0),0)</f>
        <v>0</v>
      </c>
      <c r="G137" s="37" t="e">
        <f t="shared" si="40"/>
        <v>#DIV/0!</v>
      </c>
      <c r="H137" s="36" t="str">
        <f>VLOOKUP($A137,Raw!$B$2:$DG$512,MATCH(Advisorry!H$1,Raw!$B$1:$DG$1,0),0)</f>
        <v>0</v>
      </c>
      <c r="I137" s="37" t="e">
        <f t="shared" si="41"/>
        <v>#DIV/0!</v>
      </c>
      <c r="J137" s="36" t="str">
        <f>VLOOKUP($A137,Raw!$B$2:$DG$512,MATCH(Advisorry!J$1,Raw!$B$1:$DG$1,0),0)</f>
        <v>0</v>
      </c>
      <c r="K137" s="37" t="e">
        <f t="shared" si="42"/>
        <v>#DIV/0!</v>
      </c>
      <c r="L137" s="36" t="str">
        <f>VLOOKUP($A137,Raw!$B$2:$DG$512,MATCH(Advisorry!L$1,Raw!$B$1:$DG$1,0),0)</f>
        <v>0</v>
      </c>
      <c r="M137" s="37" t="e">
        <f t="shared" si="43"/>
        <v>#DIV/0!</v>
      </c>
      <c r="N137" s="36" t="str">
        <f>VLOOKUP($A137,Raw!$B$2:$DG$512,MATCH(Advisorry!N$1,Raw!$B$1:$DG$1,0),0)</f>
        <v>0</v>
      </c>
      <c r="P137" s="38" t="str">
        <f>VLOOKUP($A137,Raw!$B$2:$DG$512,MATCH(Advisorry!P$1,Raw!$B$1:$DG$1,0),0)</f>
        <v>0</v>
      </c>
      <c r="Q137" s="39" t="e">
        <f t="shared" si="44"/>
        <v>#DIV/0!</v>
      </c>
      <c r="R137" s="38" t="str">
        <f>VLOOKUP($A137,Raw!$B$2:$DG$512,MATCH(Advisorry!R$1,Raw!$B$1:$DG$1,0),0)</f>
        <v>0</v>
      </c>
      <c r="S137" s="39" t="e">
        <f t="shared" si="45"/>
        <v>#DIV/0!</v>
      </c>
      <c r="T137" s="38" t="str">
        <f>VLOOKUP($A137,Raw!$B$2:$DG$512,MATCH(Advisorry!T$1,Raw!$B$1:$DG$1,0),0)</f>
        <v>0</v>
      </c>
      <c r="U137" s="39" t="e">
        <f t="shared" si="46"/>
        <v>#DIV/0!</v>
      </c>
      <c r="V137" s="38" t="str">
        <f>VLOOKUP($A137,Raw!$B$2:$DG$512,MATCH(Advisorry!V$1,Raw!$B$1:$DG$1,0),0)</f>
        <v>0</v>
      </c>
      <c r="W137" s="39" t="e">
        <f t="shared" si="47"/>
        <v>#DIV/0!</v>
      </c>
      <c r="X137" s="38" t="str">
        <f>VLOOKUP($A137,Raw!$B$2:$DG$512,MATCH(Advisorry!X$1,Raw!$B$1:$DG$1,0),0)</f>
        <v>0</v>
      </c>
      <c r="Y137" s="39" t="e">
        <f t="shared" si="48"/>
        <v>#DIV/0!</v>
      </c>
      <c r="Z137" s="38" t="str">
        <f>VLOOKUP($A137,Raw!$B$2:$DG$512,MATCH(Advisorry!Z$1,Raw!$B$1:$DG$1,0),0)</f>
        <v>0</v>
      </c>
      <c r="AA137" s="39" t="e">
        <f t="shared" si="49"/>
        <v>#DIV/0!</v>
      </c>
      <c r="AB137" s="38" t="str">
        <f>VLOOKUP($A137,Raw!$B$2:$DG$512,MATCH(Advisorry!AB$1,Raw!$B$1:$DG$1,0),0)</f>
        <v>0</v>
      </c>
      <c r="AD137" s="25" t="e">
        <f t="shared" si="50"/>
        <v>#DIV/0!</v>
      </c>
      <c r="AE137" s="25" t="e">
        <f t="shared" si="51"/>
        <v>#DIV/0!</v>
      </c>
      <c r="AF137" s="25" t="e">
        <f t="shared" si="52"/>
        <v>#DIV/0!</v>
      </c>
      <c r="AG137" s="25" t="e">
        <f t="shared" si="53"/>
        <v>#DIV/0!</v>
      </c>
      <c r="AH137" s="25" t="e">
        <f t="shared" si="54"/>
        <v>#DIV/0!</v>
      </c>
      <c r="AI137" s="25" t="e">
        <f t="shared" si="55"/>
        <v>#DIV/0!</v>
      </c>
      <c r="AJ137" s="25" t="e">
        <f t="shared" si="56"/>
        <v>#DIV/0!</v>
      </c>
    </row>
    <row r="138" spans="1:36" x14ac:dyDescent="0.3">
      <c r="A138" s="1" t="s">
        <v>2590</v>
      </c>
      <c r="B138" s="36" t="str">
        <f>VLOOKUP($A138,Raw!$B$2:$DG$512,MATCH(Advisorry!B$1,Raw!$B$1:$DG$1,0),0)</f>
        <v>0</v>
      </c>
      <c r="C138" s="37" t="e">
        <f t="shared" si="38"/>
        <v>#DIV/0!</v>
      </c>
      <c r="D138" s="36" t="str">
        <f>VLOOKUP($A138,Raw!$B$2:$DG$512,MATCH(Advisorry!D$1,Raw!$B$1:$DG$1,0),0)</f>
        <v>0</v>
      </c>
      <c r="E138" s="37" t="e">
        <f t="shared" si="39"/>
        <v>#DIV/0!</v>
      </c>
      <c r="F138" s="36" t="str">
        <f>VLOOKUP($A138,Raw!$B$2:$DG$512,MATCH(Advisorry!F$1,Raw!$B$1:$DG$1,0),0)</f>
        <v>0</v>
      </c>
      <c r="G138" s="37" t="e">
        <f t="shared" si="40"/>
        <v>#DIV/0!</v>
      </c>
      <c r="H138" s="36" t="str">
        <f>VLOOKUP($A138,Raw!$B$2:$DG$512,MATCH(Advisorry!H$1,Raw!$B$1:$DG$1,0),0)</f>
        <v>0</v>
      </c>
      <c r="I138" s="37" t="e">
        <f t="shared" si="41"/>
        <v>#DIV/0!</v>
      </c>
      <c r="J138" s="36" t="str">
        <f>VLOOKUP($A138,Raw!$B$2:$DG$512,MATCH(Advisorry!J$1,Raw!$B$1:$DG$1,0),0)</f>
        <v>0</v>
      </c>
      <c r="K138" s="37" t="e">
        <f t="shared" si="42"/>
        <v>#DIV/0!</v>
      </c>
      <c r="L138" s="36" t="str">
        <f>VLOOKUP($A138,Raw!$B$2:$DG$512,MATCH(Advisorry!L$1,Raw!$B$1:$DG$1,0),0)</f>
        <v>0</v>
      </c>
      <c r="M138" s="37" t="e">
        <f t="shared" si="43"/>
        <v>#DIV/0!</v>
      </c>
      <c r="N138" s="36" t="str">
        <f>VLOOKUP($A138,Raw!$B$2:$DG$512,MATCH(Advisorry!N$1,Raw!$B$1:$DG$1,0),0)</f>
        <v>0</v>
      </c>
      <c r="P138" s="38" t="str">
        <f>VLOOKUP($A138,Raw!$B$2:$DG$512,MATCH(Advisorry!P$1,Raw!$B$1:$DG$1,0),0)</f>
        <v>0</v>
      </c>
      <c r="Q138" s="39" t="e">
        <f t="shared" si="44"/>
        <v>#DIV/0!</v>
      </c>
      <c r="R138" s="38" t="str">
        <f>VLOOKUP($A138,Raw!$B$2:$DG$512,MATCH(Advisorry!R$1,Raw!$B$1:$DG$1,0),0)</f>
        <v>0</v>
      </c>
      <c r="S138" s="39" t="e">
        <f t="shared" si="45"/>
        <v>#DIV/0!</v>
      </c>
      <c r="T138" s="38" t="str">
        <f>VLOOKUP($A138,Raw!$B$2:$DG$512,MATCH(Advisorry!T$1,Raw!$B$1:$DG$1,0),0)</f>
        <v>0</v>
      </c>
      <c r="U138" s="39" t="e">
        <f t="shared" si="46"/>
        <v>#DIV/0!</v>
      </c>
      <c r="V138" s="38" t="str">
        <f>VLOOKUP($A138,Raw!$B$2:$DG$512,MATCH(Advisorry!V$1,Raw!$B$1:$DG$1,0),0)</f>
        <v>0</v>
      </c>
      <c r="W138" s="39" t="e">
        <f t="shared" si="47"/>
        <v>#DIV/0!</v>
      </c>
      <c r="X138" s="38" t="str">
        <f>VLOOKUP($A138,Raw!$B$2:$DG$512,MATCH(Advisorry!X$1,Raw!$B$1:$DG$1,0),0)</f>
        <v>0</v>
      </c>
      <c r="Y138" s="39" t="e">
        <f t="shared" si="48"/>
        <v>#DIV/0!</v>
      </c>
      <c r="Z138" s="38" t="str">
        <f>VLOOKUP($A138,Raw!$B$2:$DG$512,MATCH(Advisorry!Z$1,Raw!$B$1:$DG$1,0),0)</f>
        <v>0</v>
      </c>
      <c r="AA138" s="39" t="e">
        <f t="shared" si="49"/>
        <v>#DIV/0!</v>
      </c>
      <c r="AB138" s="38" t="str">
        <f>VLOOKUP($A138,Raw!$B$2:$DG$512,MATCH(Advisorry!AB$1,Raw!$B$1:$DG$1,0),0)</f>
        <v>0</v>
      </c>
      <c r="AD138" s="25" t="e">
        <f t="shared" si="50"/>
        <v>#DIV/0!</v>
      </c>
      <c r="AE138" s="25" t="e">
        <f t="shared" si="51"/>
        <v>#DIV/0!</v>
      </c>
      <c r="AF138" s="25" t="e">
        <f t="shared" si="52"/>
        <v>#DIV/0!</v>
      </c>
      <c r="AG138" s="25" t="e">
        <f t="shared" si="53"/>
        <v>#DIV/0!</v>
      </c>
      <c r="AH138" s="25" t="e">
        <f t="shared" si="54"/>
        <v>#DIV/0!</v>
      </c>
      <c r="AI138" s="25" t="e">
        <f t="shared" si="55"/>
        <v>#DIV/0!</v>
      </c>
      <c r="AJ138" s="25" t="e">
        <f t="shared" si="56"/>
        <v>#DIV/0!</v>
      </c>
    </row>
    <row r="139" spans="1:36" x14ac:dyDescent="0.3">
      <c r="A139" s="1" t="s">
        <v>2602</v>
      </c>
      <c r="B139" s="36" t="str">
        <f>VLOOKUP($A139,Raw!$B$2:$DG$512,MATCH(Advisorry!B$1,Raw!$B$1:$DG$1,0),0)</f>
        <v>0</v>
      </c>
      <c r="C139" s="37" t="e">
        <f t="shared" si="38"/>
        <v>#DIV/0!</v>
      </c>
      <c r="D139" s="36" t="str">
        <f>VLOOKUP($A139,Raw!$B$2:$DG$512,MATCH(Advisorry!D$1,Raw!$B$1:$DG$1,0),0)</f>
        <v>0</v>
      </c>
      <c r="E139" s="37" t="e">
        <f t="shared" si="39"/>
        <v>#DIV/0!</v>
      </c>
      <c r="F139" s="36" t="str">
        <f>VLOOKUP($A139,Raw!$B$2:$DG$512,MATCH(Advisorry!F$1,Raw!$B$1:$DG$1,0),0)</f>
        <v>0</v>
      </c>
      <c r="G139" s="37" t="e">
        <f t="shared" si="40"/>
        <v>#DIV/0!</v>
      </c>
      <c r="H139" s="36" t="str">
        <f>VLOOKUP($A139,Raw!$B$2:$DG$512,MATCH(Advisorry!H$1,Raw!$B$1:$DG$1,0),0)</f>
        <v>0</v>
      </c>
      <c r="I139" s="37" t="e">
        <f t="shared" si="41"/>
        <v>#DIV/0!</v>
      </c>
      <c r="J139" s="36" t="str">
        <f>VLOOKUP($A139,Raw!$B$2:$DG$512,MATCH(Advisorry!J$1,Raw!$B$1:$DG$1,0),0)</f>
        <v>0</v>
      </c>
      <c r="K139" s="37" t="e">
        <f t="shared" si="42"/>
        <v>#DIV/0!</v>
      </c>
      <c r="L139" s="36" t="str">
        <f>VLOOKUP($A139,Raw!$B$2:$DG$512,MATCH(Advisorry!L$1,Raw!$B$1:$DG$1,0),0)</f>
        <v>0</v>
      </c>
      <c r="M139" s="37" t="e">
        <f t="shared" si="43"/>
        <v>#DIV/0!</v>
      </c>
      <c r="N139" s="36" t="str">
        <f>VLOOKUP($A139,Raw!$B$2:$DG$512,MATCH(Advisorry!N$1,Raw!$B$1:$DG$1,0),0)</f>
        <v>0</v>
      </c>
      <c r="P139" s="38" t="str">
        <f>VLOOKUP($A139,Raw!$B$2:$DG$512,MATCH(Advisorry!P$1,Raw!$B$1:$DG$1,0),0)</f>
        <v>0</v>
      </c>
      <c r="Q139" s="39" t="e">
        <f t="shared" si="44"/>
        <v>#DIV/0!</v>
      </c>
      <c r="R139" s="38" t="str">
        <f>VLOOKUP($A139,Raw!$B$2:$DG$512,MATCH(Advisorry!R$1,Raw!$B$1:$DG$1,0),0)</f>
        <v>0</v>
      </c>
      <c r="S139" s="39" t="e">
        <f t="shared" si="45"/>
        <v>#DIV/0!</v>
      </c>
      <c r="T139" s="38" t="str">
        <f>VLOOKUP($A139,Raw!$B$2:$DG$512,MATCH(Advisorry!T$1,Raw!$B$1:$DG$1,0),0)</f>
        <v>0</v>
      </c>
      <c r="U139" s="39" t="e">
        <f t="shared" si="46"/>
        <v>#DIV/0!</v>
      </c>
      <c r="V139" s="38" t="str">
        <f>VLOOKUP($A139,Raw!$B$2:$DG$512,MATCH(Advisorry!V$1,Raw!$B$1:$DG$1,0),0)</f>
        <v>0</v>
      </c>
      <c r="W139" s="39" t="e">
        <f t="shared" si="47"/>
        <v>#DIV/0!</v>
      </c>
      <c r="X139" s="38" t="str">
        <f>VLOOKUP($A139,Raw!$B$2:$DG$512,MATCH(Advisorry!X$1,Raw!$B$1:$DG$1,0),0)</f>
        <v>0</v>
      </c>
      <c r="Y139" s="39" t="e">
        <f t="shared" si="48"/>
        <v>#DIV/0!</v>
      </c>
      <c r="Z139" s="38" t="str">
        <f>VLOOKUP($A139,Raw!$B$2:$DG$512,MATCH(Advisorry!Z$1,Raw!$B$1:$DG$1,0),0)</f>
        <v>0</v>
      </c>
      <c r="AA139" s="39" t="e">
        <f t="shared" si="49"/>
        <v>#DIV/0!</v>
      </c>
      <c r="AB139" s="38" t="str">
        <f>VLOOKUP($A139,Raw!$B$2:$DG$512,MATCH(Advisorry!AB$1,Raw!$B$1:$DG$1,0),0)</f>
        <v>0</v>
      </c>
      <c r="AD139" s="25" t="e">
        <f t="shared" si="50"/>
        <v>#DIV/0!</v>
      </c>
      <c r="AE139" s="25" t="e">
        <f t="shared" si="51"/>
        <v>#DIV/0!</v>
      </c>
      <c r="AF139" s="25" t="e">
        <f t="shared" si="52"/>
        <v>#DIV/0!</v>
      </c>
      <c r="AG139" s="25" t="e">
        <f t="shared" si="53"/>
        <v>#DIV/0!</v>
      </c>
      <c r="AH139" s="25" t="e">
        <f t="shared" si="54"/>
        <v>#DIV/0!</v>
      </c>
      <c r="AI139" s="25" t="e">
        <f t="shared" si="55"/>
        <v>#DIV/0!</v>
      </c>
      <c r="AJ139" s="25" t="e">
        <f t="shared" si="56"/>
        <v>#DIV/0!</v>
      </c>
    </row>
    <row r="140" spans="1:36" x14ac:dyDescent="0.3">
      <c r="A140" s="1" t="s">
        <v>2610</v>
      </c>
      <c r="B140" s="36" t="str">
        <f>VLOOKUP($A140,Raw!$B$2:$DG$512,MATCH(Advisorry!B$1,Raw!$B$1:$DG$1,0),0)</f>
        <v>0</v>
      </c>
      <c r="C140" s="37" t="e">
        <f t="shared" si="38"/>
        <v>#DIV/0!</v>
      </c>
      <c r="D140" s="36" t="str">
        <f>VLOOKUP($A140,Raw!$B$2:$DG$512,MATCH(Advisorry!D$1,Raw!$B$1:$DG$1,0),0)</f>
        <v>0</v>
      </c>
      <c r="E140" s="37" t="e">
        <f t="shared" si="39"/>
        <v>#DIV/0!</v>
      </c>
      <c r="F140" s="36" t="str">
        <f>VLOOKUP($A140,Raw!$B$2:$DG$512,MATCH(Advisorry!F$1,Raw!$B$1:$DG$1,0),0)</f>
        <v>0</v>
      </c>
      <c r="G140" s="37" t="e">
        <f t="shared" si="40"/>
        <v>#DIV/0!</v>
      </c>
      <c r="H140" s="36" t="str">
        <f>VLOOKUP($A140,Raw!$B$2:$DG$512,MATCH(Advisorry!H$1,Raw!$B$1:$DG$1,0),0)</f>
        <v>0</v>
      </c>
      <c r="I140" s="37" t="e">
        <f t="shared" si="41"/>
        <v>#DIV/0!</v>
      </c>
      <c r="J140" s="36" t="str">
        <f>VLOOKUP($A140,Raw!$B$2:$DG$512,MATCH(Advisorry!J$1,Raw!$B$1:$DG$1,0),0)</f>
        <v>0</v>
      </c>
      <c r="K140" s="37" t="e">
        <f t="shared" si="42"/>
        <v>#DIV/0!</v>
      </c>
      <c r="L140" s="36" t="str">
        <f>VLOOKUP($A140,Raw!$B$2:$DG$512,MATCH(Advisorry!L$1,Raw!$B$1:$DG$1,0),0)</f>
        <v>0</v>
      </c>
      <c r="M140" s="37" t="e">
        <f t="shared" si="43"/>
        <v>#DIV/0!</v>
      </c>
      <c r="N140" s="36" t="str">
        <f>VLOOKUP($A140,Raw!$B$2:$DG$512,MATCH(Advisorry!N$1,Raw!$B$1:$DG$1,0),0)</f>
        <v>0</v>
      </c>
      <c r="P140" s="38" t="str">
        <f>VLOOKUP($A140,Raw!$B$2:$DG$512,MATCH(Advisorry!P$1,Raw!$B$1:$DG$1,0),0)</f>
        <v>0</v>
      </c>
      <c r="Q140" s="39" t="e">
        <f t="shared" si="44"/>
        <v>#DIV/0!</v>
      </c>
      <c r="R140" s="38" t="str">
        <f>VLOOKUP($A140,Raw!$B$2:$DG$512,MATCH(Advisorry!R$1,Raw!$B$1:$DG$1,0),0)</f>
        <v>0</v>
      </c>
      <c r="S140" s="39" t="e">
        <f t="shared" si="45"/>
        <v>#DIV/0!</v>
      </c>
      <c r="T140" s="38" t="str">
        <f>VLOOKUP($A140,Raw!$B$2:$DG$512,MATCH(Advisorry!T$1,Raw!$B$1:$DG$1,0),0)</f>
        <v>0</v>
      </c>
      <c r="U140" s="39" t="e">
        <f t="shared" si="46"/>
        <v>#DIV/0!</v>
      </c>
      <c r="V140" s="38" t="str">
        <f>VLOOKUP($A140,Raw!$B$2:$DG$512,MATCH(Advisorry!V$1,Raw!$B$1:$DG$1,0),0)</f>
        <v>0</v>
      </c>
      <c r="W140" s="39" t="e">
        <f t="shared" si="47"/>
        <v>#DIV/0!</v>
      </c>
      <c r="X140" s="38" t="str">
        <f>VLOOKUP($A140,Raw!$B$2:$DG$512,MATCH(Advisorry!X$1,Raw!$B$1:$DG$1,0),0)</f>
        <v>0</v>
      </c>
      <c r="Y140" s="39" t="e">
        <f t="shared" si="48"/>
        <v>#DIV/0!</v>
      </c>
      <c r="Z140" s="38" t="str">
        <f>VLOOKUP($A140,Raw!$B$2:$DG$512,MATCH(Advisorry!Z$1,Raw!$B$1:$DG$1,0),0)</f>
        <v>0</v>
      </c>
      <c r="AA140" s="39" t="e">
        <f t="shared" si="49"/>
        <v>#DIV/0!</v>
      </c>
      <c r="AB140" s="38" t="str">
        <f>VLOOKUP($A140,Raw!$B$2:$DG$512,MATCH(Advisorry!AB$1,Raw!$B$1:$DG$1,0),0)</f>
        <v>0</v>
      </c>
      <c r="AD140" s="25" t="e">
        <f t="shared" si="50"/>
        <v>#DIV/0!</v>
      </c>
      <c r="AE140" s="25" t="e">
        <f t="shared" si="51"/>
        <v>#DIV/0!</v>
      </c>
      <c r="AF140" s="25" t="e">
        <f t="shared" si="52"/>
        <v>#DIV/0!</v>
      </c>
      <c r="AG140" s="25" t="e">
        <f t="shared" si="53"/>
        <v>#DIV/0!</v>
      </c>
      <c r="AH140" s="25" t="e">
        <f t="shared" si="54"/>
        <v>#DIV/0!</v>
      </c>
      <c r="AI140" s="25" t="e">
        <f t="shared" si="55"/>
        <v>#DIV/0!</v>
      </c>
      <c r="AJ140" s="25" t="e">
        <f t="shared" si="56"/>
        <v>#DIV/0!</v>
      </c>
    </row>
    <row r="141" spans="1:36" x14ac:dyDescent="0.3">
      <c r="A141" s="1" t="s">
        <v>2634</v>
      </c>
      <c r="B141" s="36" t="str">
        <f>VLOOKUP($A141,Raw!$B$2:$DG$512,MATCH(Advisorry!B$1,Raw!$B$1:$DG$1,0),0)</f>
        <v>0</v>
      </c>
      <c r="C141" s="37">
        <f t="shared" si="38"/>
        <v>0</v>
      </c>
      <c r="D141" s="36" t="str">
        <f>VLOOKUP($A141,Raw!$B$2:$DG$512,MATCH(Advisorry!D$1,Raw!$B$1:$DG$1,0),0)</f>
        <v>0</v>
      </c>
      <c r="E141" s="37">
        <f t="shared" si="39"/>
        <v>0</v>
      </c>
      <c r="F141" s="36" t="str">
        <f>VLOOKUP($A141,Raw!$B$2:$DG$512,MATCH(Advisorry!F$1,Raw!$B$1:$DG$1,0),0)</f>
        <v>0</v>
      </c>
      <c r="G141" s="37">
        <f t="shared" si="40"/>
        <v>0</v>
      </c>
      <c r="H141" s="36" t="str">
        <f>VLOOKUP($A141,Raw!$B$2:$DG$512,MATCH(Advisorry!H$1,Raw!$B$1:$DG$1,0),0)</f>
        <v>0</v>
      </c>
      <c r="I141" s="37">
        <f t="shared" si="41"/>
        <v>0</v>
      </c>
      <c r="J141" s="36" t="str">
        <f>VLOOKUP($A141,Raw!$B$2:$DG$512,MATCH(Advisorry!J$1,Raw!$B$1:$DG$1,0),0)</f>
        <v>2</v>
      </c>
      <c r="K141" s="37">
        <f t="shared" si="42"/>
        <v>1</v>
      </c>
      <c r="L141" s="36" t="str">
        <f>VLOOKUP($A141,Raw!$B$2:$DG$512,MATCH(Advisorry!L$1,Raw!$B$1:$DG$1,0),0)</f>
        <v>0</v>
      </c>
      <c r="M141" s="37">
        <f t="shared" si="43"/>
        <v>0</v>
      </c>
      <c r="N141" s="36" t="str">
        <f>VLOOKUP($A141,Raw!$B$2:$DG$512,MATCH(Advisorry!N$1,Raw!$B$1:$DG$1,0),0)</f>
        <v>2</v>
      </c>
      <c r="P141" s="38" t="str">
        <f>VLOOKUP($A141,Raw!$B$2:$DG$512,MATCH(Advisorry!P$1,Raw!$B$1:$DG$1,0),0)</f>
        <v>0</v>
      </c>
      <c r="Q141" s="39">
        <f t="shared" si="44"/>
        <v>0</v>
      </c>
      <c r="R141" s="38" t="str">
        <f>VLOOKUP($A141,Raw!$B$2:$DG$512,MATCH(Advisorry!R$1,Raw!$B$1:$DG$1,0),0)</f>
        <v>0</v>
      </c>
      <c r="S141" s="39">
        <f t="shared" si="45"/>
        <v>0</v>
      </c>
      <c r="T141" s="38" t="str">
        <f>VLOOKUP($A141,Raw!$B$2:$DG$512,MATCH(Advisorry!T$1,Raw!$B$1:$DG$1,0),0)</f>
        <v>0</v>
      </c>
      <c r="U141" s="39">
        <f t="shared" si="46"/>
        <v>0</v>
      </c>
      <c r="V141" s="38" t="str">
        <f>VLOOKUP($A141,Raw!$B$2:$DG$512,MATCH(Advisorry!V$1,Raw!$B$1:$DG$1,0),0)</f>
        <v>0</v>
      </c>
      <c r="W141" s="39">
        <f t="shared" si="47"/>
        <v>0</v>
      </c>
      <c r="X141" s="38" t="str">
        <f>VLOOKUP($A141,Raw!$B$2:$DG$512,MATCH(Advisorry!X$1,Raw!$B$1:$DG$1,0),0)</f>
        <v>31109.8</v>
      </c>
      <c r="Y141" s="39">
        <f t="shared" si="48"/>
        <v>1</v>
      </c>
      <c r="Z141" s="38" t="str">
        <f>VLOOKUP($A141,Raw!$B$2:$DG$512,MATCH(Advisorry!Z$1,Raw!$B$1:$DG$1,0),0)</f>
        <v>0</v>
      </c>
      <c r="AA141" s="39">
        <f t="shared" si="49"/>
        <v>0</v>
      </c>
      <c r="AB141" s="38" t="str">
        <f>VLOOKUP($A141,Raw!$B$2:$DG$512,MATCH(Advisorry!AB$1,Raw!$B$1:$DG$1,0),0)</f>
        <v>31109.8</v>
      </c>
      <c r="AD141" s="25" t="e">
        <f t="shared" si="50"/>
        <v>#DIV/0!</v>
      </c>
      <c r="AE141" s="25" t="e">
        <f t="shared" si="51"/>
        <v>#DIV/0!</v>
      </c>
      <c r="AF141" s="25" t="e">
        <f t="shared" si="52"/>
        <v>#DIV/0!</v>
      </c>
      <c r="AG141" s="25" t="e">
        <f t="shared" si="53"/>
        <v>#DIV/0!</v>
      </c>
      <c r="AH141" s="25">
        <f t="shared" si="54"/>
        <v>15554.9</v>
      </c>
      <c r="AI141" s="25" t="e">
        <f t="shared" si="55"/>
        <v>#DIV/0!</v>
      </c>
      <c r="AJ141" s="25">
        <f t="shared" si="56"/>
        <v>15554.9</v>
      </c>
    </row>
    <row r="142" spans="1:36" x14ac:dyDescent="0.3">
      <c r="A142" s="1" t="s">
        <v>2642</v>
      </c>
      <c r="B142" s="36" t="str">
        <f>VLOOKUP($A142,Raw!$B$2:$DG$512,MATCH(Advisorry!B$1,Raw!$B$1:$DG$1,0),0)</f>
        <v>0</v>
      </c>
      <c r="C142" s="37" t="e">
        <f t="shared" si="38"/>
        <v>#DIV/0!</v>
      </c>
      <c r="D142" s="36" t="str">
        <f>VLOOKUP($A142,Raw!$B$2:$DG$512,MATCH(Advisorry!D$1,Raw!$B$1:$DG$1,0),0)</f>
        <v>0</v>
      </c>
      <c r="E142" s="37" t="e">
        <f t="shared" si="39"/>
        <v>#DIV/0!</v>
      </c>
      <c r="F142" s="36" t="str">
        <f>VLOOKUP($A142,Raw!$B$2:$DG$512,MATCH(Advisorry!F$1,Raw!$B$1:$DG$1,0),0)</f>
        <v>0</v>
      </c>
      <c r="G142" s="37" t="e">
        <f t="shared" si="40"/>
        <v>#DIV/0!</v>
      </c>
      <c r="H142" s="36" t="str">
        <f>VLOOKUP($A142,Raw!$B$2:$DG$512,MATCH(Advisorry!H$1,Raw!$B$1:$DG$1,0),0)</f>
        <v>0</v>
      </c>
      <c r="I142" s="37" t="e">
        <f t="shared" si="41"/>
        <v>#DIV/0!</v>
      </c>
      <c r="J142" s="36" t="str">
        <f>VLOOKUP($A142,Raw!$B$2:$DG$512,MATCH(Advisorry!J$1,Raw!$B$1:$DG$1,0),0)</f>
        <v>0</v>
      </c>
      <c r="K142" s="37" t="e">
        <f t="shared" si="42"/>
        <v>#DIV/0!</v>
      </c>
      <c r="L142" s="36" t="str">
        <f>VLOOKUP($A142,Raw!$B$2:$DG$512,MATCH(Advisorry!L$1,Raw!$B$1:$DG$1,0),0)</f>
        <v>0</v>
      </c>
      <c r="M142" s="37" t="e">
        <f t="shared" si="43"/>
        <v>#DIV/0!</v>
      </c>
      <c r="N142" s="36" t="str">
        <f>VLOOKUP($A142,Raw!$B$2:$DG$512,MATCH(Advisorry!N$1,Raw!$B$1:$DG$1,0),0)</f>
        <v>0</v>
      </c>
      <c r="P142" s="38" t="str">
        <f>VLOOKUP($A142,Raw!$B$2:$DG$512,MATCH(Advisorry!P$1,Raw!$B$1:$DG$1,0),0)</f>
        <v>0</v>
      </c>
      <c r="Q142" s="39" t="e">
        <f t="shared" si="44"/>
        <v>#DIV/0!</v>
      </c>
      <c r="R142" s="38" t="str">
        <f>VLOOKUP($A142,Raw!$B$2:$DG$512,MATCH(Advisorry!R$1,Raw!$B$1:$DG$1,0),0)</f>
        <v>0</v>
      </c>
      <c r="S142" s="39" t="e">
        <f t="shared" si="45"/>
        <v>#DIV/0!</v>
      </c>
      <c r="T142" s="38" t="str">
        <f>VLOOKUP($A142,Raw!$B$2:$DG$512,MATCH(Advisorry!T$1,Raw!$B$1:$DG$1,0),0)</f>
        <v>0</v>
      </c>
      <c r="U142" s="39" t="e">
        <f t="shared" si="46"/>
        <v>#DIV/0!</v>
      </c>
      <c r="V142" s="38" t="str">
        <f>VLOOKUP($A142,Raw!$B$2:$DG$512,MATCH(Advisorry!V$1,Raw!$B$1:$DG$1,0),0)</f>
        <v>0</v>
      </c>
      <c r="W142" s="39" t="e">
        <f t="shared" si="47"/>
        <v>#DIV/0!</v>
      </c>
      <c r="X142" s="38" t="str">
        <f>VLOOKUP($A142,Raw!$B$2:$DG$512,MATCH(Advisorry!X$1,Raw!$B$1:$DG$1,0),0)</f>
        <v>0</v>
      </c>
      <c r="Y142" s="39" t="e">
        <f t="shared" si="48"/>
        <v>#DIV/0!</v>
      </c>
      <c r="Z142" s="38" t="str">
        <f>VLOOKUP($A142,Raw!$B$2:$DG$512,MATCH(Advisorry!Z$1,Raw!$B$1:$DG$1,0),0)</f>
        <v>0</v>
      </c>
      <c r="AA142" s="39" t="e">
        <f t="shared" si="49"/>
        <v>#DIV/0!</v>
      </c>
      <c r="AB142" s="38" t="str">
        <f>VLOOKUP($A142,Raw!$B$2:$DG$512,MATCH(Advisorry!AB$1,Raw!$B$1:$DG$1,0),0)</f>
        <v>0</v>
      </c>
      <c r="AD142" s="25" t="e">
        <f t="shared" si="50"/>
        <v>#DIV/0!</v>
      </c>
      <c r="AE142" s="25" t="e">
        <f t="shared" si="51"/>
        <v>#DIV/0!</v>
      </c>
      <c r="AF142" s="25" t="e">
        <f t="shared" si="52"/>
        <v>#DIV/0!</v>
      </c>
      <c r="AG142" s="25" t="e">
        <f t="shared" si="53"/>
        <v>#DIV/0!</v>
      </c>
      <c r="AH142" s="25" t="e">
        <f t="shared" si="54"/>
        <v>#DIV/0!</v>
      </c>
      <c r="AI142" s="25" t="e">
        <f t="shared" si="55"/>
        <v>#DIV/0!</v>
      </c>
      <c r="AJ142" s="25" t="e">
        <f t="shared" si="56"/>
        <v>#DIV/0!</v>
      </c>
    </row>
    <row r="143" spans="1:36" x14ac:dyDescent="0.3">
      <c r="A143" s="1" t="s">
        <v>2651</v>
      </c>
      <c r="B143" s="36" t="str">
        <f>VLOOKUP($A143,Raw!$B$2:$DG$512,MATCH(Advisorry!B$1,Raw!$B$1:$DG$1,0),0)</f>
        <v>0</v>
      </c>
      <c r="C143" s="37" t="e">
        <f t="shared" si="38"/>
        <v>#DIV/0!</v>
      </c>
      <c r="D143" s="36" t="str">
        <f>VLOOKUP($A143,Raw!$B$2:$DG$512,MATCH(Advisorry!D$1,Raw!$B$1:$DG$1,0),0)</f>
        <v>0</v>
      </c>
      <c r="E143" s="37" t="e">
        <f t="shared" si="39"/>
        <v>#DIV/0!</v>
      </c>
      <c r="F143" s="36" t="str">
        <f>VLOOKUP($A143,Raw!$B$2:$DG$512,MATCH(Advisorry!F$1,Raw!$B$1:$DG$1,0),0)</f>
        <v>0</v>
      </c>
      <c r="G143" s="37" t="e">
        <f t="shared" si="40"/>
        <v>#DIV/0!</v>
      </c>
      <c r="H143" s="36" t="str">
        <f>VLOOKUP($A143,Raw!$B$2:$DG$512,MATCH(Advisorry!H$1,Raw!$B$1:$DG$1,0),0)</f>
        <v>0</v>
      </c>
      <c r="I143" s="37" t="e">
        <f t="shared" si="41"/>
        <v>#DIV/0!</v>
      </c>
      <c r="J143" s="36" t="str">
        <f>VLOOKUP($A143,Raw!$B$2:$DG$512,MATCH(Advisorry!J$1,Raw!$B$1:$DG$1,0),0)</f>
        <v>0</v>
      </c>
      <c r="K143" s="37" t="e">
        <f t="shared" si="42"/>
        <v>#DIV/0!</v>
      </c>
      <c r="L143" s="36" t="str">
        <f>VLOOKUP($A143,Raw!$B$2:$DG$512,MATCH(Advisorry!L$1,Raw!$B$1:$DG$1,0),0)</f>
        <v>0</v>
      </c>
      <c r="M143" s="37" t="e">
        <f t="shared" si="43"/>
        <v>#DIV/0!</v>
      </c>
      <c r="N143" s="36" t="str">
        <f>VLOOKUP($A143,Raw!$B$2:$DG$512,MATCH(Advisorry!N$1,Raw!$B$1:$DG$1,0),0)</f>
        <v>0</v>
      </c>
      <c r="P143" s="38" t="str">
        <f>VLOOKUP($A143,Raw!$B$2:$DG$512,MATCH(Advisorry!P$1,Raw!$B$1:$DG$1,0),0)</f>
        <v>0</v>
      </c>
      <c r="Q143" s="39" t="e">
        <f t="shared" si="44"/>
        <v>#DIV/0!</v>
      </c>
      <c r="R143" s="38" t="str">
        <f>VLOOKUP($A143,Raw!$B$2:$DG$512,MATCH(Advisorry!R$1,Raw!$B$1:$DG$1,0),0)</f>
        <v>0</v>
      </c>
      <c r="S143" s="39" t="e">
        <f t="shared" si="45"/>
        <v>#DIV/0!</v>
      </c>
      <c r="T143" s="38" t="str">
        <f>VLOOKUP($A143,Raw!$B$2:$DG$512,MATCH(Advisorry!T$1,Raw!$B$1:$DG$1,0),0)</f>
        <v>0</v>
      </c>
      <c r="U143" s="39" t="e">
        <f t="shared" si="46"/>
        <v>#DIV/0!</v>
      </c>
      <c r="V143" s="38" t="str">
        <f>VLOOKUP($A143,Raw!$B$2:$DG$512,MATCH(Advisorry!V$1,Raw!$B$1:$DG$1,0),0)</f>
        <v>0</v>
      </c>
      <c r="W143" s="39" t="e">
        <f t="shared" si="47"/>
        <v>#DIV/0!</v>
      </c>
      <c r="X143" s="38" t="str">
        <f>VLOOKUP($A143,Raw!$B$2:$DG$512,MATCH(Advisorry!X$1,Raw!$B$1:$DG$1,0),0)</f>
        <v>0</v>
      </c>
      <c r="Y143" s="39" t="e">
        <f t="shared" si="48"/>
        <v>#DIV/0!</v>
      </c>
      <c r="Z143" s="38" t="str">
        <f>VLOOKUP($A143,Raw!$B$2:$DG$512,MATCH(Advisorry!Z$1,Raw!$B$1:$DG$1,0),0)</f>
        <v>0</v>
      </c>
      <c r="AA143" s="39" t="e">
        <f t="shared" si="49"/>
        <v>#DIV/0!</v>
      </c>
      <c r="AB143" s="38" t="str">
        <f>VLOOKUP($A143,Raw!$B$2:$DG$512,MATCH(Advisorry!AB$1,Raw!$B$1:$DG$1,0),0)</f>
        <v>0</v>
      </c>
      <c r="AD143" s="25" t="e">
        <f t="shared" si="50"/>
        <v>#DIV/0!</v>
      </c>
      <c r="AE143" s="25" t="e">
        <f t="shared" si="51"/>
        <v>#DIV/0!</v>
      </c>
      <c r="AF143" s="25" t="e">
        <f t="shared" si="52"/>
        <v>#DIV/0!</v>
      </c>
      <c r="AG143" s="25" t="e">
        <f t="shared" si="53"/>
        <v>#DIV/0!</v>
      </c>
      <c r="AH143" s="25" t="e">
        <f t="shared" si="54"/>
        <v>#DIV/0!</v>
      </c>
      <c r="AI143" s="25" t="e">
        <f t="shared" si="55"/>
        <v>#DIV/0!</v>
      </c>
      <c r="AJ143" s="25" t="e">
        <f t="shared" si="56"/>
        <v>#DIV/0!</v>
      </c>
    </row>
    <row r="144" spans="1:36" x14ac:dyDescent="0.3">
      <c r="A144" s="1" t="s">
        <v>2658</v>
      </c>
      <c r="B144" s="36" t="str">
        <f>VLOOKUP($A144,Raw!$B$2:$DG$512,MATCH(Advisorry!B$1,Raw!$B$1:$DG$1,0),0)</f>
        <v>0</v>
      </c>
      <c r="C144" s="37" t="e">
        <f t="shared" si="38"/>
        <v>#DIV/0!</v>
      </c>
      <c r="D144" s="36" t="str">
        <f>VLOOKUP($A144,Raw!$B$2:$DG$512,MATCH(Advisorry!D$1,Raw!$B$1:$DG$1,0),0)</f>
        <v>0</v>
      </c>
      <c r="E144" s="37" t="e">
        <f t="shared" si="39"/>
        <v>#DIV/0!</v>
      </c>
      <c r="F144" s="36" t="str">
        <f>VLOOKUP($A144,Raw!$B$2:$DG$512,MATCH(Advisorry!F$1,Raw!$B$1:$DG$1,0),0)</f>
        <v>0</v>
      </c>
      <c r="G144" s="37" t="e">
        <f t="shared" si="40"/>
        <v>#DIV/0!</v>
      </c>
      <c r="H144" s="36" t="str">
        <f>VLOOKUP($A144,Raw!$B$2:$DG$512,MATCH(Advisorry!H$1,Raw!$B$1:$DG$1,0),0)</f>
        <v>0</v>
      </c>
      <c r="I144" s="37" t="e">
        <f t="shared" si="41"/>
        <v>#DIV/0!</v>
      </c>
      <c r="J144" s="36" t="str">
        <f>VLOOKUP($A144,Raw!$B$2:$DG$512,MATCH(Advisorry!J$1,Raw!$B$1:$DG$1,0),0)</f>
        <v>0</v>
      </c>
      <c r="K144" s="37" t="e">
        <f t="shared" si="42"/>
        <v>#DIV/0!</v>
      </c>
      <c r="L144" s="36" t="str">
        <f>VLOOKUP($A144,Raw!$B$2:$DG$512,MATCH(Advisorry!L$1,Raw!$B$1:$DG$1,0),0)</f>
        <v>0</v>
      </c>
      <c r="M144" s="37" t="e">
        <f t="shared" si="43"/>
        <v>#DIV/0!</v>
      </c>
      <c r="N144" s="36" t="str">
        <f>VLOOKUP($A144,Raw!$B$2:$DG$512,MATCH(Advisorry!N$1,Raw!$B$1:$DG$1,0),0)</f>
        <v>0</v>
      </c>
      <c r="P144" s="38" t="str">
        <f>VLOOKUP($A144,Raw!$B$2:$DG$512,MATCH(Advisorry!P$1,Raw!$B$1:$DG$1,0),0)</f>
        <v>0</v>
      </c>
      <c r="Q144" s="39" t="e">
        <f t="shared" si="44"/>
        <v>#DIV/0!</v>
      </c>
      <c r="R144" s="38" t="str">
        <f>VLOOKUP($A144,Raw!$B$2:$DG$512,MATCH(Advisorry!R$1,Raw!$B$1:$DG$1,0),0)</f>
        <v>0</v>
      </c>
      <c r="S144" s="39" t="e">
        <f t="shared" si="45"/>
        <v>#DIV/0!</v>
      </c>
      <c r="T144" s="38" t="str">
        <f>VLOOKUP($A144,Raw!$B$2:$DG$512,MATCH(Advisorry!T$1,Raw!$B$1:$DG$1,0),0)</f>
        <v>0</v>
      </c>
      <c r="U144" s="39" t="e">
        <f t="shared" si="46"/>
        <v>#DIV/0!</v>
      </c>
      <c r="V144" s="38" t="str">
        <f>VLOOKUP($A144,Raw!$B$2:$DG$512,MATCH(Advisorry!V$1,Raw!$B$1:$DG$1,0),0)</f>
        <v>0</v>
      </c>
      <c r="W144" s="39" t="e">
        <f t="shared" si="47"/>
        <v>#DIV/0!</v>
      </c>
      <c r="X144" s="38" t="str">
        <f>VLOOKUP($A144,Raw!$B$2:$DG$512,MATCH(Advisorry!X$1,Raw!$B$1:$DG$1,0),0)</f>
        <v>0</v>
      </c>
      <c r="Y144" s="39" t="e">
        <f t="shared" si="48"/>
        <v>#DIV/0!</v>
      </c>
      <c r="Z144" s="38" t="str">
        <f>VLOOKUP($A144,Raw!$B$2:$DG$512,MATCH(Advisorry!Z$1,Raw!$B$1:$DG$1,0),0)</f>
        <v>0</v>
      </c>
      <c r="AA144" s="39" t="e">
        <f t="shared" si="49"/>
        <v>#DIV/0!</v>
      </c>
      <c r="AB144" s="38" t="str">
        <f>VLOOKUP($A144,Raw!$B$2:$DG$512,MATCH(Advisorry!AB$1,Raw!$B$1:$DG$1,0),0)</f>
        <v>0</v>
      </c>
      <c r="AD144" s="25" t="e">
        <f t="shared" si="50"/>
        <v>#DIV/0!</v>
      </c>
      <c r="AE144" s="25" t="e">
        <f t="shared" si="51"/>
        <v>#DIV/0!</v>
      </c>
      <c r="AF144" s="25" t="e">
        <f t="shared" si="52"/>
        <v>#DIV/0!</v>
      </c>
      <c r="AG144" s="25" t="e">
        <f t="shared" si="53"/>
        <v>#DIV/0!</v>
      </c>
      <c r="AH144" s="25" t="e">
        <f t="shared" si="54"/>
        <v>#DIV/0!</v>
      </c>
      <c r="AI144" s="25" t="e">
        <f t="shared" si="55"/>
        <v>#DIV/0!</v>
      </c>
      <c r="AJ144" s="25" t="e">
        <f t="shared" si="56"/>
        <v>#DIV/0!</v>
      </c>
    </row>
    <row r="145" spans="1:36" x14ac:dyDescent="0.3">
      <c r="A145" s="1" t="s">
        <v>2665</v>
      </c>
      <c r="B145" s="36" t="str">
        <f>VLOOKUP($A145,Raw!$B$2:$DG$512,MATCH(Advisorry!B$1,Raw!$B$1:$DG$1,0),0)</f>
        <v>0</v>
      </c>
      <c r="C145" s="37" t="e">
        <f t="shared" si="38"/>
        <v>#DIV/0!</v>
      </c>
      <c r="D145" s="36" t="str">
        <f>VLOOKUP($A145,Raw!$B$2:$DG$512,MATCH(Advisorry!D$1,Raw!$B$1:$DG$1,0),0)</f>
        <v>0</v>
      </c>
      <c r="E145" s="37" t="e">
        <f t="shared" si="39"/>
        <v>#DIV/0!</v>
      </c>
      <c r="F145" s="36" t="str">
        <f>VLOOKUP($A145,Raw!$B$2:$DG$512,MATCH(Advisorry!F$1,Raw!$B$1:$DG$1,0),0)</f>
        <v>0</v>
      </c>
      <c r="G145" s="37" t="e">
        <f t="shared" si="40"/>
        <v>#DIV/0!</v>
      </c>
      <c r="H145" s="36" t="str">
        <f>VLOOKUP($A145,Raw!$B$2:$DG$512,MATCH(Advisorry!H$1,Raw!$B$1:$DG$1,0),0)</f>
        <v>0</v>
      </c>
      <c r="I145" s="37" t="e">
        <f t="shared" si="41"/>
        <v>#DIV/0!</v>
      </c>
      <c r="J145" s="36" t="str">
        <f>VLOOKUP($A145,Raw!$B$2:$DG$512,MATCH(Advisorry!J$1,Raw!$B$1:$DG$1,0),0)</f>
        <v>0</v>
      </c>
      <c r="K145" s="37" t="e">
        <f t="shared" si="42"/>
        <v>#DIV/0!</v>
      </c>
      <c r="L145" s="36" t="str">
        <f>VLOOKUP($A145,Raw!$B$2:$DG$512,MATCH(Advisorry!L$1,Raw!$B$1:$DG$1,0),0)</f>
        <v>0</v>
      </c>
      <c r="M145" s="37" t="e">
        <f t="shared" si="43"/>
        <v>#DIV/0!</v>
      </c>
      <c r="N145" s="36" t="str">
        <f>VLOOKUP($A145,Raw!$B$2:$DG$512,MATCH(Advisorry!N$1,Raw!$B$1:$DG$1,0),0)</f>
        <v>0</v>
      </c>
      <c r="P145" s="38" t="str">
        <f>VLOOKUP($A145,Raw!$B$2:$DG$512,MATCH(Advisorry!P$1,Raw!$B$1:$DG$1,0),0)</f>
        <v>0</v>
      </c>
      <c r="Q145" s="39" t="e">
        <f t="shared" si="44"/>
        <v>#DIV/0!</v>
      </c>
      <c r="R145" s="38" t="str">
        <f>VLOOKUP($A145,Raw!$B$2:$DG$512,MATCH(Advisorry!R$1,Raw!$B$1:$DG$1,0),0)</f>
        <v>0</v>
      </c>
      <c r="S145" s="39" t="e">
        <f t="shared" si="45"/>
        <v>#DIV/0!</v>
      </c>
      <c r="T145" s="38" t="str">
        <f>VLOOKUP($A145,Raw!$B$2:$DG$512,MATCH(Advisorry!T$1,Raw!$B$1:$DG$1,0),0)</f>
        <v>0</v>
      </c>
      <c r="U145" s="39" t="e">
        <f t="shared" si="46"/>
        <v>#DIV/0!</v>
      </c>
      <c r="V145" s="38" t="str">
        <f>VLOOKUP($A145,Raw!$B$2:$DG$512,MATCH(Advisorry!V$1,Raw!$B$1:$DG$1,0),0)</f>
        <v>0</v>
      </c>
      <c r="W145" s="39" t="e">
        <f t="shared" si="47"/>
        <v>#DIV/0!</v>
      </c>
      <c r="X145" s="38" t="str">
        <f>VLOOKUP($A145,Raw!$B$2:$DG$512,MATCH(Advisorry!X$1,Raw!$B$1:$DG$1,0),0)</f>
        <v>0</v>
      </c>
      <c r="Y145" s="39" t="e">
        <f t="shared" si="48"/>
        <v>#DIV/0!</v>
      </c>
      <c r="Z145" s="38" t="str">
        <f>VLOOKUP($A145,Raw!$B$2:$DG$512,MATCH(Advisorry!Z$1,Raw!$B$1:$DG$1,0),0)</f>
        <v>0</v>
      </c>
      <c r="AA145" s="39" t="e">
        <f t="shared" si="49"/>
        <v>#DIV/0!</v>
      </c>
      <c r="AB145" s="38" t="str">
        <f>VLOOKUP($A145,Raw!$B$2:$DG$512,MATCH(Advisorry!AB$1,Raw!$B$1:$DG$1,0),0)</f>
        <v>0</v>
      </c>
      <c r="AD145" s="25" t="e">
        <f t="shared" si="50"/>
        <v>#DIV/0!</v>
      </c>
      <c r="AE145" s="25" t="e">
        <f t="shared" si="51"/>
        <v>#DIV/0!</v>
      </c>
      <c r="AF145" s="25" t="e">
        <f t="shared" si="52"/>
        <v>#DIV/0!</v>
      </c>
      <c r="AG145" s="25" t="e">
        <f t="shared" si="53"/>
        <v>#DIV/0!</v>
      </c>
      <c r="AH145" s="25" t="e">
        <f t="shared" si="54"/>
        <v>#DIV/0!</v>
      </c>
      <c r="AI145" s="25" t="e">
        <f t="shared" si="55"/>
        <v>#DIV/0!</v>
      </c>
      <c r="AJ145" s="25" t="e">
        <f t="shared" si="56"/>
        <v>#DIV/0!</v>
      </c>
    </row>
    <row r="146" spans="1:36" x14ac:dyDescent="0.3">
      <c r="A146" s="1" t="s">
        <v>2681</v>
      </c>
      <c r="B146" s="36" t="str">
        <f>VLOOKUP($A146,Raw!$B$2:$DG$512,MATCH(Advisorry!B$1,Raw!$B$1:$DG$1,0),0)</f>
        <v>0</v>
      </c>
      <c r="C146" s="37" t="e">
        <f t="shared" si="38"/>
        <v>#DIV/0!</v>
      </c>
      <c r="D146" s="36" t="str">
        <f>VLOOKUP($A146,Raw!$B$2:$DG$512,MATCH(Advisorry!D$1,Raw!$B$1:$DG$1,0),0)</f>
        <v>0</v>
      </c>
      <c r="E146" s="37" t="e">
        <f t="shared" si="39"/>
        <v>#DIV/0!</v>
      </c>
      <c r="F146" s="36" t="str">
        <f>VLOOKUP($A146,Raw!$B$2:$DG$512,MATCH(Advisorry!F$1,Raw!$B$1:$DG$1,0),0)</f>
        <v>0</v>
      </c>
      <c r="G146" s="37" t="e">
        <f t="shared" si="40"/>
        <v>#DIV/0!</v>
      </c>
      <c r="H146" s="36" t="str">
        <f>VLOOKUP($A146,Raw!$B$2:$DG$512,MATCH(Advisorry!H$1,Raw!$B$1:$DG$1,0),0)</f>
        <v>0</v>
      </c>
      <c r="I146" s="37" t="e">
        <f t="shared" si="41"/>
        <v>#DIV/0!</v>
      </c>
      <c r="J146" s="36" t="str">
        <f>VLOOKUP($A146,Raw!$B$2:$DG$512,MATCH(Advisorry!J$1,Raw!$B$1:$DG$1,0),0)</f>
        <v>0</v>
      </c>
      <c r="K146" s="37" t="e">
        <f t="shared" si="42"/>
        <v>#DIV/0!</v>
      </c>
      <c r="L146" s="36" t="str">
        <f>VLOOKUP($A146,Raw!$B$2:$DG$512,MATCH(Advisorry!L$1,Raw!$B$1:$DG$1,0),0)</f>
        <v>0</v>
      </c>
      <c r="M146" s="37" t="e">
        <f t="shared" si="43"/>
        <v>#DIV/0!</v>
      </c>
      <c r="N146" s="36" t="str">
        <f>VLOOKUP($A146,Raw!$B$2:$DG$512,MATCH(Advisorry!N$1,Raw!$B$1:$DG$1,0),0)</f>
        <v>0</v>
      </c>
      <c r="P146" s="38" t="str">
        <f>VLOOKUP($A146,Raw!$B$2:$DG$512,MATCH(Advisorry!P$1,Raw!$B$1:$DG$1,0),0)</f>
        <v>0</v>
      </c>
      <c r="Q146" s="39" t="e">
        <f t="shared" si="44"/>
        <v>#DIV/0!</v>
      </c>
      <c r="R146" s="38" t="str">
        <f>VLOOKUP($A146,Raw!$B$2:$DG$512,MATCH(Advisorry!R$1,Raw!$B$1:$DG$1,0),0)</f>
        <v>0</v>
      </c>
      <c r="S146" s="39" t="e">
        <f t="shared" si="45"/>
        <v>#DIV/0!</v>
      </c>
      <c r="T146" s="38" t="str">
        <f>VLOOKUP($A146,Raw!$B$2:$DG$512,MATCH(Advisorry!T$1,Raw!$B$1:$DG$1,0),0)</f>
        <v>0</v>
      </c>
      <c r="U146" s="39" t="e">
        <f t="shared" si="46"/>
        <v>#DIV/0!</v>
      </c>
      <c r="V146" s="38" t="str">
        <f>VLOOKUP($A146,Raw!$B$2:$DG$512,MATCH(Advisorry!V$1,Raw!$B$1:$DG$1,0),0)</f>
        <v>0</v>
      </c>
      <c r="W146" s="39" t="e">
        <f t="shared" si="47"/>
        <v>#DIV/0!</v>
      </c>
      <c r="X146" s="38" t="str">
        <f>VLOOKUP($A146,Raw!$B$2:$DG$512,MATCH(Advisorry!X$1,Raw!$B$1:$DG$1,0),0)</f>
        <v>0</v>
      </c>
      <c r="Y146" s="39" t="e">
        <f t="shared" si="48"/>
        <v>#DIV/0!</v>
      </c>
      <c r="Z146" s="38" t="str">
        <f>VLOOKUP($A146,Raw!$B$2:$DG$512,MATCH(Advisorry!Z$1,Raw!$B$1:$DG$1,0),0)</f>
        <v>0</v>
      </c>
      <c r="AA146" s="39" t="e">
        <f t="shared" si="49"/>
        <v>#DIV/0!</v>
      </c>
      <c r="AB146" s="38" t="str">
        <f>VLOOKUP($A146,Raw!$B$2:$DG$512,MATCH(Advisorry!AB$1,Raw!$B$1:$DG$1,0),0)</f>
        <v>0</v>
      </c>
      <c r="AD146" s="25" t="e">
        <f t="shared" si="50"/>
        <v>#DIV/0!</v>
      </c>
      <c r="AE146" s="25" t="e">
        <f t="shared" si="51"/>
        <v>#DIV/0!</v>
      </c>
      <c r="AF146" s="25" t="e">
        <f t="shared" si="52"/>
        <v>#DIV/0!</v>
      </c>
      <c r="AG146" s="25" t="e">
        <f t="shared" si="53"/>
        <v>#DIV/0!</v>
      </c>
      <c r="AH146" s="25" t="e">
        <f t="shared" si="54"/>
        <v>#DIV/0!</v>
      </c>
      <c r="AI146" s="25" t="e">
        <f t="shared" si="55"/>
        <v>#DIV/0!</v>
      </c>
      <c r="AJ146" s="25" t="e">
        <f t="shared" si="56"/>
        <v>#DIV/0!</v>
      </c>
    </row>
    <row r="147" spans="1:36" x14ac:dyDescent="0.3">
      <c r="A147" s="1" t="s">
        <v>2703</v>
      </c>
      <c r="B147" s="36" t="str">
        <f>VLOOKUP($A147,Raw!$B$2:$DG$512,MATCH(Advisorry!B$1,Raw!$B$1:$DG$1,0),0)</f>
        <v>0</v>
      </c>
      <c r="C147" s="37" t="e">
        <f t="shared" si="38"/>
        <v>#DIV/0!</v>
      </c>
      <c r="D147" s="36" t="str">
        <f>VLOOKUP($A147,Raw!$B$2:$DG$512,MATCH(Advisorry!D$1,Raw!$B$1:$DG$1,0),0)</f>
        <v>0</v>
      </c>
      <c r="E147" s="37" t="e">
        <f t="shared" si="39"/>
        <v>#DIV/0!</v>
      </c>
      <c r="F147" s="36" t="str">
        <f>VLOOKUP($A147,Raw!$B$2:$DG$512,MATCH(Advisorry!F$1,Raw!$B$1:$DG$1,0),0)</f>
        <v>0</v>
      </c>
      <c r="G147" s="37" t="e">
        <f t="shared" si="40"/>
        <v>#DIV/0!</v>
      </c>
      <c r="H147" s="36" t="str">
        <f>VLOOKUP($A147,Raw!$B$2:$DG$512,MATCH(Advisorry!H$1,Raw!$B$1:$DG$1,0),0)</f>
        <v>0</v>
      </c>
      <c r="I147" s="37" t="e">
        <f t="shared" si="41"/>
        <v>#DIV/0!</v>
      </c>
      <c r="J147" s="36" t="str">
        <f>VLOOKUP($A147,Raw!$B$2:$DG$512,MATCH(Advisorry!J$1,Raw!$B$1:$DG$1,0),0)</f>
        <v>0</v>
      </c>
      <c r="K147" s="37" t="e">
        <f t="shared" si="42"/>
        <v>#DIV/0!</v>
      </c>
      <c r="L147" s="36" t="str">
        <f>VLOOKUP($A147,Raw!$B$2:$DG$512,MATCH(Advisorry!L$1,Raw!$B$1:$DG$1,0),0)</f>
        <v>0</v>
      </c>
      <c r="M147" s="37" t="e">
        <f t="shared" si="43"/>
        <v>#DIV/0!</v>
      </c>
      <c r="N147" s="36" t="str">
        <f>VLOOKUP($A147,Raw!$B$2:$DG$512,MATCH(Advisorry!N$1,Raw!$B$1:$DG$1,0),0)</f>
        <v>0</v>
      </c>
      <c r="P147" s="38" t="str">
        <f>VLOOKUP($A147,Raw!$B$2:$DG$512,MATCH(Advisorry!P$1,Raw!$B$1:$DG$1,0),0)</f>
        <v>0</v>
      </c>
      <c r="Q147" s="39" t="e">
        <f t="shared" si="44"/>
        <v>#DIV/0!</v>
      </c>
      <c r="R147" s="38" t="str">
        <f>VLOOKUP($A147,Raw!$B$2:$DG$512,MATCH(Advisorry!R$1,Raw!$B$1:$DG$1,0),0)</f>
        <v>0</v>
      </c>
      <c r="S147" s="39" t="e">
        <f t="shared" si="45"/>
        <v>#DIV/0!</v>
      </c>
      <c r="T147" s="38" t="str">
        <f>VLOOKUP($A147,Raw!$B$2:$DG$512,MATCH(Advisorry!T$1,Raw!$B$1:$DG$1,0),0)</f>
        <v>0</v>
      </c>
      <c r="U147" s="39" t="e">
        <f t="shared" si="46"/>
        <v>#DIV/0!</v>
      </c>
      <c r="V147" s="38" t="str">
        <f>VLOOKUP($A147,Raw!$B$2:$DG$512,MATCH(Advisorry!V$1,Raw!$B$1:$DG$1,0),0)</f>
        <v>0</v>
      </c>
      <c r="W147" s="39" t="e">
        <f t="shared" si="47"/>
        <v>#DIV/0!</v>
      </c>
      <c r="X147" s="38" t="str">
        <f>VLOOKUP($A147,Raw!$B$2:$DG$512,MATCH(Advisorry!X$1,Raw!$B$1:$DG$1,0),0)</f>
        <v>0</v>
      </c>
      <c r="Y147" s="39" t="e">
        <f t="shared" si="48"/>
        <v>#DIV/0!</v>
      </c>
      <c r="Z147" s="38" t="str">
        <f>VLOOKUP($A147,Raw!$B$2:$DG$512,MATCH(Advisorry!Z$1,Raw!$B$1:$DG$1,0),0)</f>
        <v>0</v>
      </c>
      <c r="AA147" s="39" t="e">
        <f t="shared" si="49"/>
        <v>#DIV/0!</v>
      </c>
      <c r="AB147" s="38" t="str">
        <f>VLOOKUP($A147,Raw!$B$2:$DG$512,MATCH(Advisorry!AB$1,Raw!$B$1:$DG$1,0),0)</f>
        <v>0</v>
      </c>
      <c r="AD147" s="25" t="e">
        <f t="shared" si="50"/>
        <v>#DIV/0!</v>
      </c>
      <c r="AE147" s="25" t="e">
        <f t="shared" si="51"/>
        <v>#DIV/0!</v>
      </c>
      <c r="AF147" s="25" t="e">
        <f t="shared" si="52"/>
        <v>#DIV/0!</v>
      </c>
      <c r="AG147" s="25" t="e">
        <f t="shared" si="53"/>
        <v>#DIV/0!</v>
      </c>
      <c r="AH147" s="25" t="e">
        <f t="shared" si="54"/>
        <v>#DIV/0!</v>
      </c>
      <c r="AI147" s="25" t="e">
        <f t="shared" si="55"/>
        <v>#DIV/0!</v>
      </c>
      <c r="AJ147" s="25" t="e">
        <f t="shared" si="56"/>
        <v>#DIV/0!</v>
      </c>
    </row>
    <row r="148" spans="1:36" x14ac:dyDescent="0.3">
      <c r="A148" s="1" t="s">
        <v>2711</v>
      </c>
      <c r="B148" s="36" t="str">
        <f>VLOOKUP($A148,Raw!$B$2:$DG$512,MATCH(Advisorry!B$1,Raw!$B$1:$DG$1,0),0)</f>
        <v>0</v>
      </c>
      <c r="C148" s="37" t="e">
        <f t="shared" si="38"/>
        <v>#DIV/0!</v>
      </c>
      <c r="D148" s="36" t="str">
        <f>VLOOKUP($A148,Raw!$B$2:$DG$512,MATCH(Advisorry!D$1,Raw!$B$1:$DG$1,0),0)</f>
        <v>0</v>
      </c>
      <c r="E148" s="37" t="e">
        <f t="shared" si="39"/>
        <v>#DIV/0!</v>
      </c>
      <c r="F148" s="36" t="str">
        <f>VLOOKUP($A148,Raw!$B$2:$DG$512,MATCH(Advisorry!F$1,Raw!$B$1:$DG$1,0),0)</f>
        <v>0</v>
      </c>
      <c r="G148" s="37" t="e">
        <f t="shared" si="40"/>
        <v>#DIV/0!</v>
      </c>
      <c r="H148" s="36" t="str">
        <f>VLOOKUP($A148,Raw!$B$2:$DG$512,MATCH(Advisorry!H$1,Raw!$B$1:$DG$1,0),0)</f>
        <v>0</v>
      </c>
      <c r="I148" s="37" t="e">
        <f t="shared" si="41"/>
        <v>#DIV/0!</v>
      </c>
      <c r="J148" s="36" t="str">
        <f>VLOOKUP($A148,Raw!$B$2:$DG$512,MATCH(Advisorry!J$1,Raw!$B$1:$DG$1,0),0)</f>
        <v>0</v>
      </c>
      <c r="K148" s="37" t="e">
        <f t="shared" si="42"/>
        <v>#DIV/0!</v>
      </c>
      <c r="L148" s="36" t="str">
        <f>VLOOKUP($A148,Raw!$B$2:$DG$512,MATCH(Advisorry!L$1,Raw!$B$1:$DG$1,0),0)</f>
        <v>0</v>
      </c>
      <c r="M148" s="37" t="e">
        <f t="shared" si="43"/>
        <v>#DIV/0!</v>
      </c>
      <c r="N148" s="36" t="str">
        <f>VLOOKUP($A148,Raw!$B$2:$DG$512,MATCH(Advisorry!N$1,Raw!$B$1:$DG$1,0),0)</f>
        <v>0</v>
      </c>
      <c r="P148" s="38" t="str">
        <f>VLOOKUP($A148,Raw!$B$2:$DG$512,MATCH(Advisorry!P$1,Raw!$B$1:$DG$1,0),0)</f>
        <v>0</v>
      </c>
      <c r="Q148" s="39" t="e">
        <f t="shared" si="44"/>
        <v>#DIV/0!</v>
      </c>
      <c r="R148" s="38" t="str">
        <f>VLOOKUP($A148,Raw!$B$2:$DG$512,MATCH(Advisorry!R$1,Raw!$B$1:$DG$1,0),0)</f>
        <v>0</v>
      </c>
      <c r="S148" s="39" t="e">
        <f t="shared" si="45"/>
        <v>#DIV/0!</v>
      </c>
      <c r="T148" s="38" t="str">
        <f>VLOOKUP($A148,Raw!$B$2:$DG$512,MATCH(Advisorry!T$1,Raw!$B$1:$DG$1,0),0)</f>
        <v>0</v>
      </c>
      <c r="U148" s="39" t="e">
        <f t="shared" si="46"/>
        <v>#DIV/0!</v>
      </c>
      <c r="V148" s="38" t="str">
        <f>VLOOKUP($A148,Raw!$B$2:$DG$512,MATCH(Advisorry!V$1,Raw!$B$1:$DG$1,0),0)</f>
        <v>0</v>
      </c>
      <c r="W148" s="39" t="e">
        <f t="shared" si="47"/>
        <v>#DIV/0!</v>
      </c>
      <c r="X148" s="38" t="str">
        <f>VLOOKUP($A148,Raw!$B$2:$DG$512,MATCH(Advisorry!X$1,Raw!$B$1:$DG$1,0),0)</f>
        <v>0</v>
      </c>
      <c r="Y148" s="39" t="e">
        <f t="shared" si="48"/>
        <v>#DIV/0!</v>
      </c>
      <c r="Z148" s="38" t="str">
        <f>VLOOKUP($A148,Raw!$B$2:$DG$512,MATCH(Advisorry!Z$1,Raw!$B$1:$DG$1,0),0)</f>
        <v>0</v>
      </c>
      <c r="AA148" s="39" t="e">
        <f t="shared" si="49"/>
        <v>#DIV/0!</v>
      </c>
      <c r="AB148" s="38" t="str">
        <f>VLOOKUP($A148,Raw!$B$2:$DG$512,MATCH(Advisorry!AB$1,Raw!$B$1:$DG$1,0),0)</f>
        <v>0</v>
      </c>
      <c r="AD148" s="25" t="e">
        <f t="shared" si="50"/>
        <v>#DIV/0!</v>
      </c>
      <c r="AE148" s="25" t="e">
        <f t="shared" si="51"/>
        <v>#DIV/0!</v>
      </c>
      <c r="AF148" s="25" t="e">
        <f t="shared" si="52"/>
        <v>#DIV/0!</v>
      </c>
      <c r="AG148" s="25" t="e">
        <f t="shared" si="53"/>
        <v>#DIV/0!</v>
      </c>
      <c r="AH148" s="25" t="e">
        <f t="shared" si="54"/>
        <v>#DIV/0!</v>
      </c>
      <c r="AI148" s="25" t="e">
        <f t="shared" si="55"/>
        <v>#DIV/0!</v>
      </c>
      <c r="AJ148" s="25" t="e">
        <f t="shared" si="56"/>
        <v>#DIV/0!</v>
      </c>
    </row>
    <row r="149" spans="1:36" x14ac:dyDescent="0.3">
      <c r="A149" s="1" t="s">
        <v>2728</v>
      </c>
      <c r="B149" s="36" t="str">
        <f>VLOOKUP($A149,Raw!$B$2:$DG$512,MATCH(Advisorry!B$1,Raw!$B$1:$DG$1,0),0)</f>
        <v>0</v>
      </c>
      <c r="C149" s="37" t="e">
        <f t="shared" si="38"/>
        <v>#DIV/0!</v>
      </c>
      <c r="D149" s="36" t="str">
        <f>VLOOKUP($A149,Raw!$B$2:$DG$512,MATCH(Advisorry!D$1,Raw!$B$1:$DG$1,0),0)</f>
        <v>0</v>
      </c>
      <c r="E149" s="37" t="e">
        <f t="shared" si="39"/>
        <v>#DIV/0!</v>
      </c>
      <c r="F149" s="36" t="str">
        <f>VLOOKUP($A149,Raw!$B$2:$DG$512,MATCH(Advisorry!F$1,Raw!$B$1:$DG$1,0),0)</f>
        <v>0</v>
      </c>
      <c r="G149" s="37" t="e">
        <f t="shared" si="40"/>
        <v>#DIV/0!</v>
      </c>
      <c r="H149" s="36" t="str">
        <f>VLOOKUP($A149,Raw!$B$2:$DG$512,MATCH(Advisorry!H$1,Raw!$B$1:$DG$1,0),0)</f>
        <v>0</v>
      </c>
      <c r="I149" s="37" t="e">
        <f t="shared" si="41"/>
        <v>#DIV/0!</v>
      </c>
      <c r="J149" s="36" t="str">
        <f>VLOOKUP($A149,Raw!$B$2:$DG$512,MATCH(Advisorry!J$1,Raw!$B$1:$DG$1,0),0)</f>
        <v>0</v>
      </c>
      <c r="K149" s="37" t="e">
        <f t="shared" si="42"/>
        <v>#DIV/0!</v>
      </c>
      <c r="L149" s="36" t="str">
        <f>VLOOKUP($A149,Raw!$B$2:$DG$512,MATCH(Advisorry!L$1,Raw!$B$1:$DG$1,0),0)</f>
        <v>0</v>
      </c>
      <c r="M149" s="37" t="e">
        <f t="shared" si="43"/>
        <v>#DIV/0!</v>
      </c>
      <c r="N149" s="36" t="str">
        <f>VLOOKUP($A149,Raw!$B$2:$DG$512,MATCH(Advisorry!N$1,Raw!$B$1:$DG$1,0),0)</f>
        <v>0</v>
      </c>
      <c r="P149" s="38" t="str">
        <f>VLOOKUP($A149,Raw!$B$2:$DG$512,MATCH(Advisorry!P$1,Raw!$B$1:$DG$1,0),0)</f>
        <v>0</v>
      </c>
      <c r="Q149" s="39" t="e">
        <f t="shared" si="44"/>
        <v>#DIV/0!</v>
      </c>
      <c r="R149" s="38" t="str">
        <f>VLOOKUP($A149,Raw!$B$2:$DG$512,MATCH(Advisorry!R$1,Raw!$B$1:$DG$1,0),0)</f>
        <v>0</v>
      </c>
      <c r="S149" s="39" t="e">
        <f t="shared" si="45"/>
        <v>#DIV/0!</v>
      </c>
      <c r="T149" s="38" t="str">
        <f>VLOOKUP($A149,Raw!$B$2:$DG$512,MATCH(Advisorry!T$1,Raw!$B$1:$DG$1,0),0)</f>
        <v>0</v>
      </c>
      <c r="U149" s="39" t="e">
        <f t="shared" si="46"/>
        <v>#DIV/0!</v>
      </c>
      <c r="V149" s="38" t="str">
        <f>VLOOKUP($A149,Raw!$B$2:$DG$512,MATCH(Advisorry!V$1,Raw!$B$1:$DG$1,0),0)</f>
        <v>0</v>
      </c>
      <c r="W149" s="39" t="e">
        <f t="shared" si="47"/>
        <v>#DIV/0!</v>
      </c>
      <c r="X149" s="38" t="str">
        <f>VLOOKUP($A149,Raw!$B$2:$DG$512,MATCH(Advisorry!X$1,Raw!$B$1:$DG$1,0),0)</f>
        <v>0</v>
      </c>
      <c r="Y149" s="39" t="e">
        <f t="shared" si="48"/>
        <v>#DIV/0!</v>
      </c>
      <c r="Z149" s="38" t="str">
        <f>VLOOKUP($A149,Raw!$B$2:$DG$512,MATCH(Advisorry!Z$1,Raw!$B$1:$DG$1,0),0)</f>
        <v>0</v>
      </c>
      <c r="AA149" s="39" t="e">
        <f t="shared" si="49"/>
        <v>#DIV/0!</v>
      </c>
      <c r="AB149" s="38" t="str">
        <f>VLOOKUP($A149,Raw!$B$2:$DG$512,MATCH(Advisorry!AB$1,Raw!$B$1:$DG$1,0),0)</f>
        <v>0</v>
      </c>
      <c r="AD149" s="25" t="e">
        <f t="shared" si="50"/>
        <v>#DIV/0!</v>
      </c>
      <c r="AE149" s="25" t="e">
        <f t="shared" si="51"/>
        <v>#DIV/0!</v>
      </c>
      <c r="AF149" s="25" t="e">
        <f t="shared" si="52"/>
        <v>#DIV/0!</v>
      </c>
      <c r="AG149" s="25" t="e">
        <f t="shared" si="53"/>
        <v>#DIV/0!</v>
      </c>
      <c r="AH149" s="25" t="e">
        <f t="shared" si="54"/>
        <v>#DIV/0!</v>
      </c>
      <c r="AI149" s="25" t="e">
        <f t="shared" si="55"/>
        <v>#DIV/0!</v>
      </c>
      <c r="AJ149" s="25" t="e">
        <f t="shared" si="56"/>
        <v>#DIV/0!</v>
      </c>
    </row>
    <row r="150" spans="1:36" x14ac:dyDescent="0.3">
      <c r="A150" s="1" t="s">
        <v>2736</v>
      </c>
      <c r="B150" s="36" t="str">
        <f>VLOOKUP($A150,Raw!$B$2:$DG$512,MATCH(Advisorry!B$1,Raw!$B$1:$DG$1,0),0)</f>
        <v>0</v>
      </c>
      <c r="C150" s="37" t="e">
        <f t="shared" si="38"/>
        <v>#DIV/0!</v>
      </c>
      <c r="D150" s="36" t="str">
        <f>VLOOKUP($A150,Raw!$B$2:$DG$512,MATCH(Advisorry!D$1,Raw!$B$1:$DG$1,0),0)</f>
        <v>0</v>
      </c>
      <c r="E150" s="37" t="e">
        <f t="shared" si="39"/>
        <v>#DIV/0!</v>
      </c>
      <c r="F150" s="36" t="str">
        <f>VLOOKUP($A150,Raw!$B$2:$DG$512,MATCH(Advisorry!F$1,Raw!$B$1:$DG$1,0),0)</f>
        <v>0</v>
      </c>
      <c r="G150" s="37" t="e">
        <f t="shared" si="40"/>
        <v>#DIV/0!</v>
      </c>
      <c r="H150" s="36" t="str">
        <f>VLOOKUP($A150,Raw!$B$2:$DG$512,MATCH(Advisorry!H$1,Raw!$B$1:$DG$1,0),0)</f>
        <v>0</v>
      </c>
      <c r="I150" s="37" t="e">
        <f t="shared" si="41"/>
        <v>#DIV/0!</v>
      </c>
      <c r="J150" s="36" t="str">
        <f>VLOOKUP($A150,Raw!$B$2:$DG$512,MATCH(Advisorry!J$1,Raw!$B$1:$DG$1,0),0)</f>
        <v>0</v>
      </c>
      <c r="K150" s="37" t="e">
        <f t="shared" si="42"/>
        <v>#DIV/0!</v>
      </c>
      <c r="L150" s="36" t="str">
        <f>VLOOKUP($A150,Raw!$B$2:$DG$512,MATCH(Advisorry!L$1,Raw!$B$1:$DG$1,0),0)</f>
        <v>0</v>
      </c>
      <c r="M150" s="37" t="e">
        <f t="shared" si="43"/>
        <v>#DIV/0!</v>
      </c>
      <c r="N150" s="36" t="str">
        <f>VLOOKUP($A150,Raw!$B$2:$DG$512,MATCH(Advisorry!N$1,Raw!$B$1:$DG$1,0),0)</f>
        <v>0</v>
      </c>
      <c r="P150" s="38" t="str">
        <f>VLOOKUP($A150,Raw!$B$2:$DG$512,MATCH(Advisorry!P$1,Raw!$B$1:$DG$1,0),0)</f>
        <v>0</v>
      </c>
      <c r="Q150" s="39" t="e">
        <f t="shared" si="44"/>
        <v>#DIV/0!</v>
      </c>
      <c r="R150" s="38" t="str">
        <f>VLOOKUP($A150,Raw!$B$2:$DG$512,MATCH(Advisorry!R$1,Raw!$B$1:$DG$1,0),0)</f>
        <v>0</v>
      </c>
      <c r="S150" s="39" t="e">
        <f t="shared" si="45"/>
        <v>#DIV/0!</v>
      </c>
      <c r="T150" s="38" t="str">
        <f>VLOOKUP($A150,Raw!$B$2:$DG$512,MATCH(Advisorry!T$1,Raw!$B$1:$DG$1,0),0)</f>
        <v>0</v>
      </c>
      <c r="U150" s="39" t="e">
        <f t="shared" si="46"/>
        <v>#DIV/0!</v>
      </c>
      <c r="V150" s="38" t="str">
        <f>VLOOKUP($A150,Raw!$B$2:$DG$512,MATCH(Advisorry!V$1,Raw!$B$1:$DG$1,0),0)</f>
        <v>0</v>
      </c>
      <c r="W150" s="39" t="e">
        <f t="shared" si="47"/>
        <v>#DIV/0!</v>
      </c>
      <c r="X150" s="38" t="str">
        <f>VLOOKUP($A150,Raw!$B$2:$DG$512,MATCH(Advisorry!X$1,Raw!$B$1:$DG$1,0),0)</f>
        <v>0</v>
      </c>
      <c r="Y150" s="39" t="e">
        <f t="shared" si="48"/>
        <v>#DIV/0!</v>
      </c>
      <c r="Z150" s="38" t="str">
        <f>VLOOKUP($A150,Raw!$B$2:$DG$512,MATCH(Advisorry!Z$1,Raw!$B$1:$DG$1,0),0)</f>
        <v>0</v>
      </c>
      <c r="AA150" s="39" t="e">
        <f t="shared" si="49"/>
        <v>#DIV/0!</v>
      </c>
      <c r="AB150" s="38" t="str">
        <f>VLOOKUP($A150,Raw!$B$2:$DG$512,MATCH(Advisorry!AB$1,Raw!$B$1:$DG$1,0),0)</f>
        <v>0</v>
      </c>
      <c r="AD150" s="25" t="e">
        <f t="shared" si="50"/>
        <v>#DIV/0!</v>
      </c>
      <c r="AE150" s="25" t="e">
        <f t="shared" si="51"/>
        <v>#DIV/0!</v>
      </c>
      <c r="AF150" s="25" t="e">
        <f t="shared" si="52"/>
        <v>#DIV/0!</v>
      </c>
      <c r="AG150" s="25" t="e">
        <f t="shared" si="53"/>
        <v>#DIV/0!</v>
      </c>
      <c r="AH150" s="25" t="e">
        <f t="shared" si="54"/>
        <v>#DIV/0!</v>
      </c>
      <c r="AI150" s="25" t="e">
        <f t="shared" si="55"/>
        <v>#DIV/0!</v>
      </c>
      <c r="AJ150" s="25" t="e">
        <f t="shared" si="56"/>
        <v>#DIV/0!</v>
      </c>
    </row>
    <row r="151" spans="1:36" x14ac:dyDescent="0.3">
      <c r="A151" s="1" t="s">
        <v>2754</v>
      </c>
      <c r="B151" s="36" t="str">
        <f>VLOOKUP($A151,Raw!$B$2:$DG$512,MATCH(Advisorry!B$1,Raw!$B$1:$DG$1,0),0)</f>
        <v>0</v>
      </c>
      <c r="C151" s="37">
        <f t="shared" si="38"/>
        <v>0</v>
      </c>
      <c r="D151" s="36" t="str">
        <f>VLOOKUP($A151,Raw!$B$2:$DG$512,MATCH(Advisorry!D$1,Raw!$B$1:$DG$1,0),0)</f>
        <v>1</v>
      </c>
      <c r="E151" s="37">
        <f t="shared" si="39"/>
        <v>0.16666666666666666</v>
      </c>
      <c r="F151" s="36" t="str">
        <f>VLOOKUP($A151,Raw!$B$2:$DG$512,MATCH(Advisorry!F$1,Raw!$B$1:$DG$1,0),0)</f>
        <v>5</v>
      </c>
      <c r="G151" s="37">
        <f t="shared" si="40"/>
        <v>0.83333333333333337</v>
      </c>
      <c r="H151" s="36" t="str">
        <f>VLOOKUP($A151,Raw!$B$2:$DG$512,MATCH(Advisorry!H$1,Raw!$B$1:$DG$1,0),0)</f>
        <v>0</v>
      </c>
      <c r="I151" s="37">
        <f t="shared" si="41"/>
        <v>0</v>
      </c>
      <c r="J151" s="36" t="str">
        <f>VLOOKUP($A151,Raw!$B$2:$DG$512,MATCH(Advisorry!J$1,Raw!$B$1:$DG$1,0),0)</f>
        <v>0</v>
      </c>
      <c r="K151" s="37">
        <f t="shared" si="42"/>
        <v>0</v>
      </c>
      <c r="L151" s="36" t="str">
        <f>VLOOKUP($A151,Raw!$B$2:$DG$512,MATCH(Advisorry!L$1,Raw!$B$1:$DG$1,0),0)</f>
        <v>0</v>
      </c>
      <c r="M151" s="37">
        <f t="shared" si="43"/>
        <v>0</v>
      </c>
      <c r="N151" s="36" t="str">
        <f>VLOOKUP($A151,Raw!$B$2:$DG$512,MATCH(Advisorry!N$1,Raw!$B$1:$DG$1,0),0)</f>
        <v>6</v>
      </c>
      <c r="P151" s="38" t="str">
        <f>VLOOKUP($A151,Raw!$B$2:$DG$512,MATCH(Advisorry!P$1,Raw!$B$1:$DG$1,0),0)</f>
        <v>0</v>
      </c>
      <c r="Q151" s="39">
        <f t="shared" si="44"/>
        <v>0</v>
      </c>
      <c r="R151" s="38" t="str">
        <f>VLOOKUP($A151,Raw!$B$2:$DG$512,MATCH(Advisorry!R$1,Raw!$B$1:$DG$1,0),0)</f>
        <v>3.94</v>
      </c>
      <c r="S151" s="39">
        <f t="shared" si="45"/>
        <v>0.47990255785627278</v>
      </c>
      <c r="T151" s="38" t="str">
        <f>VLOOKUP($A151,Raw!$B$2:$DG$512,MATCH(Advisorry!T$1,Raw!$B$1:$DG$1,0),0)</f>
        <v>4.27</v>
      </c>
      <c r="U151" s="39">
        <f t="shared" si="46"/>
        <v>0.52009744214372711</v>
      </c>
      <c r="V151" s="38" t="str">
        <f>VLOOKUP($A151,Raw!$B$2:$DG$512,MATCH(Advisorry!V$1,Raw!$B$1:$DG$1,0),0)</f>
        <v>0</v>
      </c>
      <c r="W151" s="39">
        <f t="shared" si="47"/>
        <v>0</v>
      </c>
      <c r="X151" s="38" t="str">
        <f>VLOOKUP($A151,Raw!$B$2:$DG$512,MATCH(Advisorry!X$1,Raw!$B$1:$DG$1,0),0)</f>
        <v>0</v>
      </c>
      <c r="Y151" s="39">
        <f t="shared" si="48"/>
        <v>0</v>
      </c>
      <c r="Z151" s="38" t="str">
        <f>VLOOKUP($A151,Raw!$B$2:$DG$512,MATCH(Advisorry!Z$1,Raw!$B$1:$DG$1,0),0)</f>
        <v>0</v>
      </c>
      <c r="AA151" s="39">
        <f t="shared" si="49"/>
        <v>0</v>
      </c>
      <c r="AB151" s="38" t="str">
        <f>VLOOKUP($A151,Raw!$B$2:$DG$512,MATCH(Advisorry!AB$1,Raw!$B$1:$DG$1,0),0)</f>
        <v>8.21</v>
      </c>
      <c r="AD151" s="25" t="e">
        <f t="shared" si="50"/>
        <v>#DIV/0!</v>
      </c>
      <c r="AE151" s="25">
        <f t="shared" si="51"/>
        <v>3.94</v>
      </c>
      <c r="AF151" s="25">
        <f t="shared" si="52"/>
        <v>0.85399999999999987</v>
      </c>
      <c r="AG151" s="25" t="e">
        <f t="shared" si="53"/>
        <v>#DIV/0!</v>
      </c>
      <c r="AH151" s="25" t="e">
        <f t="shared" si="54"/>
        <v>#DIV/0!</v>
      </c>
      <c r="AI151" s="25" t="e">
        <f t="shared" si="55"/>
        <v>#DIV/0!</v>
      </c>
      <c r="AJ151" s="25">
        <f t="shared" si="56"/>
        <v>1.3683333333333334</v>
      </c>
    </row>
    <row r="152" spans="1:36" x14ac:dyDescent="0.3">
      <c r="A152" s="1" t="s">
        <v>2785</v>
      </c>
      <c r="B152" s="36" t="str">
        <f>VLOOKUP($A152,Raw!$B$2:$DG$512,MATCH(Advisorry!B$1,Raw!$B$1:$DG$1,0),0)</f>
        <v>0</v>
      </c>
      <c r="C152" s="37">
        <f t="shared" si="38"/>
        <v>0</v>
      </c>
      <c r="D152" s="36" t="str">
        <f>VLOOKUP($A152,Raw!$B$2:$DG$512,MATCH(Advisorry!D$1,Raw!$B$1:$DG$1,0),0)</f>
        <v>4</v>
      </c>
      <c r="E152" s="37">
        <f t="shared" si="39"/>
        <v>1</v>
      </c>
      <c r="F152" s="36" t="str">
        <f>VLOOKUP($A152,Raw!$B$2:$DG$512,MATCH(Advisorry!F$1,Raw!$B$1:$DG$1,0),0)</f>
        <v>0</v>
      </c>
      <c r="G152" s="37">
        <f t="shared" si="40"/>
        <v>0</v>
      </c>
      <c r="H152" s="36" t="str">
        <f>VLOOKUP($A152,Raw!$B$2:$DG$512,MATCH(Advisorry!H$1,Raw!$B$1:$DG$1,0),0)</f>
        <v>0</v>
      </c>
      <c r="I152" s="37">
        <f t="shared" si="41"/>
        <v>0</v>
      </c>
      <c r="J152" s="36" t="str">
        <f>VLOOKUP($A152,Raw!$B$2:$DG$512,MATCH(Advisorry!J$1,Raw!$B$1:$DG$1,0),0)</f>
        <v>0</v>
      </c>
      <c r="K152" s="37">
        <f t="shared" si="42"/>
        <v>0</v>
      </c>
      <c r="L152" s="36" t="str">
        <f>VLOOKUP($A152,Raw!$B$2:$DG$512,MATCH(Advisorry!L$1,Raw!$B$1:$DG$1,0),0)</f>
        <v>0</v>
      </c>
      <c r="M152" s="37">
        <f t="shared" si="43"/>
        <v>0</v>
      </c>
      <c r="N152" s="36" t="str">
        <f>VLOOKUP($A152,Raw!$B$2:$DG$512,MATCH(Advisorry!N$1,Raw!$B$1:$DG$1,0),0)</f>
        <v>4</v>
      </c>
      <c r="P152" s="38" t="str">
        <f>VLOOKUP($A152,Raw!$B$2:$DG$512,MATCH(Advisorry!P$1,Raw!$B$1:$DG$1,0),0)</f>
        <v>0</v>
      </c>
      <c r="Q152" s="39">
        <f t="shared" si="44"/>
        <v>0</v>
      </c>
      <c r="R152" s="38" t="str">
        <f>VLOOKUP($A152,Raw!$B$2:$DG$512,MATCH(Advisorry!R$1,Raw!$B$1:$DG$1,0),0)</f>
        <v>266.93</v>
      </c>
      <c r="S152" s="39">
        <f t="shared" si="45"/>
        <v>1</v>
      </c>
      <c r="T152" s="38" t="str">
        <f>VLOOKUP($A152,Raw!$B$2:$DG$512,MATCH(Advisorry!T$1,Raw!$B$1:$DG$1,0),0)</f>
        <v>0</v>
      </c>
      <c r="U152" s="39">
        <f t="shared" si="46"/>
        <v>0</v>
      </c>
      <c r="V152" s="38" t="str">
        <f>VLOOKUP($A152,Raw!$B$2:$DG$512,MATCH(Advisorry!V$1,Raw!$B$1:$DG$1,0),0)</f>
        <v>0</v>
      </c>
      <c r="W152" s="39">
        <f t="shared" si="47"/>
        <v>0</v>
      </c>
      <c r="X152" s="38" t="str">
        <f>VLOOKUP($A152,Raw!$B$2:$DG$512,MATCH(Advisorry!X$1,Raw!$B$1:$DG$1,0),0)</f>
        <v>0</v>
      </c>
      <c r="Y152" s="39">
        <f t="shared" si="48"/>
        <v>0</v>
      </c>
      <c r="Z152" s="38" t="str">
        <f>VLOOKUP($A152,Raw!$B$2:$DG$512,MATCH(Advisorry!Z$1,Raw!$B$1:$DG$1,0),0)</f>
        <v>0</v>
      </c>
      <c r="AA152" s="39">
        <f t="shared" si="49"/>
        <v>0</v>
      </c>
      <c r="AB152" s="38" t="str">
        <f>VLOOKUP($A152,Raw!$B$2:$DG$512,MATCH(Advisorry!AB$1,Raw!$B$1:$DG$1,0),0)</f>
        <v>266.93</v>
      </c>
      <c r="AD152" s="25" t="e">
        <f t="shared" si="50"/>
        <v>#DIV/0!</v>
      </c>
      <c r="AE152" s="25">
        <f t="shared" si="51"/>
        <v>66.732500000000002</v>
      </c>
      <c r="AF152" s="25" t="e">
        <f t="shared" si="52"/>
        <v>#DIV/0!</v>
      </c>
      <c r="AG152" s="25" t="e">
        <f t="shared" si="53"/>
        <v>#DIV/0!</v>
      </c>
      <c r="AH152" s="25" t="e">
        <f t="shared" si="54"/>
        <v>#DIV/0!</v>
      </c>
      <c r="AI152" s="25" t="e">
        <f t="shared" si="55"/>
        <v>#DIV/0!</v>
      </c>
      <c r="AJ152" s="25">
        <f t="shared" si="56"/>
        <v>66.732500000000002</v>
      </c>
    </row>
    <row r="153" spans="1:36" x14ac:dyDescent="0.3">
      <c r="A153" s="1" t="s">
        <v>2797</v>
      </c>
      <c r="B153" s="36" t="str">
        <f>VLOOKUP($A153,Raw!$B$2:$DG$512,MATCH(Advisorry!B$1,Raw!$B$1:$DG$1,0),0)</f>
        <v>0</v>
      </c>
      <c r="C153" s="37" t="e">
        <f t="shared" si="38"/>
        <v>#DIV/0!</v>
      </c>
      <c r="D153" s="36" t="str">
        <f>VLOOKUP($A153,Raw!$B$2:$DG$512,MATCH(Advisorry!D$1,Raw!$B$1:$DG$1,0),0)</f>
        <v>0</v>
      </c>
      <c r="E153" s="37" t="e">
        <f t="shared" si="39"/>
        <v>#DIV/0!</v>
      </c>
      <c r="F153" s="36" t="str">
        <f>VLOOKUP($A153,Raw!$B$2:$DG$512,MATCH(Advisorry!F$1,Raw!$B$1:$DG$1,0),0)</f>
        <v>0</v>
      </c>
      <c r="G153" s="37" t="e">
        <f t="shared" si="40"/>
        <v>#DIV/0!</v>
      </c>
      <c r="H153" s="36" t="str">
        <f>VLOOKUP($A153,Raw!$B$2:$DG$512,MATCH(Advisorry!H$1,Raw!$B$1:$DG$1,0),0)</f>
        <v>0</v>
      </c>
      <c r="I153" s="37" t="e">
        <f t="shared" si="41"/>
        <v>#DIV/0!</v>
      </c>
      <c r="J153" s="36" t="str">
        <f>VLOOKUP($A153,Raw!$B$2:$DG$512,MATCH(Advisorry!J$1,Raw!$B$1:$DG$1,0),0)</f>
        <v>0</v>
      </c>
      <c r="K153" s="37" t="e">
        <f t="shared" si="42"/>
        <v>#DIV/0!</v>
      </c>
      <c r="L153" s="36" t="str">
        <f>VLOOKUP($A153,Raw!$B$2:$DG$512,MATCH(Advisorry!L$1,Raw!$B$1:$DG$1,0),0)</f>
        <v>0</v>
      </c>
      <c r="M153" s="37" t="e">
        <f t="shared" si="43"/>
        <v>#DIV/0!</v>
      </c>
      <c r="N153" s="36" t="str">
        <f>VLOOKUP($A153,Raw!$B$2:$DG$512,MATCH(Advisorry!N$1,Raw!$B$1:$DG$1,0),0)</f>
        <v>0</v>
      </c>
      <c r="P153" s="38" t="str">
        <f>VLOOKUP($A153,Raw!$B$2:$DG$512,MATCH(Advisorry!P$1,Raw!$B$1:$DG$1,0),0)</f>
        <v>0</v>
      </c>
      <c r="Q153" s="39" t="e">
        <f t="shared" si="44"/>
        <v>#DIV/0!</v>
      </c>
      <c r="R153" s="38" t="str">
        <f>VLOOKUP($A153,Raw!$B$2:$DG$512,MATCH(Advisorry!R$1,Raw!$B$1:$DG$1,0),0)</f>
        <v>0</v>
      </c>
      <c r="S153" s="39" t="e">
        <f t="shared" si="45"/>
        <v>#DIV/0!</v>
      </c>
      <c r="T153" s="38" t="str">
        <f>VLOOKUP($A153,Raw!$B$2:$DG$512,MATCH(Advisorry!T$1,Raw!$B$1:$DG$1,0),0)</f>
        <v>0</v>
      </c>
      <c r="U153" s="39" t="e">
        <f t="shared" si="46"/>
        <v>#DIV/0!</v>
      </c>
      <c r="V153" s="38" t="str">
        <f>VLOOKUP($A153,Raw!$B$2:$DG$512,MATCH(Advisorry!V$1,Raw!$B$1:$DG$1,0),0)</f>
        <v>0</v>
      </c>
      <c r="W153" s="39" t="e">
        <f t="shared" si="47"/>
        <v>#DIV/0!</v>
      </c>
      <c r="X153" s="38" t="str">
        <f>VLOOKUP($A153,Raw!$B$2:$DG$512,MATCH(Advisorry!X$1,Raw!$B$1:$DG$1,0),0)</f>
        <v>0</v>
      </c>
      <c r="Y153" s="39" t="e">
        <f t="shared" si="48"/>
        <v>#DIV/0!</v>
      </c>
      <c r="Z153" s="38" t="str">
        <f>VLOOKUP($A153,Raw!$B$2:$DG$512,MATCH(Advisorry!Z$1,Raw!$B$1:$DG$1,0),0)</f>
        <v>0</v>
      </c>
      <c r="AA153" s="39" t="e">
        <f t="shared" si="49"/>
        <v>#DIV/0!</v>
      </c>
      <c r="AB153" s="38" t="str">
        <f>VLOOKUP($A153,Raw!$B$2:$DG$512,MATCH(Advisorry!AB$1,Raw!$B$1:$DG$1,0),0)</f>
        <v>0</v>
      </c>
      <c r="AD153" s="25" t="e">
        <f t="shared" si="50"/>
        <v>#DIV/0!</v>
      </c>
      <c r="AE153" s="25" t="e">
        <f t="shared" si="51"/>
        <v>#DIV/0!</v>
      </c>
      <c r="AF153" s="25" t="e">
        <f t="shared" si="52"/>
        <v>#DIV/0!</v>
      </c>
      <c r="AG153" s="25" t="e">
        <f t="shared" si="53"/>
        <v>#DIV/0!</v>
      </c>
      <c r="AH153" s="25" t="e">
        <f t="shared" si="54"/>
        <v>#DIV/0!</v>
      </c>
      <c r="AI153" s="25" t="e">
        <f t="shared" si="55"/>
        <v>#DIV/0!</v>
      </c>
      <c r="AJ153" s="25" t="e">
        <f t="shared" si="56"/>
        <v>#DIV/0!</v>
      </c>
    </row>
    <row r="154" spans="1:36" x14ac:dyDescent="0.3">
      <c r="A154" s="1" t="s">
        <v>2812</v>
      </c>
      <c r="B154" s="36" t="str">
        <f>VLOOKUP($A154,Raw!$B$2:$DG$512,MATCH(Advisorry!B$1,Raw!$B$1:$DG$1,0),0)</f>
        <v>0</v>
      </c>
      <c r="C154" s="37" t="e">
        <f t="shared" si="38"/>
        <v>#DIV/0!</v>
      </c>
      <c r="D154" s="36" t="str">
        <f>VLOOKUP($A154,Raw!$B$2:$DG$512,MATCH(Advisorry!D$1,Raw!$B$1:$DG$1,0),0)</f>
        <v>0</v>
      </c>
      <c r="E154" s="37" t="e">
        <f t="shared" si="39"/>
        <v>#DIV/0!</v>
      </c>
      <c r="F154" s="36" t="str">
        <f>VLOOKUP($A154,Raw!$B$2:$DG$512,MATCH(Advisorry!F$1,Raw!$B$1:$DG$1,0),0)</f>
        <v>0</v>
      </c>
      <c r="G154" s="37" t="e">
        <f t="shared" si="40"/>
        <v>#DIV/0!</v>
      </c>
      <c r="H154" s="36" t="str">
        <f>VLOOKUP($A154,Raw!$B$2:$DG$512,MATCH(Advisorry!H$1,Raw!$B$1:$DG$1,0),0)</f>
        <v>0</v>
      </c>
      <c r="I154" s="37" t="e">
        <f t="shared" si="41"/>
        <v>#DIV/0!</v>
      </c>
      <c r="J154" s="36" t="str">
        <f>VLOOKUP($A154,Raw!$B$2:$DG$512,MATCH(Advisorry!J$1,Raw!$B$1:$DG$1,0),0)</f>
        <v>0</v>
      </c>
      <c r="K154" s="37" t="e">
        <f t="shared" si="42"/>
        <v>#DIV/0!</v>
      </c>
      <c r="L154" s="36" t="str">
        <f>VLOOKUP($A154,Raw!$B$2:$DG$512,MATCH(Advisorry!L$1,Raw!$B$1:$DG$1,0),0)</f>
        <v>0</v>
      </c>
      <c r="M154" s="37" t="e">
        <f t="shared" si="43"/>
        <v>#DIV/0!</v>
      </c>
      <c r="N154" s="36" t="str">
        <f>VLOOKUP($A154,Raw!$B$2:$DG$512,MATCH(Advisorry!N$1,Raw!$B$1:$DG$1,0),0)</f>
        <v>0</v>
      </c>
      <c r="P154" s="38" t="str">
        <f>VLOOKUP($A154,Raw!$B$2:$DG$512,MATCH(Advisorry!P$1,Raw!$B$1:$DG$1,0),0)</f>
        <v>0</v>
      </c>
      <c r="Q154" s="39" t="e">
        <f t="shared" si="44"/>
        <v>#DIV/0!</v>
      </c>
      <c r="R154" s="38" t="str">
        <f>VLOOKUP($A154,Raw!$B$2:$DG$512,MATCH(Advisorry!R$1,Raw!$B$1:$DG$1,0),0)</f>
        <v>0</v>
      </c>
      <c r="S154" s="39" t="e">
        <f t="shared" si="45"/>
        <v>#DIV/0!</v>
      </c>
      <c r="T154" s="38" t="str">
        <f>VLOOKUP($A154,Raw!$B$2:$DG$512,MATCH(Advisorry!T$1,Raw!$B$1:$DG$1,0),0)</f>
        <v>0</v>
      </c>
      <c r="U154" s="39" t="e">
        <f t="shared" si="46"/>
        <v>#DIV/0!</v>
      </c>
      <c r="V154" s="38" t="str">
        <f>VLOOKUP($A154,Raw!$B$2:$DG$512,MATCH(Advisorry!V$1,Raw!$B$1:$DG$1,0),0)</f>
        <v>0</v>
      </c>
      <c r="W154" s="39" t="e">
        <f t="shared" si="47"/>
        <v>#DIV/0!</v>
      </c>
      <c r="X154" s="38" t="str">
        <f>VLOOKUP($A154,Raw!$B$2:$DG$512,MATCH(Advisorry!X$1,Raw!$B$1:$DG$1,0),0)</f>
        <v>0</v>
      </c>
      <c r="Y154" s="39" t="e">
        <f t="shared" si="48"/>
        <v>#DIV/0!</v>
      </c>
      <c r="Z154" s="38" t="str">
        <f>VLOOKUP($A154,Raw!$B$2:$DG$512,MATCH(Advisorry!Z$1,Raw!$B$1:$DG$1,0),0)</f>
        <v>0</v>
      </c>
      <c r="AA154" s="39" t="e">
        <f t="shared" si="49"/>
        <v>#DIV/0!</v>
      </c>
      <c r="AB154" s="38" t="str">
        <f>VLOOKUP($A154,Raw!$B$2:$DG$512,MATCH(Advisorry!AB$1,Raw!$B$1:$DG$1,0),0)</f>
        <v>0</v>
      </c>
      <c r="AD154" s="25" t="e">
        <f t="shared" si="50"/>
        <v>#DIV/0!</v>
      </c>
      <c r="AE154" s="25" t="e">
        <f t="shared" si="51"/>
        <v>#DIV/0!</v>
      </c>
      <c r="AF154" s="25" t="e">
        <f t="shared" si="52"/>
        <v>#DIV/0!</v>
      </c>
      <c r="AG154" s="25" t="e">
        <f t="shared" si="53"/>
        <v>#DIV/0!</v>
      </c>
      <c r="AH154" s="25" t="e">
        <f t="shared" si="54"/>
        <v>#DIV/0!</v>
      </c>
      <c r="AI154" s="25" t="e">
        <f t="shared" si="55"/>
        <v>#DIV/0!</v>
      </c>
      <c r="AJ154" s="25" t="e">
        <f t="shared" si="56"/>
        <v>#DIV/0!</v>
      </c>
    </row>
    <row r="155" spans="1:36" x14ac:dyDescent="0.3">
      <c r="A155" s="1" t="s">
        <v>2824</v>
      </c>
      <c r="B155" s="36" t="str">
        <f>VLOOKUP($A155,Raw!$B$2:$DG$512,MATCH(Advisorry!B$1,Raw!$B$1:$DG$1,0),0)</f>
        <v>0</v>
      </c>
      <c r="C155" s="37" t="e">
        <f t="shared" si="38"/>
        <v>#DIV/0!</v>
      </c>
      <c r="D155" s="36" t="str">
        <f>VLOOKUP($A155,Raw!$B$2:$DG$512,MATCH(Advisorry!D$1,Raw!$B$1:$DG$1,0),0)</f>
        <v>0</v>
      </c>
      <c r="E155" s="37" t="e">
        <f t="shared" si="39"/>
        <v>#DIV/0!</v>
      </c>
      <c r="F155" s="36" t="str">
        <f>VLOOKUP($A155,Raw!$B$2:$DG$512,MATCH(Advisorry!F$1,Raw!$B$1:$DG$1,0),0)</f>
        <v>0</v>
      </c>
      <c r="G155" s="37" t="e">
        <f t="shared" si="40"/>
        <v>#DIV/0!</v>
      </c>
      <c r="H155" s="36" t="str">
        <f>VLOOKUP($A155,Raw!$B$2:$DG$512,MATCH(Advisorry!H$1,Raw!$B$1:$DG$1,0),0)</f>
        <v>0</v>
      </c>
      <c r="I155" s="37" t="e">
        <f t="shared" si="41"/>
        <v>#DIV/0!</v>
      </c>
      <c r="J155" s="36" t="str">
        <f>VLOOKUP($A155,Raw!$B$2:$DG$512,MATCH(Advisorry!J$1,Raw!$B$1:$DG$1,0),0)</f>
        <v>0</v>
      </c>
      <c r="K155" s="37" t="e">
        <f t="shared" si="42"/>
        <v>#DIV/0!</v>
      </c>
      <c r="L155" s="36" t="str">
        <f>VLOOKUP($A155,Raw!$B$2:$DG$512,MATCH(Advisorry!L$1,Raw!$B$1:$DG$1,0),0)</f>
        <v>0</v>
      </c>
      <c r="M155" s="37" t="e">
        <f t="shared" si="43"/>
        <v>#DIV/0!</v>
      </c>
      <c r="N155" s="36" t="str">
        <f>VLOOKUP($A155,Raw!$B$2:$DG$512,MATCH(Advisorry!N$1,Raw!$B$1:$DG$1,0),0)</f>
        <v>0</v>
      </c>
      <c r="P155" s="38" t="str">
        <f>VLOOKUP($A155,Raw!$B$2:$DG$512,MATCH(Advisorry!P$1,Raw!$B$1:$DG$1,0),0)</f>
        <v>0</v>
      </c>
      <c r="Q155" s="39" t="e">
        <f t="shared" si="44"/>
        <v>#DIV/0!</v>
      </c>
      <c r="R155" s="38" t="str">
        <f>VLOOKUP($A155,Raw!$B$2:$DG$512,MATCH(Advisorry!R$1,Raw!$B$1:$DG$1,0),0)</f>
        <v>0</v>
      </c>
      <c r="S155" s="39" t="e">
        <f t="shared" si="45"/>
        <v>#DIV/0!</v>
      </c>
      <c r="T155" s="38" t="str">
        <f>VLOOKUP($A155,Raw!$B$2:$DG$512,MATCH(Advisorry!T$1,Raw!$B$1:$DG$1,0),0)</f>
        <v>0</v>
      </c>
      <c r="U155" s="39" t="e">
        <f t="shared" si="46"/>
        <v>#DIV/0!</v>
      </c>
      <c r="V155" s="38" t="str">
        <f>VLOOKUP($A155,Raw!$B$2:$DG$512,MATCH(Advisorry!V$1,Raw!$B$1:$DG$1,0),0)</f>
        <v>0</v>
      </c>
      <c r="W155" s="39" t="e">
        <f t="shared" si="47"/>
        <v>#DIV/0!</v>
      </c>
      <c r="X155" s="38" t="str">
        <f>VLOOKUP($A155,Raw!$B$2:$DG$512,MATCH(Advisorry!X$1,Raw!$B$1:$DG$1,0),0)</f>
        <v>0</v>
      </c>
      <c r="Y155" s="39" t="e">
        <f t="shared" si="48"/>
        <v>#DIV/0!</v>
      </c>
      <c r="Z155" s="38" t="str">
        <f>VLOOKUP($A155,Raw!$B$2:$DG$512,MATCH(Advisorry!Z$1,Raw!$B$1:$DG$1,0),0)</f>
        <v>0</v>
      </c>
      <c r="AA155" s="39" t="e">
        <f t="shared" si="49"/>
        <v>#DIV/0!</v>
      </c>
      <c r="AB155" s="38" t="str">
        <f>VLOOKUP($A155,Raw!$B$2:$DG$512,MATCH(Advisorry!AB$1,Raw!$B$1:$DG$1,0),0)</f>
        <v>0</v>
      </c>
      <c r="AD155" s="25" t="e">
        <f t="shared" si="50"/>
        <v>#DIV/0!</v>
      </c>
      <c r="AE155" s="25" t="e">
        <f t="shared" si="51"/>
        <v>#DIV/0!</v>
      </c>
      <c r="AF155" s="25" t="e">
        <f t="shared" si="52"/>
        <v>#DIV/0!</v>
      </c>
      <c r="AG155" s="25" t="e">
        <f t="shared" si="53"/>
        <v>#DIV/0!</v>
      </c>
      <c r="AH155" s="25" t="e">
        <f t="shared" si="54"/>
        <v>#DIV/0!</v>
      </c>
      <c r="AI155" s="25" t="e">
        <f t="shared" si="55"/>
        <v>#DIV/0!</v>
      </c>
      <c r="AJ155" s="25" t="e">
        <f t="shared" si="56"/>
        <v>#DIV/0!</v>
      </c>
    </row>
    <row r="156" spans="1:36" x14ac:dyDescent="0.3">
      <c r="A156" s="1" t="s">
        <v>2841</v>
      </c>
      <c r="B156" s="36" t="str">
        <f>VLOOKUP($A156,Raw!$B$2:$DG$512,MATCH(Advisorry!B$1,Raw!$B$1:$DG$1,0),0)</f>
        <v>0</v>
      </c>
      <c r="C156" s="37" t="e">
        <f t="shared" si="38"/>
        <v>#DIV/0!</v>
      </c>
      <c r="D156" s="36" t="str">
        <f>VLOOKUP($A156,Raw!$B$2:$DG$512,MATCH(Advisorry!D$1,Raw!$B$1:$DG$1,0),0)</f>
        <v>0</v>
      </c>
      <c r="E156" s="37" t="e">
        <f t="shared" si="39"/>
        <v>#DIV/0!</v>
      </c>
      <c r="F156" s="36" t="str">
        <f>VLOOKUP($A156,Raw!$B$2:$DG$512,MATCH(Advisorry!F$1,Raw!$B$1:$DG$1,0),0)</f>
        <v>0</v>
      </c>
      <c r="G156" s="37" t="e">
        <f t="shared" si="40"/>
        <v>#DIV/0!</v>
      </c>
      <c r="H156" s="36" t="str">
        <f>VLOOKUP($A156,Raw!$B$2:$DG$512,MATCH(Advisorry!H$1,Raw!$B$1:$DG$1,0),0)</f>
        <v>0</v>
      </c>
      <c r="I156" s="37" t="e">
        <f t="shared" si="41"/>
        <v>#DIV/0!</v>
      </c>
      <c r="J156" s="36" t="str">
        <f>VLOOKUP($A156,Raw!$B$2:$DG$512,MATCH(Advisorry!J$1,Raw!$B$1:$DG$1,0),0)</f>
        <v>0</v>
      </c>
      <c r="K156" s="37" t="e">
        <f t="shared" si="42"/>
        <v>#DIV/0!</v>
      </c>
      <c r="L156" s="36" t="str">
        <f>VLOOKUP($A156,Raw!$B$2:$DG$512,MATCH(Advisorry!L$1,Raw!$B$1:$DG$1,0),0)</f>
        <v>0</v>
      </c>
      <c r="M156" s="37" t="e">
        <f t="shared" si="43"/>
        <v>#DIV/0!</v>
      </c>
      <c r="N156" s="36" t="str">
        <f>VLOOKUP($A156,Raw!$B$2:$DG$512,MATCH(Advisorry!N$1,Raw!$B$1:$DG$1,0),0)</f>
        <v>0</v>
      </c>
      <c r="P156" s="38" t="str">
        <f>VLOOKUP($A156,Raw!$B$2:$DG$512,MATCH(Advisorry!P$1,Raw!$B$1:$DG$1,0),0)</f>
        <v>0</v>
      </c>
      <c r="Q156" s="39" t="e">
        <f t="shared" si="44"/>
        <v>#DIV/0!</v>
      </c>
      <c r="R156" s="38" t="str">
        <f>VLOOKUP($A156,Raw!$B$2:$DG$512,MATCH(Advisorry!R$1,Raw!$B$1:$DG$1,0),0)</f>
        <v>0</v>
      </c>
      <c r="S156" s="39" t="e">
        <f t="shared" si="45"/>
        <v>#DIV/0!</v>
      </c>
      <c r="T156" s="38" t="str">
        <f>VLOOKUP($A156,Raw!$B$2:$DG$512,MATCH(Advisorry!T$1,Raw!$B$1:$DG$1,0),0)</f>
        <v>0</v>
      </c>
      <c r="U156" s="39" t="e">
        <f t="shared" si="46"/>
        <v>#DIV/0!</v>
      </c>
      <c r="V156" s="38" t="str">
        <f>VLOOKUP($A156,Raw!$B$2:$DG$512,MATCH(Advisorry!V$1,Raw!$B$1:$DG$1,0),0)</f>
        <v>0</v>
      </c>
      <c r="W156" s="39" t="e">
        <f t="shared" si="47"/>
        <v>#DIV/0!</v>
      </c>
      <c r="X156" s="38" t="str">
        <f>VLOOKUP($A156,Raw!$B$2:$DG$512,MATCH(Advisorry!X$1,Raw!$B$1:$DG$1,0),0)</f>
        <v>0</v>
      </c>
      <c r="Y156" s="39" t="e">
        <f t="shared" si="48"/>
        <v>#DIV/0!</v>
      </c>
      <c r="Z156" s="38" t="str">
        <f>VLOOKUP($A156,Raw!$B$2:$DG$512,MATCH(Advisorry!Z$1,Raw!$B$1:$DG$1,0),0)</f>
        <v>0</v>
      </c>
      <c r="AA156" s="39" t="e">
        <f t="shared" si="49"/>
        <v>#DIV/0!</v>
      </c>
      <c r="AB156" s="38" t="str">
        <f>VLOOKUP($A156,Raw!$B$2:$DG$512,MATCH(Advisorry!AB$1,Raw!$B$1:$DG$1,0),0)</f>
        <v>0</v>
      </c>
      <c r="AD156" s="25" t="e">
        <f t="shared" si="50"/>
        <v>#DIV/0!</v>
      </c>
      <c r="AE156" s="25" t="e">
        <f t="shared" si="51"/>
        <v>#DIV/0!</v>
      </c>
      <c r="AF156" s="25" t="e">
        <f t="shared" si="52"/>
        <v>#DIV/0!</v>
      </c>
      <c r="AG156" s="25" t="e">
        <f t="shared" si="53"/>
        <v>#DIV/0!</v>
      </c>
      <c r="AH156" s="25" t="e">
        <f t="shared" si="54"/>
        <v>#DIV/0!</v>
      </c>
      <c r="AI156" s="25" t="e">
        <f t="shared" si="55"/>
        <v>#DIV/0!</v>
      </c>
      <c r="AJ156" s="25" t="e">
        <f t="shared" si="56"/>
        <v>#DIV/0!</v>
      </c>
    </row>
    <row r="157" spans="1:36" x14ac:dyDescent="0.3">
      <c r="A157" s="1" t="s">
        <v>2874</v>
      </c>
      <c r="B157" s="36" t="str">
        <f>VLOOKUP($A157,Raw!$B$2:$DG$512,MATCH(Advisorry!B$1,Raw!$B$1:$DG$1,0),0)</f>
        <v>0</v>
      </c>
      <c r="C157" s="37" t="e">
        <f t="shared" si="38"/>
        <v>#DIV/0!</v>
      </c>
      <c r="D157" s="36" t="str">
        <f>VLOOKUP($A157,Raw!$B$2:$DG$512,MATCH(Advisorry!D$1,Raw!$B$1:$DG$1,0),0)</f>
        <v>0</v>
      </c>
      <c r="E157" s="37" t="e">
        <f t="shared" si="39"/>
        <v>#DIV/0!</v>
      </c>
      <c r="F157" s="36" t="str">
        <f>VLOOKUP($A157,Raw!$B$2:$DG$512,MATCH(Advisorry!F$1,Raw!$B$1:$DG$1,0),0)</f>
        <v>0</v>
      </c>
      <c r="G157" s="37" t="e">
        <f t="shared" si="40"/>
        <v>#DIV/0!</v>
      </c>
      <c r="H157" s="36" t="str">
        <f>VLOOKUP($A157,Raw!$B$2:$DG$512,MATCH(Advisorry!H$1,Raw!$B$1:$DG$1,0),0)</f>
        <v>0</v>
      </c>
      <c r="I157" s="37" t="e">
        <f t="shared" si="41"/>
        <v>#DIV/0!</v>
      </c>
      <c r="J157" s="36" t="str">
        <f>VLOOKUP($A157,Raw!$B$2:$DG$512,MATCH(Advisorry!J$1,Raw!$B$1:$DG$1,0),0)</f>
        <v>0</v>
      </c>
      <c r="K157" s="37" t="e">
        <f t="shared" si="42"/>
        <v>#DIV/0!</v>
      </c>
      <c r="L157" s="36" t="str">
        <f>VLOOKUP($A157,Raw!$B$2:$DG$512,MATCH(Advisorry!L$1,Raw!$B$1:$DG$1,0),0)</f>
        <v>0</v>
      </c>
      <c r="M157" s="37" t="e">
        <f t="shared" si="43"/>
        <v>#DIV/0!</v>
      </c>
      <c r="N157" s="36" t="str">
        <f>VLOOKUP($A157,Raw!$B$2:$DG$512,MATCH(Advisorry!N$1,Raw!$B$1:$DG$1,0),0)</f>
        <v>0</v>
      </c>
      <c r="P157" s="38" t="str">
        <f>VLOOKUP($A157,Raw!$B$2:$DG$512,MATCH(Advisorry!P$1,Raw!$B$1:$DG$1,0),0)</f>
        <v>0</v>
      </c>
      <c r="Q157" s="39" t="e">
        <f t="shared" si="44"/>
        <v>#DIV/0!</v>
      </c>
      <c r="R157" s="38" t="str">
        <f>VLOOKUP($A157,Raw!$B$2:$DG$512,MATCH(Advisorry!R$1,Raw!$B$1:$DG$1,0),0)</f>
        <v>0</v>
      </c>
      <c r="S157" s="39" t="e">
        <f t="shared" si="45"/>
        <v>#DIV/0!</v>
      </c>
      <c r="T157" s="38" t="str">
        <f>VLOOKUP($A157,Raw!$B$2:$DG$512,MATCH(Advisorry!T$1,Raw!$B$1:$DG$1,0),0)</f>
        <v>0</v>
      </c>
      <c r="U157" s="39" t="e">
        <f t="shared" si="46"/>
        <v>#DIV/0!</v>
      </c>
      <c r="V157" s="38" t="str">
        <f>VLOOKUP($A157,Raw!$B$2:$DG$512,MATCH(Advisorry!V$1,Raw!$B$1:$DG$1,0),0)</f>
        <v>0</v>
      </c>
      <c r="W157" s="39" t="e">
        <f t="shared" si="47"/>
        <v>#DIV/0!</v>
      </c>
      <c r="X157" s="38" t="str">
        <f>VLOOKUP($A157,Raw!$B$2:$DG$512,MATCH(Advisorry!X$1,Raw!$B$1:$DG$1,0),0)</f>
        <v>0</v>
      </c>
      <c r="Y157" s="39" t="e">
        <f t="shared" si="48"/>
        <v>#DIV/0!</v>
      </c>
      <c r="Z157" s="38" t="str">
        <f>VLOOKUP($A157,Raw!$B$2:$DG$512,MATCH(Advisorry!Z$1,Raw!$B$1:$DG$1,0),0)</f>
        <v>0</v>
      </c>
      <c r="AA157" s="39" t="e">
        <f t="shared" si="49"/>
        <v>#DIV/0!</v>
      </c>
      <c r="AB157" s="38" t="str">
        <f>VLOOKUP($A157,Raw!$B$2:$DG$512,MATCH(Advisorry!AB$1,Raw!$B$1:$DG$1,0),0)</f>
        <v>0</v>
      </c>
      <c r="AD157" s="25" t="e">
        <f t="shared" si="50"/>
        <v>#DIV/0!</v>
      </c>
      <c r="AE157" s="25" t="e">
        <f t="shared" si="51"/>
        <v>#DIV/0!</v>
      </c>
      <c r="AF157" s="25" t="e">
        <f t="shared" si="52"/>
        <v>#DIV/0!</v>
      </c>
      <c r="AG157" s="25" t="e">
        <f t="shared" si="53"/>
        <v>#DIV/0!</v>
      </c>
      <c r="AH157" s="25" t="e">
        <f t="shared" si="54"/>
        <v>#DIV/0!</v>
      </c>
      <c r="AI157" s="25" t="e">
        <f t="shared" si="55"/>
        <v>#DIV/0!</v>
      </c>
      <c r="AJ157" s="25" t="e">
        <f t="shared" si="56"/>
        <v>#DIV/0!</v>
      </c>
    </row>
    <row r="158" spans="1:36" x14ac:dyDescent="0.3">
      <c r="A158" s="1" t="s">
        <v>2884</v>
      </c>
      <c r="B158" s="36" t="str">
        <f>VLOOKUP($A158,Raw!$B$2:$DG$512,MATCH(Advisorry!B$1,Raw!$B$1:$DG$1,0),0)</f>
        <v>0</v>
      </c>
      <c r="C158" s="37">
        <f t="shared" si="38"/>
        <v>0</v>
      </c>
      <c r="D158" s="36" t="str">
        <f>VLOOKUP($A158,Raw!$B$2:$DG$512,MATCH(Advisorry!D$1,Raw!$B$1:$DG$1,0),0)</f>
        <v>2</v>
      </c>
      <c r="E158" s="37">
        <f t="shared" si="39"/>
        <v>0.5</v>
      </c>
      <c r="F158" s="36" t="str">
        <f>VLOOKUP($A158,Raw!$B$2:$DG$512,MATCH(Advisorry!F$1,Raw!$B$1:$DG$1,0),0)</f>
        <v>1</v>
      </c>
      <c r="G158" s="37">
        <f t="shared" si="40"/>
        <v>0.25</v>
      </c>
      <c r="H158" s="36" t="str">
        <f>VLOOKUP($A158,Raw!$B$2:$DG$512,MATCH(Advisorry!H$1,Raw!$B$1:$DG$1,0),0)</f>
        <v>0</v>
      </c>
      <c r="I158" s="37">
        <f t="shared" si="41"/>
        <v>0</v>
      </c>
      <c r="J158" s="36" t="str">
        <f>VLOOKUP($A158,Raw!$B$2:$DG$512,MATCH(Advisorry!J$1,Raw!$B$1:$DG$1,0),0)</f>
        <v>1</v>
      </c>
      <c r="K158" s="37">
        <f t="shared" si="42"/>
        <v>0.25</v>
      </c>
      <c r="L158" s="36" t="str">
        <f>VLOOKUP($A158,Raw!$B$2:$DG$512,MATCH(Advisorry!L$1,Raw!$B$1:$DG$1,0),0)</f>
        <v>0</v>
      </c>
      <c r="M158" s="37">
        <f t="shared" si="43"/>
        <v>0</v>
      </c>
      <c r="N158" s="36" t="str">
        <f>VLOOKUP($A158,Raw!$B$2:$DG$512,MATCH(Advisorry!N$1,Raw!$B$1:$DG$1,0),0)</f>
        <v>4</v>
      </c>
      <c r="P158" s="38" t="str">
        <f>VLOOKUP($A158,Raw!$B$2:$DG$512,MATCH(Advisorry!P$1,Raw!$B$1:$DG$1,0),0)</f>
        <v>0</v>
      </c>
      <c r="Q158" s="39">
        <f t="shared" si="44"/>
        <v>0</v>
      </c>
      <c r="R158" s="38" t="str">
        <f>VLOOKUP($A158,Raw!$B$2:$DG$512,MATCH(Advisorry!R$1,Raw!$B$1:$DG$1,0),0)</f>
        <v>103.75</v>
      </c>
      <c r="S158" s="39">
        <f t="shared" si="45"/>
        <v>5.4962228367396671E-2</v>
      </c>
      <c r="T158" s="38" t="str">
        <f>VLOOKUP($A158,Raw!$B$2:$DG$512,MATCH(Advisorry!T$1,Raw!$B$1:$DG$1,0),0)</f>
        <v>2.66</v>
      </c>
      <c r="U158" s="39">
        <f t="shared" si="46"/>
        <v>1.4091520718773507E-3</v>
      </c>
      <c r="V158" s="38" t="str">
        <f>VLOOKUP($A158,Raw!$B$2:$DG$512,MATCH(Advisorry!V$1,Raw!$B$1:$DG$1,0),0)</f>
        <v>0</v>
      </c>
      <c r="W158" s="39">
        <f t="shared" si="47"/>
        <v>0</v>
      </c>
      <c r="X158" s="38" t="str">
        <f>VLOOKUP($A158,Raw!$B$2:$DG$512,MATCH(Advisorry!X$1,Raw!$B$1:$DG$1,0),0)</f>
        <v>1781.25</v>
      </c>
      <c r="Y158" s="39">
        <f t="shared" si="48"/>
        <v>0.94362861956072597</v>
      </c>
      <c r="Z158" s="38" t="str">
        <f>VLOOKUP($A158,Raw!$B$2:$DG$512,MATCH(Advisorry!Z$1,Raw!$B$1:$DG$1,0),0)</f>
        <v>0</v>
      </c>
      <c r="AA158" s="39">
        <f t="shared" si="49"/>
        <v>0</v>
      </c>
      <c r="AB158" s="38" t="str">
        <f>VLOOKUP($A158,Raw!$B$2:$DG$512,MATCH(Advisorry!AB$1,Raw!$B$1:$DG$1,0),0)</f>
        <v>1887.66</v>
      </c>
      <c r="AD158" s="25" t="e">
        <f t="shared" si="50"/>
        <v>#DIV/0!</v>
      </c>
      <c r="AE158" s="25">
        <f t="shared" si="51"/>
        <v>51.875</v>
      </c>
      <c r="AF158" s="25">
        <f t="shared" si="52"/>
        <v>2.66</v>
      </c>
      <c r="AG158" s="25" t="e">
        <f t="shared" si="53"/>
        <v>#DIV/0!</v>
      </c>
      <c r="AH158" s="25">
        <f t="shared" si="54"/>
        <v>1781.25</v>
      </c>
      <c r="AI158" s="25" t="e">
        <f t="shared" si="55"/>
        <v>#DIV/0!</v>
      </c>
      <c r="AJ158" s="25">
        <f t="shared" si="56"/>
        <v>471.91500000000002</v>
      </c>
    </row>
    <row r="159" spans="1:36" x14ac:dyDescent="0.3">
      <c r="A159" s="1" t="s">
        <v>2910</v>
      </c>
      <c r="B159" s="36" t="str">
        <f>VLOOKUP($A159,Raw!$B$2:$DG$512,MATCH(Advisorry!B$1,Raw!$B$1:$DG$1,0),0)</f>
        <v>0</v>
      </c>
      <c r="C159" s="37" t="e">
        <f t="shared" si="38"/>
        <v>#DIV/0!</v>
      </c>
      <c r="D159" s="36" t="str">
        <f>VLOOKUP($A159,Raw!$B$2:$DG$512,MATCH(Advisorry!D$1,Raw!$B$1:$DG$1,0),0)</f>
        <v>0</v>
      </c>
      <c r="E159" s="37" t="e">
        <f t="shared" si="39"/>
        <v>#DIV/0!</v>
      </c>
      <c r="F159" s="36" t="str">
        <f>VLOOKUP($A159,Raw!$B$2:$DG$512,MATCH(Advisorry!F$1,Raw!$B$1:$DG$1,0),0)</f>
        <v>0</v>
      </c>
      <c r="G159" s="37" t="e">
        <f t="shared" si="40"/>
        <v>#DIV/0!</v>
      </c>
      <c r="H159" s="36" t="str">
        <f>VLOOKUP($A159,Raw!$B$2:$DG$512,MATCH(Advisorry!H$1,Raw!$B$1:$DG$1,0),0)</f>
        <v>0</v>
      </c>
      <c r="I159" s="37" t="e">
        <f t="shared" si="41"/>
        <v>#DIV/0!</v>
      </c>
      <c r="J159" s="36" t="str">
        <f>VLOOKUP($A159,Raw!$B$2:$DG$512,MATCH(Advisorry!J$1,Raw!$B$1:$DG$1,0),0)</f>
        <v>0</v>
      </c>
      <c r="K159" s="37" t="e">
        <f t="shared" si="42"/>
        <v>#DIV/0!</v>
      </c>
      <c r="L159" s="36" t="str">
        <f>VLOOKUP($A159,Raw!$B$2:$DG$512,MATCH(Advisorry!L$1,Raw!$B$1:$DG$1,0),0)</f>
        <v>0</v>
      </c>
      <c r="M159" s="37" t="e">
        <f t="shared" si="43"/>
        <v>#DIV/0!</v>
      </c>
      <c r="N159" s="36" t="str">
        <f>VLOOKUP($A159,Raw!$B$2:$DG$512,MATCH(Advisorry!N$1,Raw!$B$1:$DG$1,0),0)</f>
        <v>0</v>
      </c>
      <c r="P159" s="38" t="str">
        <f>VLOOKUP($A159,Raw!$B$2:$DG$512,MATCH(Advisorry!P$1,Raw!$B$1:$DG$1,0),0)</f>
        <v>0</v>
      </c>
      <c r="Q159" s="39" t="e">
        <f t="shared" si="44"/>
        <v>#DIV/0!</v>
      </c>
      <c r="R159" s="38" t="str">
        <f>VLOOKUP($A159,Raw!$B$2:$DG$512,MATCH(Advisorry!R$1,Raw!$B$1:$DG$1,0),0)</f>
        <v>0</v>
      </c>
      <c r="S159" s="39" t="e">
        <f t="shared" si="45"/>
        <v>#DIV/0!</v>
      </c>
      <c r="T159" s="38" t="str">
        <f>VLOOKUP($A159,Raw!$B$2:$DG$512,MATCH(Advisorry!T$1,Raw!$B$1:$DG$1,0),0)</f>
        <v>0</v>
      </c>
      <c r="U159" s="39" t="e">
        <f t="shared" si="46"/>
        <v>#DIV/0!</v>
      </c>
      <c r="V159" s="38" t="str">
        <f>VLOOKUP($A159,Raw!$B$2:$DG$512,MATCH(Advisorry!V$1,Raw!$B$1:$DG$1,0),0)</f>
        <v>0</v>
      </c>
      <c r="W159" s="39" t="e">
        <f t="shared" si="47"/>
        <v>#DIV/0!</v>
      </c>
      <c r="X159" s="38" t="str">
        <f>VLOOKUP($A159,Raw!$B$2:$DG$512,MATCH(Advisorry!X$1,Raw!$B$1:$DG$1,0),0)</f>
        <v>0</v>
      </c>
      <c r="Y159" s="39" t="e">
        <f t="shared" si="48"/>
        <v>#DIV/0!</v>
      </c>
      <c r="Z159" s="38" t="str">
        <f>VLOOKUP($A159,Raw!$B$2:$DG$512,MATCH(Advisorry!Z$1,Raw!$B$1:$DG$1,0),0)</f>
        <v>0</v>
      </c>
      <c r="AA159" s="39" t="e">
        <f t="shared" si="49"/>
        <v>#DIV/0!</v>
      </c>
      <c r="AB159" s="38" t="str">
        <f>VLOOKUP($A159,Raw!$B$2:$DG$512,MATCH(Advisorry!AB$1,Raw!$B$1:$DG$1,0),0)</f>
        <v>0</v>
      </c>
      <c r="AD159" s="25" t="e">
        <f t="shared" si="50"/>
        <v>#DIV/0!</v>
      </c>
      <c r="AE159" s="25" t="e">
        <f t="shared" si="51"/>
        <v>#DIV/0!</v>
      </c>
      <c r="AF159" s="25" t="e">
        <f t="shared" si="52"/>
        <v>#DIV/0!</v>
      </c>
      <c r="AG159" s="25" t="e">
        <f t="shared" si="53"/>
        <v>#DIV/0!</v>
      </c>
      <c r="AH159" s="25" t="e">
        <f t="shared" si="54"/>
        <v>#DIV/0!</v>
      </c>
      <c r="AI159" s="25" t="e">
        <f t="shared" si="55"/>
        <v>#DIV/0!</v>
      </c>
      <c r="AJ159" s="25" t="e">
        <f t="shared" si="56"/>
        <v>#DIV/0!</v>
      </c>
    </row>
    <row r="160" spans="1:36" x14ac:dyDescent="0.3">
      <c r="A160" s="1" t="s">
        <v>2928</v>
      </c>
      <c r="B160" s="36" t="str">
        <f>VLOOKUP($A160,Raw!$B$2:$DG$512,MATCH(Advisorry!B$1,Raw!$B$1:$DG$1,0),0)</f>
        <v>0</v>
      </c>
      <c r="C160" s="37" t="e">
        <f t="shared" si="38"/>
        <v>#DIV/0!</v>
      </c>
      <c r="D160" s="36" t="str">
        <f>VLOOKUP($A160,Raw!$B$2:$DG$512,MATCH(Advisorry!D$1,Raw!$B$1:$DG$1,0),0)</f>
        <v>0</v>
      </c>
      <c r="E160" s="37" t="e">
        <f t="shared" si="39"/>
        <v>#DIV/0!</v>
      </c>
      <c r="F160" s="36" t="str">
        <f>VLOOKUP($A160,Raw!$B$2:$DG$512,MATCH(Advisorry!F$1,Raw!$B$1:$DG$1,0),0)</f>
        <v>0</v>
      </c>
      <c r="G160" s="37" t="e">
        <f t="shared" si="40"/>
        <v>#DIV/0!</v>
      </c>
      <c r="H160" s="36" t="str">
        <f>VLOOKUP($A160,Raw!$B$2:$DG$512,MATCH(Advisorry!H$1,Raw!$B$1:$DG$1,0),0)</f>
        <v>0</v>
      </c>
      <c r="I160" s="37" t="e">
        <f t="shared" si="41"/>
        <v>#DIV/0!</v>
      </c>
      <c r="J160" s="36" t="str">
        <f>VLOOKUP($A160,Raw!$B$2:$DG$512,MATCH(Advisorry!J$1,Raw!$B$1:$DG$1,0),0)</f>
        <v>0</v>
      </c>
      <c r="K160" s="37" t="e">
        <f t="shared" si="42"/>
        <v>#DIV/0!</v>
      </c>
      <c r="L160" s="36" t="str">
        <f>VLOOKUP($A160,Raw!$B$2:$DG$512,MATCH(Advisorry!L$1,Raw!$B$1:$DG$1,0),0)</f>
        <v>0</v>
      </c>
      <c r="M160" s="37" t="e">
        <f t="shared" si="43"/>
        <v>#DIV/0!</v>
      </c>
      <c r="N160" s="36" t="str">
        <f>VLOOKUP($A160,Raw!$B$2:$DG$512,MATCH(Advisorry!N$1,Raw!$B$1:$DG$1,0),0)</f>
        <v>0</v>
      </c>
      <c r="P160" s="38" t="str">
        <f>VLOOKUP($A160,Raw!$B$2:$DG$512,MATCH(Advisorry!P$1,Raw!$B$1:$DG$1,0),0)</f>
        <v>0</v>
      </c>
      <c r="Q160" s="39" t="e">
        <f t="shared" si="44"/>
        <v>#DIV/0!</v>
      </c>
      <c r="R160" s="38" t="str">
        <f>VLOOKUP($A160,Raw!$B$2:$DG$512,MATCH(Advisorry!R$1,Raw!$B$1:$DG$1,0),0)</f>
        <v>0</v>
      </c>
      <c r="S160" s="39" t="e">
        <f t="shared" si="45"/>
        <v>#DIV/0!</v>
      </c>
      <c r="T160" s="38" t="str">
        <f>VLOOKUP($A160,Raw!$B$2:$DG$512,MATCH(Advisorry!T$1,Raw!$B$1:$DG$1,0),0)</f>
        <v>0</v>
      </c>
      <c r="U160" s="39" t="e">
        <f t="shared" si="46"/>
        <v>#DIV/0!</v>
      </c>
      <c r="V160" s="38" t="str">
        <f>VLOOKUP($A160,Raw!$B$2:$DG$512,MATCH(Advisorry!V$1,Raw!$B$1:$DG$1,0),0)</f>
        <v>0</v>
      </c>
      <c r="W160" s="39" t="e">
        <f t="shared" si="47"/>
        <v>#DIV/0!</v>
      </c>
      <c r="X160" s="38" t="str">
        <f>VLOOKUP($A160,Raw!$B$2:$DG$512,MATCH(Advisorry!X$1,Raw!$B$1:$DG$1,0),0)</f>
        <v>0</v>
      </c>
      <c r="Y160" s="39" t="e">
        <f t="shared" si="48"/>
        <v>#DIV/0!</v>
      </c>
      <c r="Z160" s="38" t="str">
        <f>VLOOKUP($A160,Raw!$B$2:$DG$512,MATCH(Advisorry!Z$1,Raw!$B$1:$DG$1,0),0)</f>
        <v>0</v>
      </c>
      <c r="AA160" s="39" t="e">
        <f t="shared" si="49"/>
        <v>#DIV/0!</v>
      </c>
      <c r="AB160" s="38" t="str">
        <f>VLOOKUP($A160,Raw!$B$2:$DG$512,MATCH(Advisorry!AB$1,Raw!$B$1:$DG$1,0),0)</f>
        <v>0</v>
      </c>
      <c r="AD160" s="25" t="e">
        <f t="shared" si="50"/>
        <v>#DIV/0!</v>
      </c>
      <c r="AE160" s="25" t="e">
        <f t="shared" si="51"/>
        <v>#DIV/0!</v>
      </c>
      <c r="AF160" s="25" t="e">
        <f t="shared" si="52"/>
        <v>#DIV/0!</v>
      </c>
      <c r="AG160" s="25" t="e">
        <f t="shared" si="53"/>
        <v>#DIV/0!</v>
      </c>
      <c r="AH160" s="25" t="e">
        <f t="shared" si="54"/>
        <v>#DIV/0!</v>
      </c>
      <c r="AI160" s="25" t="e">
        <f t="shared" si="55"/>
        <v>#DIV/0!</v>
      </c>
      <c r="AJ160" s="25" t="e">
        <f t="shared" si="56"/>
        <v>#DIV/0!</v>
      </c>
    </row>
    <row r="161" spans="1:36" x14ac:dyDescent="0.3">
      <c r="A161" s="1" t="s">
        <v>2945</v>
      </c>
      <c r="B161" s="36" t="str">
        <f>VLOOKUP($A161,Raw!$B$2:$DG$512,MATCH(Advisorry!B$1,Raw!$B$1:$DG$1,0),0)</f>
        <v>0</v>
      </c>
      <c r="C161" s="37" t="e">
        <f t="shared" si="38"/>
        <v>#DIV/0!</v>
      </c>
      <c r="D161" s="36" t="str">
        <f>VLOOKUP($A161,Raw!$B$2:$DG$512,MATCH(Advisorry!D$1,Raw!$B$1:$DG$1,0),0)</f>
        <v>0</v>
      </c>
      <c r="E161" s="37" t="e">
        <f t="shared" si="39"/>
        <v>#DIV/0!</v>
      </c>
      <c r="F161" s="36" t="str">
        <f>VLOOKUP($A161,Raw!$B$2:$DG$512,MATCH(Advisorry!F$1,Raw!$B$1:$DG$1,0),0)</f>
        <v>0</v>
      </c>
      <c r="G161" s="37" t="e">
        <f t="shared" si="40"/>
        <v>#DIV/0!</v>
      </c>
      <c r="H161" s="36" t="str">
        <f>VLOOKUP($A161,Raw!$B$2:$DG$512,MATCH(Advisorry!H$1,Raw!$B$1:$DG$1,0),0)</f>
        <v>0</v>
      </c>
      <c r="I161" s="37" t="e">
        <f t="shared" si="41"/>
        <v>#DIV/0!</v>
      </c>
      <c r="J161" s="36" t="str">
        <f>VLOOKUP($A161,Raw!$B$2:$DG$512,MATCH(Advisorry!J$1,Raw!$B$1:$DG$1,0),0)</f>
        <v>0</v>
      </c>
      <c r="K161" s="37" t="e">
        <f t="shared" si="42"/>
        <v>#DIV/0!</v>
      </c>
      <c r="L161" s="36" t="str">
        <f>VLOOKUP($A161,Raw!$B$2:$DG$512,MATCH(Advisorry!L$1,Raw!$B$1:$DG$1,0),0)</f>
        <v>0</v>
      </c>
      <c r="M161" s="37" t="e">
        <f t="shared" si="43"/>
        <v>#DIV/0!</v>
      </c>
      <c r="N161" s="36" t="str">
        <f>VLOOKUP($A161,Raw!$B$2:$DG$512,MATCH(Advisorry!N$1,Raw!$B$1:$DG$1,0),0)</f>
        <v>0</v>
      </c>
      <c r="P161" s="38" t="str">
        <f>VLOOKUP($A161,Raw!$B$2:$DG$512,MATCH(Advisorry!P$1,Raw!$B$1:$DG$1,0),0)</f>
        <v>0</v>
      </c>
      <c r="Q161" s="39" t="e">
        <f t="shared" si="44"/>
        <v>#DIV/0!</v>
      </c>
      <c r="R161" s="38" t="str">
        <f>VLOOKUP($A161,Raw!$B$2:$DG$512,MATCH(Advisorry!R$1,Raw!$B$1:$DG$1,0),0)</f>
        <v>0</v>
      </c>
      <c r="S161" s="39" t="e">
        <f t="shared" si="45"/>
        <v>#DIV/0!</v>
      </c>
      <c r="T161" s="38" t="str">
        <f>VLOOKUP($A161,Raw!$B$2:$DG$512,MATCH(Advisorry!T$1,Raw!$B$1:$DG$1,0),0)</f>
        <v>0</v>
      </c>
      <c r="U161" s="39" t="e">
        <f t="shared" si="46"/>
        <v>#DIV/0!</v>
      </c>
      <c r="V161" s="38" t="str">
        <f>VLOOKUP($A161,Raw!$B$2:$DG$512,MATCH(Advisorry!V$1,Raw!$B$1:$DG$1,0),0)</f>
        <v>0</v>
      </c>
      <c r="W161" s="39" t="e">
        <f t="shared" si="47"/>
        <v>#DIV/0!</v>
      </c>
      <c r="X161" s="38" t="str">
        <f>VLOOKUP($A161,Raw!$B$2:$DG$512,MATCH(Advisorry!X$1,Raw!$B$1:$DG$1,0),0)</f>
        <v>0</v>
      </c>
      <c r="Y161" s="39" t="e">
        <f t="shared" si="48"/>
        <v>#DIV/0!</v>
      </c>
      <c r="Z161" s="38" t="str">
        <f>VLOOKUP($A161,Raw!$B$2:$DG$512,MATCH(Advisorry!Z$1,Raw!$B$1:$DG$1,0),0)</f>
        <v>0</v>
      </c>
      <c r="AA161" s="39" t="e">
        <f t="shared" si="49"/>
        <v>#DIV/0!</v>
      </c>
      <c r="AB161" s="38" t="str">
        <f>VLOOKUP($A161,Raw!$B$2:$DG$512,MATCH(Advisorry!AB$1,Raw!$B$1:$DG$1,0),0)</f>
        <v>0</v>
      </c>
      <c r="AD161" s="25" t="e">
        <f t="shared" si="50"/>
        <v>#DIV/0!</v>
      </c>
      <c r="AE161" s="25" t="e">
        <f t="shared" si="51"/>
        <v>#DIV/0!</v>
      </c>
      <c r="AF161" s="25" t="e">
        <f t="shared" si="52"/>
        <v>#DIV/0!</v>
      </c>
      <c r="AG161" s="25" t="e">
        <f t="shared" si="53"/>
        <v>#DIV/0!</v>
      </c>
      <c r="AH161" s="25" t="e">
        <f t="shared" si="54"/>
        <v>#DIV/0!</v>
      </c>
      <c r="AI161" s="25" t="e">
        <f t="shared" si="55"/>
        <v>#DIV/0!</v>
      </c>
      <c r="AJ161" s="25" t="e">
        <f t="shared" si="56"/>
        <v>#DIV/0!</v>
      </c>
    </row>
    <row r="162" spans="1:36" x14ac:dyDescent="0.3">
      <c r="A162" s="1" t="s">
        <v>2959</v>
      </c>
      <c r="B162" s="36" t="str">
        <f>VLOOKUP($A162,Raw!$B$2:$DG$512,MATCH(Advisorry!B$1,Raw!$B$1:$DG$1,0),0)</f>
        <v>0</v>
      </c>
      <c r="C162" s="37" t="e">
        <f t="shared" si="38"/>
        <v>#DIV/0!</v>
      </c>
      <c r="D162" s="36" t="str">
        <f>VLOOKUP($A162,Raw!$B$2:$DG$512,MATCH(Advisorry!D$1,Raw!$B$1:$DG$1,0),0)</f>
        <v>0</v>
      </c>
      <c r="E162" s="37" t="e">
        <f t="shared" si="39"/>
        <v>#DIV/0!</v>
      </c>
      <c r="F162" s="36" t="str">
        <f>VLOOKUP($A162,Raw!$B$2:$DG$512,MATCH(Advisorry!F$1,Raw!$B$1:$DG$1,0),0)</f>
        <v>0</v>
      </c>
      <c r="G162" s="37" t="e">
        <f t="shared" si="40"/>
        <v>#DIV/0!</v>
      </c>
      <c r="H162" s="36" t="str">
        <f>VLOOKUP($A162,Raw!$B$2:$DG$512,MATCH(Advisorry!H$1,Raw!$B$1:$DG$1,0),0)</f>
        <v>0</v>
      </c>
      <c r="I162" s="37" t="e">
        <f t="shared" si="41"/>
        <v>#DIV/0!</v>
      </c>
      <c r="J162" s="36" t="str">
        <f>VLOOKUP($A162,Raw!$B$2:$DG$512,MATCH(Advisorry!J$1,Raw!$B$1:$DG$1,0),0)</f>
        <v>0</v>
      </c>
      <c r="K162" s="37" t="e">
        <f t="shared" si="42"/>
        <v>#DIV/0!</v>
      </c>
      <c r="L162" s="36" t="str">
        <f>VLOOKUP($A162,Raw!$B$2:$DG$512,MATCH(Advisorry!L$1,Raw!$B$1:$DG$1,0),0)</f>
        <v>0</v>
      </c>
      <c r="M162" s="37" t="e">
        <f t="shared" si="43"/>
        <v>#DIV/0!</v>
      </c>
      <c r="N162" s="36" t="str">
        <f>VLOOKUP($A162,Raw!$B$2:$DG$512,MATCH(Advisorry!N$1,Raw!$B$1:$DG$1,0),0)</f>
        <v>0</v>
      </c>
      <c r="P162" s="38" t="str">
        <f>VLOOKUP($A162,Raw!$B$2:$DG$512,MATCH(Advisorry!P$1,Raw!$B$1:$DG$1,0),0)</f>
        <v>0</v>
      </c>
      <c r="Q162" s="39" t="e">
        <f t="shared" si="44"/>
        <v>#DIV/0!</v>
      </c>
      <c r="R162" s="38" t="str">
        <f>VLOOKUP($A162,Raw!$B$2:$DG$512,MATCH(Advisorry!R$1,Raw!$B$1:$DG$1,0),0)</f>
        <v>0</v>
      </c>
      <c r="S162" s="39" t="e">
        <f t="shared" si="45"/>
        <v>#DIV/0!</v>
      </c>
      <c r="T162" s="38" t="str">
        <f>VLOOKUP($A162,Raw!$B$2:$DG$512,MATCH(Advisorry!T$1,Raw!$B$1:$DG$1,0),0)</f>
        <v>0</v>
      </c>
      <c r="U162" s="39" t="e">
        <f t="shared" si="46"/>
        <v>#DIV/0!</v>
      </c>
      <c r="V162" s="38" t="str">
        <f>VLOOKUP($A162,Raw!$B$2:$DG$512,MATCH(Advisorry!V$1,Raw!$B$1:$DG$1,0),0)</f>
        <v>0</v>
      </c>
      <c r="W162" s="39" t="e">
        <f t="shared" si="47"/>
        <v>#DIV/0!</v>
      </c>
      <c r="X162" s="38" t="str">
        <f>VLOOKUP($A162,Raw!$B$2:$DG$512,MATCH(Advisorry!X$1,Raw!$B$1:$DG$1,0),0)</f>
        <v>0</v>
      </c>
      <c r="Y162" s="39" t="e">
        <f t="shared" si="48"/>
        <v>#DIV/0!</v>
      </c>
      <c r="Z162" s="38" t="str">
        <f>VLOOKUP($A162,Raw!$B$2:$DG$512,MATCH(Advisorry!Z$1,Raw!$B$1:$DG$1,0),0)</f>
        <v>0</v>
      </c>
      <c r="AA162" s="39" t="e">
        <f t="shared" si="49"/>
        <v>#DIV/0!</v>
      </c>
      <c r="AB162" s="38" t="str">
        <f>VLOOKUP($A162,Raw!$B$2:$DG$512,MATCH(Advisorry!AB$1,Raw!$B$1:$DG$1,0),0)</f>
        <v>0</v>
      </c>
      <c r="AD162" s="25" t="e">
        <f t="shared" si="50"/>
        <v>#DIV/0!</v>
      </c>
      <c r="AE162" s="25" t="e">
        <f t="shared" si="51"/>
        <v>#DIV/0!</v>
      </c>
      <c r="AF162" s="25" t="e">
        <f t="shared" si="52"/>
        <v>#DIV/0!</v>
      </c>
      <c r="AG162" s="25" t="e">
        <f t="shared" si="53"/>
        <v>#DIV/0!</v>
      </c>
      <c r="AH162" s="25" t="e">
        <f t="shared" si="54"/>
        <v>#DIV/0!</v>
      </c>
      <c r="AI162" s="25" t="e">
        <f t="shared" si="55"/>
        <v>#DIV/0!</v>
      </c>
      <c r="AJ162" s="25" t="e">
        <f t="shared" si="56"/>
        <v>#DIV/0!</v>
      </c>
    </row>
    <row r="163" spans="1:36" x14ac:dyDescent="0.3">
      <c r="A163" s="1" t="s">
        <v>2975</v>
      </c>
      <c r="B163" s="36" t="str">
        <f>VLOOKUP($A163,Raw!$B$2:$DG$512,MATCH(Advisorry!B$1,Raw!$B$1:$DG$1,0),0)</f>
        <v>0</v>
      </c>
      <c r="C163" s="37">
        <f t="shared" si="38"/>
        <v>0</v>
      </c>
      <c r="D163" s="36" t="str">
        <f>VLOOKUP($A163,Raw!$B$2:$DG$512,MATCH(Advisorry!D$1,Raw!$B$1:$DG$1,0),0)</f>
        <v>1</v>
      </c>
      <c r="E163" s="37">
        <f t="shared" si="39"/>
        <v>1</v>
      </c>
      <c r="F163" s="36" t="str">
        <f>VLOOKUP($A163,Raw!$B$2:$DG$512,MATCH(Advisorry!F$1,Raw!$B$1:$DG$1,0),0)</f>
        <v>0</v>
      </c>
      <c r="G163" s="37">
        <f t="shared" si="40"/>
        <v>0</v>
      </c>
      <c r="H163" s="36" t="str">
        <f>VLOOKUP($A163,Raw!$B$2:$DG$512,MATCH(Advisorry!H$1,Raw!$B$1:$DG$1,0),0)</f>
        <v>0</v>
      </c>
      <c r="I163" s="37">
        <f t="shared" si="41"/>
        <v>0</v>
      </c>
      <c r="J163" s="36" t="str">
        <f>VLOOKUP($A163,Raw!$B$2:$DG$512,MATCH(Advisorry!J$1,Raw!$B$1:$DG$1,0),0)</f>
        <v>0</v>
      </c>
      <c r="K163" s="37">
        <f t="shared" si="42"/>
        <v>0</v>
      </c>
      <c r="L163" s="36" t="str">
        <f>VLOOKUP($A163,Raw!$B$2:$DG$512,MATCH(Advisorry!L$1,Raw!$B$1:$DG$1,0),0)</f>
        <v>0</v>
      </c>
      <c r="M163" s="37">
        <f t="shared" si="43"/>
        <v>0</v>
      </c>
      <c r="N163" s="36" t="str">
        <f>VLOOKUP($A163,Raw!$B$2:$DG$512,MATCH(Advisorry!N$1,Raw!$B$1:$DG$1,0),0)</f>
        <v>1</v>
      </c>
      <c r="P163" s="38" t="str">
        <f>VLOOKUP($A163,Raw!$B$2:$DG$512,MATCH(Advisorry!P$1,Raw!$B$1:$DG$1,0),0)</f>
        <v>0</v>
      </c>
      <c r="Q163" s="39">
        <f t="shared" si="44"/>
        <v>0</v>
      </c>
      <c r="R163" s="38" t="str">
        <f>VLOOKUP($A163,Raw!$B$2:$DG$512,MATCH(Advisorry!R$1,Raw!$B$1:$DG$1,0),0)</f>
        <v>81.92</v>
      </c>
      <c r="S163" s="39">
        <f t="shared" si="45"/>
        <v>1</v>
      </c>
      <c r="T163" s="38" t="str">
        <f>VLOOKUP($A163,Raw!$B$2:$DG$512,MATCH(Advisorry!T$1,Raw!$B$1:$DG$1,0),0)</f>
        <v>0</v>
      </c>
      <c r="U163" s="39">
        <f t="shared" si="46"/>
        <v>0</v>
      </c>
      <c r="V163" s="38" t="str">
        <f>VLOOKUP($A163,Raw!$B$2:$DG$512,MATCH(Advisorry!V$1,Raw!$B$1:$DG$1,0),0)</f>
        <v>0</v>
      </c>
      <c r="W163" s="39">
        <f t="shared" si="47"/>
        <v>0</v>
      </c>
      <c r="X163" s="38" t="str">
        <f>VLOOKUP($A163,Raw!$B$2:$DG$512,MATCH(Advisorry!X$1,Raw!$B$1:$DG$1,0),0)</f>
        <v>0</v>
      </c>
      <c r="Y163" s="39">
        <f t="shared" si="48"/>
        <v>0</v>
      </c>
      <c r="Z163" s="38" t="str">
        <f>VLOOKUP($A163,Raw!$B$2:$DG$512,MATCH(Advisorry!Z$1,Raw!$B$1:$DG$1,0),0)</f>
        <v>0</v>
      </c>
      <c r="AA163" s="39">
        <f t="shared" si="49"/>
        <v>0</v>
      </c>
      <c r="AB163" s="38" t="str">
        <f>VLOOKUP($A163,Raw!$B$2:$DG$512,MATCH(Advisorry!AB$1,Raw!$B$1:$DG$1,0),0)</f>
        <v>81.92</v>
      </c>
      <c r="AD163" s="25" t="e">
        <f t="shared" si="50"/>
        <v>#DIV/0!</v>
      </c>
      <c r="AE163" s="25">
        <f t="shared" si="51"/>
        <v>81.92</v>
      </c>
      <c r="AF163" s="25" t="e">
        <f t="shared" si="52"/>
        <v>#DIV/0!</v>
      </c>
      <c r="AG163" s="25" t="e">
        <f t="shared" si="53"/>
        <v>#DIV/0!</v>
      </c>
      <c r="AH163" s="25" t="e">
        <f t="shared" si="54"/>
        <v>#DIV/0!</v>
      </c>
      <c r="AI163" s="25" t="e">
        <f t="shared" si="55"/>
        <v>#DIV/0!</v>
      </c>
      <c r="AJ163" s="25">
        <f t="shared" si="56"/>
        <v>81.92</v>
      </c>
    </row>
    <row r="164" spans="1:36" x14ac:dyDescent="0.3">
      <c r="A164" s="1" t="s">
        <v>3001</v>
      </c>
      <c r="B164" s="36" t="str">
        <f>VLOOKUP($A164,Raw!$B$2:$DG$512,MATCH(Advisorry!B$1,Raw!$B$1:$DG$1,0),0)</f>
        <v>0</v>
      </c>
      <c r="C164" s="37">
        <f t="shared" si="38"/>
        <v>0</v>
      </c>
      <c r="D164" s="36" t="str">
        <f>VLOOKUP($A164,Raw!$B$2:$DG$512,MATCH(Advisorry!D$1,Raw!$B$1:$DG$1,0),0)</f>
        <v>4</v>
      </c>
      <c r="E164" s="37">
        <f t="shared" si="39"/>
        <v>0.12903225806451613</v>
      </c>
      <c r="F164" s="36" t="str">
        <f>VLOOKUP($A164,Raw!$B$2:$DG$512,MATCH(Advisorry!F$1,Raw!$B$1:$DG$1,0),0)</f>
        <v>27</v>
      </c>
      <c r="G164" s="37">
        <f t="shared" si="40"/>
        <v>0.87096774193548387</v>
      </c>
      <c r="H164" s="36" t="str">
        <f>VLOOKUP($A164,Raw!$B$2:$DG$512,MATCH(Advisorry!H$1,Raw!$B$1:$DG$1,0),0)</f>
        <v>0</v>
      </c>
      <c r="I164" s="37">
        <f t="shared" si="41"/>
        <v>0</v>
      </c>
      <c r="J164" s="36" t="str">
        <f>VLOOKUP($A164,Raw!$B$2:$DG$512,MATCH(Advisorry!J$1,Raw!$B$1:$DG$1,0),0)</f>
        <v>0</v>
      </c>
      <c r="K164" s="37">
        <f t="shared" si="42"/>
        <v>0</v>
      </c>
      <c r="L164" s="36" t="str">
        <f>VLOOKUP($A164,Raw!$B$2:$DG$512,MATCH(Advisorry!L$1,Raw!$B$1:$DG$1,0),0)</f>
        <v>0</v>
      </c>
      <c r="M164" s="37">
        <f t="shared" si="43"/>
        <v>0</v>
      </c>
      <c r="N164" s="36" t="str">
        <f>VLOOKUP($A164,Raw!$B$2:$DG$512,MATCH(Advisorry!N$1,Raw!$B$1:$DG$1,0),0)</f>
        <v>31</v>
      </c>
      <c r="P164" s="38" t="str">
        <f>VLOOKUP($A164,Raw!$B$2:$DG$512,MATCH(Advisorry!P$1,Raw!$B$1:$DG$1,0),0)</f>
        <v>0</v>
      </c>
      <c r="Q164" s="39">
        <f t="shared" si="44"/>
        <v>0</v>
      </c>
      <c r="R164" s="38" t="str">
        <f>VLOOKUP($A164,Raw!$B$2:$DG$512,MATCH(Advisorry!R$1,Raw!$B$1:$DG$1,0),0)</f>
        <v>237.84</v>
      </c>
      <c r="S164" s="39">
        <f t="shared" si="45"/>
        <v>0.46828115770821033</v>
      </c>
      <c r="T164" s="38" t="str">
        <f>VLOOKUP($A164,Raw!$B$2:$DG$512,MATCH(Advisorry!T$1,Raw!$B$1:$DG$1,0),0)</f>
        <v>270.06</v>
      </c>
      <c r="U164" s="39">
        <f t="shared" si="46"/>
        <v>0.53171884229178978</v>
      </c>
      <c r="V164" s="38" t="str">
        <f>VLOOKUP($A164,Raw!$B$2:$DG$512,MATCH(Advisorry!V$1,Raw!$B$1:$DG$1,0),0)</f>
        <v>0</v>
      </c>
      <c r="W164" s="39">
        <f t="shared" si="47"/>
        <v>0</v>
      </c>
      <c r="X164" s="38" t="str">
        <f>VLOOKUP($A164,Raw!$B$2:$DG$512,MATCH(Advisorry!X$1,Raw!$B$1:$DG$1,0),0)</f>
        <v>0</v>
      </c>
      <c r="Y164" s="39">
        <f t="shared" si="48"/>
        <v>0</v>
      </c>
      <c r="Z164" s="38" t="str">
        <f>VLOOKUP($A164,Raw!$B$2:$DG$512,MATCH(Advisorry!Z$1,Raw!$B$1:$DG$1,0),0)</f>
        <v>0</v>
      </c>
      <c r="AA164" s="39">
        <f t="shared" si="49"/>
        <v>0</v>
      </c>
      <c r="AB164" s="38" t="str">
        <f>VLOOKUP($A164,Raw!$B$2:$DG$512,MATCH(Advisorry!AB$1,Raw!$B$1:$DG$1,0),0)</f>
        <v>507.9</v>
      </c>
      <c r="AD164" s="25" t="e">
        <f t="shared" si="50"/>
        <v>#DIV/0!</v>
      </c>
      <c r="AE164" s="25">
        <f t="shared" si="51"/>
        <v>59.46</v>
      </c>
      <c r="AF164" s="25">
        <f t="shared" si="52"/>
        <v>10.002222222222223</v>
      </c>
      <c r="AG164" s="25" t="e">
        <f t="shared" si="53"/>
        <v>#DIV/0!</v>
      </c>
      <c r="AH164" s="25" t="e">
        <f t="shared" si="54"/>
        <v>#DIV/0!</v>
      </c>
      <c r="AI164" s="25" t="e">
        <f t="shared" si="55"/>
        <v>#DIV/0!</v>
      </c>
      <c r="AJ164" s="25">
        <f t="shared" si="56"/>
        <v>16.383870967741935</v>
      </c>
    </row>
    <row r="165" spans="1:36" x14ac:dyDescent="0.3">
      <c r="A165" s="1" t="s">
        <v>3036</v>
      </c>
      <c r="B165" s="36" t="str">
        <f>VLOOKUP($A165,Raw!$B$2:$DG$512,MATCH(Advisorry!B$1,Raw!$B$1:$DG$1,0),0)</f>
        <v>0</v>
      </c>
      <c r="C165" s="37" t="e">
        <f t="shared" si="38"/>
        <v>#DIV/0!</v>
      </c>
      <c r="D165" s="36" t="str">
        <f>VLOOKUP($A165,Raw!$B$2:$DG$512,MATCH(Advisorry!D$1,Raw!$B$1:$DG$1,0),0)</f>
        <v>0</v>
      </c>
      <c r="E165" s="37" t="e">
        <f t="shared" si="39"/>
        <v>#DIV/0!</v>
      </c>
      <c r="F165" s="36" t="str">
        <f>VLOOKUP($A165,Raw!$B$2:$DG$512,MATCH(Advisorry!F$1,Raw!$B$1:$DG$1,0),0)</f>
        <v>0</v>
      </c>
      <c r="G165" s="37" t="e">
        <f t="shared" si="40"/>
        <v>#DIV/0!</v>
      </c>
      <c r="H165" s="36" t="str">
        <f>VLOOKUP($A165,Raw!$B$2:$DG$512,MATCH(Advisorry!H$1,Raw!$B$1:$DG$1,0),0)</f>
        <v>0</v>
      </c>
      <c r="I165" s="37" t="e">
        <f t="shared" si="41"/>
        <v>#DIV/0!</v>
      </c>
      <c r="J165" s="36" t="str">
        <f>VLOOKUP($A165,Raw!$B$2:$DG$512,MATCH(Advisorry!J$1,Raw!$B$1:$DG$1,0),0)</f>
        <v>0</v>
      </c>
      <c r="K165" s="37" t="e">
        <f t="shared" si="42"/>
        <v>#DIV/0!</v>
      </c>
      <c r="L165" s="36" t="str">
        <f>VLOOKUP($A165,Raw!$B$2:$DG$512,MATCH(Advisorry!L$1,Raw!$B$1:$DG$1,0),0)</f>
        <v>0</v>
      </c>
      <c r="M165" s="37" t="e">
        <f t="shared" si="43"/>
        <v>#DIV/0!</v>
      </c>
      <c r="N165" s="36" t="str">
        <f>VLOOKUP($A165,Raw!$B$2:$DG$512,MATCH(Advisorry!N$1,Raw!$B$1:$DG$1,0),0)</f>
        <v>0</v>
      </c>
      <c r="P165" s="38" t="str">
        <f>VLOOKUP($A165,Raw!$B$2:$DG$512,MATCH(Advisorry!P$1,Raw!$B$1:$DG$1,0),0)</f>
        <v>0</v>
      </c>
      <c r="Q165" s="39" t="e">
        <f t="shared" si="44"/>
        <v>#DIV/0!</v>
      </c>
      <c r="R165" s="38" t="str">
        <f>VLOOKUP($A165,Raw!$B$2:$DG$512,MATCH(Advisorry!R$1,Raw!$B$1:$DG$1,0),0)</f>
        <v>0</v>
      </c>
      <c r="S165" s="39" t="e">
        <f t="shared" si="45"/>
        <v>#DIV/0!</v>
      </c>
      <c r="T165" s="38" t="str">
        <f>VLOOKUP($A165,Raw!$B$2:$DG$512,MATCH(Advisorry!T$1,Raw!$B$1:$DG$1,0),0)</f>
        <v>0</v>
      </c>
      <c r="U165" s="39" t="e">
        <f t="shared" si="46"/>
        <v>#DIV/0!</v>
      </c>
      <c r="V165" s="38" t="str">
        <f>VLOOKUP($A165,Raw!$B$2:$DG$512,MATCH(Advisorry!V$1,Raw!$B$1:$DG$1,0),0)</f>
        <v>0</v>
      </c>
      <c r="W165" s="39" t="e">
        <f t="shared" si="47"/>
        <v>#DIV/0!</v>
      </c>
      <c r="X165" s="38" t="str">
        <f>VLOOKUP($A165,Raw!$B$2:$DG$512,MATCH(Advisorry!X$1,Raw!$B$1:$DG$1,0),0)</f>
        <v>0</v>
      </c>
      <c r="Y165" s="39" t="e">
        <f t="shared" si="48"/>
        <v>#DIV/0!</v>
      </c>
      <c r="Z165" s="38" t="str">
        <f>VLOOKUP($A165,Raw!$B$2:$DG$512,MATCH(Advisorry!Z$1,Raw!$B$1:$DG$1,0),0)</f>
        <v>0</v>
      </c>
      <c r="AA165" s="39" t="e">
        <f t="shared" si="49"/>
        <v>#DIV/0!</v>
      </c>
      <c r="AB165" s="38" t="str">
        <f>VLOOKUP($A165,Raw!$B$2:$DG$512,MATCH(Advisorry!AB$1,Raw!$B$1:$DG$1,0),0)</f>
        <v>0</v>
      </c>
      <c r="AD165" s="25" t="e">
        <f t="shared" si="50"/>
        <v>#DIV/0!</v>
      </c>
      <c r="AE165" s="25" t="e">
        <f t="shared" si="51"/>
        <v>#DIV/0!</v>
      </c>
      <c r="AF165" s="25" t="e">
        <f t="shared" si="52"/>
        <v>#DIV/0!</v>
      </c>
      <c r="AG165" s="25" t="e">
        <f t="shared" si="53"/>
        <v>#DIV/0!</v>
      </c>
      <c r="AH165" s="25" t="e">
        <f t="shared" si="54"/>
        <v>#DIV/0!</v>
      </c>
      <c r="AI165" s="25" t="e">
        <f t="shared" si="55"/>
        <v>#DIV/0!</v>
      </c>
      <c r="AJ165" s="25" t="e">
        <f t="shared" si="56"/>
        <v>#DIV/0!</v>
      </c>
    </row>
    <row r="166" spans="1:36" x14ac:dyDescent="0.3">
      <c r="A166" s="1" t="s">
        <v>3040</v>
      </c>
      <c r="B166" s="36" t="str">
        <f>VLOOKUP($A166,Raw!$B$2:$DG$512,MATCH(Advisorry!B$1,Raw!$B$1:$DG$1,0),0)</f>
        <v>0</v>
      </c>
      <c r="C166" s="37" t="e">
        <f t="shared" si="38"/>
        <v>#DIV/0!</v>
      </c>
      <c r="D166" s="36" t="str">
        <f>VLOOKUP($A166,Raw!$B$2:$DG$512,MATCH(Advisorry!D$1,Raw!$B$1:$DG$1,0),0)</f>
        <v>0</v>
      </c>
      <c r="E166" s="37" t="e">
        <f t="shared" si="39"/>
        <v>#DIV/0!</v>
      </c>
      <c r="F166" s="36" t="str">
        <f>VLOOKUP($A166,Raw!$B$2:$DG$512,MATCH(Advisorry!F$1,Raw!$B$1:$DG$1,0),0)</f>
        <v>0</v>
      </c>
      <c r="G166" s="37" t="e">
        <f t="shared" si="40"/>
        <v>#DIV/0!</v>
      </c>
      <c r="H166" s="36" t="str">
        <f>VLOOKUP($A166,Raw!$B$2:$DG$512,MATCH(Advisorry!H$1,Raw!$B$1:$DG$1,0),0)</f>
        <v>0</v>
      </c>
      <c r="I166" s="37" t="e">
        <f t="shared" si="41"/>
        <v>#DIV/0!</v>
      </c>
      <c r="J166" s="36" t="str">
        <f>VLOOKUP($A166,Raw!$B$2:$DG$512,MATCH(Advisorry!J$1,Raw!$B$1:$DG$1,0),0)</f>
        <v>0</v>
      </c>
      <c r="K166" s="37" t="e">
        <f t="shared" si="42"/>
        <v>#DIV/0!</v>
      </c>
      <c r="L166" s="36" t="str">
        <f>VLOOKUP($A166,Raw!$B$2:$DG$512,MATCH(Advisorry!L$1,Raw!$B$1:$DG$1,0),0)</f>
        <v>0</v>
      </c>
      <c r="M166" s="37" t="e">
        <f t="shared" si="43"/>
        <v>#DIV/0!</v>
      </c>
      <c r="N166" s="36" t="str">
        <f>VLOOKUP($A166,Raw!$B$2:$DG$512,MATCH(Advisorry!N$1,Raw!$B$1:$DG$1,0),0)</f>
        <v>0</v>
      </c>
      <c r="P166" s="38" t="str">
        <f>VLOOKUP($A166,Raw!$B$2:$DG$512,MATCH(Advisorry!P$1,Raw!$B$1:$DG$1,0),0)</f>
        <v>0</v>
      </c>
      <c r="Q166" s="39" t="e">
        <f t="shared" si="44"/>
        <v>#DIV/0!</v>
      </c>
      <c r="R166" s="38" t="str">
        <f>VLOOKUP($A166,Raw!$B$2:$DG$512,MATCH(Advisorry!R$1,Raw!$B$1:$DG$1,0),0)</f>
        <v>0</v>
      </c>
      <c r="S166" s="39" t="e">
        <f t="shared" si="45"/>
        <v>#DIV/0!</v>
      </c>
      <c r="T166" s="38" t="str">
        <f>VLOOKUP($A166,Raw!$B$2:$DG$512,MATCH(Advisorry!T$1,Raw!$B$1:$DG$1,0),0)</f>
        <v>0</v>
      </c>
      <c r="U166" s="39" t="e">
        <f t="shared" si="46"/>
        <v>#DIV/0!</v>
      </c>
      <c r="V166" s="38" t="str">
        <f>VLOOKUP($A166,Raw!$B$2:$DG$512,MATCH(Advisorry!V$1,Raw!$B$1:$DG$1,0),0)</f>
        <v>0</v>
      </c>
      <c r="W166" s="39" t="e">
        <f t="shared" si="47"/>
        <v>#DIV/0!</v>
      </c>
      <c r="X166" s="38" t="str">
        <f>VLOOKUP($A166,Raw!$B$2:$DG$512,MATCH(Advisorry!X$1,Raw!$B$1:$DG$1,0),0)</f>
        <v>0</v>
      </c>
      <c r="Y166" s="39" t="e">
        <f t="shared" si="48"/>
        <v>#DIV/0!</v>
      </c>
      <c r="Z166" s="38" t="str">
        <f>VLOOKUP($A166,Raw!$B$2:$DG$512,MATCH(Advisorry!Z$1,Raw!$B$1:$DG$1,0),0)</f>
        <v>0</v>
      </c>
      <c r="AA166" s="39" t="e">
        <f t="shared" si="49"/>
        <v>#DIV/0!</v>
      </c>
      <c r="AB166" s="38" t="str">
        <f>VLOOKUP($A166,Raw!$B$2:$DG$512,MATCH(Advisorry!AB$1,Raw!$B$1:$DG$1,0),0)</f>
        <v>0</v>
      </c>
      <c r="AD166" s="25" t="e">
        <f t="shared" si="50"/>
        <v>#DIV/0!</v>
      </c>
      <c r="AE166" s="25" t="e">
        <f t="shared" si="51"/>
        <v>#DIV/0!</v>
      </c>
      <c r="AF166" s="25" t="e">
        <f t="shared" si="52"/>
        <v>#DIV/0!</v>
      </c>
      <c r="AG166" s="25" t="e">
        <f t="shared" si="53"/>
        <v>#DIV/0!</v>
      </c>
      <c r="AH166" s="25" t="e">
        <f t="shared" si="54"/>
        <v>#DIV/0!</v>
      </c>
      <c r="AI166" s="25" t="e">
        <f t="shared" si="55"/>
        <v>#DIV/0!</v>
      </c>
      <c r="AJ166" s="25" t="e">
        <f t="shared" si="56"/>
        <v>#DIV/0!</v>
      </c>
    </row>
    <row r="167" spans="1:36" x14ac:dyDescent="0.3">
      <c r="A167" s="1" t="s">
        <v>3049</v>
      </c>
      <c r="B167" s="36" t="str">
        <f>VLOOKUP($A167,Raw!$B$2:$DG$512,MATCH(Advisorry!B$1,Raw!$B$1:$DG$1,0),0)</f>
        <v>2</v>
      </c>
      <c r="C167" s="37">
        <f t="shared" si="38"/>
        <v>0.5</v>
      </c>
      <c r="D167" s="36" t="str">
        <f>VLOOKUP($A167,Raw!$B$2:$DG$512,MATCH(Advisorry!D$1,Raw!$B$1:$DG$1,0),0)</f>
        <v>2</v>
      </c>
      <c r="E167" s="37">
        <f t="shared" si="39"/>
        <v>0.5</v>
      </c>
      <c r="F167" s="36" t="str">
        <f>VLOOKUP($A167,Raw!$B$2:$DG$512,MATCH(Advisorry!F$1,Raw!$B$1:$DG$1,0),0)</f>
        <v>0</v>
      </c>
      <c r="G167" s="37">
        <f t="shared" si="40"/>
        <v>0</v>
      </c>
      <c r="H167" s="36" t="str">
        <f>VLOOKUP($A167,Raw!$B$2:$DG$512,MATCH(Advisorry!H$1,Raw!$B$1:$DG$1,0),0)</f>
        <v>0</v>
      </c>
      <c r="I167" s="37">
        <f t="shared" si="41"/>
        <v>0</v>
      </c>
      <c r="J167" s="36" t="str">
        <f>VLOOKUP($A167,Raw!$B$2:$DG$512,MATCH(Advisorry!J$1,Raw!$B$1:$DG$1,0),0)</f>
        <v>0</v>
      </c>
      <c r="K167" s="37">
        <f t="shared" si="42"/>
        <v>0</v>
      </c>
      <c r="L167" s="36" t="str">
        <f>VLOOKUP($A167,Raw!$B$2:$DG$512,MATCH(Advisorry!L$1,Raw!$B$1:$DG$1,0),0)</f>
        <v>0</v>
      </c>
      <c r="M167" s="37">
        <f t="shared" si="43"/>
        <v>0</v>
      </c>
      <c r="N167" s="36" t="str">
        <f>VLOOKUP($A167,Raw!$B$2:$DG$512,MATCH(Advisorry!N$1,Raw!$B$1:$DG$1,0),0)</f>
        <v>4</v>
      </c>
      <c r="P167" s="38" t="str">
        <f>VLOOKUP($A167,Raw!$B$2:$DG$512,MATCH(Advisorry!P$1,Raw!$B$1:$DG$1,0),0)</f>
        <v>2444.83</v>
      </c>
      <c r="Q167" s="39">
        <f t="shared" si="44"/>
        <v>0.37276875904351103</v>
      </c>
      <c r="R167" s="38" t="str">
        <f>VLOOKUP($A167,Raw!$B$2:$DG$512,MATCH(Advisorry!R$1,Raw!$B$1:$DG$1,0),0)</f>
        <v>4113.74</v>
      </c>
      <c r="S167" s="39">
        <f t="shared" si="45"/>
        <v>0.62723124095648897</v>
      </c>
      <c r="T167" s="38" t="str">
        <f>VLOOKUP($A167,Raw!$B$2:$DG$512,MATCH(Advisorry!T$1,Raw!$B$1:$DG$1,0),0)</f>
        <v>0</v>
      </c>
      <c r="U167" s="39">
        <f t="shared" si="46"/>
        <v>0</v>
      </c>
      <c r="V167" s="38" t="str">
        <f>VLOOKUP($A167,Raw!$B$2:$DG$512,MATCH(Advisorry!V$1,Raw!$B$1:$DG$1,0),0)</f>
        <v>0</v>
      </c>
      <c r="W167" s="39">
        <f t="shared" si="47"/>
        <v>0</v>
      </c>
      <c r="X167" s="38" t="str">
        <f>VLOOKUP($A167,Raw!$B$2:$DG$512,MATCH(Advisorry!X$1,Raw!$B$1:$DG$1,0),0)</f>
        <v>0</v>
      </c>
      <c r="Y167" s="39">
        <f t="shared" si="48"/>
        <v>0</v>
      </c>
      <c r="Z167" s="38" t="str">
        <f>VLOOKUP($A167,Raw!$B$2:$DG$512,MATCH(Advisorry!Z$1,Raw!$B$1:$DG$1,0),0)</f>
        <v>0</v>
      </c>
      <c r="AA167" s="39">
        <f t="shared" si="49"/>
        <v>0</v>
      </c>
      <c r="AB167" s="38" t="str">
        <f>VLOOKUP($A167,Raw!$B$2:$DG$512,MATCH(Advisorry!AB$1,Raw!$B$1:$DG$1,0),0)</f>
        <v>6558.57</v>
      </c>
      <c r="AD167" s="25">
        <f t="shared" si="50"/>
        <v>1222.415</v>
      </c>
      <c r="AE167" s="25">
        <f t="shared" si="51"/>
        <v>2056.87</v>
      </c>
      <c r="AF167" s="25" t="e">
        <f t="shared" si="52"/>
        <v>#DIV/0!</v>
      </c>
      <c r="AG167" s="25" t="e">
        <f t="shared" si="53"/>
        <v>#DIV/0!</v>
      </c>
      <c r="AH167" s="25" t="e">
        <f t="shared" si="54"/>
        <v>#DIV/0!</v>
      </c>
      <c r="AI167" s="25" t="e">
        <f t="shared" si="55"/>
        <v>#DIV/0!</v>
      </c>
      <c r="AJ167" s="25">
        <f t="shared" si="56"/>
        <v>1639.6424999999999</v>
      </c>
    </row>
    <row r="168" spans="1:36" x14ac:dyDescent="0.3">
      <c r="A168" s="1" t="s">
        <v>3065</v>
      </c>
      <c r="B168" s="36" t="str">
        <f>VLOOKUP($A168,Raw!$B$2:$DG$512,MATCH(Advisorry!B$1,Raw!$B$1:$DG$1,0),0)</f>
        <v>0</v>
      </c>
      <c r="C168" s="37" t="e">
        <f t="shared" si="38"/>
        <v>#DIV/0!</v>
      </c>
      <c r="D168" s="36" t="str">
        <f>VLOOKUP($A168,Raw!$B$2:$DG$512,MATCH(Advisorry!D$1,Raw!$B$1:$DG$1,0),0)</f>
        <v>0</v>
      </c>
      <c r="E168" s="37" t="e">
        <f t="shared" si="39"/>
        <v>#DIV/0!</v>
      </c>
      <c r="F168" s="36" t="str">
        <f>VLOOKUP($A168,Raw!$B$2:$DG$512,MATCH(Advisorry!F$1,Raw!$B$1:$DG$1,0),0)</f>
        <v>0</v>
      </c>
      <c r="G168" s="37" t="e">
        <f t="shared" si="40"/>
        <v>#DIV/0!</v>
      </c>
      <c r="H168" s="36" t="str">
        <f>VLOOKUP($A168,Raw!$B$2:$DG$512,MATCH(Advisorry!H$1,Raw!$B$1:$DG$1,0),0)</f>
        <v>0</v>
      </c>
      <c r="I168" s="37" t="e">
        <f t="shared" si="41"/>
        <v>#DIV/0!</v>
      </c>
      <c r="J168" s="36" t="str">
        <f>VLOOKUP($A168,Raw!$B$2:$DG$512,MATCH(Advisorry!J$1,Raw!$B$1:$DG$1,0),0)</f>
        <v>0</v>
      </c>
      <c r="K168" s="37" t="e">
        <f t="shared" si="42"/>
        <v>#DIV/0!</v>
      </c>
      <c r="L168" s="36" t="str">
        <f>VLOOKUP($A168,Raw!$B$2:$DG$512,MATCH(Advisorry!L$1,Raw!$B$1:$DG$1,0),0)</f>
        <v>0</v>
      </c>
      <c r="M168" s="37" t="e">
        <f t="shared" si="43"/>
        <v>#DIV/0!</v>
      </c>
      <c r="N168" s="36" t="str">
        <f>VLOOKUP($A168,Raw!$B$2:$DG$512,MATCH(Advisorry!N$1,Raw!$B$1:$DG$1,0),0)</f>
        <v>0</v>
      </c>
      <c r="P168" s="38" t="str">
        <f>VLOOKUP($A168,Raw!$B$2:$DG$512,MATCH(Advisorry!P$1,Raw!$B$1:$DG$1,0),0)</f>
        <v>0</v>
      </c>
      <c r="Q168" s="39" t="e">
        <f t="shared" si="44"/>
        <v>#DIV/0!</v>
      </c>
      <c r="R168" s="38" t="str">
        <f>VLOOKUP($A168,Raw!$B$2:$DG$512,MATCH(Advisorry!R$1,Raw!$B$1:$DG$1,0),0)</f>
        <v>0</v>
      </c>
      <c r="S168" s="39" t="e">
        <f t="shared" si="45"/>
        <v>#DIV/0!</v>
      </c>
      <c r="T168" s="38" t="str">
        <f>VLOOKUP($A168,Raw!$B$2:$DG$512,MATCH(Advisorry!T$1,Raw!$B$1:$DG$1,0),0)</f>
        <v>0</v>
      </c>
      <c r="U168" s="39" t="e">
        <f t="shared" si="46"/>
        <v>#DIV/0!</v>
      </c>
      <c r="V168" s="38" t="str">
        <f>VLOOKUP($A168,Raw!$B$2:$DG$512,MATCH(Advisorry!V$1,Raw!$B$1:$DG$1,0),0)</f>
        <v>0</v>
      </c>
      <c r="W168" s="39" t="e">
        <f t="shared" si="47"/>
        <v>#DIV/0!</v>
      </c>
      <c r="X168" s="38" t="str">
        <f>VLOOKUP($A168,Raw!$B$2:$DG$512,MATCH(Advisorry!X$1,Raw!$B$1:$DG$1,0),0)</f>
        <v>0</v>
      </c>
      <c r="Y168" s="39" t="e">
        <f t="shared" si="48"/>
        <v>#DIV/0!</v>
      </c>
      <c r="Z168" s="38" t="str">
        <f>VLOOKUP($A168,Raw!$B$2:$DG$512,MATCH(Advisorry!Z$1,Raw!$B$1:$DG$1,0),0)</f>
        <v>0</v>
      </c>
      <c r="AA168" s="39" t="e">
        <f t="shared" si="49"/>
        <v>#DIV/0!</v>
      </c>
      <c r="AB168" s="38" t="str">
        <f>VLOOKUP($A168,Raw!$B$2:$DG$512,MATCH(Advisorry!AB$1,Raw!$B$1:$DG$1,0),0)</f>
        <v>0</v>
      </c>
      <c r="AD168" s="25" t="e">
        <f t="shared" si="50"/>
        <v>#DIV/0!</v>
      </c>
      <c r="AE168" s="25" t="e">
        <f t="shared" si="51"/>
        <v>#DIV/0!</v>
      </c>
      <c r="AF168" s="25" t="e">
        <f t="shared" si="52"/>
        <v>#DIV/0!</v>
      </c>
      <c r="AG168" s="25" t="e">
        <f t="shared" si="53"/>
        <v>#DIV/0!</v>
      </c>
      <c r="AH168" s="25" t="e">
        <f t="shared" si="54"/>
        <v>#DIV/0!</v>
      </c>
      <c r="AI168" s="25" t="e">
        <f t="shared" si="55"/>
        <v>#DIV/0!</v>
      </c>
      <c r="AJ168" s="25" t="e">
        <f t="shared" si="56"/>
        <v>#DIV/0!</v>
      </c>
    </row>
    <row r="169" spans="1:36" x14ac:dyDescent="0.3">
      <c r="A169" s="1" t="s">
        <v>3080</v>
      </c>
      <c r="B169" s="36" t="str">
        <f>VLOOKUP($A169,Raw!$B$2:$DG$512,MATCH(Advisorry!B$1,Raw!$B$1:$DG$1,0),0)</f>
        <v>0</v>
      </c>
      <c r="C169" s="37" t="e">
        <f t="shared" si="38"/>
        <v>#DIV/0!</v>
      </c>
      <c r="D169" s="36" t="str">
        <f>VLOOKUP($A169,Raw!$B$2:$DG$512,MATCH(Advisorry!D$1,Raw!$B$1:$DG$1,0),0)</f>
        <v>0</v>
      </c>
      <c r="E169" s="37" t="e">
        <f t="shared" si="39"/>
        <v>#DIV/0!</v>
      </c>
      <c r="F169" s="36" t="str">
        <f>VLOOKUP($A169,Raw!$B$2:$DG$512,MATCH(Advisorry!F$1,Raw!$B$1:$DG$1,0),0)</f>
        <v>0</v>
      </c>
      <c r="G169" s="37" t="e">
        <f t="shared" si="40"/>
        <v>#DIV/0!</v>
      </c>
      <c r="H169" s="36" t="str">
        <f>VLOOKUP($A169,Raw!$B$2:$DG$512,MATCH(Advisorry!H$1,Raw!$B$1:$DG$1,0),0)</f>
        <v>0</v>
      </c>
      <c r="I169" s="37" t="e">
        <f t="shared" si="41"/>
        <v>#DIV/0!</v>
      </c>
      <c r="J169" s="36" t="str">
        <f>VLOOKUP($A169,Raw!$B$2:$DG$512,MATCH(Advisorry!J$1,Raw!$B$1:$DG$1,0),0)</f>
        <v>0</v>
      </c>
      <c r="K169" s="37" t="e">
        <f t="shared" si="42"/>
        <v>#DIV/0!</v>
      </c>
      <c r="L169" s="36" t="str">
        <f>VLOOKUP($A169,Raw!$B$2:$DG$512,MATCH(Advisorry!L$1,Raw!$B$1:$DG$1,0),0)</f>
        <v>0</v>
      </c>
      <c r="M169" s="37" t="e">
        <f t="shared" si="43"/>
        <v>#DIV/0!</v>
      </c>
      <c r="N169" s="36" t="str">
        <f>VLOOKUP($A169,Raw!$B$2:$DG$512,MATCH(Advisorry!N$1,Raw!$B$1:$DG$1,0),0)</f>
        <v>0</v>
      </c>
      <c r="P169" s="38" t="str">
        <f>VLOOKUP($A169,Raw!$B$2:$DG$512,MATCH(Advisorry!P$1,Raw!$B$1:$DG$1,0),0)</f>
        <v>0</v>
      </c>
      <c r="Q169" s="39" t="e">
        <f t="shared" si="44"/>
        <v>#DIV/0!</v>
      </c>
      <c r="R169" s="38" t="str">
        <f>VLOOKUP($A169,Raw!$B$2:$DG$512,MATCH(Advisorry!R$1,Raw!$B$1:$DG$1,0),0)</f>
        <v>0</v>
      </c>
      <c r="S169" s="39" t="e">
        <f t="shared" si="45"/>
        <v>#DIV/0!</v>
      </c>
      <c r="T169" s="38" t="str">
        <f>VLOOKUP($A169,Raw!$B$2:$DG$512,MATCH(Advisorry!T$1,Raw!$B$1:$DG$1,0),0)</f>
        <v>0</v>
      </c>
      <c r="U169" s="39" t="e">
        <f t="shared" si="46"/>
        <v>#DIV/0!</v>
      </c>
      <c r="V169" s="38" t="str">
        <f>VLOOKUP($A169,Raw!$B$2:$DG$512,MATCH(Advisorry!V$1,Raw!$B$1:$DG$1,0),0)</f>
        <v>0</v>
      </c>
      <c r="W169" s="39" t="e">
        <f t="shared" si="47"/>
        <v>#DIV/0!</v>
      </c>
      <c r="X169" s="38" t="str">
        <f>VLOOKUP($A169,Raw!$B$2:$DG$512,MATCH(Advisorry!X$1,Raw!$B$1:$DG$1,0),0)</f>
        <v>0</v>
      </c>
      <c r="Y169" s="39" t="e">
        <f t="shared" si="48"/>
        <v>#DIV/0!</v>
      </c>
      <c r="Z169" s="38" t="str">
        <f>VLOOKUP($A169,Raw!$B$2:$DG$512,MATCH(Advisorry!Z$1,Raw!$B$1:$DG$1,0),0)</f>
        <v>0</v>
      </c>
      <c r="AA169" s="39" t="e">
        <f t="shared" si="49"/>
        <v>#DIV/0!</v>
      </c>
      <c r="AB169" s="38" t="str">
        <f>VLOOKUP($A169,Raw!$B$2:$DG$512,MATCH(Advisorry!AB$1,Raw!$B$1:$DG$1,0),0)</f>
        <v>0</v>
      </c>
      <c r="AD169" s="25" t="e">
        <f t="shared" si="50"/>
        <v>#DIV/0!</v>
      </c>
      <c r="AE169" s="25" t="e">
        <f t="shared" si="51"/>
        <v>#DIV/0!</v>
      </c>
      <c r="AF169" s="25" t="e">
        <f t="shared" si="52"/>
        <v>#DIV/0!</v>
      </c>
      <c r="AG169" s="25" t="e">
        <f t="shared" si="53"/>
        <v>#DIV/0!</v>
      </c>
      <c r="AH169" s="25" t="e">
        <f t="shared" si="54"/>
        <v>#DIV/0!</v>
      </c>
      <c r="AI169" s="25" t="e">
        <f t="shared" si="55"/>
        <v>#DIV/0!</v>
      </c>
      <c r="AJ169" s="25" t="e">
        <f t="shared" si="56"/>
        <v>#DIV/0!</v>
      </c>
    </row>
    <row r="170" spans="1:36" x14ac:dyDescent="0.3">
      <c r="A170" s="1" t="s">
        <v>3109</v>
      </c>
      <c r="B170" s="36" t="str">
        <f>VLOOKUP($A170,Raw!$B$2:$DG$512,MATCH(Advisorry!B$1,Raw!$B$1:$DG$1,0),0)</f>
        <v>0</v>
      </c>
      <c r="C170" s="37">
        <f t="shared" si="38"/>
        <v>0</v>
      </c>
      <c r="D170" s="36" t="str">
        <f>VLOOKUP($A170,Raw!$B$2:$DG$512,MATCH(Advisorry!D$1,Raw!$B$1:$DG$1,0),0)</f>
        <v>1</v>
      </c>
      <c r="E170" s="37">
        <f t="shared" si="39"/>
        <v>0.5</v>
      </c>
      <c r="F170" s="36" t="str">
        <f>VLOOKUP($A170,Raw!$B$2:$DG$512,MATCH(Advisorry!F$1,Raw!$B$1:$DG$1,0),0)</f>
        <v>1</v>
      </c>
      <c r="G170" s="37">
        <f t="shared" si="40"/>
        <v>0.5</v>
      </c>
      <c r="H170" s="36" t="str">
        <f>VLOOKUP($A170,Raw!$B$2:$DG$512,MATCH(Advisorry!H$1,Raw!$B$1:$DG$1,0),0)</f>
        <v>0</v>
      </c>
      <c r="I170" s="37">
        <f t="shared" si="41"/>
        <v>0</v>
      </c>
      <c r="J170" s="36" t="str">
        <f>VLOOKUP($A170,Raw!$B$2:$DG$512,MATCH(Advisorry!J$1,Raw!$B$1:$DG$1,0),0)</f>
        <v>0</v>
      </c>
      <c r="K170" s="37">
        <f t="shared" si="42"/>
        <v>0</v>
      </c>
      <c r="L170" s="36" t="str">
        <f>VLOOKUP($A170,Raw!$B$2:$DG$512,MATCH(Advisorry!L$1,Raw!$B$1:$DG$1,0),0)</f>
        <v>0</v>
      </c>
      <c r="M170" s="37">
        <f t="shared" si="43"/>
        <v>0</v>
      </c>
      <c r="N170" s="36" t="str">
        <f>VLOOKUP($A170,Raw!$B$2:$DG$512,MATCH(Advisorry!N$1,Raw!$B$1:$DG$1,0),0)</f>
        <v>2</v>
      </c>
      <c r="P170" s="38" t="str">
        <f>VLOOKUP($A170,Raw!$B$2:$DG$512,MATCH(Advisorry!P$1,Raw!$B$1:$DG$1,0),0)</f>
        <v>0</v>
      </c>
      <c r="Q170" s="39">
        <f t="shared" si="44"/>
        <v>0</v>
      </c>
      <c r="R170" s="38" t="str">
        <f>VLOOKUP($A170,Raw!$B$2:$DG$512,MATCH(Advisorry!R$1,Raw!$B$1:$DG$1,0),0)</f>
        <v>73</v>
      </c>
      <c r="S170" s="39">
        <f t="shared" si="45"/>
        <v>0.42250260446810972</v>
      </c>
      <c r="T170" s="38" t="str">
        <f>VLOOKUP($A170,Raw!$B$2:$DG$512,MATCH(Advisorry!T$1,Raw!$B$1:$DG$1,0),0)</f>
        <v>99.78</v>
      </c>
      <c r="U170" s="39">
        <f t="shared" si="46"/>
        <v>0.57749739553189028</v>
      </c>
      <c r="V170" s="38" t="str">
        <f>VLOOKUP($A170,Raw!$B$2:$DG$512,MATCH(Advisorry!V$1,Raw!$B$1:$DG$1,0),0)</f>
        <v>0</v>
      </c>
      <c r="W170" s="39">
        <f t="shared" si="47"/>
        <v>0</v>
      </c>
      <c r="X170" s="38" t="str">
        <f>VLOOKUP($A170,Raw!$B$2:$DG$512,MATCH(Advisorry!X$1,Raw!$B$1:$DG$1,0),0)</f>
        <v>0</v>
      </c>
      <c r="Y170" s="39">
        <f t="shared" si="48"/>
        <v>0</v>
      </c>
      <c r="Z170" s="38" t="str">
        <f>VLOOKUP($A170,Raw!$B$2:$DG$512,MATCH(Advisorry!Z$1,Raw!$B$1:$DG$1,0),0)</f>
        <v>0</v>
      </c>
      <c r="AA170" s="39">
        <f t="shared" si="49"/>
        <v>0</v>
      </c>
      <c r="AB170" s="38" t="str">
        <f>VLOOKUP($A170,Raw!$B$2:$DG$512,MATCH(Advisorry!AB$1,Raw!$B$1:$DG$1,0),0)</f>
        <v>172.78</v>
      </c>
      <c r="AD170" s="25" t="e">
        <f t="shared" si="50"/>
        <v>#DIV/0!</v>
      </c>
      <c r="AE170" s="25">
        <f t="shared" si="51"/>
        <v>73</v>
      </c>
      <c r="AF170" s="25">
        <f t="shared" si="52"/>
        <v>99.78</v>
      </c>
      <c r="AG170" s="25" t="e">
        <f t="shared" si="53"/>
        <v>#DIV/0!</v>
      </c>
      <c r="AH170" s="25" t="e">
        <f t="shared" si="54"/>
        <v>#DIV/0!</v>
      </c>
      <c r="AI170" s="25" t="e">
        <f t="shared" si="55"/>
        <v>#DIV/0!</v>
      </c>
      <c r="AJ170" s="25">
        <f t="shared" si="56"/>
        <v>86.39</v>
      </c>
    </row>
    <row r="171" spans="1:36" x14ac:dyDescent="0.3">
      <c r="A171" s="1" t="s">
        <v>3139</v>
      </c>
      <c r="B171" s="36" t="str">
        <f>VLOOKUP($A171,Raw!$B$2:$DG$512,MATCH(Advisorry!B$1,Raw!$B$1:$DG$1,0),0)</f>
        <v>0</v>
      </c>
      <c r="C171" s="37" t="e">
        <f t="shared" si="38"/>
        <v>#DIV/0!</v>
      </c>
      <c r="D171" s="36" t="str">
        <f>VLOOKUP($A171,Raw!$B$2:$DG$512,MATCH(Advisorry!D$1,Raw!$B$1:$DG$1,0),0)</f>
        <v>0</v>
      </c>
      <c r="E171" s="37" t="e">
        <f t="shared" si="39"/>
        <v>#DIV/0!</v>
      </c>
      <c r="F171" s="36" t="str">
        <f>VLOOKUP($A171,Raw!$B$2:$DG$512,MATCH(Advisorry!F$1,Raw!$B$1:$DG$1,0),0)</f>
        <v>0</v>
      </c>
      <c r="G171" s="37" t="e">
        <f t="shared" si="40"/>
        <v>#DIV/0!</v>
      </c>
      <c r="H171" s="36" t="str">
        <f>VLOOKUP($A171,Raw!$B$2:$DG$512,MATCH(Advisorry!H$1,Raw!$B$1:$DG$1,0),0)</f>
        <v>0</v>
      </c>
      <c r="I171" s="37" t="e">
        <f t="shared" si="41"/>
        <v>#DIV/0!</v>
      </c>
      <c r="J171" s="36" t="str">
        <f>VLOOKUP($A171,Raw!$B$2:$DG$512,MATCH(Advisorry!J$1,Raw!$B$1:$DG$1,0),0)</f>
        <v>0</v>
      </c>
      <c r="K171" s="37" t="e">
        <f t="shared" si="42"/>
        <v>#DIV/0!</v>
      </c>
      <c r="L171" s="36" t="str">
        <f>VLOOKUP($A171,Raw!$B$2:$DG$512,MATCH(Advisorry!L$1,Raw!$B$1:$DG$1,0),0)</f>
        <v>0</v>
      </c>
      <c r="M171" s="37" t="e">
        <f t="shared" si="43"/>
        <v>#DIV/0!</v>
      </c>
      <c r="N171" s="36" t="str">
        <f>VLOOKUP($A171,Raw!$B$2:$DG$512,MATCH(Advisorry!N$1,Raw!$B$1:$DG$1,0),0)</f>
        <v>0</v>
      </c>
      <c r="P171" s="38" t="str">
        <f>VLOOKUP($A171,Raw!$B$2:$DG$512,MATCH(Advisorry!P$1,Raw!$B$1:$DG$1,0),0)</f>
        <v>0</v>
      </c>
      <c r="Q171" s="39" t="e">
        <f t="shared" si="44"/>
        <v>#DIV/0!</v>
      </c>
      <c r="R171" s="38" t="str">
        <f>VLOOKUP($A171,Raw!$B$2:$DG$512,MATCH(Advisorry!R$1,Raw!$B$1:$DG$1,0),0)</f>
        <v>0</v>
      </c>
      <c r="S171" s="39" t="e">
        <f t="shared" si="45"/>
        <v>#DIV/0!</v>
      </c>
      <c r="T171" s="38" t="str">
        <f>VLOOKUP($A171,Raw!$B$2:$DG$512,MATCH(Advisorry!T$1,Raw!$B$1:$DG$1,0),0)</f>
        <v>0</v>
      </c>
      <c r="U171" s="39" t="e">
        <f t="shared" si="46"/>
        <v>#DIV/0!</v>
      </c>
      <c r="V171" s="38" t="str">
        <f>VLOOKUP($A171,Raw!$B$2:$DG$512,MATCH(Advisorry!V$1,Raw!$B$1:$DG$1,0),0)</f>
        <v>0</v>
      </c>
      <c r="W171" s="39" t="e">
        <f t="shared" si="47"/>
        <v>#DIV/0!</v>
      </c>
      <c r="X171" s="38" t="str">
        <f>VLOOKUP($A171,Raw!$B$2:$DG$512,MATCH(Advisorry!X$1,Raw!$B$1:$DG$1,0),0)</f>
        <v>0</v>
      </c>
      <c r="Y171" s="39" t="e">
        <f t="shared" si="48"/>
        <v>#DIV/0!</v>
      </c>
      <c r="Z171" s="38" t="str">
        <f>VLOOKUP($A171,Raw!$B$2:$DG$512,MATCH(Advisorry!Z$1,Raw!$B$1:$DG$1,0),0)</f>
        <v>0</v>
      </c>
      <c r="AA171" s="39" t="e">
        <f t="shared" si="49"/>
        <v>#DIV/0!</v>
      </c>
      <c r="AB171" s="38" t="str">
        <f>VLOOKUP($A171,Raw!$B$2:$DG$512,MATCH(Advisorry!AB$1,Raw!$B$1:$DG$1,0),0)</f>
        <v>0</v>
      </c>
      <c r="AD171" s="25" t="e">
        <f t="shared" si="50"/>
        <v>#DIV/0!</v>
      </c>
      <c r="AE171" s="25" t="e">
        <f t="shared" si="51"/>
        <v>#DIV/0!</v>
      </c>
      <c r="AF171" s="25" t="e">
        <f t="shared" si="52"/>
        <v>#DIV/0!</v>
      </c>
      <c r="AG171" s="25" t="e">
        <f t="shared" si="53"/>
        <v>#DIV/0!</v>
      </c>
      <c r="AH171" s="25" t="e">
        <f t="shared" si="54"/>
        <v>#DIV/0!</v>
      </c>
      <c r="AI171" s="25" t="e">
        <f t="shared" si="55"/>
        <v>#DIV/0!</v>
      </c>
      <c r="AJ171" s="25" t="e">
        <f t="shared" si="56"/>
        <v>#DIV/0!</v>
      </c>
    </row>
    <row r="172" spans="1:36" x14ac:dyDescent="0.3">
      <c r="A172" s="1" t="s">
        <v>3145</v>
      </c>
      <c r="B172" s="36" t="str">
        <f>VLOOKUP($A172,Raw!$B$2:$DG$512,MATCH(Advisorry!B$1,Raw!$B$1:$DG$1,0),0)</f>
        <v>0</v>
      </c>
      <c r="C172" s="37" t="e">
        <f t="shared" si="38"/>
        <v>#DIV/0!</v>
      </c>
      <c r="D172" s="36" t="str">
        <f>VLOOKUP($A172,Raw!$B$2:$DG$512,MATCH(Advisorry!D$1,Raw!$B$1:$DG$1,0),0)</f>
        <v>0</v>
      </c>
      <c r="E172" s="37" t="e">
        <f t="shared" si="39"/>
        <v>#DIV/0!</v>
      </c>
      <c r="F172" s="36" t="str">
        <f>VLOOKUP($A172,Raw!$B$2:$DG$512,MATCH(Advisorry!F$1,Raw!$B$1:$DG$1,0),0)</f>
        <v>0</v>
      </c>
      <c r="G172" s="37" t="e">
        <f t="shared" si="40"/>
        <v>#DIV/0!</v>
      </c>
      <c r="H172" s="36" t="str">
        <f>VLOOKUP($A172,Raw!$B$2:$DG$512,MATCH(Advisorry!H$1,Raw!$B$1:$DG$1,0),0)</f>
        <v>0</v>
      </c>
      <c r="I172" s="37" t="e">
        <f t="shared" si="41"/>
        <v>#DIV/0!</v>
      </c>
      <c r="J172" s="36" t="str">
        <f>VLOOKUP($A172,Raw!$B$2:$DG$512,MATCH(Advisorry!J$1,Raw!$B$1:$DG$1,0),0)</f>
        <v>0</v>
      </c>
      <c r="K172" s="37" t="e">
        <f t="shared" si="42"/>
        <v>#DIV/0!</v>
      </c>
      <c r="L172" s="36" t="str">
        <f>VLOOKUP($A172,Raw!$B$2:$DG$512,MATCH(Advisorry!L$1,Raw!$B$1:$DG$1,0),0)</f>
        <v>0</v>
      </c>
      <c r="M172" s="37" t="e">
        <f t="shared" si="43"/>
        <v>#DIV/0!</v>
      </c>
      <c r="N172" s="36" t="str">
        <f>VLOOKUP($A172,Raw!$B$2:$DG$512,MATCH(Advisorry!N$1,Raw!$B$1:$DG$1,0),0)</f>
        <v>0</v>
      </c>
      <c r="P172" s="38" t="str">
        <f>VLOOKUP($A172,Raw!$B$2:$DG$512,MATCH(Advisorry!P$1,Raw!$B$1:$DG$1,0),0)</f>
        <v>0</v>
      </c>
      <c r="Q172" s="39" t="e">
        <f t="shared" si="44"/>
        <v>#DIV/0!</v>
      </c>
      <c r="R172" s="38" t="str">
        <f>VLOOKUP($A172,Raw!$B$2:$DG$512,MATCH(Advisorry!R$1,Raw!$B$1:$DG$1,0),0)</f>
        <v>0</v>
      </c>
      <c r="S172" s="39" t="e">
        <f t="shared" si="45"/>
        <v>#DIV/0!</v>
      </c>
      <c r="T172" s="38" t="str">
        <f>VLOOKUP($A172,Raw!$B$2:$DG$512,MATCH(Advisorry!T$1,Raw!$B$1:$DG$1,0),0)</f>
        <v>0</v>
      </c>
      <c r="U172" s="39" t="e">
        <f t="shared" si="46"/>
        <v>#DIV/0!</v>
      </c>
      <c r="V172" s="38" t="str">
        <f>VLOOKUP($A172,Raw!$B$2:$DG$512,MATCH(Advisorry!V$1,Raw!$B$1:$DG$1,0),0)</f>
        <v>0</v>
      </c>
      <c r="W172" s="39" t="e">
        <f t="shared" si="47"/>
        <v>#DIV/0!</v>
      </c>
      <c r="X172" s="38" t="str">
        <f>VLOOKUP($A172,Raw!$B$2:$DG$512,MATCH(Advisorry!X$1,Raw!$B$1:$DG$1,0),0)</f>
        <v>0</v>
      </c>
      <c r="Y172" s="39" t="e">
        <f t="shared" si="48"/>
        <v>#DIV/0!</v>
      </c>
      <c r="Z172" s="38" t="str">
        <f>VLOOKUP($A172,Raw!$B$2:$DG$512,MATCH(Advisorry!Z$1,Raw!$B$1:$DG$1,0),0)</f>
        <v>0</v>
      </c>
      <c r="AA172" s="39" t="e">
        <f t="shared" si="49"/>
        <v>#DIV/0!</v>
      </c>
      <c r="AB172" s="38" t="str">
        <f>VLOOKUP($A172,Raw!$B$2:$DG$512,MATCH(Advisorry!AB$1,Raw!$B$1:$DG$1,0),0)</f>
        <v>0</v>
      </c>
      <c r="AD172" s="25" t="e">
        <f t="shared" si="50"/>
        <v>#DIV/0!</v>
      </c>
      <c r="AE172" s="25" t="e">
        <f t="shared" si="51"/>
        <v>#DIV/0!</v>
      </c>
      <c r="AF172" s="25" t="e">
        <f t="shared" si="52"/>
        <v>#DIV/0!</v>
      </c>
      <c r="AG172" s="25" t="e">
        <f t="shared" si="53"/>
        <v>#DIV/0!</v>
      </c>
      <c r="AH172" s="25" t="e">
        <f t="shared" si="54"/>
        <v>#DIV/0!</v>
      </c>
      <c r="AI172" s="25" t="e">
        <f t="shared" si="55"/>
        <v>#DIV/0!</v>
      </c>
      <c r="AJ172" s="25" t="e">
        <f t="shared" si="56"/>
        <v>#DIV/0!</v>
      </c>
    </row>
    <row r="173" spans="1:36" x14ac:dyDescent="0.3">
      <c r="A173" s="1" t="s">
        <v>3163</v>
      </c>
      <c r="B173" s="36" t="str">
        <f>VLOOKUP($A173,Raw!$B$2:$DG$512,MATCH(Advisorry!B$1,Raw!$B$1:$DG$1,0),0)</f>
        <v>0</v>
      </c>
      <c r="C173" s="37" t="e">
        <f t="shared" si="38"/>
        <v>#DIV/0!</v>
      </c>
      <c r="D173" s="36" t="str">
        <f>VLOOKUP($A173,Raw!$B$2:$DG$512,MATCH(Advisorry!D$1,Raw!$B$1:$DG$1,0),0)</f>
        <v>0</v>
      </c>
      <c r="E173" s="37" t="e">
        <f t="shared" si="39"/>
        <v>#DIV/0!</v>
      </c>
      <c r="F173" s="36" t="str">
        <f>VLOOKUP($A173,Raw!$B$2:$DG$512,MATCH(Advisorry!F$1,Raw!$B$1:$DG$1,0),0)</f>
        <v>0</v>
      </c>
      <c r="G173" s="37" t="e">
        <f t="shared" si="40"/>
        <v>#DIV/0!</v>
      </c>
      <c r="H173" s="36" t="str">
        <f>VLOOKUP($A173,Raw!$B$2:$DG$512,MATCH(Advisorry!H$1,Raw!$B$1:$DG$1,0),0)</f>
        <v>0</v>
      </c>
      <c r="I173" s="37" t="e">
        <f t="shared" si="41"/>
        <v>#DIV/0!</v>
      </c>
      <c r="J173" s="36" t="str">
        <f>VLOOKUP($A173,Raw!$B$2:$DG$512,MATCH(Advisorry!J$1,Raw!$B$1:$DG$1,0),0)</f>
        <v>0</v>
      </c>
      <c r="K173" s="37" t="e">
        <f t="shared" si="42"/>
        <v>#DIV/0!</v>
      </c>
      <c r="L173" s="36" t="str">
        <f>VLOOKUP($A173,Raw!$B$2:$DG$512,MATCH(Advisorry!L$1,Raw!$B$1:$DG$1,0),0)</f>
        <v>0</v>
      </c>
      <c r="M173" s="37" t="e">
        <f t="shared" si="43"/>
        <v>#DIV/0!</v>
      </c>
      <c r="N173" s="36" t="str">
        <f>VLOOKUP($A173,Raw!$B$2:$DG$512,MATCH(Advisorry!N$1,Raw!$B$1:$DG$1,0),0)</f>
        <v>0</v>
      </c>
      <c r="P173" s="38" t="str">
        <f>VLOOKUP($A173,Raw!$B$2:$DG$512,MATCH(Advisorry!P$1,Raw!$B$1:$DG$1,0),0)</f>
        <v>0</v>
      </c>
      <c r="Q173" s="39" t="e">
        <f t="shared" si="44"/>
        <v>#DIV/0!</v>
      </c>
      <c r="R173" s="38" t="str">
        <f>VLOOKUP($A173,Raw!$B$2:$DG$512,MATCH(Advisorry!R$1,Raw!$B$1:$DG$1,0),0)</f>
        <v>0</v>
      </c>
      <c r="S173" s="39" t="e">
        <f t="shared" si="45"/>
        <v>#DIV/0!</v>
      </c>
      <c r="T173" s="38" t="str">
        <f>VLOOKUP($A173,Raw!$B$2:$DG$512,MATCH(Advisorry!T$1,Raw!$B$1:$DG$1,0),0)</f>
        <v>0</v>
      </c>
      <c r="U173" s="39" t="e">
        <f t="shared" si="46"/>
        <v>#DIV/0!</v>
      </c>
      <c r="V173" s="38" t="str">
        <f>VLOOKUP($A173,Raw!$B$2:$DG$512,MATCH(Advisorry!V$1,Raw!$B$1:$DG$1,0),0)</f>
        <v>0</v>
      </c>
      <c r="W173" s="39" t="e">
        <f t="shared" si="47"/>
        <v>#DIV/0!</v>
      </c>
      <c r="X173" s="38" t="str">
        <f>VLOOKUP($A173,Raw!$B$2:$DG$512,MATCH(Advisorry!X$1,Raw!$B$1:$DG$1,0),0)</f>
        <v>0</v>
      </c>
      <c r="Y173" s="39" t="e">
        <f t="shared" si="48"/>
        <v>#DIV/0!</v>
      </c>
      <c r="Z173" s="38" t="str">
        <f>VLOOKUP($A173,Raw!$B$2:$DG$512,MATCH(Advisorry!Z$1,Raw!$B$1:$DG$1,0),0)</f>
        <v>0</v>
      </c>
      <c r="AA173" s="39" t="e">
        <f t="shared" si="49"/>
        <v>#DIV/0!</v>
      </c>
      <c r="AB173" s="38" t="str">
        <f>VLOOKUP($A173,Raw!$B$2:$DG$512,MATCH(Advisorry!AB$1,Raw!$B$1:$DG$1,0),0)</f>
        <v>0</v>
      </c>
      <c r="AD173" s="25" t="e">
        <f t="shared" si="50"/>
        <v>#DIV/0!</v>
      </c>
      <c r="AE173" s="25" t="e">
        <f t="shared" si="51"/>
        <v>#DIV/0!</v>
      </c>
      <c r="AF173" s="25" t="e">
        <f t="shared" si="52"/>
        <v>#DIV/0!</v>
      </c>
      <c r="AG173" s="25" t="e">
        <f t="shared" si="53"/>
        <v>#DIV/0!</v>
      </c>
      <c r="AH173" s="25" t="e">
        <f t="shared" si="54"/>
        <v>#DIV/0!</v>
      </c>
      <c r="AI173" s="25" t="e">
        <f t="shared" si="55"/>
        <v>#DIV/0!</v>
      </c>
      <c r="AJ173" s="25" t="e">
        <f t="shared" si="56"/>
        <v>#DIV/0!</v>
      </c>
    </row>
    <row r="174" spans="1:36" x14ac:dyDescent="0.3">
      <c r="A174" s="1" t="s">
        <v>3172</v>
      </c>
      <c r="B174" s="36" t="str">
        <f>VLOOKUP($A174,Raw!$B$2:$DG$512,MATCH(Advisorry!B$1,Raw!$B$1:$DG$1,0),0)</f>
        <v>0</v>
      </c>
      <c r="C174" s="37" t="e">
        <f t="shared" si="38"/>
        <v>#DIV/0!</v>
      </c>
      <c r="D174" s="36" t="str">
        <f>VLOOKUP($A174,Raw!$B$2:$DG$512,MATCH(Advisorry!D$1,Raw!$B$1:$DG$1,0),0)</f>
        <v>0</v>
      </c>
      <c r="E174" s="37" t="e">
        <f t="shared" si="39"/>
        <v>#DIV/0!</v>
      </c>
      <c r="F174" s="36" t="str">
        <f>VLOOKUP($A174,Raw!$B$2:$DG$512,MATCH(Advisorry!F$1,Raw!$B$1:$DG$1,0),0)</f>
        <v>0</v>
      </c>
      <c r="G174" s="37" t="e">
        <f t="shared" si="40"/>
        <v>#DIV/0!</v>
      </c>
      <c r="H174" s="36" t="str">
        <f>VLOOKUP($A174,Raw!$B$2:$DG$512,MATCH(Advisorry!H$1,Raw!$B$1:$DG$1,0),0)</f>
        <v>0</v>
      </c>
      <c r="I174" s="37" t="e">
        <f t="shared" si="41"/>
        <v>#DIV/0!</v>
      </c>
      <c r="J174" s="36" t="str">
        <f>VLOOKUP($A174,Raw!$B$2:$DG$512,MATCH(Advisorry!J$1,Raw!$B$1:$DG$1,0),0)</f>
        <v>0</v>
      </c>
      <c r="K174" s="37" t="e">
        <f t="shared" si="42"/>
        <v>#DIV/0!</v>
      </c>
      <c r="L174" s="36" t="str">
        <f>VLOOKUP($A174,Raw!$B$2:$DG$512,MATCH(Advisorry!L$1,Raw!$B$1:$DG$1,0),0)</f>
        <v>0</v>
      </c>
      <c r="M174" s="37" t="e">
        <f t="shared" si="43"/>
        <v>#DIV/0!</v>
      </c>
      <c r="N174" s="36" t="str">
        <f>VLOOKUP($A174,Raw!$B$2:$DG$512,MATCH(Advisorry!N$1,Raw!$B$1:$DG$1,0),0)</f>
        <v>0</v>
      </c>
      <c r="P174" s="38" t="str">
        <f>VLOOKUP($A174,Raw!$B$2:$DG$512,MATCH(Advisorry!P$1,Raw!$B$1:$DG$1,0),0)</f>
        <v>0</v>
      </c>
      <c r="Q174" s="39" t="e">
        <f t="shared" si="44"/>
        <v>#DIV/0!</v>
      </c>
      <c r="R174" s="38" t="str">
        <f>VLOOKUP($A174,Raw!$B$2:$DG$512,MATCH(Advisorry!R$1,Raw!$B$1:$DG$1,0),0)</f>
        <v>0</v>
      </c>
      <c r="S174" s="39" t="e">
        <f t="shared" si="45"/>
        <v>#DIV/0!</v>
      </c>
      <c r="T174" s="38" t="str">
        <f>VLOOKUP($A174,Raw!$B$2:$DG$512,MATCH(Advisorry!T$1,Raw!$B$1:$DG$1,0),0)</f>
        <v>0</v>
      </c>
      <c r="U174" s="39" t="e">
        <f t="shared" si="46"/>
        <v>#DIV/0!</v>
      </c>
      <c r="V174" s="38" t="str">
        <f>VLOOKUP($A174,Raw!$B$2:$DG$512,MATCH(Advisorry!V$1,Raw!$B$1:$DG$1,0),0)</f>
        <v>0</v>
      </c>
      <c r="W174" s="39" t="e">
        <f t="shared" si="47"/>
        <v>#DIV/0!</v>
      </c>
      <c r="X174" s="38" t="str">
        <f>VLOOKUP($A174,Raw!$B$2:$DG$512,MATCH(Advisorry!X$1,Raw!$B$1:$DG$1,0),0)</f>
        <v>0</v>
      </c>
      <c r="Y174" s="39" t="e">
        <f t="shared" si="48"/>
        <v>#DIV/0!</v>
      </c>
      <c r="Z174" s="38" t="str">
        <f>VLOOKUP($A174,Raw!$B$2:$DG$512,MATCH(Advisorry!Z$1,Raw!$B$1:$DG$1,0),0)</f>
        <v>0</v>
      </c>
      <c r="AA174" s="39" t="e">
        <f t="shared" si="49"/>
        <v>#DIV/0!</v>
      </c>
      <c r="AB174" s="38" t="str">
        <f>VLOOKUP($A174,Raw!$B$2:$DG$512,MATCH(Advisorry!AB$1,Raw!$B$1:$DG$1,0),0)</f>
        <v>0</v>
      </c>
      <c r="AD174" s="25" t="e">
        <f t="shared" si="50"/>
        <v>#DIV/0!</v>
      </c>
      <c r="AE174" s="25" t="e">
        <f t="shared" si="51"/>
        <v>#DIV/0!</v>
      </c>
      <c r="AF174" s="25" t="e">
        <f t="shared" si="52"/>
        <v>#DIV/0!</v>
      </c>
      <c r="AG174" s="25" t="e">
        <f t="shared" si="53"/>
        <v>#DIV/0!</v>
      </c>
      <c r="AH174" s="25" t="e">
        <f t="shared" si="54"/>
        <v>#DIV/0!</v>
      </c>
      <c r="AI174" s="25" t="e">
        <f t="shared" si="55"/>
        <v>#DIV/0!</v>
      </c>
      <c r="AJ174" s="25" t="e">
        <f t="shared" si="56"/>
        <v>#DIV/0!</v>
      </c>
    </row>
    <row r="175" spans="1:36" x14ac:dyDescent="0.3">
      <c r="A175" s="1" t="s">
        <v>3179</v>
      </c>
      <c r="B175" s="36" t="str">
        <f>VLOOKUP($A175,Raw!$B$2:$DG$512,MATCH(Advisorry!B$1,Raw!$B$1:$DG$1,0),0)</f>
        <v>0</v>
      </c>
      <c r="C175" s="37">
        <f t="shared" si="38"/>
        <v>0</v>
      </c>
      <c r="D175" s="36" t="str">
        <f>VLOOKUP($A175,Raw!$B$2:$DG$512,MATCH(Advisorry!D$1,Raw!$B$1:$DG$1,0),0)</f>
        <v>0</v>
      </c>
      <c r="E175" s="37">
        <f t="shared" si="39"/>
        <v>0</v>
      </c>
      <c r="F175" s="36" t="str">
        <f>VLOOKUP($A175,Raw!$B$2:$DG$512,MATCH(Advisorry!F$1,Raw!$B$1:$DG$1,0),0)</f>
        <v>1</v>
      </c>
      <c r="G175" s="37">
        <f t="shared" si="40"/>
        <v>0.25</v>
      </c>
      <c r="H175" s="36" t="str">
        <f>VLOOKUP($A175,Raw!$B$2:$DG$512,MATCH(Advisorry!H$1,Raw!$B$1:$DG$1,0),0)</f>
        <v>2</v>
      </c>
      <c r="I175" s="37">
        <f t="shared" si="41"/>
        <v>0.5</v>
      </c>
      <c r="J175" s="36" t="str">
        <f>VLOOKUP($A175,Raw!$B$2:$DG$512,MATCH(Advisorry!J$1,Raw!$B$1:$DG$1,0),0)</f>
        <v>1</v>
      </c>
      <c r="K175" s="37">
        <f t="shared" si="42"/>
        <v>0.25</v>
      </c>
      <c r="L175" s="36" t="str">
        <f>VLOOKUP($A175,Raw!$B$2:$DG$512,MATCH(Advisorry!L$1,Raw!$B$1:$DG$1,0),0)</f>
        <v>0</v>
      </c>
      <c r="M175" s="37">
        <f t="shared" si="43"/>
        <v>0</v>
      </c>
      <c r="N175" s="36" t="str">
        <f>VLOOKUP($A175,Raw!$B$2:$DG$512,MATCH(Advisorry!N$1,Raw!$B$1:$DG$1,0),0)</f>
        <v>4</v>
      </c>
      <c r="P175" s="38" t="str">
        <f>VLOOKUP($A175,Raw!$B$2:$DG$512,MATCH(Advisorry!P$1,Raw!$B$1:$DG$1,0),0)</f>
        <v>0</v>
      </c>
      <c r="Q175" s="39">
        <f t="shared" si="44"/>
        <v>0</v>
      </c>
      <c r="R175" s="38" t="str">
        <f>VLOOKUP($A175,Raw!$B$2:$DG$512,MATCH(Advisorry!R$1,Raw!$B$1:$DG$1,0),0)</f>
        <v>0</v>
      </c>
      <c r="S175" s="39">
        <f t="shared" si="45"/>
        <v>0</v>
      </c>
      <c r="T175" s="38" t="str">
        <f>VLOOKUP($A175,Raw!$B$2:$DG$512,MATCH(Advisorry!T$1,Raw!$B$1:$DG$1,0),0)</f>
        <v>12.92</v>
      </c>
      <c r="U175" s="39">
        <f t="shared" si="46"/>
        <v>0.18638199653779575</v>
      </c>
      <c r="V175" s="38" t="str">
        <f>VLOOKUP($A175,Raw!$B$2:$DG$512,MATCH(Advisorry!V$1,Raw!$B$1:$DG$1,0),0)</f>
        <v>54.14</v>
      </c>
      <c r="W175" s="39">
        <f t="shared" si="47"/>
        <v>0.78101557991921533</v>
      </c>
      <c r="X175" s="38" t="str">
        <f>VLOOKUP($A175,Raw!$B$2:$DG$512,MATCH(Advisorry!X$1,Raw!$B$1:$DG$1,0),0)</f>
        <v>2.26</v>
      </c>
      <c r="Y175" s="39">
        <f t="shared" si="48"/>
        <v>3.2602423542989034E-2</v>
      </c>
      <c r="Z175" s="38" t="str">
        <f>VLOOKUP($A175,Raw!$B$2:$DG$512,MATCH(Advisorry!Z$1,Raw!$B$1:$DG$1,0),0)</f>
        <v>0</v>
      </c>
      <c r="AA175" s="39">
        <f t="shared" si="49"/>
        <v>0</v>
      </c>
      <c r="AB175" s="38" t="str">
        <f>VLOOKUP($A175,Raw!$B$2:$DG$512,MATCH(Advisorry!AB$1,Raw!$B$1:$DG$1,0),0)</f>
        <v>69.32</v>
      </c>
      <c r="AD175" s="25" t="e">
        <f t="shared" si="50"/>
        <v>#DIV/0!</v>
      </c>
      <c r="AE175" s="25" t="e">
        <f t="shared" si="51"/>
        <v>#DIV/0!</v>
      </c>
      <c r="AF175" s="25">
        <f t="shared" si="52"/>
        <v>12.92</v>
      </c>
      <c r="AG175" s="25">
        <f t="shared" si="53"/>
        <v>27.07</v>
      </c>
      <c r="AH175" s="25">
        <f t="shared" si="54"/>
        <v>2.2599999999999998</v>
      </c>
      <c r="AI175" s="25" t="e">
        <f t="shared" si="55"/>
        <v>#DIV/0!</v>
      </c>
      <c r="AJ175" s="25">
        <f t="shared" si="56"/>
        <v>17.329999999999998</v>
      </c>
    </row>
    <row r="176" spans="1:36" x14ac:dyDescent="0.3">
      <c r="A176" s="1" t="s">
        <v>3200</v>
      </c>
      <c r="B176" s="36" t="str">
        <f>VLOOKUP($A176,Raw!$B$2:$DG$512,MATCH(Advisorry!B$1,Raw!$B$1:$DG$1,0),0)</f>
        <v>0</v>
      </c>
      <c r="C176" s="37" t="e">
        <f t="shared" si="38"/>
        <v>#DIV/0!</v>
      </c>
      <c r="D176" s="36" t="str">
        <f>VLOOKUP($A176,Raw!$B$2:$DG$512,MATCH(Advisorry!D$1,Raw!$B$1:$DG$1,0),0)</f>
        <v>0</v>
      </c>
      <c r="E176" s="37" t="e">
        <f t="shared" si="39"/>
        <v>#DIV/0!</v>
      </c>
      <c r="F176" s="36" t="str">
        <f>VLOOKUP($A176,Raw!$B$2:$DG$512,MATCH(Advisorry!F$1,Raw!$B$1:$DG$1,0),0)</f>
        <v>0</v>
      </c>
      <c r="G176" s="37" t="e">
        <f t="shared" si="40"/>
        <v>#DIV/0!</v>
      </c>
      <c r="H176" s="36" t="str">
        <f>VLOOKUP($A176,Raw!$B$2:$DG$512,MATCH(Advisorry!H$1,Raw!$B$1:$DG$1,0),0)</f>
        <v>0</v>
      </c>
      <c r="I176" s="37" t="e">
        <f t="shared" si="41"/>
        <v>#DIV/0!</v>
      </c>
      <c r="J176" s="36" t="str">
        <f>VLOOKUP($A176,Raw!$B$2:$DG$512,MATCH(Advisorry!J$1,Raw!$B$1:$DG$1,0),0)</f>
        <v>0</v>
      </c>
      <c r="K176" s="37" t="e">
        <f t="shared" si="42"/>
        <v>#DIV/0!</v>
      </c>
      <c r="L176" s="36" t="str">
        <f>VLOOKUP($A176,Raw!$B$2:$DG$512,MATCH(Advisorry!L$1,Raw!$B$1:$DG$1,0),0)</f>
        <v>0</v>
      </c>
      <c r="M176" s="37" t="e">
        <f t="shared" si="43"/>
        <v>#DIV/0!</v>
      </c>
      <c r="N176" s="36" t="str">
        <f>VLOOKUP($A176,Raw!$B$2:$DG$512,MATCH(Advisorry!N$1,Raw!$B$1:$DG$1,0),0)</f>
        <v>0</v>
      </c>
      <c r="P176" s="38" t="str">
        <f>VLOOKUP($A176,Raw!$B$2:$DG$512,MATCH(Advisorry!P$1,Raw!$B$1:$DG$1,0),0)</f>
        <v>0</v>
      </c>
      <c r="Q176" s="39" t="e">
        <f t="shared" si="44"/>
        <v>#DIV/0!</v>
      </c>
      <c r="R176" s="38" t="str">
        <f>VLOOKUP($A176,Raw!$B$2:$DG$512,MATCH(Advisorry!R$1,Raw!$B$1:$DG$1,0),0)</f>
        <v>0</v>
      </c>
      <c r="S176" s="39" t="e">
        <f t="shared" si="45"/>
        <v>#DIV/0!</v>
      </c>
      <c r="T176" s="38" t="str">
        <f>VLOOKUP($A176,Raw!$B$2:$DG$512,MATCH(Advisorry!T$1,Raw!$B$1:$DG$1,0),0)</f>
        <v>0</v>
      </c>
      <c r="U176" s="39" t="e">
        <f t="shared" si="46"/>
        <v>#DIV/0!</v>
      </c>
      <c r="V176" s="38" t="str">
        <f>VLOOKUP($A176,Raw!$B$2:$DG$512,MATCH(Advisorry!V$1,Raw!$B$1:$DG$1,0),0)</f>
        <v>0</v>
      </c>
      <c r="W176" s="39" t="e">
        <f t="shared" si="47"/>
        <v>#DIV/0!</v>
      </c>
      <c r="X176" s="38" t="str">
        <f>VLOOKUP($A176,Raw!$B$2:$DG$512,MATCH(Advisorry!X$1,Raw!$B$1:$DG$1,0),0)</f>
        <v>0</v>
      </c>
      <c r="Y176" s="39" t="e">
        <f t="shared" si="48"/>
        <v>#DIV/0!</v>
      </c>
      <c r="Z176" s="38" t="str">
        <f>VLOOKUP($A176,Raw!$B$2:$DG$512,MATCH(Advisorry!Z$1,Raw!$B$1:$DG$1,0),0)</f>
        <v>0</v>
      </c>
      <c r="AA176" s="39" t="e">
        <f t="shared" si="49"/>
        <v>#DIV/0!</v>
      </c>
      <c r="AB176" s="38" t="str">
        <f>VLOOKUP($A176,Raw!$B$2:$DG$512,MATCH(Advisorry!AB$1,Raw!$B$1:$DG$1,0),0)</f>
        <v>0</v>
      </c>
      <c r="AD176" s="25" t="e">
        <f t="shared" si="50"/>
        <v>#DIV/0!</v>
      </c>
      <c r="AE176" s="25" t="e">
        <f t="shared" si="51"/>
        <v>#DIV/0!</v>
      </c>
      <c r="AF176" s="25" t="e">
        <f t="shared" si="52"/>
        <v>#DIV/0!</v>
      </c>
      <c r="AG176" s="25" t="e">
        <f t="shared" si="53"/>
        <v>#DIV/0!</v>
      </c>
      <c r="AH176" s="25" t="e">
        <f t="shared" si="54"/>
        <v>#DIV/0!</v>
      </c>
      <c r="AI176" s="25" t="e">
        <f t="shared" si="55"/>
        <v>#DIV/0!</v>
      </c>
      <c r="AJ176" s="25" t="e">
        <f t="shared" si="56"/>
        <v>#DIV/0!</v>
      </c>
    </row>
    <row r="177" spans="1:36" x14ac:dyDescent="0.3">
      <c r="A177" s="1" t="s">
        <v>3217</v>
      </c>
      <c r="B177" s="36" t="str">
        <f>VLOOKUP($A177,Raw!$B$2:$DG$512,MATCH(Advisorry!B$1,Raw!$B$1:$DG$1,0),0)</f>
        <v>0</v>
      </c>
      <c r="C177" s="37" t="e">
        <f t="shared" si="38"/>
        <v>#DIV/0!</v>
      </c>
      <c r="D177" s="36" t="str">
        <f>VLOOKUP($A177,Raw!$B$2:$DG$512,MATCH(Advisorry!D$1,Raw!$B$1:$DG$1,0),0)</f>
        <v>0</v>
      </c>
      <c r="E177" s="37" t="e">
        <f t="shared" si="39"/>
        <v>#DIV/0!</v>
      </c>
      <c r="F177" s="36" t="str">
        <f>VLOOKUP($A177,Raw!$B$2:$DG$512,MATCH(Advisorry!F$1,Raw!$B$1:$DG$1,0),0)</f>
        <v>0</v>
      </c>
      <c r="G177" s="37" t="e">
        <f t="shared" si="40"/>
        <v>#DIV/0!</v>
      </c>
      <c r="H177" s="36" t="str">
        <f>VLOOKUP($A177,Raw!$B$2:$DG$512,MATCH(Advisorry!H$1,Raw!$B$1:$DG$1,0),0)</f>
        <v>0</v>
      </c>
      <c r="I177" s="37" t="e">
        <f t="shared" si="41"/>
        <v>#DIV/0!</v>
      </c>
      <c r="J177" s="36" t="str">
        <f>VLOOKUP($A177,Raw!$B$2:$DG$512,MATCH(Advisorry!J$1,Raw!$B$1:$DG$1,0),0)</f>
        <v>0</v>
      </c>
      <c r="K177" s="37" t="e">
        <f t="shared" si="42"/>
        <v>#DIV/0!</v>
      </c>
      <c r="L177" s="36" t="str">
        <f>VLOOKUP($A177,Raw!$B$2:$DG$512,MATCH(Advisorry!L$1,Raw!$B$1:$DG$1,0),0)</f>
        <v>0</v>
      </c>
      <c r="M177" s="37" t="e">
        <f t="shared" si="43"/>
        <v>#DIV/0!</v>
      </c>
      <c r="N177" s="36" t="str">
        <f>VLOOKUP($A177,Raw!$B$2:$DG$512,MATCH(Advisorry!N$1,Raw!$B$1:$DG$1,0),0)</f>
        <v>0</v>
      </c>
      <c r="P177" s="38" t="str">
        <f>VLOOKUP($A177,Raw!$B$2:$DG$512,MATCH(Advisorry!P$1,Raw!$B$1:$DG$1,0),0)</f>
        <v>0</v>
      </c>
      <c r="Q177" s="39" t="e">
        <f t="shared" si="44"/>
        <v>#DIV/0!</v>
      </c>
      <c r="R177" s="38" t="str">
        <f>VLOOKUP($A177,Raw!$B$2:$DG$512,MATCH(Advisorry!R$1,Raw!$B$1:$DG$1,0),0)</f>
        <v>0</v>
      </c>
      <c r="S177" s="39" t="e">
        <f t="shared" si="45"/>
        <v>#DIV/0!</v>
      </c>
      <c r="T177" s="38" t="str">
        <f>VLOOKUP($A177,Raw!$B$2:$DG$512,MATCH(Advisorry!T$1,Raw!$B$1:$DG$1,0),0)</f>
        <v>0</v>
      </c>
      <c r="U177" s="39" t="e">
        <f t="shared" si="46"/>
        <v>#DIV/0!</v>
      </c>
      <c r="V177" s="38" t="str">
        <f>VLOOKUP($A177,Raw!$B$2:$DG$512,MATCH(Advisorry!V$1,Raw!$B$1:$DG$1,0),0)</f>
        <v>0</v>
      </c>
      <c r="W177" s="39" t="e">
        <f t="shared" si="47"/>
        <v>#DIV/0!</v>
      </c>
      <c r="X177" s="38" t="str">
        <f>VLOOKUP($A177,Raw!$B$2:$DG$512,MATCH(Advisorry!X$1,Raw!$B$1:$DG$1,0),0)</f>
        <v>0</v>
      </c>
      <c r="Y177" s="39" t="e">
        <f t="shared" si="48"/>
        <v>#DIV/0!</v>
      </c>
      <c r="Z177" s="38" t="str">
        <f>VLOOKUP($A177,Raw!$B$2:$DG$512,MATCH(Advisorry!Z$1,Raw!$B$1:$DG$1,0),0)</f>
        <v>0</v>
      </c>
      <c r="AA177" s="39" t="e">
        <f t="shared" si="49"/>
        <v>#DIV/0!</v>
      </c>
      <c r="AB177" s="38" t="str">
        <f>VLOOKUP($A177,Raw!$B$2:$DG$512,MATCH(Advisorry!AB$1,Raw!$B$1:$DG$1,0),0)</f>
        <v>0</v>
      </c>
      <c r="AD177" s="25" t="e">
        <f t="shared" si="50"/>
        <v>#DIV/0!</v>
      </c>
      <c r="AE177" s="25" t="e">
        <f t="shared" si="51"/>
        <v>#DIV/0!</v>
      </c>
      <c r="AF177" s="25" t="e">
        <f t="shared" si="52"/>
        <v>#DIV/0!</v>
      </c>
      <c r="AG177" s="25" t="e">
        <f t="shared" si="53"/>
        <v>#DIV/0!</v>
      </c>
      <c r="AH177" s="25" t="e">
        <f t="shared" si="54"/>
        <v>#DIV/0!</v>
      </c>
      <c r="AI177" s="25" t="e">
        <f t="shared" si="55"/>
        <v>#DIV/0!</v>
      </c>
      <c r="AJ177" s="25" t="e">
        <f t="shared" si="56"/>
        <v>#DIV/0!</v>
      </c>
    </row>
    <row r="178" spans="1:36" x14ac:dyDescent="0.3">
      <c r="A178" s="1" t="s">
        <v>3225</v>
      </c>
      <c r="B178" s="36" t="str">
        <f>VLOOKUP($A178,Raw!$B$2:$DG$512,MATCH(Advisorry!B$1,Raw!$B$1:$DG$1,0),0)</f>
        <v>0</v>
      </c>
      <c r="C178" s="37" t="e">
        <f t="shared" si="38"/>
        <v>#DIV/0!</v>
      </c>
      <c r="D178" s="36" t="str">
        <f>VLOOKUP($A178,Raw!$B$2:$DG$512,MATCH(Advisorry!D$1,Raw!$B$1:$DG$1,0),0)</f>
        <v>0</v>
      </c>
      <c r="E178" s="37" t="e">
        <f t="shared" si="39"/>
        <v>#DIV/0!</v>
      </c>
      <c r="F178" s="36" t="str">
        <f>VLOOKUP($A178,Raw!$B$2:$DG$512,MATCH(Advisorry!F$1,Raw!$B$1:$DG$1,0),0)</f>
        <v>0</v>
      </c>
      <c r="G178" s="37" t="e">
        <f t="shared" si="40"/>
        <v>#DIV/0!</v>
      </c>
      <c r="H178" s="36" t="str">
        <f>VLOOKUP($A178,Raw!$B$2:$DG$512,MATCH(Advisorry!H$1,Raw!$B$1:$DG$1,0),0)</f>
        <v>0</v>
      </c>
      <c r="I178" s="37" t="e">
        <f t="shared" si="41"/>
        <v>#DIV/0!</v>
      </c>
      <c r="J178" s="36" t="str">
        <f>VLOOKUP($A178,Raw!$B$2:$DG$512,MATCH(Advisorry!J$1,Raw!$B$1:$DG$1,0),0)</f>
        <v>0</v>
      </c>
      <c r="K178" s="37" t="e">
        <f t="shared" si="42"/>
        <v>#DIV/0!</v>
      </c>
      <c r="L178" s="36" t="str">
        <f>VLOOKUP($A178,Raw!$B$2:$DG$512,MATCH(Advisorry!L$1,Raw!$B$1:$DG$1,0),0)</f>
        <v>0</v>
      </c>
      <c r="M178" s="37" t="e">
        <f t="shared" si="43"/>
        <v>#DIV/0!</v>
      </c>
      <c r="N178" s="36" t="str">
        <f>VLOOKUP($A178,Raw!$B$2:$DG$512,MATCH(Advisorry!N$1,Raw!$B$1:$DG$1,0),0)</f>
        <v>0</v>
      </c>
      <c r="P178" s="38" t="str">
        <f>VLOOKUP($A178,Raw!$B$2:$DG$512,MATCH(Advisorry!P$1,Raw!$B$1:$DG$1,0),0)</f>
        <v>0</v>
      </c>
      <c r="Q178" s="39" t="e">
        <f t="shared" si="44"/>
        <v>#DIV/0!</v>
      </c>
      <c r="R178" s="38" t="str">
        <f>VLOOKUP($A178,Raw!$B$2:$DG$512,MATCH(Advisorry!R$1,Raw!$B$1:$DG$1,0),0)</f>
        <v>0</v>
      </c>
      <c r="S178" s="39" t="e">
        <f t="shared" si="45"/>
        <v>#DIV/0!</v>
      </c>
      <c r="T178" s="38" t="str">
        <f>VLOOKUP($A178,Raw!$B$2:$DG$512,MATCH(Advisorry!T$1,Raw!$B$1:$DG$1,0),0)</f>
        <v>0</v>
      </c>
      <c r="U178" s="39" t="e">
        <f t="shared" si="46"/>
        <v>#DIV/0!</v>
      </c>
      <c r="V178" s="38" t="str">
        <f>VLOOKUP($A178,Raw!$B$2:$DG$512,MATCH(Advisorry!V$1,Raw!$B$1:$DG$1,0),0)</f>
        <v>0</v>
      </c>
      <c r="W178" s="39" t="e">
        <f t="shared" si="47"/>
        <v>#DIV/0!</v>
      </c>
      <c r="X178" s="38" t="str">
        <f>VLOOKUP($A178,Raw!$B$2:$DG$512,MATCH(Advisorry!X$1,Raw!$B$1:$DG$1,0),0)</f>
        <v>0</v>
      </c>
      <c r="Y178" s="39" t="e">
        <f t="shared" si="48"/>
        <v>#DIV/0!</v>
      </c>
      <c r="Z178" s="38" t="str">
        <f>VLOOKUP($A178,Raw!$B$2:$DG$512,MATCH(Advisorry!Z$1,Raw!$B$1:$DG$1,0),0)</f>
        <v>0</v>
      </c>
      <c r="AA178" s="39" t="e">
        <f t="shared" si="49"/>
        <v>#DIV/0!</v>
      </c>
      <c r="AB178" s="38" t="str">
        <f>VLOOKUP($A178,Raw!$B$2:$DG$512,MATCH(Advisorry!AB$1,Raw!$B$1:$DG$1,0),0)</f>
        <v>0</v>
      </c>
      <c r="AD178" s="25" t="e">
        <f t="shared" si="50"/>
        <v>#DIV/0!</v>
      </c>
      <c r="AE178" s="25" t="e">
        <f t="shared" si="51"/>
        <v>#DIV/0!</v>
      </c>
      <c r="AF178" s="25" t="e">
        <f t="shared" si="52"/>
        <v>#DIV/0!</v>
      </c>
      <c r="AG178" s="25" t="e">
        <f t="shared" si="53"/>
        <v>#DIV/0!</v>
      </c>
      <c r="AH178" s="25" t="e">
        <f t="shared" si="54"/>
        <v>#DIV/0!</v>
      </c>
      <c r="AI178" s="25" t="e">
        <f t="shared" si="55"/>
        <v>#DIV/0!</v>
      </c>
      <c r="AJ178" s="25" t="e">
        <f t="shared" si="56"/>
        <v>#DIV/0!</v>
      </c>
    </row>
    <row r="179" spans="1:36" x14ac:dyDescent="0.3">
      <c r="A179" s="1" t="s">
        <v>3234</v>
      </c>
      <c r="B179" s="36" t="str">
        <f>VLOOKUP($A179,Raw!$B$2:$DG$512,MATCH(Advisorry!B$1,Raw!$B$1:$DG$1,0),0)</f>
        <v>0</v>
      </c>
      <c r="C179" s="37" t="e">
        <f t="shared" si="38"/>
        <v>#DIV/0!</v>
      </c>
      <c r="D179" s="36" t="str">
        <f>VLOOKUP($A179,Raw!$B$2:$DG$512,MATCH(Advisorry!D$1,Raw!$B$1:$DG$1,0),0)</f>
        <v>0</v>
      </c>
      <c r="E179" s="37" t="e">
        <f t="shared" si="39"/>
        <v>#DIV/0!</v>
      </c>
      <c r="F179" s="36" t="str">
        <f>VLOOKUP($A179,Raw!$B$2:$DG$512,MATCH(Advisorry!F$1,Raw!$B$1:$DG$1,0),0)</f>
        <v>0</v>
      </c>
      <c r="G179" s="37" t="e">
        <f t="shared" si="40"/>
        <v>#DIV/0!</v>
      </c>
      <c r="H179" s="36" t="str">
        <f>VLOOKUP($A179,Raw!$B$2:$DG$512,MATCH(Advisorry!H$1,Raw!$B$1:$DG$1,0),0)</f>
        <v>0</v>
      </c>
      <c r="I179" s="37" t="e">
        <f t="shared" si="41"/>
        <v>#DIV/0!</v>
      </c>
      <c r="J179" s="36" t="str">
        <f>VLOOKUP($A179,Raw!$B$2:$DG$512,MATCH(Advisorry!J$1,Raw!$B$1:$DG$1,0),0)</f>
        <v>0</v>
      </c>
      <c r="K179" s="37" t="e">
        <f t="shared" si="42"/>
        <v>#DIV/0!</v>
      </c>
      <c r="L179" s="36" t="str">
        <f>VLOOKUP($A179,Raw!$B$2:$DG$512,MATCH(Advisorry!L$1,Raw!$B$1:$DG$1,0),0)</f>
        <v>0</v>
      </c>
      <c r="M179" s="37" t="e">
        <f t="shared" si="43"/>
        <v>#DIV/0!</v>
      </c>
      <c r="N179" s="36" t="str">
        <f>VLOOKUP($A179,Raw!$B$2:$DG$512,MATCH(Advisorry!N$1,Raw!$B$1:$DG$1,0),0)</f>
        <v>0</v>
      </c>
      <c r="P179" s="38" t="str">
        <f>VLOOKUP($A179,Raw!$B$2:$DG$512,MATCH(Advisorry!P$1,Raw!$B$1:$DG$1,0),0)</f>
        <v>0</v>
      </c>
      <c r="Q179" s="39" t="e">
        <f t="shared" si="44"/>
        <v>#DIV/0!</v>
      </c>
      <c r="R179" s="38" t="str">
        <f>VLOOKUP($A179,Raw!$B$2:$DG$512,MATCH(Advisorry!R$1,Raw!$B$1:$DG$1,0),0)</f>
        <v>0</v>
      </c>
      <c r="S179" s="39" t="e">
        <f t="shared" si="45"/>
        <v>#DIV/0!</v>
      </c>
      <c r="T179" s="38" t="str">
        <f>VLOOKUP($A179,Raw!$B$2:$DG$512,MATCH(Advisorry!T$1,Raw!$B$1:$DG$1,0),0)</f>
        <v>0</v>
      </c>
      <c r="U179" s="39" t="e">
        <f t="shared" si="46"/>
        <v>#DIV/0!</v>
      </c>
      <c r="V179" s="38" t="str">
        <f>VLOOKUP($A179,Raw!$B$2:$DG$512,MATCH(Advisorry!V$1,Raw!$B$1:$DG$1,0),0)</f>
        <v>0</v>
      </c>
      <c r="W179" s="39" t="e">
        <f t="shared" si="47"/>
        <v>#DIV/0!</v>
      </c>
      <c r="X179" s="38" t="str">
        <f>VLOOKUP($A179,Raw!$B$2:$DG$512,MATCH(Advisorry!X$1,Raw!$B$1:$DG$1,0),0)</f>
        <v>0</v>
      </c>
      <c r="Y179" s="39" t="e">
        <f t="shared" si="48"/>
        <v>#DIV/0!</v>
      </c>
      <c r="Z179" s="38" t="str">
        <f>VLOOKUP($A179,Raw!$B$2:$DG$512,MATCH(Advisorry!Z$1,Raw!$B$1:$DG$1,0),0)</f>
        <v>0</v>
      </c>
      <c r="AA179" s="39" t="e">
        <f t="shared" si="49"/>
        <v>#DIV/0!</v>
      </c>
      <c r="AB179" s="38" t="str">
        <f>VLOOKUP($A179,Raw!$B$2:$DG$512,MATCH(Advisorry!AB$1,Raw!$B$1:$DG$1,0),0)</f>
        <v>0</v>
      </c>
      <c r="AD179" s="25" t="e">
        <f t="shared" si="50"/>
        <v>#DIV/0!</v>
      </c>
      <c r="AE179" s="25" t="e">
        <f t="shared" si="51"/>
        <v>#DIV/0!</v>
      </c>
      <c r="AF179" s="25" t="e">
        <f t="shared" si="52"/>
        <v>#DIV/0!</v>
      </c>
      <c r="AG179" s="25" t="e">
        <f t="shared" si="53"/>
        <v>#DIV/0!</v>
      </c>
      <c r="AH179" s="25" t="e">
        <f t="shared" si="54"/>
        <v>#DIV/0!</v>
      </c>
      <c r="AI179" s="25" t="e">
        <f t="shared" si="55"/>
        <v>#DIV/0!</v>
      </c>
      <c r="AJ179" s="25" t="e">
        <f t="shared" si="56"/>
        <v>#DIV/0!</v>
      </c>
    </row>
    <row r="180" spans="1:36" x14ac:dyDescent="0.3">
      <c r="A180" s="1" t="s">
        <v>3246</v>
      </c>
      <c r="B180" s="36" t="str">
        <f>VLOOKUP($A180,Raw!$B$2:$DG$512,MATCH(Advisorry!B$1,Raw!$B$1:$DG$1,0),0)</f>
        <v>0</v>
      </c>
      <c r="C180" s="37">
        <f t="shared" si="38"/>
        <v>0</v>
      </c>
      <c r="D180" s="36" t="str">
        <f>VLOOKUP($A180,Raw!$B$2:$DG$512,MATCH(Advisorry!D$1,Raw!$B$1:$DG$1,0),0)</f>
        <v>0</v>
      </c>
      <c r="E180" s="37">
        <f t="shared" si="39"/>
        <v>0</v>
      </c>
      <c r="F180" s="36" t="str">
        <f>VLOOKUP($A180,Raw!$B$2:$DG$512,MATCH(Advisorry!F$1,Raw!$B$1:$DG$1,0),0)</f>
        <v>0</v>
      </c>
      <c r="G180" s="37">
        <f t="shared" si="40"/>
        <v>0</v>
      </c>
      <c r="H180" s="36" t="str">
        <f>VLOOKUP($A180,Raw!$B$2:$DG$512,MATCH(Advisorry!H$1,Raw!$B$1:$DG$1,0),0)</f>
        <v>0</v>
      </c>
      <c r="I180" s="37">
        <f t="shared" si="41"/>
        <v>0</v>
      </c>
      <c r="J180" s="36" t="str">
        <f>VLOOKUP($A180,Raw!$B$2:$DG$512,MATCH(Advisorry!J$1,Raw!$B$1:$DG$1,0),0)</f>
        <v>5</v>
      </c>
      <c r="K180" s="37">
        <f t="shared" si="42"/>
        <v>0.83333333333333337</v>
      </c>
      <c r="L180" s="36" t="str">
        <f>VLOOKUP($A180,Raw!$B$2:$DG$512,MATCH(Advisorry!L$1,Raw!$B$1:$DG$1,0),0)</f>
        <v>1</v>
      </c>
      <c r="M180" s="37">
        <f t="shared" si="43"/>
        <v>0.16666666666666666</v>
      </c>
      <c r="N180" s="36" t="str">
        <f>VLOOKUP($A180,Raw!$B$2:$DG$512,MATCH(Advisorry!N$1,Raw!$B$1:$DG$1,0),0)</f>
        <v>6</v>
      </c>
      <c r="P180" s="38" t="str">
        <f>VLOOKUP($A180,Raw!$B$2:$DG$512,MATCH(Advisorry!P$1,Raw!$B$1:$DG$1,0),0)</f>
        <v>0</v>
      </c>
      <c r="Q180" s="39">
        <f t="shared" si="44"/>
        <v>0</v>
      </c>
      <c r="R180" s="38" t="str">
        <f>VLOOKUP($A180,Raw!$B$2:$DG$512,MATCH(Advisorry!R$1,Raw!$B$1:$DG$1,0),0)</f>
        <v>0</v>
      </c>
      <c r="S180" s="39">
        <f t="shared" si="45"/>
        <v>0</v>
      </c>
      <c r="T180" s="38" t="str">
        <f>VLOOKUP($A180,Raw!$B$2:$DG$512,MATCH(Advisorry!T$1,Raw!$B$1:$DG$1,0),0)</f>
        <v>0</v>
      </c>
      <c r="U180" s="39">
        <f t="shared" si="46"/>
        <v>0</v>
      </c>
      <c r="V180" s="38" t="str">
        <f>VLOOKUP($A180,Raw!$B$2:$DG$512,MATCH(Advisorry!V$1,Raw!$B$1:$DG$1,0),0)</f>
        <v>0</v>
      </c>
      <c r="W180" s="39">
        <f t="shared" si="47"/>
        <v>0</v>
      </c>
      <c r="X180" s="38" t="str">
        <f>VLOOKUP($A180,Raw!$B$2:$DG$512,MATCH(Advisorry!X$1,Raw!$B$1:$DG$1,0),0)</f>
        <v>10471.94</v>
      </c>
      <c r="Y180" s="39">
        <f t="shared" si="48"/>
        <v>0.79658391944050166</v>
      </c>
      <c r="Z180" s="38" t="str">
        <f>VLOOKUP($A180,Raw!$B$2:$DG$512,MATCH(Advisorry!Z$1,Raw!$B$1:$DG$1,0),0)</f>
        <v>2674.12</v>
      </c>
      <c r="AA180" s="39">
        <f t="shared" si="49"/>
        <v>0.20341608055949845</v>
      </c>
      <c r="AB180" s="38" t="str">
        <f>VLOOKUP($A180,Raw!$B$2:$DG$512,MATCH(Advisorry!AB$1,Raw!$B$1:$DG$1,0),0)</f>
        <v>13146.06</v>
      </c>
      <c r="AD180" s="25" t="e">
        <f t="shared" si="50"/>
        <v>#DIV/0!</v>
      </c>
      <c r="AE180" s="25" t="e">
        <f t="shared" si="51"/>
        <v>#DIV/0!</v>
      </c>
      <c r="AF180" s="25" t="e">
        <f t="shared" si="52"/>
        <v>#DIV/0!</v>
      </c>
      <c r="AG180" s="25" t="e">
        <f t="shared" si="53"/>
        <v>#DIV/0!</v>
      </c>
      <c r="AH180" s="25">
        <f t="shared" si="54"/>
        <v>2094.3879999999999</v>
      </c>
      <c r="AI180" s="25">
        <f t="shared" si="55"/>
        <v>2674.12</v>
      </c>
      <c r="AJ180" s="25">
        <f t="shared" si="56"/>
        <v>2191.0099999999998</v>
      </c>
    </row>
    <row r="181" spans="1:36" x14ac:dyDescent="0.3">
      <c r="A181" s="1" t="s">
        <v>3264</v>
      </c>
      <c r="B181" s="36" t="str">
        <f>VLOOKUP($A181,Raw!$B$2:$DG$512,MATCH(Advisorry!B$1,Raw!$B$1:$DG$1,0),0)</f>
        <v>0</v>
      </c>
      <c r="C181" s="37" t="e">
        <f t="shared" si="38"/>
        <v>#DIV/0!</v>
      </c>
      <c r="D181" s="36" t="str">
        <f>VLOOKUP($A181,Raw!$B$2:$DG$512,MATCH(Advisorry!D$1,Raw!$B$1:$DG$1,0),0)</f>
        <v>0</v>
      </c>
      <c r="E181" s="37" t="e">
        <f t="shared" si="39"/>
        <v>#DIV/0!</v>
      </c>
      <c r="F181" s="36" t="str">
        <f>VLOOKUP($A181,Raw!$B$2:$DG$512,MATCH(Advisorry!F$1,Raw!$B$1:$DG$1,0),0)</f>
        <v>0</v>
      </c>
      <c r="G181" s="37" t="e">
        <f t="shared" si="40"/>
        <v>#DIV/0!</v>
      </c>
      <c r="H181" s="36" t="str">
        <f>VLOOKUP($A181,Raw!$B$2:$DG$512,MATCH(Advisorry!H$1,Raw!$B$1:$DG$1,0),0)</f>
        <v>0</v>
      </c>
      <c r="I181" s="37" t="e">
        <f t="shared" si="41"/>
        <v>#DIV/0!</v>
      </c>
      <c r="J181" s="36" t="str">
        <f>VLOOKUP($A181,Raw!$B$2:$DG$512,MATCH(Advisorry!J$1,Raw!$B$1:$DG$1,0),0)</f>
        <v>0</v>
      </c>
      <c r="K181" s="37" t="e">
        <f t="shared" si="42"/>
        <v>#DIV/0!</v>
      </c>
      <c r="L181" s="36" t="str">
        <f>VLOOKUP($A181,Raw!$B$2:$DG$512,MATCH(Advisorry!L$1,Raw!$B$1:$DG$1,0),0)</f>
        <v>0</v>
      </c>
      <c r="M181" s="37" t="e">
        <f t="shared" si="43"/>
        <v>#DIV/0!</v>
      </c>
      <c r="N181" s="36" t="str">
        <f>VLOOKUP($A181,Raw!$B$2:$DG$512,MATCH(Advisorry!N$1,Raw!$B$1:$DG$1,0),0)</f>
        <v>0</v>
      </c>
      <c r="P181" s="38" t="str">
        <f>VLOOKUP($A181,Raw!$B$2:$DG$512,MATCH(Advisorry!P$1,Raw!$B$1:$DG$1,0),0)</f>
        <v>0</v>
      </c>
      <c r="Q181" s="39" t="e">
        <f t="shared" si="44"/>
        <v>#DIV/0!</v>
      </c>
      <c r="R181" s="38" t="str">
        <f>VLOOKUP($A181,Raw!$B$2:$DG$512,MATCH(Advisorry!R$1,Raw!$B$1:$DG$1,0),0)</f>
        <v>0</v>
      </c>
      <c r="S181" s="39" t="e">
        <f t="shared" si="45"/>
        <v>#DIV/0!</v>
      </c>
      <c r="T181" s="38" t="str">
        <f>VLOOKUP($A181,Raw!$B$2:$DG$512,MATCH(Advisorry!T$1,Raw!$B$1:$DG$1,0),0)</f>
        <v>0</v>
      </c>
      <c r="U181" s="39" t="e">
        <f t="shared" si="46"/>
        <v>#DIV/0!</v>
      </c>
      <c r="V181" s="38" t="str">
        <f>VLOOKUP($A181,Raw!$B$2:$DG$512,MATCH(Advisorry!V$1,Raw!$B$1:$DG$1,0),0)</f>
        <v>0</v>
      </c>
      <c r="W181" s="39" t="e">
        <f t="shared" si="47"/>
        <v>#DIV/0!</v>
      </c>
      <c r="X181" s="38" t="str">
        <f>VLOOKUP($A181,Raw!$B$2:$DG$512,MATCH(Advisorry!X$1,Raw!$B$1:$DG$1,0),0)</f>
        <v>0</v>
      </c>
      <c r="Y181" s="39" t="e">
        <f t="shared" si="48"/>
        <v>#DIV/0!</v>
      </c>
      <c r="Z181" s="38" t="str">
        <f>VLOOKUP($A181,Raw!$B$2:$DG$512,MATCH(Advisorry!Z$1,Raw!$B$1:$DG$1,0),0)</f>
        <v>0</v>
      </c>
      <c r="AA181" s="39" t="e">
        <f t="shared" si="49"/>
        <v>#DIV/0!</v>
      </c>
      <c r="AB181" s="38" t="str">
        <f>VLOOKUP($A181,Raw!$B$2:$DG$512,MATCH(Advisorry!AB$1,Raw!$B$1:$DG$1,0),0)</f>
        <v>0</v>
      </c>
      <c r="AD181" s="25" t="e">
        <f t="shared" si="50"/>
        <v>#DIV/0!</v>
      </c>
      <c r="AE181" s="25" t="e">
        <f t="shared" si="51"/>
        <v>#DIV/0!</v>
      </c>
      <c r="AF181" s="25" t="e">
        <f t="shared" si="52"/>
        <v>#DIV/0!</v>
      </c>
      <c r="AG181" s="25" t="e">
        <f t="shared" si="53"/>
        <v>#DIV/0!</v>
      </c>
      <c r="AH181" s="25" t="e">
        <f t="shared" si="54"/>
        <v>#DIV/0!</v>
      </c>
      <c r="AI181" s="25" t="e">
        <f t="shared" si="55"/>
        <v>#DIV/0!</v>
      </c>
      <c r="AJ181" s="25" t="e">
        <f t="shared" si="56"/>
        <v>#DIV/0!</v>
      </c>
    </row>
    <row r="182" spans="1:36" x14ac:dyDescent="0.3">
      <c r="A182" s="1" t="s">
        <v>3277</v>
      </c>
      <c r="B182" s="36" t="str">
        <f>VLOOKUP($A182,Raw!$B$2:$DG$512,MATCH(Advisorry!B$1,Raw!$B$1:$DG$1,0),0)</f>
        <v>0</v>
      </c>
      <c r="C182" s="37" t="e">
        <f t="shared" si="38"/>
        <v>#DIV/0!</v>
      </c>
      <c r="D182" s="36" t="str">
        <f>VLOOKUP($A182,Raw!$B$2:$DG$512,MATCH(Advisorry!D$1,Raw!$B$1:$DG$1,0),0)</f>
        <v>0</v>
      </c>
      <c r="E182" s="37" t="e">
        <f t="shared" si="39"/>
        <v>#DIV/0!</v>
      </c>
      <c r="F182" s="36" t="str">
        <f>VLOOKUP($A182,Raw!$B$2:$DG$512,MATCH(Advisorry!F$1,Raw!$B$1:$DG$1,0),0)</f>
        <v>0</v>
      </c>
      <c r="G182" s="37" t="e">
        <f t="shared" si="40"/>
        <v>#DIV/0!</v>
      </c>
      <c r="H182" s="36" t="str">
        <f>VLOOKUP($A182,Raw!$B$2:$DG$512,MATCH(Advisorry!H$1,Raw!$B$1:$DG$1,0),0)</f>
        <v>0</v>
      </c>
      <c r="I182" s="37" t="e">
        <f t="shared" si="41"/>
        <v>#DIV/0!</v>
      </c>
      <c r="J182" s="36" t="str">
        <f>VLOOKUP($A182,Raw!$B$2:$DG$512,MATCH(Advisorry!J$1,Raw!$B$1:$DG$1,0),0)</f>
        <v>0</v>
      </c>
      <c r="K182" s="37" t="e">
        <f t="shared" si="42"/>
        <v>#DIV/0!</v>
      </c>
      <c r="L182" s="36" t="str">
        <f>VLOOKUP($A182,Raw!$B$2:$DG$512,MATCH(Advisorry!L$1,Raw!$B$1:$DG$1,0),0)</f>
        <v>0</v>
      </c>
      <c r="M182" s="37" t="e">
        <f t="shared" si="43"/>
        <v>#DIV/0!</v>
      </c>
      <c r="N182" s="36" t="str">
        <f>VLOOKUP($A182,Raw!$B$2:$DG$512,MATCH(Advisorry!N$1,Raw!$B$1:$DG$1,0),0)</f>
        <v>0</v>
      </c>
      <c r="P182" s="38" t="str">
        <f>VLOOKUP($A182,Raw!$B$2:$DG$512,MATCH(Advisorry!P$1,Raw!$B$1:$DG$1,0),0)</f>
        <v>0</v>
      </c>
      <c r="Q182" s="39" t="e">
        <f t="shared" si="44"/>
        <v>#DIV/0!</v>
      </c>
      <c r="R182" s="38" t="str">
        <f>VLOOKUP($A182,Raw!$B$2:$DG$512,MATCH(Advisorry!R$1,Raw!$B$1:$DG$1,0),0)</f>
        <v>0</v>
      </c>
      <c r="S182" s="39" t="e">
        <f t="shared" si="45"/>
        <v>#DIV/0!</v>
      </c>
      <c r="T182" s="38" t="str">
        <f>VLOOKUP($A182,Raw!$B$2:$DG$512,MATCH(Advisorry!T$1,Raw!$B$1:$DG$1,0),0)</f>
        <v>0</v>
      </c>
      <c r="U182" s="39" t="e">
        <f t="shared" si="46"/>
        <v>#DIV/0!</v>
      </c>
      <c r="V182" s="38" t="str">
        <f>VLOOKUP($A182,Raw!$B$2:$DG$512,MATCH(Advisorry!V$1,Raw!$B$1:$DG$1,0),0)</f>
        <v>0</v>
      </c>
      <c r="W182" s="39" t="e">
        <f t="shared" si="47"/>
        <v>#DIV/0!</v>
      </c>
      <c r="X182" s="38" t="str">
        <f>VLOOKUP($A182,Raw!$B$2:$DG$512,MATCH(Advisorry!X$1,Raw!$B$1:$DG$1,0),0)</f>
        <v>0</v>
      </c>
      <c r="Y182" s="39" t="e">
        <f t="shared" si="48"/>
        <v>#DIV/0!</v>
      </c>
      <c r="Z182" s="38" t="str">
        <f>VLOOKUP($A182,Raw!$B$2:$DG$512,MATCH(Advisorry!Z$1,Raw!$B$1:$DG$1,0),0)</f>
        <v>0</v>
      </c>
      <c r="AA182" s="39" t="e">
        <f t="shared" si="49"/>
        <v>#DIV/0!</v>
      </c>
      <c r="AB182" s="38" t="str">
        <f>VLOOKUP($A182,Raw!$B$2:$DG$512,MATCH(Advisorry!AB$1,Raw!$B$1:$DG$1,0),0)</f>
        <v>0</v>
      </c>
      <c r="AD182" s="25" t="e">
        <f t="shared" si="50"/>
        <v>#DIV/0!</v>
      </c>
      <c r="AE182" s="25" t="e">
        <f t="shared" si="51"/>
        <v>#DIV/0!</v>
      </c>
      <c r="AF182" s="25" t="e">
        <f t="shared" si="52"/>
        <v>#DIV/0!</v>
      </c>
      <c r="AG182" s="25" t="e">
        <f t="shared" si="53"/>
        <v>#DIV/0!</v>
      </c>
      <c r="AH182" s="25" t="e">
        <f t="shared" si="54"/>
        <v>#DIV/0!</v>
      </c>
      <c r="AI182" s="25" t="e">
        <f t="shared" si="55"/>
        <v>#DIV/0!</v>
      </c>
      <c r="AJ182" s="25" t="e">
        <f t="shared" si="56"/>
        <v>#DIV/0!</v>
      </c>
    </row>
    <row r="183" spans="1:36" x14ac:dyDescent="0.3">
      <c r="A183" s="1" t="s">
        <v>3288</v>
      </c>
      <c r="B183" s="36" t="str">
        <f>VLOOKUP($A183,Raw!$B$2:$DG$512,MATCH(Advisorry!B$1,Raw!$B$1:$DG$1,0),0)</f>
        <v>0</v>
      </c>
      <c r="C183" s="37" t="e">
        <f t="shared" si="38"/>
        <v>#DIV/0!</v>
      </c>
      <c r="D183" s="36" t="str">
        <f>VLOOKUP($A183,Raw!$B$2:$DG$512,MATCH(Advisorry!D$1,Raw!$B$1:$DG$1,0),0)</f>
        <v>0</v>
      </c>
      <c r="E183" s="37" t="e">
        <f t="shared" si="39"/>
        <v>#DIV/0!</v>
      </c>
      <c r="F183" s="36" t="str">
        <f>VLOOKUP($A183,Raw!$B$2:$DG$512,MATCH(Advisorry!F$1,Raw!$B$1:$DG$1,0),0)</f>
        <v>0</v>
      </c>
      <c r="G183" s="37" t="e">
        <f t="shared" si="40"/>
        <v>#DIV/0!</v>
      </c>
      <c r="H183" s="36" t="str">
        <f>VLOOKUP($A183,Raw!$B$2:$DG$512,MATCH(Advisorry!H$1,Raw!$B$1:$DG$1,0),0)</f>
        <v>0</v>
      </c>
      <c r="I183" s="37" t="e">
        <f t="shared" si="41"/>
        <v>#DIV/0!</v>
      </c>
      <c r="J183" s="36" t="str">
        <f>VLOOKUP($A183,Raw!$B$2:$DG$512,MATCH(Advisorry!J$1,Raw!$B$1:$DG$1,0),0)</f>
        <v>0</v>
      </c>
      <c r="K183" s="37" t="e">
        <f t="shared" si="42"/>
        <v>#DIV/0!</v>
      </c>
      <c r="L183" s="36" t="str">
        <f>VLOOKUP($A183,Raw!$B$2:$DG$512,MATCH(Advisorry!L$1,Raw!$B$1:$DG$1,0),0)</f>
        <v>0</v>
      </c>
      <c r="M183" s="37" t="e">
        <f t="shared" si="43"/>
        <v>#DIV/0!</v>
      </c>
      <c r="N183" s="36" t="str">
        <f>VLOOKUP($A183,Raw!$B$2:$DG$512,MATCH(Advisorry!N$1,Raw!$B$1:$DG$1,0),0)</f>
        <v>0</v>
      </c>
      <c r="P183" s="38" t="str">
        <f>VLOOKUP($A183,Raw!$B$2:$DG$512,MATCH(Advisorry!P$1,Raw!$B$1:$DG$1,0),0)</f>
        <v>0</v>
      </c>
      <c r="Q183" s="39" t="e">
        <f t="shared" si="44"/>
        <v>#DIV/0!</v>
      </c>
      <c r="R183" s="38" t="str">
        <f>VLOOKUP($A183,Raw!$B$2:$DG$512,MATCH(Advisorry!R$1,Raw!$B$1:$DG$1,0),0)</f>
        <v>0</v>
      </c>
      <c r="S183" s="39" t="e">
        <f t="shared" si="45"/>
        <v>#DIV/0!</v>
      </c>
      <c r="T183" s="38" t="str">
        <f>VLOOKUP($A183,Raw!$B$2:$DG$512,MATCH(Advisorry!T$1,Raw!$B$1:$DG$1,0),0)</f>
        <v>0</v>
      </c>
      <c r="U183" s="39" t="e">
        <f t="shared" si="46"/>
        <v>#DIV/0!</v>
      </c>
      <c r="V183" s="38" t="str">
        <f>VLOOKUP($A183,Raw!$B$2:$DG$512,MATCH(Advisorry!V$1,Raw!$B$1:$DG$1,0),0)</f>
        <v>0</v>
      </c>
      <c r="W183" s="39" t="e">
        <f t="shared" si="47"/>
        <v>#DIV/0!</v>
      </c>
      <c r="X183" s="38" t="str">
        <f>VLOOKUP($A183,Raw!$B$2:$DG$512,MATCH(Advisorry!X$1,Raw!$B$1:$DG$1,0),0)</f>
        <v>0</v>
      </c>
      <c r="Y183" s="39" t="e">
        <f t="shared" si="48"/>
        <v>#DIV/0!</v>
      </c>
      <c r="Z183" s="38" t="str">
        <f>VLOOKUP($A183,Raw!$B$2:$DG$512,MATCH(Advisorry!Z$1,Raw!$B$1:$DG$1,0),0)</f>
        <v>0</v>
      </c>
      <c r="AA183" s="39" t="e">
        <f t="shared" si="49"/>
        <v>#DIV/0!</v>
      </c>
      <c r="AB183" s="38" t="str">
        <f>VLOOKUP($A183,Raw!$B$2:$DG$512,MATCH(Advisorry!AB$1,Raw!$B$1:$DG$1,0),0)</f>
        <v>0</v>
      </c>
      <c r="AD183" s="25" t="e">
        <f t="shared" si="50"/>
        <v>#DIV/0!</v>
      </c>
      <c r="AE183" s="25" t="e">
        <f t="shared" si="51"/>
        <v>#DIV/0!</v>
      </c>
      <c r="AF183" s="25" t="e">
        <f t="shared" si="52"/>
        <v>#DIV/0!</v>
      </c>
      <c r="AG183" s="25" t="e">
        <f t="shared" si="53"/>
        <v>#DIV/0!</v>
      </c>
      <c r="AH183" s="25" t="e">
        <f t="shared" si="54"/>
        <v>#DIV/0!</v>
      </c>
      <c r="AI183" s="25" t="e">
        <f t="shared" si="55"/>
        <v>#DIV/0!</v>
      </c>
      <c r="AJ183" s="25" t="e">
        <f t="shared" si="56"/>
        <v>#DIV/0!</v>
      </c>
    </row>
    <row r="184" spans="1:36" x14ac:dyDescent="0.3">
      <c r="A184" s="1" t="s">
        <v>3306</v>
      </c>
      <c r="B184" s="36" t="str">
        <f>VLOOKUP($A184,Raw!$B$2:$DG$512,MATCH(Advisorry!B$1,Raw!$B$1:$DG$1,0),0)</f>
        <v>0</v>
      </c>
      <c r="C184" s="37" t="e">
        <f t="shared" si="38"/>
        <v>#DIV/0!</v>
      </c>
      <c r="D184" s="36" t="str">
        <f>VLOOKUP($A184,Raw!$B$2:$DG$512,MATCH(Advisorry!D$1,Raw!$B$1:$DG$1,0),0)</f>
        <v>0</v>
      </c>
      <c r="E184" s="37" t="e">
        <f t="shared" si="39"/>
        <v>#DIV/0!</v>
      </c>
      <c r="F184" s="36" t="str">
        <f>VLOOKUP($A184,Raw!$B$2:$DG$512,MATCH(Advisorry!F$1,Raw!$B$1:$DG$1,0),0)</f>
        <v>0</v>
      </c>
      <c r="G184" s="37" t="e">
        <f t="shared" si="40"/>
        <v>#DIV/0!</v>
      </c>
      <c r="H184" s="36" t="str">
        <f>VLOOKUP($A184,Raw!$B$2:$DG$512,MATCH(Advisorry!H$1,Raw!$B$1:$DG$1,0),0)</f>
        <v>0</v>
      </c>
      <c r="I184" s="37" t="e">
        <f t="shared" si="41"/>
        <v>#DIV/0!</v>
      </c>
      <c r="J184" s="36" t="str">
        <f>VLOOKUP($A184,Raw!$B$2:$DG$512,MATCH(Advisorry!J$1,Raw!$B$1:$DG$1,0),0)</f>
        <v>0</v>
      </c>
      <c r="K184" s="37" t="e">
        <f t="shared" si="42"/>
        <v>#DIV/0!</v>
      </c>
      <c r="L184" s="36" t="str">
        <f>VLOOKUP($A184,Raw!$B$2:$DG$512,MATCH(Advisorry!L$1,Raw!$B$1:$DG$1,0),0)</f>
        <v>0</v>
      </c>
      <c r="M184" s="37" t="e">
        <f t="shared" si="43"/>
        <v>#DIV/0!</v>
      </c>
      <c r="N184" s="36" t="str">
        <f>VLOOKUP($A184,Raw!$B$2:$DG$512,MATCH(Advisorry!N$1,Raw!$B$1:$DG$1,0),0)</f>
        <v>0</v>
      </c>
      <c r="P184" s="38" t="str">
        <f>VLOOKUP($A184,Raw!$B$2:$DG$512,MATCH(Advisorry!P$1,Raw!$B$1:$DG$1,0),0)</f>
        <v>0</v>
      </c>
      <c r="Q184" s="39" t="e">
        <f t="shared" si="44"/>
        <v>#DIV/0!</v>
      </c>
      <c r="R184" s="38" t="str">
        <f>VLOOKUP($A184,Raw!$B$2:$DG$512,MATCH(Advisorry!R$1,Raw!$B$1:$DG$1,0),0)</f>
        <v>0</v>
      </c>
      <c r="S184" s="39" t="e">
        <f t="shared" si="45"/>
        <v>#DIV/0!</v>
      </c>
      <c r="T184" s="38" t="str">
        <f>VLOOKUP($A184,Raw!$B$2:$DG$512,MATCH(Advisorry!T$1,Raw!$B$1:$DG$1,0),0)</f>
        <v>0</v>
      </c>
      <c r="U184" s="39" t="e">
        <f t="shared" si="46"/>
        <v>#DIV/0!</v>
      </c>
      <c r="V184" s="38" t="str">
        <f>VLOOKUP($A184,Raw!$B$2:$DG$512,MATCH(Advisorry!V$1,Raw!$B$1:$DG$1,0),0)</f>
        <v>0</v>
      </c>
      <c r="W184" s="39" t="e">
        <f t="shared" si="47"/>
        <v>#DIV/0!</v>
      </c>
      <c r="X184" s="38" t="str">
        <f>VLOOKUP($A184,Raw!$B$2:$DG$512,MATCH(Advisorry!X$1,Raw!$B$1:$DG$1,0),0)</f>
        <v>0</v>
      </c>
      <c r="Y184" s="39" t="e">
        <f t="shared" si="48"/>
        <v>#DIV/0!</v>
      </c>
      <c r="Z184" s="38" t="str">
        <f>VLOOKUP($A184,Raw!$B$2:$DG$512,MATCH(Advisorry!Z$1,Raw!$B$1:$DG$1,0),0)</f>
        <v>0</v>
      </c>
      <c r="AA184" s="39" t="e">
        <f t="shared" si="49"/>
        <v>#DIV/0!</v>
      </c>
      <c r="AB184" s="38" t="str">
        <f>VLOOKUP($A184,Raw!$B$2:$DG$512,MATCH(Advisorry!AB$1,Raw!$B$1:$DG$1,0),0)</f>
        <v>0</v>
      </c>
      <c r="AD184" s="25" t="e">
        <f t="shared" si="50"/>
        <v>#DIV/0!</v>
      </c>
      <c r="AE184" s="25" t="e">
        <f t="shared" si="51"/>
        <v>#DIV/0!</v>
      </c>
      <c r="AF184" s="25" t="e">
        <f t="shared" si="52"/>
        <v>#DIV/0!</v>
      </c>
      <c r="AG184" s="25" t="e">
        <f t="shared" si="53"/>
        <v>#DIV/0!</v>
      </c>
      <c r="AH184" s="25" t="e">
        <f t="shared" si="54"/>
        <v>#DIV/0!</v>
      </c>
      <c r="AI184" s="25" t="e">
        <f t="shared" si="55"/>
        <v>#DIV/0!</v>
      </c>
      <c r="AJ184" s="25" t="e">
        <f t="shared" si="56"/>
        <v>#DIV/0!</v>
      </c>
    </row>
    <row r="185" spans="1:36" x14ac:dyDescent="0.3">
      <c r="A185" s="1" t="s">
        <v>3316</v>
      </c>
      <c r="B185" s="36" t="str">
        <f>VLOOKUP($A185,Raw!$B$2:$DG$512,MATCH(Advisorry!B$1,Raw!$B$1:$DG$1,0),0)</f>
        <v>0</v>
      </c>
      <c r="C185" s="37">
        <f t="shared" si="38"/>
        <v>0</v>
      </c>
      <c r="D185" s="36" t="str">
        <f>VLOOKUP($A185,Raw!$B$2:$DG$512,MATCH(Advisorry!D$1,Raw!$B$1:$DG$1,0),0)</f>
        <v>2</v>
      </c>
      <c r="E185" s="37">
        <f t="shared" si="39"/>
        <v>0.25</v>
      </c>
      <c r="F185" s="36" t="str">
        <f>VLOOKUP($A185,Raw!$B$2:$DG$512,MATCH(Advisorry!F$1,Raw!$B$1:$DG$1,0),0)</f>
        <v>0</v>
      </c>
      <c r="G185" s="37">
        <f t="shared" si="40"/>
        <v>0</v>
      </c>
      <c r="H185" s="36" t="str">
        <f>VLOOKUP($A185,Raw!$B$2:$DG$512,MATCH(Advisorry!H$1,Raw!$B$1:$DG$1,0),0)</f>
        <v>0</v>
      </c>
      <c r="I185" s="37">
        <f t="shared" si="41"/>
        <v>0</v>
      </c>
      <c r="J185" s="36" t="str">
        <f>VLOOKUP($A185,Raw!$B$2:$DG$512,MATCH(Advisorry!J$1,Raw!$B$1:$DG$1,0),0)</f>
        <v>6</v>
      </c>
      <c r="K185" s="37">
        <f t="shared" si="42"/>
        <v>0.75</v>
      </c>
      <c r="L185" s="36" t="str">
        <f>VLOOKUP($A185,Raw!$B$2:$DG$512,MATCH(Advisorry!L$1,Raw!$B$1:$DG$1,0),0)</f>
        <v>0</v>
      </c>
      <c r="M185" s="37">
        <f t="shared" si="43"/>
        <v>0</v>
      </c>
      <c r="N185" s="36" t="str">
        <f>VLOOKUP($A185,Raw!$B$2:$DG$512,MATCH(Advisorry!N$1,Raw!$B$1:$DG$1,0),0)</f>
        <v>8</v>
      </c>
      <c r="P185" s="38" t="str">
        <f>VLOOKUP($A185,Raw!$B$2:$DG$512,MATCH(Advisorry!P$1,Raw!$B$1:$DG$1,0),0)</f>
        <v>0</v>
      </c>
      <c r="Q185" s="39">
        <f t="shared" si="44"/>
        <v>0</v>
      </c>
      <c r="R185" s="38" t="str">
        <f>VLOOKUP($A185,Raw!$B$2:$DG$512,MATCH(Advisorry!R$1,Raw!$B$1:$DG$1,0),0)</f>
        <v>173</v>
      </c>
      <c r="S185" s="39">
        <f t="shared" si="45"/>
        <v>0.51951951951951947</v>
      </c>
      <c r="T185" s="38" t="str">
        <f>VLOOKUP($A185,Raw!$B$2:$DG$512,MATCH(Advisorry!T$1,Raw!$B$1:$DG$1,0),0)</f>
        <v>0</v>
      </c>
      <c r="U185" s="39">
        <f t="shared" si="46"/>
        <v>0</v>
      </c>
      <c r="V185" s="38" t="str">
        <f>VLOOKUP($A185,Raw!$B$2:$DG$512,MATCH(Advisorry!V$1,Raw!$B$1:$DG$1,0),0)</f>
        <v>0</v>
      </c>
      <c r="W185" s="39">
        <f t="shared" si="47"/>
        <v>0</v>
      </c>
      <c r="X185" s="38" t="str">
        <f>VLOOKUP($A185,Raw!$B$2:$DG$512,MATCH(Advisorry!X$1,Raw!$B$1:$DG$1,0),0)</f>
        <v>160</v>
      </c>
      <c r="Y185" s="39">
        <f t="shared" si="48"/>
        <v>0.48048048048048048</v>
      </c>
      <c r="Z185" s="38" t="str">
        <f>VLOOKUP($A185,Raw!$B$2:$DG$512,MATCH(Advisorry!Z$1,Raw!$B$1:$DG$1,0),0)</f>
        <v>0</v>
      </c>
      <c r="AA185" s="39">
        <f t="shared" si="49"/>
        <v>0</v>
      </c>
      <c r="AB185" s="38" t="str">
        <f>VLOOKUP($A185,Raw!$B$2:$DG$512,MATCH(Advisorry!AB$1,Raw!$B$1:$DG$1,0),0)</f>
        <v>333</v>
      </c>
      <c r="AD185" s="25" t="e">
        <f t="shared" si="50"/>
        <v>#DIV/0!</v>
      </c>
      <c r="AE185" s="25">
        <f t="shared" si="51"/>
        <v>86.5</v>
      </c>
      <c r="AF185" s="25" t="e">
        <f t="shared" si="52"/>
        <v>#DIV/0!</v>
      </c>
      <c r="AG185" s="25" t="e">
        <f t="shared" si="53"/>
        <v>#DIV/0!</v>
      </c>
      <c r="AH185" s="25">
        <f t="shared" si="54"/>
        <v>26.666666666666668</v>
      </c>
      <c r="AI185" s="25" t="e">
        <f t="shared" si="55"/>
        <v>#DIV/0!</v>
      </c>
      <c r="AJ185" s="25">
        <f t="shared" si="56"/>
        <v>41.625</v>
      </c>
    </row>
    <row r="186" spans="1:36" x14ac:dyDescent="0.3">
      <c r="A186" s="1" t="s">
        <v>3338</v>
      </c>
      <c r="B186" s="36" t="str">
        <f>VLOOKUP($A186,Raw!$B$2:$DG$512,MATCH(Advisorry!B$1,Raw!$B$1:$DG$1,0),0)</f>
        <v>0</v>
      </c>
      <c r="C186" s="37" t="e">
        <f t="shared" si="38"/>
        <v>#DIV/0!</v>
      </c>
      <c r="D186" s="36" t="str">
        <f>VLOOKUP($A186,Raw!$B$2:$DG$512,MATCH(Advisorry!D$1,Raw!$B$1:$DG$1,0),0)</f>
        <v>0</v>
      </c>
      <c r="E186" s="37" t="e">
        <f t="shared" si="39"/>
        <v>#DIV/0!</v>
      </c>
      <c r="F186" s="36" t="str">
        <f>VLOOKUP($A186,Raw!$B$2:$DG$512,MATCH(Advisorry!F$1,Raw!$B$1:$DG$1,0),0)</f>
        <v>0</v>
      </c>
      <c r="G186" s="37" t="e">
        <f t="shared" si="40"/>
        <v>#DIV/0!</v>
      </c>
      <c r="H186" s="36" t="str">
        <f>VLOOKUP($A186,Raw!$B$2:$DG$512,MATCH(Advisorry!H$1,Raw!$B$1:$DG$1,0),0)</f>
        <v>0</v>
      </c>
      <c r="I186" s="37" t="e">
        <f t="shared" si="41"/>
        <v>#DIV/0!</v>
      </c>
      <c r="J186" s="36" t="str">
        <f>VLOOKUP($A186,Raw!$B$2:$DG$512,MATCH(Advisorry!J$1,Raw!$B$1:$DG$1,0),0)</f>
        <v>0</v>
      </c>
      <c r="K186" s="37" t="e">
        <f t="shared" si="42"/>
        <v>#DIV/0!</v>
      </c>
      <c r="L186" s="36" t="str">
        <f>VLOOKUP($A186,Raw!$B$2:$DG$512,MATCH(Advisorry!L$1,Raw!$B$1:$DG$1,0),0)</f>
        <v>0</v>
      </c>
      <c r="M186" s="37" t="e">
        <f t="shared" si="43"/>
        <v>#DIV/0!</v>
      </c>
      <c r="N186" s="36" t="str">
        <f>VLOOKUP($A186,Raw!$B$2:$DG$512,MATCH(Advisorry!N$1,Raw!$B$1:$DG$1,0),0)</f>
        <v>0</v>
      </c>
      <c r="P186" s="38" t="str">
        <f>VLOOKUP($A186,Raw!$B$2:$DG$512,MATCH(Advisorry!P$1,Raw!$B$1:$DG$1,0),0)</f>
        <v>0</v>
      </c>
      <c r="Q186" s="39" t="e">
        <f t="shared" si="44"/>
        <v>#DIV/0!</v>
      </c>
      <c r="R186" s="38" t="str">
        <f>VLOOKUP($A186,Raw!$B$2:$DG$512,MATCH(Advisorry!R$1,Raw!$B$1:$DG$1,0),0)</f>
        <v>0</v>
      </c>
      <c r="S186" s="39" t="e">
        <f t="shared" si="45"/>
        <v>#DIV/0!</v>
      </c>
      <c r="T186" s="38" t="str">
        <f>VLOOKUP($A186,Raw!$B$2:$DG$512,MATCH(Advisorry!T$1,Raw!$B$1:$DG$1,0),0)</f>
        <v>0</v>
      </c>
      <c r="U186" s="39" t="e">
        <f t="shared" si="46"/>
        <v>#DIV/0!</v>
      </c>
      <c r="V186" s="38" t="str">
        <f>VLOOKUP($A186,Raw!$B$2:$DG$512,MATCH(Advisorry!V$1,Raw!$B$1:$DG$1,0),0)</f>
        <v>0</v>
      </c>
      <c r="W186" s="39" t="e">
        <f t="shared" si="47"/>
        <v>#DIV/0!</v>
      </c>
      <c r="X186" s="38" t="str">
        <f>VLOOKUP($A186,Raw!$B$2:$DG$512,MATCH(Advisorry!X$1,Raw!$B$1:$DG$1,0),0)</f>
        <v>0</v>
      </c>
      <c r="Y186" s="39" t="e">
        <f t="shared" si="48"/>
        <v>#DIV/0!</v>
      </c>
      <c r="Z186" s="38" t="str">
        <f>VLOOKUP($A186,Raw!$B$2:$DG$512,MATCH(Advisorry!Z$1,Raw!$B$1:$DG$1,0),0)</f>
        <v>0</v>
      </c>
      <c r="AA186" s="39" t="e">
        <f t="shared" si="49"/>
        <v>#DIV/0!</v>
      </c>
      <c r="AB186" s="38" t="str">
        <f>VLOOKUP($A186,Raw!$B$2:$DG$512,MATCH(Advisorry!AB$1,Raw!$B$1:$DG$1,0),0)</f>
        <v>0</v>
      </c>
      <c r="AD186" s="25" t="e">
        <f t="shared" si="50"/>
        <v>#DIV/0!</v>
      </c>
      <c r="AE186" s="25" t="e">
        <f t="shared" si="51"/>
        <v>#DIV/0!</v>
      </c>
      <c r="AF186" s="25" t="e">
        <f t="shared" si="52"/>
        <v>#DIV/0!</v>
      </c>
      <c r="AG186" s="25" t="e">
        <f t="shared" si="53"/>
        <v>#DIV/0!</v>
      </c>
      <c r="AH186" s="25" t="e">
        <f t="shared" si="54"/>
        <v>#DIV/0!</v>
      </c>
      <c r="AI186" s="25" t="e">
        <f t="shared" si="55"/>
        <v>#DIV/0!</v>
      </c>
      <c r="AJ186" s="25" t="e">
        <f t="shared" si="56"/>
        <v>#DIV/0!</v>
      </c>
    </row>
    <row r="187" spans="1:36" x14ac:dyDescent="0.3">
      <c r="A187" s="1" t="s">
        <v>3357</v>
      </c>
      <c r="B187" s="36" t="str">
        <f>VLOOKUP($A187,Raw!$B$2:$DG$512,MATCH(Advisorry!B$1,Raw!$B$1:$DG$1,0),0)</f>
        <v>0</v>
      </c>
      <c r="C187" s="37" t="e">
        <f t="shared" si="38"/>
        <v>#DIV/0!</v>
      </c>
      <c r="D187" s="36" t="str">
        <f>VLOOKUP($A187,Raw!$B$2:$DG$512,MATCH(Advisorry!D$1,Raw!$B$1:$DG$1,0),0)</f>
        <v>0</v>
      </c>
      <c r="E187" s="37" t="e">
        <f t="shared" si="39"/>
        <v>#DIV/0!</v>
      </c>
      <c r="F187" s="36" t="str">
        <f>VLOOKUP($A187,Raw!$B$2:$DG$512,MATCH(Advisorry!F$1,Raw!$B$1:$DG$1,0),0)</f>
        <v>0</v>
      </c>
      <c r="G187" s="37" t="e">
        <f t="shared" si="40"/>
        <v>#DIV/0!</v>
      </c>
      <c r="H187" s="36" t="str">
        <f>VLOOKUP($A187,Raw!$B$2:$DG$512,MATCH(Advisorry!H$1,Raw!$B$1:$DG$1,0),0)</f>
        <v>0</v>
      </c>
      <c r="I187" s="37" t="e">
        <f t="shared" si="41"/>
        <v>#DIV/0!</v>
      </c>
      <c r="J187" s="36" t="str">
        <f>VLOOKUP($A187,Raw!$B$2:$DG$512,MATCH(Advisorry!J$1,Raw!$B$1:$DG$1,0),0)</f>
        <v>0</v>
      </c>
      <c r="K187" s="37" t="e">
        <f t="shared" si="42"/>
        <v>#DIV/0!</v>
      </c>
      <c r="L187" s="36" t="str">
        <f>VLOOKUP($A187,Raw!$B$2:$DG$512,MATCH(Advisorry!L$1,Raw!$B$1:$DG$1,0),0)</f>
        <v>0</v>
      </c>
      <c r="M187" s="37" t="e">
        <f t="shared" si="43"/>
        <v>#DIV/0!</v>
      </c>
      <c r="N187" s="36" t="str">
        <f>VLOOKUP($A187,Raw!$B$2:$DG$512,MATCH(Advisorry!N$1,Raw!$B$1:$DG$1,0),0)</f>
        <v>0</v>
      </c>
      <c r="P187" s="38" t="str">
        <f>VLOOKUP($A187,Raw!$B$2:$DG$512,MATCH(Advisorry!P$1,Raw!$B$1:$DG$1,0),0)</f>
        <v>0</v>
      </c>
      <c r="Q187" s="39" t="e">
        <f t="shared" si="44"/>
        <v>#DIV/0!</v>
      </c>
      <c r="R187" s="38" t="str">
        <f>VLOOKUP($A187,Raw!$B$2:$DG$512,MATCH(Advisorry!R$1,Raw!$B$1:$DG$1,0),0)</f>
        <v>0</v>
      </c>
      <c r="S187" s="39" t="e">
        <f t="shared" si="45"/>
        <v>#DIV/0!</v>
      </c>
      <c r="T187" s="38" t="str">
        <f>VLOOKUP($A187,Raw!$B$2:$DG$512,MATCH(Advisorry!T$1,Raw!$B$1:$DG$1,0),0)</f>
        <v>0</v>
      </c>
      <c r="U187" s="39" t="e">
        <f t="shared" si="46"/>
        <v>#DIV/0!</v>
      </c>
      <c r="V187" s="38" t="str">
        <f>VLOOKUP($A187,Raw!$B$2:$DG$512,MATCH(Advisorry!V$1,Raw!$B$1:$DG$1,0),0)</f>
        <v>0</v>
      </c>
      <c r="W187" s="39" t="e">
        <f t="shared" si="47"/>
        <v>#DIV/0!</v>
      </c>
      <c r="X187" s="38" t="str">
        <f>VLOOKUP($A187,Raw!$B$2:$DG$512,MATCH(Advisorry!X$1,Raw!$B$1:$DG$1,0),0)</f>
        <v>0</v>
      </c>
      <c r="Y187" s="39" t="e">
        <f t="shared" si="48"/>
        <v>#DIV/0!</v>
      </c>
      <c r="Z187" s="38" t="str">
        <f>VLOOKUP($A187,Raw!$B$2:$DG$512,MATCH(Advisorry!Z$1,Raw!$B$1:$DG$1,0),0)</f>
        <v>0</v>
      </c>
      <c r="AA187" s="39" t="e">
        <f t="shared" si="49"/>
        <v>#DIV/0!</v>
      </c>
      <c r="AB187" s="38" t="str">
        <f>VLOOKUP($A187,Raw!$B$2:$DG$512,MATCH(Advisorry!AB$1,Raw!$B$1:$DG$1,0),0)</f>
        <v>0</v>
      </c>
      <c r="AD187" s="25" t="e">
        <f t="shared" si="50"/>
        <v>#DIV/0!</v>
      </c>
      <c r="AE187" s="25" t="e">
        <f t="shared" si="51"/>
        <v>#DIV/0!</v>
      </c>
      <c r="AF187" s="25" t="e">
        <f t="shared" si="52"/>
        <v>#DIV/0!</v>
      </c>
      <c r="AG187" s="25" t="e">
        <f t="shared" si="53"/>
        <v>#DIV/0!</v>
      </c>
      <c r="AH187" s="25" t="e">
        <f t="shared" si="54"/>
        <v>#DIV/0!</v>
      </c>
      <c r="AI187" s="25" t="e">
        <f t="shared" si="55"/>
        <v>#DIV/0!</v>
      </c>
      <c r="AJ187" s="25" t="e">
        <f t="shared" si="56"/>
        <v>#DIV/0!</v>
      </c>
    </row>
    <row r="188" spans="1:36" x14ac:dyDescent="0.3">
      <c r="A188" s="1" t="s">
        <v>3370</v>
      </c>
      <c r="B188" s="36" t="str">
        <f>VLOOKUP($A188,Raw!$B$2:$DG$512,MATCH(Advisorry!B$1,Raw!$B$1:$DG$1,0),0)</f>
        <v>0</v>
      </c>
      <c r="C188" s="37" t="e">
        <f t="shared" si="38"/>
        <v>#DIV/0!</v>
      </c>
      <c r="D188" s="36" t="str">
        <f>VLOOKUP($A188,Raw!$B$2:$DG$512,MATCH(Advisorry!D$1,Raw!$B$1:$DG$1,0),0)</f>
        <v>0</v>
      </c>
      <c r="E188" s="37" t="e">
        <f t="shared" si="39"/>
        <v>#DIV/0!</v>
      </c>
      <c r="F188" s="36" t="str">
        <f>VLOOKUP($A188,Raw!$B$2:$DG$512,MATCH(Advisorry!F$1,Raw!$B$1:$DG$1,0),0)</f>
        <v>0</v>
      </c>
      <c r="G188" s="37" t="e">
        <f t="shared" si="40"/>
        <v>#DIV/0!</v>
      </c>
      <c r="H188" s="36" t="str">
        <f>VLOOKUP($A188,Raw!$B$2:$DG$512,MATCH(Advisorry!H$1,Raw!$B$1:$DG$1,0),0)</f>
        <v>0</v>
      </c>
      <c r="I188" s="37" t="e">
        <f t="shared" si="41"/>
        <v>#DIV/0!</v>
      </c>
      <c r="J188" s="36" t="str">
        <f>VLOOKUP($A188,Raw!$B$2:$DG$512,MATCH(Advisorry!J$1,Raw!$B$1:$DG$1,0),0)</f>
        <v>0</v>
      </c>
      <c r="K188" s="37" t="e">
        <f t="shared" si="42"/>
        <v>#DIV/0!</v>
      </c>
      <c r="L188" s="36" t="str">
        <f>VLOOKUP($A188,Raw!$B$2:$DG$512,MATCH(Advisorry!L$1,Raw!$B$1:$DG$1,0),0)</f>
        <v>0</v>
      </c>
      <c r="M188" s="37" t="e">
        <f t="shared" si="43"/>
        <v>#DIV/0!</v>
      </c>
      <c r="N188" s="36" t="str">
        <f>VLOOKUP($A188,Raw!$B$2:$DG$512,MATCH(Advisorry!N$1,Raw!$B$1:$DG$1,0),0)</f>
        <v>0</v>
      </c>
      <c r="P188" s="38" t="str">
        <f>VLOOKUP($A188,Raw!$B$2:$DG$512,MATCH(Advisorry!P$1,Raw!$B$1:$DG$1,0),0)</f>
        <v>0</v>
      </c>
      <c r="Q188" s="39" t="e">
        <f t="shared" si="44"/>
        <v>#DIV/0!</v>
      </c>
      <c r="R188" s="38" t="str">
        <f>VLOOKUP($A188,Raw!$B$2:$DG$512,MATCH(Advisorry!R$1,Raw!$B$1:$DG$1,0),0)</f>
        <v>0</v>
      </c>
      <c r="S188" s="39" t="e">
        <f t="shared" si="45"/>
        <v>#DIV/0!</v>
      </c>
      <c r="T188" s="38" t="str">
        <f>VLOOKUP($A188,Raw!$B$2:$DG$512,MATCH(Advisorry!T$1,Raw!$B$1:$DG$1,0),0)</f>
        <v>0</v>
      </c>
      <c r="U188" s="39" t="e">
        <f t="shared" si="46"/>
        <v>#DIV/0!</v>
      </c>
      <c r="V188" s="38" t="str">
        <f>VLOOKUP($A188,Raw!$B$2:$DG$512,MATCH(Advisorry!V$1,Raw!$B$1:$DG$1,0),0)</f>
        <v>0</v>
      </c>
      <c r="W188" s="39" t="e">
        <f t="shared" si="47"/>
        <v>#DIV/0!</v>
      </c>
      <c r="X188" s="38" t="str">
        <f>VLOOKUP($A188,Raw!$B$2:$DG$512,MATCH(Advisorry!X$1,Raw!$B$1:$DG$1,0),0)</f>
        <v>0</v>
      </c>
      <c r="Y188" s="39" t="e">
        <f t="shared" si="48"/>
        <v>#DIV/0!</v>
      </c>
      <c r="Z188" s="38" t="str">
        <f>VLOOKUP($A188,Raw!$B$2:$DG$512,MATCH(Advisorry!Z$1,Raw!$B$1:$DG$1,0),0)</f>
        <v>0</v>
      </c>
      <c r="AA188" s="39" t="e">
        <f t="shared" si="49"/>
        <v>#DIV/0!</v>
      </c>
      <c r="AB188" s="38" t="str">
        <f>VLOOKUP($A188,Raw!$B$2:$DG$512,MATCH(Advisorry!AB$1,Raw!$B$1:$DG$1,0),0)</f>
        <v>0</v>
      </c>
      <c r="AD188" s="25" t="e">
        <f t="shared" si="50"/>
        <v>#DIV/0!</v>
      </c>
      <c r="AE188" s="25" t="e">
        <f t="shared" si="51"/>
        <v>#DIV/0!</v>
      </c>
      <c r="AF188" s="25" t="e">
        <f t="shared" si="52"/>
        <v>#DIV/0!</v>
      </c>
      <c r="AG188" s="25" t="e">
        <f t="shared" si="53"/>
        <v>#DIV/0!</v>
      </c>
      <c r="AH188" s="25" t="e">
        <f t="shared" si="54"/>
        <v>#DIV/0!</v>
      </c>
      <c r="AI188" s="25" t="e">
        <f t="shared" si="55"/>
        <v>#DIV/0!</v>
      </c>
      <c r="AJ188" s="25" t="e">
        <f t="shared" si="56"/>
        <v>#DIV/0!</v>
      </c>
    </row>
    <row r="189" spans="1:36" x14ac:dyDescent="0.3">
      <c r="A189" s="1" t="s">
        <v>3388</v>
      </c>
      <c r="B189" s="36" t="str">
        <f>VLOOKUP($A189,Raw!$B$2:$DG$512,MATCH(Advisorry!B$1,Raw!$B$1:$DG$1,0),0)</f>
        <v>0</v>
      </c>
      <c r="C189" s="37" t="e">
        <f t="shared" si="38"/>
        <v>#DIV/0!</v>
      </c>
      <c r="D189" s="36" t="str">
        <f>VLOOKUP($A189,Raw!$B$2:$DG$512,MATCH(Advisorry!D$1,Raw!$B$1:$DG$1,0),0)</f>
        <v>0</v>
      </c>
      <c r="E189" s="37" t="e">
        <f t="shared" si="39"/>
        <v>#DIV/0!</v>
      </c>
      <c r="F189" s="36" t="str">
        <f>VLOOKUP($A189,Raw!$B$2:$DG$512,MATCH(Advisorry!F$1,Raw!$B$1:$DG$1,0),0)</f>
        <v>0</v>
      </c>
      <c r="G189" s="37" t="e">
        <f t="shared" si="40"/>
        <v>#DIV/0!</v>
      </c>
      <c r="H189" s="36" t="str">
        <f>VLOOKUP($A189,Raw!$B$2:$DG$512,MATCH(Advisorry!H$1,Raw!$B$1:$DG$1,0),0)</f>
        <v>0</v>
      </c>
      <c r="I189" s="37" t="e">
        <f t="shared" si="41"/>
        <v>#DIV/0!</v>
      </c>
      <c r="J189" s="36" t="str">
        <f>VLOOKUP($A189,Raw!$B$2:$DG$512,MATCH(Advisorry!J$1,Raw!$B$1:$DG$1,0),0)</f>
        <v>0</v>
      </c>
      <c r="K189" s="37" t="e">
        <f t="shared" si="42"/>
        <v>#DIV/0!</v>
      </c>
      <c r="L189" s="36" t="str">
        <f>VLOOKUP($A189,Raw!$B$2:$DG$512,MATCH(Advisorry!L$1,Raw!$B$1:$DG$1,0),0)</f>
        <v>0</v>
      </c>
      <c r="M189" s="37" t="e">
        <f t="shared" si="43"/>
        <v>#DIV/0!</v>
      </c>
      <c r="N189" s="36" t="str">
        <f>VLOOKUP($A189,Raw!$B$2:$DG$512,MATCH(Advisorry!N$1,Raw!$B$1:$DG$1,0),0)</f>
        <v>0</v>
      </c>
      <c r="P189" s="38" t="str">
        <f>VLOOKUP($A189,Raw!$B$2:$DG$512,MATCH(Advisorry!P$1,Raw!$B$1:$DG$1,0),0)</f>
        <v>0</v>
      </c>
      <c r="Q189" s="39" t="e">
        <f t="shared" si="44"/>
        <v>#DIV/0!</v>
      </c>
      <c r="R189" s="38" t="str">
        <f>VLOOKUP($A189,Raw!$B$2:$DG$512,MATCH(Advisorry!R$1,Raw!$B$1:$DG$1,0),0)</f>
        <v>0</v>
      </c>
      <c r="S189" s="39" t="e">
        <f t="shared" si="45"/>
        <v>#DIV/0!</v>
      </c>
      <c r="T189" s="38" t="str">
        <f>VLOOKUP($A189,Raw!$B$2:$DG$512,MATCH(Advisorry!T$1,Raw!$B$1:$DG$1,0),0)</f>
        <v>0</v>
      </c>
      <c r="U189" s="39" t="e">
        <f t="shared" si="46"/>
        <v>#DIV/0!</v>
      </c>
      <c r="V189" s="38" t="str">
        <f>VLOOKUP($A189,Raw!$B$2:$DG$512,MATCH(Advisorry!V$1,Raw!$B$1:$DG$1,0),0)</f>
        <v>0</v>
      </c>
      <c r="W189" s="39" t="e">
        <f t="shared" si="47"/>
        <v>#DIV/0!</v>
      </c>
      <c r="X189" s="38" t="str">
        <f>VLOOKUP($A189,Raw!$B$2:$DG$512,MATCH(Advisorry!X$1,Raw!$B$1:$DG$1,0),0)</f>
        <v>0</v>
      </c>
      <c r="Y189" s="39" t="e">
        <f t="shared" si="48"/>
        <v>#DIV/0!</v>
      </c>
      <c r="Z189" s="38" t="str">
        <f>VLOOKUP($A189,Raw!$B$2:$DG$512,MATCH(Advisorry!Z$1,Raw!$B$1:$DG$1,0),0)</f>
        <v>0</v>
      </c>
      <c r="AA189" s="39" t="e">
        <f t="shared" si="49"/>
        <v>#DIV/0!</v>
      </c>
      <c r="AB189" s="38" t="str">
        <f>VLOOKUP($A189,Raw!$B$2:$DG$512,MATCH(Advisorry!AB$1,Raw!$B$1:$DG$1,0),0)</f>
        <v>0</v>
      </c>
      <c r="AD189" s="25" t="e">
        <f t="shared" si="50"/>
        <v>#DIV/0!</v>
      </c>
      <c r="AE189" s="25" t="e">
        <f t="shared" si="51"/>
        <v>#DIV/0!</v>
      </c>
      <c r="AF189" s="25" t="e">
        <f t="shared" si="52"/>
        <v>#DIV/0!</v>
      </c>
      <c r="AG189" s="25" t="e">
        <f t="shared" si="53"/>
        <v>#DIV/0!</v>
      </c>
      <c r="AH189" s="25" t="e">
        <f t="shared" si="54"/>
        <v>#DIV/0!</v>
      </c>
      <c r="AI189" s="25" t="e">
        <f t="shared" si="55"/>
        <v>#DIV/0!</v>
      </c>
      <c r="AJ189" s="25" t="e">
        <f t="shared" si="56"/>
        <v>#DIV/0!</v>
      </c>
    </row>
    <row r="190" spans="1:36" x14ac:dyDescent="0.3">
      <c r="A190" s="1" t="s">
        <v>3403</v>
      </c>
      <c r="B190" s="36" t="str">
        <f>VLOOKUP($A190,Raw!$B$2:$DG$512,MATCH(Advisorry!B$1,Raw!$B$1:$DG$1,0),0)</f>
        <v>0</v>
      </c>
      <c r="C190" s="37" t="e">
        <f t="shared" si="38"/>
        <v>#DIV/0!</v>
      </c>
      <c r="D190" s="36" t="str">
        <f>VLOOKUP($A190,Raw!$B$2:$DG$512,MATCH(Advisorry!D$1,Raw!$B$1:$DG$1,0),0)</f>
        <v>0</v>
      </c>
      <c r="E190" s="37" t="e">
        <f t="shared" si="39"/>
        <v>#DIV/0!</v>
      </c>
      <c r="F190" s="36" t="str">
        <f>VLOOKUP($A190,Raw!$B$2:$DG$512,MATCH(Advisorry!F$1,Raw!$B$1:$DG$1,0),0)</f>
        <v>0</v>
      </c>
      <c r="G190" s="37" t="e">
        <f t="shared" si="40"/>
        <v>#DIV/0!</v>
      </c>
      <c r="H190" s="36" t="str">
        <f>VLOOKUP($A190,Raw!$B$2:$DG$512,MATCH(Advisorry!H$1,Raw!$B$1:$DG$1,0),0)</f>
        <v>0</v>
      </c>
      <c r="I190" s="37" t="e">
        <f t="shared" si="41"/>
        <v>#DIV/0!</v>
      </c>
      <c r="J190" s="36" t="str">
        <f>VLOOKUP($A190,Raw!$B$2:$DG$512,MATCH(Advisorry!J$1,Raw!$B$1:$DG$1,0),0)</f>
        <v>0</v>
      </c>
      <c r="K190" s="37" t="e">
        <f t="shared" si="42"/>
        <v>#DIV/0!</v>
      </c>
      <c r="L190" s="36" t="str">
        <f>VLOOKUP($A190,Raw!$B$2:$DG$512,MATCH(Advisorry!L$1,Raw!$B$1:$DG$1,0),0)</f>
        <v>0</v>
      </c>
      <c r="M190" s="37" t="e">
        <f t="shared" si="43"/>
        <v>#DIV/0!</v>
      </c>
      <c r="N190" s="36" t="str">
        <f>VLOOKUP($A190,Raw!$B$2:$DG$512,MATCH(Advisorry!N$1,Raw!$B$1:$DG$1,0),0)</f>
        <v>0</v>
      </c>
      <c r="P190" s="38" t="str">
        <f>VLOOKUP($A190,Raw!$B$2:$DG$512,MATCH(Advisorry!P$1,Raw!$B$1:$DG$1,0),0)</f>
        <v>0</v>
      </c>
      <c r="Q190" s="39" t="e">
        <f t="shared" si="44"/>
        <v>#DIV/0!</v>
      </c>
      <c r="R190" s="38" t="str">
        <f>VLOOKUP($A190,Raw!$B$2:$DG$512,MATCH(Advisorry!R$1,Raw!$B$1:$DG$1,0),0)</f>
        <v>0</v>
      </c>
      <c r="S190" s="39" t="e">
        <f t="shared" si="45"/>
        <v>#DIV/0!</v>
      </c>
      <c r="T190" s="38" t="str">
        <f>VLOOKUP($A190,Raw!$B$2:$DG$512,MATCH(Advisorry!T$1,Raw!$B$1:$DG$1,0),0)</f>
        <v>0</v>
      </c>
      <c r="U190" s="39" t="e">
        <f t="shared" si="46"/>
        <v>#DIV/0!</v>
      </c>
      <c r="V190" s="38" t="str">
        <f>VLOOKUP($A190,Raw!$B$2:$DG$512,MATCH(Advisorry!V$1,Raw!$B$1:$DG$1,0),0)</f>
        <v>0</v>
      </c>
      <c r="W190" s="39" t="e">
        <f t="shared" si="47"/>
        <v>#DIV/0!</v>
      </c>
      <c r="X190" s="38" t="str">
        <f>VLOOKUP($A190,Raw!$B$2:$DG$512,MATCH(Advisorry!X$1,Raw!$B$1:$DG$1,0),0)</f>
        <v>0</v>
      </c>
      <c r="Y190" s="39" t="e">
        <f t="shared" si="48"/>
        <v>#DIV/0!</v>
      </c>
      <c r="Z190" s="38" t="str">
        <f>VLOOKUP($A190,Raw!$B$2:$DG$512,MATCH(Advisorry!Z$1,Raw!$B$1:$DG$1,0),0)</f>
        <v>0</v>
      </c>
      <c r="AA190" s="39" t="e">
        <f t="shared" si="49"/>
        <v>#DIV/0!</v>
      </c>
      <c r="AB190" s="38" t="str">
        <f>VLOOKUP($A190,Raw!$B$2:$DG$512,MATCH(Advisorry!AB$1,Raw!$B$1:$DG$1,0),0)</f>
        <v>0</v>
      </c>
      <c r="AD190" s="25" t="e">
        <f t="shared" si="50"/>
        <v>#DIV/0!</v>
      </c>
      <c r="AE190" s="25" t="e">
        <f t="shared" si="51"/>
        <v>#DIV/0!</v>
      </c>
      <c r="AF190" s="25" t="e">
        <f t="shared" si="52"/>
        <v>#DIV/0!</v>
      </c>
      <c r="AG190" s="25" t="e">
        <f t="shared" si="53"/>
        <v>#DIV/0!</v>
      </c>
      <c r="AH190" s="25" t="e">
        <f t="shared" si="54"/>
        <v>#DIV/0!</v>
      </c>
      <c r="AI190" s="25" t="e">
        <f t="shared" si="55"/>
        <v>#DIV/0!</v>
      </c>
      <c r="AJ190" s="25" t="e">
        <f t="shared" si="56"/>
        <v>#DIV/0!</v>
      </c>
    </row>
    <row r="191" spans="1:36" x14ac:dyDescent="0.3">
      <c r="A191" s="1" t="s">
        <v>3410</v>
      </c>
      <c r="B191" s="36" t="str">
        <f>VLOOKUP($A191,Raw!$B$2:$DG$512,MATCH(Advisorry!B$1,Raw!$B$1:$DG$1,0),0)</f>
        <v>0</v>
      </c>
      <c r="C191" s="37">
        <f t="shared" si="38"/>
        <v>0</v>
      </c>
      <c r="D191" s="36" t="str">
        <f>VLOOKUP($A191,Raw!$B$2:$DG$512,MATCH(Advisorry!D$1,Raw!$B$1:$DG$1,0),0)</f>
        <v>6</v>
      </c>
      <c r="E191" s="37">
        <f t="shared" si="39"/>
        <v>0.21428571428571427</v>
      </c>
      <c r="F191" s="36" t="str">
        <f>VLOOKUP($A191,Raw!$B$2:$DG$512,MATCH(Advisorry!F$1,Raw!$B$1:$DG$1,0),0)</f>
        <v>21</v>
      </c>
      <c r="G191" s="37">
        <f t="shared" si="40"/>
        <v>0.75</v>
      </c>
      <c r="H191" s="36" t="str">
        <f>VLOOKUP($A191,Raw!$B$2:$DG$512,MATCH(Advisorry!H$1,Raw!$B$1:$DG$1,0),0)</f>
        <v>1</v>
      </c>
      <c r="I191" s="37">
        <f t="shared" si="41"/>
        <v>3.5714285714285712E-2</v>
      </c>
      <c r="J191" s="36" t="str">
        <f>VLOOKUP($A191,Raw!$B$2:$DG$512,MATCH(Advisorry!J$1,Raw!$B$1:$DG$1,0),0)</f>
        <v>0</v>
      </c>
      <c r="K191" s="37">
        <f t="shared" si="42"/>
        <v>0</v>
      </c>
      <c r="L191" s="36" t="str">
        <f>VLOOKUP($A191,Raw!$B$2:$DG$512,MATCH(Advisorry!L$1,Raw!$B$1:$DG$1,0),0)</f>
        <v>0</v>
      </c>
      <c r="M191" s="37">
        <f t="shared" si="43"/>
        <v>0</v>
      </c>
      <c r="N191" s="36" t="str">
        <f>VLOOKUP($A191,Raw!$B$2:$DG$512,MATCH(Advisorry!N$1,Raw!$B$1:$DG$1,0),0)</f>
        <v>28</v>
      </c>
      <c r="P191" s="38" t="str">
        <f>VLOOKUP($A191,Raw!$B$2:$DG$512,MATCH(Advisorry!P$1,Raw!$B$1:$DG$1,0),0)</f>
        <v>0</v>
      </c>
      <c r="Q191" s="39">
        <f t="shared" si="44"/>
        <v>0</v>
      </c>
      <c r="R191" s="38" t="str">
        <f>VLOOKUP($A191,Raw!$B$2:$DG$512,MATCH(Advisorry!R$1,Raw!$B$1:$DG$1,0),0)</f>
        <v>204.01</v>
      </c>
      <c r="S191" s="39">
        <f t="shared" si="45"/>
        <v>0.42103851075246623</v>
      </c>
      <c r="T191" s="38" t="str">
        <f>VLOOKUP($A191,Raw!$B$2:$DG$512,MATCH(Advisorry!T$1,Raw!$B$1:$DG$1,0),0)</f>
        <v>278.42</v>
      </c>
      <c r="U191" s="39">
        <f t="shared" si="46"/>
        <v>0.57460684360424319</v>
      </c>
      <c r="V191" s="38" t="str">
        <f>VLOOKUP($A191,Raw!$B$2:$DG$512,MATCH(Advisorry!V$1,Raw!$B$1:$DG$1,0),0)</f>
        <v>2.11</v>
      </c>
      <c r="W191" s="39">
        <f t="shared" si="47"/>
        <v>4.3546456432905431E-3</v>
      </c>
      <c r="X191" s="38" t="str">
        <f>VLOOKUP($A191,Raw!$B$2:$DG$512,MATCH(Advisorry!X$1,Raw!$B$1:$DG$1,0),0)</f>
        <v>0</v>
      </c>
      <c r="Y191" s="39">
        <f t="shared" si="48"/>
        <v>0</v>
      </c>
      <c r="Z191" s="38" t="str">
        <f>VLOOKUP($A191,Raw!$B$2:$DG$512,MATCH(Advisorry!Z$1,Raw!$B$1:$DG$1,0),0)</f>
        <v>0</v>
      </c>
      <c r="AA191" s="39">
        <f t="shared" si="49"/>
        <v>0</v>
      </c>
      <c r="AB191" s="38" t="str">
        <f>VLOOKUP($A191,Raw!$B$2:$DG$512,MATCH(Advisorry!AB$1,Raw!$B$1:$DG$1,0),0)</f>
        <v>484.54</v>
      </c>
      <c r="AD191" s="25" t="e">
        <f t="shared" si="50"/>
        <v>#DIV/0!</v>
      </c>
      <c r="AE191" s="25">
        <f t="shared" si="51"/>
        <v>34.001666666666665</v>
      </c>
      <c r="AF191" s="25">
        <f t="shared" si="52"/>
        <v>13.258095238095239</v>
      </c>
      <c r="AG191" s="25">
        <f t="shared" si="53"/>
        <v>2.11</v>
      </c>
      <c r="AH191" s="25" t="e">
        <f t="shared" si="54"/>
        <v>#DIV/0!</v>
      </c>
      <c r="AI191" s="25" t="e">
        <f t="shared" si="55"/>
        <v>#DIV/0!</v>
      </c>
      <c r="AJ191" s="25">
        <f t="shared" si="56"/>
        <v>17.305</v>
      </c>
    </row>
    <row r="192" spans="1:36" x14ac:dyDescent="0.3">
      <c r="A192" s="1" t="s">
        <v>3432</v>
      </c>
      <c r="B192" s="36" t="str">
        <f>VLOOKUP($A192,Raw!$B$2:$DG$512,MATCH(Advisorry!B$1,Raw!$B$1:$DG$1,0),0)</f>
        <v>0</v>
      </c>
      <c r="C192" s="37">
        <f t="shared" si="38"/>
        <v>0</v>
      </c>
      <c r="D192" s="36" t="str">
        <f>VLOOKUP($A192,Raw!$B$2:$DG$512,MATCH(Advisorry!D$1,Raw!$B$1:$DG$1,0),0)</f>
        <v>2</v>
      </c>
      <c r="E192" s="37">
        <f t="shared" si="39"/>
        <v>0.25</v>
      </c>
      <c r="F192" s="36" t="str">
        <f>VLOOKUP($A192,Raw!$B$2:$DG$512,MATCH(Advisorry!F$1,Raw!$B$1:$DG$1,0),0)</f>
        <v>6</v>
      </c>
      <c r="G192" s="37">
        <f t="shared" si="40"/>
        <v>0.75</v>
      </c>
      <c r="H192" s="36" t="str">
        <f>VLOOKUP($A192,Raw!$B$2:$DG$512,MATCH(Advisorry!H$1,Raw!$B$1:$DG$1,0),0)</f>
        <v>0</v>
      </c>
      <c r="I192" s="37">
        <f t="shared" si="41"/>
        <v>0</v>
      </c>
      <c r="J192" s="36" t="str">
        <f>VLOOKUP($A192,Raw!$B$2:$DG$512,MATCH(Advisorry!J$1,Raw!$B$1:$DG$1,0),0)</f>
        <v>0</v>
      </c>
      <c r="K192" s="37">
        <f t="shared" si="42"/>
        <v>0</v>
      </c>
      <c r="L192" s="36" t="str">
        <f>VLOOKUP($A192,Raw!$B$2:$DG$512,MATCH(Advisorry!L$1,Raw!$B$1:$DG$1,0),0)</f>
        <v>0</v>
      </c>
      <c r="M192" s="37">
        <f t="shared" si="43"/>
        <v>0</v>
      </c>
      <c r="N192" s="36" t="str">
        <f>VLOOKUP($A192,Raw!$B$2:$DG$512,MATCH(Advisorry!N$1,Raw!$B$1:$DG$1,0),0)</f>
        <v>8</v>
      </c>
      <c r="P192" s="38" t="str">
        <f>VLOOKUP($A192,Raw!$B$2:$DG$512,MATCH(Advisorry!P$1,Raw!$B$1:$DG$1,0),0)</f>
        <v>0</v>
      </c>
      <c r="Q192" s="39">
        <f t="shared" si="44"/>
        <v>0</v>
      </c>
      <c r="R192" s="38" t="str">
        <f>VLOOKUP($A192,Raw!$B$2:$DG$512,MATCH(Advisorry!R$1,Raw!$B$1:$DG$1,0),0)</f>
        <v>128.79</v>
      </c>
      <c r="S192" s="39">
        <f t="shared" si="45"/>
        <v>0.17834244962957835</v>
      </c>
      <c r="T192" s="38" t="str">
        <f>VLOOKUP($A192,Raw!$B$2:$DG$512,MATCH(Advisorry!T$1,Raw!$B$1:$DG$1,0),0)</f>
        <v>593.36</v>
      </c>
      <c r="U192" s="39">
        <f t="shared" si="46"/>
        <v>0.82165755037042165</v>
      </c>
      <c r="V192" s="38" t="str">
        <f>VLOOKUP($A192,Raw!$B$2:$DG$512,MATCH(Advisorry!V$1,Raw!$B$1:$DG$1,0),0)</f>
        <v>0</v>
      </c>
      <c r="W192" s="39">
        <f t="shared" si="47"/>
        <v>0</v>
      </c>
      <c r="X192" s="38" t="str">
        <f>VLOOKUP($A192,Raw!$B$2:$DG$512,MATCH(Advisorry!X$1,Raw!$B$1:$DG$1,0),0)</f>
        <v>0</v>
      </c>
      <c r="Y192" s="39">
        <f t="shared" si="48"/>
        <v>0</v>
      </c>
      <c r="Z192" s="38" t="str">
        <f>VLOOKUP($A192,Raw!$B$2:$DG$512,MATCH(Advisorry!Z$1,Raw!$B$1:$DG$1,0),0)</f>
        <v>0</v>
      </c>
      <c r="AA192" s="39">
        <f t="shared" si="49"/>
        <v>0</v>
      </c>
      <c r="AB192" s="38" t="str">
        <f>VLOOKUP($A192,Raw!$B$2:$DG$512,MATCH(Advisorry!AB$1,Raw!$B$1:$DG$1,0),0)</f>
        <v>722.15</v>
      </c>
      <c r="AD192" s="25" t="e">
        <f t="shared" si="50"/>
        <v>#DIV/0!</v>
      </c>
      <c r="AE192" s="25">
        <f t="shared" si="51"/>
        <v>64.394999999999996</v>
      </c>
      <c r="AF192" s="25">
        <f t="shared" si="52"/>
        <v>98.893333333333331</v>
      </c>
      <c r="AG192" s="25" t="e">
        <f t="shared" si="53"/>
        <v>#DIV/0!</v>
      </c>
      <c r="AH192" s="25" t="e">
        <f t="shared" si="54"/>
        <v>#DIV/0!</v>
      </c>
      <c r="AI192" s="25" t="e">
        <f t="shared" si="55"/>
        <v>#DIV/0!</v>
      </c>
      <c r="AJ192" s="25">
        <f t="shared" si="56"/>
        <v>90.268749999999997</v>
      </c>
    </row>
    <row r="193" spans="1:36" x14ac:dyDescent="0.3">
      <c r="A193" s="1" t="s">
        <v>3468</v>
      </c>
      <c r="B193" s="36" t="str">
        <f>VLOOKUP($A193,Raw!$B$2:$DG$512,MATCH(Advisorry!B$1,Raw!$B$1:$DG$1,0),0)</f>
        <v>0</v>
      </c>
      <c r="C193" s="37" t="e">
        <f t="shared" si="38"/>
        <v>#DIV/0!</v>
      </c>
      <c r="D193" s="36" t="str">
        <f>VLOOKUP($A193,Raw!$B$2:$DG$512,MATCH(Advisorry!D$1,Raw!$B$1:$DG$1,0),0)</f>
        <v>0</v>
      </c>
      <c r="E193" s="37" t="e">
        <f t="shared" si="39"/>
        <v>#DIV/0!</v>
      </c>
      <c r="F193" s="36" t="str">
        <f>VLOOKUP($A193,Raw!$B$2:$DG$512,MATCH(Advisorry!F$1,Raw!$B$1:$DG$1,0),0)</f>
        <v>0</v>
      </c>
      <c r="G193" s="37" t="e">
        <f t="shared" si="40"/>
        <v>#DIV/0!</v>
      </c>
      <c r="H193" s="36" t="str">
        <f>VLOOKUP($A193,Raw!$B$2:$DG$512,MATCH(Advisorry!H$1,Raw!$B$1:$DG$1,0),0)</f>
        <v>0</v>
      </c>
      <c r="I193" s="37" t="e">
        <f t="shared" si="41"/>
        <v>#DIV/0!</v>
      </c>
      <c r="J193" s="36" t="str">
        <f>VLOOKUP($A193,Raw!$B$2:$DG$512,MATCH(Advisorry!J$1,Raw!$B$1:$DG$1,0),0)</f>
        <v>0</v>
      </c>
      <c r="K193" s="37" t="e">
        <f t="shared" si="42"/>
        <v>#DIV/0!</v>
      </c>
      <c r="L193" s="36" t="str">
        <f>VLOOKUP($A193,Raw!$B$2:$DG$512,MATCH(Advisorry!L$1,Raw!$B$1:$DG$1,0),0)</f>
        <v>0</v>
      </c>
      <c r="M193" s="37" t="e">
        <f t="shared" si="43"/>
        <v>#DIV/0!</v>
      </c>
      <c r="N193" s="36" t="str">
        <f>VLOOKUP($A193,Raw!$B$2:$DG$512,MATCH(Advisorry!N$1,Raw!$B$1:$DG$1,0),0)</f>
        <v>0</v>
      </c>
      <c r="P193" s="38" t="str">
        <f>VLOOKUP($A193,Raw!$B$2:$DG$512,MATCH(Advisorry!P$1,Raw!$B$1:$DG$1,0),0)</f>
        <v>0</v>
      </c>
      <c r="Q193" s="39" t="e">
        <f t="shared" si="44"/>
        <v>#DIV/0!</v>
      </c>
      <c r="R193" s="38" t="str">
        <f>VLOOKUP($A193,Raw!$B$2:$DG$512,MATCH(Advisorry!R$1,Raw!$B$1:$DG$1,0),0)</f>
        <v>0</v>
      </c>
      <c r="S193" s="39" t="e">
        <f t="shared" si="45"/>
        <v>#DIV/0!</v>
      </c>
      <c r="T193" s="38" t="str">
        <f>VLOOKUP($A193,Raw!$B$2:$DG$512,MATCH(Advisorry!T$1,Raw!$B$1:$DG$1,0),0)</f>
        <v>0</v>
      </c>
      <c r="U193" s="39" t="e">
        <f t="shared" si="46"/>
        <v>#DIV/0!</v>
      </c>
      <c r="V193" s="38" t="str">
        <f>VLOOKUP($A193,Raw!$B$2:$DG$512,MATCH(Advisorry!V$1,Raw!$B$1:$DG$1,0),0)</f>
        <v>0</v>
      </c>
      <c r="W193" s="39" t="e">
        <f t="shared" si="47"/>
        <v>#DIV/0!</v>
      </c>
      <c r="X193" s="38" t="str">
        <f>VLOOKUP($A193,Raw!$B$2:$DG$512,MATCH(Advisorry!X$1,Raw!$B$1:$DG$1,0),0)</f>
        <v>0</v>
      </c>
      <c r="Y193" s="39" t="e">
        <f t="shared" si="48"/>
        <v>#DIV/0!</v>
      </c>
      <c r="Z193" s="38" t="str">
        <f>VLOOKUP($A193,Raw!$B$2:$DG$512,MATCH(Advisorry!Z$1,Raw!$B$1:$DG$1,0),0)</f>
        <v>0</v>
      </c>
      <c r="AA193" s="39" t="e">
        <f t="shared" si="49"/>
        <v>#DIV/0!</v>
      </c>
      <c r="AB193" s="38" t="str">
        <f>VLOOKUP($A193,Raw!$B$2:$DG$512,MATCH(Advisorry!AB$1,Raw!$B$1:$DG$1,0),0)</f>
        <v>0</v>
      </c>
      <c r="AD193" s="25" t="e">
        <f t="shared" si="50"/>
        <v>#DIV/0!</v>
      </c>
      <c r="AE193" s="25" t="e">
        <f t="shared" si="51"/>
        <v>#DIV/0!</v>
      </c>
      <c r="AF193" s="25" t="e">
        <f t="shared" si="52"/>
        <v>#DIV/0!</v>
      </c>
      <c r="AG193" s="25" t="e">
        <f t="shared" si="53"/>
        <v>#DIV/0!</v>
      </c>
      <c r="AH193" s="25" t="e">
        <f t="shared" si="54"/>
        <v>#DIV/0!</v>
      </c>
      <c r="AI193" s="25" t="e">
        <f t="shared" si="55"/>
        <v>#DIV/0!</v>
      </c>
      <c r="AJ193" s="25" t="e">
        <f t="shared" si="56"/>
        <v>#DIV/0!</v>
      </c>
    </row>
    <row r="194" spans="1:36" x14ac:dyDescent="0.3">
      <c r="A194" s="1" t="s">
        <v>3473</v>
      </c>
      <c r="B194" s="36" t="str">
        <f>VLOOKUP($A194,Raw!$B$2:$DG$512,MATCH(Advisorry!B$1,Raw!$B$1:$DG$1,0),0)</f>
        <v>0</v>
      </c>
      <c r="C194" s="37">
        <f t="shared" si="38"/>
        <v>0</v>
      </c>
      <c r="D194" s="36" t="str">
        <f>VLOOKUP($A194,Raw!$B$2:$DG$512,MATCH(Advisorry!D$1,Raw!$B$1:$DG$1,0),0)</f>
        <v>1</v>
      </c>
      <c r="E194" s="37">
        <f t="shared" si="39"/>
        <v>0.5</v>
      </c>
      <c r="F194" s="36" t="str">
        <f>VLOOKUP($A194,Raw!$B$2:$DG$512,MATCH(Advisorry!F$1,Raw!$B$1:$DG$1,0),0)</f>
        <v>1</v>
      </c>
      <c r="G194" s="37">
        <f t="shared" si="40"/>
        <v>0.5</v>
      </c>
      <c r="H194" s="36" t="str">
        <f>VLOOKUP($A194,Raw!$B$2:$DG$512,MATCH(Advisorry!H$1,Raw!$B$1:$DG$1,0),0)</f>
        <v>0</v>
      </c>
      <c r="I194" s="37">
        <f t="shared" si="41"/>
        <v>0</v>
      </c>
      <c r="J194" s="36" t="str">
        <f>VLOOKUP($A194,Raw!$B$2:$DG$512,MATCH(Advisorry!J$1,Raw!$B$1:$DG$1,0),0)</f>
        <v>0</v>
      </c>
      <c r="K194" s="37">
        <f t="shared" si="42"/>
        <v>0</v>
      </c>
      <c r="L194" s="36" t="str">
        <f>VLOOKUP($A194,Raw!$B$2:$DG$512,MATCH(Advisorry!L$1,Raw!$B$1:$DG$1,0),0)</f>
        <v>0</v>
      </c>
      <c r="M194" s="37">
        <f t="shared" si="43"/>
        <v>0</v>
      </c>
      <c r="N194" s="36" t="str">
        <f>VLOOKUP($A194,Raw!$B$2:$DG$512,MATCH(Advisorry!N$1,Raw!$B$1:$DG$1,0),0)</f>
        <v>2</v>
      </c>
      <c r="P194" s="38" t="str">
        <f>VLOOKUP($A194,Raw!$B$2:$DG$512,MATCH(Advisorry!P$1,Raw!$B$1:$DG$1,0),0)</f>
        <v>0</v>
      </c>
      <c r="Q194" s="39">
        <f t="shared" si="44"/>
        <v>0</v>
      </c>
      <c r="R194" s="38" t="str">
        <f>VLOOKUP($A194,Raw!$B$2:$DG$512,MATCH(Advisorry!R$1,Raw!$B$1:$DG$1,0),0)</f>
        <v>1</v>
      </c>
      <c r="S194" s="39">
        <f t="shared" si="45"/>
        <v>0.5714285714285714</v>
      </c>
      <c r="T194" s="38" t="str">
        <f>VLOOKUP($A194,Raw!$B$2:$DG$512,MATCH(Advisorry!T$1,Raw!$B$1:$DG$1,0),0)</f>
        <v>0.75</v>
      </c>
      <c r="U194" s="39">
        <f t="shared" si="46"/>
        <v>0.42857142857142855</v>
      </c>
      <c r="V194" s="38" t="str">
        <f>VLOOKUP($A194,Raw!$B$2:$DG$512,MATCH(Advisorry!V$1,Raw!$B$1:$DG$1,0),0)</f>
        <v>0</v>
      </c>
      <c r="W194" s="39">
        <f t="shared" si="47"/>
        <v>0</v>
      </c>
      <c r="X194" s="38" t="str">
        <f>VLOOKUP($A194,Raw!$B$2:$DG$512,MATCH(Advisorry!X$1,Raw!$B$1:$DG$1,0),0)</f>
        <v>0</v>
      </c>
      <c r="Y194" s="39">
        <f t="shared" si="48"/>
        <v>0</v>
      </c>
      <c r="Z194" s="38" t="str">
        <f>VLOOKUP($A194,Raw!$B$2:$DG$512,MATCH(Advisorry!Z$1,Raw!$B$1:$DG$1,0),0)</f>
        <v>0</v>
      </c>
      <c r="AA194" s="39">
        <f t="shared" si="49"/>
        <v>0</v>
      </c>
      <c r="AB194" s="38" t="str">
        <f>VLOOKUP($A194,Raw!$B$2:$DG$512,MATCH(Advisorry!AB$1,Raw!$B$1:$DG$1,0),0)</f>
        <v>1.75</v>
      </c>
      <c r="AD194" s="25" t="e">
        <f t="shared" si="50"/>
        <v>#DIV/0!</v>
      </c>
      <c r="AE194" s="25">
        <f t="shared" si="51"/>
        <v>1</v>
      </c>
      <c r="AF194" s="25">
        <f t="shared" si="52"/>
        <v>0.75</v>
      </c>
      <c r="AG194" s="25" t="e">
        <f t="shared" si="53"/>
        <v>#DIV/0!</v>
      </c>
      <c r="AH194" s="25" t="e">
        <f t="shared" si="54"/>
        <v>#DIV/0!</v>
      </c>
      <c r="AI194" s="25" t="e">
        <f t="shared" si="55"/>
        <v>#DIV/0!</v>
      </c>
      <c r="AJ194" s="25">
        <f t="shared" si="56"/>
        <v>0.875</v>
      </c>
    </row>
    <row r="195" spans="1:36" x14ac:dyDescent="0.3">
      <c r="A195" s="1" t="s">
        <v>3491</v>
      </c>
      <c r="B195" s="36" t="str">
        <f>VLOOKUP($A195,Raw!$B$2:$DG$512,MATCH(Advisorry!B$1,Raw!$B$1:$DG$1,0),0)</f>
        <v>0</v>
      </c>
      <c r="C195" s="37">
        <f t="shared" ref="C195:C258" si="57">B195/N195</f>
        <v>0</v>
      </c>
      <c r="D195" s="36" t="str">
        <f>VLOOKUP($A195,Raw!$B$2:$DG$512,MATCH(Advisorry!D$1,Raw!$B$1:$DG$1,0),0)</f>
        <v>0</v>
      </c>
      <c r="E195" s="37">
        <f t="shared" ref="E195:E258" si="58">D195/N195</f>
        <v>0</v>
      </c>
      <c r="F195" s="36" t="str">
        <f>VLOOKUP($A195,Raw!$B$2:$DG$512,MATCH(Advisorry!F$1,Raw!$B$1:$DG$1,0),0)</f>
        <v>0</v>
      </c>
      <c r="G195" s="37">
        <f t="shared" ref="G195:G258" si="59">F195/N195</f>
        <v>0</v>
      </c>
      <c r="H195" s="36" t="str">
        <f>VLOOKUP($A195,Raw!$B$2:$DG$512,MATCH(Advisorry!H$1,Raw!$B$1:$DG$1,0),0)</f>
        <v>0</v>
      </c>
      <c r="I195" s="37">
        <f t="shared" ref="I195:I258" si="60">H195/N195</f>
        <v>0</v>
      </c>
      <c r="J195" s="36" t="str">
        <f>VLOOKUP($A195,Raw!$B$2:$DG$512,MATCH(Advisorry!J$1,Raw!$B$1:$DG$1,0),0)</f>
        <v>0</v>
      </c>
      <c r="K195" s="37">
        <f t="shared" ref="K195:K258" si="61">J195/N195</f>
        <v>0</v>
      </c>
      <c r="L195" s="36" t="str">
        <f>VLOOKUP($A195,Raw!$B$2:$DG$512,MATCH(Advisorry!L$1,Raw!$B$1:$DG$1,0),0)</f>
        <v>1</v>
      </c>
      <c r="M195" s="37">
        <f t="shared" ref="M195:M258" si="62">L195/N195</f>
        <v>1</v>
      </c>
      <c r="N195" s="36" t="str">
        <f>VLOOKUP($A195,Raw!$B$2:$DG$512,MATCH(Advisorry!N$1,Raw!$B$1:$DG$1,0),0)</f>
        <v>1</v>
      </c>
      <c r="P195" s="38" t="str">
        <f>VLOOKUP($A195,Raw!$B$2:$DG$512,MATCH(Advisorry!P$1,Raw!$B$1:$DG$1,0),0)</f>
        <v>0</v>
      </c>
      <c r="Q195" s="39">
        <f t="shared" ref="Q195:Q258" si="63">P195/$AB195</f>
        <v>0</v>
      </c>
      <c r="R195" s="38" t="str">
        <f>VLOOKUP($A195,Raw!$B$2:$DG$512,MATCH(Advisorry!R$1,Raw!$B$1:$DG$1,0),0)</f>
        <v>0</v>
      </c>
      <c r="S195" s="39">
        <f t="shared" ref="S195:S258" si="64">R195/$AB195</f>
        <v>0</v>
      </c>
      <c r="T195" s="38" t="str">
        <f>VLOOKUP($A195,Raw!$B$2:$DG$512,MATCH(Advisorry!T$1,Raw!$B$1:$DG$1,0),0)</f>
        <v>0</v>
      </c>
      <c r="U195" s="39">
        <f t="shared" ref="U195:U258" si="65">T195/$AB195</f>
        <v>0</v>
      </c>
      <c r="V195" s="38" t="str">
        <f>VLOOKUP($A195,Raw!$B$2:$DG$512,MATCH(Advisorry!V$1,Raw!$B$1:$DG$1,0),0)</f>
        <v>0</v>
      </c>
      <c r="W195" s="39">
        <f t="shared" ref="W195:W258" si="66">V195/$AB195</f>
        <v>0</v>
      </c>
      <c r="X195" s="38" t="str">
        <f>VLOOKUP($A195,Raw!$B$2:$DG$512,MATCH(Advisorry!X$1,Raw!$B$1:$DG$1,0),0)</f>
        <v>0</v>
      </c>
      <c r="Y195" s="39">
        <f t="shared" ref="Y195:Y258" si="67">X195/$AB195</f>
        <v>0</v>
      </c>
      <c r="Z195" s="38" t="str">
        <f>VLOOKUP($A195,Raw!$B$2:$DG$512,MATCH(Advisorry!Z$1,Raw!$B$1:$DG$1,0),0)</f>
        <v>2947.45</v>
      </c>
      <c r="AA195" s="39">
        <f t="shared" ref="AA195:AA258" si="68">Z195/$AB195</f>
        <v>1</v>
      </c>
      <c r="AB195" s="38" t="str">
        <f>VLOOKUP($A195,Raw!$B$2:$DG$512,MATCH(Advisorry!AB$1,Raw!$B$1:$DG$1,0),0)</f>
        <v>2947.45</v>
      </c>
      <c r="AD195" s="25" t="e">
        <f t="shared" ref="AD195:AD258" si="69">P195/B195</f>
        <v>#DIV/0!</v>
      </c>
      <c r="AE195" s="25" t="e">
        <f t="shared" ref="AE195:AE258" si="70">R195/D195</f>
        <v>#DIV/0!</v>
      </c>
      <c r="AF195" s="25" t="e">
        <f t="shared" ref="AF195:AF258" si="71">T195/F195</f>
        <v>#DIV/0!</v>
      </c>
      <c r="AG195" s="25" t="e">
        <f t="shared" ref="AG195:AG258" si="72">V195/H195</f>
        <v>#DIV/0!</v>
      </c>
      <c r="AH195" s="25" t="e">
        <f t="shared" ref="AH195:AH258" si="73">X195/J195</f>
        <v>#DIV/0!</v>
      </c>
      <c r="AI195" s="25">
        <f t="shared" ref="AI195:AI258" si="74">Z195/L195</f>
        <v>2947.45</v>
      </c>
      <c r="AJ195" s="25">
        <f t="shared" ref="AJ195:AJ258" si="75">AB195/N195</f>
        <v>2947.45</v>
      </c>
    </row>
    <row r="196" spans="1:36" x14ac:dyDescent="0.3">
      <c r="A196" s="1" t="s">
        <v>3532</v>
      </c>
      <c r="B196" s="36" t="str">
        <f>VLOOKUP($A196,Raw!$B$2:$DG$512,MATCH(Advisorry!B$1,Raw!$B$1:$DG$1,0),0)</f>
        <v>0</v>
      </c>
      <c r="C196" s="37" t="e">
        <f t="shared" si="57"/>
        <v>#DIV/0!</v>
      </c>
      <c r="D196" s="36" t="str">
        <f>VLOOKUP($A196,Raw!$B$2:$DG$512,MATCH(Advisorry!D$1,Raw!$B$1:$DG$1,0),0)</f>
        <v>0</v>
      </c>
      <c r="E196" s="37" t="e">
        <f t="shared" si="58"/>
        <v>#DIV/0!</v>
      </c>
      <c r="F196" s="36" t="str">
        <f>VLOOKUP($A196,Raw!$B$2:$DG$512,MATCH(Advisorry!F$1,Raw!$B$1:$DG$1,0),0)</f>
        <v>0</v>
      </c>
      <c r="G196" s="37" t="e">
        <f t="shared" si="59"/>
        <v>#DIV/0!</v>
      </c>
      <c r="H196" s="36" t="str">
        <f>VLOOKUP($A196,Raw!$B$2:$DG$512,MATCH(Advisorry!H$1,Raw!$B$1:$DG$1,0),0)</f>
        <v>0</v>
      </c>
      <c r="I196" s="37" t="e">
        <f t="shared" si="60"/>
        <v>#DIV/0!</v>
      </c>
      <c r="J196" s="36" t="str">
        <f>VLOOKUP($A196,Raw!$B$2:$DG$512,MATCH(Advisorry!J$1,Raw!$B$1:$DG$1,0),0)</f>
        <v>0</v>
      </c>
      <c r="K196" s="37" t="e">
        <f t="shared" si="61"/>
        <v>#DIV/0!</v>
      </c>
      <c r="L196" s="36" t="str">
        <f>VLOOKUP($A196,Raw!$B$2:$DG$512,MATCH(Advisorry!L$1,Raw!$B$1:$DG$1,0),0)</f>
        <v>0</v>
      </c>
      <c r="M196" s="37" t="e">
        <f t="shared" si="62"/>
        <v>#DIV/0!</v>
      </c>
      <c r="N196" s="36" t="str">
        <f>VLOOKUP($A196,Raw!$B$2:$DG$512,MATCH(Advisorry!N$1,Raw!$B$1:$DG$1,0),0)</f>
        <v>0</v>
      </c>
      <c r="P196" s="38" t="str">
        <f>VLOOKUP($A196,Raw!$B$2:$DG$512,MATCH(Advisorry!P$1,Raw!$B$1:$DG$1,0),0)</f>
        <v>0</v>
      </c>
      <c r="Q196" s="39" t="e">
        <f t="shared" si="63"/>
        <v>#DIV/0!</v>
      </c>
      <c r="R196" s="38" t="str">
        <f>VLOOKUP($A196,Raw!$B$2:$DG$512,MATCH(Advisorry!R$1,Raw!$B$1:$DG$1,0),0)</f>
        <v>0</v>
      </c>
      <c r="S196" s="39" t="e">
        <f t="shared" si="64"/>
        <v>#DIV/0!</v>
      </c>
      <c r="T196" s="38" t="str">
        <f>VLOOKUP($A196,Raw!$B$2:$DG$512,MATCH(Advisorry!T$1,Raw!$B$1:$DG$1,0),0)</f>
        <v>0</v>
      </c>
      <c r="U196" s="39" t="e">
        <f t="shared" si="65"/>
        <v>#DIV/0!</v>
      </c>
      <c r="V196" s="38" t="str">
        <f>VLOOKUP($A196,Raw!$B$2:$DG$512,MATCH(Advisorry!V$1,Raw!$B$1:$DG$1,0),0)</f>
        <v>0</v>
      </c>
      <c r="W196" s="39" t="e">
        <f t="shared" si="66"/>
        <v>#DIV/0!</v>
      </c>
      <c r="X196" s="38" t="str">
        <f>VLOOKUP($A196,Raw!$B$2:$DG$512,MATCH(Advisorry!X$1,Raw!$B$1:$DG$1,0),0)</f>
        <v>0</v>
      </c>
      <c r="Y196" s="39" t="e">
        <f t="shared" si="67"/>
        <v>#DIV/0!</v>
      </c>
      <c r="Z196" s="38" t="str">
        <f>VLOOKUP($A196,Raw!$B$2:$DG$512,MATCH(Advisorry!Z$1,Raw!$B$1:$DG$1,0),0)</f>
        <v>0</v>
      </c>
      <c r="AA196" s="39" t="e">
        <f t="shared" si="68"/>
        <v>#DIV/0!</v>
      </c>
      <c r="AB196" s="38" t="str">
        <f>VLOOKUP($A196,Raw!$B$2:$DG$512,MATCH(Advisorry!AB$1,Raw!$B$1:$DG$1,0),0)</f>
        <v>0</v>
      </c>
      <c r="AD196" s="25" t="e">
        <f t="shared" si="69"/>
        <v>#DIV/0!</v>
      </c>
      <c r="AE196" s="25" t="e">
        <f t="shared" si="70"/>
        <v>#DIV/0!</v>
      </c>
      <c r="AF196" s="25" t="e">
        <f t="shared" si="71"/>
        <v>#DIV/0!</v>
      </c>
      <c r="AG196" s="25" t="e">
        <f t="shared" si="72"/>
        <v>#DIV/0!</v>
      </c>
      <c r="AH196" s="25" t="e">
        <f t="shared" si="73"/>
        <v>#DIV/0!</v>
      </c>
      <c r="AI196" s="25" t="e">
        <f t="shared" si="74"/>
        <v>#DIV/0!</v>
      </c>
      <c r="AJ196" s="25" t="e">
        <f t="shared" si="75"/>
        <v>#DIV/0!</v>
      </c>
    </row>
    <row r="197" spans="1:36" x14ac:dyDescent="0.3">
      <c r="A197" s="1" t="s">
        <v>3541</v>
      </c>
      <c r="B197" s="36" t="str">
        <f>VLOOKUP($A197,Raw!$B$2:$DG$512,MATCH(Advisorry!B$1,Raw!$B$1:$DG$1,0),0)</f>
        <v>0</v>
      </c>
      <c r="C197" s="37" t="e">
        <f t="shared" si="57"/>
        <v>#DIV/0!</v>
      </c>
      <c r="D197" s="36" t="str">
        <f>VLOOKUP($A197,Raw!$B$2:$DG$512,MATCH(Advisorry!D$1,Raw!$B$1:$DG$1,0),0)</f>
        <v>0</v>
      </c>
      <c r="E197" s="37" t="e">
        <f t="shared" si="58"/>
        <v>#DIV/0!</v>
      </c>
      <c r="F197" s="36" t="str">
        <f>VLOOKUP($A197,Raw!$B$2:$DG$512,MATCH(Advisorry!F$1,Raw!$B$1:$DG$1,0),0)</f>
        <v>0</v>
      </c>
      <c r="G197" s="37" t="e">
        <f t="shared" si="59"/>
        <v>#DIV/0!</v>
      </c>
      <c r="H197" s="36" t="str">
        <f>VLOOKUP($A197,Raw!$B$2:$DG$512,MATCH(Advisorry!H$1,Raw!$B$1:$DG$1,0),0)</f>
        <v>0</v>
      </c>
      <c r="I197" s="37" t="e">
        <f t="shared" si="60"/>
        <v>#DIV/0!</v>
      </c>
      <c r="J197" s="36" t="str">
        <f>VLOOKUP($A197,Raw!$B$2:$DG$512,MATCH(Advisorry!J$1,Raw!$B$1:$DG$1,0),0)</f>
        <v>0</v>
      </c>
      <c r="K197" s="37" t="e">
        <f t="shared" si="61"/>
        <v>#DIV/0!</v>
      </c>
      <c r="L197" s="36" t="str">
        <f>VLOOKUP($A197,Raw!$B$2:$DG$512,MATCH(Advisorry!L$1,Raw!$B$1:$DG$1,0),0)</f>
        <v>0</v>
      </c>
      <c r="M197" s="37" t="e">
        <f t="shared" si="62"/>
        <v>#DIV/0!</v>
      </c>
      <c r="N197" s="36" t="str">
        <f>VLOOKUP($A197,Raw!$B$2:$DG$512,MATCH(Advisorry!N$1,Raw!$B$1:$DG$1,0),0)</f>
        <v>0</v>
      </c>
      <c r="P197" s="38" t="str">
        <f>VLOOKUP($A197,Raw!$B$2:$DG$512,MATCH(Advisorry!P$1,Raw!$B$1:$DG$1,0),0)</f>
        <v>0</v>
      </c>
      <c r="Q197" s="39" t="e">
        <f t="shared" si="63"/>
        <v>#DIV/0!</v>
      </c>
      <c r="R197" s="38" t="str">
        <f>VLOOKUP($A197,Raw!$B$2:$DG$512,MATCH(Advisorry!R$1,Raw!$B$1:$DG$1,0),0)</f>
        <v>0</v>
      </c>
      <c r="S197" s="39" t="e">
        <f t="shared" si="64"/>
        <v>#DIV/0!</v>
      </c>
      <c r="T197" s="38" t="str">
        <f>VLOOKUP($A197,Raw!$B$2:$DG$512,MATCH(Advisorry!T$1,Raw!$B$1:$DG$1,0),0)</f>
        <v>0</v>
      </c>
      <c r="U197" s="39" t="e">
        <f t="shared" si="65"/>
        <v>#DIV/0!</v>
      </c>
      <c r="V197" s="38" t="str">
        <f>VLOOKUP($A197,Raw!$B$2:$DG$512,MATCH(Advisorry!V$1,Raw!$B$1:$DG$1,0),0)</f>
        <v>0</v>
      </c>
      <c r="W197" s="39" t="e">
        <f t="shared" si="66"/>
        <v>#DIV/0!</v>
      </c>
      <c r="X197" s="38" t="str">
        <f>VLOOKUP($A197,Raw!$B$2:$DG$512,MATCH(Advisorry!X$1,Raw!$B$1:$DG$1,0),0)</f>
        <v>0</v>
      </c>
      <c r="Y197" s="39" t="e">
        <f t="shared" si="67"/>
        <v>#DIV/0!</v>
      </c>
      <c r="Z197" s="38" t="str">
        <f>VLOOKUP($A197,Raw!$B$2:$DG$512,MATCH(Advisorry!Z$1,Raw!$B$1:$DG$1,0),0)</f>
        <v>0</v>
      </c>
      <c r="AA197" s="39" t="e">
        <f t="shared" si="68"/>
        <v>#DIV/0!</v>
      </c>
      <c r="AB197" s="38" t="str">
        <f>VLOOKUP($A197,Raw!$B$2:$DG$512,MATCH(Advisorry!AB$1,Raw!$B$1:$DG$1,0),0)</f>
        <v>0</v>
      </c>
      <c r="AD197" s="25" t="e">
        <f t="shared" si="69"/>
        <v>#DIV/0!</v>
      </c>
      <c r="AE197" s="25" t="e">
        <f t="shared" si="70"/>
        <v>#DIV/0!</v>
      </c>
      <c r="AF197" s="25" t="e">
        <f t="shared" si="71"/>
        <v>#DIV/0!</v>
      </c>
      <c r="AG197" s="25" t="e">
        <f t="shared" si="72"/>
        <v>#DIV/0!</v>
      </c>
      <c r="AH197" s="25" t="e">
        <f t="shared" si="73"/>
        <v>#DIV/0!</v>
      </c>
      <c r="AI197" s="25" t="e">
        <f t="shared" si="74"/>
        <v>#DIV/0!</v>
      </c>
      <c r="AJ197" s="25" t="e">
        <f t="shared" si="75"/>
        <v>#DIV/0!</v>
      </c>
    </row>
    <row r="198" spans="1:36" x14ac:dyDescent="0.3">
      <c r="A198" s="1" t="s">
        <v>3553</v>
      </c>
      <c r="B198" s="36" t="str">
        <f>VLOOKUP($A198,Raw!$B$2:$DG$512,MATCH(Advisorry!B$1,Raw!$B$1:$DG$1,0),0)</f>
        <v>0</v>
      </c>
      <c r="C198" s="37">
        <f t="shared" si="57"/>
        <v>0</v>
      </c>
      <c r="D198" s="36" t="str">
        <f>VLOOKUP($A198,Raw!$B$2:$DG$512,MATCH(Advisorry!D$1,Raw!$B$1:$DG$1,0),0)</f>
        <v>0</v>
      </c>
      <c r="E198" s="37">
        <f t="shared" si="58"/>
        <v>0</v>
      </c>
      <c r="F198" s="36" t="str">
        <f>VLOOKUP($A198,Raw!$B$2:$DG$512,MATCH(Advisorry!F$1,Raw!$B$1:$DG$1,0),0)</f>
        <v>0</v>
      </c>
      <c r="G198" s="37">
        <f t="shared" si="59"/>
        <v>0</v>
      </c>
      <c r="H198" s="36" t="str">
        <f>VLOOKUP($A198,Raw!$B$2:$DG$512,MATCH(Advisorry!H$1,Raw!$B$1:$DG$1,0),0)</f>
        <v>0</v>
      </c>
      <c r="I198" s="37">
        <f t="shared" si="60"/>
        <v>0</v>
      </c>
      <c r="J198" s="36" t="str">
        <f>VLOOKUP($A198,Raw!$B$2:$DG$512,MATCH(Advisorry!J$1,Raw!$B$1:$DG$1,0),0)</f>
        <v>2</v>
      </c>
      <c r="K198" s="37">
        <f t="shared" si="61"/>
        <v>1</v>
      </c>
      <c r="L198" s="36" t="str">
        <f>VLOOKUP($A198,Raw!$B$2:$DG$512,MATCH(Advisorry!L$1,Raw!$B$1:$DG$1,0),0)</f>
        <v>0</v>
      </c>
      <c r="M198" s="37">
        <f t="shared" si="62"/>
        <v>0</v>
      </c>
      <c r="N198" s="36" t="str">
        <f>VLOOKUP($A198,Raw!$B$2:$DG$512,MATCH(Advisorry!N$1,Raw!$B$1:$DG$1,0),0)</f>
        <v>2</v>
      </c>
      <c r="P198" s="38" t="str">
        <f>VLOOKUP($A198,Raw!$B$2:$DG$512,MATCH(Advisorry!P$1,Raw!$B$1:$DG$1,0),0)</f>
        <v>0</v>
      </c>
      <c r="Q198" s="39">
        <f t="shared" si="63"/>
        <v>0</v>
      </c>
      <c r="R198" s="38" t="str">
        <f>VLOOKUP($A198,Raw!$B$2:$DG$512,MATCH(Advisorry!R$1,Raw!$B$1:$DG$1,0),0)</f>
        <v>0</v>
      </c>
      <c r="S198" s="39">
        <f t="shared" si="64"/>
        <v>0</v>
      </c>
      <c r="T198" s="38" t="str">
        <f>VLOOKUP($A198,Raw!$B$2:$DG$512,MATCH(Advisorry!T$1,Raw!$B$1:$DG$1,0),0)</f>
        <v>0</v>
      </c>
      <c r="U198" s="39">
        <f t="shared" si="65"/>
        <v>0</v>
      </c>
      <c r="V198" s="38" t="str">
        <f>VLOOKUP($A198,Raw!$B$2:$DG$512,MATCH(Advisorry!V$1,Raw!$B$1:$DG$1,0),0)</f>
        <v>0</v>
      </c>
      <c r="W198" s="39">
        <f t="shared" si="66"/>
        <v>0</v>
      </c>
      <c r="X198" s="38" t="str">
        <f>VLOOKUP($A198,Raw!$B$2:$DG$512,MATCH(Advisorry!X$1,Raw!$B$1:$DG$1,0),0)</f>
        <v>27.48118</v>
      </c>
      <c r="Y198" s="39">
        <f t="shared" si="67"/>
        <v>1</v>
      </c>
      <c r="Z198" s="38" t="str">
        <f>VLOOKUP($A198,Raw!$B$2:$DG$512,MATCH(Advisorry!Z$1,Raw!$B$1:$DG$1,0),0)</f>
        <v>0</v>
      </c>
      <c r="AA198" s="39">
        <f t="shared" si="68"/>
        <v>0</v>
      </c>
      <c r="AB198" s="38" t="str">
        <f>VLOOKUP($A198,Raw!$B$2:$DG$512,MATCH(Advisorry!AB$1,Raw!$B$1:$DG$1,0),0)</f>
        <v>27.48118</v>
      </c>
      <c r="AD198" s="25" t="e">
        <f t="shared" si="69"/>
        <v>#DIV/0!</v>
      </c>
      <c r="AE198" s="25" t="e">
        <f t="shared" si="70"/>
        <v>#DIV/0!</v>
      </c>
      <c r="AF198" s="25" t="e">
        <f t="shared" si="71"/>
        <v>#DIV/0!</v>
      </c>
      <c r="AG198" s="25" t="e">
        <f t="shared" si="72"/>
        <v>#DIV/0!</v>
      </c>
      <c r="AH198" s="25">
        <f t="shared" si="73"/>
        <v>13.740589999999999</v>
      </c>
      <c r="AI198" s="25" t="e">
        <f t="shared" si="74"/>
        <v>#DIV/0!</v>
      </c>
      <c r="AJ198" s="25">
        <f t="shared" si="75"/>
        <v>13.740589999999999</v>
      </c>
    </row>
    <row r="199" spans="1:36" x14ac:dyDescent="0.3">
      <c r="A199" s="1" t="s">
        <v>3572</v>
      </c>
      <c r="B199" s="36" t="str">
        <f>VLOOKUP($A199,Raw!$B$2:$DG$512,MATCH(Advisorry!B$1,Raw!$B$1:$DG$1,0),0)</f>
        <v>0</v>
      </c>
      <c r="C199" s="37" t="e">
        <f t="shared" si="57"/>
        <v>#DIV/0!</v>
      </c>
      <c r="D199" s="36" t="str">
        <f>VLOOKUP($A199,Raw!$B$2:$DG$512,MATCH(Advisorry!D$1,Raw!$B$1:$DG$1,0),0)</f>
        <v>0</v>
      </c>
      <c r="E199" s="37" t="e">
        <f t="shared" si="58"/>
        <v>#DIV/0!</v>
      </c>
      <c r="F199" s="36" t="str">
        <f>VLOOKUP($A199,Raw!$B$2:$DG$512,MATCH(Advisorry!F$1,Raw!$B$1:$DG$1,0),0)</f>
        <v>0</v>
      </c>
      <c r="G199" s="37" t="e">
        <f t="shared" si="59"/>
        <v>#DIV/0!</v>
      </c>
      <c r="H199" s="36" t="str">
        <f>VLOOKUP($A199,Raw!$B$2:$DG$512,MATCH(Advisorry!H$1,Raw!$B$1:$DG$1,0),0)</f>
        <v>0</v>
      </c>
      <c r="I199" s="37" t="e">
        <f t="shared" si="60"/>
        <v>#DIV/0!</v>
      </c>
      <c r="J199" s="36" t="str">
        <f>VLOOKUP($A199,Raw!$B$2:$DG$512,MATCH(Advisorry!J$1,Raw!$B$1:$DG$1,0),0)</f>
        <v>0</v>
      </c>
      <c r="K199" s="37" t="e">
        <f t="shared" si="61"/>
        <v>#DIV/0!</v>
      </c>
      <c r="L199" s="36" t="str">
        <f>VLOOKUP($A199,Raw!$B$2:$DG$512,MATCH(Advisorry!L$1,Raw!$B$1:$DG$1,0),0)</f>
        <v>0</v>
      </c>
      <c r="M199" s="37" t="e">
        <f t="shared" si="62"/>
        <v>#DIV/0!</v>
      </c>
      <c r="N199" s="36" t="str">
        <f>VLOOKUP($A199,Raw!$B$2:$DG$512,MATCH(Advisorry!N$1,Raw!$B$1:$DG$1,0),0)</f>
        <v>0</v>
      </c>
      <c r="P199" s="38" t="str">
        <f>VLOOKUP($A199,Raw!$B$2:$DG$512,MATCH(Advisorry!P$1,Raw!$B$1:$DG$1,0),0)</f>
        <v>0</v>
      </c>
      <c r="Q199" s="39" t="e">
        <f t="shared" si="63"/>
        <v>#DIV/0!</v>
      </c>
      <c r="R199" s="38" t="str">
        <f>VLOOKUP($A199,Raw!$B$2:$DG$512,MATCH(Advisorry!R$1,Raw!$B$1:$DG$1,0),0)</f>
        <v>0</v>
      </c>
      <c r="S199" s="39" t="e">
        <f t="shared" si="64"/>
        <v>#DIV/0!</v>
      </c>
      <c r="T199" s="38" t="str">
        <f>VLOOKUP($A199,Raw!$B$2:$DG$512,MATCH(Advisorry!T$1,Raw!$B$1:$DG$1,0),0)</f>
        <v>0</v>
      </c>
      <c r="U199" s="39" t="e">
        <f t="shared" si="65"/>
        <v>#DIV/0!</v>
      </c>
      <c r="V199" s="38" t="str">
        <f>VLOOKUP($A199,Raw!$B$2:$DG$512,MATCH(Advisorry!V$1,Raw!$B$1:$DG$1,0),0)</f>
        <v>0</v>
      </c>
      <c r="W199" s="39" t="e">
        <f t="shared" si="66"/>
        <v>#DIV/0!</v>
      </c>
      <c r="X199" s="38" t="str">
        <f>VLOOKUP($A199,Raw!$B$2:$DG$512,MATCH(Advisorry!X$1,Raw!$B$1:$DG$1,0),0)</f>
        <v>0</v>
      </c>
      <c r="Y199" s="39" t="e">
        <f t="shared" si="67"/>
        <v>#DIV/0!</v>
      </c>
      <c r="Z199" s="38" t="str">
        <f>VLOOKUP($A199,Raw!$B$2:$DG$512,MATCH(Advisorry!Z$1,Raw!$B$1:$DG$1,0),0)</f>
        <v>0</v>
      </c>
      <c r="AA199" s="39" t="e">
        <f t="shared" si="68"/>
        <v>#DIV/0!</v>
      </c>
      <c r="AB199" s="38" t="str">
        <f>VLOOKUP($A199,Raw!$B$2:$DG$512,MATCH(Advisorry!AB$1,Raw!$B$1:$DG$1,0),0)</f>
        <v>0</v>
      </c>
      <c r="AD199" s="25" t="e">
        <f t="shared" si="69"/>
        <v>#DIV/0!</v>
      </c>
      <c r="AE199" s="25" t="e">
        <f t="shared" si="70"/>
        <v>#DIV/0!</v>
      </c>
      <c r="AF199" s="25" t="e">
        <f t="shared" si="71"/>
        <v>#DIV/0!</v>
      </c>
      <c r="AG199" s="25" t="e">
        <f t="shared" si="72"/>
        <v>#DIV/0!</v>
      </c>
      <c r="AH199" s="25" t="e">
        <f t="shared" si="73"/>
        <v>#DIV/0!</v>
      </c>
      <c r="AI199" s="25" t="e">
        <f t="shared" si="74"/>
        <v>#DIV/0!</v>
      </c>
      <c r="AJ199" s="25" t="e">
        <f t="shared" si="75"/>
        <v>#DIV/0!</v>
      </c>
    </row>
    <row r="200" spans="1:36" x14ac:dyDescent="0.3">
      <c r="A200" s="1" t="s">
        <v>3585</v>
      </c>
      <c r="B200" s="36" t="str">
        <f>VLOOKUP($A200,Raw!$B$2:$DG$512,MATCH(Advisorry!B$1,Raw!$B$1:$DG$1,0),0)</f>
        <v>0</v>
      </c>
      <c r="C200" s="37" t="e">
        <f t="shared" si="57"/>
        <v>#DIV/0!</v>
      </c>
      <c r="D200" s="36" t="str">
        <f>VLOOKUP($A200,Raw!$B$2:$DG$512,MATCH(Advisorry!D$1,Raw!$B$1:$DG$1,0),0)</f>
        <v>0</v>
      </c>
      <c r="E200" s="37" t="e">
        <f t="shared" si="58"/>
        <v>#DIV/0!</v>
      </c>
      <c r="F200" s="36" t="str">
        <f>VLOOKUP($A200,Raw!$B$2:$DG$512,MATCH(Advisorry!F$1,Raw!$B$1:$DG$1,0),0)</f>
        <v>0</v>
      </c>
      <c r="G200" s="37" t="e">
        <f t="shared" si="59"/>
        <v>#DIV/0!</v>
      </c>
      <c r="H200" s="36" t="str">
        <f>VLOOKUP($A200,Raw!$B$2:$DG$512,MATCH(Advisorry!H$1,Raw!$B$1:$DG$1,0),0)</f>
        <v>0</v>
      </c>
      <c r="I200" s="37" t="e">
        <f t="shared" si="60"/>
        <v>#DIV/0!</v>
      </c>
      <c r="J200" s="36" t="str">
        <f>VLOOKUP($A200,Raw!$B$2:$DG$512,MATCH(Advisorry!J$1,Raw!$B$1:$DG$1,0),0)</f>
        <v>0</v>
      </c>
      <c r="K200" s="37" t="e">
        <f t="shared" si="61"/>
        <v>#DIV/0!</v>
      </c>
      <c r="L200" s="36" t="str">
        <f>VLOOKUP($A200,Raw!$B$2:$DG$512,MATCH(Advisorry!L$1,Raw!$B$1:$DG$1,0),0)</f>
        <v>0</v>
      </c>
      <c r="M200" s="37" t="e">
        <f t="shared" si="62"/>
        <v>#DIV/0!</v>
      </c>
      <c r="N200" s="36" t="str">
        <f>VLOOKUP($A200,Raw!$B$2:$DG$512,MATCH(Advisorry!N$1,Raw!$B$1:$DG$1,0),0)</f>
        <v>0</v>
      </c>
      <c r="P200" s="38" t="str">
        <f>VLOOKUP($A200,Raw!$B$2:$DG$512,MATCH(Advisorry!P$1,Raw!$B$1:$DG$1,0),0)</f>
        <v>0</v>
      </c>
      <c r="Q200" s="39" t="e">
        <f t="shared" si="63"/>
        <v>#DIV/0!</v>
      </c>
      <c r="R200" s="38" t="str">
        <f>VLOOKUP($A200,Raw!$B$2:$DG$512,MATCH(Advisorry!R$1,Raw!$B$1:$DG$1,0),0)</f>
        <v>0</v>
      </c>
      <c r="S200" s="39" t="e">
        <f t="shared" si="64"/>
        <v>#DIV/0!</v>
      </c>
      <c r="T200" s="38" t="str">
        <f>VLOOKUP($A200,Raw!$B$2:$DG$512,MATCH(Advisorry!T$1,Raw!$B$1:$DG$1,0),0)</f>
        <v>0</v>
      </c>
      <c r="U200" s="39" t="e">
        <f t="shared" si="65"/>
        <v>#DIV/0!</v>
      </c>
      <c r="V200" s="38" t="str">
        <f>VLOOKUP($A200,Raw!$B$2:$DG$512,MATCH(Advisorry!V$1,Raw!$B$1:$DG$1,0),0)</f>
        <v>0</v>
      </c>
      <c r="W200" s="39" t="e">
        <f t="shared" si="66"/>
        <v>#DIV/0!</v>
      </c>
      <c r="X200" s="38" t="str">
        <f>VLOOKUP($A200,Raw!$B$2:$DG$512,MATCH(Advisorry!X$1,Raw!$B$1:$DG$1,0),0)</f>
        <v>0</v>
      </c>
      <c r="Y200" s="39" t="e">
        <f t="shared" si="67"/>
        <v>#DIV/0!</v>
      </c>
      <c r="Z200" s="38" t="str">
        <f>VLOOKUP($A200,Raw!$B$2:$DG$512,MATCH(Advisorry!Z$1,Raw!$B$1:$DG$1,0),0)</f>
        <v>0</v>
      </c>
      <c r="AA200" s="39" t="e">
        <f t="shared" si="68"/>
        <v>#DIV/0!</v>
      </c>
      <c r="AB200" s="38" t="str">
        <f>VLOOKUP($A200,Raw!$B$2:$DG$512,MATCH(Advisorry!AB$1,Raw!$B$1:$DG$1,0),0)</f>
        <v>0</v>
      </c>
      <c r="AD200" s="25" t="e">
        <f t="shared" si="69"/>
        <v>#DIV/0!</v>
      </c>
      <c r="AE200" s="25" t="e">
        <f t="shared" si="70"/>
        <v>#DIV/0!</v>
      </c>
      <c r="AF200" s="25" t="e">
        <f t="shared" si="71"/>
        <v>#DIV/0!</v>
      </c>
      <c r="AG200" s="25" t="e">
        <f t="shared" si="72"/>
        <v>#DIV/0!</v>
      </c>
      <c r="AH200" s="25" t="e">
        <f t="shared" si="73"/>
        <v>#DIV/0!</v>
      </c>
      <c r="AI200" s="25" t="e">
        <f t="shared" si="74"/>
        <v>#DIV/0!</v>
      </c>
      <c r="AJ200" s="25" t="e">
        <f t="shared" si="75"/>
        <v>#DIV/0!</v>
      </c>
    </row>
    <row r="201" spans="1:36" x14ac:dyDescent="0.3">
      <c r="A201" s="1" t="s">
        <v>3602</v>
      </c>
      <c r="B201" s="36" t="str">
        <f>VLOOKUP($A201,Raw!$B$2:$DG$512,MATCH(Advisorry!B$1,Raw!$B$1:$DG$1,0),0)</f>
        <v>0</v>
      </c>
      <c r="C201" s="37" t="e">
        <f t="shared" si="57"/>
        <v>#DIV/0!</v>
      </c>
      <c r="D201" s="36" t="str">
        <f>VLOOKUP($A201,Raw!$B$2:$DG$512,MATCH(Advisorry!D$1,Raw!$B$1:$DG$1,0),0)</f>
        <v>0</v>
      </c>
      <c r="E201" s="37" t="e">
        <f t="shared" si="58"/>
        <v>#DIV/0!</v>
      </c>
      <c r="F201" s="36" t="str">
        <f>VLOOKUP($A201,Raw!$B$2:$DG$512,MATCH(Advisorry!F$1,Raw!$B$1:$DG$1,0),0)</f>
        <v>0</v>
      </c>
      <c r="G201" s="37" t="e">
        <f t="shared" si="59"/>
        <v>#DIV/0!</v>
      </c>
      <c r="H201" s="36" t="str">
        <f>VLOOKUP($A201,Raw!$B$2:$DG$512,MATCH(Advisorry!H$1,Raw!$B$1:$DG$1,0),0)</f>
        <v>0</v>
      </c>
      <c r="I201" s="37" t="e">
        <f t="shared" si="60"/>
        <v>#DIV/0!</v>
      </c>
      <c r="J201" s="36" t="str">
        <f>VLOOKUP($A201,Raw!$B$2:$DG$512,MATCH(Advisorry!J$1,Raw!$B$1:$DG$1,0),0)</f>
        <v>0</v>
      </c>
      <c r="K201" s="37" t="e">
        <f t="shared" si="61"/>
        <v>#DIV/0!</v>
      </c>
      <c r="L201" s="36" t="str">
        <f>VLOOKUP($A201,Raw!$B$2:$DG$512,MATCH(Advisorry!L$1,Raw!$B$1:$DG$1,0),0)</f>
        <v>0</v>
      </c>
      <c r="M201" s="37" t="e">
        <f t="shared" si="62"/>
        <v>#DIV/0!</v>
      </c>
      <c r="N201" s="36" t="str">
        <f>VLOOKUP($A201,Raw!$B$2:$DG$512,MATCH(Advisorry!N$1,Raw!$B$1:$DG$1,0),0)</f>
        <v>0</v>
      </c>
      <c r="P201" s="38" t="str">
        <f>VLOOKUP($A201,Raw!$B$2:$DG$512,MATCH(Advisorry!P$1,Raw!$B$1:$DG$1,0),0)</f>
        <v>0</v>
      </c>
      <c r="Q201" s="39" t="e">
        <f t="shared" si="63"/>
        <v>#DIV/0!</v>
      </c>
      <c r="R201" s="38" t="str">
        <f>VLOOKUP($A201,Raw!$B$2:$DG$512,MATCH(Advisorry!R$1,Raw!$B$1:$DG$1,0),0)</f>
        <v>0</v>
      </c>
      <c r="S201" s="39" t="e">
        <f t="shared" si="64"/>
        <v>#DIV/0!</v>
      </c>
      <c r="T201" s="38" t="str">
        <f>VLOOKUP($A201,Raw!$B$2:$DG$512,MATCH(Advisorry!T$1,Raw!$B$1:$DG$1,0),0)</f>
        <v>0</v>
      </c>
      <c r="U201" s="39" t="e">
        <f t="shared" si="65"/>
        <v>#DIV/0!</v>
      </c>
      <c r="V201" s="38" t="str">
        <f>VLOOKUP($A201,Raw!$B$2:$DG$512,MATCH(Advisorry!V$1,Raw!$B$1:$DG$1,0),0)</f>
        <v>0</v>
      </c>
      <c r="W201" s="39" t="e">
        <f t="shared" si="66"/>
        <v>#DIV/0!</v>
      </c>
      <c r="X201" s="38" t="str">
        <f>VLOOKUP($A201,Raw!$B$2:$DG$512,MATCH(Advisorry!X$1,Raw!$B$1:$DG$1,0),0)</f>
        <v>0</v>
      </c>
      <c r="Y201" s="39" t="e">
        <f t="shared" si="67"/>
        <v>#DIV/0!</v>
      </c>
      <c r="Z201" s="38" t="str">
        <f>VLOOKUP($A201,Raw!$B$2:$DG$512,MATCH(Advisorry!Z$1,Raw!$B$1:$DG$1,0),0)</f>
        <v>0</v>
      </c>
      <c r="AA201" s="39" t="e">
        <f t="shared" si="68"/>
        <v>#DIV/0!</v>
      </c>
      <c r="AB201" s="38" t="str">
        <f>VLOOKUP($A201,Raw!$B$2:$DG$512,MATCH(Advisorry!AB$1,Raw!$B$1:$DG$1,0),0)</f>
        <v>0</v>
      </c>
      <c r="AD201" s="25" t="e">
        <f t="shared" si="69"/>
        <v>#DIV/0!</v>
      </c>
      <c r="AE201" s="25" t="e">
        <f t="shared" si="70"/>
        <v>#DIV/0!</v>
      </c>
      <c r="AF201" s="25" t="e">
        <f t="shared" si="71"/>
        <v>#DIV/0!</v>
      </c>
      <c r="AG201" s="25" t="e">
        <f t="shared" si="72"/>
        <v>#DIV/0!</v>
      </c>
      <c r="AH201" s="25" t="e">
        <f t="shared" si="73"/>
        <v>#DIV/0!</v>
      </c>
      <c r="AI201" s="25" t="e">
        <f t="shared" si="74"/>
        <v>#DIV/0!</v>
      </c>
      <c r="AJ201" s="25" t="e">
        <f t="shared" si="75"/>
        <v>#DIV/0!</v>
      </c>
    </row>
    <row r="202" spans="1:36" x14ac:dyDescent="0.3">
      <c r="A202" s="1" t="s">
        <v>3616</v>
      </c>
      <c r="B202" s="36" t="str">
        <f>VLOOKUP($A202,Raw!$B$2:$DG$512,MATCH(Advisorry!B$1,Raw!$B$1:$DG$1,0),0)</f>
        <v>0</v>
      </c>
      <c r="C202" s="37">
        <f t="shared" si="57"/>
        <v>0</v>
      </c>
      <c r="D202" s="36" t="str">
        <f>VLOOKUP($A202,Raw!$B$2:$DG$512,MATCH(Advisorry!D$1,Raw!$B$1:$DG$1,0),0)</f>
        <v>0</v>
      </c>
      <c r="E202" s="37">
        <f t="shared" si="58"/>
        <v>0</v>
      </c>
      <c r="F202" s="36" t="str">
        <f>VLOOKUP($A202,Raw!$B$2:$DG$512,MATCH(Advisorry!F$1,Raw!$B$1:$DG$1,0),0)</f>
        <v>3</v>
      </c>
      <c r="G202" s="37">
        <f t="shared" si="59"/>
        <v>1</v>
      </c>
      <c r="H202" s="36" t="str">
        <f>VLOOKUP($A202,Raw!$B$2:$DG$512,MATCH(Advisorry!H$1,Raw!$B$1:$DG$1,0),0)</f>
        <v>0</v>
      </c>
      <c r="I202" s="37">
        <f t="shared" si="60"/>
        <v>0</v>
      </c>
      <c r="J202" s="36" t="str">
        <f>VLOOKUP($A202,Raw!$B$2:$DG$512,MATCH(Advisorry!J$1,Raw!$B$1:$DG$1,0),0)</f>
        <v>0</v>
      </c>
      <c r="K202" s="37">
        <f t="shared" si="61"/>
        <v>0</v>
      </c>
      <c r="L202" s="36" t="str">
        <f>VLOOKUP($A202,Raw!$B$2:$DG$512,MATCH(Advisorry!L$1,Raw!$B$1:$DG$1,0),0)</f>
        <v>0</v>
      </c>
      <c r="M202" s="37">
        <f t="shared" si="62"/>
        <v>0</v>
      </c>
      <c r="N202" s="36" t="str">
        <f>VLOOKUP($A202,Raw!$B$2:$DG$512,MATCH(Advisorry!N$1,Raw!$B$1:$DG$1,0),0)</f>
        <v>3</v>
      </c>
      <c r="P202" s="38" t="str">
        <f>VLOOKUP($A202,Raw!$B$2:$DG$512,MATCH(Advisorry!P$1,Raw!$B$1:$DG$1,0),0)</f>
        <v>0</v>
      </c>
      <c r="Q202" s="39">
        <f t="shared" si="63"/>
        <v>0</v>
      </c>
      <c r="R202" s="38" t="str">
        <f>VLOOKUP($A202,Raw!$B$2:$DG$512,MATCH(Advisorry!R$1,Raw!$B$1:$DG$1,0),0)</f>
        <v>0</v>
      </c>
      <c r="S202" s="39">
        <f t="shared" si="64"/>
        <v>0</v>
      </c>
      <c r="T202" s="38" t="str">
        <f>VLOOKUP($A202,Raw!$B$2:$DG$512,MATCH(Advisorry!T$1,Raw!$B$1:$DG$1,0),0)</f>
        <v>9.8</v>
      </c>
      <c r="U202" s="39">
        <f t="shared" si="65"/>
        <v>1</v>
      </c>
      <c r="V202" s="38" t="str">
        <f>VLOOKUP($A202,Raw!$B$2:$DG$512,MATCH(Advisorry!V$1,Raw!$B$1:$DG$1,0),0)</f>
        <v>0</v>
      </c>
      <c r="W202" s="39">
        <f t="shared" si="66"/>
        <v>0</v>
      </c>
      <c r="X202" s="38" t="str">
        <f>VLOOKUP($A202,Raw!$B$2:$DG$512,MATCH(Advisorry!X$1,Raw!$B$1:$DG$1,0),0)</f>
        <v>0</v>
      </c>
      <c r="Y202" s="39">
        <f t="shared" si="67"/>
        <v>0</v>
      </c>
      <c r="Z202" s="38" t="str">
        <f>VLOOKUP($A202,Raw!$B$2:$DG$512,MATCH(Advisorry!Z$1,Raw!$B$1:$DG$1,0),0)</f>
        <v>0</v>
      </c>
      <c r="AA202" s="39">
        <f t="shared" si="68"/>
        <v>0</v>
      </c>
      <c r="AB202" s="38" t="str">
        <f>VLOOKUP($A202,Raw!$B$2:$DG$512,MATCH(Advisorry!AB$1,Raw!$B$1:$DG$1,0),0)</f>
        <v>9.8</v>
      </c>
      <c r="AD202" s="25" t="e">
        <f t="shared" si="69"/>
        <v>#DIV/0!</v>
      </c>
      <c r="AE202" s="25" t="e">
        <f t="shared" si="70"/>
        <v>#DIV/0!</v>
      </c>
      <c r="AF202" s="25">
        <f t="shared" si="71"/>
        <v>3.2666666666666671</v>
      </c>
      <c r="AG202" s="25" t="e">
        <f t="shared" si="72"/>
        <v>#DIV/0!</v>
      </c>
      <c r="AH202" s="25" t="e">
        <f t="shared" si="73"/>
        <v>#DIV/0!</v>
      </c>
      <c r="AI202" s="25" t="e">
        <f t="shared" si="74"/>
        <v>#DIV/0!</v>
      </c>
      <c r="AJ202" s="25">
        <f t="shared" si="75"/>
        <v>3.2666666666666671</v>
      </c>
    </row>
    <row r="203" spans="1:36" x14ac:dyDescent="0.3">
      <c r="A203" s="1" t="s">
        <v>3646</v>
      </c>
      <c r="B203" s="36" t="str">
        <f>VLOOKUP($A203,Raw!$B$2:$DG$512,MATCH(Advisorry!B$1,Raw!$B$1:$DG$1,0),0)</f>
        <v>0</v>
      </c>
      <c r="C203" s="37" t="e">
        <f t="shared" si="57"/>
        <v>#DIV/0!</v>
      </c>
      <c r="D203" s="36" t="str">
        <f>VLOOKUP($A203,Raw!$B$2:$DG$512,MATCH(Advisorry!D$1,Raw!$B$1:$DG$1,0),0)</f>
        <v>0</v>
      </c>
      <c r="E203" s="37" t="e">
        <f t="shared" si="58"/>
        <v>#DIV/0!</v>
      </c>
      <c r="F203" s="36" t="str">
        <f>VLOOKUP($A203,Raw!$B$2:$DG$512,MATCH(Advisorry!F$1,Raw!$B$1:$DG$1,0),0)</f>
        <v>0</v>
      </c>
      <c r="G203" s="37" t="e">
        <f t="shared" si="59"/>
        <v>#DIV/0!</v>
      </c>
      <c r="H203" s="36" t="str">
        <f>VLOOKUP($A203,Raw!$B$2:$DG$512,MATCH(Advisorry!H$1,Raw!$B$1:$DG$1,0),0)</f>
        <v>0</v>
      </c>
      <c r="I203" s="37" t="e">
        <f t="shared" si="60"/>
        <v>#DIV/0!</v>
      </c>
      <c r="J203" s="36" t="str">
        <f>VLOOKUP($A203,Raw!$B$2:$DG$512,MATCH(Advisorry!J$1,Raw!$B$1:$DG$1,0),0)</f>
        <v>0</v>
      </c>
      <c r="K203" s="37" t="e">
        <f t="shared" si="61"/>
        <v>#DIV/0!</v>
      </c>
      <c r="L203" s="36" t="str">
        <f>VLOOKUP($A203,Raw!$B$2:$DG$512,MATCH(Advisorry!L$1,Raw!$B$1:$DG$1,0),0)</f>
        <v>0</v>
      </c>
      <c r="M203" s="37" t="e">
        <f t="shared" si="62"/>
        <v>#DIV/0!</v>
      </c>
      <c r="N203" s="36" t="str">
        <f>VLOOKUP($A203,Raw!$B$2:$DG$512,MATCH(Advisorry!N$1,Raw!$B$1:$DG$1,0),0)</f>
        <v>0</v>
      </c>
      <c r="P203" s="38" t="str">
        <f>VLOOKUP($A203,Raw!$B$2:$DG$512,MATCH(Advisorry!P$1,Raw!$B$1:$DG$1,0),0)</f>
        <v>0</v>
      </c>
      <c r="Q203" s="39" t="e">
        <f t="shared" si="63"/>
        <v>#DIV/0!</v>
      </c>
      <c r="R203" s="38" t="str">
        <f>VLOOKUP($A203,Raw!$B$2:$DG$512,MATCH(Advisorry!R$1,Raw!$B$1:$DG$1,0),0)</f>
        <v>0</v>
      </c>
      <c r="S203" s="39" t="e">
        <f t="shared" si="64"/>
        <v>#DIV/0!</v>
      </c>
      <c r="T203" s="38" t="str">
        <f>VLOOKUP($A203,Raw!$B$2:$DG$512,MATCH(Advisorry!T$1,Raw!$B$1:$DG$1,0),0)</f>
        <v>0</v>
      </c>
      <c r="U203" s="39" t="e">
        <f t="shared" si="65"/>
        <v>#DIV/0!</v>
      </c>
      <c r="V203" s="38" t="str">
        <f>VLOOKUP($A203,Raw!$B$2:$DG$512,MATCH(Advisorry!V$1,Raw!$B$1:$DG$1,0),0)</f>
        <v>0</v>
      </c>
      <c r="W203" s="39" t="e">
        <f t="shared" si="66"/>
        <v>#DIV/0!</v>
      </c>
      <c r="X203" s="38" t="str">
        <f>VLOOKUP($A203,Raw!$B$2:$DG$512,MATCH(Advisorry!X$1,Raw!$B$1:$DG$1,0),0)</f>
        <v>0</v>
      </c>
      <c r="Y203" s="39" t="e">
        <f t="shared" si="67"/>
        <v>#DIV/0!</v>
      </c>
      <c r="Z203" s="38" t="str">
        <f>VLOOKUP($A203,Raw!$B$2:$DG$512,MATCH(Advisorry!Z$1,Raw!$B$1:$DG$1,0),0)</f>
        <v>0</v>
      </c>
      <c r="AA203" s="39" t="e">
        <f t="shared" si="68"/>
        <v>#DIV/0!</v>
      </c>
      <c r="AB203" s="38" t="str">
        <f>VLOOKUP($A203,Raw!$B$2:$DG$512,MATCH(Advisorry!AB$1,Raw!$B$1:$DG$1,0),0)</f>
        <v>0</v>
      </c>
      <c r="AD203" s="25" t="e">
        <f t="shared" si="69"/>
        <v>#DIV/0!</v>
      </c>
      <c r="AE203" s="25" t="e">
        <f t="shared" si="70"/>
        <v>#DIV/0!</v>
      </c>
      <c r="AF203" s="25" t="e">
        <f t="shared" si="71"/>
        <v>#DIV/0!</v>
      </c>
      <c r="AG203" s="25" t="e">
        <f t="shared" si="72"/>
        <v>#DIV/0!</v>
      </c>
      <c r="AH203" s="25" t="e">
        <f t="shared" si="73"/>
        <v>#DIV/0!</v>
      </c>
      <c r="AI203" s="25" t="e">
        <f t="shared" si="74"/>
        <v>#DIV/0!</v>
      </c>
      <c r="AJ203" s="25" t="e">
        <f t="shared" si="75"/>
        <v>#DIV/0!</v>
      </c>
    </row>
    <row r="204" spans="1:36" x14ac:dyDescent="0.3">
      <c r="A204" s="1" t="s">
        <v>3652</v>
      </c>
      <c r="B204" s="36" t="str">
        <f>VLOOKUP($A204,Raw!$B$2:$DG$512,MATCH(Advisorry!B$1,Raw!$B$1:$DG$1,0),0)</f>
        <v>0</v>
      </c>
      <c r="C204" s="37" t="e">
        <f t="shared" si="57"/>
        <v>#DIV/0!</v>
      </c>
      <c r="D204" s="36" t="str">
        <f>VLOOKUP($A204,Raw!$B$2:$DG$512,MATCH(Advisorry!D$1,Raw!$B$1:$DG$1,0),0)</f>
        <v>0</v>
      </c>
      <c r="E204" s="37" t="e">
        <f t="shared" si="58"/>
        <v>#DIV/0!</v>
      </c>
      <c r="F204" s="36" t="str">
        <f>VLOOKUP($A204,Raw!$B$2:$DG$512,MATCH(Advisorry!F$1,Raw!$B$1:$DG$1,0),0)</f>
        <v>0</v>
      </c>
      <c r="G204" s="37" t="e">
        <f t="shared" si="59"/>
        <v>#DIV/0!</v>
      </c>
      <c r="H204" s="36" t="str">
        <f>VLOOKUP($A204,Raw!$B$2:$DG$512,MATCH(Advisorry!H$1,Raw!$B$1:$DG$1,0),0)</f>
        <v>0</v>
      </c>
      <c r="I204" s="37" t="e">
        <f t="shared" si="60"/>
        <v>#DIV/0!</v>
      </c>
      <c r="J204" s="36" t="str">
        <f>VLOOKUP($A204,Raw!$B$2:$DG$512,MATCH(Advisorry!J$1,Raw!$B$1:$DG$1,0),0)</f>
        <v>0</v>
      </c>
      <c r="K204" s="37" t="e">
        <f t="shared" si="61"/>
        <v>#DIV/0!</v>
      </c>
      <c r="L204" s="36" t="str">
        <f>VLOOKUP($A204,Raw!$B$2:$DG$512,MATCH(Advisorry!L$1,Raw!$B$1:$DG$1,0),0)</f>
        <v>0</v>
      </c>
      <c r="M204" s="37" t="e">
        <f t="shared" si="62"/>
        <v>#DIV/0!</v>
      </c>
      <c r="N204" s="36" t="str">
        <f>VLOOKUP($A204,Raw!$B$2:$DG$512,MATCH(Advisorry!N$1,Raw!$B$1:$DG$1,0),0)</f>
        <v>0</v>
      </c>
      <c r="P204" s="38" t="str">
        <f>VLOOKUP($A204,Raw!$B$2:$DG$512,MATCH(Advisorry!P$1,Raw!$B$1:$DG$1,0),0)</f>
        <v>0</v>
      </c>
      <c r="Q204" s="39" t="e">
        <f t="shared" si="63"/>
        <v>#DIV/0!</v>
      </c>
      <c r="R204" s="38" t="str">
        <f>VLOOKUP($A204,Raw!$B$2:$DG$512,MATCH(Advisorry!R$1,Raw!$B$1:$DG$1,0),0)</f>
        <v>0</v>
      </c>
      <c r="S204" s="39" t="e">
        <f t="shared" si="64"/>
        <v>#DIV/0!</v>
      </c>
      <c r="T204" s="38" t="str">
        <f>VLOOKUP($A204,Raw!$B$2:$DG$512,MATCH(Advisorry!T$1,Raw!$B$1:$DG$1,0),0)</f>
        <v>0</v>
      </c>
      <c r="U204" s="39" t="e">
        <f t="shared" si="65"/>
        <v>#DIV/0!</v>
      </c>
      <c r="V204" s="38" t="str">
        <f>VLOOKUP($A204,Raw!$B$2:$DG$512,MATCH(Advisorry!V$1,Raw!$B$1:$DG$1,0),0)</f>
        <v>0</v>
      </c>
      <c r="W204" s="39" t="e">
        <f t="shared" si="66"/>
        <v>#DIV/0!</v>
      </c>
      <c r="X204" s="38" t="str">
        <f>VLOOKUP($A204,Raw!$B$2:$DG$512,MATCH(Advisorry!X$1,Raw!$B$1:$DG$1,0),0)</f>
        <v>0</v>
      </c>
      <c r="Y204" s="39" t="e">
        <f t="shared" si="67"/>
        <v>#DIV/0!</v>
      </c>
      <c r="Z204" s="38" t="str">
        <f>VLOOKUP($A204,Raw!$B$2:$DG$512,MATCH(Advisorry!Z$1,Raw!$B$1:$DG$1,0),0)</f>
        <v>0</v>
      </c>
      <c r="AA204" s="39" t="e">
        <f t="shared" si="68"/>
        <v>#DIV/0!</v>
      </c>
      <c r="AB204" s="38" t="str">
        <f>VLOOKUP($A204,Raw!$B$2:$DG$512,MATCH(Advisorry!AB$1,Raw!$B$1:$DG$1,0),0)</f>
        <v>0</v>
      </c>
      <c r="AD204" s="25" t="e">
        <f t="shared" si="69"/>
        <v>#DIV/0!</v>
      </c>
      <c r="AE204" s="25" t="e">
        <f t="shared" si="70"/>
        <v>#DIV/0!</v>
      </c>
      <c r="AF204" s="25" t="e">
        <f t="shared" si="71"/>
        <v>#DIV/0!</v>
      </c>
      <c r="AG204" s="25" t="e">
        <f t="shared" si="72"/>
        <v>#DIV/0!</v>
      </c>
      <c r="AH204" s="25" t="e">
        <f t="shared" si="73"/>
        <v>#DIV/0!</v>
      </c>
      <c r="AI204" s="25" t="e">
        <f t="shared" si="74"/>
        <v>#DIV/0!</v>
      </c>
      <c r="AJ204" s="25" t="e">
        <f t="shared" si="75"/>
        <v>#DIV/0!</v>
      </c>
    </row>
    <row r="205" spans="1:36" x14ac:dyDescent="0.3">
      <c r="A205" s="1" t="s">
        <v>3689</v>
      </c>
      <c r="B205" s="36" t="str">
        <f>VLOOKUP($A205,Raw!$B$2:$DG$512,MATCH(Advisorry!B$1,Raw!$B$1:$DG$1,0),0)</f>
        <v>0</v>
      </c>
      <c r="C205" s="37" t="e">
        <f t="shared" si="57"/>
        <v>#DIV/0!</v>
      </c>
      <c r="D205" s="36" t="str">
        <f>VLOOKUP($A205,Raw!$B$2:$DG$512,MATCH(Advisorry!D$1,Raw!$B$1:$DG$1,0),0)</f>
        <v>0</v>
      </c>
      <c r="E205" s="37" t="e">
        <f t="shared" si="58"/>
        <v>#DIV/0!</v>
      </c>
      <c r="F205" s="36" t="str">
        <f>VLOOKUP($A205,Raw!$B$2:$DG$512,MATCH(Advisorry!F$1,Raw!$B$1:$DG$1,0),0)</f>
        <v>0</v>
      </c>
      <c r="G205" s="37" t="e">
        <f t="shared" si="59"/>
        <v>#DIV/0!</v>
      </c>
      <c r="H205" s="36" t="str">
        <f>VLOOKUP($A205,Raw!$B$2:$DG$512,MATCH(Advisorry!H$1,Raw!$B$1:$DG$1,0),0)</f>
        <v>0</v>
      </c>
      <c r="I205" s="37" t="e">
        <f t="shared" si="60"/>
        <v>#DIV/0!</v>
      </c>
      <c r="J205" s="36" t="str">
        <f>VLOOKUP($A205,Raw!$B$2:$DG$512,MATCH(Advisorry!J$1,Raw!$B$1:$DG$1,0),0)</f>
        <v>0</v>
      </c>
      <c r="K205" s="37" t="e">
        <f t="shared" si="61"/>
        <v>#DIV/0!</v>
      </c>
      <c r="L205" s="36" t="str">
        <f>VLOOKUP($A205,Raw!$B$2:$DG$512,MATCH(Advisorry!L$1,Raw!$B$1:$DG$1,0),0)</f>
        <v>0</v>
      </c>
      <c r="M205" s="37" t="e">
        <f t="shared" si="62"/>
        <v>#DIV/0!</v>
      </c>
      <c r="N205" s="36" t="str">
        <f>VLOOKUP($A205,Raw!$B$2:$DG$512,MATCH(Advisorry!N$1,Raw!$B$1:$DG$1,0),0)</f>
        <v>0</v>
      </c>
      <c r="P205" s="38" t="str">
        <f>VLOOKUP($A205,Raw!$B$2:$DG$512,MATCH(Advisorry!P$1,Raw!$B$1:$DG$1,0),0)</f>
        <v>0</v>
      </c>
      <c r="Q205" s="39" t="e">
        <f t="shared" si="63"/>
        <v>#DIV/0!</v>
      </c>
      <c r="R205" s="38" t="str">
        <f>VLOOKUP($A205,Raw!$B$2:$DG$512,MATCH(Advisorry!R$1,Raw!$B$1:$DG$1,0),0)</f>
        <v>0</v>
      </c>
      <c r="S205" s="39" t="e">
        <f t="shared" si="64"/>
        <v>#DIV/0!</v>
      </c>
      <c r="T205" s="38" t="str">
        <f>VLOOKUP($A205,Raw!$B$2:$DG$512,MATCH(Advisorry!T$1,Raw!$B$1:$DG$1,0),0)</f>
        <v>0</v>
      </c>
      <c r="U205" s="39" t="e">
        <f t="shared" si="65"/>
        <v>#DIV/0!</v>
      </c>
      <c r="V205" s="38" t="str">
        <f>VLOOKUP($A205,Raw!$B$2:$DG$512,MATCH(Advisorry!V$1,Raw!$B$1:$DG$1,0),0)</f>
        <v>0</v>
      </c>
      <c r="W205" s="39" t="e">
        <f t="shared" si="66"/>
        <v>#DIV/0!</v>
      </c>
      <c r="X205" s="38" t="str">
        <f>VLOOKUP($A205,Raw!$B$2:$DG$512,MATCH(Advisorry!X$1,Raw!$B$1:$DG$1,0),0)</f>
        <v>0</v>
      </c>
      <c r="Y205" s="39" t="e">
        <f t="shared" si="67"/>
        <v>#DIV/0!</v>
      </c>
      <c r="Z205" s="38" t="str">
        <f>VLOOKUP($A205,Raw!$B$2:$DG$512,MATCH(Advisorry!Z$1,Raw!$B$1:$DG$1,0),0)</f>
        <v>0</v>
      </c>
      <c r="AA205" s="39" t="e">
        <f t="shared" si="68"/>
        <v>#DIV/0!</v>
      </c>
      <c r="AB205" s="38" t="str">
        <f>VLOOKUP($A205,Raw!$B$2:$DG$512,MATCH(Advisorry!AB$1,Raw!$B$1:$DG$1,0),0)</f>
        <v>0</v>
      </c>
      <c r="AD205" s="25" t="e">
        <f t="shared" si="69"/>
        <v>#DIV/0!</v>
      </c>
      <c r="AE205" s="25" t="e">
        <f t="shared" si="70"/>
        <v>#DIV/0!</v>
      </c>
      <c r="AF205" s="25" t="e">
        <f t="shared" si="71"/>
        <v>#DIV/0!</v>
      </c>
      <c r="AG205" s="25" t="e">
        <f t="shared" si="72"/>
        <v>#DIV/0!</v>
      </c>
      <c r="AH205" s="25" t="e">
        <f t="shared" si="73"/>
        <v>#DIV/0!</v>
      </c>
      <c r="AI205" s="25" t="e">
        <f t="shared" si="74"/>
        <v>#DIV/0!</v>
      </c>
      <c r="AJ205" s="25" t="e">
        <f t="shared" si="75"/>
        <v>#DIV/0!</v>
      </c>
    </row>
    <row r="206" spans="1:36" x14ac:dyDescent="0.3">
      <c r="A206" s="1" t="s">
        <v>3696</v>
      </c>
      <c r="B206" s="36" t="str">
        <f>VLOOKUP($A206,Raw!$B$2:$DG$512,MATCH(Advisorry!B$1,Raw!$B$1:$DG$1,0),0)</f>
        <v>0</v>
      </c>
      <c r="C206" s="37" t="e">
        <f t="shared" si="57"/>
        <v>#DIV/0!</v>
      </c>
      <c r="D206" s="36" t="str">
        <f>VLOOKUP($A206,Raw!$B$2:$DG$512,MATCH(Advisorry!D$1,Raw!$B$1:$DG$1,0),0)</f>
        <v>0</v>
      </c>
      <c r="E206" s="37" t="e">
        <f t="shared" si="58"/>
        <v>#DIV/0!</v>
      </c>
      <c r="F206" s="36" t="str">
        <f>VLOOKUP($A206,Raw!$B$2:$DG$512,MATCH(Advisorry!F$1,Raw!$B$1:$DG$1,0),0)</f>
        <v>0</v>
      </c>
      <c r="G206" s="37" t="e">
        <f t="shared" si="59"/>
        <v>#DIV/0!</v>
      </c>
      <c r="H206" s="36" t="str">
        <f>VLOOKUP($A206,Raw!$B$2:$DG$512,MATCH(Advisorry!H$1,Raw!$B$1:$DG$1,0),0)</f>
        <v>0</v>
      </c>
      <c r="I206" s="37" t="e">
        <f t="shared" si="60"/>
        <v>#DIV/0!</v>
      </c>
      <c r="J206" s="36" t="str">
        <f>VLOOKUP($A206,Raw!$B$2:$DG$512,MATCH(Advisorry!J$1,Raw!$B$1:$DG$1,0),0)</f>
        <v>0</v>
      </c>
      <c r="K206" s="37" t="e">
        <f t="shared" si="61"/>
        <v>#DIV/0!</v>
      </c>
      <c r="L206" s="36" t="str">
        <f>VLOOKUP($A206,Raw!$B$2:$DG$512,MATCH(Advisorry!L$1,Raw!$B$1:$DG$1,0),0)</f>
        <v>0</v>
      </c>
      <c r="M206" s="37" t="e">
        <f t="shared" si="62"/>
        <v>#DIV/0!</v>
      </c>
      <c r="N206" s="36" t="str">
        <f>VLOOKUP($A206,Raw!$B$2:$DG$512,MATCH(Advisorry!N$1,Raw!$B$1:$DG$1,0),0)</f>
        <v>0</v>
      </c>
      <c r="P206" s="38" t="str">
        <f>VLOOKUP($A206,Raw!$B$2:$DG$512,MATCH(Advisorry!P$1,Raw!$B$1:$DG$1,0),0)</f>
        <v>0</v>
      </c>
      <c r="Q206" s="39" t="e">
        <f t="shared" si="63"/>
        <v>#DIV/0!</v>
      </c>
      <c r="R206" s="38" t="str">
        <f>VLOOKUP($A206,Raw!$B$2:$DG$512,MATCH(Advisorry!R$1,Raw!$B$1:$DG$1,0),0)</f>
        <v>0</v>
      </c>
      <c r="S206" s="39" t="e">
        <f t="shared" si="64"/>
        <v>#DIV/0!</v>
      </c>
      <c r="T206" s="38" t="str">
        <f>VLOOKUP($A206,Raw!$B$2:$DG$512,MATCH(Advisorry!T$1,Raw!$B$1:$DG$1,0),0)</f>
        <v>0</v>
      </c>
      <c r="U206" s="39" t="e">
        <f t="shared" si="65"/>
        <v>#DIV/0!</v>
      </c>
      <c r="V206" s="38" t="str">
        <f>VLOOKUP($A206,Raw!$B$2:$DG$512,MATCH(Advisorry!V$1,Raw!$B$1:$DG$1,0),0)</f>
        <v>0</v>
      </c>
      <c r="W206" s="39" t="e">
        <f t="shared" si="66"/>
        <v>#DIV/0!</v>
      </c>
      <c r="X206" s="38" t="str">
        <f>VLOOKUP($A206,Raw!$B$2:$DG$512,MATCH(Advisorry!X$1,Raw!$B$1:$DG$1,0),0)</f>
        <v>0</v>
      </c>
      <c r="Y206" s="39" t="e">
        <f t="shared" si="67"/>
        <v>#DIV/0!</v>
      </c>
      <c r="Z206" s="38" t="str">
        <f>VLOOKUP($A206,Raw!$B$2:$DG$512,MATCH(Advisorry!Z$1,Raw!$B$1:$DG$1,0),0)</f>
        <v>0</v>
      </c>
      <c r="AA206" s="39" t="e">
        <f t="shared" si="68"/>
        <v>#DIV/0!</v>
      </c>
      <c r="AB206" s="38" t="str">
        <f>VLOOKUP($A206,Raw!$B$2:$DG$512,MATCH(Advisorry!AB$1,Raw!$B$1:$DG$1,0),0)</f>
        <v>0</v>
      </c>
      <c r="AD206" s="25" t="e">
        <f t="shared" si="69"/>
        <v>#DIV/0!</v>
      </c>
      <c r="AE206" s="25" t="e">
        <f t="shared" si="70"/>
        <v>#DIV/0!</v>
      </c>
      <c r="AF206" s="25" t="e">
        <f t="shared" si="71"/>
        <v>#DIV/0!</v>
      </c>
      <c r="AG206" s="25" t="e">
        <f t="shared" si="72"/>
        <v>#DIV/0!</v>
      </c>
      <c r="AH206" s="25" t="e">
        <f t="shared" si="73"/>
        <v>#DIV/0!</v>
      </c>
      <c r="AI206" s="25" t="e">
        <f t="shared" si="74"/>
        <v>#DIV/0!</v>
      </c>
      <c r="AJ206" s="25" t="e">
        <f t="shared" si="75"/>
        <v>#DIV/0!</v>
      </c>
    </row>
    <row r="207" spans="1:36" x14ac:dyDescent="0.3">
      <c r="A207" s="1" t="s">
        <v>3713</v>
      </c>
      <c r="B207" s="36" t="str">
        <f>VLOOKUP($A207,Raw!$B$2:$DG$512,MATCH(Advisorry!B$1,Raw!$B$1:$DG$1,0),0)</f>
        <v>0</v>
      </c>
      <c r="C207" s="37" t="e">
        <f t="shared" si="57"/>
        <v>#DIV/0!</v>
      </c>
      <c r="D207" s="36" t="str">
        <f>VLOOKUP($A207,Raw!$B$2:$DG$512,MATCH(Advisorry!D$1,Raw!$B$1:$DG$1,0),0)</f>
        <v>0</v>
      </c>
      <c r="E207" s="37" t="e">
        <f t="shared" si="58"/>
        <v>#DIV/0!</v>
      </c>
      <c r="F207" s="36" t="str">
        <f>VLOOKUP($A207,Raw!$B$2:$DG$512,MATCH(Advisorry!F$1,Raw!$B$1:$DG$1,0),0)</f>
        <v>0</v>
      </c>
      <c r="G207" s="37" t="e">
        <f t="shared" si="59"/>
        <v>#DIV/0!</v>
      </c>
      <c r="H207" s="36" t="str">
        <f>VLOOKUP($A207,Raw!$B$2:$DG$512,MATCH(Advisorry!H$1,Raw!$B$1:$DG$1,0),0)</f>
        <v>0</v>
      </c>
      <c r="I207" s="37" t="e">
        <f t="shared" si="60"/>
        <v>#DIV/0!</v>
      </c>
      <c r="J207" s="36" t="str">
        <f>VLOOKUP($A207,Raw!$B$2:$DG$512,MATCH(Advisorry!J$1,Raw!$B$1:$DG$1,0),0)</f>
        <v>0</v>
      </c>
      <c r="K207" s="37" t="e">
        <f t="shared" si="61"/>
        <v>#DIV/0!</v>
      </c>
      <c r="L207" s="36" t="str">
        <f>VLOOKUP($A207,Raw!$B$2:$DG$512,MATCH(Advisorry!L$1,Raw!$B$1:$DG$1,0),0)</f>
        <v>0</v>
      </c>
      <c r="M207" s="37" t="e">
        <f t="shared" si="62"/>
        <v>#DIV/0!</v>
      </c>
      <c r="N207" s="36" t="str">
        <f>VLOOKUP($A207,Raw!$B$2:$DG$512,MATCH(Advisorry!N$1,Raw!$B$1:$DG$1,0),0)</f>
        <v>0</v>
      </c>
      <c r="P207" s="38" t="str">
        <f>VLOOKUP($A207,Raw!$B$2:$DG$512,MATCH(Advisorry!P$1,Raw!$B$1:$DG$1,0),0)</f>
        <v>0</v>
      </c>
      <c r="Q207" s="39" t="e">
        <f t="shared" si="63"/>
        <v>#DIV/0!</v>
      </c>
      <c r="R207" s="38" t="str">
        <f>VLOOKUP($A207,Raw!$B$2:$DG$512,MATCH(Advisorry!R$1,Raw!$B$1:$DG$1,0),0)</f>
        <v>0</v>
      </c>
      <c r="S207" s="39" t="e">
        <f t="shared" si="64"/>
        <v>#DIV/0!</v>
      </c>
      <c r="T207" s="38" t="str">
        <f>VLOOKUP($A207,Raw!$B$2:$DG$512,MATCH(Advisorry!T$1,Raw!$B$1:$DG$1,0),0)</f>
        <v>0</v>
      </c>
      <c r="U207" s="39" t="e">
        <f t="shared" si="65"/>
        <v>#DIV/0!</v>
      </c>
      <c r="V207" s="38" t="str">
        <f>VLOOKUP($A207,Raw!$B$2:$DG$512,MATCH(Advisorry!V$1,Raw!$B$1:$DG$1,0),0)</f>
        <v>0</v>
      </c>
      <c r="W207" s="39" t="e">
        <f t="shared" si="66"/>
        <v>#DIV/0!</v>
      </c>
      <c r="X207" s="38" t="str">
        <f>VLOOKUP($A207,Raw!$B$2:$DG$512,MATCH(Advisorry!X$1,Raw!$B$1:$DG$1,0),0)</f>
        <v>0</v>
      </c>
      <c r="Y207" s="39" t="e">
        <f t="shared" si="67"/>
        <v>#DIV/0!</v>
      </c>
      <c r="Z207" s="38" t="str">
        <f>VLOOKUP($A207,Raw!$B$2:$DG$512,MATCH(Advisorry!Z$1,Raw!$B$1:$DG$1,0),0)</f>
        <v>0</v>
      </c>
      <c r="AA207" s="39" t="e">
        <f t="shared" si="68"/>
        <v>#DIV/0!</v>
      </c>
      <c r="AB207" s="38" t="str">
        <f>VLOOKUP($A207,Raw!$B$2:$DG$512,MATCH(Advisorry!AB$1,Raw!$B$1:$DG$1,0),0)</f>
        <v>0</v>
      </c>
      <c r="AD207" s="25" t="e">
        <f t="shared" si="69"/>
        <v>#DIV/0!</v>
      </c>
      <c r="AE207" s="25" t="e">
        <f t="shared" si="70"/>
        <v>#DIV/0!</v>
      </c>
      <c r="AF207" s="25" t="e">
        <f t="shared" si="71"/>
        <v>#DIV/0!</v>
      </c>
      <c r="AG207" s="25" t="e">
        <f t="shared" si="72"/>
        <v>#DIV/0!</v>
      </c>
      <c r="AH207" s="25" t="e">
        <f t="shared" si="73"/>
        <v>#DIV/0!</v>
      </c>
      <c r="AI207" s="25" t="e">
        <f t="shared" si="74"/>
        <v>#DIV/0!</v>
      </c>
      <c r="AJ207" s="25" t="e">
        <f t="shared" si="75"/>
        <v>#DIV/0!</v>
      </c>
    </row>
    <row r="208" spans="1:36" x14ac:dyDescent="0.3">
      <c r="A208" s="1" t="s">
        <v>3727</v>
      </c>
      <c r="B208" s="36" t="str">
        <f>VLOOKUP($A208,Raw!$B$2:$DG$512,MATCH(Advisorry!B$1,Raw!$B$1:$DG$1,0),0)</f>
        <v>0</v>
      </c>
      <c r="C208" s="37" t="e">
        <f t="shared" si="57"/>
        <v>#DIV/0!</v>
      </c>
      <c r="D208" s="36" t="str">
        <f>VLOOKUP($A208,Raw!$B$2:$DG$512,MATCH(Advisorry!D$1,Raw!$B$1:$DG$1,0),0)</f>
        <v>0</v>
      </c>
      <c r="E208" s="37" t="e">
        <f t="shared" si="58"/>
        <v>#DIV/0!</v>
      </c>
      <c r="F208" s="36" t="str">
        <f>VLOOKUP($A208,Raw!$B$2:$DG$512,MATCH(Advisorry!F$1,Raw!$B$1:$DG$1,0),0)</f>
        <v>0</v>
      </c>
      <c r="G208" s="37" t="e">
        <f t="shared" si="59"/>
        <v>#DIV/0!</v>
      </c>
      <c r="H208" s="36" t="str">
        <f>VLOOKUP($A208,Raw!$B$2:$DG$512,MATCH(Advisorry!H$1,Raw!$B$1:$DG$1,0),0)</f>
        <v>0</v>
      </c>
      <c r="I208" s="37" t="e">
        <f t="shared" si="60"/>
        <v>#DIV/0!</v>
      </c>
      <c r="J208" s="36" t="str">
        <f>VLOOKUP($A208,Raw!$B$2:$DG$512,MATCH(Advisorry!J$1,Raw!$B$1:$DG$1,0),0)</f>
        <v>0</v>
      </c>
      <c r="K208" s="37" t="e">
        <f t="shared" si="61"/>
        <v>#DIV/0!</v>
      </c>
      <c r="L208" s="36" t="str">
        <f>VLOOKUP($A208,Raw!$B$2:$DG$512,MATCH(Advisorry!L$1,Raw!$B$1:$DG$1,0),0)</f>
        <v>0</v>
      </c>
      <c r="M208" s="37" t="e">
        <f t="shared" si="62"/>
        <v>#DIV/0!</v>
      </c>
      <c r="N208" s="36" t="str">
        <f>VLOOKUP($A208,Raw!$B$2:$DG$512,MATCH(Advisorry!N$1,Raw!$B$1:$DG$1,0),0)</f>
        <v>0</v>
      </c>
      <c r="P208" s="38" t="str">
        <f>VLOOKUP($A208,Raw!$B$2:$DG$512,MATCH(Advisorry!P$1,Raw!$B$1:$DG$1,0),0)</f>
        <v>0</v>
      </c>
      <c r="Q208" s="39" t="e">
        <f t="shared" si="63"/>
        <v>#DIV/0!</v>
      </c>
      <c r="R208" s="38" t="str">
        <f>VLOOKUP($A208,Raw!$B$2:$DG$512,MATCH(Advisorry!R$1,Raw!$B$1:$DG$1,0),0)</f>
        <v>0</v>
      </c>
      <c r="S208" s="39" t="e">
        <f t="shared" si="64"/>
        <v>#DIV/0!</v>
      </c>
      <c r="T208" s="38" t="str">
        <f>VLOOKUP($A208,Raw!$B$2:$DG$512,MATCH(Advisorry!T$1,Raw!$B$1:$DG$1,0),0)</f>
        <v>0</v>
      </c>
      <c r="U208" s="39" t="e">
        <f t="shared" si="65"/>
        <v>#DIV/0!</v>
      </c>
      <c r="V208" s="38" t="str">
        <f>VLOOKUP($A208,Raw!$B$2:$DG$512,MATCH(Advisorry!V$1,Raw!$B$1:$DG$1,0),0)</f>
        <v>0</v>
      </c>
      <c r="W208" s="39" t="e">
        <f t="shared" si="66"/>
        <v>#DIV/0!</v>
      </c>
      <c r="X208" s="38" t="str">
        <f>VLOOKUP($A208,Raw!$B$2:$DG$512,MATCH(Advisorry!X$1,Raw!$B$1:$DG$1,0),0)</f>
        <v>0</v>
      </c>
      <c r="Y208" s="39" t="e">
        <f t="shared" si="67"/>
        <v>#DIV/0!</v>
      </c>
      <c r="Z208" s="38" t="str">
        <f>VLOOKUP($A208,Raw!$B$2:$DG$512,MATCH(Advisorry!Z$1,Raw!$B$1:$DG$1,0),0)</f>
        <v>0</v>
      </c>
      <c r="AA208" s="39" t="e">
        <f t="shared" si="68"/>
        <v>#DIV/0!</v>
      </c>
      <c r="AB208" s="38" t="str">
        <f>VLOOKUP($A208,Raw!$B$2:$DG$512,MATCH(Advisorry!AB$1,Raw!$B$1:$DG$1,0),0)</f>
        <v>0</v>
      </c>
      <c r="AD208" s="25" t="e">
        <f t="shared" si="69"/>
        <v>#DIV/0!</v>
      </c>
      <c r="AE208" s="25" t="e">
        <f t="shared" si="70"/>
        <v>#DIV/0!</v>
      </c>
      <c r="AF208" s="25" t="e">
        <f t="shared" si="71"/>
        <v>#DIV/0!</v>
      </c>
      <c r="AG208" s="25" t="e">
        <f t="shared" si="72"/>
        <v>#DIV/0!</v>
      </c>
      <c r="AH208" s="25" t="e">
        <f t="shared" si="73"/>
        <v>#DIV/0!</v>
      </c>
      <c r="AI208" s="25" t="e">
        <f t="shared" si="74"/>
        <v>#DIV/0!</v>
      </c>
      <c r="AJ208" s="25" t="e">
        <f t="shared" si="75"/>
        <v>#DIV/0!</v>
      </c>
    </row>
    <row r="209" spans="1:36" x14ac:dyDescent="0.3">
      <c r="A209" s="1" t="s">
        <v>3738</v>
      </c>
      <c r="B209" s="36" t="str">
        <f>VLOOKUP($A209,Raw!$B$2:$DG$512,MATCH(Advisorry!B$1,Raw!$B$1:$DG$1,0),0)</f>
        <v>0</v>
      </c>
      <c r="C209" s="37" t="e">
        <f t="shared" si="57"/>
        <v>#DIV/0!</v>
      </c>
      <c r="D209" s="36" t="str">
        <f>VLOOKUP($A209,Raw!$B$2:$DG$512,MATCH(Advisorry!D$1,Raw!$B$1:$DG$1,0),0)</f>
        <v>0</v>
      </c>
      <c r="E209" s="37" t="e">
        <f t="shared" si="58"/>
        <v>#DIV/0!</v>
      </c>
      <c r="F209" s="36" t="str">
        <f>VLOOKUP($A209,Raw!$B$2:$DG$512,MATCH(Advisorry!F$1,Raw!$B$1:$DG$1,0),0)</f>
        <v>0</v>
      </c>
      <c r="G209" s="37" t="e">
        <f t="shared" si="59"/>
        <v>#DIV/0!</v>
      </c>
      <c r="H209" s="36" t="str">
        <f>VLOOKUP($A209,Raw!$B$2:$DG$512,MATCH(Advisorry!H$1,Raw!$B$1:$DG$1,0),0)</f>
        <v>0</v>
      </c>
      <c r="I209" s="37" t="e">
        <f t="shared" si="60"/>
        <v>#DIV/0!</v>
      </c>
      <c r="J209" s="36" t="str">
        <f>VLOOKUP($A209,Raw!$B$2:$DG$512,MATCH(Advisorry!J$1,Raw!$B$1:$DG$1,0),0)</f>
        <v>0</v>
      </c>
      <c r="K209" s="37" t="e">
        <f t="shared" si="61"/>
        <v>#DIV/0!</v>
      </c>
      <c r="L209" s="36" t="str">
        <f>VLOOKUP($A209,Raw!$B$2:$DG$512,MATCH(Advisorry!L$1,Raw!$B$1:$DG$1,0),0)</f>
        <v>0</v>
      </c>
      <c r="M209" s="37" t="e">
        <f t="shared" si="62"/>
        <v>#DIV/0!</v>
      </c>
      <c r="N209" s="36" t="str">
        <f>VLOOKUP($A209,Raw!$B$2:$DG$512,MATCH(Advisorry!N$1,Raw!$B$1:$DG$1,0),0)</f>
        <v>0</v>
      </c>
      <c r="P209" s="38" t="str">
        <f>VLOOKUP($A209,Raw!$B$2:$DG$512,MATCH(Advisorry!P$1,Raw!$B$1:$DG$1,0),0)</f>
        <v>0</v>
      </c>
      <c r="Q209" s="39" t="e">
        <f t="shared" si="63"/>
        <v>#DIV/0!</v>
      </c>
      <c r="R209" s="38" t="str">
        <f>VLOOKUP($A209,Raw!$B$2:$DG$512,MATCH(Advisorry!R$1,Raw!$B$1:$DG$1,0),0)</f>
        <v>0</v>
      </c>
      <c r="S209" s="39" t="e">
        <f t="shared" si="64"/>
        <v>#DIV/0!</v>
      </c>
      <c r="T209" s="38" t="str">
        <f>VLOOKUP($A209,Raw!$B$2:$DG$512,MATCH(Advisorry!T$1,Raw!$B$1:$DG$1,0),0)</f>
        <v>0</v>
      </c>
      <c r="U209" s="39" t="e">
        <f t="shared" si="65"/>
        <v>#DIV/0!</v>
      </c>
      <c r="V209" s="38" t="str">
        <f>VLOOKUP($A209,Raw!$B$2:$DG$512,MATCH(Advisorry!V$1,Raw!$B$1:$DG$1,0),0)</f>
        <v>0</v>
      </c>
      <c r="W209" s="39" t="e">
        <f t="shared" si="66"/>
        <v>#DIV/0!</v>
      </c>
      <c r="X209" s="38" t="str">
        <f>VLOOKUP($A209,Raw!$B$2:$DG$512,MATCH(Advisorry!X$1,Raw!$B$1:$DG$1,0),0)</f>
        <v>0</v>
      </c>
      <c r="Y209" s="39" t="e">
        <f t="shared" si="67"/>
        <v>#DIV/0!</v>
      </c>
      <c r="Z209" s="38" t="str">
        <f>VLOOKUP($A209,Raw!$B$2:$DG$512,MATCH(Advisorry!Z$1,Raw!$B$1:$DG$1,0),0)</f>
        <v>0</v>
      </c>
      <c r="AA209" s="39" t="e">
        <f t="shared" si="68"/>
        <v>#DIV/0!</v>
      </c>
      <c r="AB209" s="38" t="str">
        <f>VLOOKUP($A209,Raw!$B$2:$DG$512,MATCH(Advisorry!AB$1,Raw!$B$1:$DG$1,0),0)</f>
        <v>0</v>
      </c>
      <c r="AD209" s="25" t="e">
        <f t="shared" si="69"/>
        <v>#DIV/0!</v>
      </c>
      <c r="AE209" s="25" t="e">
        <f t="shared" si="70"/>
        <v>#DIV/0!</v>
      </c>
      <c r="AF209" s="25" t="e">
        <f t="shared" si="71"/>
        <v>#DIV/0!</v>
      </c>
      <c r="AG209" s="25" t="e">
        <f t="shared" si="72"/>
        <v>#DIV/0!</v>
      </c>
      <c r="AH209" s="25" t="e">
        <f t="shared" si="73"/>
        <v>#DIV/0!</v>
      </c>
      <c r="AI209" s="25" t="e">
        <f t="shared" si="74"/>
        <v>#DIV/0!</v>
      </c>
      <c r="AJ209" s="25" t="e">
        <f t="shared" si="75"/>
        <v>#DIV/0!</v>
      </c>
    </row>
    <row r="210" spans="1:36" x14ac:dyDescent="0.3">
      <c r="A210" s="1" t="s">
        <v>3752</v>
      </c>
      <c r="B210" s="36" t="str">
        <f>VLOOKUP($A210,Raw!$B$2:$DG$512,MATCH(Advisorry!B$1,Raw!$B$1:$DG$1,0),0)</f>
        <v>0</v>
      </c>
      <c r="C210" s="37" t="e">
        <f t="shared" si="57"/>
        <v>#DIV/0!</v>
      </c>
      <c r="D210" s="36" t="str">
        <f>VLOOKUP($A210,Raw!$B$2:$DG$512,MATCH(Advisorry!D$1,Raw!$B$1:$DG$1,0),0)</f>
        <v>0</v>
      </c>
      <c r="E210" s="37" t="e">
        <f t="shared" si="58"/>
        <v>#DIV/0!</v>
      </c>
      <c r="F210" s="36" t="str">
        <f>VLOOKUP($A210,Raw!$B$2:$DG$512,MATCH(Advisorry!F$1,Raw!$B$1:$DG$1,0),0)</f>
        <v>0</v>
      </c>
      <c r="G210" s="37" t="e">
        <f t="shared" si="59"/>
        <v>#DIV/0!</v>
      </c>
      <c r="H210" s="36" t="str">
        <f>VLOOKUP($A210,Raw!$B$2:$DG$512,MATCH(Advisorry!H$1,Raw!$B$1:$DG$1,0),0)</f>
        <v>0</v>
      </c>
      <c r="I210" s="37" t="e">
        <f t="shared" si="60"/>
        <v>#DIV/0!</v>
      </c>
      <c r="J210" s="36" t="str">
        <f>VLOOKUP($A210,Raw!$B$2:$DG$512,MATCH(Advisorry!J$1,Raw!$B$1:$DG$1,0),0)</f>
        <v>0</v>
      </c>
      <c r="K210" s="37" t="e">
        <f t="shared" si="61"/>
        <v>#DIV/0!</v>
      </c>
      <c r="L210" s="36" t="str">
        <f>VLOOKUP($A210,Raw!$B$2:$DG$512,MATCH(Advisorry!L$1,Raw!$B$1:$DG$1,0),0)</f>
        <v>0</v>
      </c>
      <c r="M210" s="37" t="e">
        <f t="shared" si="62"/>
        <v>#DIV/0!</v>
      </c>
      <c r="N210" s="36" t="str">
        <f>VLOOKUP($A210,Raw!$B$2:$DG$512,MATCH(Advisorry!N$1,Raw!$B$1:$DG$1,0),0)</f>
        <v>0</v>
      </c>
      <c r="P210" s="38" t="str">
        <f>VLOOKUP($A210,Raw!$B$2:$DG$512,MATCH(Advisorry!P$1,Raw!$B$1:$DG$1,0),0)</f>
        <v>0</v>
      </c>
      <c r="Q210" s="39" t="e">
        <f t="shared" si="63"/>
        <v>#DIV/0!</v>
      </c>
      <c r="R210" s="38" t="str">
        <f>VLOOKUP($A210,Raw!$B$2:$DG$512,MATCH(Advisorry!R$1,Raw!$B$1:$DG$1,0),0)</f>
        <v>0</v>
      </c>
      <c r="S210" s="39" t="e">
        <f t="shared" si="64"/>
        <v>#DIV/0!</v>
      </c>
      <c r="T210" s="38" t="str">
        <f>VLOOKUP($A210,Raw!$B$2:$DG$512,MATCH(Advisorry!T$1,Raw!$B$1:$DG$1,0),0)</f>
        <v>0</v>
      </c>
      <c r="U210" s="39" t="e">
        <f t="shared" si="65"/>
        <v>#DIV/0!</v>
      </c>
      <c r="V210" s="38" t="str">
        <f>VLOOKUP($A210,Raw!$B$2:$DG$512,MATCH(Advisorry!V$1,Raw!$B$1:$DG$1,0),0)</f>
        <v>0</v>
      </c>
      <c r="W210" s="39" t="e">
        <f t="shared" si="66"/>
        <v>#DIV/0!</v>
      </c>
      <c r="X210" s="38" t="str">
        <f>VLOOKUP($A210,Raw!$B$2:$DG$512,MATCH(Advisorry!X$1,Raw!$B$1:$DG$1,0),0)</f>
        <v>0</v>
      </c>
      <c r="Y210" s="39" t="e">
        <f t="shared" si="67"/>
        <v>#DIV/0!</v>
      </c>
      <c r="Z210" s="38" t="str">
        <f>VLOOKUP($A210,Raw!$B$2:$DG$512,MATCH(Advisorry!Z$1,Raw!$B$1:$DG$1,0),0)</f>
        <v>0</v>
      </c>
      <c r="AA210" s="39" t="e">
        <f t="shared" si="68"/>
        <v>#DIV/0!</v>
      </c>
      <c r="AB210" s="38" t="str">
        <f>VLOOKUP($A210,Raw!$B$2:$DG$512,MATCH(Advisorry!AB$1,Raw!$B$1:$DG$1,0),0)</f>
        <v>0</v>
      </c>
      <c r="AD210" s="25" t="e">
        <f t="shared" si="69"/>
        <v>#DIV/0!</v>
      </c>
      <c r="AE210" s="25" t="e">
        <f t="shared" si="70"/>
        <v>#DIV/0!</v>
      </c>
      <c r="AF210" s="25" t="e">
        <f t="shared" si="71"/>
        <v>#DIV/0!</v>
      </c>
      <c r="AG210" s="25" t="e">
        <f t="shared" si="72"/>
        <v>#DIV/0!</v>
      </c>
      <c r="AH210" s="25" t="e">
        <f t="shared" si="73"/>
        <v>#DIV/0!</v>
      </c>
      <c r="AI210" s="25" t="e">
        <f t="shared" si="74"/>
        <v>#DIV/0!</v>
      </c>
      <c r="AJ210" s="25" t="e">
        <f t="shared" si="75"/>
        <v>#DIV/0!</v>
      </c>
    </row>
    <row r="211" spans="1:36" x14ac:dyDescent="0.3">
      <c r="A211" s="1" t="s">
        <v>3768</v>
      </c>
      <c r="B211" s="36" t="str">
        <f>VLOOKUP($A211,Raw!$B$2:$DG$512,MATCH(Advisorry!B$1,Raw!$B$1:$DG$1,0),0)</f>
        <v>0</v>
      </c>
      <c r="C211" s="37" t="e">
        <f t="shared" si="57"/>
        <v>#DIV/0!</v>
      </c>
      <c r="D211" s="36" t="str">
        <f>VLOOKUP($A211,Raw!$B$2:$DG$512,MATCH(Advisorry!D$1,Raw!$B$1:$DG$1,0),0)</f>
        <v>0</v>
      </c>
      <c r="E211" s="37" t="e">
        <f t="shared" si="58"/>
        <v>#DIV/0!</v>
      </c>
      <c r="F211" s="36" t="str">
        <f>VLOOKUP($A211,Raw!$B$2:$DG$512,MATCH(Advisorry!F$1,Raw!$B$1:$DG$1,0),0)</f>
        <v>0</v>
      </c>
      <c r="G211" s="37" t="e">
        <f t="shared" si="59"/>
        <v>#DIV/0!</v>
      </c>
      <c r="H211" s="36" t="str">
        <f>VLOOKUP($A211,Raw!$B$2:$DG$512,MATCH(Advisorry!H$1,Raw!$B$1:$DG$1,0),0)</f>
        <v>0</v>
      </c>
      <c r="I211" s="37" t="e">
        <f t="shared" si="60"/>
        <v>#DIV/0!</v>
      </c>
      <c r="J211" s="36" t="str">
        <f>VLOOKUP($A211,Raw!$B$2:$DG$512,MATCH(Advisorry!J$1,Raw!$B$1:$DG$1,0),0)</f>
        <v>0</v>
      </c>
      <c r="K211" s="37" t="e">
        <f t="shared" si="61"/>
        <v>#DIV/0!</v>
      </c>
      <c r="L211" s="36" t="str">
        <f>VLOOKUP($A211,Raw!$B$2:$DG$512,MATCH(Advisorry!L$1,Raw!$B$1:$DG$1,0),0)</f>
        <v>0</v>
      </c>
      <c r="M211" s="37" t="e">
        <f t="shared" si="62"/>
        <v>#DIV/0!</v>
      </c>
      <c r="N211" s="36" t="str">
        <f>VLOOKUP($A211,Raw!$B$2:$DG$512,MATCH(Advisorry!N$1,Raw!$B$1:$DG$1,0),0)</f>
        <v>0</v>
      </c>
      <c r="P211" s="38" t="str">
        <f>VLOOKUP($A211,Raw!$B$2:$DG$512,MATCH(Advisorry!P$1,Raw!$B$1:$DG$1,0),0)</f>
        <v>0</v>
      </c>
      <c r="Q211" s="39" t="e">
        <f t="shared" si="63"/>
        <v>#DIV/0!</v>
      </c>
      <c r="R211" s="38" t="str">
        <f>VLOOKUP($A211,Raw!$B$2:$DG$512,MATCH(Advisorry!R$1,Raw!$B$1:$DG$1,0),0)</f>
        <v>0</v>
      </c>
      <c r="S211" s="39" t="e">
        <f t="shared" si="64"/>
        <v>#DIV/0!</v>
      </c>
      <c r="T211" s="38" t="str">
        <f>VLOOKUP($A211,Raw!$B$2:$DG$512,MATCH(Advisorry!T$1,Raw!$B$1:$DG$1,0),0)</f>
        <v>0</v>
      </c>
      <c r="U211" s="39" t="e">
        <f t="shared" si="65"/>
        <v>#DIV/0!</v>
      </c>
      <c r="V211" s="38" t="str">
        <f>VLOOKUP($A211,Raw!$B$2:$DG$512,MATCH(Advisorry!V$1,Raw!$B$1:$DG$1,0),0)</f>
        <v>0</v>
      </c>
      <c r="W211" s="39" t="e">
        <f t="shared" si="66"/>
        <v>#DIV/0!</v>
      </c>
      <c r="X211" s="38" t="str">
        <f>VLOOKUP($A211,Raw!$B$2:$DG$512,MATCH(Advisorry!X$1,Raw!$B$1:$DG$1,0),0)</f>
        <v>0</v>
      </c>
      <c r="Y211" s="39" t="e">
        <f t="shared" si="67"/>
        <v>#DIV/0!</v>
      </c>
      <c r="Z211" s="38" t="str">
        <f>VLOOKUP($A211,Raw!$B$2:$DG$512,MATCH(Advisorry!Z$1,Raw!$B$1:$DG$1,0),0)</f>
        <v>0</v>
      </c>
      <c r="AA211" s="39" t="e">
        <f t="shared" si="68"/>
        <v>#DIV/0!</v>
      </c>
      <c r="AB211" s="38" t="str">
        <f>VLOOKUP($A211,Raw!$B$2:$DG$512,MATCH(Advisorry!AB$1,Raw!$B$1:$DG$1,0),0)</f>
        <v>0</v>
      </c>
      <c r="AD211" s="25" t="e">
        <f t="shared" si="69"/>
        <v>#DIV/0!</v>
      </c>
      <c r="AE211" s="25" t="e">
        <f t="shared" si="70"/>
        <v>#DIV/0!</v>
      </c>
      <c r="AF211" s="25" t="e">
        <f t="shared" si="71"/>
        <v>#DIV/0!</v>
      </c>
      <c r="AG211" s="25" t="e">
        <f t="shared" si="72"/>
        <v>#DIV/0!</v>
      </c>
      <c r="AH211" s="25" t="e">
        <f t="shared" si="73"/>
        <v>#DIV/0!</v>
      </c>
      <c r="AI211" s="25" t="e">
        <f t="shared" si="74"/>
        <v>#DIV/0!</v>
      </c>
      <c r="AJ211" s="25" t="e">
        <f t="shared" si="75"/>
        <v>#DIV/0!</v>
      </c>
    </row>
    <row r="212" spans="1:36" x14ac:dyDescent="0.3">
      <c r="A212" s="1" t="s">
        <v>3783</v>
      </c>
      <c r="B212" s="36" t="str">
        <f>VLOOKUP($A212,Raw!$B$2:$DG$512,MATCH(Advisorry!B$1,Raw!$B$1:$DG$1,0),0)</f>
        <v>0</v>
      </c>
      <c r="C212" s="37" t="e">
        <f t="shared" si="57"/>
        <v>#DIV/0!</v>
      </c>
      <c r="D212" s="36" t="str">
        <f>VLOOKUP($A212,Raw!$B$2:$DG$512,MATCH(Advisorry!D$1,Raw!$B$1:$DG$1,0),0)</f>
        <v>0</v>
      </c>
      <c r="E212" s="37" t="e">
        <f t="shared" si="58"/>
        <v>#DIV/0!</v>
      </c>
      <c r="F212" s="36" t="str">
        <f>VLOOKUP($A212,Raw!$B$2:$DG$512,MATCH(Advisorry!F$1,Raw!$B$1:$DG$1,0),0)</f>
        <v>0</v>
      </c>
      <c r="G212" s="37" t="e">
        <f t="shared" si="59"/>
        <v>#DIV/0!</v>
      </c>
      <c r="H212" s="36" t="str">
        <f>VLOOKUP($A212,Raw!$B$2:$DG$512,MATCH(Advisorry!H$1,Raw!$B$1:$DG$1,0),0)</f>
        <v>0</v>
      </c>
      <c r="I212" s="37" t="e">
        <f t="shared" si="60"/>
        <v>#DIV/0!</v>
      </c>
      <c r="J212" s="36" t="str">
        <f>VLOOKUP($A212,Raw!$B$2:$DG$512,MATCH(Advisorry!J$1,Raw!$B$1:$DG$1,0),0)</f>
        <v>0</v>
      </c>
      <c r="K212" s="37" t="e">
        <f t="shared" si="61"/>
        <v>#DIV/0!</v>
      </c>
      <c r="L212" s="36" t="str">
        <f>VLOOKUP($A212,Raw!$B$2:$DG$512,MATCH(Advisorry!L$1,Raw!$B$1:$DG$1,0),0)</f>
        <v>0</v>
      </c>
      <c r="M212" s="37" t="e">
        <f t="shared" si="62"/>
        <v>#DIV/0!</v>
      </c>
      <c r="N212" s="36" t="str">
        <f>VLOOKUP($A212,Raw!$B$2:$DG$512,MATCH(Advisorry!N$1,Raw!$B$1:$DG$1,0),0)</f>
        <v>0</v>
      </c>
      <c r="P212" s="38" t="str">
        <f>VLOOKUP($A212,Raw!$B$2:$DG$512,MATCH(Advisorry!P$1,Raw!$B$1:$DG$1,0),0)</f>
        <v>0</v>
      </c>
      <c r="Q212" s="39" t="e">
        <f t="shared" si="63"/>
        <v>#DIV/0!</v>
      </c>
      <c r="R212" s="38" t="str">
        <f>VLOOKUP($A212,Raw!$B$2:$DG$512,MATCH(Advisorry!R$1,Raw!$B$1:$DG$1,0),0)</f>
        <v>0</v>
      </c>
      <c r="S212" s="39" t="e">
        <f t="shared" si="64"/>
        <v>#DIV/0!</v>
      </c>
      <c r="T212" s="38" t="str">
        <f>VLOOKUP($A212,Raw!$B$2:$DG$512,MATCH(Advisorry!T$1,Raw!$B$1:$DG$1,0),0)</f>
        <v>0</v>
      </c>
      <c r="U212" s="39" t="e">
        <f t="shared" si="65"/>
        <v>#DIV/0!</v>
      </c>
      <c r="V212" s="38" t="str">
        <f>VLOOKUP($A212,Raw!$B$2:$DG$512,MATCH(Advisorry!V$1,Raw!$B$1:$DG$1,0),0)</f>
        <v>0</v>
      </c>
      <c r="W212" s="39" t="e">
        <f t="shared" si="66"/>
        <v>#DIV/0!</v>
      </c>
      <c r="X212" s="38" t="str">
        <f>VLOOKUP($A212,Raw!$B$2:$DG$512,MATCH(Advisorry!X$1,Raw!$B$1:$DG$1,0),0)</f>
        <v>0</v>
      </c>
      <c r="Y212" s="39" t="e">
        <f t="shared" si="67"/>
        <v>#DIV/0!</v>
      </c>
      <c r="Z212" s="38" t="str">
        <f>VLOOKUP($A212,Raw!$B$2:$DG$512,MATCH(Advisorry!Z$1,Raw!$B$1:$DG$1,0),0)</f>
        <v>0</v>
      </c>
      <c r="AA212" s="39" t="e">
        <f t="shared" si="68"/>
        <v>#DIV/0!</v>
      </c>
      <c r="AB212" s="38" t="str">
        <f>VLOOKUP($A212,Raw!$B$2:$DG$512,MATCH(Advisorry!AB$1,Raw!$B$1:$DG$1,0),0)</f>
        <v>0</v>
      </c>
      <c r="AD212" s="25" t="e">
        <f t="shared" si="69"/>
        <v>#DIV/0!</v>
      </c>
      <c r="AE212" s="25" t="e">
        <f t="shared" si="70"/>
        <v>#DIV/0!</v>
      </c>
      <c r="AF212" s="25" t="e">
        <f t="shared" si="71"/>
        <v>#DIV/0!</v>
      </c>
      <c r="AG212" s="25" t="e">
        <f t="shared" si="72"/>
        <v>#DIV/0!</v>
      </c>
      <c r="AH212" s="25" t="e">
        <f t="shared" si="73"/>
        <v>#DIV/0!</v>
      </c>
      <c r="AI212" s="25" t="e">
        <f t="shared" si="74"/>
        <v>#DIV/0!</v>
      </c>
      <c r="AJ212" s="25" t="e">
        <f t="shared" si="75"/>
        <v>#DIV/0!</v>
      </c>
    </row>
    <row r="213" spans="1:36" x14ac:dyDescent="0.3">
      <c r="A213" s="1" t="s">
        <v>3798</v>
      </c>
      <c r="B213" s="36" t="str">
        <f>VLOOKUP($A213,Raw!$B$2:$DG$512,MATCH(Advisorry!B$1,Raw!$B$1:$DG$1,0),0)</f>
        <v>0</v>
      </c>
      <c r="C213" s="37" t="e">
        <f t="shared" si="57"/>
        <v>#DIV/0!</v>
      </c>
      <c r="D213" s="36" t="str">
        <f>VLOOKUP($A213,Raw!$B$2:$DG$512,MATCH(Advisorry!D$1,Raw!$B$1:$DG$1,0),0)</f>
        <v>0</v>
      </c>
      <c r="E213" s="37" t="e">
        <f t="shared" si="58"/>
        <v>#DIV/0!</v>
      </c>
      <c r="F213" s="36" t="str">
        <f>VLOOKUP($A213,Raw!$B$2:$DG$512,MATCH(Advisorry!F$1,Raw!$B$1:$DG$1,0),0)</f>
        <v>0</v>
      </c>
      <c r="G213" s="37" t="e">
        <f t="shared" si="59"/>
        <v>#DIV/0!</v>
      </c>
      <c r="H213" s="36" t="str">
        <f>VLOOKUP($A213,Raw!$B$2:$DG$512,MATCH(Advisorry!H$1,Raw!$B$1:$DG$1,0),0)</f>
        <v>0</v>
      </c>
      <c r="I213" s="37" t="e">
        <f t="shared" si="60"/>
        <v>#DIV/0!</v>
      </c>
      <c r="J213" s="36" t="str">
        <f>VLOOKUP($A213,Raw!$B$2:$DG$512,MATCH(Advisorry!J$1,Raw!$B$1:$DG$1,0),0)</f>
        <v>0</v>
      </c>
      <c r="K213" s="37" t="e">
        <f t="shared" si="61"/>
        <v>#DIV/0!</v>
      </c>
      <c r="L213" s="36" t="str">
        <f>VLOOKUP($A213,Raw!$B$2:$DG$512,MATCH(Advisorry!L$1,Raw!$B$1:$DG$1,0),0)</f>
        <v>0</v>
      </c>
      <c r="M213" s="37" t="e">
        <f t="shared" si="62"/>
        <v>#DIV/0!</v>
      </c>
      <c r="N213" s="36" t="str">
        <f>VLOOKUP($A213,Raw!$B$2:$DG$512,MATCH(Advisorry!N$1,Raw!$B$1:$DG$1,0),0)</f>
        <v>0</v>
      </c>
      <c r="P213" s="38" t="str">
        <f>VLOOKUP($A213,Raw!$B$2:$DG$512,MATCH(Advisorry!P$1,Raw!$B$1:$DG$1,0),0)</f>
        <v>0</v>
      </c>
      <c r="Q213" s="39" t="e">
        <f t="shared" si="63"/>
        <v>#DIV/0!</v>
      </c>
      <c r="R213" s="38" t="str">
        <f>VLOOKUP($A213,Raw!$B$2:$DG$512,MATCH(Advisorry!R$1,Raw!$B$1:$DG$1,0),0)</f>
        <v>0</v>
      </c>
      <c r="S213" s="39" t="e">
        <f t="shared" si="64"/>
        <v>#DIV/0!</v>
      </c>
      <c r="T213" s="38" t="str">
        <f>VLOOKUP($A213,Raw!$B$2:$DG$512,MATCH(Advisorry!T$1,Raw!$B$1:$DG$1,0),0)</f>
        <v>0</v>
      </c>
      <c r="U213" s="39" t="e">
        <f t="shared" si="65"/>
        <v>#DIV/0!</v>
      </c>
      <c r="V213" s="38" t="str">
        <f>VLOOKUP($A213,Raw!$B$2:$DG$512,MATCH(Advisorry!V$1,Raw!$B$1:$DG$1,0),0)</f>
        <v>0</v>
      </c>
      <c r="W213" s="39" t="e">
        <f t="shared" si="66"/>
        <v>#DIV/0!</v>
      </c>
      <c r="X213" s="38" t="str">
        <f>VLOOKUP($A213,Raw!$B$2:$DG$512,MATCH(Advisorry!X$1,Raw!$B$1:$DG$1,0),0)</f>
        <v>0</v>
      </c>
      <c r="Y213" s="39" t="e">
        <f t="shared" si="67"/>
        <v>#DIV/0!</v>
      </c>
      <c r="Z213" s="38" t="str">
        <f>VLOOKUP($A213,Raw!$B$2:$DG$512,MATCH(Advisorry!Z$1,Raw!$B$1:$DG$1,0),0)</f>
        <v>0</v>
      </c>
      <c r="AA213" s="39" t="e">
        <f t="shared" si="68"/>
        <v>#DIV/0!</v>
      </c>
      <c r="AB213" s="38" t="str">
        <f>VLOOKUP($A213,Raw!$B$2:$DG$512,MATCH(Advisorry!AB$1,Raw!$B$1:$DG$1,0),0)</f>
        <v>0</v>
      </c>
      <c r="AD213" s="25" t="e">
        <f t="shared" si="69"/>
        <v>#DIV/0!</v>
      </c>
      <c r="AE213" s="25" t="e">
        <f t="shared" si="70"/>
        <v>#DIV/0!</v>
      </c>
      <c r="AF213" s="25" t="e">
        <f t="shared" si="71"/>
        <v>#DIV/0!</v>
      </c>
      <c r="AG213" s="25" t="e">
        <f t="shared" si="72"/>
        <v>#DIV/0!</v>
      </c>
      <c r="AH213" s="25" t="e">
        <f t="shared" si="73"/>
        <v>#DIV/0!</v>
      </c>
      <c r="AI213" s="25" t="e">
        <f t="shared" si="74"/>
        <v>#DIV/0!</v>
      </c>
      <c r="AJ213" s="25" t="e">
        <f t="shared" si="75"/>
        <v>#DIV/0!</v>
      </c>
    </row>
    <row r="214" spans="1:36" x14ac:dyDescent="0.3">
      <c r="A214" s="1" t="s">
        <v>3806</v>
      </c>
      <c r="B214" s="36" t="str">
        <f>VLOOKUP($A214,Raw!$B$2:$DG$512,MATCH(Advisorry!B$1,Raw!$B$1:$DG$1,0),0)</f>
        <v>0</v>
      </c>
      <c r="C214" s="37" t="e">
        <f t="shared" si="57"/>
        <v>#DIV/0!</v>
      </c>
      <c r="D214" s="36" t="str">
        <f>VLOOKUP($A214,Raw!$B$2:$DG$512,MATCH(Advisorry!D$1,Raw!$B$1:$DG$1,0),0)</f>
        <v>0</v>
      </c>
      <c r="E214" s="37" t="e">
        <f t="shared" si="58"/>
        <v>#DIV/0!</v>
      </c>
      <c r="F214" s="36" t="str">
        <f>VLOOKUP($A214,Raw!$B$2:$DG$512,MATCH(Advisorry!F$1,Raw!$B$1:$DG$1,0),0)</f>
        <v>0</v>
      </c>
      <c r="G214" s="37" t="e">
        <f t="shared" si="59"/>
        <v>#DIV/0!</v>
      </c>
      <c r="H214" s="36" t="str">
        <f>VLOOKUP($A214,Raw!$B$2:$DG$512,MATCH(Advisorry!H$1,Raw!$B$1:$DG$1,0),0)</f>
        <v>0</v>
      </c>
      <c r="I214" s="37" t="e">
        <f t="shared" si="60"/>
        <v>#DIV/0!</v>
      </c>
      <c r="J214" s="36" t="str">
        <f>VLOOKUP($A214,Raw!$B$2:$DG$512,MATCH(Advisorry!J$1,Raw!$B$1:$DG$1,0),0)</f>
        <v>0</v>
      </c>
      <c r="K214" s="37" t="e">
        <f t="shared" si="61"/>
        <v>#DIV/0!</v>
      </c>
      <c r="L214" s="36" t="str">
        <f>VLOOKUP($A214,Raw!$B$2:$DG$512,MATCH(Advisorry!L$1,Raw!$B$1:$DG$1,0),0)</f>
        <v>0</v>
      </c>
      <c r="M214" s="37" t="e">
        <f t="shared" si="62"/>
        <v>#DIV/0!</v>
      </c>
      <c r="N214" s="36" t="str">
        <f>VLOOKUP($A214,Raw!$B$2:$DG$512,MATCH(Advisorry!N$1,Raw!$B$1:$DG$1,0),0)</f>
        <v>0</v>
      </c>
      <c r="P214" s="38" t="str">
        <f>VLOOKUP($A214,Raw!$B$2:$DG$512,MATCH(Advisorry!P$1,Raw!$B$1:$DG$1,0),0)</f>
        <v>0</v>
      </c>
      <c r="Q214" s="39" t="e">
        <f t="shared" si="63"/>
        <v>#DIV/0!</v>
      </c>
      <c r="R214" s="38" t="str">
        <f>VLOOKUP($A214,Raw!$B$2:$DG$512,MATCH(Advisorry!R$1,Raw!$B$1:$DG$1,0),0)</f>
        <v>0</v>
      </c>
      <c r="S214" s="39" t="e">
        <f t="shared" si="64"/>
        <v>#DIV/0!</v>
      </c>
      <c r="T214" s="38" t="str">
        <f>VLOOKUP($A214,Raw!$B$2:$DG$512,MATCH(Advisorry!T$1,Raw!$B$1:$DG$1,0),0)</f>
        <v>0</v>
      </c>
      <c r="U214" s="39" t="e">
        <f t="shared" si="65"/>
        <v>#DIV/0!</v>
      </c>
      <c r="V214" s="38" t="str">
        <f>VLOOKUP($A214,Raw!$B$2:$DG$512,MATCH(Advisorry!V$1,Raw!$B$1:$DG$1,0),0)</f>
        <v>0</v>
      </c>
      <c r="W214" s="39" t="e">
        <f t="shared" si="66"/>
        <v>#DIV/0!</v>
      </c>
      <c r="X214" s="38" t="str">
        <f>VLOOKUP($A214,Raw!$B$2:$DG$512,MATCH(Advisorry!X$1,Raw!$B$1:$DG$1,0),0)</f>
        <v>0</v>
      </c>
      <c r="Y214" s="39" t="e">
        <f t="shared" si="67"/>
        <v>#DIV/0!</v>
      </c>
      <c r="Z214" s="38" t="str">
        <f>VLOOKUP($A214,Raw!$B$2:$DG$512,MATCH(Advisorry!Z$1,Raw!$B$1:$DG$1,0),0)</f>
        <v>0</v>
      </c>
      <c r="AA214" s="39" t="e">
        <f t="shared" si="68"/>
        <v>#DIV/0!</v>
      </c>
      <c r="AB214" s="38" t="str">
        <f>VLOOKUP($A214,Raw!$B$2:$DG$512,MATCH(Advisorry!AB$1,Raw!$B$1:$DG$1,0),0)</f>
        <v>0</v>
      </c>
      <c r="AD214" s="25" t="e">
        <f t="shared" si="69"/>
        <v>#DIV/0!</v>
      </c>
      <c r="AE214" s="25" t="e">
        <f t="shared" si="70"/>
        <v>#DIV/0!</v>
      </c>
      <c r="AF214" s="25" t="e">
        <f t="shared" si="71"/>
        <v>#DIV/0!</v>
      </c>
      <c r="AG214" s="25" t="e">
        <f t="shared" si="72"/>
        <v>#DIV/0!</v>
      </c>
      <c r="AH214" s="25" t="e">
        <f t="shared" si="73"/>
        <v>#DIV/0!</v>
      </c>
      <c r="AI214" s="25" t="e">
        <f t="shared" si="74"/>
        <v>#DIV/0!</v>
      </c>
      <c r="AJ214" s="25" t="e">
        <f t="shared" si="75"/>
        <v>#DIV/0!</v>
      </c>
    </row>
    <row r="215" spans="1:36" x14ac:dyDescent="0.3">
      <c r="A215" s="1" t="s">
        <v>3820</v>
      </c>
      <c r="B215" s="36" t="str">
        <f>VLOOKUP($A215,Raw!$B$2:$DG$512,MATCH(Advisorry!B$1,Raw!$B$1:$DG$1,0),0)</f>
        <v>0</v>
      </c>
      <c r="C215" s="37">
        <f t="shared" si="57"/>
        <v>0</v>
      </c>
      <c r="D215" s="36" t="str">
        <f>VLOOKUP($A215,Raw!$B$2:$DG$512,MATCH(Advisorry!D$1,Raw!$B$1:$DG$1,0),0)</f>
        <v>0</v>
      </c>
      <c r="E215" s="37">
        <f t="shared" si="58"/>
        <v>0</v>
      </c>
      <c r="F215" s="36" t="str">
        <f>VLOOKUP($A215,Raw!$B$2:$DG$512,MATCH(Advisorry!F$1,Raw!$B$1:$DG$1,0),0)</f>
        <v>1</v>
      </c>
      <c r="G215" s="37">
        <f t="shared" si="59"/>
        <v>1</v>
      </c>
      <c r="H215" s="36" t="str">
        <f>VLOOKUP($A215,Raw!$B$2:$DG$512,MATCH(Advisorry!H$1,Raw!$B$1:$DG$1,0),0)</f>
        <v>0</v>
      </c>
      <c r="I215" s="37">
        <f t="shared" si="60"/>
        <v>0</v>
      </c>
      <c r="J215" s="36" t="str">
        <f>VLOOKUP($A215,Raw!$B$2:$DG$512,MATCH(Advisorry!J$1,Raw!$B$1:$DG$1,0),0)</f>
        <v>0</v>
      </c>
      <c r="K215" s="37">
        <f t="shared" si="61"/>
        <v>0</v>
      </c>
      <c r="L215" s="36" t="str">
        <f>VLOOKUP($A215,Raw!$B$2:$DG$512,MATCH(Advisorry!L$1,Raw!$B$1:$DG$1,0),0)</f>
        <v>0</v>
      </c>
      <c r="M215" s="37">
        <f t="shared" si="62"/>
        <v>0</v>
      </c>
      <c r="N215" s="36" t="str">
        <f>VLOOKUP($A215,Raw!$B$2:$DG$512,MATCH(Advisorry!N$1,Raw!$B$1:$DG$1,0),0)</f>
        <v>1</v>
      </c>
      <c r="P215" s="38" t="str">
        <f>VLOOKUP($A215,Raw!$B$2:$DG$512,MATCH(Advisorry!P$1,Raw!$B$1:$DG$1,0),0)</f>
        <v>0</v>
      </c>
      <c r="Q215" s="39">
        <f t="shared" si="63"/>
        <v>0</v>
      </c>
      <c r="R215" s="38" t="str">
        <f>VLOOKUP($A215,Raw!$B$2:$DG$512,MATCH(Advisorry!R$1,Raw!$B$1:$DG$1,0),0)</f>
        <v>0</v>
      </c>
      <c r="S215" s="39">
        <f t="shared" si="64"/>
        <v>0</v>
      </c>
      <c r="T215" s="38" t="str">
        <f>VLOOKUP($A215,Raw!$B$2:$DG$512,MATCH(Advisorry!T$1,Raw!$B$1:$DG$1,0),0)</f>
        <v>10350000</v>
      </c>
      <c r="U215" s="39">
        <f t="shared" si="65"/>
        <v>1</v>
      </c>
      <c r="V215" s="38" t="str">
        <f>VLOOKUP($A215,Raw!$B$2:$DG$512,MATCH(Advisorry!V$1,Raw!$B$1:$DG$1,0),0)</f>
        <v>0</v>
      </c>
      <c r="W215" s="39">
        <f t="shared" si="66"/>
        <v>0</v>
      </c>
      <c r="X215" s="38" t="str">
        <f>VLOOKUP($A215,Raw!$B$2:$DG$512,MATCH(Advisorry!X$1,Raw!$B$1:$DG$1,0),0)</f>
        <v>0</v>
      </c>
      <c r="Y215" s="39">
        <f t="shared" si="67"/>
        <v>0</v>
      </c>
      <c r="Z215" s="38" t="str">
        <f>VLOOKUP($A215,Raw!$B$2:$DG$512,MATCH(Advisorry!Z$1,Raw!$B$1:$DG$1,0),0)</f>
        <v>0</v>
      </c>
      <c r="AA215" s="39">
        <f t="shared" si="68"/>
        <v>0</v>
      </c>
      <c r="AB215" s="38" t="str">
        <f>VLOOKUP($A215,Raw!$B$2:$DG$512,MATCH(Advisorry!AB$1,Raw!$B$1:$DG$1,0),0)</f>
        <v>10350000</v>
      </c>
      <c r="AD215" s="25" t="e">
        <f t="shared" si="69"/>
        <v>#DIV/0!</v>
      </c>
      <c r="AE215" s="25" t="e">
        <f t="shared" si="70"/>
        <v>#DIV/0!</v>
      </c>
      <c r="AF215" s="25">
        <f t="shared" si="71"/>
        <v>10350000</v>
      </c>
      <c r="AG215" s="25" t="e">
        <f t="shared" si="72"/>
        <v>#DIV/0!</v>
      </c>
      <c r="AH215" s="25" t="e">
        <f t="shared" si="73"/>
        <v>#DIV/0!</v>
      </c>
      <c r="AI215" s="25" t="e">
        <f t="shared" si="74"/>
        <v>#DIV/0!</v>
      </c>
      <c r="AJ215" s="25">
        <f t="shared" si="75"/>
        <v>10350000</v>
      </c>
    </row>
    <row r="216" spans="1:36" x14ac:dyDescent="0.3">
      <c r="A216" s="1" t="s">
        <v>3831</v>
      </c>
      <c r="B216" s="36" t="str">
        <f>VLOOKUP($A216,Raw!$B$2:$DG$512,MATCH(Advisorry!B$1,Raw!$B$1:$DG$1,0),0)</f>
        <v>0</v>
      </c>
      <c r="C216" s="37" t="e">
        <f t="shared" si="57"/>
        <v>#DIV/0!</v>
      </c>
      <c r="D216" s="36" t="str">
        <f>VLOOKUP($A216,Raw!$B$2:$DG$512,MATCH(Advisorry!D$1,Raw!$B$1:$DG$1,0),0)</f>
        <v>0</v>
      </c>
      <c r="E216" s="37" t="e">
        <f t="shared" si="58"/>
        <v>#DIV/0!</v>
      </c>
      <c r="F216" s="36" t="str">
        <f>VLOOKUP($A216,Raw!$B$2:$DG$512,MATCH(Advisorry!F$1,Raw!$B$1:$DG$1,0),0)</f>
        <v>0</v>
      </c>
      <c r="G216" s="37" t="e">
        <f t="shared" si="59"/>
        <v>#DIV/0!</v>
      </c>
      <c r="H216" s="36" t="str">
        <f>VLOOKUP($A216,Raw!$B$2:$DG$512,MATCH(Advisorry!H$1,Raw!$B$1:$DG$1,0),0)</f>
        <v>0</v>
      </c>
      <c r="I216" s="37" t="e">
        <f t="shared" si="60"/>
        <v>#DIV/0!</v>
      </c>
      <c r="J216" s="36" t="str">
        <f>VLOOKUP($A216,Raw!$B$2:$DG$512,MATCH(Advisorry!J$1,Raw!$B$1:$DG$1,0),0)</f>
        <v>0</v>
      </c>
      <c r="K216" s="37" t="e">
        <f t="shared" si="61"/>
        <v>#DIV/0!</v>
      </c>
      <c r="L216" s="36" t="str">
        <f>VLOOKUP($A216,Raw!$B$2:$DG$512,MATCH(Advisorry!L$1,Raw!$B$1:$DG$1,0),0)</f>
        <v>0</v>
      </c>
      <c r="M216" s="37" t="e">
        <f t="shared" si="62"/>
        <v>#DIV/0!</v>
      </c>
      <c r="N216" s="36" t="str">
        <f>VLOOKUP($A216,Raw!$B$2:$DG$512,MATCH(Advisorry!N$1,Raw!$B$1:$DG$1,0),0)</f>
        <v>0</v>
      </c>
      <c r="P216" s="38" t="str">
        <f>VLOOKUP($A216,Raw!$B$2:$DG$512,MATCH(Advisorry!P$1,Raw!$B$1:$DG$1,0),0)</f>
        <v>0</v>
      </c>
      <c r="Q216" s="39" t="e">
        <f t="shared" si="63"/>
        <v>#DIV/0!</v>
      </c>
      <c r="R216" s="38" t="str">
        <f>VLOOKUP($A216,Raw!$B$2:$DG$512,MATCH(Advisorry!R$1,Raw!$B$1:$DG$1,0),0)</f>
        <v>0</v>
      </c>
      <c r="S216" s="39" t="e">
        <f t="shared" si="64"/>
        <v>#DIV/0!</v>
      </c>
      <c r="T216" s="38" t="str">
        <f>VLOOKUP($A216,Raw!$B$2:$DG$512,MATCH(Advisorry!T$1,Raw!$B$1:$DG$1,0),0)</f>
        <v>0</v>
      </c>
      <c r="U216" s="39" t="e">
        <f t="shared" si="65"/>
        <v>#DIV/0!</v>
      </c>
      <c r="V216" s="38" t="str">
        <f>VLOOKUP($A216,Raw!$B$2:$DG$512,MATCH(Advisorry!V$1,Raw!$B$1:$DG$1,0),0)</f>
        <v>0</v>
      </c>
      <c r="W216" s="39" t="e">
        <f t="shared" si="66"/>
        <v>#DIV/0!</v>
      </c>
      <c r="X216" s="38" t="str">
        <f>VLOOKUP($A216,Raw!$B$2:$DG$512,MATCH(Advisorry!X$1,Raw!$B$1:$DG$1,0),0)</f>
        <v>0</v>
      </c>
      <c r="Y216" s="39" t="e">
        <f t="shared" si="67"/>
        <v>#DIV/0!</v>
      </c>
      <c r="Z216" s="38" t="str">
        <f>VLOOKUP($A216,Raw!$B$2:$DG$512,MATCH(Advisorry!Z$1,Raw!$B$1:$DG$1,0),0)</f>
        <v>0</v>
      </c>
      <c r="AA216" s="39" t="e">
        <f t="shared" si="68"/>
        <v>#DIV/0!</v>
      </c>
      <c r="AB216" s="38" t="str">
        <f>VLOOKUP($A216,Raw!$B$2:$DG$512,MATCH(Advisorry!AB$1,Raw!$B$1:$DG$1,0),0)</f>
        <v>0</v>
      </c>
      <c r="AD216" s="25" t="e">
        <f t="shared" si="69"/>
        <v>#DIV/0!</v>
      </c>
      <c r="AE216" s="25" t="e">
        <f t="shared" si="70"/>
        <v>#DIV/0!</v>
      </c>
      <c r="AF216" s="25" t="e">
        <f t="shared" si="71"/>
        <v>#DIV/0!</v>
      </c>
      <c r="AG216" s="25" t="e">
        <f t="shared" si="72"/>
        <v>#DIV/0!</v>
      </c>
      <c r="AH216" s="25" t="e">
        <f t="shared" si="73"/>
        <v>#DIV/0!</v>
      </c>
      <c r="AI216" s="25" t="e">
        <f t="shared" si="74"/>
        <v>#DIV/0!</v>
      </c>
      <c r="AJ216" s="25" t="e">
        <f t="shared" si="75"/>
        <v>#DIV/0!</v>
      </c>
    </row>
    <row r="217" spans="1:36" x14ac:dyDescent="0.3">
      <c r="A217" s="1" t="s">
        <v>3837</v>
      </c>
      <c r="B217" s="36" t="str">
        <f>VLOOKUP($A217,Raw!$B$2:$DG$512,MATCH(Advisorry!B$1,Raw!$B$1:$DG$1,0),0)</f>
        <v>0</v>
      </c>
      <c r="C217" s="37">
        <f t="shared" si="57"/>
        <v>0</v>
      </c>
      <c r="D217" s="36" t="str">
        <f>VLOOKUP($A217,Raw!$B$2:$DG$512,MATCH(Advisorry!D$1,Raw!$B$1:$DG$1,0),0)</f>
        <v>1</v>
      </c>
      <c r="E217" s="37">
        <f t="shared" si="58"/>
        <v>1</v>
      </c>
      <c r="F217" s="36" t="str">
        <f>VLOOKUP($A217,Raw!$B$2:$DG$512,MATCH(Advisorry!F$1,Raw!$B$1:$DG$1,0),0)</f>
        <v>0</v>
      </c>
      <c r="G217" s="37">
        <f t="shared" si="59"/>
        <v>0</v>
      </c>
      <c r="H217" s="36" t="str">
        <f>VLOOKUP($A217,Raw!$B$2:$DG$512,MATCH(Advisorry!H$1,Raw!$B$1:$DG$1,0),0)</f>
        <v>0</v>
      </c>
      <c r="I217" s="37">
        <f t="shared" si="60"/>
        <v>0</v>
      </c>
      <c r="J217" s="36" t="str">
        <f>VLOOKUP($A217,Raw!$B$2:$DG$512,MATCH(Advisorry!J$1,Raw!$B$1:$DG$1,0),0)</f>
        <v>0</v>
      </c>
      <c r="K217" s="37">
        <f t="shared" si="61"/>
        <v>0</v>
      </c>
      <c r="L217" s="36" t="str">
        <f>VLOOKUP($A217,Raw!$B$2:$DG$512,MATCH(Advisorry!L$1,Raw!$B$1:$DG$1,0),0)</f>
        <v>0</v>
      </c>
      <c r="M217" s="37">
        <f t="shared" si="62"/>
        <v>0</v>
      </c>
      <c r="N217" s="36" t="str">
        <f>VLOOKUP($A217,Raw!$B$2:$DG$512,MATCH(Advisorry!N$1,Raw!$B$1:$DG$1,0),0)</f>
        <v>1</v>
      </c>
      <c r="P217" s="38" t="str">
        <f>VLOOKUP($A217,Raw!$B$2:$DG$512,MATCH(Advisorry!P$1,Raw!$B$1:$DG$1,0),0)</f>
        <v>0</v>
      </c>
      <c r="Q217" s="39">
        <f t="shared" si="63"/>
        <v>0</v>
      </c>
      <c r="R217" s="38" t="str">
        <f>VLOOKUP($A217,Raw!$B$2:$DG$512,MATCH(Advisorry!R$1,Raw!$B$1:$DG$1,0),0)</f>
        <v>368.05</v>
      </c>
      <c r="S217" s="39">
        <f t="shared" si="64"/>
        <v>1</v>
      </c>
      <c r="T217" s="38" t="str">
        <f>VLOOKUP($A217,Raw!$B$2:$DG$512,MATCH(Advisorry!T$1,Raw!$B$1:$DG$1,0),0)</f>
        <v>0</v>
      </c>
      <c r="U217" s="39">
        <f t="shared" si="65"/>
        <v>0</v>
      </c>
      <c r="V217" s="38" t="str">
        <f>VLOOKUP($A217,Raw!$B$2:$DG$512,MATCH(Advisorry!V$1,Raw!$B$1:$DG$1,0),0)</f>
        <v>0</v>
      </c>
      <c r="W217" s="39">
        <f t="shared" si="66"/>
        <v>0</v>
      </c>
      <c r="X217" s="38" t="str">
        <f>VLOOKUP($A217,Raw!$B$2:$DG$512,MATCH(Advisorry!X$1,Raw!$B$1:$DG$1,0),0)</f>
        <v>0</v>
      </c>
      <c r="Y217" s="39">
        <f t="shared" si="67"/>
        <v>0</v>
      </c>
      <c r="Z217" s="38" t="str">
        <f>VLOOKUP($A217,Raw!$B$2:$DG$512,MATCH(Advisorry!Z$1,Raw!$B$1:$DG$1,0),0)</f>
        <v>0</v>
      </c>
      <c r="AA217" s="39">
        <f t="shared" si="68"/>
        <v>0</v>
      </c>
      <c r="AB217" s="38" t="str">
        <f>VLOOKUP($A217,Raw!$B$2:$DG$512,MATCH(Advisorry!AB$1,Raw!$B$1:$DG$1,0),0)</f>
        <v>368.05</v>
      </c>
      <c r="AD217" s="25" t="e">
        <f t="shared" si="69"/>
        <v>#DIV/0!</v>
      </c>
      <c r="AE217" s="25">
        <f t="shared" si="70"/>
        <v>368.05</v>
      </c>
      <c r="AF217" s="25" t="e">
        <f t="shared" si="71"/>
        <v>#DIV/0!</v>
      </c>
      <c r="AG217" s="25" t="e">
        <f t="shared" si="72"/>
        <v>#DIV/0!</v>
      </c>
      <c r="AH217" s="25" t="e">
        <f t="shared" si="73"/>
        <v>#DIV/0!</v>
      </c>
      <c r="AI217" s="25" t="e">
        <f t="shared" si="74"/>
        <v>#DIV/0!</v>
      </c>
      <c r="AJ217" s="25">
        <f t="shared" si="75"/>
        <v>368.05</v>
      </c>
    </row>
    <row r="218" spans="1:36" x14ac:dyDescent="0.3">
      <c r="A218" s="1" t="s">
        <v>3871</v>
      </c>
      <c r="B218" s="36" t="str">
        <f>VLOOKUP($A218,Raw!$B$2:$DG$512,MATCH(Advisorry!B$1,Raw!$B$1:$DG$1,0),0)</f>
        <v>0</v>
      </c>
      <c r="C218" s="37" t="e">
        <f t="shared" si="57"/>
        <v>#DIV/0!</v>
      </c>
      <c r="D218" s="36" t="str">
        <f>VLOOKUP($A218,Raw!$B$2:$DG$512,MATCH(Advisorry!D$1,Raw!$B$1:$DG$1,0),0)</f>
        <v>0</v>
      </c>
      <c r="E218" s="37" t="e">
        <f t="shared" si="58"/>
        <v>#DIV/0!</v>
      </c>
      <c r="F218" s="36" t="str">
        <f>VLOOKUP($A218,Raw!$B$2:$DG$512,MATCH(Advisorry!F$1,Raw!$B$1:$DG$1,0),0)</f>
        <v>0</v>
      </c>
      <c r="G218" s="37" t="e">
        <f t="shared" si="59"/>
        <v>#DIV/0!</v>
      </c>
      <c r="H218" s="36" t="str">
        <f>VLOOKUP($A218,Raw!$B$2:$DG$512,MATCH(Advisorry!H$1,Raw!$B$1:$DG$1,0),0)</f>
        <v>0</v>
      </c>
      <c r="I218" s="37" t="e">
        <f t="shared" si="60"/>
        <v>#DIV/0!</v>
      </c>
      <c r="J218" s="36" t="str">
        <f>VLOOKUP($A218,Raw!$B$2:$DG$512,MATCH(Advisorry!J$1,Raw!$B$1:$DG$1,0),0)</f>
        <v>0</v>
      </c>
      <c r="K218" s="37" t="e">
        <f t="shared" si="61"/>
        <v>#DIV/0!</v>
      </c>
      <c r="L218" s="36" t="str">
        <f>VLOOKUP($A218,Raw!$B$2:$DG$512,MATCH(Advisorry!L$1,Raw!$B$1:$DG$1,0),0)</f>
        <v>0</v>
      </c>
      <c r="M218" s="37" t="e">
        <f t="shared" si="62"/>
        <v>#DIV/0!</v>
      </c>
      <c r="N218" s="36" t="str">
        <f>VLOOKUP($A218,Raw!$B$2:$DG$512,MATCH(Advisorry!N$1,Raw!$B$1:$DG$1,0),0)</f>
        <v>0</v>
      </c>
      <c r="P218" s="38" t="str">
        <f>VLOOKUP($A218,Raw!$B$2:$DG$512,MATCH(Advisorry!P$1,Raw!$B$1:$DG$1,0),0)</f>
        <v>0</v>
      </c>
      <c r="Q218" s="39" t="e">
        <f t="shared" si="63"/>
        <v>#DIV/0!</v>
      </c>
      <c r="R218" s="38" t="str">
        <f>VLOOKUP($A218,Raw!$B$2:$DG$512,MATCH(Advisorry!R$1,Raw!$B$1:$DG$1,0),0)</f>
        <v>0</v>
      </c>
      <c r="S218" s="39" t="e">
        <f t="shared" si="64"/>
        <v>#DIV/0!</v>
      </c>
      <c r="T218" s="38" t="str">
        <f>VLOOKUP($A218,Raw!$B$2:$DG$512,MATCH(Advisorry!T$1,Raw!$B$1:$DG$1,0),0)</f>
        <v>0</v>
      </c>
      <c r="U218" s="39" t="e">
        <f t="shared" si="65"/>
        <v>#DIV/0!</v>
      </c>
      <c r="V218" s="38" t="str">
        <f>VLOOKUP($A218,Raw!$B$2:$DG$512,MATCH(Advisorry!V$1,Raw!$B$1:$DG$1,0),0)</f>
        <v>0</v>
      </c>
      <c r="W218" s="39" t="e">
        <f t="shared" si="66"/>
        <v>#DIV/0!</v>
      </c>
      <c r="X218" s="38" t="str">
        <f>VLOOKUP($A218,Raw!$B$2:$DG$512,MATCH(Advisorry!X$1,Raw!$B$1:$DG$1,0),0)</f>
        <v>0</v>
      </c>
      <c r="Y218" s="39" t="e">
        <f t="shared" si="67"/>
        <v>#DIV/0!</v>
      </c>
      <c r="Z218" s="38" t="str">
        <f>VLOOKUP($A218,Raw!$B$2:$DG$512,MATCH(Advisorry!Z$1,Raw!$B$1:$DG$1,0),0)</f>
        <v>0</v>
      </c>
      <c r="AA218" s="39" t="e">
        <f t="shared" si="68"/>
        <v>#DIV/0!</v>
      </c>
      <c r="AB218" s="38" t="str">
        <f>VLOOKUP($A218,Raw!$B$2:$DG$512,MATCH(Advisorry!AB$1,Raw!$B$1:$DG$1,0),0)</f>
        <v>0</v>
      </c>
      <c r="AD218" s="25" t="e">
        <f t="shared" si="69"/>
        <v>#DIV/0!</v>
      </c>
      <c r="AE218" s="25" t="e">
        <f t="shared" si="70"/>
        <v>#DIV/0!</v>
      </c>
      <c r="AF218" s="25" t="e">
        <f t="shared" si="71"/>
        <v>#DIV/0!</v>
      </c>
      <c r="AG218" s="25" t="e">
        <f t="shared" si="72"/>
        <v>#DIV/0!</v>
      </c>
      <c r="AH218" s="25" t="e">
        <f t="shared" si="73"/>
        <v>#DIV/0!</v>
      </c>
      <c r="AI218" s="25" t="e">
        <f t="shared" si="74"/>
        <v>#DIV/0!</v>
      </c>
      <c r="AJ218" s="25" t="e">
        <f t="shared" si="75"/>
        <v>#DIV/0!</v>
      </c>
    </row>
    <row r="219" spans="1:36" x14ac:dyDescent="0.3">
      <c r="A219" s="1" t="s">
        <v>3880</v>
      </c>
      <c r="B219" s="36" t="str">
        <f>VLOOKUP($A219,Raw!$B$2:$DG$512,MATCH(Advisorry!B$1,Raw!$B$1:$DG$1,0),0)</f>
        <v>0</v>
      </c>
      <c r="C219" s="37" t="e">
        <f t="shared" si="57"/>
        <v>#DIV/0!</v>
      </c>
      <c r="D219" s="36" t="str">
        <f>VLOOKUP($A219,Raw!$B$2:$DG$512,MATCH(Advisorry!D$1,Raw!$B$1:$DG$1,0),0)</f>
        <v>0</v>
      </c>
      <c r="E219" s="37" t="e">
        <f t="shared" si="58"/>
        <v>#DIV/0!</v>
      </c>
      <c r="F219" s="36" t="str">
        <f>VLOOKUP($A219,Raw!$B$2:$DG$512,MATCH(Advisorry!F$1,Raw!$B$1:$DG$1,0),0)</f>
        <v>0</v>
      </c>
      <c r="G219" s="37" t="e">
        <f t="shared" si="59"/>
        <v>#DIV/0!</v>
      </c>
      <c r="H219" s="36" t="str">
        <f>VLOOKUP($A219,Raw!$B$2:$DG$512,MATCH(Advisorry!H$1,Raw!$B$1:$DG$1,0),0)</f>
        <v>0</v>
      </c>
      <c r="I219" s="37" t="e">
        <f t="shared" si="60"/>
        <v>#DIV/0!</v>
      </c>
      <c r="J219" s="36" t="str">
        <f>VLOOKUP($A219,Raw!$B$2:$DG$512,MATCH(Advisorry!J$1,Raw!$B$1:$DG$1,0),0)</f>
        <v>0</v>
      </c>
      <c r="K219" s="37" t="e">
        <f t="shared" si="61"/>
        <v>#DIV/0!</v>
      </c>
      <c r="L219" s="36" t="str">
        <f>VLOOKUP($A219,Raw!$B$2:$DG$512,MATCH(Advisorry!L$1,Raw!$B$1:$DG$1,0),0)</f>
        <v>0</v>
      </c>
      <c r="M219" s="37" t="e">
        <f t="shared" si="62"/>
        <v>#DIV/0!</v>
      </c>
      <c r="N219" s="36" t="str">
        <f>VLOOKUP($A219,Raw!$B$2:$DG$512,MATCH(Advisorry!N$1,Raw!$B$1:$DG$1,0),0)</f>
        <v>0</v>
      </c>
      <c r="P219" s="38" t="str">
        <f>VLOOKUP($A219,Raw!$B$2:$DG$512,MATCH(Advisorry!P$1,Raw!$B$1:$DG$1,0),0)</f>
        <v>0</v>
      </c>
      <c r="Q219" s="39" t="e">
        <f t="shared" si="63"/>
        <v>#DIV/0!</v>
      </c>
      <c r="R219" s="38" t="str">
        <f>VLOOKUP($A219,Raw!$B$2:$DG$512,MATCH(Advisorry!R$1,Raw!$B$1:$DG$1,0),0)</f>
        <v>0</v>
      </c>
      <c r="S219" s="39" t="e">
        <f t="shared" si="64"/>
        <v>#DIV/0!</v>
      </c>
      <c r="T219" s="38" t="str">
        <f>VLOOKUP($A219,Raw!$B$2:$DG$512,MATCH(Advisorry!T$1,Raw!$B$1:$DG$1,0),0)</f>
        <v>0</v>
      </c>
      <c r="U219" s="39" t="e">
        <f t="shared" si="65"/>
        <v>#DIV/0!</v>
      </c>
      <c r="V219" s="38" t="str">
        <f>VLOOKUP($A219,Raw!$B$2:$DG$512,MATCH(Advisorry!V$1,Raw!$B$1:$DG$1,0),0)</f>
        <v>0</v>
      </c>
      <c r="W219" s="39" t="e">
        <f t="shared" si="66"/>
        <v>#DIV/0!</v>
      </c>
      <c r="X219" s="38" t="str">
        <f>VLOOKUP($A219,Raw!$B$2:$DG$512,MATCH(Advisorry!X$1,Raw!$B$1:$DG$1,0),0)</f>
        <v>0</v>
      </c>
      <c r="Y219" s="39" t="e">
        <f t="shared" si="67"/>
        <v>#DIV/0!</v>
      </c>
      <c r="Z219" s="38" t="str">
        <f>VLOOKUP($A219,Raw!$B$2:$DG$512,MATCH(Advisorry!Z$1,Raw!$B$1:$DG$1,0),0)</f>
        <v>0</v>
      </c>
      <c r="AA219" s="39" t="e">
        <f t="shared" si="68"/>
        <v>#DIV/0!</v>
      </c>
      <c r="AB219" s="38" t="str">
        <f>VLOOKUP($A219,Raw!$B$2:$DG$512,MATCH(Advisorry!AB$1,Raw!$B$1:$DG$1,0),0)</f>
        <v>0</v>
      </c>
      <c r="AD219" s="25" t="e">
        <f t="shared" si="69"/>
        <v>#DIV/0!</v>
      </c>
      <c r="AE219" s="25" t="e">
        <f t="shared" si="70"/>
        <v>#DIV/0!</v>
      </c>
      <c r="AF219" s="25" t="e">
        <f t="shared" si="71"/>
        <v>#DIV/0!</v>
      </c>
      <c r="AG219" s="25" t="e">
        <f t="shared" si="72"/>
        <v>#DIV/0!</v>
      </c>
      <c r="AH219" s="25" t="e">
        <f t="shared" si="73"/>
        <v>#DIV/0!</v>
      </c>
      <c r="AI219" s="25" t="e">
        <f t="shared" si="74"/>
        <v>#DIV/0!</v>
      </c>
      <c r="AJ219" s="25" t="e">
        <f t="shared" si="75"/>
        <v>#DIV/0!</v>
      </c>
    </row>
    <row r="220" spans="1:36" x14ac:dyDescent="0.3">
      <c r="A220" s="1" t="s">
        <v>3890</v>
      </c>
      <c r="B220" s="36" t="str">
        <f>VLOOKUP($A220,Raw!$B$2:$DG$512,MATCH(Advisorry!B$1,Raw!$B$1:$DG$1,0),0)</f>
        <v>0</v>
      </c>
      <c r="C220" s="37" t="e">
        <f t="shared" si="57"/>
        <v>#DIV/0!</v>
      </c>
      <c r="D220" s="36" t="str">
        <f>VLOOKUP($A220,Raw!$B$2:$DG$512,MATCH(Advisorry!D$1,Raw!$B$1:$DG$1,0),0)</f>
        <v>0</v>
      </c>
      <c r="E220" s="37" t="e">
        <f t="shared" si="58"/>
        <v>#DIV/0!</v>
      </c>
      <c r="F220" s="36" t="str">
        <f>VLOOKUP($A220,Raw!$B$2:$DG$512,MATCH(Advisorry!F$1,Raw!$B$1:$DG$1,0),0)</f>
        <v>0</v>
      </c>
      <c r="G220" s="37" t="e">
        <f t="shared" si="59"/>
        <v>#DIV/0!</v>
      </c>
      <c r="H220" s="36" t="str">
        <f>VLOOKUP($A220,Raw!$B$2:$DG$512,MATCH(Advisorry!H$1,Raw!$B$1:$DG$1,0),0)</f>
        <v>0</v>
      </c>
      <c r="I220" s="37" t="e">
        <f t="shared" si="60"/>
        <v>#DIV/0!</v>
      </c>
      <c r="J220" s="36" t="str">
        <f>VLOOKUP($A220,Raw!$B$2:$DG$512,MATCH(Advisorry!J$1,Raw!$B$1:$DG$1,0),0)</f>
        <v>0</v>
      </c>
      <c r="K220" s="37" t="e">
        <f t="shared" si="61"/>
        <v>#DIV/0!</v>
      </c>
      <c r="L220" s="36" t="str">
        <f>VLOOKUP($A220,Raw!$B$2:$DG$512,MATCH(Advisorry!L$1,Raw!$B$1:$DG$1,0),0)</f>
        <v>0</v>
      </c>
      <c r="M220" s="37" t="e">
        <f t="shared" si="62"/>
        <v>#DIV/0!</v>
      </c>
      <c r="N220" s="36" t="str">
        <f>VLOOKUP($A220,Raw!$B$2:$DG$512,MATCH(Advisorry!N$1,Raw!$B$1:$DG$1,0),0)</f>
        <v>0</v>
      </c>
      <c r="P220" s="38" t="str">
        <f>VLOOKUP($A220,Raw!$B$2:$DG$512,MATCH(Advisorry!P$1,Raw!$B$1:$DG$1,0),0)</f>
        <v>0</v>
      </c>
      <c r="Q220" s="39" t="e">
        <f t="shared" si="63"/>
        <v>#DIV/0!</v>
      </c>
      <c r="R220" s="38" t="str">
        <f>VLOOKUP($A220,Raw!$B$2:$DG$512,MATCH(Advisorry!R$1,Raw!$B$1:$DG$1,0),0)</f>
        <v>0</v>
      </c>
      <c r="S220" s="39" t="e">
        <f t="shared" si="64"/>
        <v>#DIV/0!</v>
      </c>
      <c r="T220" s="38" t="str">
        <f>VLOOKUP($A220,Raw!$B$2:$DG$512,MATCH(Advisorry!T$1,Raw!$B$1:$DG$1,0),0)</f>
        <v>0</v>
      </c>
      <c r="U220" s="39" t="e">
        <f t="shared" si="65"/>
        <v>#DIV/0!</v>
      </c>
      <c r="V220" s="38" t="str">
        <f>VLOOKUP($A220,Raw!$B$2:$DG$512,MATCH(Advisorry!V$1,Raw!$B$1:$DG$1,0),0)</f>
        <v>0</v>
      </c>
      <c r="W220" s="39" t="e">
        <f t="shared" si="66"/>
        <v>#DIV/0!</v>
      </c>
      <c r="X220" s="38" t="str">
        <f>VLOOKUP($A220,Raw!$B$2:$DG$512,MATCH(Advisorry!X$1,Raw!$B$1:$DG$1,0),0)</f>
        <v>0</v>
      </c>
      <c r="Y220" s="39" t="e">
        <f t="shared" si="67"/>
        <v>#DIV/0!</v>
      </c>
      <c r="Z220" s="38" t="str">
        <f>VLOOKUP($A220,Raw!$B$2:$DG$512,MATCH(Advisorry!Z$1,Raw!$B$1:$DG$1,0),0)</f>
        <v>0</v>
      </c>
      <c r="AA220" s="39" t="e">
        <f t="shared" si="68"/>
        <v>#DIV/0!</v>
      </c>
      <c r="AB220" s="38" t="str">
        <f>VLOOKUP($A220,Raw!$B$2:$DG$512,MATCH(Advisorry!AB$1,Raw!$B$1:$DG$1,0),0)</f>
        <v>0</v>
      </c>
      <c r="AD220" s="25" t="e">
        <f t="shared" si="69"/>
        <v>#DIV/0!</v>
      </c>
      <c r="AE220" s="25" t="e">
        <f t="shared" si="70"/>
        <v>#DIV/0!</v>
      </c>
      <c r="AF220" s="25" t="e">
        <f t="shared" si="71"/>
        <v>#DIV/0!</v>
      </c>
      <c r="AG220" s="25" t="e">
        <f t="shared" si="72"/>
        <v>#DIV/0!</v>
      </c>
      <c r="AH220" s="25" t="e">
        <f t="shared" si="73"/>
        <v>#DIV/0!</v>
      </c>
      <c r="AI220" s="25" t="e">
        <f t="shared" si="74"/>
        <v>#DIV/0!</v>
      </c>
      <c r="AJ220" s="25" t="e">
        <f t="shared" si="75"/>
        <v>#DIV/0!</v>
      </c>
    </row>
    <row r="221" spans="1:36" x14ac:dyDescent="0.3">
      <c r="A221" s="1" t="s">
        <v>3894</v>
      </c>
      <c r="B221" s="36" t="str">
        <f>VLOOKUP($A221,Raw!$B$2:$DG$512,MATCH(Advisorry!B$1,Raw!$B$1:$DG$1,0),0)</f>
        <v>0</v>
      </c>
      <c r="C221" s="37" t="e">
        <f t="shared" si="57"/>
        <v>#DIV/0!</v>
      </c>
      <c r="D221" s="36" t="str">
        <f>VLOOKUP($A221,Raw!$B$2:$DG$512,MATCH(Advisorry!D$1,Raw!$B$1:$DG$1,0),0)</f>
        <v>0</v>
      </c>
      <c r="E221" s="37" t="e">
        <f t="shared" si="58"/>
        <v>#DIV/0!</v>
      </c>
      <c r="F221" s="36" t="str">
        <f>VLOOKUP($A221,Raw!$B$2:$DG$512,MATCH(Advisorry!F$1,Raw!$B$1:$DG$1,0),0)</f>
        <v>0</v>
      </c>
      <c r="G221" s="37" t="e">
        <f t="shared" si="59"/>
        <v>#DIV/0!</v>
      </c>
      <c r="H221" s="36" t="str">
        <f>VLOOKUP($A221,Raw!$B$2:$DG$512,MATCH(Advisorry!H$1,Raw!$B$1:$DG$1,0),0)</f>
        <v>0</v>
      </c>
      <c r="I221" s="37" t="e">
        <f t="shared" si="60"/>
        <v>#DIV/0!</v>
      </c>
      <c r="J221" s="36" t="str">
        <f>VLOOKUP($A221,Raw!$B$2:$DG$512,MATCH(Advisorry!J$1,Raw!$B$1:$DG$1,0),0)</f>
        <v>0</v>
      </c>
      <c r="K221" s="37" t="e">
        <f t="shared" si="61"/>
        <v>#DIV/0!</v>
      </c>
      <c r="L221" s="36" t="str">
        <f>VLOOKUP($A221,Raw!$B$2:$DG$512,MATCH(Advisorry!L$1,Raw!$B$1:$DG$1,0),0)</f>
        <v>0</v>
      </c>
      <c r="M221" s="37" t="e">
        <f t="shared" si="62"/>
        <v>#DIV/0!</v>
      </c>
      <c r="N221" s="36" t="str">
        <f>VLOOKUP($A221,Raw!$B$2:$DG$512,MATCH(Advisorry!N$1,Raw!$B$1:$DG$1,0),0)</f>
        <v>0</v>
      </c>
      <c r="P221" s="38" t="str">
        <f>VLOOKUP($A221,Raw!$B$2:$DG$512,MATCH(Advisorry!P$1,Raw!$B$1:$DG$1,0),0)</f>
        <v>0</v>
      </c>
      <c r="Q221" s="39" t="e">
        <f t="shared" si="63"/>
        <v>#DIV/0!</v>
      </c>
      <c r="R221" s="38" t="str">
        <f>VLOOKUP($A221,Raw!$B$2:$DG$512,MATCH(Advisorry!R$1,Raw!$B$1:$DG$1,0),0)</f>
        <v>0</v>
      </c>
      <c r="S221" s="39" t="e">
        <f t="shared" si="64"/>
        <v>#DIV/0!</v>
      </c>
      <c r="T221" s="38" t="str">
        <f>VLOOKUP($A221,Raw!$B$2:$DG$512,MATCH(Advisorry!T$1,Raw!$B$1:$DG$1,0),0)</f>
        <v>0</v>
      </c>
      <c r="U221" s="39" t="e">
        <f t="shared" si="65"/>
        <v>#DIV/0!</v>
      </c>
      <c r="V221" s="38" t="str">
        <f>VLOOKUP($A221,Raw!$B$2:$DG$512,MATCH(Advisorry!V$1,Raw!$B$1:$DG$1,0),0)</f>
        <v>0</v>
      </c>
      <c r="W221" s="39" t="e">
        <f t="shared" si="66"/>
        <v>#DIV/0!</v>
      </c>
      <c r="X221" s="38" t="str">
        <f>VLOOKUP($A221,Raw!$B$2:$DG$512,MATCH(Advisorry!X$1,Raw!$B$1:$DG$1,0),0)</f>
        <v>0</v>
      </c>
      <c r="Y221" s="39" t="e">
        <f t="shared" si="67"/>
        <v>#DIV/0!</v>
      </c>
      <c r="Z221" s="38" t="str">
        <f>VLOOKUP($A221,Raw!$B$2:$DG$512,MATCH(Advisorry!Z$1,Raw!$B$1:$DG$1,0),0)</f>
        <v>0</v>
      </c>
      <c r="AA221" s="39" t="e">
        <f t="shared" si="68"/>
        <v>#DIV/0!</v>
      </c>
      <c r="AB221" s="38" t="str">
        <f>VLOOKUP($A221,Raw!$B$2:$DG$512,MATCH(Advisorry!AB$1,Raw!$B$1:$DG$1,0),0)</f>
        <v>0</v>
      </c>
      <c r="AD221" s="25" t="e">
        <f t="shared" si="69"/>
        <v>#DIV/0!</v>
      </c>
      <c r="AE221" s="25" t="e">
        <f t="shared" si="70"/>
        <v>#DIV/0!</v>
      </c>
      <c r="AF221" s="25" t="e">
        <f t="shared" si="71"/>
        <v>#DIV/0!</v>
      </c>
      <c r="AG221" s="25" t="e">
        <f t="shared" si="72"/>
        <v>#DIV/0!</v>
      </c>
      <c r="AH221" s="25" t="e">
        <f t="shared" si="73"/>
        <v>#DIV/0!</v>
      </c>
      <c r="AI221" s="25" t="e">
        <f t="shared" si="74"/>
        <v>#DIV/0!</v>
      </c>
      <c r="AJ221" s="25" t="e">
        <f t="shared" si="75"/>
        <v>#DIV/0!</v>
      </c>
    </row>
    <row r="222" spans="1:36" x14ac:dyDescent="0.3">
      <c r="A222" s="1" t="s">
        <v>3903</v>
      </c>
      <c r="B222" s="36" t="str">
        <f>VLOOKUP($A222,Raw!$B$2:$DG$512,MATCH(Advisorry!B$1,Raw!$B$1:$DG$1,0),0)</f>
        <v>0</v>
      </c>
      <c r="C222" s="37" t="e">
        <f t="shared" si="57"/>
        <v>#DIV/0!</v>
      </c>
      <c r="D222" s="36" t="str">
        <f>VLOOKUP($A222,Raw!$B$2:$DG$512,MATCH(Advisorry!D$1,Raw!$B$1:$DG$1,0),0)</f>
        <v>0</v>
      </c>
      <c r="E222" s="37" t="e">
        <f t="shared" si="58"/>
        <v>#DIV/0!</v>
      </c>
      <c r="F222" s="36" t="str">
        <f>VLOOKUP($A222,Raw!$B$2:$DG$512,MATCH(Advisorry!F$1,Raw!$B$1:$DG$1,0),0)</f>
        <v>0</v>
      </c>
      <c r="G222" s="37" t="e">
        <f t="shared" si="59"/>
        <v>#DIV/0!</v>
      </c>
      <c r="H222" s="36" t="str">
        <f>VLOOKUP($A222,Raw!$B$2:$DG$512,MATCH(Advisorry!H$1,Raw!$B$1:$DG$1,0),0)</f>
        <v>0</v>
      </c>
      <c r="I222" s="37" t="e">
        <f t="shared" si="60"/>
        <v>#DIV/0!</v>
      </c>
      <c r="J222" s="36" t="str">
        <f>VLOOKUP($A222,Raw!$B$2:$DG$512,MATCH(Advisorry!J$1,Raw!$B$1:$DG$1,0),0)</f>
        <v>0</v>
      </c>
      <c r="K222" s="37" t="e">
        <f t="shared" si="61"/>
        <v>#DIV/0!</v>
      </c>
      <c r="L222" s="36" t="str">
        <f>VLOOKUP($A222,Raw!$B$2:$DG$512,MATCH(Advisorry!L$1,Raw!$B$1:$DG$1,0),0)</f>
        <v>0</v>
      </c>
      <c r="M222" s="37" t="e">
        <f t="shared" si="62"/>
        <v>#DIV/0!</v>
      </c>
      <c r="N222" s="36" t="str">
        <f>VLOOKUP($A222,Raw!$B$2:$DG$512,MATCH(Advisorry!N$1,Raw!$B$1:$DG$1,0),0)</f>
        <v>0</v>
      </c>
      <c r="P222" s="38" t="str">
        <f>VLOOKUP($A222,Raw!$B$2:$DG$512,MATCH(Advisorry!P$1,Raw!$B$1:$DG$1,0),0)</f>
        <v>0</v>
      </c>
      <c r="Q222" s="39" t="e">
        <f t="shared" si="63"/>
        <v>#DIV/0!</v>
      </c>
      <c r="R222" s="38" t="str">
        <f>VLOOKUP($A222,Raw!$B$2:$DG$512,MATCH(Advisorry!R$1,Raw!$B$1:$DG$1,0),0)</f>
        <v>0</v>
      </c>
      <c r="S222" s="39" t="e">
        <f t="shared" si="64"/>
        <v>#DIV/0!</v>
      </c>
      <c r="T222" s="38" t="str">
        <f>VLOOKUP($A222,Raw!$B$2:$DG$512,MATCH(Advisorry!T$1,Raw!$B$1:$DG$1,0),0)</f>
        <v>0</v>
      </c>
      <c r="U222" s="39" t="e">
        <f t="shared" si="65"/>
        <v>#DIV/0!</v>
      </c>
      <c r="V222" s="38" t="str">
        <f>VLOOKUP($A222,Raw!$B$2:$DG$512,MATCH(Advisorry!V$1,Raw!$B$1:$DG$1,0),0)</f>
        <v>0</v>
      </c>
      <c r="W222" s="39" t="e">
        <f t="shared" si="66"/>
        <v>#DIV/0!</v>
      </c>
      <c r="X222" s="38" t="str">
        <f>VLOOKUP($A222,Raw!$B$2:$DG$512,MATCH(Advisorry!X$1,Raw!$B$1:$DG$1,0),0)</f>
        <v>0</v>
      </c>
      <c r="Y222" s="39" t="e">
        <f t="shared" si="67"/>
        <v>#DIV/0!</v>
      </c>
      <c r="Z222" s="38" t="str">
        <f>VLOOKUP($A222,Raw!$B$2:$DG$512,MATCH(Advisorry!Z$1,Raw!$B$1:$DG$1,0),0)</f>
        <v>0</v>
      </c>
      <c r="AA222" s="39" t="e">
        <f t="shared" si="68"/>
        <v>#DIV/0!</v>
      </c>
      <c r="AB222" s="38" t="str">
        <f>VLOOKUP($A222,Raw!$B$2:$DG$512,MATCH(Advisorry!AB$1,Raw!$B$1:$DG$1,0),0)</f>
        <v>0</v>
      </c>
      <c r="AD222" s="25" t="e">
        <f t="shared" si="69"/>
        <v>#DIV/0!</v>
      </c>
      <c r="AE222" s="25" t="e">
        <f t="shared" si="70"/>
        <v>#DIV/0!</v>
      </c>
      <c r="AF222" s="25" t="e">
        <f t="shared" si="71"/>
        <v>#DIV/0!</v>
      </c>
      <c r="AG222" s="25" t="e">
        <f t="shared" si="72"/>
        <v>#DIV/0!</v>
      </c>
      <c r="AH222" s="25" t="e">
        <f t="shared" si="73"/>
        <v>#DIV/0!</v>
      </c>
      <c r="AI222" s="25" t="e">
        <f t="shared" si="74"/>
        <v>#DIV/0!</v>
      </c>
      <c r="AJ222" s="25" t="e">
        <f t="shared" si="75"/>
        <v>#DIV/0!</v>
      </c>
    </row>
    <row r="223" spans="1:36" x14ac:dyDescent="0.3">
      <c r="A223" s="1" t="s">
        <v>3919</v>
      </c>
      <c r="B223" s="36" t="str">
        <f>VLOOKUP($A223,Raw!$B$2:$DG$512,MATCH(Advisorry!B$1,Raw!$B$1:$DG$1,0),0)</f>
        <v>0</v>
      </c>
      <c r="C223" s="37">
        <f t="shared" si="57"/>
        <v>0</v>
      </c>
      <c r="D223" s="36" t="str">
        <f>VLOOKUP($A223,Raw!$B$2:$DG$512,MATCH(Advisorry!D$1,Raw!$B$1:$DG$1,0),0)</f>
        <v>1</v>
      </c>
      <c r="E223" s="37">
        <f t="shared" si="58"/>
        <v>1</v>
      </c>
      <c r="F223" s="36" t="str">
        <f>VLOOKUP($A223,Raw!$B$2:$DG$512,MATCH(Advisorry!F$1,Raw!$B$1:$DG$1,0),0)</f>
        <v>0</v>
      </c>
      <c r="G223" s="37">
        <f t="shared" si="59"/>
        <v>0</v>
      </c>
      <c r="H223" s="36" t="str">
        <f>VLOOKUP($A223,Raw!$B$2:$DG$512,MATCH(Advisorry!H$1,Raw!$B$1:$DG$1,0),0)</f>
        <v>0</v>
      </c>
      <c r="I223" s="37">
        <f t="shared" si="60"/>
        <v>0</v>
      </c>
      <c r="J223" s="36" t="str">
        <f>VLOOKUP($A223,Raw!$B$2:$DG$512,MATCH(Advisorry!J$1,Raw!$B$1:$DG$1,0),0)</f>
        <v>0</v>
      </c>
      <c r="K223" s="37">
        <f t="shared" si="61"/>
        <v>0</v>
      </c>
      <c r="L223" s="36" t="str">
        <f>VLOOKUP($A223,Raw!$B$2:$DG$512,MATCH(Advisorry!L$1,Raw!$B$1:$DG$1,0),0)</f>
        <v>0</v>
      </c>
      <c r="M223" s="37">
        <f t="shared" si="62"/>
        <v>0</v>
      </c>
      <c r="N223" s="36" t="str">
        <f>VLOOKUP($A223,Raw!$B$2:$DG$512,MATCH(Advisorry!N$1,Raw!$B$1:$DG$1,0),0)</f>
        <v>1</v>
      </c>
      <c r="P223" s="38" t="str">
        <f>VLOOKUP($A223,Raw!$B$2:$DG$512,MATCH(Advisorry!P$1,Raw!$B$1:$DG$1,0),0)</f>
        <v>0</v>
      </c>
      <c r="Q223" s="39" t="e">
        <f t="shared" si="63"/>
        <v>#DIV/0!</v>
      </c>
      <c r="R223" s="38" t="str">
        <f>VLOOKUP($A223,Raw!$B$2:$DG$512,MATCH(Advisorry!R$1,Raw!$B$1:$DG$1,0),0)</f>
        <v>0</v>
      </c>
      <c r="S223" s="39" t="e">
        <f t="shared" si="64"/>
        <v>#DIV/0!</v>
      </c>
      <c r="T223" s="38" t="str">
        <f>VLOOKUP($A223,Raw!$B$2:$DG$512,MATCH(Advisorry!T$1,Raw!$B$1:$DG$1,0),0)</f>
        <v>0</v>
      </c>
      <c r="U223" s="39" t="e">
        <f t="shared" si="65"/>
        <v>#DIV/0!</v>
      </c>
      <c r="V223" s="38" t="str">
        <f>VLOOKUP($A223,Raw!$B$2:$DG$512,MATCH(Advisorry!V$1,Raw!$B$1:$DG$1,0),0)</f>
        <v>0</v>
      </c>
      <c r="W223" s="39" t="e">
        <f t="shared" si="66"/>
        <v>#DIV/0!</v>
      </c>
      <c r="X223" s="38" t="str">
        <f>VLOOKUP($A223,Raw!$B$2:$DG$512,MATCH(Advisorry!X$1,Raw!$B$1:$DG$1,0),0)</f>
        <v>0</v>
      </c>
      <c r="Y223" s="39" t="e">
        <f t="shared" si="67"/>
        <v>#DIV/0!</v>
      </c>
      <c r="Z223" s="38" t="str">
        <f>VLOOKUP($A223,Raw!$B$2:$DG$512,MATCH(Advisorry!Z$1,Raw!$B$1:$DG$1,0),0)</f>
        <v>0</v>
      </c>
      <c r="AA223" s="39" t="e">
        <f t="shared" si="68"/>
        <v>#DIV/0!</v>
      </c>
      <c r="AB223" s="38" t="str">
        <f>VLOOKUP($A223,Raw!$B$2:$DG$512,MATCH(Advisorry!AB$1,Raw!$B$1:$DG$1,0),0)</f>
        <v>0</v>
      </c>
      <c r="AD223" s="25" t="e">
        <f t="shared" si="69"/>
        <v>#DIV/0!</v>
      </c>
      <c r="AE223" s="25">
        <f t="shared" si="70"/>
        <v>0</v>
      </c>
      <c r="AF223" s="25" t="e">
        <f t="shared" si="71"/>
        <v>#DIV/0!</v>
      </c>
      <c r="AG223" s="25" t="e">
        <f t="shared" si="72"/>
        <v>#DIV/0!</v>
      </c>
      <c r="AH223" s="25" t="e">
        <f t="shared" si="73"/>
        <v>#DIV/0!</v>
      </c>
      <c r="AI223" s="25" t="e">
        <f t="shared" si="74"/>
        <v>#DIV/0!</v>
      </c>
      <c r="AJ223" s="25">
        <f t="shared" si="75"/>
        <v>0</v>
      </c>
    </row>
    <row r="224" spans="1:36" x14ac:dyDescent="0.3">
      <c r="A224" s="1" t="s">
        <v>3931</v>
      </c>
      <c r="B224" s="36" t="str">
        <f>VLOOKUP($A224,Raw!$B$2:$DG$512,MATCH(Advisorry!B$1,Raw!$B$1:$DG$1,0),0)</f>
        <v>0</v>
      </c>
      <c r="C224" s="37">
        <f t="shared" si="57"/>
        <v>0</v>
      </c>
      <c r="D224" s="36" t="str">
        <f>VLOOKUP($A224,Raw!$B$2:$DG$512,MATCH(Advisorry!D$1,Raw!$B$1:$DG$1,0),0)</f>
        <v>1</v>
      </c>
      <c r="E224" s="37">
        <f t="shared" si="58"/>
        <v>1</v>
      </c>
      <c r="F224" s="36" t="str">
        <f>VLOOKUP($A224,Raw!$B$2:$DG$512,MATCH(Advisorry!F$1,Raw!$B$1:$DG$1,0),0)</f>
        <v>0</v>
      </c>
      <c r="G224" s="37">
        <f t="shared" si="59"/>
        <v>0</v>
      </c>
      <c r="H224" s="36" t="str">
        <f>VLOOKUP($A224,Raw!$B$2:$DG$512,MATCH(Advisorry!H$1,Raw!$B$1:$DG$1,0),0)</f>
        <v>0</v>
      </c>
      <c r="I224" s="37">
        <f t="shared" si="60"/>
        <v>0</v>
      </c>
      <c r="J224" s="36" t="str">
        <f>VLOOKUP($A224,Raw!$B$2:$DG$512,MATCH(Advisorry!J$1,Raw!$B$1:$DG$1,0),0)</f>
        <v>0</v>
      </c>
      <c r="K224" s="37">
        <f t="shared" si="61"/>
        <v>0</v>
      </c>
      <c r="L224" s="36" t="str">
        <f>VLOOKUP($A224,Raw!$B$2:$DG$512,MATCH(Advisorry!L$1,Raw!$B$1:$DG$1,0),0)</f>
        <v>0</v>
      </c>
      <c r="M224" s="37">
        <f t="shared" si="62"/>
        <v>0</v>
      </c>
      <c r="N224" s="36" t="str">
        <f>VLOOKUP($A224,Raw!$B$2:$DG$512,MATCH(Advisorry!N$1,Raw!$B$1:$DG$1,0),0)</f>
        <v>1</v>
      </c>
      <c r="P224" s="38" t="str">
        <f>VLOOKUP($A224,Raw!$B$2:$DG$512,MATCH(Advisorry!P$1,Raw!$B$1:$DG$1,0),0)</f>
        <v>0</v>
      </c>
      <c r="Q224" s="39">
        <f t="shared" si="63"/>
        <v>0</v>
      </c>
      <c r="R224" s="38" t="str">
        <f>VLOOKUP($A224,Raw!$B$2:$DG$512,MATCH(Advisorry!R$1,Raw!$B$1:$DG$1,0),0)</f>
        <v>7.98</v>
      </c>
      <c r="S224" s="39">
        <f t="shared" si="64"/>
        <v>1</v>
      </c>
      <c r="T224" s="38" t="str">
        <f>VLOOKUP($A224,Raw!$B$2:$DG$512,MATCH(Advisorry!T$1,Raw!$B$1:$DG$1,0),0)</f>
        <v>0</v>
      </c>
      <c r="U224" s="39">
        <f t="shared" si="65"/>
        <v>0</v>
      </c>
      <c r="V224" s="38" t="str">
        <f>VLOOKUP($A224,Raw!$B$2:$DG$512,MATCH(Advisorry!V$1,Raw!$B$1:$DG$1,0),0)</f>
        <v>0</v>
      </c>
      <c r="W224" s="39">
        <f t="shared" si="66"/>
        <v>0</v>
      </c>
      <c r="X224" s="38" t="str">
        <f>VLOOKUP($A224,Raw!$B$2:$DG$512,MATCH(Advisorry!X$1,Raw!$B$1:$DG$1,0),0)</f>
        <v>0</v>
      </c>
      <c r="Y224" s="39">
        <f t="shared" si="67"/>
        <v>0</v>
      </c>
      <c r="Z224" s="38" t="str">
        <f>VLOOKUP($A224,Raw!$B$2:$DG$512,MATCH(Advisorry!Z$1,Raw!$B$1:$DG$1,0),0)</f>
        <v>0</v>
      </c>
      <c r="AA224" s="39">
        <f t="shared" si="68"/>
        <v>0</v>
      </c>
      <c r="AB224" s="38" t="str">
        <f>VLOOKUP($A224,Raw!$B$2:$DG$512,MATCH(Advisorry!AB$1,Raw!$B$1:$DG$1,0),0)</f>
        <v>7.98</v>
      </c>
      <c r="AD224" s="25" t="e">
        <f t="shared" si="69"/>
        <v>#DIV/0!</v>
      </c>
      <c r="AE224" s="25">
        <f t="shared" si="70"/>
        <v>7.98</v>
      </c>
      <c r="AF224" s="25" t="e">
        <f t="shared" si="71"/>
        <v>#DIV/0!</v>
      </c>
      <c r="AG224" s="25" t="e">
        <f t="shared" si="72"/>
        <v>#DIV/0!</v>
      </c>
      <c r="AH224" s="25" t="e">
        <f t="shared" si="73"/>
        <v>#DIV/0!</v>
      </c>
      <c r="AI224" s="25" t="e">
        <f t="shared" si="74"/>
        <v>#DIV/0!</v>
      </c>
      <c r="AJ224" s="25">
        <f t="shared" si="75"/>
        <v>7.98</v>
      </c>
    </row>
    <row r="225" spans="1:36" x14ac:dyDescent="0.3">
      <c r="A225" s="1" t="s">
        <v>3952</v>
      </c>
      <c r="B225" s="36" t="str">
        <f>VLOOKUP($A225,Raw!$B$2:$DG$512,MATCH(Advisorry!B$1,Raw!$B$1:$DG$1,0),0)</f>
        <v>0</v>
      </c>
      <c r="C225" s="37">
        <f t="shared" si="57"/>
        <v>0</v>
      </c>
      <c r="D225" s="36" t="str">
        <f>VLOOKUP($A225,Raw!$B$2:$DG$512,MATCH(Advisorry!D$1,Raw!$B$1:$DG$1,0),0)</f>
        <v>1</v>
      </c>
      <c r="E225" s="37">
        <f t="shared" si="58"/>
        <v>0.33333333333333331</v>
      </c>
      <c r="F225" s="36" t="str">
        <f>VLOOKUP($A225,Raw!$B$2:$DG$512,MATCH(Advisorry!F$1,Raw!$B$1:$DG$1,0),0)</f>
        <v>0</v>
      </c>
      <c r="G225" s="37">
        <f t="shared" si="59"/>
        <v>0</v>
      </c>
      <c r="H225" s="36" t="str">
        <f>VLOOKUP($A225,Raw!$B$2:$DG$512,MATCH(Advisorry!H$1,Raw!$B$1:$DG$1,0),0)</f>
        <v>0</v>
      </c>
      <c r="I225" s="37">
        <f t="shared" si="60"/>
        <v>0</v>
      </c>
      <c r="J225" s="36" t="str">
        <f>VLOOKUP($A225,Raw!$B$2:$DG$512,MATCH(Advisorry!J$1,Raw!$B$1:$DG$1,0),0)</f>
        <v>0</v>
      </c>
      <c r="K225" s="37">
        <f t="shared" si="61"/>
        <v>0</v>
      </c>
      <c r="L225" s="36" t="str">
        <f>VLOOKUP($A225,Raw!$B$2:$DG$512,MATCH(Advisorry!L$1,Raw!$B$1:$DG$1,0),0)</f>
        <v>2</v>
      </c>
      <c r="M225" s="37">
        <f t="shared" si="62"/>
        <v>0.66666666666666663</v>
      </c>
      <c r="N225" s="36" t="str">
        <f>VLOOKUP($A225,Raw!$B$2:$DG$512,MATCH(Advisorry!N$1,Raw!$B$1:$DG$1,0),0)</f>
        <v>3</v>
      </c>
      <c r="P225" s="38" t="str">
        <f>VLOOKUP($A225,Raw!$B$2:$DG$512,MATCH(Advisorry!P$1,Raw!$B$1:$DG$1,0),0)</f>
        <v>0</v>
      </c>
      <c r="Q225" s="39">
        <f t="shared" si="63"/>
        <v>0</v>
      </c>
      <c r="R225" s="38" t="str">
        <f>VLOOKUP($A225,Raw!$B$2:$DG$512,MATCH(Advisorry!R$1,Raw!$B$1:$DG$1,0),0)</f>
        <v>609.14</v>
      </c>
      <c r="S225" s="39">
        <f t="shared" si="64"/>
        <v>0.75546625987523408</v>
      </c>
      <c r="T225" s="38" t="str">
        <f>VLOOKUP($A225,Raw!$B$2:$DG$512,MATCH(Advisorry!T$1,Raw!$B$1:$DG$1,0),0)</f>
        <v>0</v>
      </c>
      <c r="U225" s="39">
        <f t="shared" si="65"/>
        <v>0</v>
      </c>
      <c r="V225" s="38" t="str">
        <f>VLOOKUP($A225,Raw!$B$2:$DG$512,MATCH(Advisorry!V$1,Raw!$B$1:$DG$1,0),0)</f>
        <v>0</v>
      </c>
      <c r="W225" s="39">
        <f t="shared" si="66"/>
        <v>0</v>
      </c>
      <c r="X225" s="38" t="str">
        <f>VLOOKUP($A225,Raw!$B$2:$DG$512,MATCH(Advisorry!X$1,Raw!$B$1:$DG$1,0),0)</f>
        <v>0</v>
      </c>
      <c r="Y225" s="39">
        <f t="shared" si="67"/>
        <v>0</v>
      </c>
      <c r="Z225" s="38" t="str">
        <f>VLOOKUP($A225,Raw!$B$2:$DG$512,MATCH(Advisorry!Z$1,Raw!$B$1:$DG$1,0),0)</f>
        <v>197.17</v>
      </c>
      <c r="AA225" s="39">
        <f t="shared" si="68"/>
        <v>0.24453374012476592</v>
      </c>
      <c r="AB225" s="38" t="str">
        <f>VLOOKUP($A225,Raw!$B$2:$DG$512,MATCH(Advisorry!AB$1,Raw!$B$1:$DG$1,0),0)</f>
        <v>806.31</v>
      </c>
      <c r="AD225" s="25" t="e">
        <f t="shared" si="69"/>
        <v>#DIV/0!</v>
      </c>
      <c r="AE225" s="25">
        <f t="shared" si="70"/>
        <v>609.14</v>
      </c>
      <c r="AF225" s="25" t="e">
        <f t="shared" si="71"/>
        <v>#DIV/0!</v>
      </c>
      <c r="AG225" s="25" t="e">
        <f t="shared" si="72"/>
        <v>#DIV/0!</v>
      </c>
      <c r="AH225" s="25" t="e">
        <f t="shared" si="73"/>
        <v>#DIV/0!</v>
      </c>
      <c r="AI225" s="25">
        <f t="shared" si="74"/>
        <v>98.584999999999994</v>
      </c>
      <c r="AJ225" s="25">
        <f t="shared" si="75"/>
        <v>268.77</v>
      </c>
    </row>
    <row r="226" spans="1:36" x14ac:dyDescent="0.3">
      <c r="A226" s="1" t="s">
        <v>3986</v>
      </c>
      <c r="B226" s="36" t="str">
        <f>VLOOKUP($A226,Raw!$B$2:$DG$512,MATCH(Advisorry!B$1,Raw!$B$1:$DG$1,0),0)</f>
        <v>0</v>
      </c>
      <c r="C226" s="37" t="e">
        <f t="shared" si="57"/>
        <v>#DIV/0!</v>
      </c>
      <c r="D226" s="36" t="str">
        <f>VLOOKUP($A226,Raw!$B$2:$DG$512,MATCH(Advisorry!D$1,Raw!$B$1:$DG$1,0),0)</f>
        <v>0</v>
      </c>
      <c r="E226" s="37" t="e">
        <f t="shared" si="58"/>
        <v>#DIV/0!</v>
      </c>
      <c r="F226" s="36" t="str">
        <f>VLOOKUP($A226,Raw!$B$2:$DG$512,MATCH(Advisorry!F$1,Raw!$B$1:$DG$1,0),0)</f>
        <v>0</v>
      </c>
      <c r="G226" s="37" t="e">
        <f t="shared" si="59"/>
        <v>#DIV/0!</v>
      </c>
      <c r="H226" s="36" t="str">
        <f>VLOOKUP($A226,Raw!$B$2:$DG$512,MATCH(Advisorry!H$1,Raw!$B$1:$DG$1,0),0)</f>
        <v>0</v>
      </c>
      <c r="I226" s="37" t="e">
        <f t="shared" si="60"/>
        <v>#DIV/0!</v>
      </c>
      <c r="J226" s="36" t="str">
        <f>VLOOKUP($A226,Raw!$B$2:$DG$512,MATCH(Advisorry!J$1,Raw!$B$1:$DG$1,0),0)</f>
        <v>0</v>
      </c>
      <c r="K226" s="37" t="e">
        <f t="shared" si="61"/>
        <v>#DIV/0!</v>
      </c>
      <c r="L226" s="36" t="str">
        <f>VLOOKUP($A226,Raw!$B$2:$DG$512,MATCH(Advisorry!L$1,Raw!$B$1:$DG$1,0),0)</f>
        <v>0</v>
      </c>
      <c r="M226" s="37" t="e">
        <f t="shared" si="62"/>
        <v>#DIV/0!</v>
      </c>
      <c r="N226" s="36" t="str">
        <f>VLOOKUP($A226,Raw!$B$2:$DG$512,MATCH(Advisorry!N$1,Raw!$B$1:$DG$1,0),0)</f>
        <v>0</v>
      </c>
      <c r="P226" s="38" t="str">
        <f>VLOOKUP($A226,Raw!$B$2:$DG$512,MATCH(Advisorry!P$1,Raw!$B$1:$DG$1,0),0)</f>
        <v>0</v>
      </c>
      <c r="Q226" s="39" t="e">
        <f t="shared" si="63"/>
        <v>#DIV/0!</v>
      </c>
      <c r="R226" s="38" t="str">
        <f>VLOOKUP($A226,Raw!$B$2:$DG$512,MATCH(Advisorry!R$1,Raw!$B$1:$DG$1,0),0)</f>
        <v>0</v>
      </c>
      <c r="S226" s="39" t="e">
        <f t="shared" si="64"/>
        <v>#DIV/0!</v>
      </c>
      <c r="T226" s="38" t="str">
        <f>VLOOKUP($A226,Raw!$B$2:$DG$512,MATCH(Advisorry!T$1,Raw!$B$1:$DG$1,0),0)</f>
        <v>0</v>
      </c>
      <c r="U226" s="39" t="e">
        <f t="shared" si="65"/>
        <v>#DIV/0!</v>
      </c>
      <c r="V226" s="38" t="str">
        <f>VLOOKUP($A226,Raw!$B$2:$DG$512,MATCH(Advisorry!V$1,Raw!$B$1:$DG$1,0),0)</f>
        <v>0</v>
      </c>
      <c r="W226" s="39" t="e">
        <f t="shared" si="66"/>
        <v>#DIV/0!</v>
      </c>
      <c r="X226" s="38" t="str">
        <f>VLOOKUP($A226,Raw!$B$2:$DG$512,MATCH(Advisorry!X$1,Raw!$B$1:$DG$1,0),0)</f>
        <v>0</v>
      </c>
      <c r="Y226" s="39" t="e">
        <f t="shared" si="67"/>
        <v>#DIV/0!</v>
      </c>
      <c r="Z226" s="38" t="str">
        <f>VLOOKUP($A226,Raw!$B$2:$DG$512,MATCH(Advisorry!Z$1,Raw!$B$1:$DG$1,0),0)</f>
        <v>0</v>
      </c>
      <c r="AA226" s="39" t="e">
        <f t="shared" si="68"/>
        <v>#DIV/0!</v>
      </c>
      <c r="AB226" s="38" t="str">
        <f>VLOOKUP($A226,Raw!$B$2:$DG$512,MATCH(Advisorry!AB$1,Raw!$B$1:$DG$1,0),0)</f>
        <v>0</v>
      </c>
      <c r="AD226" s="25" t="e">
        <f t="shared" si="69"/>
        <v>#DIV/0!</v>
      </c>
      <c r="AE226" s="25" t="e">
        <f t="shared" si="70"/>
        <v>#DIV/0!</v>
      </c>
      <c r="AF226" s="25" t="e">
        <f t="shared" si="71"/>
        <v>#DIV/0!</v>
      </c>
      <c r="AG226" s="25" t="e">
        <f t="shared" si="72"/>
        <v>#DIV/0!</v>
      </c>
      <c r="AH226" s="25" t="e">
        <f t="shared" si="73"/>
        <v>#DIV/0!</v>
      </c>
      <c r="AI226" s="25" t="e">
        <f t="shared" si="74"/>
        <v>#DIV/0!</v>
      </c>
      <c r="AJ226" s="25" t="e">
        <f t="shared" si="75"/>
        <v>#DIV/0!</v>
      </c>
    </row>
    <row r="227" spans="1:36" x14ac:dyDescent="0.3">
      <c r="A227" s="1" t="s">
        <v>3995</v>
      </c>
      <c r="B227" s="36" t="str">
        <f>VLOOKUP($A227,Raw!$B$2:$DG$512,MATCH(Advisorry!B$1,Raw!$B$1:$DG$1,0),0)</f>
        <v>0</v>
      </c>
      <c r="C227" s="37" t="e">
        <f t="shared" si="57"/>
        <v>#DIV/0!</v>
      </c>
      <c r="D227" s="36" t="str">
        <f>VLOOKUP($A227,Raw!$B$2:$DG$512,MATCH(Advisorry!D$1,Raw!$B$1:$DG$1,0),0)</f>
        <v>0</v>
      </c>
      <c r="E227" s="37" t="e">
        <f t="shared" si="58"/>
        <v>#DIV/0!</v>
      </c>
      <c r="F227" s="36" t="str">
        <f>VLOOKUP($A227,Raw!$B$2:$DG$512,MATCH(Advisorry!F$1,Raw!$B$1:$DG$1,0),0)</f>
        <v>0</v>
      </c>
      <c r="G227" s="37" t="e">
        <f t="shared" si="59"/>
        <v>#DIV/0!</v>
      </c>
      <c r="H227" s="36" t="str">
        <f>VLOOKUP($A227,Raw!$B$2:$DG$512,MATCH(Advisorry!H$1,Raw!$B$1:$DG$1,0),0)</f>
        <v>0</v>
      </c>
      <c r="I227" s="37" t="e">
        <f t="shared" si="60"/>
        <v>#DIV/0!</v>
      </c>
      <c r="J227" s="36" t="str">
        <f>VLOOKUP($A227,Raw!$B$2:$DG$512,MATCH(Advisorry!J$1,Raw!$B$1:$DG$1,0),0)</f>
        <v>0</v>
      </c>
      <c r="K227" s="37" t="e">
        <f t="shared" si="61"/>
        <v>#DIV/0!</v>
      </c>
      <c r="L227" s="36" t="str">
        <f>VLOOKUP($A227,Raw!$B$2:$DG$512,MATCH(Advisorry!L$1,Raw!$B$1:$DG$1,0),0)</f>
        <v>0</v>
      </c>
      <c r="M227" s="37" t="e">
        <f t="shared" si="62"/>
        <v>#DIV/0!</v>
      </c>
      <c r="N227" s="36" t="str">
        <f>VLOOKUP($A227,Raw!$B$2:$DG$512,MATCH(Advisorry!N$1,Raw!$B$1:$DG$1,0),0)</f>
        <v>0</v>
      </c>
      <c r="P227" s="38" t="str">
        <f>VLOOKUP($A227,Raw!$B$2:$DG$512,MATCH(Advisorry!P$1,Raw!$B$1:$DG$1,0),0)</f>
        <v>0</v>
      </c>
      <c r="Q227" s="39" t="e">
        <f t="shared" si="63"/>
        <v>#DIV/0!</v>
      </c>
      <c r="R227" s="38" t="str">
        <f>VLOOKUP($A227,Raw!$B$2:$DG$512,MATCH(Advisorry!R$1,Raw!$B$1:$DG$1,0),0)</f>
        <v>0</v>
      </c>
      <c r="S227" s="39" t="e">
        <f t="shared" si="64"/>
        <v>#DIV/0!</v>
      </c>
      <c r="T227" s="38" t="str">
        <f>VLOOKUP($A227,Raw!$B$2:$DG$512,MATCH(Advisorry!T$1,Raw!$B$1:$DG$1,0),0)</f>
        <v>0</v>
      </c>
      <c r="U227" s="39" t="e">
        <f t="shared" si="65"/>
        <v>#DIV/0!</v>
      </c>
      <c r="V227" s="38" t="str">
        <f>VLOOKUP($A227,Raw!$B$2:$DG$512,MATCH(Advisorry!V$1,Raw!$B$1:$DG$1,0),0)</f>
        <v>0</v>
      </c>
      <c r="W227" s="39" t="e">
        <f t="shared" si="66"/>
        <v>#DIV/0!</v>
      </c>
      <c r="X227" s="38" t="str">
        <f>VLOOKUP($A227,Raw!$B$2:$DG$512,MATCH(Advisorry!X$1,Raw!$B$1:$DG$1,0),0)</f>
        <v>0</v>
      </c>
      <c r="Y227" s="39" t="e">
        <f t="shared" si="67"/>
        <v>#DIV/0!</v>
      </c>
      <c r="Z227" s="38" t="str">
        <f>VLOOKUP($A227,Raw!$B$2:$DG$512,MATCH(Advisorry!Z$1,Raw!$B$1:$DG$1,0),0)</f>
        <v>0</v>
      </c>
      <c r="AA227" s="39" t="e">
        <f t="shared" si="68"/>
        <v>#DIV/0!</v>
      </c>
      <c r="AB227" s="38" t="str">
        <f>VLOOKUP($A227,Raw!$B$2:$DG$512,MATCH(Advisorry!AB$1,Raw!$B$1:$DG$1,0),0)</f>
        <v>0</v>
      </c>
      <c r="AD227" s="25" t="e">
        <f t="shared" si="69"/>
        <v>#DIV/0!</v>
      </c>
      <c r="AE227" s="25" t="e">
        <f t="shared" si="70"/>
        <v>#DIV/0!</v>
      </c>
      <c r="AF227" s="25" t="e">
        <f t="shared" si="71"/>
        <v>#DIV/0!</v>
      </c>
      <c r="AG227" s="25" t="e">
        <f t="shared" si="72"/>
        <v>#DIV/0!</v>
      </c>
      <c r="AH227" s="25" t="e">
        <f t="shared" si="73"/>
        <v>#DIV/0!</v>
      </c>
      <c r="AI227" s="25" t="e">
        <f t="shared" si="74"/>
        <v>#DIV/0!</v>
      </c>
      <c r="AJ227" s="25" t="e">
        <f t="shared" si="75"/>
        <v>#DIV/0!</v>
      </c>
    </row>
    <row r="228" spans="1:36" x14ac:dyDescent="0.3">
      <c r="A228" s="1" t="s">
        <v>4011</v>
      </c>
      <c r="B228" s="36" t="str">
        <f>VLOOKUP($A228,Raw!$B$2:$DG$512,MATCH(Advisorry!B$1,Raw!$B$1:$DG$1,0),0)</f>
        <v>0</v>
      </c>
      <c r="C228" s="37">
        <f t="shared" si="57"/>
        <v>0</v>
      </c>
      <c r="D228" s="36" t="str">
        <f>VLOOKUP($A228,Raw!$B$2:$DG$512,MATCH(Advisorry!D$1,Raw!$B$1:$DG$1,0),0)</f>
        <v>0</v>
      </c>
      <c r="E228" s="37">
        <f t="shared" si="58"/>
        <v>0</v>
      </c>
      <c r="F228" s="36" t="str">
        <f>VLOOKUP($A228,Raw!$B$2:$DG$512,MATCH(Advisorry!F$1,Raw!$B$1:$DG$1,0),0)</f>
        <v>3</v>
      </c>
      <c r="G228" s="37">
        <f t="shared" si="59"/>
        <v>0.6</v>
      </c>
      <c r="H228" s="36" t="str">
        <f>VLOOKUP($A228,Raw!$B$2:$DG$512,MATCH(Advisorry!H$1,Raw!$B$1:$DG$1,0),0)</f>
        <v>2</v>
      </c>
      <c r="I228" s="37">
        <f t="shared" si="60"/>
        <v>0.4</v>
      </c>
      <c r="J228" s="36" t="str">
        <f>VLOOKUP($A228,Raw!$B$2:$DG$512,MATCH(Advisorry!J$1,Raw!$B$1:$DG$1,0),0)</f>
        <v>0</v>
      </c>
      <c r="K228" s="37">
        <f t="shared" si="61"/>
        <v>0</v>
      </c>
      <c r="L228" s="36" t="str">
        <f>VLOOKUP($A228,Raw!$B$2:$DG$512,MATCH(Advisorry!L$1,Raw!$B$1:$DG$1,0),0)</f>
        <v>0</v>
      </c>
      <c r="M228" s="37">
        <f t="shared" si="62"/>
        <v>0</v>
      </c>
      <c r="N228" s="36" t="str">
        <f>VLOOKUP($A228,Raw!$B$2:$DG$512,MATCH(Advisorry!N$1,Raw!$B$1:$DG$1,0),0)</f>
        <v>5</v>
      </c>
      <c r="P228" s="38" t="str">
        <f>VLOOKUP($A228,Raw!$B$2:$DG$512,MATCH(Advisorry!P$1,Raw!$B$1:$DG$1,0),0)</f>
        <v>0</v>
      </c>
      <c r="Q228" s="39">
        <f t="shared" si="63"/>
        <v>0</v>
      </c>
      <c r="R228" s="38" t="str">
        <f>VLOOKUP($A228,Raw!$B$2:$DG$512,MATCH(Advisorry!R$1,Raw!$B$1:$DG$1,0),0)</f>
        <v>0</v>
      </c>
      <c r="S228" s="39">
        <f t="shared" si="64"/>
        <v>0</v>
      </c>
      <c r="T228" s="38" t="str">
        <f>VLOOKUP($A228,Raw!$B$2:$DG$512,MATCH(Advisorry!T$1,Raw!$B$1:$DG$1,0),0)</f>
        <v>6.48</v>
      </c>
      <c r="U228" s="39">
        <f t="shared" si="65"/>
        <v>0.78072289156626506</v>
      </c>
      <c r="V228" s="38" t="str">
        <f>VLOOKUP($A228,Raw!$B$2:$DG$512,MATCH(Advisorry!V$1,Raw!$B$1:$DG$1,0),0)</f>
        <v>1.82</v>
      </c>
      <c r="W228" s="39">
        <f t="shared" si="66"/>
        <v>0.21927710843373494</v>
      </c>
      <c r="X228" s="38" t="str">
        <f>VLOOKUP($A228,Raw!$B$2:$DG$512,MATCH(Advisorry!X$1,Raw!$B$1:$DG$1,0),0)</f>
        <v>0</v>
      </c>
      <c r="Y228" s="39">
        <f t="shared" si="67"/>
        <v>0</v>
      </c>
      <c r="Z228" s="38" t="str">
        <f>VLOOKUP($A228,Raw!$B$2:$DG$512,MATCH(Advisorry!Z$1,Raw!$B$1:$DG$1,0),0)</f>
        <v>0</v>
      </c>
      <c r="AA228" s="39">
        <f t="shared" si="68"/>
        <v>0</v>
      </c>
      <c r="AB228" s="38" t="str">
        <f>VLOOKUP($A228,Raw!$B$2:$DG$512,MATCH(Advisorry!AB$1,Raw!$B$1:$DG$1,0),0)</f>
        <v>8.3</v>
      </c>
      <c r="AD228" s="25" t="e">
        <f t="shared" si="69"/>
        <v>#DIV/0!</v>
      </c>
      <c r="AE228" s="25" t="e">
        <f t="shared" si="70"/>
        <v>#DIV/0!</v>
      </c>
      <c r="AF228" s="25">
        <f t="shared" si="71"/>
        <v>2.16</v>
      </c>
      <c r="AG228" s="25">
        <f t="shared" si="72"/>
        <v>0.91</v>
      </c>
      <c r="AH228" s="25" t="e">
        <f t="shared" si="73"/>
        <v>#DIV/0!</v>
      </c>
      <c r="AI228" s="25" t="e">
        <f t="shared" si="74"/>
        <v>#DIV/0!</v>
      </c>
      <c r="AJ228" s="25">
        <f t="shared" si="75"/>
        <v>1.6600000000000001</v>
      </c>
    </row>
    <row r="229" spans="1:36" x14ac:dyDescent="0.3">
      <c r="A229" s="1" t="s">
        <v>4034</v>
      </c>
      <c r="B229" s="36" t="str">
        <f>VLOOKUP($A229,Raw!$B$2:$DG$512,MATCH(Advisorry!B$1,Raw!$B$1:$DG$1,0),0)</f>
        <v>0</v>
      </c>
      <c r="C229" s="37" t="e">
        <f t="shared" si="57"/>
        <v>#DIV/0!</v>
      </c>
      <c r="D229" s="36" t="str">
        <f>VLOOKUP($A229,Raw!$B$2:$DG$512,MATCH(Advisorry!D$1,Raw!$B$1:$DG$1,0),0)</f>
        <v>0</v>
      </c>
      <c r="E229" s="37" t="e">
        <f t="shared" si="58"/>
        <v>#DIV/0!</v>
      </c>
      <c r="F229" s="36" t="str">
        <f>VLOOKUP($A229,Raw!$B$2:$DG$512,MATCH(Advisorry!F$1,Raw!$B$1:$DG$1,0),0)</f>
        <v>0</v>
      </c>
      <c r="G229" s="37" t="e">
        <f t="shared" si="59"/>
        <v>#DIV/0!</v>
      </c>
      <c r="H229" s="36" t="str">
        <f>VLOOKUP($A229,Raw!$B$2:$DG$512,MATCH(Advisorry!H$1,Raw!$B$1:$DG$1,0),0)</f>
        <v>0</v>
      </c>
      <c r="I229" s="37" t="e">
        <f t="shared" si="60"/>
        <v>#DIV/0!</v>
      </c>
      <c r="J229" s="36" t="str">
        <f>VLOOKUP($A229,Raw!$B$2:$DG$512,MATCH(Advisorry!J$1,Raw!$B$1:$DG$1,0),0)</f>
        <v>0</v>
      </c>
      <c r="K229" s="37" t="e">
        <f t="shared" si="61"/>
        <v>#DIV/0!</v>
      </c>
      <c r="L229" s="36" t="str">
        <f>VLOOKUP($A229,Raw!$B$2:$DG$512,MATCH(Advisorry!L$1,Raw!$B$1:$DG$1,0),0)</f>
        <v>0</v>
      </c>
      <c r="M229" s="37" t="e">
        <f t="shared" si="62"/>
        <v>#DIV/0!</v>
      </c>
      <c r="N229" s="36" t="str">
        <f>VLOOKUP($A229,Raw!$B$2:$DG$512,MATCH(Advisorry!N$1,Raw!$B$1:$DG$1,0),0)</f>
        <v>0</v>
      </c>
      <c r="P229" s="38" t="str">
        <f>VLOOKUP($A229,Raw!$B$2:$DG$512,MATCH(Advisorry!P$1,Raw!$B$1:$DG$1,0),0)</f>
        <v>0</v>
      </c>
      <c r="Q229" s="39" t="e">
        <f t="shared" si="63"/>
        <v>#DIV/0!</v>
      </c>
      <c r="R229" s="38" t="str">
        <f>VLOOKUP($A229,Raw!$B$2:$DG$512,MATCH(Advisorry!R$1,Raw!$B$1:$DG$1,0),0)</f>
        <v>0</v>
      </c>
      <c r="S229" s="39" t="e">
        <f t="shared" si="64"/>
        <v>#DIV/0!</v>
      </c>
      <c r="T229" s="38" t="str">
        <f>VLOOKUP($A229,Raw!$B$2:$DG$512,MATCH(Advisorry!T$1,Raw!$B$1:$DG$1,0),0)</f>
        <v>0</v>
      </c>
      <c r="U229" s="39" t="e">
        <f t="shared" si="65"/>
        <v>#DIV/0!</v>
      </c>
      <c r="V229" s="38" t="str">
        <f>VLOOKUP($A229,Raw!$B$2:$DG$512,MATCH(Advisorry!V$1,Raw!$B$1:$DG$1,0),0)</f>
        <v>0</v>
      </c>
      <c r="W229" s="39" t="e">
        <f t="shared" si="66"/>
        <v>#DIV/0!</v>
      </c>
      <c r="X229" s="38" t="str">
        <f>VLOOKUP($A229,Raw!$B$2:$DG$512,MATCH(Advisorry!X$1,Raw!$B$1:$DG$1,0),0)</f>
        <v>0</v>
      </c>
      <c r="Y229" s="39" t="e">
        <f t="shared" si="67"/>
        <v>#DIV/0!</v>
      </c>
      <c r="Z229" s="38" t="str">
        <f>VLOOKUP($A229,Raw!$B$2:$DG$512,MATCH(Advisorry!Z$1,Raw!$B$1:$DG$1,0),0)</f>
        <v>0</v>
      </c>
      <c r="AA229" s="39" t="e">
        <f t="shared" si="68"/>
        <v>#DIV/0!</v>
      </c>
      <c r="AB229" s="38" t="str">
        <f>VLOOKUP($A229,Raw!$B$2:$DG$512,MATCH(Advisorry!AB$1,Raw!$B$1:$DG$1,0),0)</f>
        <v>0</v>
      </c>
      <c r="AD229" s="25" t="e">
        <f t="shared" si="69"/>
        <v>#DIV/0!</v>
      </c>
      <c r="AE229" s="25" t="e">
        <f t="shared" si="70"/>
        <v>#DIV/0!</v>
      </c>
      <c r="AF229" s="25" t="e">
        <f t="shared" si="71"/>
        <v>#DIV/0!</v>
      </c>
      <c r="AG229" s="25" t="e">
        <f t="shared" si="72"/>
        <v>#DIV/0!</v>
      </c>
      <c r="AH229" s="25" t="e">
        <f t="shared" si="73"/>
        <v>#DIV/0!</v>
      </c>
      <c r="AI229" s="25" t="e">
        <f t="shared" si="74"/>
        <v>#DIV/0!</v>
      </c>
      <c r="AJ229" s="25" t="e">
        <f t="shared" si="75"/>
        <v>#DIV/0!</v>
      </c>
    </row>
    <row r="230" spans="1:36" x14ac:dyDescent="0.3">
      <c r="A230" s="1" t="s">
        <v>4050</v>
      </c>
      <c r="B230" s="36" t="str">
        <f>VLOOKUP($A230,Raw!$B$2:$DG$512,MATCH(Advisorry!B$1,Raw!$B$1:$DG$1,0),0)</f>
        <v>0</v>
      </c>
      <c r="C230" s="37" t="e">
        <f t="shared" si="57"/>
        <v>#DIV/0!</v>
      </c>
      <c r="D230" s="36" t="str">
        <f>VLOOKUP($A230,Raw!$B$2:$DG$512,MATCH(Advisorry!D$1,Raw!$B$1:$DG$1,0),0)</f>
        <v>0</v>
      </c>
      <c r="E230" s="37" t="e">
        <f t="shared" si="58"/>
        <v>#DIV/0!</v>
      </c>
      <c r="F230" s="36" t="str">
        <f>VLOOKUP($A230,Raw!$B$2:$DG$512,MATCH(Advisorry!F$1,Raw!$B$1:$DG$1,0),0)</f>
        <v>0</v>
      </c>
      <c r="G230" s="37" t="e">
        <f t="shared" si="59"/>
        <v>#DIV/0!</v>
      </c>
      <c r="H230" s="36" t="str">
        <f>VLOOKUP($A230,Raw!$B$2:$DG$512,MATCH(Advisorry!H$1,Raw!$B$1:$DG$1,0),0)</f>
        <v>0</v>
      </c>
      <c r="I230" s="37" t="e">
        <f t="shared" si="60"/>
        <v>#DIV/0!</v>
      </c>
      <c r="J230" s="36" t="str">
        <f>VLOOKUP($A230,Raw!$B$2:$DG$512,MATCH(Advisorry!J$1,Raw!$B$1:$DG$1,0),0)</f>
        <v>0</v>
      </c>
      <c r="K230" s="37" t="e">
        <f t="shared" si="61"/>
        <v>#DIV/0!</v>
      </c>
      <c r="L230" s="36" t="str">
        <f>VLOOKUP($A230,Raw!$B$2:$DG$512,MATCH(Advisorry!L$1,Raw!$B$1:$DG$1,0),0)</f>
        <v>0</v>
      </c>
      <c r="M230" s="37" t="e">
        <f t="shared" si="62"/>
        <v>#DIV/0!</v>
      </c>
      <c r="N230" s="36" t="str">
        <f>VLOOKUP($A230,Raw!$B$2:$DG$512,MATCH(Advisorry!N$1,Raw!$B$1:$DG$1,0),0)</f>
        <v>0</v>
      </c>
      <c r="P230" s="38" t="str">
        <f>VLOOKUP($A230,Raw!$B$2:$DG$512,MATCH(Advisorry!P$1,Raw!$B$1:$DG$1,0),0)</f>
        <v>0</v>
      </c>
      <c r="Q230" s="39" t="e">
        <f t="shared" si="63"/>
        <v>#DIV/0!</v>
      </c>
      <c r="R230" s="38" t="str">
        <f>VLOOKUP($A230,Raw!$B$2:$DG$512,MATCH(Advisorry!R$1,Raw!$B$1:$DG$1,0),0)</f>
        <v>0</v>
      </c>
      <c r="S230" s="39" t="e">
        <f t="shared" si="64"/>
        <v>#DIV/0!</v>
      </c>
      <c r="T230" s="38" t="str">
        <f>VLOOKUP($A230,Raw!$B$2:$DG$512,MATCH(Advisorry!T$1,Raw!$B$1:$DG$1,0),0)</f>
        <v>0</v>
      </c>
      <c r="U230" s="39" t="e">
        <f t="shared" si="65"/>
        <v>#DIV/0!</v>
      </c>
      <c r="V230" s="38" t="str">
        <f>VLOOKUP($A230,Raw!$B$2:$DG$512,MATCH(Advisorry!V$1,Raw!$B$1:$DG$1,0),0)</f>
        <v>0</v>
      </c>
      <c r="W230" s="39" t="e">
        <f t="shared" si="66"/>
        <v>#DIV/0!</v>
      </c>
      <c r="X230" s="38" t="str">
        <f>VLOOKUP($A230,Raw!$B$2:$DG$512,MATCH(Advisorry!X$1,Raw!$B$1:$DG$1,0),0)</f>
        <v>0</v>
      </c>
      <c r="Y230" s="39" t="e">
        <f t="shared" si="67"/>
        <v>#DIV/0!</v>
      </c>
      <c r="Z230" s="38" t="str">
        <f>VLOOKUP($A230,Raw!$B$2:$DG$512,MATCH(Advisorry!Z$1,Raw!$B$1:$DG$1,0),0)</f>
        <v>0</v>
      </c>
      <c r="AA230" s="39" t="e">
        <f t="shared" si="68"/>
        <v>#DIV/0!</v>
      </c>
      <c r="AB230" s="38" t="str">
        <f>VLOOKUP($A230,Raw!$B$2:$DG$512,MATCH(Advisorry!AB$1,Raw!$B$1:$DG$1,0),0)</f>
        <v>0</v>
      </c>
      <c r="AD230" s="25" t="e">
        <f t="shared" si="69"/>
        <v>#DIV/0!</v>
      </c>
      <c r="AE230" s="25" t="e">
        <f t="shared" si="70"/>
        <v>#DIV/0!</v>
      </c>
      <c r="AF230" s="25" t="e">
        <f t="shared" si="71"/>
        <v>#DIV/0!</v>
      </c>
      <c r="AG230" s="25" t="e">
        <f t="shared" si="72"/>
        <v>#DIV/0!</v>
      </c>
      <c r="AH230" s="25" t="e">
        <f t="shared" si="73"/>
        <v>#DIV/0!</v>
      </c>
      <c r="AI230" s="25" t="e">
        <f t="shared" si="74"/>
        <v>#DIV/0!</v>
      </c>
      <c r="AJ230" s="25" t="e">
        <f t="shared" si="75"/>
        <v>#DIV/0!</v>
      </c>
    </row>
    <row r="231" spans="1:36" x14ac:dyDescent="0.3">
      <c r="A231" s="1" t="s">
        <v>4062</v>
      </c>
      <c r="B231" s="36" t="str">
        <f>VLOOKUP($A231,Raw!$B$2:$DG$512,MATCH(Advisorry!B$1,Raw!$B$1:$DG$1,0),0)</f>
        <v>0</v>
      </c>
      <c r="C231" s="37" t="e">
        <f t="shared" si="57"/>
        <v>#DIV/0!</v>
      </c>
      <c r="D231" s="36" t="str">
        <f>VLOOKUP($A231,Raw!$B$2:$DG$512,MATCH(Advisorry!D$1,Raw!$B$1:$DG$1,0),0)</f>
        <v>0</v>
      </c>
      <c r="E231" s="37" t="e">
        <f t="shared" si="58"/>
        <v>#DIV/0!</v>
      </c>
      <c r="F231" s="36" t="str">
        <f>VLOOKUP($A231,Raw!$B$2:$DG$512,MATCH(Advisorry!F$1,Raw!$B$1:$DG$1,0),0)</f>
        <v>0</v>
      </c>
      <c r="G231" s="37" t="e">
        <f t="shared" si="59"/>
        <v>#DIV/0!</v>
      </c>
      <c r="H231" s="36" t="str">
        <f>VLOOKUP($A231,Raw!$B$2:$DG$512,MATCH(Advisorry!H$1,Raw!$B$1:$DG$1,0),0)</f>
        <v>0</v>
      </c>
      <c r="I231" s="37" t="e">
        <f t="shared" si="60"/>
        <v>#DIV/0!</v>
      </c>
      <c r="J231" s="36" t="str">
        <f>VLOOKUP($A231,Raw!$B$2:$DG$512,MATCH(Advisorry!J$1,Raw!$B$1:$DG$1,0),0)</f>
        <v>0</v>
      </c>
      <c r="K231" s="37" t="e">
        <f t="shared" si="61"/>
        <v>#DIV/0!</v>
      </c>
      <c r="L231" s="36" t="str">
        <f>VLOOKUP($A231,Raw!$B$2:$DG$512,MATCH(Advisorry!L$1,Raw!$B$1:$DG$1,0),0)</f>
        <v>0</v>
      </c>
      <c r="M231" s="37" t="e">
        <f t="shared" si="62"/>
        <v>#DIV/0!</v>
      </c>
      <c r="N231" s="36" t="str">
        <f>VLOOKUP($A231,Raw!$B$2:$DG$512,MATCH(Advisorry!N$1,Raw!$B$1:$DG$1,0),0)</f>
        <v>0</v>
      </c>
      <c r="P231" s="38" t="str">
        <f>VLOOKUP($A231,Raw!$B$2:$DG$512,MATCH(Advisorry!P$1,Raw!$B$1:$DG$1,0),0)</f>
        <v>0</v>
      </c>
      <c r="Q231" s="39" t="e">
        <f t="shared" si="63"/>
        <v>#DIV/0!</v>
      </c>
      <c r="R231" s="38" t="str">
        <f>VLOOKUP($A231,Raw!$B$2:$DG$512,MATCH(Advisorry!R$1,Raw!$B$1:$DG$1,0),0)</f>
        <v>0</v>
      </c>
      <c r="S231" s="39" t="e">
        <f t="shared" si="64"/>
        <v>#DIV/0!</v>
      </c>
      <c r="T231" s="38" t="str">
        <f>VLOOKUP($A231,Raw!$B$2:$DG$512,MATCH(Advisorry!T$1,Raw!$B$1:$DG$1,0),0)</f>
        <v>0</v>
      </c>
      <c r="U231" s="39" t="e">
        <f t="shared" si="65"/>
        <v>#DIV/0!</v>
      </c>
      <c r="V231" s="38" t="str">
        <f>VLOOKUP($A231,Raw!$B$2:$DG$512,MATCH(Advisorry!V$1,Raw!$B$1:$DG$1,0),0)</f>
        <v>0</v>
      </c>
      <c r="W231" s="39" t="e">
        <f t="shared" si="66"/>
        <v>#DIV/0!</v>
      </c>
      <c r="X231" s="38" t="str">
        <f>VLOOKUP($A231,Raw!$B$2:$DG$512,MATCH(Advisorry!X$1,Raw!$B$1:$DG$1,0),0)</f>
        <v>0</v>
      </c>
      <c r="Y231" s="39" t="e">
        <f t="shared" si="67"/>
        <v>#DIV/0!</v>
      </c>
      <c r="Z231" s="38" t="str">
        <f>VLOOKUP($A231,Raw!$B$2:$DG$512,MATCH(Advisorry!Z$1,Raw!$B$1:$DG$1,0),0)</f>
        <v>0</v>
      </c>
      <c r="AA231" s="39" t="e">
        <f t="shared" si="68"/>
        <v>#DIV/0!</v>
      </c>
      <c r="AB231" s="38" t="str">
        <f>VLOOKUP($A231,Raw!$B$2:$DG$512,MATCH(Advisorry!AB$1,Raw!$B$1:$DG$1,0),0)</f>
        <v>0</v>
      </c>
      <c r="AD231" s="25" t="e">
        <f t="shared" si="69"/>
        <v>#DIV/0!</v>
      </c>
      <c r="AE231" s="25" t="e">
        <f t="shared" si="70"/>
        <v>#DIV/0!</v>
      </c>
      <c r="AF231" s="25" t="e">
        <f t="shared" si="71"/>
        <v>#DIV/0!</v>
      </c>
      <c r="AG231" s="25" t="e">
        <f t="shared" si="72"/>
        <v>#DIV/0!</v>
      </c>
      <c r="AH231" s="25" t="e">
        <f t="shared" si="73"/>
        <v>#DIV/0!</v>
      </c>
      <c r="AI231" s="25" t="e">
        <f t="shared" si="74"/>
        <v>#DIV/0!</v>
      </c>
      <c r="AJ231" s="25" t="e">
        <f t="shared" si="75"/>
        <v>#DIV/0!</v>
      </c>
    </row>
    <row r="232" spans="1:36" x14ac:dyDescent="0.3">
      <c r="A232" s="1" t="s">
        <v>4075</v>
      </c>
      <c r="B232" s="36" t="str">
        <f>VLOOKUP($A232,Raw!$B$2:$DG$512,MATCH(Advisorry!B$1,Raw!$B$1:$DG$1,0),0)</f>
        <v>0</v>
      </c>
      <c r="C232" s="37" t="e">
        <f t="shared" si="57"/>
        <v>#DIV/0!</v>
      </c>
      <c r="D232" s="36" t="str">
        <f>VLOOKUP($A232,Raw!$B$2:$DG$512,MATCH(Advisorry!D$1,Raw!$B$1:$DG$1,0),0)</f>
        <v>0</v>
      </c>
      <c r="E232" s="37" t="e">
        <f t="shared" si="58"/>
        <v>#DIV/0!</v>
      </c>
      <c r="F232" s="36" t="str">
        <f>VLOOKUP($A232,Raw!$B$2:$DG$512,MATCH(Advisorry!F$1,Raw!$B$1:$DG$1,0),0)</f>
        <v>0</v>
      </c>
      <c r="G232" s="37" t="e">
        <f t="shared" si="59"/>
        <v>#DIV/0!</v>
      </c>
      <c r="H232" s="36" t="str">
        <f>VLOOKUP($A232,Raw!$B$2:$DG$512,MATCH(Advisorry!H$1,Raw!$B$1:$DG$1,0),0)</f>
        <v>0</v>
      </c>
      <c r="I232" s="37" t="e">
        <f t="shared" si="60"/>
        <v>#DIV/0!</v>
      </c>
      <c r="J232" s="36" t="str">
        <f>VLOOKUP($A232,Raw!$B$2:$DG$512,MATCH(Advisorry!J$1,Raw!$B$1:$DG$1,0),0)</f>
        <v>0</v>
      </c>
      <c r="K232" s="37" t="e">
        <f t="shared" si="61"/>
        <v>#DIV/0!</v>
      </c>
      <c r="L232" s="36" t="str">
        <f>VLOOKUP($A232,Raw!$B$2:$DG$512,MATCH(Advisorry!L$1,Raw!$B$1:$DG$1,0),0)</f>
        <v>0</v>
      </c>
      <c r="M232" s="37" t="e">
        <f t="shared" si="62"/>
        <v>#DIV/0!</v>
      </c>
      <c r="N232" s="36" t="str">
        <f>VLOOKUP($A232,Raw!$B$2:$DG$512,MATCH(Advisorry!N$1,Raw!$B$1:$DG$1,0),0)</f>
        <v>0</v>
      </c>
      <c r="P232" s="38" t="str">
        <f>VLOOKUP($A232,Raw!$B$2:$DG$512,MATCH(Advisorry!P$1,Raw!$B$1:$DG$1,0),0)</f>
        <v>0</v>
      </c>
      <c r="Q232" s="39" t="e">
        <f t="shared" si="63"/>
        <v>#DIV/0!</v>
      </c>
      <c r="R232" s="38" t="str">
        <f>VLOOKUP($A232,Raw!$B$2:$DG$512,MATCH(Advisorry!R$1,Raw!$B$1:$DG$1,0),0)</f>
        <v>0</v>
      </c>
      <c r="S232" s="39" t="e">
        <f t="shared" si="64"/>
        <v>#DIV/0!</v>
      </c>
      <c r="T232" s="38" t="str">
        <f>VLOOKUP($A232,Raw!$B$2:$DG$512,MATCH(Advisorry!T$1,Raw!$B$1:$DG$1,0),0)</f>
        <v>0</v>
      </c>
      <c r="U232" s="39" t="e">
        <f t="shared" si="65"/>
        <v>#DIV/0!</v>
      </c>
      <c r="V232" s="38" t="str">
        <f>VLOOKUP($A232,Raw!$B$2:$DG$512,MATCH(Advisorry!V$1,Raw!$B$1:$DG$1,0),0)</f>
        <v>0</v>
      </c>
      <c r="W232" s="39" t="e">
        <f t="shared" si="66"/>
        <v>#DIV/0!</v>
      </c>
      <c r="X232" s="38" t="str">
        <f>VLOOKUP($A232,Raw!$B$2:$DG$512,MATCH(Advisorry!X$1,Raw!$B$1:$DG$1,0),0)</f>
        <v>0</v>
      </c>
      <c r="Y232" s="39" t="e">
        <f t="shared" si="67"/>
        <v>#DIV/0!</v>
      </c>
      <c r="Z232" s="38" t="str">
        <f>VLOOKUP($A232,Raw!$B$2:$DG$512,MATCH(Advisorry!Z$1,Raw!$B$1:$DG$1,0),0)</f>
        <v>0</v>
      </c>
      <c r="AA232" s="39" t="e">
        <f t="shared" si="68"/>
        <v>#DIV/0!</v>
      </c>
      <c r="AB232" s="38" t="str">
        <f>VLOOKUP($A232,Raw!$B$2:$DG$512,MATCH(Advisorry!AB$1,Raw!$B$1:$DG$1,0),0)</f>
        <v>0</v>
      </c>
      <c r="AD232" s="25" t="e">
        <f t="shared" si="69"/>
        <v>#DIV/0!</v>
      </c>
      <c r="AE232" s="25" t="e">
        <f t="shared" si="70"/>
        <v>#DIV/0!</v>
      </c>
      <c r="AF232" s="25" t="e">
        <f t="shared" si="71"/>
        <v>#DIV/0!</v>
      </c>
      <c r="AG232" s="25" t="e">
        <f t="shared" si="72"/>
        <v>#DIV/0!</v>
      </c>
      <c r="AH232" s="25" t="e">
        <f t="shared" si="73"/>
        <v>#DIV/0!</v>
      </c>
      <c r="AI232" s="25" t="e">
        <f t="shared" si="74"/>
        <v>#DIV/0!</v>
      </c>
      <c r="AJ232" s="25" t="e">
        <f t="shared" si="75"/>
        <v>#DIV/0!</v>
      </c>
    </row>
    <row r="233" spans="1:36" x14ac:dyDescent="0.3">
      <c r="A233" s="1" t="s">
        <v>4083</v>
      </c>
      <c r="B233" s="36" t="str">
        <f>VLOOKUP($A233,Raw!$B$2:$DG$512,MATCH(Advisorry!B$1,Raw!$B$1:$DG$1,0),0)</f>
        <v>0</v>
      </c>
      <c r="C233" s="37" t="e">
        <f t="shared" si="57"/>
        <v>#DIV/0!</v>
      </c>
      <c r="D233" s="36" t="str">
        <f>VLOOKUP($A233,Raw!$B$2:$DG$512,MATCH(Advisorry!D$1,Raw!$B$1:$DG$1,0),0)</f>
        <v>0</v>
      </c>
      <c r="E233" s="37" t="e">
        <f t="shared" si="58"/>
        <v>#DIV/0!</v>
      </c>
      <c r="F233" s="36" t="str">
        <f>VLOOKUP($A233,Raw!$B$2:$DG$512,MATCH(Advisorry!F$1,Raw!$B$1:$DG$1,0),0)</f>
        <v>0</v>
      </c>
      <c r="G233" s="37" t="e">
        <f t="shared" si="59"/>
        <v>#DIV/0!</v>
      </c>
      <c r="H233" s="36" t="str">
        <f>VLOOKUP($A233,Raw!$B$2:$DG$512,MATCH(Advisorry!H$1,Raw!$B$1:$DG$1,0),0)</f>
        <v>0</v>
      </c>
      <c r="I233" s="37" t="e">
        <f t="shared" si="60"/>
        <v>#DIV/0!</v>
      </c>
      <c r="J233" s="36" t="str">
        <f>VLOOKUP($A233,Raw!$B$2:$DG$512,MATCH(Advisorry!J$1,Raw!$B$1:$DG$1,0),0)</f>
        <v>0</v>
      </c>
      <c r="K233" s="37" t="e">
        <f t="shared" si="61"/>
        <v>#DIV/0!</v>
      </c>
      <c r="L233" s="36" t="str">
        <f>VLOOKUP($A233,Raw!$B$2:$DG$512,MATCH(Advisorry!L$1,Raw!$B$1:$DG$1,0),0)</f>
        <v>0</v>
      </c>
      <c r="M233" s="37" t="e">
        <f t="shared" si="62"/>
        <v>#DIV/0!</v>
      </c>
      <c r="N233" s="36" t="str">
        <f>VLOOKUP($A233,Raw!$B$2:$DG$512,MATCH(Advisorry!N$1,Raw!$B$1:$DG$1,0),0)</f>
        <v>0</v>
      </c>
      <c r="P233" s="38" t="str">
        <f>VLOOKUP($A233,Raw!$B$2:$DG$512,MATCH(Advisorry!P$1,Raw!$B$1:$DG$1,0),0)</f>
        <v>0</v>
      </c>
      <c r="Q233" s="39" t="e">
        <f t="shared" si="63"/>
        <v>#DIV/0!</v>
      </c>
      <c r="R233" s="38" t="str">
        <f>VLOOKUP($A233,Raw!$B$2:$DG$512,MATCH(Advisorry!R$1,Raw!$B$1:$DG$1,0),0)</f>
        <v>0</v>
      </c>
      <c r="S233" s="39" t="e">
        <f t="shared" si="64"/>
        <v>#DIV/0!</v>
      </c>
      <c r="T233" s="38" t="str">
        <f>VLOOKUP($A233,Raw!$B$2:$DG$512,MATCH(Advisorry!T$1,Raw!$B$1:$DG$1,0),0)</f>
        <v>0</v>
      </c>
      <c r="U233" s="39" t="e">
        <f t="shared" si="65"/>
        <v>#DIV/0!</v>
      </c>
      <c r="V233" s="38" t="str">
        <f>VLOOKUP($A233,Raw!$B$2:$DG$512,MATCH(Advisorry!V$1,Raw!$B$1:$DG$1,0),0)</f>
        <v>0</v>
      </c>
      <c r="W233" s="39" t="e">
        <f t="shared" si="66"/>
        <v>#DIV/0!</v>
      </c>
      <c r="X233" s="38" t="str">
        <f>VLOOKUP($A233,Raw!$B$2:$DG$512,MATCH(Advisorry!X$1,Raw!$B$1:$DG$1,0),0)</f>
        <v>0</v>
      </c>
      <c r="Y233" s="39" t="e">
        <f t="shared" si="67"/>
        <v>#DIV/0!</v>
      </c>
      <c r="Z233" s="38" t="str">
        <f>VLOOKUP($A233,Raw!$B$2:$DG$512,MATCH(Advisorry!Z$1,Raw!$B$1:$DG$1,0),0)</f>
        <v>0</v>
      </c>
      <c r="AA233" s="39" t="e">
        <f t="shared" si="68"/>
        <v>#DIV/0!</v>
      </c>
      <c r="AB233" s="38" t="str">
        <f>VLOOKUP($A233,Raw!$B$2:$DG$512,MATCH(Advisorry!AB$1,Raw!$B$1:$DG$1,0),0)</f>
        <v>0</v>
      </c>
      <c r="AD233" s="25" t="e">
        <f t="shared" si="69"/>
        <v>#DIV/0!</v>
      </c>
      <c r="AE233" s="25" t="e">
        <f t="shared" si="70"/>
        <v>#DIV/0!</v>
      </c>
      <c r="AF233" s="25" t="e">
        <f t="shared" si="71"/>
        <v>#DIV/0!</v>
      </c>
      <c r="AG233" s="25" t="e">
        <f t="shared" si="72"/>
        <v>#DIV/0!</v>
      </c>
      <c r="AH233" s="25" t="e">
        <f t="shared" si="73"/>
        <v>#DIV/0!</v>
      </c>
      <c r="AI233" s="25" t="e">
        <f t="shared" si="74"/>
        <v>#DIV/0!</v>
      </c>
      <c r="AJ233" s="25" t="e">
        <f t="shared" si="75"/>
        <v>#DIV/0!</v>
      </c>
    </row>
    <row r="234" spans="1:36" x14ac:dyDescent="0.3">
      <c r="A234" s="1" t="s">
        <v>4088</v>
      </c>
      <c r="B234" s="36" t="str">
        <f>VLOOKUP($A234,Raw!$B$2:$DG$512,MATCH(Advisorry!B$1,Raw!$B$1:$DG$1,0),0)</f>
        <v>0</v>
      </c>
      <c r="C234" s="37" t="e">
        <f t="shared" si="57"/>
        <v>#DIV/0!</v>
      </c>
      <c r="D234" s="36" t="str">
        <f>VLOOKUP($A234,Raw!$B$2:$DG$512,MATCH(Advisorry!D$1,Raw!$B$1:$DG$1,0),0)</f>
        <v>0</v>
      </c>
      <c r="E234" s="37" t="e">
        <f t="shared" si="58"/>
        <v>#DIV/0!</v>
      </c>
      <c r="F234" s="36" t="str">
        <f>VLOOKUP($A234,Raw!$B$2:$DG$512,MATCH(Advisorry!F$1,Raw!$B$1:$DG$1,0),0)</f>
        <v>0</v>
      </c>
      <c r="G234" s="37" t="e">
        <f t="shared" si="59"/>
        <v>#DIV/0!</v>
      </c>
      <c r="H234" s="36" t="str">
        <f>VLOOKUP($A234,Raw!$B$2:$DG$512,MATCH(Advisorry!H$1,Raw!$B$1:$DG$1,0),0)</f>
        <v>0</v>
      </c>
      <c r="I234" s="37" t="e">
        <f t="shared" si="60"/>
        <v>#DIV/0!</v>
      </c>
      <c r="J234" s="36" t="str">
        <f>VLOOKUP($A234,Raw!$B$2:$DG$512,MATCH(Advisorry!J$1,Raw!$B$1:$DG$1,0),0)</f>
        <v>0</v>
      </c>
      <c r="K234" s="37" t="e">
        <f t="shared" si="61"/>
        <v>#DIV/0!</v>
      </c>
      <c r="L234" s="36" t="str">
        <f>VLOOKUP($A234,Raw!$B$2:$DG$512,MATCH(Advisorry!L$1,Raw!$B$1:$DG$1,0),0)</f>
        <v>0</v>
      </c>
      <c r="M234" s="37" t="e">
        <f t="shared" si="62"/>
        <v>#DIV/0!</v>
      </c>
      <c r="N234" s="36" t="str">
        <f>VLOOKUP($A234,Raw!$B$2:$DG$512,MATCH(Advisorry!N$1,Raw!$B$1:$DG$1,0),0)</f>
        <v>0</v>
      </c>
      <c r="P234" s="38" t="str">
        <f>VLOOKUP($A234,Raw!$B$2:$DG$512,MATCH(Advisorry!P$1,Raw!$B$1:$DG$1,0),0)</f>
        <v>0</v>
      </c>
      <c r="Q234" s="39" t="e">
        <f t="shared" si="63"/>
        <v>#DIV/0!</v>
      </c>
      <c r="R234" s="38" t="str">
        <f>VLOOKUP($A234,Raw!$B$2:$DG$512,MATCH(Advisorry!R$1,Raw!$B$1:$DG$1,0),0)</f>
        <v>0</v>
      </c>
      <c r="S234" s="39" t="e">
        <f t="shared" si="64"/>
        <v>#DIV/0!</v>
      </c>
      <c r="T234" s="38" t="str">
        <f>VLOOKUP($A234,Raw!$B$2:$DG$512,MATCH(Advisorry!T$1,Raw!$B$1:$DG$1,0),0)</f>
        <v>0</v>
      </c>
      <c r="U234" s="39" t="e">
        <f t="shared" si="65"/>
        <v>#DIV/0!</v>
      </c>
      <c r="V234" s="38" t="str">
        <f>VLOOKUP($A234,Raw!$B$2:$DG$512,MATCH(Advisorry!V$1,Raw!$B$1:$DG$1,0),0)</f>
        <v>0</v>
      </c>
      <c r="W234" s="39" t="e">
        <f t="shared" si="66"/>
        <v>#DIV/0!</v>
      </c>
      <c r="X234" s="38" t="str">
        <f>VLOOKUP($A234,Raw!$B$2:$DG$512,MATCH(Advisorry!X$1,Raw!$B$1:$DG$1,0),0)</f>
        <v>0</v>
      </c>
      <c r="Y234" s="39" t="e">
        <f t="shared" si="67"/>
        <v>#DIV/0!</v>
      </c>
      <c r="Z234" s="38" t="str">
        <f>VLOOKUP($A234,Raw!$B$2:$DG$512,MATCH(Advisorry!Z$1,Raw!$B$1:$DG$1,0),0)</f>
        <v>0</v>
      </c>
      <c r="AA234" s="39" t="e">
        <f t="shared" si="68"/>
        <v>#DIV/0!</v>
      </c>
      <c r="AB234" s="38" t="str">
        <f>VLOOKUP($A234,Raw!$B$2:$DG$512,MATCH(Advisorry!AB$1,Raw!$B$1:$DG$1,0),0)</f>
        <v>0</v>
      </c>
      <c r="AD234" s="25" t="e">
        <f t="shared" si="69"/>
        <v>#DIV/0!</v>
      </c>
      <c r="AE234" s="25" t="e">
        <f t="shared" si="70"/>
        <v>#DIV/0!</v>
      </c>
      <c r="AF234" s="25" t="e">
        <f t="shared" si="71"/>
        <v>#DIV/0!</v>
      </c>
      <c r="AG234" s="25" t="e">
        <f t="shared" si="72"/>
        <v>#DIV/0!</v>
      </c>
      <c r="AH234" s="25" t="e">
        <f t="shared" si="73"/>
        <v>#DIV/0!</v>
      </c>
      <c r="AI234" s="25" t="e">
        <f t="shared" si="74"/>
        <v>#DIV/0!</v>
      </c>
      <c r="AJ234" s="25" t="e">
        <f t="shared" si="75"/>
        <v>#DIV/0!</v>
      </c>
    </row>
    <row r="235" spans="1:36" x14ac:dyDescent="0.3">
      <c r="A235" s="1" t="s">
        <v>4102</v>
      </c>
      <c r="B235" s="36" t="str">
        <f>VLOOKUP($A235,Raw!$B$2:$DG$512,MATCH(Advisorry!B$1,Raw!$B$1:$DG$1,0),0)</f>
        <v>0</v>
      </c>
      <c r="C235" s="37" t="e">
        <f t="shared" si="57"/>
        <v>#DIV/0!</v>
      </c>
      <c r="D235" s="36" t="str">
        <f>VLOOKUP($A235,Raw!$B$2:$DG$512,MATCH(Advisorry!D$1,Raw!$B$1:$DG$1,0),0)</f>
        <v>0</v>
      </c>
      <c r="E235" s="37" t="e">
        <f t="shared" si="58"/>
        <v>#DIV/0!</v>
      </c>
      <c r="F235" s="36" t="str">
        <f>VLOOKUP($A235,Raw!$B$2:$DG$512,MATCH(Advisorry!F$1,Raw!$B$1:$DG$1,0),0)</f>
        <v>0</v>
      </c>
      <c r="G235" s="37" t="e">
        <f t="shared" si="59"/>
        <v>#DIV/0!</v>
      </c>
      <c r="H235" s="36" t="str">
        <f>VLOOKUP($A235,Raw!$B$2:$DG$512,MATCH(Advisorry!H$1,Raw!$B$1:$DG$1,0),0)</f>
        <v>0</v>
      </c>
      <c r="I235" s="37" t="e">
        <f t="shared" si="60"/>
        <v>#DIV/0!</v>
      </c>
      <c r="J235" s="36" t="str">
        <f>VLOOKUP($A235,Raw!$B$2:$DG$512,MATCH(Advisorry!J$1,Raw!$B$1:$DG$1,0),0)</f>
        <v>0</v>
      </c>
      <c r="K235" s="37" t="e">
        <f t="shared" si="61"/>
        <v>#DIV/0!</v>
      </c>
      <c r="L235" s="36" t="str">
        <f>VLOOKUP($A235,Raw!$B$2:$DG$512,MATCH(Advisorry!L$1,Raw!$B$1:$DG$1,0),0)</f>
        <v>0</v>
      </c>
      <c r="M235" s="37" t="e">
        <f t="shared" si="62"/>
        <v>#DIV/0!</v>
      </c>
      <c r="N235" s="36" t="str">
        <f>VLOOKUP($A235,Raw!$B$2:$DG$512,MATCH(Advisorry!N$1,Raw!$B$1:$DG$1,0),0)</f>
        <v>0</v>
      </c>
      <c r="P235" s="38" t="str">
        <f>VLOOKUP($A235,Raw!$B$2:$DG$512,MATCH(Advisorry!P$1,Raw!$B$1:$DG$1,0),0)</f>
        <v>0</v>
      </c>
      <c r="Q235" s="39" t="e">
        <f t="shared" si="63"/>
        <v>#DIV/0!</v>
      </c>
      <c r="R235" s="38" t="str">
        <f>VLOOKUP($A235,Raw!$B$2:$DG$512,MATCH(Advisorry!R$1,Raw!$B$1:$DG$1,0),0)</f>
        <v>0</v>
      </c>
      <c r="S235" s="39" t="e">
        <f t="shared" si="64"/>
        <v>#DIV/0!</v>
      </c>
      <c r="T235" s="38" t="str">
        <f>VLOOKUP($A235,Raw!$B$2:$DG$512,MATCH(Advisorry!T$1,Raw!$B$1:$DG$1,0),0)</f>
        <v>0</v>
      </c>
      <c r="U235" s="39" t="e">
        <f t="shared" si="65"/>
        <v>#DIV/0!</v>
      </c>
      <c r="V235" s="38" t="str">
        <f>VLOOKUP($A235,Raw!$B$2:$DG$512,MATCH(Advisorry!V$1,Raw!$B$1:$DG$1,0),0)</f>
        <v>0</v>
      </c>
      <c r="W235" s="39" t="e">
        <f t="shared" si="66"/>
        <v>#DIV/0!</v>
      </c>
      <c r="X235" s="38" t="str">
        <f>VLOOKUP($A235,Raw!$B$2:$DG$512,MATCH(Advisorry!X$1,Raw!$B$1:$DG$1,0),0)</f>
        <v>0</v>
      </c>
      <c r="Y235" s="39" t="e">
        <f t="shared" si="67"/>
        <v>#DIV/0!</v>
      </c>
      <c r="Z235" s="38" t="str">
        <f>VLOOKUP($A235,Raw!$B$2:$DG$512,MATCH(Advisorry!Z$1,Raw!$B$1:$DG$1,0),0)</f>
        <v>0</v>
      </c>
      <c r="AA235" s="39" t="e">
        <f t="shared" si="68"/>
        <v>#DIV/0!</v>
      </c>
      <c r="AB235" s="38" t="str">
        <f>VLOOKUP($A235,Raw!$B$2:$DG$512,MATCH(Advisorry!AB$1,Raw!$B$1:$DG$1,0),0)</f>
        <v>0</v>
      </c>
      <c r="AD235" s="25" t="e">
        <f t="shared" si="69"/>
        <v>#DIV/0!</v>
      </c>
      <c r="AE235" s="25" t="e">
        <f t="shared" si="70"/>
        <v>#DIV/0!</v>
      </c>
      <c r="AF235" s="25" t="e">
        <f t="shared" si="71"/>
        <v>#DIV/0!</v>
      </c>
      <c r="AG235" s="25" t="e">
        <f t="shared" si="72"/>
        <v>#DIV/0!</v>
      </c>
      <c r="AH235" s="25" t="e">
        <f t="shared" si="73"/>
        <v>#DIV/0!</v>
      </c>
      <c r="AI235" s="25" t="e">
        <f t="shared" si="74"/>
        <v>#DIV/0!</v>
      </c>
      <c r="AJ235" s="25" t="e">
        <f t="shared" si="75"/>
        <v>#DIV/0!</v>
      </c>
    </row>
    <row r="236" spans="1:36" x14ac:dyDescent="0.3">
      <c r="A236" s="1" t="s">
        <v>4112</v>
      </c>
      <c r="B236" s="36" t="str">
        <f>VLOOKUP($A236,Raw!$B$2:$DG$512,MATCH(Advisorry!B$1,Raw!$B$1:$DG$1,0),0)</f>
        <v>0</v>
      </c>
      <c r="C236" s="37" t="e">
        <f t="shared" si="57"/>
        <v>#DIV/0!</v>
      </c>
      <c r="D236" s="36" t="str">
        <f>VLOOKUP($A236,Raw!$B$2:$DG$512,MATCH(Advisorry!D$1,Raw!$B$1:$DG$1,0),0)</f>
        <v>0</v>
      </c>
      <c r="E236" s="37" t="e">
        <f t="shared" si="58"/>
        <v>#DIV/0!</v>
      </c>
      <c r="F236" s="36" t="str">
        <f>VLOOKUP($A236,Raw!$B$2:$DG$512,MATCH(Advisorry!F$1,Raw!$B$1:$DG$1,0),0)</f>
        <v>0</v>
      </c>
      <c r="G236" s="37" t="e">
        <f t="shared" si="59"/>
        <v>#DIV/0!</v>
      </c>
      <c r="H236" s="36" t="str">
        <f>VLOOKUP($A236,Raw!$B$2:$DG$512,MATCH(Advisorry!H$1,Raw!$B$1:$DG$1,0),0)</f>
        <v>0</v>
      </c>
      <c r="I236" s="37" t="e">
        <f t="shared" si="60"/>
        <v>#DIV/0!</v>
      </c>
      <c r="J236" s="36" t="str">
        <f>VLOOKUP($A236,Raw!$B$2:$DG$512,MATCH(Advisorry!J$1,Raw!$B$1:$DG$1,0),0)</f>
        <v>0</v>
      </c>
      <c r="K236" s="37" t="e">
        <f t="shared" si="61"/>
        <v>#DIV/0!</v>
      </c>
      <c r="L236" s="36" t="str">
        <f>VLOOKUP($A236,Raw!$B$2:$DG$512,MATCH(Advisorry!L$1,Raw!$B$1:$DG$1,0),0)</f>
        <v>0</v>
      </c>
      <c r="M236" s="37" t="e">
        <f t="shared" si="62"/>
        <v>#DIV/0!</v>
      </c>
      <c r="N236" s="36" t="str">
        <f>VLOOKUP($A236,Raw!$B$2:$DG$512,MATCH(Advisorry!N$1,Raw!$B$1:$DG$1,0),0)</f>
        <v>0</v>
      </c>
      <c r="P236" s="38" t="str">
        <f>VLOOKUP($A236,Raw!$B$2:$DG$512,MATCH(Advisorry!P$1,Raw!$B$1:$DG$1,0),0)</f>
        <v>0</v>
      </c>
      <c r="Q236" s="39" t="e">
        <f t="shared" si="63"/>
        <v>#DIV/0!</v>
      </c>
      <c r="R236" s="38" t="str">
        <f>VLOOKUP($A236,Raw!$B$2:$DG$512,MATCH(Advisorry!R$1,Raw!$B$1:$DG$1,0),0)</f>
        <v>0</v>
      </c>
      <c r="S236" s="39" t="e">
        <f t="shared" si="64"/>
        <v>#DIV/0!</v>
      </c>
      <c r="T236" s="38" t="str">
        <f>VLOOKUP($A236,Raw!$B$2:$DG$512,MATCH(Advisorry!T$1,Raw!$B$1:$DG$1,0),0)</f>
        <v>0</v>
      </c>
      <c r="U236" s="39" t="e">
        <f t="shared" si="65"/>
        <v>#DIV/0!</v>
      </c>
      <c r="V236" s="38" t="str">
        <f>VLOOKUP($A236,Raw!$B$2:$DG$512,MATCH(Advisorry!V$1,Raw!$B$1:$DG$1,0),0)</f>
        <v>0</v>
      </c>
      <c r="W236" s="39" t="e">
        <f t="shared" si="66"/>
        <v>#DIV/0!</v>
      </c>
      <c r="X236" s="38" t="str">
        <f>VLOOKUP($A236,Raw!$B$2:$DG$512,MATCH(Advisorry!X$1,Raw!$B$1:$DG$1,0),0)</f>
        <v>0</v>
      </c>
      <c r="Y236" s="39" t="e">
        <f t="shared" si="67"/>
        <v>#DIV/0!</v>
      </c>
      <c r="Z236" s="38" t="str">
        <f>VLOOKUP($A236,Raw!$B$2:$DG$512,MATCH(Advisorry!Z$1,Raw!$B$1:$DG$1,0),0)</f>
        <v>0</v>
      </c>
      <c r="AA236" s="39" t="e">
        <f t="shared" si="68"/>
        <v>#DIV/0!</v>
      </c>
      <c r="AB236" s="38" t="str">
        <f>VLOOKUP($A236,Raw!$B$2:$DG$512,MATCH(Advisorry!AB$1,Raw!$B$1:$DG$1,0),0)</f>
        <v>0</v>
      </c>
      <c r="AD236" s="25" t="e">
        <f t="shared" si="69"/>
        <v>#DIV/0!</v>
      </c>
      <c r="AE236" s="25" t="e">
        <f t="shared" si="70"/>
        <v>#DIV/0!</v>
      </c>
      <c r="AF236" s="25" t="e">
        <f t="shared" si="71"/>
        <v>#DIV/0!</v>
      </c>
      <c r="AG236" s="25" t="e">
        <f t="shared" si="72"/>
        <v>#DIV/0!</v>
      </c>
      <c r="AH236" s="25" t="e">
        <f t="shared" si="73"/>
        <v>#DIV/0!</v>
      </c>
      <c r="AI236" s="25" t="e">
        <f t="shared" si="74"/>
        <v>#DIV/0!</v>
      </c>
      <c r="AJ236" s="25" t="e">
        <f t="shared" si="75"/>
        <v>#DIV/0!</v>
      </c>
    </row>
    <row r="237" spans="1:36" x14ac:dyDescent="0.3">
      <c r="A237" s="1" t="s">
        <v>4126</v>
      </c>
      <c r="B237" s="36" t="str">
        <f>VLOOKUP($A237,Raw!$B$2:$DG$512,MATCH(Advisorry!B$1,Raw!$B$1:$DG$1,0),0)</f>
        <v>0</v>
      </c>
      <c r="C237" s="37" t="e">
        <f t="shared" si="57"/>
        <v>#DIV/0!</v>
      </c>
      <c r="D237" s="36" t="str">
        <f>VLOOKUP($A237,Raw!$B$2:$DG$512,MATCH(Advisorry!D$1,Raw!$B$1:$DG$1,0),0)</f>
        <v>0</v>
      </c>
      <c r="E237" s="37" t="e">
        <f t="shared" si="58"/>
        <v>#DIV/0!</v>
      </c>
      <c r="F237" s="36" t="str">
        <f>VLOOKUP($A237,Raw!$B$2:$DG$512,MATCH(Advisorry!F$1,Raw!$B$1:$DG$1,0),0)</f>
        <v>0</v>
      </c>
      <c r="G237" s="37" t="e">
        <f t="shared" si="59"/>
        <v>#DIV/0!</v>
      </c>
      <c r="H237" s="36" t="str">
        <f>VLOOKUP($A237,Raw!$B$2:$DG$512,MATCH(Advisorry!H$1,Raw!$B$1:$DG$1,0),0)</f>
        <v>0</v>
      </c>
      <c r="I237" s="37" t="e">
        <f t="shared" si="60"/>
        <v>#DIV/0!</v>
      </c>
      <c r="J237" s="36" t="str">
        <f>VLOOKUP($A237,Raw!$B$2:$DG$512,MATCH(Advisorry!J$1,Raw!$B$1:$DG$1,0),0)</f>
        <v>0</v>
      </c>
      <c r="K237" s="37" t="e">
        <f t="shared" si="61"/>
        <v>#DIV/0!</v>
      </c>
      <c r="L237" s="36" t="str">
        <f>VLOOKUP($A237,Raw!$B$2:$DG$512,MATCH(Advisorry!L$1,Raw!$B$1:$DG$1,0),0)</f>
        <v>0</v>
      </c>
      <c r="M237" s="37" t="e">
        <f t="shared" si="62"/>
        <v>#DIV/0!</v>
      </c>
      <c r="N237" s="36" t="str">
        <f>VLOOKUP($A237,Raw!$B$2:$DG$512,MATCH(Advisorry!N$1,Raw!$B$1:$DG$1,0),0)</f>
        <v>0</v>
      </c>
      <c r="P237" s="38" t="str">
        <f>VLOOKUP($A237,Raw!$B$2:$DG$512,MATCH(Advisorry!P$1,Raw!$B$1:$DG$1,0),0)</f>
        <v>0</v>
      </c>
      <c r="Q237" s="39" t="e">
        <f t="shared" si="63"/>
        <v>#DIV/0!</v>
      </c>
      <c r="R237" s="38" t="str">
        <f>VLOOKUP($A237,Raw!$B$2:$DG$512,MATCH(Advisorry!R$1,Raw!$B$1:$DG$1,0),0)</f>
        <v>0</v>
      </c>
      <c r="S237" s="39" t="e">
        <f t="shared" si="64"/>
        <v>#DIV/0!</v>
      </c>
      <c r="T237" s="38" t="str">
        <f>VLOOKUP($A237,Raw!$B$2:$DG$512,MATCH(Advisorry!T$1,Raw!$B$1:$DG$1,0),0)</f>
        <v>0</v>
      </c>
      <c r="U237" s="39" t="e">
        <f t="shared" si="65"/>
        <v>#DIV/0!</v>
      </c>
      <c r="V237" s="38" t="str">
        <f>VLOOKUP($A237,Raw!$B$2:$DG$512,MATCH(Advisorry!V$1,Raw!$B$1:$DG$1,0),0)</f>
        <v>0</v>
      </c>
      <c r="W237" s="39" t="e">
        <f t="shared" si="66"/>
        <v>#DIV/0!</v>
      </c>
      <c r="X237" s="38" t="str">
        <f>VLOOKUP($A237,Raw!$B$2:$DG$512,MATCH(Advisorry!X$1,Raw!$B$1:$DG$1,0),0)</f>
        <v>0</v>
      </c>
      <c r="Y237" s="39" t="e">
        <f t="shared" si="67"/>
        <v>#DIV/0!</v>
      </c>
      <c r="Z237" s="38" t="str">
        <f>VLOOKUP($A237,Raw!$B$2:$DG$512,MATCH(Advisorry!Z$1,Raw!$B$1:$DG$1,0),0)</f>
        <v>0</v>
      </c>
      <c r="AA237" s="39" t="e">
        <f t="shared" si="68"/>
        <v>#DIV/0!</v>
      </c>
      <c r="AB237" s="38" t="str">
        <f>VLOOKUP($A237,Raw!$B$2:$DG$512,MATCH(Advisorry!AB$1,Raw!$B$1:$DG$1,0),0)</f>
        <v>0</v>
      </c>
      <c r="AD237" s="25" t="e">
        <f t="shared" si="69"/>
        <v>#DIV/0!</v>
      </c>
      <c r="AE237" s="25" t="e">
        <f t="shared" si="70"/>
        <v>#DIV/0!</v>
      </c>
      <c r="AF237" s="25" t="e">
        <f t="shared" si="71"/>
        <v>#DIV/0!</v>
      </c>
      <c r="AG237" s="25" t="e">
        <f t="shared" si="72"/>
        <v>#DIV/0!</v>
      </c>
      <c r="AH237" s="25" t="e">
        <f t="shared" si="73"/>
        <v>#DIV/0!</v>
      </c>
      <c r="AI237" s="25" t="e">
        <f t="shared" si="74"/>
        <v>#DIV/0!</v>
      </c>
      <c r="AJ237" s="25" t="e">
        <f t="shared" si="75"/>
        <v>#DIV/0!</v>
      </c>
    </row>
    <row r="238" spans="1:36" x14ac:dyDescent="0.3">
      <c r="A238" s="1" t="s">
        <v>4145</v>
      </c>
      <c r="B238" s="36" t="str">
        <f>VLOOKUP($A238,Raw!$B$2:$DG$512,MATCH(Advisorry!B$1,Raw!$B$1:$DG$1,0),0)</f>
        <v>0</v>
      </c>
      <c r="C238" s="37" t="e">
        <f t="shared" si="57"/>
        <v>#DIV/0!</v>
      </c>
      <c r="D238" s="36" t="str">
        <f>VLOOKUP($A238,Raw!$B$2:$DG$512,MATCH(Advisorry!D$1,Raw!$B$1:$DG$1,0),0)</f>
        <v>0</v>
      </c>
      <c r="E238" s="37" t="e">
        <f t="shared" si="58"/>
        <v>#DIV/0!</v>
      </c>
      <c r="F238" s="36" t="str">
        <f>VLOOKUP($A238,Raw!$B$2:$DG$512,MATCH(Advisorry!F$1,Raw!$B$1:$DG$1,0),0)</f>
        <v>0</v>
      </c>
      <c r="G238" s="37" t="e">
        <f t="shared" si="59"/>
        <v>#DIV/0!</v>
      </c>
      <c r="H238" s="36" t="str">
        <f>VLOOKUP($A238,Raw!$B$2:$DG$512,MATCH(Advisorry!H$1,Raw!$B$1:$DG$1,0),0)</f>
        <v>0</v>
      </c>
      <c r="I238" s="37" t="e">
        <f t="shared" si="60"/>
        <v>#DIV/0!</v>
      </c>
      <c r="J238" s="36" t="str">
        <f>VLOOKUP($A238,Raw!$B$2:$DG$512,MATCH(Advisorry!J$1,Raw!$B$1:$DG$1,0),0)</f>
        <v>0</v>
      </c>
      <c r="K238" s="37" t="e">
        <f t="shared" si="61"/>
        <v>#DIV/0!</v>
      </c>
      <c r="L238" s="36" t="str">
        <f>VLOOKUP($A238,Raw!$B$2:$DG$512,MATCH(Advisorry!L$1,Raw!$B$1:$DG$1,0),0)</f>
        <v>0</v>
      </c>
      <c r="M238" s="37" t="e">
        <f t="shared" si="62"/>
        <v>#DIV/0!</v>
      </c>
      <c r="N238" s="36" t="str">
        <f>VLOOKUP($A238,Raw!$B$2:$DG$512,MATCH(Advisorry!N$1,Raw!$B$1:$DG$1,0),0)</f>
        <v>0</v>
      </c>
      <c r="P238" s="38" t="str">
        <f>VLOOKUP($A238,Raw!$B$2:$DG$512,MATCH(Advisorry!P$1,Raw!$B$1:$DG$1,0),0)</f>
        <v>0</v>
      </c>
      <c r="Q238" s="39" t="e">
        <f t="shared" si="63"/>
        <v>#DIV/0!</v>
      </c>
      <c r="R238" s="38" t="str">
        <f>VLOOKUP($A238,Raw!$B$2:$DG$512,MATCH(Advisorry!R$1,Raw!$B$1:$DG$1,0),0)</f>
        <v>0</v>
      </c>
      <c r="S238" s="39" t="e">
        <f t="shared" si="64"/>
        <v>#DIV/0!</v>
      </c>
      <c r="T238" s="38" t="str">
        <f>VLOOKUP($A238,Raw!$B$2:$DG$512,MATCH(Advisorry!T$1,Raw!$B$1:$DG$1,0),0)</f>
        <v>0</v>
      </c>
      <c r="U238" s="39" t="e">
        <f t="shared" si="65"/>
        <v>#DIV/0!</v>
      </c>
      <c r="V238" s="38" t="str">
        <f>VLOOKUP($A238,Raw!$B$2:$DG$512,MATCH(Advisorry!V$1,Raw!$B$1:$DG$1,0),0)</f>
        <v>0</v>
      </c>
      <c r="W238" s="39" t="e">
        <f t="shared" si="66"/>
        <v>#DIV/0!</v>
      </c>
      <c r="X238" s="38" t="str">
        <f>VLOOKUP($A238,Raw!$B$2:$DG$512,MATCH(Advisorry!X$1,Raw!$B$1:$DG$1,0),0)</f>
        <v>0</v>
      </c>
      <c r="Y238" s="39" t="e">
        <f t="shared" si="67"/>
        <v>#DIV/0!</v>
      </c>
      <c r="Z238" s="38" t="str">
        <f>VLOOKUP($A238,Raw!$B$2:$DG$512,MATCH(Advisorry!Z$1,Raw!$B$1:$DG$1,0),0)</f>
        <v>0</v>
      </c>
      <c r="AA238" s="39" t="e">
        <f t="shared" si="68"/>
        <v>#DIV/0!</v>
      </c>
      <c r="AB238" s="38" t="str">
        <f>VLOOKUP($A238,Raw!$B$2:$DG$512,MATCH(Advisorry!AB$1,Raw!$B$1:$DG$1,0),0)</f>
        <v>0</v>
      </c>
      <c r="AD238" s="25" t="e">
        <f t="shared" si="69"/>
        <v>#DIV/0!</v>
      </c>
      <c r="AE238" s="25" t="e">
        <f t="shared" si="70"/>
        <v>#DIV/0!</v>
      </c>
      <c r="AF238" s="25" t="e">
        <f t="shared" si="71"/>
        <v>#DIV/0!</v>
      </c>
      <c r="AG238" s="25" t="e">
        <f t="shared" si="72"/>
        <v>#DIV/0!</v>
      </c>
      <c r="AH238" s="25" t="e">
        <f t="shared" si="73"/>
        <v>#DIV/0!</v>
      </c>
      <c r="AI238" s="25" t="e">
        <f t="shared" si="74"/>
        <v>#DIV/0!</v>
      </c>
      <c r="AJ238" s="25" t="e">
        <f t="shared" si="75"/>
        <v>#DIV/0!</v>
      </c>
    </row>
    <row r="239" spans="1:36" x14ac:dyDescent="0.3">
      <c r="A239" s="1" t="s">
        <v>4163</v>
      </c>
      <c r="B239" s="36" t="str">
        <f>VLOOKUP($A239,Raw!$B$2:$DG$512,MATCH(Advisorry!B$1,Raw!$B$1:$DG$1,0),0)</f>
        <v>0</v>
      </c>
      <c r="C239" s="37" t="e">
        <f t="shared" si="57"/>
        <v>#DIV/0!</v>
      </c>
      <c r="D239" s="36" t="str">
        <f>VLOOKUP($A239,Raw!$B$2:$DG$512,MATCH(Advisorry!D$1,Raw!$B$1:$DG$1,0),0)</f>
        <v>0</v>
      </c>
      <c r="E239" s="37" t="e">
        <f t="shared" si="58"/>
        <v>#DIV/0!</v>
      </c>
      <c r="F239" s="36" t="str">
        <f>VLOOKUP($A239,Raw!$B$2:$DG$512,MATCH(Advisorry!F$1,Raw!$B$1:$DG$1,0),0)</f>
        <v>0</v>
      </c>
      <c r="G239" s="37" t="e">
        <f t="shared" si="59"/>
        <v>#DIV/0!</v>
      </c>
      <c r="H239" s="36" t="str">
        <f>VLOOKUP($A239,Raw!$B$2:$DG$512,MATCH(Advisorry!H$1,Raw!$B$1:$DG$1,0),0)</f>
        <v>0</v>
      </c>
      <c r="I239" s="37" t="e">
        <f t="shared" si="60"/>
        <v>#DIV/0!</v>
      </c>
      <c r="J239" s="36" t="str">
        <f>VLOOKUP($A239,Raw!$B$2:$DG$512,MATCH(Advisorry!J$1,Raw!$B$1:$DG$1,0),0)</f>
        <v>0</v>
      </c>
      <c r="K239" s="37" t="e">
        <f t="shared" si="61"/>
        <v>#DIV/0!</v>
      </c>
      <c r="L239" s="36" t="str">
        <f>VLOOKUP($A239,Raw!$B$2:$DG$512,MATCH(Advisorry!L$1,Raw!$B$1:$DG$1,0),0)</f>
        <v>0</v>
      </c>
      <c r="M239" s="37" t="e">
        <f t="shared" si="62"/>
        <v>#DIV/0!</v>
      </c>
      <c r="N239" s="36" t="str">
        <f>VLOOKUP($A239,Raw!$B$2:$DG$512,MATCH(Advisorry!N$1,Raw!$B$1:$DG$1,0),0)</f>
        <v>0</v>
      </c>
      <c r="P239" s="38" t="str">
        <f>VLOOKUP($A239,Raw!$B$2:$DG$512,MATCH(Advisorry!P$1,Raw!$B$1:$DG$1,0),0)</f>
        <v>0</v>
      </c>
      <c r="Q239" s="39" t="e">
        <f t="shared" si="63"/>
        <v>#DIV/0!</v>
      </c>
      <c r="R239" s="38" t="str">
        <f>VLOOKUP($A239,Raw!$B$2:$DG$512,MATCH(Advisorry!R$1,Raw!$B$1:$DG$1,0),0)</f>
        <v>0</v>
      </c>
      <c r="S239" s="39" t="e">
        <f t="shared" si="64"/>
        <v>#DIV/0!</v>
      </c>
      <c r="T239" s="38" t="str">
        <f>VLOOKUP($A239,Raw!$B$2:$DG$512,MATCH(Advisorry!T$1,Raw!$B$1:$DG$1,0),0)</f>
        <v>0</v>
      </c>
      <c r="U239" s="39" t="e">
        <f t="shared" si="65"/>
        <v>#DIV/0!</v>
      </c>
      <c r="V239" s="38" t="str">
        <f>VLOOKUP($A239,Raw!$B$2:$DG$512,MATCH(Advisorry!V$1,Raw!$B$1:$DG$1,0),0)</f>
        <v>0</v>
      </c>
      <c r="W239" s="39" t="e">
        <f t="shared" si="66"/>
        <v>#DIV/0!</v>
      </c>
      <c r="X239" s="38" t="str">
        <f>VLOOKUP($A239,Raw!$B$2:$DG$512,MATCH(Advisorry!X$1,Raw!$B$1:$DG$1,0),0)</f>
        <v>0</v>
      </c>
      <c r="Y239" s="39" t="e">
        <f t="shared" si="67"/>
        <v>#DIV/0!</v>
      </c>
      <c r="Z239" s="38" t="str">
        <f>VLOOKUP($A239,Raw!$B$2:$DG$512,MATCH(Advisorry!Z$1,Raw!$B$1:$DG$1,0),0)</f>
        <v>0</v>
      </c>
      <c r="AA239" s="39" t="e">
        <f t="shared" si="68"/>
        <v>#DIV/0!</v>
      </c>
      <c r="AB239" s="38" t="str">
        <f>VLOOKUP($A239,Raw!$B$2:$DG$512,MATCH(Advisorry!AB$1,Raw!$B$1:$DG$1,0),0)</f>
        <v>0</v>
      </c>
      <c r="AD239" s="25" t="e">
        <f t="shared" si="69"/>
        <v>#DIV/0!</v>
      </c>
      <c r="AE239" s="25" t="e">
        <f t="shared" si="70"/>
        <v>#DIV/0!</v>
      </c>
      <c r="AF239" s="25" t="e">
        <f t="shared" si="71"/>
        <v>#DIV/0!</v>
      </c>
      <c r="AG239" s="25" t="e">
        <f t="shared" si="72"/>
        <v>#DIV/0!</v>
      </c>
      <c r="AH239" s="25" t="e">
        <f t="shared" si="73"/>
        <v>#DIV/0!</v>
      </c>
      <c r="AI239" s="25" t="e">
        <f t="shared" si="74"/>
        <v>#DIV/0!</v>
      </c>
      <c r="AJ239" s="25" t="e">
        <f t="shared" si="75"/>
        <v>#DIV/0!</v>
      </c>
    </row>
    <row r="240" spans="1:36" x14ac:dyDescent="0.3">
      <c r="A240" s="1" t="s">
        <v>4172</v>
      </c>
      <c r="B240" s="36" t="str">
        <f>VLOOKUP($A240,Raw!$B$2:$DG$512,MATCH(Advisorry!B$1,Raw!$B$1:$DG$1,0),0)</f>
        <v>0</v>
      </c>
      <c r="C240" s="37">
        <f t="shared" si="57"/>
        <v>0</v>
      </c>
      <c r="D240" s="36" t="str">
        <f>VLOOKUP($A240,Raw!$B$2:$DG$512,MATCH(Advisorry!D$1,Raw!$B$1:$DG$1,0),0)</f>
        <v>1</v>
      </c>
      <c r="E240" s="37">
        <f t="shared" si="58"/>
        <v>1</v>
      </c>
      <c r="F240" s="36" t="str">
        <f>VLOOKUP($A240,Raw!$B$2:$DG$512,MATCH(Advisorry!F$1,Raw!$B$1:$DG$1,0),0)</f>
        <v>0</v>
      </c>
      <c r="G240" s="37">
        <f t="shared" si="59"/>
        <v>0</v>
      </c>
      <c r="H240" s="36" t="str">
        <f>VLOOKUP($A240,Raw!$B$2:$DG$512,MATCH(Advisorry!H$1,Raw!$B$1:$DG$1,0),0)</f>
        <v>0</v>
      </c>
      <c r="I240" s="37">
        <f t="shared" si="60"/>
        <v>0</v>
      </c>
      <c r="J240" s="36" t="str">
        <f>VLOOKUP($A240,Raw!$B$2:$DG$512,MATCH(Advisorry!J$1,Raw!$B$1:$DG$1,0),0)</f>
        <v>0</v>
      </c>
      <c r="K240" s="37">
        <f t="shared" si="61"/>
        <v>0</v>
      </c>
      <c r="L240" s="36" t="str">
        <f>VLOOKUP($A240,Raw!$B$2:$DG$512,MATCH(Advisorry!L$1,Raw!$B$1:$DG$1,0),0)</f>
        <v>0</v>
      </c>
      <c r="M240" s="37">
        <f t="shared" si="62"/>
        <v>0</v>
      </c>
      <c r="N240" s="36" t="str">
        <f>VLOOKUP($A240,Raw!$B$2:$DG$512,MATCH(Advisorry!N$1,Raw!$B$1:$DG$1,0),0)</f>
        <v>1</v>
      </c>
      <c r="P240" s="38" t="str">
        <f>VLOOKUP($A240,Raw!$B$2:$DG$512,MATCH(Advisorry!P$1,Raw!$B$1:$DG$1,0),0)</f>
        <v>0</v>
      </c>
      <c r="Q240" s="39" t="e">
        <f t="shared" si="63"/>
        <v>#DIV/0!</v>
      </c>
      <c r="R240" s="38" t="str">
        <f>VLOOKUP($A240,Raw!$B$2:$DG$512,MATCH(Advisorry!R$1,Raw!$B$1:$DG$1,0),0)</f>
        <v>0</v>
      </c>
      <c r="S240" s="39" t="e">
        <f t="shared" si="64"/>
        <v>#DIV/0!</v>
      </c>
      <c r="T240" s="38" t="str">
        <f>VLOOKUP($A240,Raw!$B$2:$DG$512,MATCH(Advisorry!T$1,Raw!$B$1:$DG$1,0),0)</f>
        <v>0</v>
      </c>
      <c r="U240" s="39" t="e">
        <f t="shared" si="65"/>
        <v>#DIV/0!</v>
      </c>
      <c r="V240" s="38" t="str">
        <f>VLOOKUP($A240,Raw!$B$2:$DG$512,MATCH(Advisorry!V$1,Raw!$B$1:$DG$1,0),0)</f>
        <v>0</v>
      </c>
      <c r="W240" s="39" t="e">
        <f t="shared" si="66"/>
        <v>#DIV/0!</v>
      </c>
      <c r="X240" s="38" t="str">
        <f>VLOOKUP($A240,Raw!$B$2:$DG$512,MATCH(Advisorry!X$1,Raw!$B$1:$DG$1,0),0)</f>
        <v>0</v>
      </c>
      <c r="Y240" s="39" t="e">
        <f t="shared" si="67"/>
        <v>#DIV/0!</v>
      </c>
      <c r="Z240" s="38" t="str">
        <f>VLOOKUP($A240,Raw!$B$2:$DG$512,MATCH(Advisorry!Z$1,Raw!$B$1:$DG$1,0),0)</f>
        <v>0</v>
      </c>
      <c r="AA240" s="39" t="e">
        <f t="shared" si="68"/>
        <v>#DIV/0!</v>
      </c>
      <c r="AB240" s="38" t="str">
        <f>VLOOKUP($A240,Raw!$B$2:$DG$512,MATCH(Advisorry!AB$1,Raw!$B$1:$DG$1,0),0)</f>
        <v>0</v>
      </c>
      <c r="AD240" s="25" t="e">
        <f t="shared" si="69"/>
        <v>#DIV/0!</v>
      </c>
      <c r="AE240" s="25">
        <f t="shared" si="70"/>
        <v>0</v>
      </c>
      <c r="AF240" s="25" t="e">
        <f t="shared" si="71"/>
        <v>#DIV/0!</v>
      </c>
      <c r="AG240" s="25" t="e">
        <f t="shared" si="72"/>
        <v>#DIV/0!</v>
      </c>
      <c r="AH240" s="25" t="e">
        <f t="shared" si="73"/>
        <v>#DIV/0!</v>
      </c>
      <c r="AI240" s="25" t="e">
        <f t="shared" si="74"/>
        <v>#DIV/0!</v>
      </c>
      <c r="AJ240" s="25">
        <f t="shared" si="75"/>
        <v>0</v>
      </c>
    </row>
    <row r="241" spans="1:36" x14ac:dyDescent="0.3">
      <c r="A241" s="1" t="s">
        <v>4187</v>
      </c>
      <c r="B241" s="36" t="str">
        <f>VLOOKUP($A241,Raw!$B$2:$DG$512,MATCH(Advisorry!B$1,Raw!$B$1:$DG$1,0),0)</f>
        <v>0</v>
      </c>
      <c r="C241" s="37">
        <f t="shared" si="57"/>
        <v>0</v>
      </c>
      <c r="D241" s="36" t="str">
        <f>VLOOKUP($A241,Raw!$B$2:$DG$512,MATCH(Advisorry!D$1,Raw!$B$1:$DG$1,0),0)</f>
        <v>0</v>
      </c>
      <c r="E241" s="37">
        <f t="shared" si="58"/>
        <v>0</v>
      </c>
      <c r="F241" s="36" t="str">
        <f>VLOOKUP($A241,Raw!$B$2:$DG$512,MATCH(Advisorry!F$1,Raw!$B$1:$DG$1,0),0)</f>
        <v>0</v>
      </c>
      <c r="G241" s="37">
        <f t="shared" si="59"/>
        <v>0</v>
      </c>
      <c r="H241" s="36" t="str">
        <f>VLOOKUP($A241,Raw!$B$2:$DG$512,MATCH(Advisorry!H$1,Raw!$B$1:$DG$1,0),0)</f>
        <v>0</v>
      </c>
      <c r="I241" s="37">
        <f t="shared" si="60"/>
        <v>0</v>
      </c>
      <c r="J241" s="36" t="str">
        <f>VLOOKUP($A241,Raw!$B$2:$DG$512,MATCH(Advisorry!J$1,Raw!$B$1:$DG$1,0),0)</f>
        <v>1</v>
      </c>
      <c r="K241" s="37">
        <f t="shared" si="61"/>
        <v>1</v>
      </c>
      <c r="L241" s="36" t="str">
        <f>VLOOKUP($A241,Raw!$B$2:$DG$512,MATCH(Advisorry!L$1,Raw!$B$1:$DG$1,0),0)</f>
        <v>0</v>
      </c>
      <c r="M241" s="37">
        <f t="shared" si="62"/>
        <v>0</v>
      </c>
      <c r="N241" s="36" t="str">
        <f>VLOOKUP($A241,Raw!$B$2:$DG$512,MATCH(Advisorry!N$1,Raw!$B$1:$DG$1,0),0)</f>
        <v>1</v>
      </c>
      <c r="P241" s="38" t="str">
        <f>VLOOKUP($A241,Raw!$B$2:$DG$512,MATCH(Advisorry!P$1,Raw!$B$1:$DG$1,0),0)</f>
        <v>0</v>
      </c>
      <c r="Q241" s="39">
        <f t="shared" si="63"/>
        <v>0</v>
      </c>
      <c r="R241" s="38" t="str">
        <f>VLOOKUP($A241,Raw!$B$2:$DG$512,MATCH(Advisorry!R$1,Raw!$B$1:$DG$1,0),0)</f>
        <v>0</v>
      </c>
      <c r="S241" s="39">
        <f t="shared" si="64"/>
        <v>0</v>
      </c>
      <c r="T241" s="38" t="str">
        <f>VLOOKUP($A241,Raw!$B$2:$DG$512,MATCH(Advisorry!T$1,Raw!$B$1:$DG$1,0),0)</f>
        <v>0</v>
      </c>
      <c r="U241" s="39">
        <f t="shared" si="65"/>
        <v>0</v>
      </c>
      <c r="V241" s="38" t="str">
        <f>VLOOKUP($A241,Raw!$B$2:$DG$512,MATCH(Advisorry!V$1,Raw!$B$1:$DG$1,0),0)</f>
        <v>0</v>
      </c>
      <c r="W241" s="39">
        <f t="shared" si="66"/>
        <v>0</v>
      </c>
      <c r="X241" s="38" t="str">
        <f>VLOOKUP($A241,Raw!$B$2:$DG$512,MATCH(Advisorry!X$1,Raw!$B$1:$DG$1,0),0)</f>
        <v>2411242993</v>
      </c>
      <c r="Y241" s="39">
        <f t="shared" si="67"/>
        <v>1</v>
      </c>
      <c r="Z241" s="38" t="str">
        <f>VLOOKUP($A241,Raw!$B$2:$DG$512,MATCH(Advisorry!Z$1,Raw!$B$1:$DG$1,0),0)</f>
        <v>0</v>
      </c>
      <c r="AA241" s="39">
        <f t="shared" si="68"/>
        <v>0</v>
      </c>
      <c r="AB241" s="38" t="str">
        <f>VLOOKUP($A241,Raw!$B$2:$DG$512,MATCH(Advisorry!AB$1,Raw!$B$1:$DG$1,0),0)</f>
        <v>2411242993</v>
      </c>
      <c r="AD241" s="25" t="e">
        <f t="shared" si="69"/>
        <v>#DIV/0!</v>
      </c>
      <c r="AE241" s="25" t="e">
        <f t="shared" si="70"/>
        <v>#DIV/0!</v>
      </c>
      <c r="AF241" s="25" t="e">
        <f t="shared" si="71"/>
        <v>#DIV/0!</v>
      </c>
      <c r="AG241" s="25" t="e">
        <f t="shared" si="72"/>
        <v>#DIV/0!</v>
      </c>
      <c r="AH241" s="25">
        <f t="shared" si="73"/>
        <v>2411242993</v>
      </c>
      <c r="AI241" s="25" t="e">
        <f t="shared" si="74"/>
        <v>#DIV/0!</v>
      </c>
      <c r="AJ241" s="25">
        <f t="shared" si="75"/>
        <v>2411242993</v>
      </c>
    </row>
    <row r="242" spans="1:36" x14ac:dyDescent="0.3">
      <c r="A242" s="1" t="s">
        <v>4198</v>
      </c>
      <c r="B242" s="36" t="str">
        <f>VLOOKUP($A242,Raw!$B$2:$DG$512,MATCH(Advisorry!B$1,Raw!$B$1:$DG$1,0),0)</f>
        <v>0</v>
      </c>
      <c r="C242" s="37">
        <f t="shared" si="57"/>
        <v>0</v>
      </c>
      <c r="D242" s="36" t="str">
        <f>VLOOKUP($A242,Raw!$B$2:$DG$512,MATCH(Advisorry!D$1,Raw!$B$1:$DG$1,0),0)</f>
        <v>11</v>
      </c>
      <c r="E242" s="37">
        <f t="shared" si="58"/>
        <v>0.29729729729729731</v>
      </c>
      <c r="F242" s="36" t="str">
        <f>VLOOKUP($A242,Raw!$B$2:$DG$512,MATCH(Advisorry!F$1,Raw!$B$1:$DG$1,0),0)</f>
        <v>26</v>
      </c>
      <c r="G242" s="37">
        <f t="shared" si="59"/>
        <v>0.70270270270270274</v>
      </c>
      <c r="H242" s="36" t="str">
        <f>VLOOKUP($A242,Raw!$B$2:$DG$512,MATCH(Advisorry!H$1,Raw!$B$1:$DG$1,0),0)</f>
        <v>0</v>
      </c>
      <c r="I242" s="37">
        <f t="shared" si="60"/>
        <v>0</v>
      </c>
      <c r="J242" s="36" t="str">
        <f>VLOOKUP($A242,Raw!$B$2:$DG$512,MATCH(Advisorry!J$1,Raw!$B$1:$DG$1,0),0)</f>
        <v>0</v>
      </c>
      <c r="K242" s="37">
        <f t="shared" si="61"/>
        <v>0</v>
      </c>
      <c r="L242" s="36" t="str">
        <f>VLOOKUP($A242,Raw!$B$2:$DG$512,MATCH(Advisorry!L$1,Raw!$B$1:$DG$1,0),0)</f>
        <v>0</v>
      </c>
      <c r="M242" s="37">
        <f t="shared" si="62"/>
        <v>0</v>
      </c>
      <c r="N242" s="36" t="str">
        <f>VLOOKUP($A242,Raw!$B$2:$DG$512,MATCH(Advisorry!N$1,Raw!$B$1:$DG$1,0),0)</f>
        <v>37</v>
      </c>
      <c r="P242" s="38" t="str">
        <f>VLOOKUP($A242,Raw!$B$2:$DG$512,MATCH(Advisorry!P$1,Raw!$B$1:$DG$1,0),0)</f>
        <v>0</v>
      </c>
      <c r="Q242" s="39">
        <f t="shared" si="63"/>
        <v>0</v>
      </c>
      <c r="R242" s="38" t="str">
        <f>VLOOKUP($A242,Raw!$B$2:$DG$512,MATCH(Advisorry!R$1,Raw!$B$1:$DG$1,0),0)</f>
        <v>291.74</v>
      </c>
      <c r="S242" s="39">
        <f t="shared" si="64"/>
        <v>0.43153612898454263</v>
      </c>
      <c r="T242" s="38" t="str">
        <f>VLOOKUP($A242,Raw!$B$2:$DG$512,MATCH(Advisorry!T$1,Raw!$B$1:$DG$1,0),0)</f>
        <v>384.31</v>
      </c>
      <c r="U242" s="39">
        <f t="shared" si="65"/>
        <v>0.56846387101545748</v>
      </c>
      <c r="V242" s="38" t="str">
        <f>VLOOKUP($A242,Raw!$B$2:$DG$512,MATCH(Advisorry!V$1,Raw!$B$1:$DG$1,0),0)</f>
        <v>0</v>
      </c>
      <c r="W242" s="39">
        <f t="shared" si="66"/>
        <v>0</v>
      </c>
      <c r="X242" s="38" t="str">
        <f>VLOOKUP($A242,Raw!$B$2:$DG$512,MATCH(Advisorry!X$1,Raw!$B$1:$DG$1,0),0)</f>
        <v>0</v>
      </c>
      <c r="Y242" s="39">
        <f t="shared" si="67"/>
        <v>0</v>
      </c>
      <c r="Z242" s="38" t="str">
        <f>VLOOKUP($A242,Raw!$B$2:$DG$512,MATCH(Advisorry!Z$1,Raw!$B$1:$DG$1,0),0)</f>
        <v>0</v>
      </c>
      <c r="AA242" s="39">
        <f t="shared" si="68"/>
        <v>0</v>
      </c>
      <c r="AB242" s="38" t="str">
        <f>VLOOKUP($A242,Raw!$B$2:$DG$512,MATCH(Advisorry!AB$1,Raw!$B$1:$DG$1,0),0)</f>
        <v>676.05</v>
      </c>
      <c r="AD242" s="25" t="e">
        <f t="shared" si="69"/>
        <v>#DIV/0!</v>
      </c>
      <c r="AE242" s="25">
        <f t="shared" si="70"/>
        <v>26.521818181818183</v>
      </c>
      <c r="AF242" s="25">
        <f t="shared" si="71"/>
        <v>14.781153846153845</v>
      </c>
      <c r="AG242" s="25" t="e">
        <f t="shared" si="72"/>
        <v>#DIV/0!</v>
      </c>
      <c r="AH242" s="25" t="e">
        <f t="shared" si="73"/>
        <v>#DIV/0!</v>
      </c>
      <c r="AI242" s="25" t="e">
        <f t="shared" si="74"/>
        <v>#DIV/0!</v>
      </c>
      <c r="AJ242" s="25">
        <f t="shared" si="75"/>
        <v>18.27162162162162</v>
      </c>
    </row>
    <row r="243" spans="1:36" x14ac:dyDescent="0.3">
      <c r="A243" s="1" t="s">
        <v>4232</v>
      </c>
      <c r="B243" s="36" t="str">
        <f>VLOOKUP($A243,Raw!$B$2:$DG$512,MATCH(Advisorry!B$1,Raw!$B$1:$DG$1,0),0)</f>
        <v>0</v>
      </c>
      <c r="C243" s="37">
        <f t="shared" si="57"/>
        <v>0</v>
      </c>
      <c r="D243" s="36" t="str">
        <f>VLOOKUP($A243,Raw!$B$2:$DG$512,MATCH(Advisorry!D$1,Raw!$B$1:$DG$1,0),0)</f>
        <v>0</v>
      </c>
      <c r="E243" s="37">
        <f t="shared" si="58"/>
        <v>0</v>
      </c>
      <c r="F243" s="36" t="str">
        <f>VLOOKUP($A243,Raw!$B$2:$DG$512,MATCH(Advisorry!F$1,Raw!$B$1:$DG$1,0),0)</f>
        <v>13</v>
      </c>
      <c r="G243" s="37">
        <f t="shared" si="59"/>
        <v>0.9285714285714286</v>
      </c>
      <c r="H243" s="36" t="str">
        <f>VLOOKUP($A243,Raw!$B$2:$DG$512,MATCH(Advisorry!H$1,Raw!$B$1:$DG$1,0),0)</f>
        <v>1</v>
      </c>
      <c r="I243" s="37">
        <f t="shared" si="60"/>
        <v>7.1428571428571425E-2</v>
      </c>
      <c r="J243" s="36" t="str">
        <f>VLOOKUP($A243,Raw!$B$2:$DG$512,MATCH(Advisorry!J$1,Raw!$B$1:$DG$1,0),0)</f>
        <v>0</v>
      </c>
      <c r="K243" s="37">
        <f t="shared" si="61"/>
        <v>0</v>
      </c>
      <c r="L243" s="36" t="str">
        <f>VLOOKUP($A243,Raw!$B$2:$DG$512,MATCH(Advisorry!L$1,Raw!$B$1:$DG$1,0),0)</f>
        <v>0</v>
      </c>
      <c r="M243" s="37">
        <f t="shared" si="62"/>
        <v>0</v>
      </c>
      <c r="N243" s="36" t="str">
        <f>VLOOKUP($A243,Raw!$B$2:$DG$512,MATCH(Advisorry!N$1,Raw!$B$1:$DG$1,0),0)</f>
        <v>14</v>
      </c>
      <c r="P243" s="38" t="str">
        <f>VLOOKUP($A243,Raw!$B$2:$DG$512,MATCH(Advisorry!P$1,Raw!$B$1:$DG$1,0),0)</f>
        <v>0</v>
      </c>
      <c r="Q243" s="39">
        <f t="shared" si="63"/>
        <v>0</v>
      </c>
      <c r="R243" s="38" t="str">
        <f>VLOOKUP($A243,Raw!$B$2:$DG$512,MATCH(Advisorry!R$1,Raw!$B$1:$DG$1,0),0)</f>
        <v>0</v>
      </c>
      <c r="S243" s="39">
        <f t="shared" si="64"/>
        <v>0</v>
      </c>
      <c r="T243" s="38" t="str">
        <f>VLOOKUP($A243,Raw!$B$2:$DG$512,MATCH(Advisorry!T$1,Raw!$B$1:$DG$1,0),0)</f>
        <v>0.51</v>
      </c>
      <c r="U243" s="39">
        <f t="shared" si="65"/>
        <v>0.9107142857142857</v>
      </c>
      <c r="V243" s="38" t="str">
        <f>VLOOKUP($A243,Raw!$B$2:$DG$512,MATCH(Advisorry!V$1,Raw!$B$1:$DG$1,0),0)</f>
        <v>0.05</v>
      </c>
      <c r="W243" s="39">
        <f t="shared" si="66"/>
        <v>8.9285714285714288E-2</v>
      </c>
      <c r="X243" s="38" t="str">
        <f>VLOOKUP($A243,Raw!$B$2:$DG$512,MATCH(Advisorry!X$1,Raw!$B$1:$DG$1,0),0)</f>
        <v>0</v>
      </c>
      <c r="Y243" s="39">
        <f t="shared" si="67"/>
        <v>0</v>
      </c>
      <c r="Z243" s="38" t="str">
        <f>VLOOKUP($A243,Raw!$B$2:$DG$512,MATCH(Advisorry!Z$1,Raw!$B$1:$DG$1,0),0)</f>
        <v>0</v>
      </c>
      <c r="AA243" s="39">
        <f t="shared" si="68"/>
        <v>0</v>
      </c>
      <c r="AB243" s="38" t="str">
        <f>VLOOKUP($A243,Raw!$B$2:$DG$512,MATCH(Advisorry!AB$1,Raw!$B$1:$DG$1,0),0)</f>
        <v>0.56</v>
      </c>
      <c r="AD243" s="25" t="e">
        <f t="shared" si="69"/>
        <v>#DIV/0!</v>
      </c>
      <c r="AE243" s="25" t="e">
        <f t="shared" si="70"/>
        <v>#DIV/0!</v>
      </c>
      <c r="AF243" s="25">
        <f t="shared" si="71"/>
        <v>3.9230769230769229E-2</v>
      </c>
      <c r="AG243" s="25">
        <f t="shared" si="72"/>
        <v>0.05</v>
      </c>
      <c r="AH243" s="25" t="e">
        <f t="shared" si="73"/>
        <v>#DIV/0!</v>
      </c>
      <c r="AI243" s="25" t="e">
        <f t="shared" si="74"/>
        <v>#DIV/0!</v>
      </c>
      <c r="AJ243" s="25">
        <f t="shared" si="75"/>
        <v>0.04</v>
      </c>
    </row>
    <row r="244" spans="1:36" x14ac:dyDescent="0.3">
      <c r="A244" s="1" t="s">
        <v>4252</v>
      </c>
      <c r="B244" s="36" t="str">
        <f>VLOOKUP($A244,Raw!$B$2:$DG$512,MATCH(Advisorry!B$1,Raw!$B$1:$DG$1,0),0)</f>
        <v>0</v>
      </c>
      <c r="C244" s="37" t="e">
        <f t="shared" si="57"/>
        <v>#DIV/0!</v>
      </c>
      <c r="D244" s="36" t="str">
        <f>VLOOKUP($A244,Raw!$B$2:$DG$512,MATCH(Advisorry!D$1,Raw!$B$1:$DG$1,0),0)</f>
        <v>0</v>
      </c>
      <c r="E244" s="37" t="e">
        <f t="shared" si="58"/>
        <v>#DIV/0!</v>
      </c>
      <c r="F244" s="36" t="str">
        <f>VLOOKUP($A244,Raw!$B$2:$DG$512,MATCH(Advisorry!F$1,Raw!$B$1:$DG$1,0),0)</f>
        <v>0</v>
      </c>
      <c r="G244" s="37" t="e">
        <f t="shared" si="59"/>
        <v>#DIV/0!</v>
      </c>
      <c r="H244" s="36" t="str">
        <f>VLOOKUP($A244,Raw!$B$2:$DG$512,MATCH(Advisorry!H$1,Raw!$B$1:$DG$1,0),0)</f>
        <v>0</v>
      </c>
      <c r="I244" s="37" t="e">
        <f t="shared" si="60"/>
        <v>#DIV/0!</v>
      </c>
      <c r="J244" s="36" t="str">
        <f>VLOOKUP($A244,Raw!$B$2:$DG$512,MATCH(Advisorry!J$1,Raw!$B$1:$DG$1,0),0)</f>
        <v>0</v>
      </c>
      <c r="K244" s="37" t="e">
        <f t="shared" si="61"/>
        <v>#DIV/0!</v>
      </c>
      <c r="L244" s="36" t="str">
        <f>VLOOKUP($A244,Raw!$B$2:$DG$512,MATCH(Advisorry!L$1,Raw!$B$1:$DG$1,0),0)</f>
        <v>0</v>
      </c>
      <c r="M244" s="37" t="e">
        <f t="shared" si="62"/>
        <v>#DIV/0!</v>
      </c>
      <c r="N244" s="36" t="str">
        <f>VLOOKUP($A244,Raw!$B$2:$DG$512,MATCH(Advisorry!N$1,Raw!$B$1:$DG$1,0),0)</f>
        <v>0</v>
      </c>
      <c r="P244" s="38" t="str">
        <f>VLOOKUP($A244,Raw!$B$2:$DG$512,MATCH(Advisorry!P$1,Raw!$B$1:$DG$1,0),0)</f>
        <v>0</v>
      </c>
      <c r="Q244" s="39" t="e">
        <f t="shared" si="63"/>
        <v>#DIV/0!</v>
      </c>
      <c r="R244" s="38" t="str">
        <f>VLOOKUP($A244,Raw!$B$2:$DG$512,MATCH(Advisorry!R$1,Raw!$B$1:$DG$1,0),0)</f>
        <v>0</v>
      </c>
      <c r="S244" s="39" t="e">
        <f t="shared" si="64"/>
        <v>#DIV/0!</v>
      </c>
      <c r="T244" s="38" t="str">
        <f>VLOOKUP($A244,Raw!$B$2:$DG$512,MATCH(Advisorry!T$1,Raw!$B$1:$DG$1,0),0)</f>
        <v>0</v>
      </c>
      <c r="U244" s="39" t="e">
        <f t="shared" si="65"/>
        <v>#DIV/0!</v>
      </c>
      <c r="V244" s="38" t="str">
        <f>VLOOKUP($A244,Raw!$B$2:$DG$512,MATCH(Advisorry!V$1,Raw!$B$1:$DG$1,0),0)</f>
        <v>0</v>
      </c>
      <c r="W244" s="39" t="e">
        <f t="shared" si="66"/>
        <v>#DIV/0!</v>
      </c>
      <c r="X244" s="38" t="str">
        <f>VLOOKUP($A244,Raw!$B$2:$DG$512,MATCH(Advisorry!X$1,Raw!$B$1:$DG$1,0),0)</f>
        <v>0</v>
      </c>
      <c r="Y244" s="39" t="e">
        <f t="shared" si="67"/>
        <v>#DIV/0!</v>
      </c>
      <c r="Z244" s="38" t="str">
        <f>VLOOKUP($A244,Raw!$B$2:$DG$512,MATCH(Advisorry!Z$1,Raw!$B$1:$DG$1,0),0)</f>
        <v>0</v>
      </c>
      <c r="AA244" s="39" t="e">
        <f t="shared" si="68"/>
        <v>#DIV/0!</v>
      </c>
      <c r="AB244" s="38" t="str">
        <f>VLOOKUP($A244,Raw!$B$2:$DG$512,MATCH(Advisorry!AB$1,Raw!$B$1:$DG$1,0),0)</f>
        <v>0</v>
      </c>
      <c r="AD244" s="25" t="e">
        <f t="shared" si="69"/>
        <v>#DIV/0!</v>
      </c>
      <c r="AE244" s="25" t="e">
        <f t="shared" si="70"/>
        <v>#DIV/0!</v>
      </c>
      <c r="AF244" s="25" t="e">
        <f t="shared" si="71"/>
        <v>#DIV/0!</v>
      </c>
      <c r="AG244" s="25" t="e">
        <f t="shared" si="72"/>
        <v>#DIV/0!</v>
      </c>
      <c r="AH244" s="25" t="e">
        <f t="shared" si="73"/>
        <v>#DIV/0!</v>
      </c>
      <c r="AI244" s="25" t="e">
        <f t="shared" si="74"/>
        <v>#DIV/0!</v>
      </c>
      <c r="AJ244" s="25" t="e">
        <f t="shared" si="75"/>
        <v>#DIV/0!</v>
      </c>
    </row>
    <row r="245" spans="1:36" x14ac:dyDescent="0.3">
      <c r="A245" s="1" t="s">
        <v>4280</v>
      </c>
      <c r="B245" s="36" t="str">
        <f>VLOOKUP($A245,Raw!$B$2:$DG$512,MATCH(Advisorry!B$1,Raw!$B$1:$DG$1,0),0)</f>
        <v>0</v>
      </c>
      <c r="C245" s="37" t="e">
        <f t="shared" si="57"/>
        <v>#DIV/0!</v>
      </c>
      <c r="D245" s="36" t="str">
        <f>VLOOKUP($A245,Raw!$B$2:$DG$512,MATCH(Advisorry!D$1,Raw!$B$1:$DG$1,0),0)</f>
        <v>0</v>
      </c>
      <c r="E245" s="37" t="e">
        <f t="shared" si="58"/>
        <v>#DIV/0!</v>
      </c>
      <c r="F245" s="36" t="str">
        <f>VLOOKUP($A245,Raw!$B$2:$DG$512,MATCH(Advisorry!F$1,Raw!$B$1:$DG$1,0),0)</f>
        <v>0</v>
      </c>
      <c r="G245" s="37" t="e">
        <f t="shared" si="59"/>
        <v>#DIV/0!</v>
      </c>
      <c r="H245" s="36" t="str">
        <f>VLOOKUP($A245,Raw!$B$2:$DG$512,MATCH(Advisorry!H$1,Raw!$B$1:$DG$1,0),0)</f>
        <v>0</v>
      </c>
      <c r="I245" s="37" t="e">
        <f t="shared" si="60"/>
        <v>#DIV/0!</v>
      </c>
      <c r="J245" s="36" t="str">
        <f>VLOOKUP($A245,Raw!$B$2:$DG$512,MATCH(Advisorry!J$1,Raw!$B$1:$DG$1,0),0)</f>
        <v>0</v>
      </c>
      <c r="K245" s="37" t="e">
        <f t="shared" si="61"/>
        <v>#DIV/0!</v>
      </c>
      <c r="L245" s="36" t="str">
        <f>VLOOKUP($A245,Raw!$B$2:$DG$512,MATCH(Advisorry!L$1,Raw!$B$1:$DG$1,0),0)</f>
        <v>0</v>
      </c>
      <c r="M245" s="37" t="e">
        <f t="shared" si="62"/>
        <v>#DIV/0!</v>
      </c>
      <c r="N245" s="36" t="str">
        <f>VLOOKUP($A245,Raw!$B$2:$DG$512,MATCH(Advisorry!N$1,Raw!$B$1:$DG$1,0),0)</f>
        <v>0</v>
      </c>
      <c r="P245" s="38" t="str">
        <f>VLOOKUP($A245,Raw!$B$2:$DG$512,MATCH(Advisorry!P$1,Raw!$B$1:$DG$1,0),0)</f>
        <v>0</v>
      </c>
      <c r="Q245" s="39" t="e">
        <f t="shared" si="63"/>
        <v>#DIV/0!</v>
      </c>
      <c r="R245" s="38" t="str">
        <f>VLOOKUP($A245,Raw!$B$2:$DG$512,MATCH(Advisorry!R$1,Raw!$B$1:$DG$1,0),0)</f>
        <v>0</v>
      </c>
      <c r="S245" s="39" t="e">
        <f t="shared" si="64"/>
        <v>#DIV/0!</v>
      </c>
      <c r="T245" s="38" t="str">
        <f>VLOOKUP($A245,Raw!$B$2:$DG$512,MATCH(Advisorry!T$1,Raw!$B$1:$DG$1,0),0)</f>
        <v>0</v>
      </c>
      <c r="U245" s="39" t="e">
        <f t="shared" si="65"/>
        <v>#DIV/0!</v>
      </c>
      <c r="V245" s="38" t="str">
        <f>VLOOKUP($A245,Raw!$B$2:$DG$512,MATCH(Advisorry!V$1,Raw!$B$1:$DG$1,0),0)</f>
        <v>0</v>
      </c>
      <c r="W245" s="39" t="e">
        <f t="shared" si="66"/>
        <v>#DIV/0!</v>
      </c>
      <c r="X245" s="38" t="str">
        <f>VLOOKUP($A245,Raw!$B$2:$DG$512,MATCH(Advisorry!X$1,Raw!$B$1:$DG$1,0),0)</f>
        <v>0</v>
      </c>
      <c r="Y245" s="39" t="e">
        <f t="shared" si="67"/>
        <v>#DIV/0!</v>
      </c>
      <c r="Z245" s="38" t="str">
        <f>VLOOKUP($A245,Raw!$B$2:$DG$512,MATCH(Advisorry!Z$1,Raw!$B$1:$DG$1,0),0)</f>
        <v>0</v>
      </c>
      <c r="AA245" s="39" t="e">
        <f t="shared" si="68"/>
        <v>#DIV/0!</v>
      </c>
      <c r="AB245" s="38" t="str">
        <f>VLOOKUP($A245,Raw!$B$2:$DG$512,MATCH(Advisorry!AB$1,Raw!$B$1:$DG$1,0),0)</f>
        <v>0</v>
      </c>
      <c r="AD245" s="25" t="e">
        <f t="shared" si="69"/>
        <v>#DIV/0!</v>
      </c>
      <c r="AE245" s="25" t="e">
        <f t="shared" si="70"/>
        <v>#DIV/0!</v>
      </c>
      <c r="AF245" s="25" t="e">
        <f t="shared" si="71"/>
        <v>#DIV/0!</v>
      </c>
      <c r="AG245" s="25" t="e">
        <f t="shared" si="72"/>
        <v>#DIV/0!</v>
      </c>
      <c r="AH245" s="25" t="e">
        <f t="shared" si="73"/>
        <v>#DIV/0!</v>
      </c>
      <c r="AI245" s="25" t="e">
        <f t="shared" si="74"/>
        <v>#DIV/0!</v>
      </c>
      <c r="AJ245" s="25" t="e">
        <f t="shared" si="75"/>
        <v>#DIV/0!</v>
      </c>
    </row>
    <row r="246" spans="1:36" x14ac:dyDescent="0.3">
      <c r="A246" s="1" t="s">
        <v>4291</v>
      </c>
      <c r="B246" s="36" t="str">
        <f>VLOOKUP($A246,Raw!$B$2:$DG$512,MATCH(Advisorry!B$1,Raw!$B$1:$DG$1,0),0)</f>
        <v>0</v>
      </c>
      <c r="C246" s="37" t="e">
        <f t="shared" si="57"/>
        <v>#DIV/0!</v>
      </c>
      <c r="D246" s="36" t="str">
        <f>VLOOKUP($A246,Raw!$B$2:$DG$512,MATCH(Advisorry!D$1,Raw!$B$1:$DG$1,0),0)</f>
        <v>0</v>
      </c>
      <c r="E246" s="37" t="e">
        <f t="shared" si="58"/>
        <v>#DIV/0!</v>
      </c>
      <c r="F246" s="36" t="str">
        <f>VLOOKUP($A246,Raw!$B$2:$DG$512,MATCH(Advisorry!F$1,Raw!$B$1:$DG$1,0),0)</f>
        <v>0</v>
      </c>
      <c r="G246" s="37" t="e">
        <f t="shared" si="59"/>
        <v>#DIV/0!</v>
      </c>
      <c r="H246" s="36" t="str">
        <f>VLOOKUP($A246,Raw!$B$2:$DG$512,MATCH(Advisorry!H$1,Raw!$B$1:$DG$1,0),0)</f>
        <v>0</v>
      </c>
      <c r="I246" s="37" t="e">
        <f t="shared" si="60"/>
        <v>#DIV/0!</v>
      </c>
      <c r="J246" s="36" t="str">
        <f>VLOOKUP($A246,Raw!$B$2:$DG$512,MATCH(Advisorry!J$1,Raw!$B$1:$DG$1,0),0)</f>
        <v>0</v>
      </c>
      <c r="K246" s="37" t="e">
        <f t="shared" si="61"/>
        <v>#DIV/0!</v>
      </c>
      <c r="L246" s="36" t="str">
        <f>VLOOKUP($A246,Raw!$B$2:$DG$512,MATCH(Advisorry!L$1,Raw!$B$1:$DG$1,0),0)</f>
        <v>0</v>
      </c>
      <c r="M246" s="37" t="e">
        <f t="shared" si="62"/>
        <v>#DIV/0!</v>
      </c>
      <c r="N246" s="36" t="str">
        <f>VLOOKUP($A246,Raw!$B$2:$DG$512,MATCH(Advisorry!N$1,Raw!$B$1:$DG$1,0),0)</f>
        <v>0</v>
      </c>
      <c r="P246" s="38" t="str">
        <f>VLOOKUP($A246,Raw!$B$2:$DG$512,MATCH(Advisorry!P$1,Raw!$B$1:$DG$1,0),0)</f>
        <v>0</v>
      </c>
      <c r="Q246" s="39" t="e">
        <f t="shared" si="63"/>
        <v>#DIV/0!</v>
      </c>
      <c r="R246" s="38" t="str">
        <f>VLOOKUP($A246,Raw!$B$2:$DG$512,MATCH(Advisorry!R$1,Raw!$B$1:$DG$1,0),0)</f>
        <v>0</v>
      </c>
      <c r="S246" s="39" t="e">
        <f t="shared" si="64"/>
        <v>#DIV/0!</v>
      </c>
      <c r="T246" s="38" t="str">
        <f>VLOOKUP($A246,Raw!$B$2:$DG$512,MATCH(Advisorry!T$1,Raw!$B$1:$DG$1,0),0)</f>
        <v>0</v>
      </c>
      <c r="U246" s="39" t="e">
        <f t="shared" si="65"/>
        <v>#DIV/0!</v>
      </c>
      <c r="V246" s="38" t="str">
        <f>VLOOKUP($A246,Raw!$B$2:$DG$512,MATCH(Advisorry!V$1,Raw!$B$1:$DG$1,0),0)</f>
        <v>0</v>
      </c>
      <c r="W246" s="39" t="e">
        <f t="shared" si="66"/>
        <v>#DIV/0!</v>
      </c>
      <c r="X246" s="38" t="str">
        <f>VLOOKUP($A246,Raw!$B$2:$DG$512,MATCH(Advisorry!X$1,Raw!$B$1:$DG$1,0),0)</f>
        <v>0</v>
      </c>
      <c r="Y246" s="39" t="e">
        <f t="shared" si="67"/>
        <v>#DIV/0!</v>
      </c>
      <c r="Z246" s="38" t="str">
        <f>VLOOKUP($A246,Raw!$B$2:$DG$512,MATCH(Advisorry!Z$1,Raw!$B$1:$DG$1,0),0)</f>
        <v>0</v>
      </c>
      <c r="AA246" s="39" t="e">
        <f t="shared" si="68"/>
        <v>#DIV/0!</v>
      </c>
      <c r="AB246" s="38" t="str">
        <f>VLOOKUP($A246,Raw!$B$2:$DG$512,MATCH(Advisorry!AB$1,Raw!$B$1:$DG$1,0),0)</f>
        <v>0</v>
      </c>
      <c r="AD246" s="25" t="e">
        <f t="shared" si="69"/>
        <v>#DIV/0!</v>
      </c>
      <c r="AE246" s="25" t="e">
        <f t="shared" si="70"/>
        <v>#DIV/0!</v>
      </c>
      <c r="AF246" s="25" t="e">
        <f t="shared" si="71"/>
        <v>#DIV/0!</v>
      </c>
      <c r="AG246" s="25" t="e">
        <f t="shared" si="72"/>
        <v>#DIV/0!</v>
      </c>
      <c r="AH246" s="25" t="e">
        <f t="shared" si="73"/>
        <v>#DIV/0!</v>
      </c>
      <c r="AI246" s="25" t="e">
        <f t="shared" si="74"/>
        <v>#DIV/0!</v>
      </c>
      <c r="AJ246" s="25" t="e">
        <f t="shared" si="75"/>
        <v>#DIV/0!</v>
      </c>
    </row>
    <row r="247" spans="1:36" x14ac:dyDescent="0.3">
      <c r="A247" s="1" t="s">
        <v>4296</v>
      </c>
      <c r="B247" s="36" t="str">
        <f>VLOOKUP($A247,Raw!$B$2:$DG$512,MATCH(Advisorry!B$1,Raw!$B$1:$DG$1,0),0)</f>
        <v>0</v>
      </c>
      <c r="C247" s="37">
        <f t="shared" si="57"/>
        <v>0</v>
      </c>
      <c r="D247" s="36" t="str">
        <f>VLOOKUP($A247,Raw!$B$2:$DG$512,MATCH(Advisorry!D$1,Raw!$B$1:$DG$1,0),0)</f>
        <v>1</v>
      </c>
      <c r="E247" s="37">
        <f t="shared" si="58"/>
        <v>0.5</v>
      </c>
      <c r="F247" s="36" t="str">
        <f>VLOOKUP($A247,Raw!$B$2:$DG$512,MATCH(Advisorry!F$1,Raw!$B$1:$DG$1,0),0)</f>
        <v>0</v>
      </c>
      <c r="G247" s="37">
        <f t="shared" si="59"/>
        <v>0</v>
      </c>
      <c r="H247" s="36" t="str">
        <f>VLOOKUP($A247,Raw!$B$2:$DG$512,MATCH(Advisorry!H$1,Raw!$B$1:$DG$1,0),0)</f>
        <v>1</v>
      </c>
      <c r="I247" s="37">
        <f t="shared" si="60"/>
        <v>0.5</v>
      </c>
      <c r="J247" s="36" t="str">
        <f>VLOOKUP($A247,Raw!$B$2:$DG$512,MATCH(Advisorry!J$1,Raw!$B$1:$DG$1,0),0)</f>
        <v>0</v>
      </c>
      <c r="K247" s="37">
        <f t="shared" si="61"/>
        <v>0</v>
      </c>
      <c r="L247" s="36" t="str">
        <f>VLOOKUP($A247,Raw!$B$2:$DG$512,MATCH(Advisorry!L$1,Raw!$B$1:$DG$1,0),0)</f>
        <v>0</v>
      </c>
      <c r="M247" s="37">
        <f t="shared" si="62"/>
        <v>0</v>
      </c>
      <c r="N247" s="36" t="str">
        <f>VLOOKUP($A247,Raw!$B$2:$DG$512,MATCH(Advisorry!N$1,Raw!$B$1:$DG$1,0),0)</f>
        <v>2</v>
      </c>
      <c r="P247" s="38" t="str">
        <f>VLOOKUP($A247,Raw!$B$2:$DG$512,MATCH(Advisorry!P$1,Raw!$B$1:$DG$1,0),0)</f>
        <v>0</v>
      </c>
      <c r="Q247" s="39">
        <f t="shared" si="63"/>
        <v>0</v>
      </c>
      <c r="R247" s="38" t="str">
        <f>VLOOKUP($A247,Raw!$B$2:$DG$512,MATCH(Advisorry!R$1,Raw!$B$1:$DG$1,0),0)</f>
        <v>0.93</v>
      </c>
      <c r="S247" s="39">
        <f t="shared" si="64"/>
        <v>0.46268656716417916</v>
      </c>
      <c r="T247" s="38" t="str">
        <f>VLOOKUP($A247,Raw!$B$2:$DG$512,MATCH(Advisorry!T$1,Raw!$B$1:$DG$1,0),0)</f>
        <v>0</v>
      </c>
      <c r="U247" s="39">
        <f t="shared" si="65"/>
        <v>0</v>
      </c>
      <c r="V247" s="38" t="str">
        <f>VLOOKUP($A247,Raw!$B$2:$DG$512,MATCH(Advisorry!V$1,Raw!$B$1:$DG$1,0),0)</f>
        <v>1.08</v>
      </c>
      <c r="W247" s="39">
        <f t="shared" si="66"/>
        <v>0.537313432835821</v>
      </c>
      <c r="X247" s="38" t="str">
        <f>VLOOKUP($A247,Raw!$B$2:$DG$512,MATCH(Advisorry!X$1,Raw!$B$1:$DG$1,0),0)</f>
        <v>0</v>
      </c>
      <c r="Y247" s="39">
        <f t="shared" si="67"/>
        <v>0</v>
      </c>
      <c r="Z247" s="38" t="str">
        <f>VLOOKUP($A247,Raw!$B$2:$DG$512,MATCH(Advisorry!Z$1,Raw!$B$1:$DG$1,0),0)</f>
        <v>0</v>
      </c>
      <c r="AA247" s="39">
        <f t="shared" si="68"/>
        <v>0</v>
      </c>
      <c r="AB247" s="38" t="str">
        <f>VLOOKUP($A247,Raw!$B$2:$DG$512,MATCH(Advisorry!AB$1,Raw!$B$1:$DG$1,0),0)</f>
        <v>2.01</v>
      </c>
      <c r="AD247" s="25" t="e">
        <f t="shared" si="69"/>
        <v>#DIV/0!</v>
      </c>
      <c r="AE247" s="25">
        <f t="shared" si="70"/>
        <v>0.93</v>
      </c>
      <c r="AF247" s="25" t="e">
        <f t="shared" si="71"/>
        <v>#DIV/0!</v>
      </c>
      <c r="AG247" s="25">
        <f t="shared" si="72"/>
        <v>1.08</v>
      </c>
      <c r="AH247" s="25" t="e">
        <f t="shared" si="73"/>
        <v>#DIV/0!</v>
      </c>
      <c r="AI247" s="25" t="e">
        <f t="shared" si="74"/>
        <v>#DIV/0!</v>
      </c>
      <c r="AJ247" s="25">
        <f t="shared" si="75"/>
        <v>1.0049999999999999</v>
      </c>
    </row>
    <row r="248" spans="1:36" x14ac:dyDescent="0.3">
      <c r="A248" s="1" t="s">
        <v>4319</v>
      </c>
      <c r="B248" s="36" t="str">
        <f>VLOOKUP($A248,Raw!$B$2:$DG$512,MATCH(Advisorry!B$1,Raw!$B$1:$DG$1,0),0)</f>
        <v>0</v>
      </c>
      <c r="C248" s="37">
        <f t="shared" si="57"/>
        <v>0</v>
      </c>
      <c r="D248" s="36" t="str">
        <f>VLOOKUP($A248,Raw!$B$2:$DG$512,MATCH(Advisorry!D$1,Raw!$B$1:$DG$1,0),0)</f>
        <v>2</v>
      </c>
      <c r="E248" s="37">
        <f t="shared" si="58"/>
        <v>0.33333333333333331</v>
      </c>
      <c r="F248" s="36" t="str">
        <f>VLOOKUP($A248,Raw!$B$2:$DG$512,MATCH(Advisorry!F$1,Raw!$B$1:$DG$1,0),0)</f>
        <v>4</v>
      </c>
      <c r="G248" s="37">
        <f t="shared" si="59"/>
        <v>0.66666666666666663</v>
      </c>
      <c r="H248" s="36" t="str">
        <f>VLOOKUP($A248,Raw!$B$2:$DG$512,MATCH(Advisorry!H$1,Raw!$B$1:$DG$1,0),0)</f>
        <v>0</v>
      </c>
      <c r="I248" s="37">
        <f t="shared" si="60"/>
        <v>0</v>
      </c>
      <c r="J248" s="36" t="str">
        <f>VLOOKUP($A248,Raw!$B$2:$DG$512,MATCH(Advisorry!J$1,Raw!$B$1:$DG$1,0),0)</f>
        <v>0</v>
      </c>
      <c r="K248" s="37">
        <f t="shared" si="61"/>
        <v>0</v>
      </c>
      <c r="L248" s="36" t="str">
        <f>VLOOKUP($A248,Raw!$B$2:$DG$512,MATCH(Advisorry!L$1,Raw!$B$1:$DG$1,0),0)</f>
        <v>0</v>
      </c>
      <c r="M248" s="37">
        <f t="shared" si="62"/>
        <v>0</v>
      </c>
      <c r="N248" s="36" t="str">
        <f>VLOOKUP($A248,Raw!$B$2:$DG$512,MATCH(Advisorry!N$1,Raw!$B$1:$DG$1,0),0)</f>
        <v>6</v>
      </c>
      <c r="P248" s="38" t="str">
        <f>VLOOKUP($A248,Raw!$B$2:$DG$512,MATCH(Advisorry!P$1,Raw!$B$1:$DG$1,0),0)</f>
        <v>0</v>
      </c>
      <c r="Q248" s="39">
        <f t="shared" si="63"/>
        <v>0</v>
      </c>
      <c r="R248" s="38" t="str">
        <f>VLOOKUP($A248,Raw!$B$2:$DG$512,MATCH(Advisorry!R$1,Raw!$B$1:$DG$1,0),0)</f>
        <v>58.32</v>
      </c>
      <c r="S248" s="39">
        <f t="shared" si="64"/>
        <v>0.14844227244960292</v>
      </c>
      <c r="T248" s="38" t="str">
        <f>VLOOKUP($A248,Raw!$B$2:$DG$512,MATCH(Advisorry!T$1,Raw!$B$1:$DG$1,0),0)</f>
        <v>334.56</v>
      </c>
      <c r="U248" s="39">
        <f t="shared" si="65"/>
        <v>0.85155772755039705</v>
      </c>
      <c r="V248" s="38" t="str">
        <f>VLOOKUP($A248,Raw!$B$2:$DG$512,MATCH(Advisorry!V$1,Raw!$B$1:$DG$1,0),0)</f>
        <v>0</v>
      </c>
      <c r="W248" s="39">
        <f t="shared" si="66"/>
        <v>0</v>
      </c>
      <c r="X248" s="38" t="str">
        <f>VLOOKUP($A248,Raw!$B$2:$DG$512,MATCH(Advisorry!X$1,Raw!$B$1:$DG$1,0),0)</f>
        <v>0</v>
      </c>
      <c r="Y248" s="39">
        <f t="shared" si="67"/>
        <v>0</v>
      </c>
      <c r="Z248" s="38" t="str">
        <f>VLOOKUP($A248,Raw!$B$2:$DG$512,MATCH(Advisorry!Z$1,Raw!$B$1:$DG$1,0),0)</f>
        <v>0</v>
      </c>
      <c r="AA248" s="39">
        <f t="shared" si="68"/>
        <v>0</v>
      </c>
      <c r="AB248" s="38" t="str">
        <f>VLOOKUP($A248,Raw!$B$2:$DG$512,MATCH(Advisorry!AB$1,Raw!$B$1:$DG$1,0),0)</f>
        <v>392.88</v>
      </c>
      <c r="AD248" s="25" t="e">
        <f t="shared" si="69"/>
        <v>#DIV/0!</v>
      </c>
      <c r="AE248" s="25">
        <f t="shared" si="70"/>
        <v>29.16</v>
      </c>
      <c r="AF248" s="25">
        <f t="shared" si="71"/>
        <v>83.64</v>
      </c>
      <c r="AG248" s="25" t="e">
        <f t="shared" si="72"/>
        <v>#DIV/0!</v>
      </c>
      <c r="AH248" s="25" t="e">
        <f t="shared" si="73"/>
        <v>#DIV/0!</v>
      </c>
      <c r="AI248" s="25" t="e">
        <f t="shared" si="74"/>
        <v>#DIV/0!</v>
      </c>
      <c r="AJ248" s="25">
        <f t="shared" si="75"/>
        <v>65.48</v>
      </c>
    </row>
    <row r="249" spans="1:36" x14ac:dyDescent="0.3">
      <c r="A249" s="1" t="s">
        <v>4345</v>
      </c>
      <c r="B249" s="36" t="str">
        <f>VLOOKUP($A249,Raw!$B$2:$DG$512,MATCH(Advisorry!B$1,Raw!$B$1:$DG$1,0),0)</f>
        <v>0</v>
      </c>
      <c r="C249" s="37" t="e">
        <f t="shared" si="57"/>
        <v>#DIV/0!</v>
      </c>
      <c r="D249" s="36" t="str">
        <f>VLOOKUP($A249,Raw!$B$2:$DG$512,MATCH(Advisorry!D$1,Raw!$B$1:$DG$1,0),0)</f>
        <v>0</v>
      </c>
      <c r="E249" s="37" t="e">
        <f t="shared" si="58"/>
        <v>#DIV/0!</v>
      </c>
      <c r="F249" s="36" t="str">
        <f>VLOOKUP($A249,Raw!$B$2:$DG$512,MATCH(Advisorry!F$1,Raw!$B$1:$DG$1,0),0)</f>
        <v>0</v>
      </c>
      <c r="G249" s="37" t="e">
        <f t="shared" si="59"/>
        <v>#DIV/0!</v>
      </c>
      <c r="H249" s="36" t="str">
        <f>VLOOKUP($A249,Raw!$B$2:$DG$512,MATCH(Advisorry!H$1,Raw!$B$1:$DG$1,0),0)</f>
        <v>0</v>
      </c>
      <c r="I249" s="37" t="e">
        <f t="shared" si="60"/>
        <v>#DIV/0!</v>
      </c>
      <c r="J249" s="36" t="str">
        <f>VLOOKUP($A249,Raw!$B$2:$DG$512,MATCH(Advisorry!J$1,Raw!$B$1:$DG$1,0),0)</f>
        <v>0</v>
      </c>
      <c r="K249" s="37" t="e">
        <f t="shared" si="61"/>
        <v>#DIV/0!</v>
      </c>
      <c r="L249" s="36" t="str">
        <f>VLOOKUP($A249,Raw!$B$2:$DG$512,MATCH(Advisorry!L$1,Raw!$B$1:$DG$1,0),0)</f>
        <v>0</v>
      </c>
      <c r="M249" s="37" t="e">
        <f t="shared" si="62"/>
        <v>#DIV/0!</v>
      </c>
      <c r="N249" s="36" t="str">
        <f>VLOOKUP($A249,Raw!$B$2:$DG$512,MATCH(Advisorry!N$1,Raw!$B$1:$DG$1,0),0)</f>
        <v>0</v>
      </c>
      <c r="P249" s="38" t="str">
        <f>VLOOKUP($A249,Raw!$B$2:$DG$512,MATCH(Advisorry!P$1,Raw!$B$1:$DG$1,0),0)</f>
        <v>0</v>
      </c>
      <c r="Q249" s="39" t="e">
        <f t="shared" si="63"/>
        <v>#DIV/0!</v>
      </c>
      <c r="R249" s="38" t="str">
        <f>VLOOKUP($A249,Raw!$B$2:$DG$512,MATCH(Advisorry!R$1,Raw!$B$1:$DG$1,0),0)</f>
        <v>0</v>
      </c>
      <c r="S249" s="39" t="e">
        <f t="shared" si="64"/>
        <v>#DIV/0!</v>
      </c>
      <c r="T249" s="38" t="str">
        <f>VLOOKUP($A249,Raw!$B$2:$DG$512,MATCH(Advisorry!T$1,Raw!$B$1:$DG$1,0),0)</f>
        <v>0</v>
      </c>
      <c r="U249" s="39" t="e">
        <f t="shared" si="65"/>
        <v>#DIV/0!</v>
      </c>
      <c r="V249" s="38" t="str">
        <f>VLOOKUP($A249,Raw!$B$2:$DG$512,MATCH(Advisorry!V$1,Raw!$B$1:$DG$1,0),0)</f>
        <v>0</v>
      </c>
      <c r="W249" s="39" t="e">
        <f t="shared" si="66"/>
        <v>#DIV/0!</v>
      </c>
      <c r="X249" s="38" t="str">
        <f>VLOOKUP($A249,Raw!$B$2:$DG$512,MATCH(Advisorry!X$1,Raw!$B$1:$DG$1,0),0)</f>
        <v>0</v>
      </c>
      <c r="Y249" s="39" t="e">
        <f t="shared" si="67"/>
        <v>#DIV/0!</v>
      </c>
      <c r="Z249" s="38" t="str">
        <f>VLOOKUP($A249,Raw!$B$2:$DG$512,MATCH(Advisorry!Z$1,Raw!$B$1:$DG$1,0),0)</f>
        <v>0</v>
      </c>
      <c r="AA249" s="39" t="e">
        <f t="shared" si="68"/>
        <v>#DIV/0!</v>
      </c>
      <c r="AB249" s="38" t="str">
        <f>VLOOKUP($A249,Raw!$B$2:$DG$512,MATCH(Advisorry!AB$1,Raw!$B$1:$DG$1,0),0)</f>
        <v>0</v>
      </c>
      <c r="AD249" s="25" t="e">
        <f t="shared" si="69"/>
        <v>#DIV/0!</v>
      </c>
      <c r="AE249" s="25" t="e">
        <f t="shared" si="70"/>
        <v>#DIV/0!</v>
      </c>
      <c r="AF249" s="25" t="e">
        <f t="shared" si="71"/>
        <v>#DIV/0!</v>
      </c>
      <c r="AG249" s="25" t="e">
        <f t="shared" si="72"/>
        <v>#DIV/0!</v>
      </c>
      <c r="AH249" s="25" t="e">
        <f t="shared" si="73"/>
        <v>#DIV/0!</v>
      </c>
      <c r="AI249" s="25" t="e">
        <f t="shared" si="74"/>
        <v>#DIV/0!</v>
      </c>
      <c r="AJ249" s="25" t="e">
        <f t="shared" si="75"/>
        <v>#DIV/0!</v>
      </c>
    </row>
    <row r="250" spans="1:36" x14ac:dyDescent="0.3">
      <c r="A250" s="1" t="s">
        <v>4359</v>
      </c>
      <c r="B250" s="36" t="str">
        <f>VLOOKUP($A250,Raw!$B$2:$DG$512,MATCH(Advisorry!B$1,Raw!$B$1:$DG$1,0),0)</f>
        <v>0</v>
      </c>
      <c r="C250" s="37">
        <f t="shared" si="57"/>
        <v>0</v>
      </c>
      <c r="D250" s="36" t="str">
        <f>VLOOKUP($A250,Raw!$B$2:$DG$512,MATCH(Advisorry!D$1,Raw!$B$1:$DG$1,0),0)</f>
        <v>1</v>
      </c>
      <c r="E250" s="37">
        <f t="shared" si="58"/>
        <v>0.5</v>
      </c>
      <c r="F250" s="36" t="str">
        <f>VLOOKUP($A250,Raw!$B$2:$DG$512,MATCH(Advisorry!F$1,Raw!$B$1:$DG$1,0),0)</f>
        <v>1</v>
      </c>
      <c r="G250" s="37">
        <f t="shared" si="59"/>
        <v>0.5</v>
      </c>
      <c r="H250" s="36" t="str">
        <f>VLOOKUP($A250,Raw!$B$2:$DG$512,MATCH(Advisorry!H$1,Raw!$B$1:$DG$1,0),0)</f>
        <v>0</v>
      </c>
      <c r="I250" s="37">
        <f t="shared" si="60"/>
        <v>0</v>
      </c>
      <c r="J250" s="36" t="str">
        <f>VLOOKUP($A250,Raw!$B$2:$DG$512,MATCH(Advisorry!J$1,Raw!$B$1:$DG$1,0),0)</f>
        <v>0</v>
      </c>
      <c r="K250" s="37">
        <f t="shared" si="61"/>
        <v>0</v>
      </c>
      <c r="L250" s="36" t="str">
        <f>VLOOKUP($A250,Raw!$B$2:$DG$512,MATCH(Advisorry!L$1,Raw!$B$1:$DG$1,0),0)</f>
        <v>0</v>
      </c>
      <c r="M250" s="37">
        <f t="shared" si="62"/>
        <v>0</v>
      </c>
      <c r="N250" s="36" t="str">
        <f>VLOOKUP($A250,Raw!$B$2:$DG$512,MATCH(Advisorry!N$1,Raw!$B$1:$DG$1,0),0)</f>
        <v>2</v>
      </c>
      <c r="P250" s="38" t="str">
        <f>VLOOKUP($A250,Raw!$B$2:$DG$512,MATCH(Advisorry!P$1,Raw!$B$1:$DG$1,0),0)</f>
        <v>0</v>
      </c>
      <c r="Q250" s="39">
        <f t="shared" si="63"/>
        <v>0</v>
      </c>
      <c r="R250" s="38" t="str">
        <f>VLOOKUP($A250,Raw!$B$2:$DG$512,MATCH(Advisorry!R$1,Raw!$B$1:$DG$1,0),0)</f>
        <v>17.93</v>
      </c>
      <c r="S250" s="39">
        <f t="shared" si="64"/>
        <v>0.64196204797708556</v>
      </c>
      <c r="T250" s="38" t="str">
        <f>VLOOKUP($A250,Raw!$B$2:$DG$512,MATCH(Advisorry!T$1,Raw!$B$1:$DG$1,0),0)</f>
        <v>10</v>
      </c>
      <c r="U250" s="39">
        <f t="shared" si="65"/>
        <v>0.35803795202291444</v>
      </c>
      <c r="V250" s="38" t="str">
        <f>VLOOKUP($A250,Raw!$B$2:$DG$512,MATCH(Advisorry!V$1,Raw!$B$1:$DG$1,0),0)</f>
        <v>0</v>
      </c>
      <c r="W250" s="39">
        <f t="shared" si="66"/>
        <v>0</v>
      </c>
      <c r="X250" s="38" t="str">
        <f>VLOOKUP($A250,Raw!$B$2:$DG$512,MATCH(Advisorry!X$1,Raw!$B$1:$DG$1,0),0)</f>
        <v>0</v>
      </c>
      <c r="Y250" s="39">
        <f t="shared" si="67"/>
        <v>0</v>
      </c>
      <c r="Z250" s="38" t="str">
        <f>VLOOKUP($A250,Raw!$B$2:$DG$512,MATCH(Advisorry!Z$1,Raw!$B$1:$DG$1,0),0)</f>
        <v>0</v>
      </c>
      <c r="AA250" s="39">
        <f t="shared" si="68"/>
        <v>0</v>
      </c>
      <c r="AB250" s="38" t="str">
        <f>VLOOKUP($A250,Raw!$B$2:$DG$512,MATCH(Advisorry!AB$1,Raw!$B$1:$DG$1,0),0)</f>
        <v>27.93</v>
      </c>
      <c r="AD250" s="25" t="e">
        <f t="shared" si="69"/>
        <v>#DIV/0!</v>
      </c>
      <c r="AE250" s="25">
        <f t="shared" si="70"/>
        <v>17.93</v>
      </c>
      <c r="AF250" s="25">
        <f t="shared" si="71"/>
        <v>10</v>
      </c>
      <c r="AG250" s="25" t="e">
        <f t="shared" si="72"/>
        <v>#DIV/0!</v>
      </c>
      <c r="AH250" s="25" t="e">
        <f t="shared" si="73"/>
        <v>#DIV/0!</v>
      </c>
      <c r="AI250" s="25" t="e">
        <f t="shared" si="74"/>
        <v>#DIV/0!</v>
      </c>
      <c r="AJ250" s="25">
        <f t="shared" si="75"/>
        <v>13.965</v>
      </c>
    </row>
    <row r="251" spans="1:36" x14ac:dyDescent="0.3">
      <c r="A251" s="1" t="s">
        <v>4395</v>
      </c>
      <c r="B251" s="36" t="str">
        <f>VLOOKUP($A251,Raw!$B$2:$DG$512,MATCH(Advisorry!B$1,Raw!$B$1:$DG$1,0),0)</f>
        <v>0</v>
      </c>
      <c r="C251" s="37" t="e">
        <f t="shared" si="57"/>
        <v>#DIV/0!</v>
      </c>
      <c r="D251" s="36" t="str">
        <f>VLOOKUP($A251,Raw!$B$2:$DG$512,MATCH(Advisorry!D$1,Raw!$B$1:$DG$1,0),0)</f>
        <v>0</v>
      </c>
      <c r="E251" s="37" t="e">
        <f t="shared" si="58"/>
        <v>#DIV/0!</v>
      </c>
      <c r="F251" s="36" t="str">
        <f>VLOOKUP($A251,Raw!$B$2:$DG$512,MATCH(Advisorry!F$1,Raw!$B$1:$DG$1,0),0)</f>
        <v>0</v>
      </c>
      <c r="G251" s="37" t="e">
        <f t="shared" si="59"/>
        <v>#DIV/0!</v>
      </c>
      <c r="H251" s="36" t="str">
        <f>VLOOKUP($A251,Raw!$B$2:$DG$512,MATCH(Advisorry!H$1,Raw!$B$1:$DG$1,0),0)</f>
        <v>0</v>
      </c>
      <c r="I251" s="37" t="e">
        <f t="shared" si="60"/>
        <v>#DIV/0!</v>
      </c>
      <c r="J251" s="36" t="str">
        <f>VLOOKUP($A251,Raw!$B$2:$DG$512,MATCH(Advisorry!J$1,Raw!$B$1:$DG$1,0),0)</f>
        <v>0</v>
      </c>
      <c r="K251" s="37" t="e">
        <f t="shared" si="61"/>
        <v>#DIV/0!</v>
      </c>
      <c r="L251" s="36" t="str">
        <f>VLOOKUP($A251,Raw!$B$2:$DG$512,MATCH(Advisorry!L$1,Raw!$B$1:$DG$1,0),0)</f>
        <v>0</v>
      </c>
      <c r="M251" s="37" t="e">
        <f t="shared" si="62"/>
        <v>#DIV/0!</v>
      </c>
      <c r="N251" s="36" t="str">
        <f>VLOOKUP($A251,Raw!$B$2:$DG$512,MATCH(Advisorry!N$1,Raw!$B$1:$DG$1,0),0)</f>
        <v>0</v>
      </c>
      <c r="P251" s="38" t="str">
        <f>VLOOKUP($A251,Raw!$B$2:$DG$512,MATCH(Advisorry!P$1,Raw!$B$1:$DG$1,0),0)</f>
        <v>0</v>
      </c>
      <c r="Q251" s="39" t="e">
        <f t="shared" si="63"/>
        <v>#DIV/0!</v>
      </c>
      <c r="R251" s="38" t="str">
        <f>VLOOKUP($A251,Raw!$B$2:$DG$512,MATCH(Advisorry!R$1,Raw!$B$1:$DG$1,0),0)</f>
        <v>0</v>
      </c>
      <c r="S251" s="39" t="e">
        <f t="shared" si="64"/>
        <v>#DIV/0!</v>
      </c>
      <c r="T251" s="38" t="str">
        <f>VLOOKUP($A251,Raw!$B$2:$DG$512,MATCH(Advisorry!T$1,Raw!$B$1:$DG$1,0),0)</f>
        <v>0</v>
      </c>
      <c r="U251" s="39" t="e">
        <f t="shared" si="65"/>
        <v>#DIV/0!</v>
      </c>
      <c r="V251" s="38" t="str">
        <f>VLOOKUP($A251,Raw!$B$2:$DG$512,MATCH(Advisorry!V$1,Raw!$B$1:$DG$1,0),0)</f>
        <v>0</v>
      </c>
      <c r="W251" s="39" t="e">
        <f t="shared" si="66"/>
        <v>#DIV/0!</v>
      </c>
      <c r="X251" s="38" t="str">
        <f>VLOOKUP($A251,Raw!$B$2:$DG$512,MATCH(Advisorry!X$1,Raw!$B$1:$DG$1,0),0)</f>
        <v>0</v>
      </c>
      <c r="Y251" s="39" t="e">
        <f t="shared" si="67"/>
        <v>#DIV/0!</v>
      </c>
      <c r="Z251" s="38" t="str">
        <f>VLOOKUP($A251,Raw!$B$2:$DG$512,MATCH(Advisorry!Z$1,Raw!$B$1:$DG$1,0),0)</f>
        <v>0</v>
      </c>
      <c r="AA251" s="39" t="e">
        <f t="shared" si="68"/>
        <v>#DIV/0!</v>
      </c>
      <c r="AB251" s="38" t="str">
        <f>VLOOKUP($A251,Raw!$B$2:$DG$512,MATCH(Advisorry!AB$1,Raw!$B$1:$DG$1,0),0)</f>
        <v>0</v>
      </c>
      <c r="AD251" s="25" t="e">
        <f t="shared" si="69"/>
        <v>#DIV/0!</v>
      </c>
      <c r="AE251" s="25" t="e">
        <f t="shared" si="70"/>
        <v>#DIV/0!</v>
      </c>
      <c r="AF251" s="25" t="e">
        <f t="shared" si="71"/>
        <v>#DIV/0!</v>
      </c>
      <c r="AG251" s="25" t="e">
        <f t="shared" si="72"/>
        <v>#DIV/0!</v>
      </c>
      <c r="AH251" s="25" t="e">
        <f t="shared" si="73"/>
        <v>#DIV/0!</v>
      </c>
      <c r="AI251" s="25" t="e">
        <f t="shared" si="74"/>
        <v>#DIV/0!</v>
      </c>
      <c r="AJ251" s="25" t="e">
        <f t="shared" si="75"/>
        <v>#DIV/0!</v>
      </c>
    </row>
    <row r="252" spans="1:36" x14ac:dyDescent="0.3">
      <c r="A252" s="1" t="s">
        <v>4404</v>
      </c>
      <c r="B252" s="36" t="str">
        <f>VLOOKUP($A252,Raw!$B$2:$DG$512,MATCH(Advisorry!B$1,Raw!$B$1:$DG$1,0),0)</f>
        <v>0</v>
      </c>
      <c r="C252" s="37" t="e">
        <f t="shared" si="57"/>
        <v>#DIV/0!</v>
      </c>
      <c r="D252" s="36" t="str">
        <f>VLOOKUP($A252,Raw!$B$2:$DG$512,MATCH(Advisorry!D$1,Raw!$B$1:$DG$1,0),0)</f>
        <v>0</v>
      </c>
      <c r="E252" s="37" t="e">
        <f t="shared" si="58"/>
        <v>#DIV/0!</v>
      </c>
      <c r="F252" s="36" t="str">
        <f>VLOOKUP($A252,Raw!$B$2:$DG$512,MATCH(Advisorry!F$1,Raw!$B$1:$DG$1,0),0)</f>
        <v>0</v>
      </c>
      <c r="G252" s="37" t="e">
        <f t="shared" si="59"/>
        <v>#DIV/0!</v>
      </c>
      <c r="H252" s="36" t="str">
        <f>VLOOKUP($A252,Raw!$B$2:$DG$512,MATCH(Advisorry!H$1,Raw!$B$1:$DG$1,0),0)</f>
        <v>0</v>
      </c>
      <c r="I252" s="37" t="e">
        <f t="shared" si="60"/>
        <v>#DIV/0!</v>
      </c>
      <c r="J252" s="36" t="str">
        <f>VLOOKUP($A252,Raw!$B$2:$DG$512,MATCH(Advisorry!J$1,Raw!$B$1:$DG$1,0),0)</f>
        <v>0</v>
      </c>
      <c r="K252" s="37" t="e">
        <f t="shared" si="61"/>
        <v>#DIV/0!</v>
      </c>
      <c r="L252" s="36" t="str">
        <f>VLOOKUP($A252,Raw!$B$2:$DG$512,MATCH(Advisorry!L$1,Raw!$B$1:$DG$1,0),0)</f>
        <v>0</v>
      </c>
      <c r="M252" s="37" t="e">
        <f t="shared" si="62"/>
        <v>#DIV/0!</v>
      </c>
      <c r="N252" s="36" t="str">
        <f>VLOOKUP($A252,Raw!$B$2:$DG$512,MATCH(Advisorry!N$1,Raw!$B$1:$DG$1,0),0)</f>
        <v>0</v>
      </c>
      <c r="P252" s="38" t="str">
        <f>VLOOKUP($A252,Raw!$B$2:$DG$512,MATCH(Advisorry!P$1,Raw!$B$1:$DG$1,0),0)</f>
        <v>0</v>
      </c>
      <c r="Q252" s="39" t="e">
        <f t="shared" si="63"/>
        <v>#DIV/0!</v>
      </c>
      <c r="R252" s="38" t="str">
        <f>VLOOKUP($A252,Raw!$B$2:$DG$512,MATCH(Advisorry!R$1,Raw!$B$1:$DG$1,0),0)</f>
        <v>0</v>
      </c>
      <c r="S252" s="39" t="e">
        <f t="shared" si="64"/>
        <v>#DIV/0!</v>
      </c>
      <c r="T252" s="38" t="str">
        <f>VLOOKUP($A252,Raw!$B$2:$DG$512,MATCH(Advisorry!T$1,Raw!$B$1:$DG$1,0),0)</f>
        <v>0</v>
      </c>
      <c r="U252" s="39" t="e">
        <f t="shared" si="65"/>
        <v>#DIV/0!</v>
      </c>
      <c r="V252" s="38" t="str">
        <f>VLOOKUP($A252,Raw!$B$2:$DG$512,MATCH(Advisorry!V$1,Raw!$B$1:$DG$1,0),0)</f>
        <v>0</v>
      </c>
      <c r="W252" s="39" t="e">
        <f t="shared" si="66"/>
        <v>#DIV/0!</v>
      </c>
      <c r="X252" s="38" t="str">
        <f>VLOOKUP($A252,Raw!$B$2:$DG$512,MATCH(Advisorry!X$1,Raw!$B$1:$DG$1,0),0)</f>
        <v>0</v>
      </c>
      <c r="Y252" s="39" t="e">
        <f t="shared" si="67"/>
        <v>#DIV/0!</v>
      </c>
      <c r="Z252" s="38" t="str">
        <f>VLOOKUP($A252,Raw!$B$2:$DG$512,MATCH(Advisorry!Z$1,Raw!$B$1:$DG$1,0),0)</f>
        <v>0</v>
      </c>
      <c r="AA252" s="39" t="e">
        <f t="shared" si="68"/>
        <v>#DIV/0!</v>
      </c>
      <c r="AB252" s="38" t="str">
        <f>VLOOKUP($A252,Raw!$B$2:$DG$512,MATCH(Advisorry!AB$1,Raw!$B$1:$DG$1,0),0)</f>
        <v>0</v>
      </c>
      <c r="AD252" s="25" t="e">
        <f t="shared" si="69"/>
        <v>#DIV/0!</v>
      </c>
      <c r="AE252" s="25" t="e">
        <f t="shared" si="70"/>
        <v>#DIV/0!</v>
      </c>
      <c r="AF252" s="25" t="e">
        <f t="shared" si="71"/>
        <v>#DIV/0!</v>
      </c>
      <c r="AG252" s="25" t="e">
        <f t="shared" si="72"/>
        <v>#DIV/0!</v>
      </c>
      <c r="AH252" s="25" t="e">
        <f t="shared" si="73"/>
        <v>#DIV/0!</v>
      </c>
      <c r="AI252" s="25" t="e">
        <f t="shared" si="74"/>
        <v>#DIV/0!</v>
      </c>
      <c r="AJ252" s="25" t="e">
        <f t="shared" si="75"/>
        <v>#DIV/0!</v>
      </c>
    </row>
    <row r="253" spans="1:36" x14ac:dyDescent="0.3">
      <c r="A253" s="1" t="s">
        <v>4411</v>
      </c>
      <c r="B253" s="36" t="str">
        <f>VLOOKUP($A253,Raw!$B$2:$DG$512,MATCH(Advisorry!B$1,Raw!$B$1:$DG$1,0),0)</f>
        <v>0</v>
      </c>
      <c r="C253" s="37" t="e">
        <f t="shared" si="57"/>
        <v>#DIV/0!</v>
      </c>
      <c r="D253" s="36" t="str">
        <f>VLOOKUP($A253,Raw!$B$2:$DG$512,MATCH(Advisorry!D$1,Raw!$B$1:$DG$1,0),0)</f>
        <v>0</v>
      </c>
      <c r="E253" s="37" t="e">
        <f t="shared" si="58"/>
        <v>#DIV/0!</v>
      </c>
      <c r="F253" s="36" t="str">
        <f>VLOOKUP($A253,Raw!$B$2:$DG$512,MATCH(Advisorry!F$1,Raw!$B$1:$DG$1,0),0)</f>
        <v>0</v>
      </c>
      <c r="G253" s="37" t="e">
        <f t="shared" si="59"/>
        <v>#DIV/0!</v>
      </c>
      <c r="H253" s="36" t="str">
        <f>VLOOKUP($A253,Raw!$B$2:$DG$512,MATCH(Advisorry!H$1,Raw!$B$1:$DG$1,0),0)</f>
        <v>0</v>
      </c>
      <c r="I253" s="37" t="e">
        <f t="shared" si="60"/>
        <v>#DIV/0!</v>
      </c>
      <c r="J253" s="36" t="str">
        <f>VLOOKUP($A253,Raw!$B$2:$DG$512,MATCH(Advisorry!J$1,Raw!$B$1:$DG$1,0),0)</f>
        <v>0</v>
      </c>
      <c r="K253" s="37" t="e">
        <f t="shared" si="61"/>
        <v>#DIV/0!</v>
      </c>
      <c r="L253" s="36" t="str">
        <f>VLOOKUP($A253,Raw!$B$2:$DG$512,MATCH(Advisorry!L$1,Raw!$B$1:$DG$1,0),0)</f>
        <v>0</v>
      </c>
      <c r="M253" s="37" t="e">
        <f t="shared" si="62"/>
        <v>#DIV/0!</v>
      </c>
      <c r="N253" s="36" t="str">
        <f>VLOOKUP($A253,Raw!$B$2:$DG$512,MATCH(Advisorry!N$1,Raw!$B$1:$DG$1,0),0)</f>
        <v>0</v>
      </c>
      <c r="P253" s="38" t="str">
        <f>VLOOKUP($A253,Raw!$B$2:$DG$512,MATCH(Advisorry!P$1,Raw!$B$1:$DG$1,0),0)</f>
        <v>0</v>
      </c>
      <c r="Q253" s="39" t="e">
        <f t="shared" si="63"/>
        <v>#DIV/0!</v>
      </c>
      <c r="R253" s="38" t="str">
        <f>VLOOKUP($A253,Raw!$B$2:$DG$512,MATCH(Advisorry!R$1,Raw!$B$1:$DG$1,0),0)</f>
        <v>0</v>
      </c>
      <c r="S253" s="39" t="e">
        <f t="shared" si="64"/>
        <v>#DIV/0!</v>
      </c>
      <c r="T253" s="38" t="str">
        <f>VLOOKUP($A253,Raw!$B$2:$DG$512,MATCH(Advisorry!T$1,Raw!$B$1:$DG$1,0),0)</f>
        <v>0</v>
      </c>
      <c r="U253" s="39" t="e">
        <f t="shared" si="65"/>
        <v>#DIV/0!</v>
      </c>
      <c r="V253" s="38" t="str">
        <f>VLOOKUP($A253,Raw!$B$2:$DG$512,MATCH(Advisorry!V$1,Raw!$B$1:$DG$1,0),0)</f>
        <v>0</v>
      </c>
      <c r="W253" s="39" t="e">
        <f t="shared" si="66"/>
        <v>#DIV/0!</v>
      </c>
      <c r="X253" s="38" t="str">
        <f>VLOOKUP($A253,Raw!$B$2:$DG$512,MATCH(Advisorry!X$1,Raw!$B$1:$DG$1,0),0)</f>
        <v>0</v>
      </c>
      <c r="Y253" s="39" t="e">
        <f t="shared" si="67"/>
        <v>#DIV/0!</v>
      </c>
      <c r="Z253" s="38" t="str">
        <f>VLOOKUP($A253,Raw!$B$2:$DG$512,MATCH(Advisorry!Z$1,Raw!$B$1:$DG$1,0),0)</f>
        <v>0</v>
      </c>
      <c r="AA253" s="39" t="e">
        <f t="shared" si="68"/>
        <v>#DIV/0!</v>
      </c>
      <c r="AB253" s="38" t="str">
        <f>VLOOKUP($A253,Raw!$B$2:$DG$512,MATCH(Advisorry!AB$1,Raw!$B$1:$DG$1,0),0)</f>
        <v>0</v>
      </c>
      <c r="AD253" s="25" t="e">
        <f t="shared" si="69"/>
        <v>#DIV/0!</v>
      </c>
      <c r="AE253" s="25" t="e">
        <f t="shared" si="70"/>
        <v>#DIV/0!</v>
      </c>
      <c r="AF253" s="25" t="e">
        <f t="shared" si="71"/>
        <v>#DIV/0!</v>
      </c>
      <c r="AG253" s="25" t="e">
        <f t="shared" si="72"/>
        <v>#DIV/0!</v>
      </c>
      <c r="AH253" s="25" t="e">
        <f t="shared" si="73"/>
        <v>#DIV/0!</v>
      </c>
      <c r="AI253" s="25" t="e">
        <f t="shared" si="74"/>
        <v>#DIV/0!</v>
      </c>
      <c r="AJ253" s="25" t="e">
        <f t="shared" si="75"/>
        <v>#DIV/0!</v>
      </c>
    </row>
    <row r="254" spans="1:36" x14ac:dyDescent="0.3">
      <c r="A254" s="1" t="s">
        <v>4420</v>
      </c>
      <c r="B254" s="36" t="str">
        <f>VLOOKUP($A254,Raw!$B$2:$DG$512,MATCH(Advisorry!B$1,Raw!$B$1:$DG$1,0),0)</f>
        <v>0</v>
      </c>
      <c r="C254" s="37" t="e">
        <f t="shared" si="57"/>
        <v>#DIV/0!</v>
      </c>
      <c r="D254" s="36" t="str">
        <f>VLOOKUP($A254,Raw!$B$2:$DG$512,MATCH(Advisorry!D$1,Raw!$B$1:$DG$1,0),0)</f>
        <v>0</v>
      </c>
      <c r="E254" s="37" t="e">
        <f t="shared" si="58"/>
        <v>#DIV/0!</v>
      </c>
      <c r="F254" s="36" t="str">
        <f>VLOOKUP($A254,Raw!$B$2:$DG$512,MATCH(Advisorry!F$1,Raw!$B$1:$DG$1,0),0)</f>
        <v>0</v>
      </c>
      <c r="G254" s="37" t="e">
        <f t="shared" si="59"/>
        <v>#DIV/0!</v>
      </c>
      <c r="H254" s="36" t="str">
        <f>VLOOKUP($A254,Raw!$B$2:$DG$512,MATCH(Advisorry!H$1,Raw!$B$1:$DG$1,0),0)</f>
        <v>0</v>
      </c>
      <c r="I254" s="37" t="e">
        <f t="shared" si="60"/>
        <v>#DIV/0!</v>
      </c>
      <c r="J254" s="36" t="str">
        <f>VLOOKUP($A254,Raw!$B$2:$DG$512,MATCH(Advisorry!J$1,Raw!$B$1:$DG$1,0),0)</f>
        <v>0</v>
      </c>
      <c r="K254" s="37" t="e">
        <f t="shared" si="61"/>
        <v>#DIV/0!</v>
      </c>
      <c r="L254" s="36" t="str">
        <f>VLOOKUP($A254,Raw!$B$2:$DG$512,MATCH(Advisorry!L$1,Raw!$B$1:$DG$1,0),0)</f>
        <v>0</v>
      </c>
      <c r="M254" s="37" t="e">
        <f t="shared" si="62"/>
        <v>#DIV/0!</v>
      </c>
      <c r="N254" s="36" t="str">
        <f>VLOOKUP($A254,Raw!$B$2:$DG$512,MATCH(Advisorry!N$1,Raw!$B$1:$DG$1,0),0)</f>
        <v>0</v>
      </c>
      <c r="P254" s="38" t="str">
        <f>VLOOKUP($A254,Raw!$B$2:$DG$512,MATCH(Advisorry!P$1,Raw!$B$1:$DG$1,0),0)</f>
        <v>0</v>
      </c>
      <c r="Q254" s="39" t="e">
        <f t="shared" si="63"/>
        <v>#DIV/0!</v>
      </c>
      <c r="R254" s="38" t="str">
        <f>VLOOKUP($A254,Raw!$B$2:$DG$512,MATCH(Advisorry!R$1,Raw!$B$1:$DG$1,0),0)</f>
        <v>0</v>
      </c>
      <c r="S254" s="39" t="e">
        <f t="shared" si="64"/>
        <v>#DIV/0!</v>
      </c>
      <c r="T254" s="38" t="str">
        <f>VLOOKUP($A254,Raw!$B$2:$DG$512,MATCH(Advisorry!T$1,Raw!$B$1:$DG$1,0),0)</f>
        <v>0</v>
      </c>
      <c r="U254" s="39" t="e">
        <f t="shared" si="65"/>
        <v>#DIV/0!</v>
      </c>
      <c r="V254" s="38" t="str">
        <f>VLOOKUP($A254,Raw!$B$2:$DG$512,MATCH(Advisorry!V$1,Raw!$B$1:$DG$1,0),0)</f>
        <v>0</v>
      </c>
      <c r="W254" s="39" t="e">
        <f t="shared" si="66"/>
        <v>#DIV/0!</v>
      </c>
      <c r="X254" s="38" t="str">
        <f>VLOOKUP($A254,Raw!$B$2:$DG$512,MATCH(Advisorry!X$1,Raw!$B$1:$DG$1,0),0)</f>
        <v>0</v>
      </c>
      <c r="Y254" s="39" t="e">
        <f t="shared" si="67"/>
        <v>#DIV/0!</v>
      </c>
      <c r="Z254" s="38" t="str">
        <f>VLOOKUP($A254,Raw!$B$2:$DG$512,MATCH(Advisorry!Z$1,Raw!$B$1:$DG$1,0),0)</f>
        <v>0</v>
      </c>
      <c r="AA254" s="39" t="e">
        <f t="shared" si="68"/>
        <v>#DIV/0!</v>
      </c>
      <c r="AB254" s="38" t="str">
        <f>VLOOKUP($A254,Raw!$B$2:$DG$512,MATCH(Advisorry!AB$1,Raw!$B$1:$DG$1,0),0)</f>
        <v>0</v>
      </c>
      <c r="AD254" s="25" t="e">
        <f t="shared" si="69"/>
        <v>#DIV/0!</v>
      </c>
      <c r="AE254" s="25" t="e">
        <f t="shared" si="70"/>
        <v>#DIV/0!</v>
      </c>
      <c r="AF254" s="25" t="e">
        <f t="shared" si="71"/>
        <v>#DIV/0!</v>
      </c>
      <c r="AG254" s="25" t="e">
        <f t="shared" si="72"/>
        <v>#DIV/0!</v>
      </c>
      <c r="AH254" s="25" t="e">
        <f t="shared" si="73"/>
        <v>#DIV/0!</v>
      </c>
      <c r="AI254" s="25" t="e">
        <f t="shared" si="74"/>
        <v>#DIV/0!</v>
      </c>
      <c r="AJ254" s="25" t="e">
        <f t="shared" si="75"/>
        <v>#DIV/0!</v>
      </c>
    </row>
    <row r="255" spans="1:36" x14ac:dyDescent="0.3">
      <c r="A255" s="1" t="s">
        <v>4428</v>
      </c>
      <c r="B255" s="36" t="str">
        <f>VLOOKUP($A255,Raw!$B$2:$DG$512,MATCH(Advisorry!B$1,Raw!$B$1:$DG$1,0),0)</f>
        <v>0</v>
      </c>
      <c r="C255" s="37" t="e">
        <f t="shared" si="57"/>
        <v>#DIV/0!</v>
      </c>
      <c r="D255" s="36" t="str">
        <f>VLOOKUP($A255,Raw!$B$2:$DG$512,MATCH(Advisorry!D$1,Raw!$B$1:$DG$1,0),0)</f>
        <v>0</v>
      </c>
      <c r="E255" s="37" t="e">
        <f t="shared" si="58"/>
        <v>#DIV/0!</v>
      </c>
      <c r="F255" s="36" t="str">
        <f>VLOOKUP($A255,Raw!$B$2:$DG$512,MATCH(Advisorry!F$1,Raw!$B$1:$DG$1,0),0)</f>
        <v>0</v>
      </c>
      <c r="G255" s="37" t="e">
        <f t="shared" si="59"/>
        <v>#DIV/0!</v>
      </c>
      <c r="H255" s="36" t="str">
        <f>VLOOKUP($A255,Raw!$B$2:$DG$512,MATCH(Advisorry!H$1,Raw!$B$1:$DG$1,0),0)</f>
        <v>0</v>
      </c>
      <c r="I255" s="37" t="e">
        <f t="shared" si="60"/>
        <v>#DIV/0!</v>
      </c>
      <c r="J255" s="36" t="str">
        <f>VLOOKUP($A255,Raw!$B$2:$DG$512,MATCH(Advisorry!J$1,Raw!$B$1:$DG$1,0),0)</f>
        <v>0</v>
      </c>
      <c r="K255" s="37" t="e">
        <f t="shared" si="61"/>
        <v>#DIV/0!</v>
      </c>
      <c r="L255" s="36" t="str">
        <f>VLOOKUP($A255,Raw!$B$2:$DG$512,MATCH(Advisorry!L$1,Raw!$B$1:$DG$1,0),0)</f>
        <v>0</v>
      </c>
      <c r="M255" s="37" t="e">
        <f t="shared" si="62"/>
        <v>#DIV/0!</v>
      </c>
      <c r="N255" s="36" t="str">
        <f>VLOOKUP($A255,Raw!$B$2:$DG$512,MATCH(Advisorry!N$1,Raw!$B$1:$DG$1,0),0)</f>
        <v>0</v>
      </c>
      <c r="P255" s="38" t="str">
        <f>VLOOKUP($A255,Raw!$B$2:$DG$512,MATCH(Advisorry!P$1,Raw!$B$1:$DG$1,0),0)</f>
        <v>0</v>
      </c>
      <c r="Q255" s="39" t="e">
        <f t="shared" si="63"/>
        <v>#DIV/0!</v>
      </c>
      <c r="R255" s="38" t="str">
        <f>VLOOKUP($A255,Raw!$B$2:$DG$512,MATCH(Advisorry!R$1,Raw!$B$1:$DG$1,0),0)</f>
        <v>0</v>
      </c>
      <c r="S255" s="39" t="e">
        <f t="shared" si="64"/>
        <v>#DIV/0!</v>
      </c>
      <c r="T255" s="38" t="str">
        <f>VLOOKUP($A255,Raw!$B$2:$DG$512,MATCH(Advisorry!T$1,Raw!$B$1:$DG$1,0),0)</f>
        <v>0</v>
      </c>
      <c r="U255" s="39" t="e">
        <f t="shared" si="65"/>
        <v>#DIV/0!</v>
      </c>
      <c r="V255" s="38" t="str">
        <f>VLOOKUP($A255,Raw!$B$2:$DG$512,MATCH(Advisorry!V$1,Raw!$B$1:$DG$1,0),0)</f>
        <v>0</v>
      </c>
      <c r="W255" s="39" t="e">
        <f t="shared" si="66"/>
        <v>#DIV/0!</v>
      </c>
      <c r="X255" s="38" t="str">
        <f>VLOOKUP($A255,Raw!$B$2:$DG$512,MATCH(Advisorry!X$1,Raw!$B$1:$DG$1,0),0)</f>
        <v>0</v>
      </c>
      <c r="Y255" s="39" t="e">
        <f t="shared" si="67"/>
        <v>#DIV/0!</v>
      </c>
      <c r="Z255" s="38" t="str">
        <f>VLOOKUP($A255,Raw!$B$2:$DG$512,MATCH(Advisorry!Z$1,Raw!$B$1:$DG$1,0),0)</f>
        <v>0</v>
      </c>
      <c r="AA255" s="39" t="e">
        <f t="shared" si="68"/>
        <v>#DIV/0!</v>
      </c>
      <c r="AB255" s="38" t="str">
        <f>VLOOKUP($A255,Raw!$B$2:$DG$512,MATCH(Advisorry!AB$1,Raw!$B$1:$DG$1,0),0)</f>
        <v>0</v>
      </c>
      <c r="AD255" s="25" t="e">
        <f t="shared" si="69"/>
        <v>#DIV/0!</v>
      </c>
      <c r="AE255" s="25" t="e">
        <f t="shared" si="70"/>
        <v>#DIV/0!</v>
      </c>
      <c r="AF255" s="25" t="e">
        <f t="shared" si="71"/>
        <v>#DIV/0!</v>
      </c>
      <c r="AG255" s="25" t="e">
        <f t="shared" si="72"/>
        <v>#DIV/0!</v>
      </c>
      <c r="AH255" s="25" t="e">
        <f t="shared" si="73"/>
        <v>#DIV/0!</v>
      </c>
      <c r="AI255" s="25" t="e">
        <f t="shared" si="74"/>
        <v>#DIV/0!</v>
      </c>
      <c r="AJ255" s="25" t="e">
        <f t="shared" si="75"/>
        <v>#DIV/0!</v>
      </c>
    </row>
    <row r="256" spans="1:36" x14ac:dyDescent="0.3">
      <c r="A256" s="1" t="s">
        <v>4444</v>
      </c>
      <c r="B256" s="36" t="str">
        <f>VLOOKUP($A256,Raw!$B$2:$DG$512,MATCH(Advisorry!B$1,Raw!$B$1:$DG$1,0),0)</f>
        <v>0</v>
      </c>
      <c r="C256" s="37" t="e">
        <f t="shared" si="57"/>
        <v>#DIV/0!</v>
      </c>
      <c r="D256" s="36" t="str">
        <f>VLOOKUP($A256,Raw!$B$2:$DG$512,MATCH(Advisorry!D$1,Raw!$B$1:$DG$1,0),0)</f>
        <v>0</v>
      </c>
      <c r="E256" s="37" t="e">
        <f t="shared" si="58"/>
        <v>#DIV/0!</v>
      </c>
      <c r="F256" s="36" t="str">
        <f>VLOOKUP($A256,Raw!$B$2:$DG$512,MATCH(Advisorry!F$1,Raw!$B$1:$DG$1,0),0)</f>
        <v>0</v>
      </c>
      <c r="G256" s="37" t="e">
        <f t="shared" si="59"/>
        <v>#DIV/0!</v>
      </c>
      <c r="H256" s="36" t="str">
        <f>VLOOKUP($A256,Raw!$B$2:$DG$512,MATCH(Advisorry!H$1,Raw!$B$1:$DG$1,0),0)</f>
        <v>0</v>
      </c>
      <c r="I256" s="37" t="e">
        <f t="shared" si="60"/>
        <v>#DIV/0!</v>
      </c>
      <c r="J256" s="36" t="str">
        <f>VLOOKUP($A256,Raw!$B$2:$DG$512,MATCH(Advisorry!J$1,Raw!$B$1:$DG$1,0),0)</f>
        <v>0</v>
      </c>
      <c r="K256" s="37" t="e">
        <f t="shared" si="61"/>
        <v>#DIV/0!</v>
      </c>
      <c r="L256" s="36" t="str">
        <f>VLOOKUP($A256,Raw!$B$2:$DG$512,MATCH(Advisorry!L$1,Raw!$B$1:$DG$1,0),0)</f>
        <v>0</v>
      </c>
      <c r="M256" s="37" t="e">
        <f t="shared" si="62"/>
        <v>#DIV/0!</v>
      </c>
      <c r="N256" s="36" t="str">
        <f>VLOOKUP($A256,Raw!$B$2:$DG$512,MATCH(Advisorry!N$1,Raw!$B$1:$DG$1,0),0)</f>
        <v>0</v>
      </c>
      <c r="P256" s="38" t="str">
        <f>VLOOKUP($A256,Raw!$B$2:$DG$512,MATCH(Advisorry!P$1,Raw!$B$1:$DG$1,0),0)</f>
        <v>0</v>
      </c>
      <c r="Q256" s="39" t="e">
        <f t="shared" si="63"/>
        <v>#DIV/0!</v>
      </c>
      <c r="R256" s="38" t="str">
        <f>VLOOKUP($A256,Raw!$B$2:$DG$512,MATCH(Advisorry!R$1,Raw!$B$1:$DG$1,0),0)</f>
        <v>0</v>
      </c>
      <c r="S256" s="39" t="e">
        <f t="shared" si="64"/>
        <v>#DIV/0!</v>
      </c>
      <c r="T256" s="38" t="str">
        <f>VLOOKUP($A256,Raw!$B$2:$DG$512,MATCH(Advisorry!T$1,Raw!$B$1:$DG$1,0),0)</f>
        <v>0</v>
      </c>
      <c r="U256" s="39" t="e">
        <f t="shared" si="65"/>
        <v>#DIV/0!</v>
      </c>
      <c r="V256" s="38" t="str">
        <f>VLOOKUP($A256,Raw!$B$2:$DG$512,MATCH(Advisorry!V$1,Raw!$B$1:$DG$1,0),0)</f>
        <v>0</v>
      </c>
      <c r="W256" s="39" t="e">
        <f t="shared" si="66"/>
        <v>#DIV/0!</v>
      </c>
      <c r="X256" s="38" t="str">
        <f>VLOOKUP($A256,Raw!$B$2:$DG$512,MATCH(Advisorry!X$1,Raw!$B$1:$DG$1,0),0)</f>
        <v>0</v>
      </c>
      <c r="Y256" s="39" t="e">
        <f t="shared" si="67"/>
        <v>#DIV/0!</v>
      </c>
      <c r="Z256" s="38" t="str">
        <f>VLOOKUP($A256,Raw!$B$2:$DG$512,MATCH(Advisorry!Z$1,Raw!$B$1:$DG$1,0),0)</f>
        <v>0</v>
      </c>
      <c r="AA256" s="39" t="e">
        <f t="shared" si="68"/>
        <v>#DIV/0!</v>
      </c>
      <c r="AB256" s="38" t="str">
        <f>VLOOKUP($A256,Raw!$B$2:$DG$512,MATCH(Advisorry!AB$1,Raw!$B$1:$DG$1,0),0)</f>
        <v>0</v>
      </c>
      <c r="AD256" s="25" t="e">
        <f t="shared" si="69"/>
        <v>#DIV/0!</v>
      </c>
      <c r="AE256" s="25" t="e">
        <f t="shared" si="70"/>
        <v>#DIV/0!</v>
      </c>
      <c r="AF256" s="25" t="e">
        <f t="shared" si="71"/>
        <v>#DIV/0!</v>
      </c>
      <c r="AG256" s="25" t="e">
        <f t="shared" si="72"/>
        <v>#DIV/0!</v>
      </c>
      <c r="AH256" s="25" t="e">
        <f t="shared" si="73"/>
        <v>#DIV/0!</v>
      </c>
      <c r="AI256" s="25" t="e">
        <f t="shared" si="74"/>
        <v>#DIV/0!</v>
      </c>
      <c r="AJ256" s="25" t="e">
        <f t="shared" si="75"/>
        <v>#DIV/0!</v>
      </c>
    </row>
    <row r="257" spans="1:36" x14ac:dyDescent="0.3">
      <c r="A257" s="1" t="s">
        <v>4453</v>
      </c>
      <c r="B257" s="36" t="str">
        <f>VLOOKUP($A257,Raw!$B$2:$DG$512,MATCH(Advisorry!B$1,Raw!$B$1:$DG$1,0),0)</f>
        <v>0</v>
      </c>
      <c r="C257" s="37">
        <f t="shared" si="57"/>
        <v>0</v>
      </c>
      <c r="D257" s="36" t="str">
        <f>VLOOKUP($A257,Raw!$B$2:$DG$512,MATCH(Advisorry!D$1,Raw!$B$1:$DG$1,0),0)</f>
        <v>1</v>
      </c>
      <c r="E257" s="37">
        <f t="shared" si="58"/>
        <v>1</v>
      </c>
      <c r="F257" s="36" t="str">
        <f>VLOOKUP($A257,Raw!$B$2:$DG$512,MATCH(Advisorry!F$1,Raw!$B$1:$DG$1,0),0)</f>
        <v>0</v>
      </c>
      <c r="G257" s="37">
        <f t="shared" si="59"/>
        <v>0</v>
      </c>
      <c r="H257" s="36" t="str">
        <f>VLOOKUP($A257,Raw!$B$2:$DG$512,MATCH(Advisorry!H$1,Raw!$B$1:$DG$1,0),0)</f>
        <v>0</v>
      </c>
      <c r="I257" s="37">
        <f t="shared" si="60"/>
        <v>0</v>
      </c>
      <c r="J257" s="36" t="str">
        <f>VLOOKUP($A257,Raw!$B$2:$DG$512,MATCH(Advisorry!J$1,Raw!$B$1:$DG$1,0),0)</f>
        <v>0</v>
      </c>
      <c r="K257" s="37">
        <f t="shared" si="61"/>
        <v>0</v>
      </c>
      <c r="L257" s="36" t="str">
        <f>VLOOKUP($A257,Raw!$B$2:$DG$512,MATCH(Advisorry!L$1,Raw!$B$1:$DG$1,0),0)</f>
        <v>0</v>
      </c>
      <c r="M257" s="37">
        <f t="shared" si="62"/>
        <v>0</v>
      </c>
      <c r="N257" s="36" t="str">
        <f>VLOOKUP($A257,Raw!$B$2:$DG$512,MATCH(Advisorry!N$1,Raw!$B$1:$DG$1,0),0)</f>
        <v>1</v>
      </c>
      <c r="P257" s="38" t="str">
        <f>VLOOKUP($A257,Raw!$B$2:$DG$512,MATCH(Advisorry!P$1,Raw!$B$1:$DG$1,0),0)</f>
        <v>0</v>
      </c>
      <c r="Q257" s="39">
        <f t="shared" si="63"/>
        <v>0</v>
      </c>
      <c r="R257" s="38" t="str">
        <f>VLOOKUP($A257,Raw!$B$2:$DG$512,MATCH(Advisorry!R$1,Raw!$B$1:$DG$1,0),0)</f>
        <v>1.49</v>
      </c>
      <c r="S257" s="39">
        <f t="shared" si="64"/>
        <v>1</v>
      </c>
      <c r="T257" s="38" t="str">
        <f>VLOOKUP($A257,Raw!$B$2:$DG$512,MATCH(Advisorry!T$1,Raw!$B$1:$DG$1,0),0)</f>
        <v>0</v>
      </c>
      <c r="U257" s="39">
        <f t="shared" si="65"/>
        <v>0</v>
      </c>
      <c r="V257" s="38" t="str">
        <f>VLOOKUP($A257,Raw!$B$2:$DG$512,MATCH(Advisorry!V$1,Raw!$B$1:$DG$1,0),0)</f>
        <v>0</v>
      </c>
      <c r="W257" s="39">
        <f t="shared" si="66"/>
        <v>0</v>
      </c>
      <c r="X257" s="38" t="str">
        <f>VLOOKUP($A257,Raw!$B$2:$DG$512,MATCH(Advisorry!X$1,Raw!$B$1:$DG$1,0),0)</f>
        <v>0</v>
      </c>
      <c r="Y257" s="39">
        <f t="shared" si="67"/>
        <v>0</v>
      </c>
      <c r="Z257" s="38" t="str">
        <f>VLOOKUP($A257,Raw!$B$2:$DG$512,MATCH(Advisorry!Z$1,Raw!$B$1:$DG$1,0),0)</f>
        <v>0</v>
      </c>
      <c r="AA257" s="39">
        <f t="shared" si="68"/>
        <v>0</v>
      </c>
      <c r="AB257" s="38" t="str">
        <f>VLOOKUP($A257,Raw!$B$2:$DG$512,MATCH(Advisorry!AB$1,Raw!$B$1:$DG$1,0),0)</f>
        <v>1.49</v>
      </c>
      <c r="AD257" s="25" t="e">
        <f t="shared" si="69"/>
        <v>#DIV/0!</v>
      </c>
      <c r="AE257" s="25">
        <f t="shared" si="70"/>
        <v>1.49</v>
      </c>
      <c r="AF257" s="25" t="e">
        <f t="shared" si="71"/>
        <v>#DIV/0!</v>
      </c>
      <c r="AG257" s="25" t="e">
        <f t="shared" si="72"/>
        <v>#DIV/0!</v>
      </c>
      <c r="AH257" s="25" t="e">
        <f t="shared" si="73"/>
        <v>#DIV/0!</v>
      </c>
      <c r="AI257" s="25" t="e">
        <f t="shared" si="74"/>
        <v>#DIV/0!</v>
      </c>
      <c r="AJ257" s="25">
        <f t="shared" si="75"/>
        <v>1.49</v>
      </c>
    </row>
    <row r="258" spans="1:36" x14ac:dyDescent="0.3">
      <c r="A258" s="1" t="s">
        <v>4480</v>
      </c>
      <c r="B258" s="36" t="str">
        <f>VLOOKUP($A258,Raw!$B$2:$DG$512,MATCH(Advisorry!B$1,Raw!$B$1:$DG$1,0),0)</f>
        <v>0</v>
      </c>
      <c r="C258" s="37" t="e">
        <f t="shared" si="57"/>
        <v>#DIV/0!</v>
      </c>
      <c r="D258" s="36" t="str">
        <f>VLOOKUP($A258,Raw!$B$2:$DG$512,MATCH(Advisorry!D$1,Raw!$B$1:$DG$1,0),0)</f>
        <v>0</v>
      </c>
      <c r="E258" s="37" t="e">
        <f t="shared" si="58"/>
        <v>#DIV/0!</v>
      </c>
      <c r="F258" s="36" t="str">
        <f>VLOOKUP($A258,Raw!$B$2:$DG$512,MATCH(Advisorry!F$1,Raw!$B$1:$DG$1,0),0)</f>
        <v>0</v>
      </c>
      <c r="G258" s="37" t="e">
        <f t="shared" si="59"/>
        <v>#DIV/0!</v>
      </c>
      <c r="H258" s="36" t="str">
        <f>VLOOKUP($A258,Raw!$B$2:$DG$512,MATCH(Advisorry!H$1,Raw!$B$1:$DG$1,0),0)</f>
        <v>0</v>
      </c>
      <c r="I258" s="37" t="e">
        <f t="shared" si="60"/>
        <v>#DIV/0!</v>
      </c>
      <c r="J258" s="36" t="str">
        <f>VLOOKUP($A258,Raw!$B$2:$DG$512,MATCH(Advisorry!J$1,Raw!$B$1:$DG$1,0),0)</f>
        <v>0</v>
      </c>
      <c r="K258" s="37" t="e">
        <f t="shared" si="61"/>
        <v>#DIV/0!</v>
      </c>
      <c r="L258" s="36" t="str">
        <f>VLOOKUP($A258,Raw!$B$2:$DG$512,MATCH(Advisorry!L$1,Raw!$B$1:$DG$1,0),0)</f>
        <v>0</v>
      </c>
      <c r="M258" s="37" t="e">
        <f t="shared" si="62"/>
        <v>#DIV/0!</v>
      </c>
      <c r="N258" s="36" t="str">
        <f>VLOOKUP($A258,Raw!$B$2:$DG$512,MATCH(Advisorry!N$1,Raw!$B$1:$DG$1,0),0)</f>
        <v>0</v>
      </c>
      <c r="P258" s="38" t="str">
        <f>VLOOKUP($A258,Raw!$B$2:$DG$512,MATCH(Advisorry!P$1,Raw!$B$1:$DG$1,0),0)</f>
        <v>0</v>
      </c>
      <c r="Q258" s="39" t="e">
        <f t="shared" si="63"/>
        <v>#DIV/0!</v>
      </c>
      <c r="R258" s="38" t="str">
        <f>VLOOKUP($A258,Raw!$B$2:$DG$512,MATCH(Advisorry!R$1,Raw!$B$1:$DG$1,0),0)</f>
        <v>0</v>
      </c>
      <c r="S258" s="39" t="e">
        <f t="shared" si="64"/>
        <v>#DIV/0!</v>
      </c>
      <c r="T258" s="38" t="str">
        <f>VLOOKUP($A258,Raw!$B$2:$DG$512,MATCH(Advisorry!T$1,Raw!$B$1:$DG$1,0),0)</f>
        <v>0</v>
      </c>
      <c r="U258" s="39" t="e">
        <f t="shared" si="65"/>
        <v>#DIV/0!</v>
      </c>
      <c r="V258" s="38" t="str">
        <f>VLOOKUP($A258,Raw!$B$2:$DG$512,MATCH(Advisorry!V$1,Raw!$B$1:$DG$1,0),0)</f>
        <v>0</v>
      </c>
      <c r="W258" s="39" t="e">
        <f t="shared" si="66"/>
        <v>#DIV/0!</v>
      </c>
      <c r="X258" s="38" t="str">
        <f>VLOOKUP($A258,Raw!$B$2:$DG$512,MATCH(Advisorry!X$1,Raw!$B$1:$DG$1,0),0)</f>
        <v>0</v>
      </c>
      <c r="Y258" s="39" t="e">
        <f t="shared" si="67"/>
        <v>#DIV/0!</v>
      </c>
      <c r="Z258" s="38" t="str">
        <f>VLOOKUP($A258,Raw!$B$2:$DG$512,MATCH(Advisorry!Z$1,Raw!$B$1:$DG$1,0),0)</f>
        <v>0</v>
      </c>
      <c r="AA258" s="39" t="e">
        <f t="shared" si="68"/>
        <v>#DIV/0!</v>
      </c>
      <c r="AB258" s="38" t="str">
        <f>VLOOKUP($A258,Raw!$B$2:$DG$512,MATCH(Advisorry!AB$1,Raw!$B$1:$DG$1,0),0)</f>
        <v>0</v>
      </c>
      <c r="AD258" s="25" t="e">
        <f t="shared" si="69"/>
        <v>#DIV/0!</v>
      </c>
      <c r="AE258" s="25" t="e">
        <f t="shared" si="70"/>
        <v>#DIV/0!</v>
      </c>
      <c r="AF258" s="25" t="e">
        <f t="shared" si="71"/>
        <v>#DIV/0!</v>
      </c>
      <c r="AG258" s="25" t="e">
        <f t="shared" si="72"/>
        <v>#DIV/0!</v>
      </c>
      <c r="AH258" s="25" t="e">
        <f t="shared" si="73"/>
        <v>#DIV/0!</v>
      </c>
      <c r="AI258" s="25" t="e">
        <f t="shared" si="74"/>
        <v>#DIV/0!</v>
      </c>
      <c r="AJ258" s="25" t="e">
        <f t="shared" si="75"/>
        <v>#DIV/0!</v>
      </c>
    </row>
    <row r="259" spans="1:36" x14ac:dyDescent="0.3">
      <c r="A259" s="1" t="s">
        <v>4493</v>
      </c>
      <c r="B259" s="36" t="str">
        <f>VLOOKUP($A259,Raw!$B$2:$DG$512,MATCH(Advisorry!B$1,Raw!$B$1:$DG$1,0),0)</f>
        <v>0</v>
      </c>
      <c r="C259" s="37" t="e">
        <f t="shared" ref="C259:C322" si="76">B259/N259</f>
        <v>#DIV/0!</v>
      </c>
      <c r="D259" s="36" t="str">
        <f>VLOOKUP($A259,Raw!$B$2:$DG$512,MATCH(Advisorry!D$1,Raw!$B$1:$DG$1,0),0)</f>
        <v>0</v>
      </c>
      <c r="E259" s="37" t="e">
        <f t="shared" ref="E259:E322" si="77">D259/N259</f>
        <v>#DIV/0!</v>
      </c>
      <c r="F259" s="36" t="str">
        <f>VLOOKUP($A259,Raw!$B$2:$DG$512,MATCH(Advisorry!F$1,Raw!$B$1:$DG$1,0),0)</f>
        <v>0</v>
      </c>
      <c r="G259" s="37" t="e">
        <f t="shared" ref="G259:G322" si="78">F259/N259</f>
        <v>#DIV/0!</v>
      </c>
      <c r="H259" s="36" t="str">
        <f>VLOOKUP($A259,Raw!$B$2:$DG$512,MATCH(Advisorry!H$1,Raw!$B$1:$DG$1,0),0)</f>
        <v>0</v>
      </c>
      <c r="I259" s="37" t="e">
        <f t="shared" ref="I259:I322" si="79">H259/N259</f>
        <v>#DIV/0!</v>
      </c>
      <c r="J259" s="36" t="str">
        <f>VLOOKUP($A259,Raw!$B$2:$DG$512,MATCH(Advisorry!J$1,Raw!$B$1:$DG$1,0),0)</f>
        <v>0</v>
      </c>
      <c r="K259" s="37" t="e">
        <f t="shared" ref="K259:K322" si="80">J259/N259</f>
        <v>#DIV/0!</v>
      </c>
      <c r="L259" s="36" t="str">
        <f>VLOOKUP($A259,Raw!$B$2:$DG$512,MATCH(Advisorry!L$1,Raw!$B$1:$DG$1,0),0)</f>
        <v>0</v>
      </c>
      <c r="M259" s="37" t="e">
        <f t="shared" ref="M259:M322" si="81">L259/N259</f>
        <v>#DIV/0!</v>
      </c>
      <c r="N259" s="36" t="str">
        <f>VLOOKUP($A259,Raw!$B$2:$DG$512,MATCH(Advisorry!N$1,Raw!$B$1:$DG$1,0),0)</f>
        <v>0</v>
      </c>
      <c r="P259" s="38" t="str">
        <f>VLOOKUP($A259,Raw!$B$2:$DG$512,MATCH(Advisorry!P$1,Raw!$B$1:$DG$1,0),0)</f>
        <v>0</v>
      </c>
      <c r="Q259" s="39" t="e">
        <f t="shared" ref="Q259:Q322" si="82">P259/$AB259</f>
        <v>#DIV/0!</v>
      </c>
      <c r="R259" s="38" t="str">
        <f>VLOOKUP($A259,Raw!$B$2:$DG$512,MATCH(Advisorry!R$1,Raw!$B$1:$DG$1,0),0)</f>
        <v>0</v>
      </c>
      <c r="S259" s="39" t="e">
        <f t="shared" ref="S259:S322" si="83">R259/$AB259</f>
        <v>#DIV/0!</v>
      </c>
      <c r="T259" s="38" t="str">
        <f>VLOOKUP($A259,Raw!$B$2:$DG$512,MATCH(Advisorry!T$1,Raw!$B$1:$DG$1,0),0)</f>
        <v>0</v>
      </c>
      <c r="U259" s="39" t="e">
        <f t="shared" ref="U259:U322" si="84">T259/$AB259</f>
        <v>#DIV/0!</v>
      </c>
      <c r="V259" s="38" t="str">
        <f>VLOOKUP($A259,Raw!$B$2:$DG$512,MATCH(Advisorry!V$1,Raw!$B$1:$DG$1,0),0)</f>
        <v>0</v>
      </c>
      <c r="W259" s="39" t="e">
        <f t="shared" ref="W259:W322" si="85">V259/$AB259</f>
        <v>#DIV/0!</v>
      </c>
      <c r="X259" s="38" t="str">
        <f>VLOOKUP($A259,Raw!$B$2:$DG$512,MATCH(Advisorry!X$1,Raw!$B$1:$DG$1,0),0)</f>
        <v>0</v>
      </c>
      <c r="Y259" s="39" t="e">
        <f t="shared" ref="Y259:Y322" si="86">X259/$AB259</f>
        <v>#DIV/0!</v>
      </c>
      <c r="Z259" s="38" t="str">
        <f>VLOOKUP($A259,Raw!$B$2:$DG$512,MATCH(Advisorry!Z$1,Raw!$B$1:$DG$1,0),0)</f>
        <v>0</v>
      </c>
      <c r="AA259" s="39" t="e">
        <f t="shared" ref="AA259:AA322" si="87">Z259/$AB259</f>
        <v>#DIV/0!</v>
      </c>
      <c r="AB259" s="38" t="str">
        <f>VLOOKUP($A259,Raw!$B$2:$DG$512,MATCH(Advisorry!AB$1,Raw!$B$1:$DG$1,0),0)</f>
        <v>0</v>
      </c>
      <c r="AD259" s="25" t="e">
        <f t="shared" ref="AD259:AD322" si="88">P259/B259</f>
        <v>#DIV/0!</v>
      </c>
      <c r="AE259" s="25" t="e">
        <f t="shared" ref="AE259:AE322" si="89">R259/D259</f>
        <v>#DIV/0!</v>
      </c>
      <c r="AF259" s="25" t="e">
        <f t="shared" ref="AF259:AF322" si="90">T259/F259</f>
        <v>#DIV/0!</v>
      </c>
      <c r="AG259" s="25" t="e">
        <f t="shared" ref="AG259:AG322" si="91">V259/H259</f>
        <v>#DIV/0!</v>
      </c>
      <c r="AH259" s="25" t="e">
        <f t="shared" ref="AH259:AH322" si="92">X259/J259</f>
        <v>#DIV/0!</v>
      </c>
      <c r="AI259" s="25" t="e">
        <f t="shared" ref="AI259:AI322" si="93">Z259/L259</f>
        <v>#DIV/0!</v>
      </c>
      <c r="AJ259" s="25" t="e">
        <f t="shared" ref="AJ259:AJ322" si="94">AB259/N259</f>
        <v>#DIV/0!</v>
      </c>
    </row>
    <row r="260" spans="1:36" x14ac:dyDescent="0.3">
      <c r="A260" s="1" t="s">
        <v>4518</v>
      </c>
      <c r="B260" s="36" t="str">
        <f>VLOOKUP($A260,Raw!$B$2:$DG$512,MATCH(Advisorry!B$1,Raw!$B$1:$DG$1,0),0)</f>
        <v>0</v>
      </c>
      <c r="C260" s="37" t="e">
        <f t="shared" si="76"/>
        <v>#DIV/0!</v>
      </c>
      <c r="D260" s="36" t="str">
        <f>VLOOKUP($A260,Raw!$B$2:$DG$512,MATCH(Advisorry!D$1,Raw!$B$1:$DG$1,0),0)</f>
        <v>0</v>
      </c>
      <c r="E260" s="37" t="e">
        <f t="shared" si="77"/>
        <v>#DIV/0!</v>
      </c>
      <c r="F260" s="36" t="str">
        <f>VLOOKUP($A260,Raw!$B$2:$DG$512,MATCH(Advisorry!F$1,Raw!$B$1:$DG$1,0),0)</f>
        <v>0</v>
      </c>
      <c r="G260" s="37" t="e">
        <f t="shared" si="78"/>
        <v>#DIV/0!</v>
      </c>
      <c r="H260" s="36" t="str">
        <f>VLOOKUP($A260,Raw!$B$2:$DG$512,MATCH(Advisorry!H$1,Raw!$B$1:$DG$1,0),0)</f>
        <v>0</v>
      </c>
      <c r="I260" s="37" t="e">
        <f t="shared" si="79"/>
        <v>#DIV/0!</v>
      </c>
      <c r="J260" s="36" t="str">
        <f>VLOOKUP($A260,Raw!$B$2:$DG$512,MATCH(Advisorry!J$1,Raw!$B$1:$DG$1,0),0)</f>
        <v>0</v>
      </c>
      <c r="K260" s="37" t="e">
        <f t="shared" si="80"/>
        <v>#DIV/0!</v>
      </c>
      <c r="L260" s="36" t="str">
        <f>VLOOKUP($A260,Raw!$B$2:$DG$512,MATCH(Advisorry!L$1,Raw!$B$1:$DG$1,0),0)</f>
        <v>0</v>
      </c>
      <c r="M260" s="37" t="e">
        <f t="shared" si="81"/>
        <v>#DIV/0!</v>
      </c>
      <c r="N260" s="36" t="str">
        <f>VLOOKUP($A260,Raw!$B$2:$DG$512,MATCH(Advisorry!N$1,Raw!$B$1:$DG$1,0),0)</f>
        <v>0</v>
      </c>
      <c r="P260" s="38" t="str">
        <f>VLOOKUP($A260,Raw!$B$2:$DG$512,MATCH(Advisorry!P$1,Raw!$B$1:$DG$1,0),0)</f>
        <v>0</v>
      </c>
      <c r="Q260" s="39" t="e">
        <f t="shared" si="82"/>
        <v>#DIV/0!</v>
      </c>
      <c r="R260" s="38" t="str">
        <f>VLOOKUP($A260,Raw!$B$2:$DG$512,MATCH(Advisorry!R$1,Raw!$B$1:$DG$1,0),0)</f>
        <v>0</v>
      </c>
      <c r="S260" s="39" t="e">
        <f t="shared" si="83"/>
        <v>#DIV/0!</v>
      </c>
      <c r="T260" s="38" t="str">
        <f>VLOOKUP($A260,Raw!$B$2:$DG$512,MATCH(Advisorry!T$1,Raw!$B$1:$DG$1,0),0)</f>
        <v>0</v>
      </c>
      <c r="U260" s="39" t="e">
        <f t="shared" si="84"/>
        <v>#DIV/0!</v>
      </c>
      <c r="V260" s="38" t="str">
        <f>VLOOKUP($A260,Raw!$B$2:$DG$512,MATCH(Advisorry!V$1,Raw!$B$1:$DG$1,0),0)</f>
        <v>0</v>
      </c>
      <c r="W260" s="39" t="e">
        <f t="shared" si="85"/>
        <v>#DIV/0!</v>
      </c>
      <c r="X260" s="38" t="str">
        <f>VLOOKUP($A260,Raw!$B$2:$DG$512,MATCH(Advisorry!X$1,Raw!$B$1:$DG$1,0),0)</f>
        <v>0</v>
      </c>
      <c r="Y260" s="39" t="e">
        <f t="shared" si="86"/>
        <v>#DIV/0!</v>
      </c>
      <c r="Z260" s="38" t="str">
        <f>VLOOKUP($A260,Raw!$B$2:$DG$512,MATCH(Advisorry!Z$1,Raw!$B$1:$DG$1,0),0)</f>
        <v>0</v>
      </c>
      <c r="AA260" s="39" t="e">
        <f t="shared" si="87"/>
        <v>#DIV/0!</v>
      </c>
      <c r="AB260" s="38" t="str">
        <f>VLOOKUP($A260,Raw!$B$2:$DG$512,MATCH(Advisorry!AB$1,Raw!$B$1:$DG$1,0),0)</f>
        <v>0</v>
      </c>
      <c r="AD260" s="25" t="e">
        <f t="shared" si="88"/>
        <v>#DIV/0!</v>
      </c>
      <c r="AE260" s="25" t="e">
        <f t="shared" si="89"/>
        <v>#DIV/0!</v>
      </c>
      <c r="AF260" s="25" t="e">
        <f t="shared" si="90"/>
        <v>#DIV/0!</v>
      </c>
      <c r="AG260" s="25" t="e">
        <f t="shared" si="91"/>
        <v>#DIV/0!</v>
      </c>
      <c r="AH260" s="25" t="e">
        <f t="shared" si="92"/>
        <v>#DIV/0!</v>
      </c>
      <c r="AI260" s="25" t="e">
        <f t="shared" si="93"/>
        <v>#DIV/0!</v>
      </c>
      <c r="AJ260" s="25" t="e">
        <f t="shared" si="94"/>
        <v>#DIV/0!</v>
      </c>
    </row>
    <row r="261" spans="1:36" x14ac:dyDescent="0.3">
      <c r="A261" s="1" t="s">
        <v>4529</v>
      </c>
      <c r="B261" s="36" t="str">
        <f>VLOOKUP($A261,Raw!$B$2:$DG$512,MATCH(Advisorry!B$1,Raw!$B$1:$DG$1,0),0)</f>
        <v>0</v>
      </c>
      <c r="C261" s="37" t="e">
        <f t="shared" si="76"/>
        <v>#DIV/0!</v>
      </c>
      <c r="D261" s="36" t="str">
        <f>VLOOKUP($A261,Raw!$B$2:$DG$512,MATCH(Advisorry!D$1,Raw!$B$1:$DG$1,0),0)</f>
        <v>0</v>
      </c>
      <c r="E261" s="37" t="e">
        <f t="shared" si="77"/>
        <v>#DIV/0!</v>
      </c>
      <c r="F261" s="36" t="str">
        <f>VLOOKUP($A261,Raw!$B$2:$DG$512,MATCH(Advisorry!F$1,Raw!$B$1:$DG$1,0),0)</f>
        <v>0</v>
      </c>
      <c r="G261" s="37" t="e">
        <f t="shared" si="78"/>
        <v>#DIV/0!</v>
      </c>
      <c r="H261" s="36" t="str">
        <f>VLOOKUP($A261,Raw!$B$2:$DG$512,MATCH(Advisorry!H$1,Raw!$B$1:$DG$1,0),0)</f>
        <v>0</v>
      </c>
      <c r="I261" s="37" t="e">
        <f t="shared" si="79"/>
        <v>#DIV/0!</v>
      </c>
      <c r="J261" s="36" t="str">
        <f>VLOOKUP($A261,Raw!$B$2:$DG$512,MATCH(Advisorry!J$1,Raw!$B$1:$DG$1,0),0)</f>
        <v>0</v>
      </c>
      <c r="K261" s="37" t="e">
        <f t="shared" si="80"/>
        <v>#DIV/0!</v>
      </c>
      <c r="L261" s="36" t="str">
        <f>VLOOKUP($A261,Raw!$B$2:$DG$512,MATCH(Advisorry!L$1,Raw!$B$1:$DG$1,0),0)</f>
        <v>0</v>
      </c>
      <c r="M261" s="37" t="e">
        <f t="shared" si="81"/>
        <v>#DIV/0!</v>
      </c>
      <c r="N261" s="36" t="str">
        <f>VLOOKUP($A261,Raw!$B$2:$DG$512,MATCH(Advisorry!N$1,Raw!$B$1:$DG$1,0),0)</f>
        <v>0</v>
      </c>
      <c r="P261" s="38" t="str">
        <f>VLOOKUP($A261,Raw!$B$2:$DG$512,MATCH(Advisorry!P$1,Raw!$B$1:$DG$1,0),0)</f>
        <v>0</v>
      </c>
      <c r="Q261" s="39" t="e">
        <f t="shared" si="82"/>
        <v>#DIV/0!</v>
      </c>
      <c r="R261" s="38" t="str">
        <f>VLOOKUP($A261,Raw!$B$2:$DG$512,MATCH(Advisorry!R$1,Raw!$B$1:$DG$1,0),0)</f>
        <v>0</v>
      </c>
      <c r="S261" s="39" t="e">
        <f t="shared" si="83"/>
        <v>#DIV/0!</v>
      </c>
      <c r="T261" s="38" t="str">
        <f>VLOOKUP($A261,Raw!$B$2:$DG$512,MATCH(Advisorry!T$1,Raw!$B$1:$DG$1,0),0)</f>
        <v>0</v>
      </c>
      <c r="U261" s="39" t="e">
        <f t="shared" si="84"/>
        <v>#DIV/0!</v>
      </c>
      <c r="V261" s="38" t="str">
        <f>VLOOKUP($A261,Raw!$B$2:$DG$512,MATCH(Advisorry!V$1,Raw!$B$1:$DG$1,0),0)</f>
        <v>0</v>
      </c>
      <c r="W261" s="39" t="e">
        <f t="shared" si="85"/>
        <v>#DIV/0!</v>
      </c>
      <c r="X261" s="38" t="str">
        <f>VLOOKUP($A261,Raw!$B$2:$DG$512,MATCH(Advisorry!X$1,Raw!$B$1:$DG$1,0),0)</f>
        <v>0</v>
      </c>
      <c r="Y261" s="39" t="e">
        <f t="shared" si="86"/>
        <v>#DIV/0!</v>
      </c>
      <c r="Z261" s="38" t="str">
        <f>VLOOKUP($A261,Raw!$B$2:$DG$512,MATCH(Advisorry!Z$1,Raw!$B$1:$DG$1,0),0)</f>
        <v>0</v>
      </c>
      <c r="AA261" s="39" t="e">
        <f t="shared" si="87"/>
        <v>#DIV/0!</v>
      </c>
      <c r="AB261" s="38" t="str">
        <f>VLOOKUP($A261,Raw!$B$2:$DG$512,MATCH(Advisorry!AB$1,Raw!$B$1:$DG$1,0),0)</f>
        <v>0</v>
      </c>
      <c r="AD261" s="25" t="e">
        <f t="shared" si="88"/>
        <v>#DIV/0!</v>
      </c>
      <c r="AE261" s="25" t="e">
        <f t="shared" si="89"/>
        <v>#DIV/0!</v>
      </c>
      <c r="AF261" s="25" t="e">
        <f t="shared" si="90"/>
        <v>#DIV/0!</v>
      </c>
      <c r="AG261" s="25" t="e">
        <f t="shared" si="91"/>
        <v>#DIV/0!</v>
      </c>
      <c r="AH261" s="25" t="e">
        <f t="shared" si="92"/>
        <v>#DIV/0!</v>
      </c>
      <c r="AI261" s="25" t="e">
        <f t="shared" si="93"/>
        <v>#DIV/0!</v>
      </c>
      <c r="AJ261" s="25" t="e">
        <f t="shared" si="94"/>
        <v>#DIV/0!</v>
      </c>
    </row>
    <row r="262" spans="1:36" x14ac:dyDescent="0.3">
      <c r="A262" s="1" t="s">
        <v>4555</v>
      </c>
      <c r="B262" s="36" t="str">
        <f>VLOOKUP($A262,Raw!$B$2:$DG$512,MATCH(Advisorry!B$1,Raw!$B$1:$DG$1,0),0)</f>
        <v>0</v>
      </c>
      <c r="C262" s="37">
        <f t="shared" si="76"/>
        <v>0</v>
      </c>
      <c r="D262" s="36" t="str">
        <f>VLOOKUP($A262,Raw!$B$2:$DG$512,MATCH(Advisorry!D$1,Raw!$B$1:$DG$1,0),0)</f>
        <v>1</v>
      </c>
      <c r="E262" s="37">
        <f t="shared" si="77"/>
        <v>1</v>
      </c>
      <c r="F262" s="36" t="str">
        <f>VLOOKUP($A262,Raw!$B$2:$DG$512,MATCH(Advisorry!F$1,Raw!$B$1:$DG$1,0),0)</f>
        <v>0</v>
      </c>
      <c r="G262" s="37">
        <f t="shared" si="78"/>
        <v>0</v>
      </c>
      <c r="H262" s="36" t="str">
        <f>VLOOKUP($A262,Raw!$B$2:$DG$512,MATCH(Advisorry!H$1,Raw!$B$1:$DG$1,0),0)</f>
        <v>0</v>
      </c>
      <c r="I262" s="37">
        <f t="shared" si="79"/>
        <v>0</v>
      </c>
      <c r="J262" s="36" t="str">
        <f>VLOOKUP($A262,Raw!$B$2:$DG$512,MATCH(Advisorry!J$1,Raw!$B$1:$DG$1,0),0)</f>
        <v>0</v>
      </c>
      <c r="K262" s="37">
        <f t="shared" si="80"/>
        <v>0</v>
      </c>
      <c r="L262" s="36" t="str">
        <f>VLOOKUP($A262,Raw!$B$2:$DG$512,MATCH(Advisorry!L$1,Raw!$B$1:$DG$1,0),0)</f>
        <v>0</v>
      </c>
      <c r="M262" s="37">
        <f t="shared" si="81"/>
        <v>0</v>
      </c>
      <c r="N262" s="36" t="str">
        <f>VLOOKUP($A262,Raw!$B$2:$DG$512,MATCH(Advisorry!N$1,Raw!$B$1:$DG$1,0),0)</f>
        <v>1</v>
      </c>
      <c r="P262" s="38" t="str">
        <f>VLOOKUP($A262,Raw!$B$2:$DG$512,MATCH(Advisorry!P$1,Raw!$B$1:$DG$1,0),0)</f>
        <v>0</v>
      </c>
      <c r="Q262" s="39">
        <f t="shared" si="82"/>
        <v>0</v>
      </c>
      <c r="R262" s="38" t="str">
        <f>VLOOKUP($A262,Raw!$B$2:$DG$512,MATCH(Advisorry!R$1,Raw!$B$1:$DG$1,0),0)</f>
        <v>0.49</v>
      </c>
      <c r="S262" s="39">
        <f t="shared" si="83"/>
        <v>1</v>
      </c>
      <c r="T262" s="38" t="str">
        <f>VLOOKUP($A262,Raw!$B$2:$DG$512,MATCH(Advisorry!T$1,Raw!$B$1:$DG$1,0),0)</f>
        <v>0</v>
      </c>
      <c r="U262" s="39">
        <f t="shared" si="84"/>
        <v>0</v>
      </c>
      <c r="V262" s="38" t="str">
        <f>VLOOKUP($A262,Raw!$B$2:$DG$512,MATCH(Advisorry!V$1,Raw!$B$1:$DG$1,0),0)</f>
        <v>0</v>
      </c>
      <c r="W262" s="39">
        <f t="shared" si="85"/>
        <v>0</v>
      </c>
      <c r="X262" s="38" t="str">
        <f>VLOOKUP($A262,Raw!$B$2:$DG$512,MATCH(Advisorry!X$1,Raw!$B$1:$DG$1,0),0)</f>
        <v>0</v>
      </c>
      <c r="Y262" s="39">
        <f t="shared" si="86"/>
        <v>0</v>
      </c>
      <c r="Z262" s="38" t="str">
        <f>VLOOKUP($A262,Raw!$B$2:$DG$512,MATCH(Advisorry!Z$1,Raw!$B$1:$DG$1,0),0)</f>
        <v>0</v>
      </c>
      <c r="AA262" s="39">
        <f t="shared" si="87"/>
        <v>0</v>
      </c>
      <c r="AB262" s="38" t="str">
        <f>VLOOKUP($A262,Raw!$B$2:$DG$512,MATCH(Advisorry!AB$1,Raw!$B$1:$DG$1,0),0)</f>
        <v>0.49</v>
      </c>
      <c r="AD262" s="25" t="e">
        <f t="shared" si="88"/>
        <v>#DIV/0!</v>
      </c>
      <c r="AE262" s="25">
        <f t="shared" si="89"/>
        <v>0.49</v>
      </c>
      <c r="AF262" s="25" t="e">
        <f t="shared" si="90"/>
        <v>#DIV/0!</v>
      </c>
      <c r="AG262" s="25" t="e">
        <f t="shared" si="91"/>
        <v>#DIV/0!</v>
      </c>
      <c r="AH262" s="25" t="e">
        <f t="shared" si="92"/>
        <v>#DIV/0!</v>
      </c>
      <c r="AI262" s="25" t="e">
        <f t="shared" si="93"/>
        <v>#DIV/0!</v>
      </c>
      <c r="AJ262" s="25">
        <f t="shared" si="94"/>
        <v>0.49</v>
      </c>
    </row>
    <row r="263" spans="1:36" x14ac:dyDescent="0.3">
      <c r="A263" s="1" t="s">
        <v>4596</v>
      </c>
      <c r="B263" s="36" t="str">
        <f>VLOOKUP($A263,Raw!$B$2:$DG$512,MATCH(Advisorry!B$1,Raw!$B$1:$DG$1,0),0)</f>
        <v>0</v>
      </c>
      <c r="C263" s="37" t="e">
        <f t="shared" si="76"/>
        <v>#DIV/0!</v>
      </c>
      <c r="D263" s="36" t="str">
        <f>VLOOKUP($A263,Raw!$B$2:$DG$512,MATCH(Advisorry!D$1,Raw!$B$1:$DG$1,0),0)</f>
        <v>0</v>
      </c>
      <c r="E263" s="37" t="e">
        <f t="shared" si="77"/>
        <v>#DIV/0!</v>
      </c>
      <c r="F263" s="36" t="str">
        <f>VLOOKUP($A263,Raw!$B$2:$DG$512,MATCH(Advisorry!F$1,Raw!$B$1:$DG$1,0),0)</f>
        <v>0</v>
      </c>
      <c r="G263" s="37" t="e">
        <f t="shared" si="78"/>
        <v>#DIV/0!</v>
      </c>
      <c r="H263" s="36" t="str">
        <f>VLOOKUP($A263,Raw!$B$2:$DG$512,MATCH(Advisorry!H$1,Raw!$B$1:$DG$1,0),0)</f>
        <v>0</v>
      </c>
      <c r="I263" s="37" t="e">
        <f t="shared" si="79"/>
        <v>#DIV/0!</v>
      </c>
      <c r="J263" s="36" t="str">
        <f>VLOOKUP($A263,Raw!$B$2:$DG$512,MATCH(Advisorry!J$1,Raw!$B$1:$DG$1,0),0)</f>
        <v>0</v>
      </c>
      <c r="K263" s="37" t="e">
        <f t="shared" si="80"/>
        <v>#DIV/0!</v>
      </c>
      <c r="L263" s="36" t="str">
        <f>VLOOKUP($A263,Raw!$B$2:$DG$512,MATCH(Advisorry!L$1,Raw!$B$1:$DG$1,0),0)</f>
        <v>0</v>
      </c>
      <c r="M263" s="37" t="e">
        <f t="shared" si="81"/>
        <v>#DIV/0!</v>
      </c>
      <c r="N263" s="36" t="str">
        <f>VLOOKUP($A263,Raw!$B$2:$DG$512,MATCH(Advisorry!N$1,Raw!$B$1:$DG$1,0),0)</f>
        <v>0</v>
      </c>
      <c r="P263" s="38" t="str">
        <f>VLOOKUP($A263,Raw!$B$2:$DG$512,MATCH(Advisorry!P$1,Raw!$B$1:$DG$1,0),0)</f>
        <v>0</v>
      </c>
      <c r="Q263" s="39" t="e">
        <f t="shared" si="82"/>
        <v>#DIV/0!</v>
      </c>
      <c r="R263" s="38" t="str">
        <f>VLOOKUP($A263,Raw!$B$2:$DG$512,MATCH(Advisorry!R$1,Raw!$B$1:$DG$1,0),0)</f>
        <v>0</v>
      </c>
      <c r="S263" s="39" t="e">
        <f t="shared" si="83"/>
        <v>#DIV/0!</v>
      </c>
      <c r="T263" s="38" t="str">
        <f>VLOOKUP($A263,Raw!$B$2:$DG$512,MATCH(Advisorry!T$1,Raw!$B$1:$DG$1,0),0)</f>
        <v>0</v>
      </c>
      <c r="U263" s="39" t="e">
        <f t="shared" si="84"/>
        <v>#DIV/0!</v>
      </c>
      <c r="V263" s="38" t="str">
        <f>VLOOKUP($A263,Raw!$B$2:$DG$512,MATCH(Advisorry!V$1,Raw!$B$1:$DG$1,0),0)</f>
        <v>0</v>
      </c>
      <c r="W263" s="39" t="e">
        <f t="shared" si="85"/>
        <v>#DIV/0!</v>
      </c>
      <c r="X263" s="38" t="str">
        <f>VLOOKUP($A263,Raw!$B$2:$DG$512,MATCH(Advisorry!X$1,Raw!$B$1:$DG$1,0),0)</f>
        <v>0</v>
      </c>
      <c r="Y263" s="39" t="e">
        <f t="shared" si="86"/>
        <v>#DIV/0!</v>
      </c>
      <c r="Z263" s="38" t="str">
        <f>VLOOKUP($A263,Raw!$B$2:$DG$512,MATCH(Advisorry!Z$1,Raw!$B$1:$DG$1,0),0)</f>
        <v>0</v>
      </c>
      <c r="AA263" s="39" t="e">
        <f t="shared" si="87"/>
        <v>#DIV/0!</v>
      </c>
      <c r="AB263" s="38" t="str">
        <f>VLOOKUP($A263,Raw!$B$2:$DG$512,MATCH(Advisorry!AB$1,Raw!$B$1:$DG$1,0),0)</f>
        <v>0</v>
      </c>
      <c r="AD263" s="25" t="e">
        <f t="shared" si="88"/>
        <v>#DIV/0!</v>
      </c>
      <c r="AE263" s="25" t="e">
        <f t="shared" si="89"/>
        <v>#DIV/0!</v>
      </c>
      <c r="AF263" s="25" t="e">
        <f t="shared" si="90"/>
        <v>#DIV/0!</v>
      </c>
      <c r="AG263" s="25" t="e">
        <f t="shared" si="91"/>
        <v>#DIV/0!</v>
      </c>
      <c r="AH263" s="25" t="e">
        <f t="shared" si="92"/>
        <v>#DIV/0!</v>
      </c>
      <c r="AI263" s="25" t="e">
        <f t="shared" si="93"/>
        <v>#DIV/0!</v>
      </c>
      <c r="AJ263" s="25" t="e">
        <f t="shared" si="94"/>
        <v>#DIV/0!</v>
      </c>
    </row>
    <row r="264" spans="1:36" x14ac:dyDescent="0.3">
      <c r="A264" s="1" t="s">
        <v>4603</v>
      </c>
      <c r="B264" s="36" t="str">
        <f>VLOOKUP($A264,Raw!$B$2:$DG$512,MATCH(Advisorry!B$1,Raw!$B$1:$DG$1,0),0)</f>
        <v>0</v>
      </c>
      <c r="C264" s="37">
        <f t="shared" si="76"/>
        <v>0</v>
      </c>
      <c r="D264" s="36" t="str">
        <f>VLOOKUP($A264,Raw!$B$2:$DG$512,MATCH(Advisorry!D$1,Raw!$B$1:$DG$1,0),0)</f>
        <v>1</v>
      </c>
      <c r="E264" s="37">
        <f t="shared" si="77"/>
        <v>9.0909090909090912E-2</v>
      </c>
      <c r="F264" s="36" t="str">
        <f>VLOOKUP($A264,Raw!$B$2:$DG$512,MATCH(Advisorry!F$1,Raw!$B$1:$DG$1,0),0)</f>
        <v>10</v>
      </c>
      <c r="G264" s="37">
        <f t="shared" si="78"/>
        <v>0.90909090909090906</v>
      </c>
      <c r="H264" s="36" t="str">
        <f>VLOOKUP($A264,Raw!$B$2:$DG$512,MATCH(Advisorry!H$1,Raw!$B$1:$DG$1,0),0)</f>
        <v>0</v>
      </c>
      <c r="I264" s="37">
        <f t="shared" si="79"/>
        <v>0</v>
      </c>
      <c r="J264" s="36" t="str">
        <f>VLOOKUP($A264,Raw!$B$2:$DG$512,MATCH(Advisorry!J$1,Raw!$B$1:$DG$1,0),0)</f>
        <v>0</v>
      </c>
      <c r="K264" s="37">
        <f t="shared" si="80"/>
        <v>0</v>
      </c>
      <c r="L264" s="36" t="str">
        <f>VLOOKUP($A264,Raw!$B$2:$DG$512,MATCH(Advisorry!L$1,Raw!$B$1:$DG$1,0),0)</f>
        <v>0</v>
      </c>
      <c r="M264" s="37">
        <f t="shared" si="81"/>
        <v>0</v>
      </c>
      <c r="N264" s="36" t="str">
        <f>VLOOKUP($A264,Raw!$B$2:$DG$512,MATCH(Advisorry!N$1,Raw!$B$1:$DG$1,0),0)</f>
        <v>11</v>
      </c>
      <c r="P264" s="38" t="str">
        <f>VLOOKUP($A264,Raw!$B$2:$DG$512,MATCH(Advisorry!P$1,Raw!$B$1:$DG$1,0),0)</f>
        <v>0</v>
      </c>
      <c r="Q264" s="39">
        <f t="shared" si="82"/>
        <v>0</v>
      </c>
      <c r="R264" s="38" t="str">
        <f>VLOOKUP($A264,Raw!$B$2:$DG$512,MATCH(Advisorry!R$1,Raw!$B$1:$DG$1,0),0)</f>
        <v>1.48</v>
      </c>
      <c r="S264" s="39">
        <f t="shared" si="83"/>
        <v>5.8823529411764705E-2</v>
      </c>
      <c r="T264" s="38" t="str">
        <f>VLOOKUP($A264,Raw!$B$2:$DG$512,MATCH(Advisorry!T$1,Raw!$B$1:$DG$1,0),0)</f>
        <v>23.68</v>
      </c>
      <c r="U264" s="39">
        <f t="shared" si="84"/>
        <v>0.94117647058823528</v>
      </c>
      <c r="V264" s="38" t="str">
        <f>VLOOKUP($A264,Raw!$B$2:$DG$512,MATCH(Advisorry!V$1,Raw!$B$1:$DG$1,0),0)</f>
        <v>0</v>
      </c>
      <c r="W264" s="39">
        <f t="shared" si="85"/>
        <v>0</v>
      </c>
      <c r="X264" s="38" t="str">
        <f>VLOOKUP($A264,Raw!$B$2:$DG$512,MATCH(Advisorry!X$1,Raw!$B$1:$DG$1,0),0)</f>
        <v>0</v>
      </c>
      <c r="Y264" s="39">
        <f t="shared" si="86"/>
        <v>0</v>
      </c>
      <c r="Z264" s="38" t="str">
        <f>VLOOKUP($A264,Raw!$B$2:$DG$512,MATCH(Advisorry!Z$1,Raw!$B$1:$DG$1,0),0)</f>
        <v>0</v>
      </c>
      <c r="AA264" s="39">
        <f t="shared" si="87"/>
        <v>0</v>
      </c>
      <c r="AB264" s="38" t="str">
        <f>VLOOKUP($A264,Raw!$B$2:$DG$512,MATCH(Advisorry!AB$1,Raw!$B$1:$DG$1,0),0)</f>
        <v>25.16</v>
      </c>
      <c r="AD264" s="25" t="e">
        <f t="shared" si="88"/>
        <v>#DIV/0!</v>
      </c>
      <c r="AE264" s="25">
        <f t="shared" si="89"/>
        <v>1.48</v>
      </c>
      <c r="AF264" s="25">
        <f t="shared" si="90"/>
        <v>2.3679999999999999</v>
      </c>
      <c r="AG264" s="25" t="e">
        <f t="shared" si="91"/>
        <v>#DIV/0!</v>
      </c>
      <c r="AH264" s="25" t="e">
        <f t="shared" si="92"/>
        <v>#DIV/0!</v>
      </c>
      <c r="AI264" s="25" t="e">
        <f t="shared" si="93"/>
        <v>#DIV/0!</v>
      </c>
      <c r="AJ264" s="25">
        <f t="shared" si="94"/>
        <v>2.2872727272727271</v>
      </c>
    </row>
    <row r="265" spans="1:36" x14ac:dyDescent="0.3">
      <c r="A265" s="1" t="s">
        <v>4638</v>
      </c>
      <c r="B265" s="36" t="str">
        <f>VLOOKUP($A265,Raw!$B$2:$DG$512,MATCH(Advisorry!B$1,Raw!$B$1:$DG$1,0),0)</f>
        <v>0</v>
      </c>
      <c r="C265" s="37">
        <f t="shared" si="76"/>
        <v>0</v>
      </c>
      <c r="D265" s="36" t="str">
        <f>VLOOKUP($A265,Raw!$B$2:$DG$512,MATCH(Advisorry!D$1,Raw!$B$1:$DG$1,0),0)</f>
        <v>6</v>
      </c>
      <c r="E265" s="37">
        <f t="shared" si="77"/>
        <v>0.2857142857142857</v>
      </c>
      <c r="F265" s="36" t="str">
        <f>VLOOKUP($A265,Raw!$B$2:$DG$512,MATCH(Advisorry!F$1,Raw!$B$1:$DG$1,0),0)</f>
        <v>14</v>
      </c>
      <c r="G265" s="37">
        <f t="shared" si="78"/>
        <v>0.66666666666666663</v>
      </c>
      <c r="H265" s="36" t="str">
        <f>VLOOKUP($A265,Raw!$B$2:$DG$512,MATCH(Advisorry!H$1,Raw!$B$1:$DG$1,0),0)</f>
        <v>1</v>
      </c>
      <c r="I265" s="37">
        <f t="shared" si="79"/>
        <v>4.7619047619047616E-2</v>
      </c>
      <c r="J265" s="36" t="str">
        <f>VLOOKUP($A265,Raw!$B$2:$DG$512,MATCH(Advisorry!J$1,Raw!$B$1:$DG$1,0),0)</f>
        <v>0</v>
      </c>
      <c r="K265" s="37">
        <f t="shared" si="80"/>
        <v>0</v>
      </c>
      <c r="L265" s="36" t="str">
        <f>VLOOKUP($A265,Raw!$B$2:$DG$512,MATCH(Advisorry!L$1,Raw!$B$1:$DG$1,0),0)</f>
        <v>0</v>
      </c>
      <c r="M265" s="37">
        <f t="shared" si="81"/>
        <v>0</v>
      </c>
      <c r="N265" s="36" t="str">
        <f>VLOOKUP($A265,Raw!$B$2:$DG$512,MATCH(Advisorry!N$1,Raw!$B$1:$DG$1,0),0)</f>
        <v>21</v>
      </c>
      <c r="P265" s="38" t="str">
        <f>VLOOKUP($A265,Raw!$B$2:$DG$512,MATCH(Advisorry!P$1,Raw!$B$1:$DG$1,0),0)</f>
        <v>0</v>
      </c>
      <c r="Q265" s="39">
        <f t="shared" si="82"/>
        <v>0</v>
      </c>
      <c r="R265" s="38" t="str">
        <f>VLOOKUP($A265,Raw!$B$2:$DG$512,MATCH(Advisorry!R$1,Raw!$B$1:$DG$1,0),0)</f>
        <v>936.6</v>
      </c>
      <c r="S265" s="39">
        <f t="shared" si="83"/>
        <v>0.58039808640904245</v>
      </c>
      <c r="T265" s="38" t="str">
        <f>VLOOKUP($A265,Raw!$B$2:$DG$512,MATCH(Advisorry!T$1,Raw!$B$1:$DG$1,0),0)</f>
        <v>666.49</v>
      </c>
      <c r="U265" s="39">
        <f t="shared" si="84"/>
        <v>0.41301464938155319</v>
      </c>
      <c r="V265" s="38" t="str">
        <f>VLOOKUP($A265,Raw!$B$2:$DG$512,MATCH(Advisorry!V$1,Raw!$B$1:$DG$1,0),0)</f>
        <v>10.63</v>
      </c>
      <c r="W265" s="39">
        <f t="shared" si="85"/>
        <v>6.5872642094043582E-3</v>
      </c>
      <c r="X265" s="38" t="str">
        <f>VLOOKUP($A265,Raw!$B$2:$DG$512,MATCH(Advisorry!X$1,Raw!$B$1:$DG$1,0),0)</f>
        <v>0</v>
      </c>
      <c r="Y265" s="39">
        <f t="shared" si="86"/>
        <v>0</v>
      </c>
      <c r="Z265" s="38" t="str">
        <f>VLOOKUP($A265,Raw!$B$2:$DG$512,MATCH(Advisorry!Z$1,Raw!$B$1:$DG$1,0),0)</f>
        <v>0</v>
      </c>
      <c r="AA265" s="39">
        <f t="shared" si="87"/>
        <v>0</v>
      </c>
      <c r="AB265" s="38" t="str">
        <f>VLOOKUP($A265,Raw!$B$2:$DG$512,MATCH(Advisorry!AB$1,Raw!$B$1:$DG$1,0),0)</f>
        <v>1613.72</v>
      </c>
      <c r="AD265" s="25" t="e">
        <f t="shared" si="88"/>
        <v>#DIV/0!</v>
      </c>
      <c r="AE265" s="25">
        <f t="shared" si="89"/>
        <v>156.1</v>
      </c>
      <c r="AF265" s="25">
        <f t="shared" si="90"/>
        <v>47.606428571428573</v>
      </c>
      <c r="AG265" s="25">
        <f t="shared" si="91"/>
        <v>10.63</v>
      </c>
      <c r="AH265" s="25" t="e">
        <f t="shared" si="92"/>
        <v>#DIV/0!</v>
      </c>
      <c r="AI265" s="25" t="e">
        <f t="shared" si="93"/>
        <v>#DIV/0!</v>
      </c>
      <c r="AJ265" s="25">
        <f t="shared" si="94"/>
        <v>76.843809523809526</v>
      </c>
    </row>
    <row r="266" spans="1:36" x14ac:dyDescent="0.3">
      <c r="A266" s="1" t="s">
        <v>4663</v>
      </c>
      <c r="B266" s="36" t="str">
        <f>VLOOKUP($A266,Raw!$B$2:$DG$512,MATCH(Advisorry!B$1,Raw!$B$1:$DG$1,0),0)</f>
        <v>0</v>
      </c>
      <c r="C266" s="37">
        <f t="shared" si="76"/>
        <v>0</v>
      </c>
      <c r="D266" s="36" t="str">
        <f>VLOOKUP($A266,Raw!$B$2:$DG$512,MATCH(Advisorry!D$1,Raw!$B$1:$DG$1,0),0)</f>
        <v>1</v>
      </c>
      <c r="E266" s="37">
        <f t="shared" si="77"/>
        <v>0.25</v>
      </c>
      <c r="F266" s="36" t="str">
        <f>VLOOKUP($A266,Raw!$B$2:$DG$512,MATCH(Advisorry!F$1,Raw!$B$1:$DG$1,0),0)</f>
        <v>2</v>
      </c>
      <c r="G266" s="37">
        <f t="shared" si="78"/>
        <v>0.5</v>
      </c>
      <c r="H266" s="36" t="str">
        <f>VLOOKUP($A266,Raw!$B$2:$DG$512,MATCH(Advisorry!H$1,Raw!$B$1:$DG$1,0),0)</f>
        <v>0</v>
      </c>
      <c r="I266" s="37">
        <f t="shared" si="79"/>
        <v>0</v>
      </c>
      <c r="J266" s="36" t="str">
        <f>VLOOKUP($A266,Raw!$B$2:$DG$512,MATCH(Advisorry!J$1,Raw!$B$1:$DG$1,0),0)</f>
        <v>0</v>
      </c>
      <c r="K266" s="37">
        <f t="shared" si="80"/>
        <v>0</v>
      </c>
      <c r="L266" s="36" t="str">
        <f>VLOOKUP($A266,Raw!$B$2:$DG$512,MATCH(Advisorry!L$1,Raw!$B$1:$DG$1,0),0)</f>
        <v>1</v>
      </c>
      <c r="M266" s="37">
        <f t="shared" si="81"/>
        <v>0.25</v>
      </c>
      <c r="N266" s="36" t="str">
        <f>VLOOKUP($A266,Raw!$B$2:$DG$512,MATCH(Advisorry!N$1,Raw!$B$1:$DG$1,0),0)</f>
        <v>4</v>
      </c>
      <c r="P266" s="38" t="str">
        <f>VLOOKUP($A266,Raw!$B$2:$DG$512,MATCH(Advisorry!P$1,Raw!$B$1:$DG$1,0),0)</f>
        <v>0</v>
      </c>
      <c r="Q266" s="39" t="e">
        <f t="shared" si="82"/>
        <v>#DIV/0!</v>
      </c>
      <c r="R266" s="38" t="str">
        <f>VLOOKUP($A266,Raw!$B$2:$DG$512,MATCH(Advisorry!R$1,Raw!$B$1:$DG$1,0),0)</f>
        <v>0</v>
      </c>
      <c r="S266" s="39" t="e">
        <f t="shared" si="83"/>
        <v>#DIV/0!</v>
      </c>
      <c r="T266" s="38" t="str">
        <f>VLOOKUP($A266,Raw!$B$2:$DG$512,MATCH(Advisorry!T$1,Raw!$B$1:$DG$1,0),0)</f>
        <v>0</v>
      </c>
      <c r="U266" s="39" t="e">
        <f t="shared" si="84"/>
        <v>#DIV/0!</v>
      </c>
      <c r="V266" s="38" t="str">
        <f>VLOOKUP($A266,Raw!$B$2:$DG$512,MATCH(Advisorry!V$1,Raw!$B$1:$DG$1,0),0)</f>
        <v>0</v>
      </c>
      <c r="W266" s="39" t="e">
        <f t="shared" si="85"/>
        <v>#DIV/0!</v>
      </c>
      <c r="X266" s="38" t="str">
        <f>VLOOKUP($A266,Raw!$B$2:$DG$512,MATCH(Advisorry!X$1,Raw!$B$1:$DG$1,0),0)</f>
        <v>0</v>
      </c>
      <c r="Y266" s="39" t="e">
        <f t="shared" si="86"/>
        <v>#DIV/0!</v>
      </c>
      <c r="Z266" s="38" t="str">
        <f>VLOOKUP($A266,Raw!$B$2:$DG$512,MATCH(Advisorry!Z$1,Raw!$B$1:$DG$1,0),0)</f>
        <v>0</v>
      </c>
      <c r="AA266" s="39" t="e">
        <f t="shared" si="87"/>
        <v>#DIV/0!</v>
      </c>
      <c r="AB266" s="38" t="str">
        <f>VLOOKUP($A266,Raw!$B$2:$DG$512,MATCH(Advisorry!AB$1,Raw!$B$1:$DG$1,0),0)</f>
        <v>0</v>
      </c>
      <c r="AD266" s="25" t="e">
        <f t="shared" si="88"/>
        <v>#DIV/0!</v>
      </c>
      <c r="AE266" s="25">
        <f t="shared" si="89"/>
        <v>0</v>
      </c>
      <c r="AF266" s="25">
        <f t="shared" si="90"/>
        <v>0</v>
      </c>
      <c r="AG266" s="25" t="e">
        <f t="shared" si="91"/>
        <v>#DIV/0!</v>
      </c>
      <c r="AH266" s="25" t="e">
        <f t="shared" si="92"/>
        <v>#DIV/0!</v>
      </c>
      <c r="AI266" s="25">
        <f t="shared" si="93"/>
        <v>0</v>
      </c>
      <c r="AJ266" s="25">
        <f t="shared" si="94"/>
        <v>0</v>
      </c>
    </row>
    <row r="267" spans="1:36" x14ac:dyDescent="0.3">
      <c r="A267" s="1" t="s">
        <v>4685</v>
      </c>
      <c r="B267" s="36" t="str">
        <f>VLOOKUP($A267,Raw!$B$2:$DG$512,MATCH(Advisorry!B$1,Raw!$B$1:$DG$1,0),0)</f>
        <v>0</v>
      </c>
      <c r="C267" s="37">
        <f t="shared" si="76"/>
        <v>0</v>
      </c>
      <c r="D267" s="36" t="str">
        <f>VLOOKUP($A267,Raw!$B$2:$DG$512,MATCH(Advisorry!D$1,Raw!$B$1:$DG$1,0),0)</f>
        <v>1</v>
      </c>
      <c r="E267" s="37">
        <f t="shared" si="77"/>
        <v>1</v>
      </c>
      <c r="F267" s="36" t="str">
        <f>VLOOKUP($A267,Raw!$B$2:$DG$512,MATCH(Advisorry!F$1,Raw!$B$1:$DG$1,0),0)</f>
        <v>0</v>
      </c>
      <c r="G267" s="37">
        <f t="shared" si="78"/>
        <v>0</v>
      </c>
      <c r="H267" s="36" t="str">
        <f>VLOOKUP($A267,Raw!$B$2:$DG$512,MATCH(Advisorry!H$1,Raw!$B$1:$DG$1,0),0)</f>
        <v>0</v>
      </c>
      <c r="I267" s="37">
        <f t="shared" si="79"/>
        <v>0</v>
      </c>
      <c r="J267" s="36" t="str">
        <f>VLOOKUP($A267,Raw!$B$2:$DG$512,MATCH(Advisorry!J$1,Raw!$B$1:$DG$1,0),0)</f>
        <v>0</v>
      </c>
      <c r="K267" s="37">
        <f t="shared" si="80"/>
        <v>0</v>
      </c>
      <c r="L267" s="36" t="str">
        <f>VLOOKUP($A267,Raw!$B$2:$DG$512,MATCH(Advisorry!L$1,Raw!$B$1:$DG$1,0),0)</f>
        <v>0</v>
      </c>
      <c r="M267" s="37">
        <f t="shared" si="81"/>
        <v>0</v>
      </c>
      <c r="N267" s="36" t="str">
        <f>VLOOKUP($A267,Raw!$B$2:$DG$512,MATCH(Advisorry!N$1,Raw!$B$1:$DG$1,0),0)</f>
        <v>1</v>
      </c>
      <c r="P267" s="38" t="str">
        <f>VLOOKUP($A267,Raw!$B$2:$DG$512,MATCH(Advisorry!P$1,Raw!$B$1:$DG$1,0),0)</f>
        <v>0</v>
      </c>
      <c r="Q267" s="39">
        <f t="shared" si="82"/>
        <v>0</v>
      </c>
      <c r="R267" s="38" t="str">
        <f>VLOOKUP($A267,Raw!$B$2:$DG$512,MATCH(Advisorry!R$1,Raw!$B$1:$DG$1,0),0)</f>
        <v>325.03</v>
      </c>
      <c r="S267" s="39">
        <f t="shared" si="83"/>
        <v>1</v>
      </c>
      <c r="T267" s="38" t="str">
        <f>VLOOKUP($A267,Raw!$B$2:$DG$512,MATCH(Advisorry!T$1,Raw!$B$1:$DG$1,0),0)</f>
        <v>0</v>
      </c>
      <c r="U267" s="39">
        <f t="shared" si="84"/>
        <v>0</v>
      </c>
      <c r="V267" s="38" t="str">
        <f>VLOOKUP($A267,Raw!$B$2:$DG$512,MATCH(Advisorry!V$1,Raw!$B$1:$DG$1,0),0)</f>
        <v>0</v>
      </c>
      <c r="W267" s="39">
        <f t="shared" si="85"/>
        <v>0</v>
      </c>
      <c r="X267" s="38" t="str">
        <f>VLOOKUP($A267,Raw!$B$2:$DG$512,MATCH(Advisorry!X$1,Raw!$B$1:$DG$1,0),0)</f>
        <v>0</v>
      </c>
      <c r="Y267" s="39">
        <f t="shared" si="86"/>
        <v>0</v>
      </c>
      <c r="Z267" s="38" t="str">
        <f>VLOOKUP($A267,Raw!$B$2:$DG$512,MATCH(Advisorry!Z$1,Raw!$B$1:$DG$1,0),0)</f>
        <v>0</v>
      </c>
      <c r="AA267" s="39">
        <f t="shared" si="87"/>
        <v>0</v>
      </c>
      <c r="AB267" s="38" t="str">
        <f>VLOOKUP($A267,Raw!$B$2:$DG$512,MATCH(Advisorry!AB$1,Raw!$B$1:$DG$1,0),0)</f>
        <v>325.03</v>
      </c>
      <c r="AD267" s="25" t="e">
        <f t="shared" si="88"/>
        <v>#DIV/0!</v>
      </c>
      <c r="AE267" s="25">
        <f t="shared" si="89"/>
        <v>325.02999999999997</v>
      </c>
      <c r="AF267" s="25" t="e">
        <f t="shared" si="90"/>
        <v>#DIV/0!</v>
      </c>
      <c r="AG267" s="25" t="e">
        <f t="shared" si="91"/>
        <v>#DIV/0!</v>
      </c>
      <c r="AH267" s="25" t="e">
        <f t="shared" si="92"/>
        <v>#DIV/0!</v>
      </c>
      <c r="AI267" s="25" t="e">
        <f t="shared" si="93"/>
        <v>#DIV/0!</v>
      </c>
      <c r="AJ267" s="25">
        <f t="shared" si="94"/>
        <v>325.02999999999997</v>
      </c>
    </row>
    <row r="268" spans="1:36" x14ac:dyDescent="0.3">
      <c r="A268" s="1" t="s">
        <v>4705</v>
      </c>
      <c r="B268" s="36" t="str">
        <f>VLOOKUP($A268,Raw!$B$2:$DG$512,MATCH(Advisorry!B$1,Raw!$B$1:$DG$1,0),0)</f>
        <v>0</v>
      </c>
      <c r="C268" s="37" t="e">
        <f t="shared" si="76"/>
        <v>#DIV/0!</v>
      </c>
      <c r="D268" s="36" t="str">
        <f>VLOOKUP($A268,Raw!$B$2:$DG$512,MATCH(Advisorry!D$1,Raw!$B$1:$DG$1,0),0)</f>
        <v>0</v>
      </c>
      <c r="E268" s="37" t="e">
        <f t="shared" si="77"/>
        <v>#DIV/0!</v>
      </c>
      <c r="F268" s="36" t="str">
        <f>VLOOKUP($A268,Raw!$B$2:$DG$512,MATCH(Advisorry!F$1,Raw!$B$1:$DG$1,0),0)</f>
        <v>0</v>
      </c>
      <c r="G268" s="37" t="e">
        <f t="shared" si="78"/>
        <v>#DIV/0!</v>
      </c>
      <c r="H268" s="36" t="str">
        <f>VLOOKUP($A268,Raw!$B$2:$DG$512,MATCH(Advisorry!H$1,Raw!$B$1:$DG$1,0),0)</f>
        <v>0</v>
      </c>
      <c r="I268" s="37" t="e">
        <f t="shared" si="79"/>
        <v>#DIV/0!</v>
      </c>
      <c r="J268" s="36" t="str">
        <f>VLOOKUP($A268,Raw!$B$2:$DG$512,MATCH(Advisorry!J$1,Raw!$B$1:$DG$1,0),0)</f>
        <v>0</v>
      </c>
      <c r="K268" s="37" t="e">
        <f t="shared" si="80"/>
        <v>#DIV/0!</v>
      </c>
      <c r="L268" s="36" t="str">
        <f>VLOOKUP($A268,Raw!$B$2:$DG$512,MATCH(Advisorry!L$1,Raw!$B$1:$DG$1,0),0)</f>
        <v>0</v>
      </c>
      <c r="M268" s="37" t="e">
        <f t="shared" si="81"/>
        <v>#DIV/0!</v>
      </c>
      <c r="N268" s="36" t="str">
        <f>VLOOKUP($A268,Raw!$B$2:$DG$512,MATCH(Advisorry!N$1,Raw!$B$1:$DG$1,0),0)</f>
        <v>0</v>
      </c>
      <c r="P268" s="38" t="str">
        <f>VLOOKUP($A268,Raw!$B$2:$DG$512,MATCH(Advisorry!P$1,Raw!$B$1:$DG$1,0),0)</f>
        <v>0</v>
      </c>
      <c r="Q268" s="39" t="e">
        <f t="shared" si="82"/>
        <v>#DIV/0!</v>
      </c>
      <c r="R268" s="38" t="str">
        <f>VLOOKUP($A268,Raw!$B$2:$DG$512,MATCH(Advisorry!R$1,Raw!$B$1:$DG$1,0),0)</f>
        <v>0</v>
      </c>
      <c r="S268" s="39" t="e">
        <f t="shared" si="83"/>
        <v>#DIV/0!</v>
      </c>
      <c r="T268" s="38" t="str">
        <f>VLOOKUP($A268,Raw!$B$2:$DG$512,MATCH(Advisorry!T$1,Raw!$B$1:$DG$1,0),0)</f>
        <v>0</v>
      </c>
      <c r="U268" s="39" t="e">
        <f t="shared" si="84"/>
        <v>#DIV/0!</v>
      </c>
      <c r="V268" s="38" t="str">
        <f>VLOOKUP($A268,Raw!$B$2:$DG$512,MATCH(Advisorry!V$1,Raw!$B$1:$DG$1,0),0)</f>
        <v>0</v>
      </c>
      <c r="W268" s="39" t="e">
        <f t="shared" si="85"/>
        <v>#DIV/0!</v>
      </c>
      <c r="X268" s="38" t="str">
        <f>VLOOKUP($A268,Raw!$B$2:$DG$512,MATCH(Advisorry!X$1,Raw!$B$1:$DG$1,0),0)</f>
        <v>0</v>
      </c>
      <c r="Y268" s="39" t="e">
        <f t="shared" si="86"/>
        <v>#DIV/0!</v>
      </c>
      <c r="Z268" s="38" t="str">
        <f>VLOOKUP($A268,Raw!$B$2:$DG$512,MATCH(Advisorry!Z$1,Raw!$B$1:$DG$1,0),0)</f>
        <v>0</v>
      </c>
      <c r="AA268" s="39" t="e">
        <f t="shared" si="87"/>
        <v>#DIV/0!</v>
      </c>
      <c r="AB268" s="38" t="str">
        <f>VLOOKUP($A268,Raw!$B$2:$DG$512,MATCH(Advisorry!AB$1,Raw!$B$1:$DG$1,0),0)</f>
        <v>0</v>
      </c>
      <c r="AD268" s="25" t="e">
        <f t="shared" si="88"/>
        <v>#DIV/0!</v>
      </c>
      <c r="AE268" s="25" t="e">
        <f t="shared" si="89"/>
        <v>#DIV/0!</v>
      </c>
      <c r="AF268" s="25" t="e">
        <f t="shared" si="90"/>
        <v>#DIV/0!</v>
      </c>
      <c r="AG268" s="25" t="e">
        <f t="shared" si="91"/>
        <v>#DIV/0!</v>
      </c>
      <c r="AH268" s="25" t="e">
        <f t="shared" si="92"/>
        <v>#DIV/0!</v>
      </c>
      <c r="AI268" s="25" t="e">
        <f t="shared" si="93"/>
        <v>#DIV/0!</v>
      </c>
      <c r="AJ268" s="25" t="e">
        <f t="shared" si="94"/>
        <v>#DIV/0!</v>
      </c>
    </row>
    <row r="269" spans="1:36" x14ac:dyDescent="0.3">
      <c r="A269" s="1" t="s">
        <v>4714</v>
      </c>
      <c r="B269" s="36" t="str">
        <f>VLOOKUP($A269,Raw!$B$2:$DG$512,MATCH(Advisorry!B$1,Raw!$B$1:$DG$1,0),0)</f>
        <v>0</v>
      </c>
      <c r="C269" s="37">
        <f t="shared" si="76"/>
        <v>0</v>
      </c>
      <c r="D269" s="36" t="str">
        <f>VLOOKUP($A269,Raw!$B$2:$DG$512,MATCH(Advisorry!D$1,Raw!$B$1:$DG$1,0),0)</f>
        <v>0</v>
      </c>
      <c r="E269" s="37">
        <f t="shared" si="77"/>
        <v>0</v>
      </c>
      <c r="F269" s="36" t="str">
        <f>VLOOKUP($A269,Raw!$B$2:$DG$512,MATCH(Advisorry!F$1,Raw!$B$1:$DG$1,0),0)</f>
        <v>0</v>
      </c>
      <c r="G269" s="37">
        <f t="shared" si="78"/>
        <v>0</v>
      </c>
      <c r="H269" s="36" t="str">
        <f>VLOOKUP($A269,Raw!$B$2:$DG$512,MATCH(Advisorry!H$1,Raw!$B$1:$DG$1,0),0)</f>
        <v>0</v>
      </c>
      <c r="I269" s="37">
        <f t="shared" si="79"/>
        <v>0</v>
      </c>
      <c r="J269" s="36" t="str">
        <f>VLOOKUP($A269,Raw!$B$2:$DG$512,MATCH(Advisorry!J$1,Raw!$B$1:$DG$1,0),0)</f>
        <v>2</v>
      </c>
      <c r="K269" s="37">
        <f t="shared" si="80"/>
        <v>1</v>
      </c>
      <c r="L269" s="36" t="str">
        <f>VLOOKUP($A269,Raw!$B$2:$DG$512,MATCH(Advisorry!L$1,Raw!$B$1:$DG$1,0),0)</f>
        <v>0</v>
      </c>
      <c r="M269" s="37">
        <f t="shared" si="81"/>
        <v>0</v>
      </c>
      <c r="N269" s="36" t="str">
        <f>VLOOKUP($A269,Raw!$B$2:$DG$512,MATCH(Advisorry!N$1,Raw!$B$1:$DG$1,0),0)</f>
        <v>2</v>
      </c>
      <c r="P269" s="38" t="str">
        <f>VLOOKUP($A269,Raw!$B$2:$DG$512,MATCH(Advisorry!P$1,Raw!$B$1:$DG$1,0),0)</f>
        <v>0</v>
      </c>
      <c r="Q269" s="39">
        <f t="shared" si="82"/>
        <v>0</v>
      </c>
      <c r="R269" s="38" t="str">
        <f>VLOOKUP($A269,Raw!$B$2:$DG$512,MATCH(Advisorry!R$1,Raw!$B$1:$DG$1,0),0)</f>
        <v>0</v>
      </c>
      <c r="S269" s="39">
        <f t="shared" si="83"/>
        <v>0</v>
      </c>
      <c r="T269" s="38" t="str">
        <f>VLOOKUP($A269,Raw!$B$2:$DG$512,MATCH(Advisorry!T$1,Raw!$B$1:$DG$1,0),0)</f>
        <v>0</v>
      </c>
      <c r="U269" s="39">
        <f t="shared" si="84"/>
        <v>0</v>
      </c>
      <c r="V269" s="38" t="str">
        <f>VLOOKUP($A269,Raw!$B$2:$DG$512,MATCH(Advisorry!V$1,Raw!$B$1:$DG$1,0),0)</f>
        <v>0</v>
      </c>
      <c r="W269" s="39">
        <f t="shared" si="85"/>
        <v>0</v>
      </c>
      <c r="X269" s="38" t="str">
        <f>VLOOKUP($A269,Raw!$B$2:$DG$512,MATCH(Advisorry!X$1,Raw!$B$1:$DG$1,0),0)</f>
        <v>8000.93</v>
      </c>
      <c r="Y269" s="39">
        <f t="shared" si="86"/>
        <v>1</v>
      </c>
      <c r="Z269" s="38" t="str">
        <f>VLOOKUP($A269,Raw!$B$2:$DG$512,MATCH(Advisorry!Z$1,Raw!$B$1:$DG$1,0),0)</f>
        <v>0</v>
      </c>
      <c r="AA269" s="39">
        <f t="shared" si="87"/>
        <v>0</v>
      </c>
      <c r="AB269" s="38" t="str">
        <f>VLOOKUP($A269,Raw!$B$2:$DG$512,MATCH(Advisorry!AB$1,Raw!$B$1:$DG$1,0),0)</f>
        <v>8000.93</v>
      </c>
      <c r="AD269" s="25" t="e">
        <f t="shared" si="88"/>
        <v>#DIV/0!</v>
      </c>
      <c r="AE269" s="25" t="e">
        <f t="shared" si="89"/>
        <v>#DIV/0!</v>
      </c>
      <c r="AF269" s="25" t="e">
        <f t="shared" si="90"/>
        <v>#DIV/0!</v>
      </c>
      <c r="AG269" s="25" t="e">
        <f t="shared" si="91"/>
        <v>#DIV/0!</v>
      </c>
      <c r="AH269" s="25">
        <f t="shared" si="92"/>
        <v>4000.4650000000001</v>
      </c>
      <c r="AI269" s="25" t="e">
        <f t="shared" si="93"/>
        <v>#DIV/0!</v>
      </c>
      <c r="AJ269" s="25">
        <f t="shared" si="94"/>
        <v>4000.4650000000001</v>
      </c>
    </row>
    <row r="270" spans="1:36" x14ac:dyDescent="0.3">
      <c r="A270" s="1" t="s">
        <v>4731</v>
      </c>
      <c r="B270" s="36" t="str">
        <f>VLOOKUP($A270,Raw!$B$2:$DG$512,MATCH(Advisorry!B$1,Raw!$B$1:$DG$1,0),0)</f>
        <v>0</v>
      </c>
      <c r="C270" s="37" t="e">
        <f t="shared" si="76"/>
        <v>#DIV/0!</v>
      </c>
      <c r="D270" s="36" t="str">
        <f>VLOOKUP($A270,Raw!$B$2:$DG$512,MATCH(Advisorry!D$1,Raw!$B$1:$DG$1,0),0)</f>
        <v>0</v>
      </c>
      <c r="E270" s="37" t="e">
        <f t="shared" si="77"/>
        <v>#DIV/0!</v>
      </c>
      <c r="F270" s="36" t="str">
        <f>VLOOKUP($A270,Raw!$B$2:$DG$512,MATCH(Advisorry!F$1,Raw!$B$1:$DG$1,0),0)</f>
        <v>0</v>
      </c>
      <c r="G270" s="37" t="e">
        <f t="shared" si="78"/>
        <v>#DIV/0!</v>
      </c>
      <c r="H270" s="36" t="str">
        <f>VLOOKUP($A270,Raw!$B$2:$DG$512,MATCH(Advisorry!H$1,Raw!$B$1:$DG$1,0),0)</f>
        <v>0</v>
      </c>
      <c r="I270" s="37" t="e">
        <f t="shared" si="79"/>
        <v>#DIV/0!</v>
      </c>
      <c r="J270" s="36" t="str">
        <f>VLOOKUP($A270,Raw!$B$2:$DG$512,MATCH(Advisorry!J$1,Raw!$B$1:$DG$1,0),0)</f>
        <v>0</v>
      </c>
      <c r="K270" s="37" t="e">
        <f t="shared" si="80"/>
        <v>#DIV/0!</v>
      </c>
      <c r="L270" s="36" t="str">
        <f>VLOOKUP($A270,Raw!$B$2:$DG$512,MATCH(Advisorry!L$1,Raw!$B$1:$DG$1,0),0)</f>
        <v>0</v>
      </c>
      <c r="M270" s="37" t="e">
        <f t="shared" si="81"/>
        <v>#DIV/0!</v>
      </c>
      <c r="N270" s="36" t="str">
        <f>VLOOKUP($A270,Raw!$B$2:$DG$512,MATCH(Advisorry!N$1,Raw!$B$1:$DG$1,0),0)</f>
        <v>0</v>
      </c>
      <c r="P270" s="38" t="str">
        <f>VLOOKUP($A270,Raw!$B$2:$DG$512,MATCH(Advisorry!P$1,Raw!$B$1:$DG$1,0),0)</f>
        <v>0</v>
      </c>
      <c r="Q270" s="39" t="e">
        <f t="shared" si="82"/>
        <v>#DIV/0!</v>
      </c>
      <c r="R270" s="38" t="str">
        <f>VLOOKUP($A270,Raw!$B$2:$DG$512,MATCH(Advisorry!R$1,Raw!$B$1:$DG$1,0),0)</f>
        <v>0</v>
      </c>
      <c r="S270" s="39" t="e">
        <f t="shared" si="83"/>
        <v>#DIV/0!</v>
      </c>
      <c r="T270" s="38" t="str">
        <f>VLOOKUP($A270,Raw!$B$2:$DG$512,MATCH(Advisorry!T$1,Raw!$B$1:$DG$1,0),0)</f>
        <v>0</v>
      </c>
      <c r="U270" s="39" t="e">
        <f t="shared" si="84"/>
        <v>#DIV/0!</v>
      </c>
      <c r="V270" s="38" t="str">
        <f>VLOOKUP($A270,Raw!$B$2:$DG$512,MATCH(Advisorry!V$1,Raw!$B$1:$DG$1,0),0)</f>
        <v>0</v>
      </c>
      <c r="W270" s="39" t="e">
        <f t="shared" si="85"/>
        <v>#DIV/0!</v>
      </c>
      <c r="X270" s="38" t="str">
        <f>VLOOKUP($A270,Raw!$B$2:$DG$512,MATCH(Advisorry!X$1,Raw!$B$1:$DG$1,0),0)</f>
        <v>0</v>
      </c>
      <c r="Y270" s="39" t="e">
        <f t="shared" si="86"/>
        <v>#DIV/0!</v>
      </c>
      <c r="Z270" s="38" t="str">
        <f>VLOOKUP($A270,Raw!$B$2:$DG$512,MATCH(Advisorry!Z$1,Raw!$B$1:$DG$1,0),0)</f>
        <v>0</v>
      </c>
      <c r="AA270" s="39" t="e">
        <f t="shared" si="87"/>
        <v>#DIV/0!</v>
      </c>
      <c r="AB270" s="38" t="str">
        <f>VLOOKUP($A270,Raw!$B$2:$DG$512,MATCH(Advisorry!AB$1,Raw!$B$1:$DG$1,0),0)</f>
        <v>0</v>
      </c>
      <c r="AD270" s="25" t="e">
        <f t="shared" si="88"/>
        <v>#DIV/0!</v>
      </c>
      <c r="AE270" s="25" t="e">
        <f t="shared" si="89"/>
        <v>#DIV/0!</v>
      </c>
      <c r="AF270" s="25" t="e">
        <f t="shared" si="90"/>
        <v>#DIV/0!</v>
      </c>
      <c r="AG270" s="25" t="e">
        <f t="shared" si="91"/>
        <v>#DIV/0!</v>
      </c>
      <c r="AH270" s="25" t="e">
        <f t="shared" si="92"/>
        <v>#DIV/0!</v>
      </c>
      <c r="AI270" s="25" t="e">
        <f t="shared" si="93"/>
        <v>#DIV/0!</v>
      </c>
      <c r="AJ270" s="25" t="e">
        <f t="shared" si="94"/>
        <v>#DIV/0!</v>
      </c>
    </row>
    <row r="271" spans="1:36" x14ac:dyDescent="0.3">
      <c r="A271" s="1" t="s">
        <v>4741</v>
      </c>
      <c r="B271" s="36" t="str">
        <f>VLOOKUP($A271,Raw!$B$2:$DG$512,MATCH(Advisorry!B$1,Raw!$B$1:$DG$1,0),0)</f>
        <v>0</v>
      </c>
      <c r="C271" s="37" t="e">
        <f t="shared" si="76"/>
        <v>#DIV/0!</v>
      </c>
      <c r="D271" s="36" t="str">
        <f>VLOOKUP($A271,Raw!$B$2:$DG$512,MATCH(Advisorry!D$1,Raw!$B$1:$DG$1,0),0)</f>
        <v>0</v>
      </c>
      <c r="E271" s="37" t="e">
        <f t="shared" si="77"/>
        <v>#DIV/0!</v>
      </c>
      <c r="F271" s="36" t="str">
        <f>VLOOKUP($A271,Raw!$B$2:$DG$512,MATCH(Advisorry!F$1,Raw!$B$1:$DG$1,0),0)</f>
        <v>0</v>
      </c>
      <c r="G271" s="37" t="e">
        <f t="shared" si="78"/>
        <v>#DIV/0!</v>
      </c>
      <c r="H271" s="36" t="str">
        <f>VLOOKUP($A271,Raw!$B$2:$DG$512,MATCH(Advisorry!H$1,Raw!$B$1:$DG$1,0),0)</f>
        <v>0</v>
      </c>
      <c r="I271" s="37" t="e">
        <f t="shared" si="79"/>
        <v>#DIV/0!</v>
      </c>
      <c r="J271" s="36" t="str">
        <f>VLOOKUP($A271,Raw!$B$2:$DG$512,MATCH(Advisorry!J$1,Raw!$B$1:$DG$1,0),0)</f>
        <v>0</v>
      </c>
      <c r="K271" s="37" t="e">
        <f t="shared" si="80"/>
        <v>#DIV/0!</v>
      </c>
      <c r="L271" s="36" t="str">
        <f>VLOOKUP($A271,Raw!$B$2:$DG$512,MATCH(Advisorry!L$1,Raw!$B$1:$DG$1,0),0)</f>
        <v>0</v>
      </c>
      <c r="M271" s="37" t="e">
        <f t="shared" si="81"/>
        <v>#DIV/0!</v>
      </c>
      <c r="N271" s="36" t="str">
        <f>VLOOKUP($A271,Raw!$B$2:$DG$512,MATCH(Advisorry!N$1,Raw!$B$1:$DG$1,0),0)</f>
        <v>0</v>
      </c>
      <c r="P271" s="38" t="str">
        <f>VLOOKUP($A271,Raw!$B$2:$DG$512,MATCH(Advisorry!P$1,Raw!$B$1:$DG$1,0),0)</f>
        <v>0</v>
      </c>
      <c r="Q271" s="39" t="e">
        <f t="shared" si="82"/>
        <v>#DIV/0!</v>
      </c>
      <c r="R271" s="38" t="str">
        <f>VLOOKUP($A271,Raw!$B$2:$DG$512,MATCH(Advisorry!R$1,Raw!$B$1:$DG$1,0),0)</f>
        <v>0</v>
      </c>
      <c r="S271" s="39" t="e">
        <f t="shared" si="83"/>
        <v>#DIV/0!</v>
      </c>
      <c r="T271" s="38" t="str">
        <f>VLOOKUP($A271,Raw!$B$2:$DG$512,MATCH(Advisorry!T$1,Raw!$B$1:$DG$1,0),0)</f>
        <v>0</v>
      </c>
      <c r="U271" s="39" t="e">
        <f t="shared" si="84"/>
        <v>#DIV/0!</v>
      </c>
      <c r="V271" s="38" t="str">
        <f>VLOOKUP($A271,Raw!$B$2:$DG$512,MATCH(Advisorry!V$1,Raw!$B$1:$DG$1,0),0)</f>
        <v>0</v>
      </c>
      <c r="W271" s="39" t="e">
        <f t="shared" si="85"/>
        <v>#DIV/0!</v>
      </c>
      <c r="X271" s="38" t="str">
        <f>VLOOKUP($A271,Raw!$B$2:$DG$512,MATCH(Advisorry!X$1,Raw!$B$1:$DG$1,0),0)</f>
        <v>0</v>
      </c>
      <c r="Y271" s="39" t="e">
        <f t="shared" si="86"/>
        <v>#DIV/0!</v>
      </c>
      <c r="Z271" s="38" t="str">
        <f>VLOOKUP($A271,Raw!$B$2:$DG$512,MATCH(Advisorry!Z$1,Raw!$B$1:$DG$1,0),0)</f>
        <v>0</v>
      </c>
      <c r="AA271" s="39" t="e">
        <f t="shared" si="87"/>
        <v>#DIV/0!</v>
      </c>
      <c r="AB271" s="38" t="str">
        <f>VLOOKUP($A271,Raw!$B$2:$DG$512,MATCH(Advisorry!AB$1,Raw!$B$1:$DG$1,0),0)</f>
        <v>0</v>
      </c>
      <c r="AD271" s="25" t="e">
        <f t="shared" si="88"/>
        <v>#DIV/0!</v>
      </c>
      <c r="AE271" s="25" t="e">
        <f t="shared" si="89"/>
        <v>#DIV/0!</v>
      </c>
      <c r="AF271" s="25" t="e">
        <f t="shared" si="90"/>
        <v>#DIV/0!</v>
      </c>
      <c r="AG271" s="25" t="e">
        <f t="shared" si="91"/>
        <v>#DIV/0!</v>
      </c>
      <c r="AH271" s="25" t="e">
        <f t="shared" si="92"/>
        <v>#DIV/0!</v>
      </c>
      <c r="AI271" s="25" t="e">
        <f t="shared" si="93"/>
        <v>#DIV/0!</v>
      </c>
      <c r="AJ271" s="25" t="e">
        <f t="shared" si="94"/>
        <v>#DIV/0!</v>
      </c>
    </row>
    <row r="272" spans="1:36" x14ac:dyDescent="0.3">
      <c r="A272" s="1" t="s">
        <v>4758</v>
      </c>
      <c r="B272" s="36" t="str">
        <f>VLOOKUP($A272,Raw!$B$2:$DG$512,MATCH(Advisorry!B$1,Raw!$B$1:$DG$1,0),0)</f>
        <v>0</v>
      </c>
      <c r="C272" s="37" t="e">
        <f t="shared" si="76"/>
        <v>#DIV/0!</v>
      </c>
      <c r="D272" s="36" t="str">
        <f>VLOOKUP($A272,Raw!$B$2:$DG$512,MATCH(Advisorry!D$1,Raw!$B$1:$DG$1,0),0)</f>
        <v>0</v>
      </c>
      <c r="E272" s="37" t="e">
        <f t="shared" si="77"/>
        <v>#DIV/0!</v>
      </c>
      <c r="F272" s="36" t="str">
        <f>VLOOKUP($A272,Raw!$B$2:$DG$512,MATCH(Advisorry!F$1,Raw!$B$1:$DG$1,0),0)</f>
        <v>0</v>
      </c>
      <c r="G272" s="37" t="e">
        <f t="shared" si="78"/>
        <v>#DIV/0!</v>
      </c>
      <c r="H272" s="36" t="str">
        <f>VLOOKUP($A272,Raw!$B$2:$DG$512,MATCH(Advisorry!H$1,Raw!$B$1:$DG$1,0),0)</f>
        <v>0</v>
      </c>
      <c r="I272" s="37" t="e">
        <f t="shared" si="79"/>
        <v>#DIV/0!</v>
      </c>
      <c r="J272" s="36" t="str">
        <f>VLOOKUP($A272,Raw!$B$2:$DG$512,MATCH(Advisorry!J$1,Raw!$B$1:$DG$1,0),0)</f>
        <v>0</v>
      </c>
      <c r="K272" s="37" t="e">
        <f t="shared" si="80"/>
        <v>#DIV/0!</v>
      </c>
      <c r="L272" s="36" t="str">
        <f>VLOOKUP($A272,Raw!$B$2:$DG$512,MATCH(Advisorry!L$1,Raw!$B$1:$DG$1,0),0)</f>
        <v>0</v>
      </c>
      <c r="M272" s="37" t="e">
        <f t="shared" si="81"/>
        <v>#DIV/0!</v>
      </c>
      <c r="N272" s="36" t="str">
        <f>VLOOKUP($A272,Raw!$B$2:$DG$512,MATCH(Advisorry!N$1,Raw!$B$1:$DG$1,0),0)</f>
        <v>0</v>
      </c>
      <c r="P272" s="38" t="str">
        <f>VLOOKUP($A272,Raw!$B$2:$DG$512,MATCH(Advisorry!P$1,Raw!$B$1:$DG$1,0),0)</f>
        <v>0</v>
      </c>
      <c r="Q272" s="39" t="e">
        <f t="shared" si="82"/>
        <v>#DIV/0!</v>
      </c>
      <c r="R272" s="38" t="str">
        <f>VLOOKUP($A272,Raw!$B$2:$DG$512,MATCH(Advisorry!R$1,Raw!$B$1:$DG$1,0),0)</f>
        <v>0</v>
      </c>
      <c r="S272" s="39" t="e">
        <f t="shared" si="83"/>
        <v>#DIV/0!</v>
      </c>
      <c r="T272" s="38" t="str">
        <f>VLOOKUP($A272,Raw!$B$2:$DG$512,MATCH(Advisorry!T$1,Raw!$B$1:$DG$1,0),0)</f>
        <v>0</v>
      </c>
      <c r="U272" s="39" t="e">
        <f t="shared" si="84"/>
        <v>#DIV/0!</v>
      </c>
      <c r="V272" s="38" t="str">
        <f>VLOOKUP($A272,Raw!$B$2:$DG$512,MATCH(Advisorry!V$1,Raw!$B$1:$DG$1,0),0)</f>
        <v>0</v>
      </c>
      <c r="W272" s="39" t="e">
        <f t="shared" si="85"/>
        <v>#DIV/0!</v>
      </c>
      <c r="X272" s="38" t="str">
        <f>VLOOKUP($A272,Raw!$B$2:$DG$512,MATCH(Advisorry!X$1,Raw!$B$1:$DG$1,0),0)</f>
        <v>0</v>
      </c>
      <c r="Y272" s="39" t="e">
        <f t="shared" si="86"/>
        <v>#DIV/0!</v>
      </c>
      <c r="Z272" s="38" t="str">
        <f>VLOOKUP($A272,Raw!$B$2:$DG$512,MATCH(Advisorry!Z$1,Raw!$B$1:$DG$1,0),0)</f>
        <v>0</v>
      </c>
      <c r="AA272" s="39" t="e">
        <f t="shared" si="87"/>
        <v>#DIV/0!</v>
      </c>
      <c r="AB272" s="38" t="str">
        <f>VLOOKUP($A272,Raw!$B$2:$DG$512,MATCH(Advisorry!AB$1,Raw!$B$1:$DG$1,0),0)</f>
        <v>0</v>
      </c>
      <c r="AD272" s="25" t="e">
        <f t="shared" si="88"/>
        <v>#DIV/0!</v>
      </c>
      <c r="AE272" s="25" t="e">
        <f t="shared" si="89"/>
        <v>#DIV/0!</v>
      </c>
      <c r="AF272" s="25" t="e">
        <f t="shared" si="90"/>
        <v>#DIV/0!</v>
      </c>
      <c r="AG272" s="25" t="e">
        <f t="shared" si="91"/>
        <v>#DIV/0!</v>
      </c>
      <c r="AH272" s="25" t="e">
        <f t="shared" si="92"/>
        <v>#DIV/0!</v>
      </c>
      <c r="AI272" s="25" t="e">
        <f t="shared" si="93"/>
        <v>#DIV/0!</v>
      </c>
      <c r="AJ272" s="25" t="e">
        <f t="shared" si="94"/>
        <v>#DIV/0!</v>
      </c>
    </row>
    <row r="273" spans="1:36" x14ac:dyDescent="0.3">
      <c r="A273" s="1" t="s">
        <v>4775</v>
      </c>
      <c r="B273" s="36" t="str">
        <f>VLOOKUP($A273,Raw!$B$2:$DG$512,MATCH(Advisorry!B$1,Raw!$B$1:$DG$1,0),0)</f>
        <v>0</v>
      </c>
      <c r="C273" s="37" t="e">
        <f t="shared" si="76"/>
        <v>#DIV/0!</v>
      </c>
      <c r="D273" s="36" t="str">
        <f>VLOOKUP($A273,Raw!$B$2:$DG$512,MATCH(Advisorry!D$1,Raw!$B$1:$DG$1,0),0)</f>
        <v>0</v>
      </c>
      <c r="E273" s="37" t="e">
        <f t="shared" si="77"/>
        <v>#DIV/0!</v>
      </c>
      <c r="F273" s="36" t="str">
        <f>VLOOKUP($A273,Raw!$B$2:$DG$512,MATCH(Advisorry!F$1,Raw!$B$1:$DG$1,0),0)</f>
        <v>0</v>
      </c>
      <c r="G273" s="37" t="e">
        <f t="shared" si="78"/>
        <v>#DIV/0!</v>
      </c>
      <c r="H273" s="36" t="str">
        <f>VLOOKUP($A273,Raw!$B$2:$DG$512,MATCH(Advisorry!H$1,Raw!$B$1:$DG$1,0),0)</f>
        <v>0</v>
      </c>
      <c r="I273" s="37" t="e">
        <f t="shared" si="79"/>
        <v>#DIV/0!</v>
      </c>
      <c r="J273" s="36" t="str">
        <f>VLOOKUP($A273,Raw!$B$2:$DG$512,MATCH(Advisorry!J$1,Raw!$B$1:$DG$1,0),0)</f>
        <v>0</v>
      </c>
      <c r="K273" s="37" t="e">
        <f t="shared" si="80"/>
        <v>#DIV/0!</v>
      </c>
      <c r="L273" s="36" t="str">
        <f>VLOOKUP($A273,Raw!$B$2:$DG$512,MATCH(Advisorry!L$1,Raw!$B$1:$DG$1,0),0)</f>
        <v>0</v>
      </c>
      <c r="M273" s="37" t="e">
        <f t="shared" si="81"/>
        <v>#DIV/0!</v>
      </c>
      <c r="N273" s="36" t="str">
        <f>VLOOKUP($A273,Raw!$B$2:$DG$512,MATCH(Advisorry!N$1,Raw!$B$1:$DG$1,0),0)</f>
        <v>0</v>
      </c>
      <c r="P273" s="38" t="str">
        <f>VLOOKUP($A273,Raw!$B$2:$DG$512,MATCH(Advisorry!P$1,Raw!$B$1:$DG$1,0),0)</f>
        <v>0</v>
      </c>
      <c r="Q273" s="39" t="e">
        <f t="shared" si="82"/>
        <v>#DIV/0!</v>
      </c>
      <c r="R273" s="38" t="str">
        <f>VLOOKUP($A273,Raw!$B$2:$DG$512,MATCH(Advisorry!R$1,Raw!$B$1:$DG$1,0),0)</f>
        <v>0</v>
      </c>
      <c r="S273" s="39" t="e">
        <f t="shared" si="83"/>
        <v>#DIV/0!</v>
      </c>
      <c r="T273" s="38" t="str">
        <f>VLOOKUP($A273,Raw!$B$2:$DG$512,MATCH(Advisorry!T$1,Raw!$B$1:$DG$1,0),0)</f>
        <v>0</v>
      </c>
      <c r="U273" s="39" t="e">
        <f t="shared" si="84"/>
        <v>#DIV/0!</v>
      </c>
      <c r="V273" s="38" t="str">
        <f>VLOOKUP($A273,Raw!$B$2:$DG$512,MATCH(Advisorry!V$1,Raw!$B$1:$DG$1,0),0)</f>
        <v>0</v>
      </c>
      <c r="W273" s="39" t="e">
        <f t="shared" si="85"/>
        <v>#DIV/0!</v>
      </c>
      <c r="X273" s="38" t="str">
        <f>VLOOKUP($A273,Raw!$B$2:$DG$512,MATCH(Advisorry!X$1,Raw!$B$1:$DG$1,0),0)</f>
        <v>0</v>
      </c>
      <c r="Y273" s="39" t="e">
        <f t="shared" si="86"/>
        <v>#DIV/0!</v>
      </c>
      <c r="Z273" s="38" t="str">
        <f>VLOOKUP($A273,Raw!$B$2:$DG$512,MATCH(Advisorry!Z$1,Raw!$B$1:$DG$1,0),0)</f>
        <v>0</v>
      </c>
      <c r="AA273" s="39" t="e">
        <f t="shared" si="87"/>
        <v>#DIV/0!</v>
      </c>
      <c r="AB273" s="38" t="str">
        <f>VLOOKUP($A273,Raw!$B$2:$DG$512,MATCH(Advisorry!AB$1,Raw!$B$1:$DG$1,0),0)</f>
        <v>0</v>
      </c>
      <c r="AD273" s="25" t="e">
        <f t="shared" si="88"/>
        <v>#DIV/0!</v>
      </c>
      <c r="AE273" s="25" t="e">
        <f t="shared" si="89"/>
        <v>#DIV/0!</v>
      </c>
      <c r="AF273" s="25" t="e">
        <f t="shared" si="90"/>
        <v>#DIV/0!</v>
      </c>
      <c r="AG273" s="25" t="e">
        <f t="shared" si="91"/>
        <v>#DIV/0!</v>
      </c>
      <c r="AH273" s="25" t="e">
        <f t="shared" si="92"/>
        <v>#DIV/0!</v>
      </c>
      <c r="AI273" s="25" t="e">
        <f t="shared" si="93"/>
        <v>#DIV/0!</v>
      </c>
      <c r="AJ273" s="25" t="e">
        <f t="shared" si="94"/>
        <v>#DIV/0!</v>
      </c>
    </row>
    <row r="274" spans="1:36" x14ac:dyDescent="0.3">
      <c r="A274" s="1" t="s">
        <v>4783</v>
      </c>
      <c r="B274" s="36" t="str">
        <f>VLOOKUP($A274,Raw!$B$2:$DG$512,MATCH(Advisorry!B$1,Raw!$B$1:$DG$1,0),0)</f>
        <v>0</v>
      </c>
      <c r="C274" s="37" t="e">
        <f t="shared" si="76"/>
        <v>#DIV/0!</v>
      </c>
      <c r="D274" s="36" t="str">
        <f>VLOOKUP($A274,Raw!$B$2:$DG$512,MATCH(Advisorry!D$1,Raw!$B$1:$DG$1,0),0)</f>
        <v>0</v>
      </c>
      <c r="E274" s="37" t="e">
        <f t="shared" si="77"/>
        <v>#DIV/0!</v>
      </c>
      <c r="F274" s="36" t="str">
        <f>VLOOKUP($A274,Raw!$B$2:$DG$512,MATCH(Advisorry!F$1,Raw!$B$1:$DG$1,0),0)</f>
        <v>0</v>
      </c>
      <c r="G274" s="37" t="e">
        <f t="shared" si="78"/>
        <v>#DIV/0!</v>
      </c>
      <c r="H274" s="36" t="str">
        <f>VLOOKUP($A274,Raw!$B$2:$DG$512,MATCH(Advisorry!H$1,Raw!$B$1:$DG$1,0),0)</f>
        <v>0</v>
      </c>
      <c r="I274" s="37" t="e">
        <f t="shared" si="79"/>
        <v>#DIV/0!</v>
      </c>
      <c r="J274" s="36" t="str">
        <f>VLOOKUP($A274,Raw!$B$2:$DG$512,MATCH(Advisorry!J$1,Raw!$B$1:$DG$1,0),0)</f>
        <v>0</v>
      </c>
      <c r="K274" s="37" t="e">
        <f t="shared" si="80"/>
        <v>#DIV/0!</v>
      </c>
      <c r="L274" s="36" t="str">
        <f>VLOOKUP($A274,Raw!$B$2:$DG$512,MATCH(Advisorry!L$1,Raw!$B$1:$DG$1,0),0)</f>
        <v>0</v>
      </c>
      <c r="M274" s="37" t="e">
        <f t="shared" si="81"/>
        <v>#DIV/0!</v>
      </c>
      <c r="N274" s="36" t="str">
        <f>VLOOKUP($A274,Raw!$B$2:$DG$512,MATCH(Advisorry!N$1,Raw!$B$1:$DG$1,0),0)</f>
        <v>0</v>
      </c>
      <c r="P274" s="38" t="str">
        <f>VLOOKUP($A274,Raw!$B$2:$DG$512,MATCH(Advisorry!P$1,Raw!$B$1:$DG$1,0),0)</f>
        <v>0</v>
      </c>
      <c r="Q274" s="39" t="e">
        <f t="shared" si="82"/>
        <v>#DIV/0!</v>
      </c>
      <c r="R274" s="38" t="str">
        <f>VLOOKUP($A274,Raw!$B$2:$DG$512,MATCH(Advisorry!R$1,Raw!$B$1:$DG$1,0),0)</f>
        <v>0</v>
      </c>
      <c r="S274" s="39" t="e">
        <f t="shared" si="83"/>
        <v>#DIV/0!</v>
      </c>
      <c r="T274" s="38" t="str">
        <f>VLOOKUP($A274,Raw!$B$2:$DG$512,MATCH(Advisorry!T$1,Raw!$B$1:$DG$1,0),0)</f>
        <v>0</v>
      </c>
      <c r="U274" s="39" t="e">
        <f t="shared" si="84"/>
        <v>#DIV/0!</v>
      </c>
      <c r="V274" s="38" t="str">
        <f>VLOOKUP($A274,Raw!$B$2:$DG$512,MATCH(Advisorry!V$1,Raw!$B$1:$DG$1,0),0)</f>
        <v>0</v>
      </c>
      <c r="W274" s="39" t="e">
        <f t="shared" si="85"/>
        <v>#DIV/0!</v>
      </c>
      <c r="X274" s="38" t="str">
        <f>VLOOKUP($A274,Raw!$B$2:$DG$512,MATCH(Advisorry!X$1,Raw!$B$1:$DG$1,0),0)</f>
        <v>0</v>
      </c>
      <c r="Y274" s="39" t="e">
        <f t="shared" si="86"/>
        <v>#DIV/0!</v>
      </c>
      <c r="Z274" s="38" t="str">
        <f>VLOOKUP($A274,Raw!$B$2:$DG$512,MATCH(Advisorry!Z$1,Raw!$B$1:$DG$1,0),0)</f>
        <v>0</v>
      </c>
      <c r="AA274" s="39" t="e">
        <f t="shared" si="87"/>
        <v>#DIV/0!</v>
      </c>
      <c r="AB274" s="38" t="str">
        <f>VLOOKUP($A274,Raw!$B$2:$DG$512,MATCH(Advisorry!AB$1,Raw!$B$1:$DG$1,0),0)</f>
        <v>0</v>
      </c>
      <c r="AD274" s="25" t="e">
        <f t="shared" si="88"/>
        <v>#DIV/0!</v>
      </c>
      <c r="AE274" s="25" t="e">
        <f t="shared" si="89"/>
        <v>#DIV/0!</v>
      </c>
      <c r="AF274" s="25" t="e">
        <f t="shared" si="90"/>
        <v>#DIV/0!</v>
      </c>
      <c r="AG274" s="25" t="e">
        <f t="shared" si="91"/>
        <v>#DIV/0!</v>
      </c>
      <c r="AH274" s="25" t="e">
        <f t="shared" si="92"/>
        <v>#DIV/0!</v>
      </c>
      <c r="AI274" s="25" t="e">
        <f t="shared" si="93"/>
        <v>#DIV/0!</v>
      </c>
      <c r="AJ274" s="25" t="e">
        <f t="shared" si="94"/>
        <v>#DIV/0!</v>
      </c>
    </row>
    <row r="275" spans="1:36" x14ac:dyDescent="0.3">
      <c r="A275" s="1" t="s">
        <v>4792</v>
      </c>
      <c r="B275" s="36" t="str">
        <f>VLOOKUP($A275,Raw!$B$2:$DG$512,MATCH(Advisorry!B$1,Raw!$B$1:$DG$1,0),0)</f>
        <v>0</v>
      </c>
      <c r="C275" s="37">
        <f t="shared" si="76"/>
        <v>0</v>
      </c>
      <c r="D275" s="36" t="str">
        <f>VLOOKUP($A275,Raw!$B$2:$DG$512,MATCH(Advisorry!D$1,Raw!$B$1:$DG$1,0),0)</f>
        <v>0</v>
      </c>
      <c r="E275" s="37">
        <f t="shared" si="77"/>
        <v>0</v>
      </c>
      <c r="F275" s="36" t="str">
        <f>VLOOKUP($A275,Raw!$B$2:$DG$512,MATCH(Advisorry!F$1,Raw!$B$1:$DG$1,0),0)</f>
        <v>5</v>
      </c>
      <c r="G275" s="37">
        <f t="shared" si="78"/>
        <v>1</v>
      </c>
      <c r="H275" s="36" t="str">
        <f>VLOOKUP($A275,Raw!$B$2:$DG$512,MATCH(Advisorry!H$1,Raw!$B$1:$DG$1,0),0)</f>
        <v>0</v>
      </c>
      <c r="I275" s="37">
        <f t="shared" si="79"/>
        <v>0</v>
      </c>
      <c r="J275" s="36" t="str">
        <f>VLOOKUP($A275,Raw!$B$2:$DG$512,MATCH(Advisorry!J$1,Raw!$B$1:$DG$1,0),0)</f>
        <v>0</v>
      </c>
      <c r="K275" s="37">
        <f t="shared" si="80"/>
        <v>0</v>
      </c>
      <c r="L275" s="36" t="str">
        <f>VLOOKUP($A275,Raw!$B$2:$DG$512,MATCH(Advisorry!L$1,Raw!$B$1:$DG$1,0),0)</f>
        <v>0</v>
      </c>
      <c r="M275" s="37">
        <f t="shared" si="81"/>
        <v>0</v>
      </c>
      <c r="N275" s="36" t="str">
        <f>VLOOKUP($A275,Raw!$B$2:$DG$512,MATCH(Advisorry!N$1,Raw!$B$1:$DG$1,0),0)</f>
        <v>5</v>
      </c>
      <c r="P275" s="38" t="str">
        <f>VLOOKUP($A275,Raw!$B$2:$DG$512,MATCH(Advisorry!P$1,Raw!$B$1:$DG$1,0),0)</f>
        <v>0</v>
      </c>
      <c r="Q275" s="39">
        <f t="shared" si="82"/>
        <v>0</v>
      </c>
      <c r="R275" s="38" t="str">
        <f>VLOOKUP($A275,Raw!$B$2:$DG$512,MATCH(Advisorry!R$1,Raw!$B$1:$DG$1,0),0)</f>
        <v>0</v>
      </c>
      <c r="S275" s="39">
        <f t="shared" si="83"/>
        <v>0</v>
      </c>
      <c r="T275" s="38" t="str">
        <f>VLOOKUP($A275,Raw!$B$2:$DG$512,MATCH(Advisorry!T$1,Raw!$B$1:$DG$1,0),0)</f>
        <v>20.32</v>
      </c>
      <c r="U275" s="39">
        <f t="shared" si="84"/>
        <v>1</v>
      </c>
      <c r="V275" s="38" t="str">
        <f>VLOOKUP($A275,Raw!$B$2:$DG$512,MATCH(Advisorry!V$1,Raw!$B$1:$DG$1,0),0)</f>
        <v>0</v>
      </c>
      <c r="W275" s="39">
        <f t="shared" si="85"/>
        <v>0</v>
      </c>
      <c r="X275" s="38" t="str">
        <f>VLOOKUP($A275,Raw!$B$2:$DG$512,MATCH(Advisorry!X$1,Raw!$B$1:$DG$1,0),0)</f>
        <v>0</v>
      </c>
      <c r="Y275" s="39">
        <f t="shared" si="86"/>
        <v>0</v>
      </c>
      <c r="Z275" s="38" t="str">
        <f>VLOOKUP($A275,Raw!$B$2:$DG$512,MATCH(Advisorry!Z$1,Raw!$B$1:$DG$1,0),0)</f>
        <v>0</v>
      </c>
      <c r="AA275" s="39">
        <f t="shared" si="87"/>
        <v>0</v>
      </c>
      <c r="AB275" s="38" t="str">
        <f>VLOOKUP($A275,Raw!$B$2:$DG$512,MATCH(Advisorry!AB$1,Raw!$B$1:$DG$1,0),0)</f>
        <v>20.32</v>
      </c>
      <c r="AD275" s="25" t="e">
        <f t="shared" si="88"/>
        <v>#DIV/0!</v>
      </c>
      <c r="AE275" s="25" t="e">
        <f t="shared" si="89"/>
        <v>#DIV/0!</v>
      </c>
      <c r="AF275" s="25">
        <f t="shared" si="90"/>
        <v>4.0640000000000001</v>
      </c>
      <c r="AG275" s="25" t="e">
        <f t="shared" si="91"/>
        <v>#DIV/0!</v>
      </c>
      <c r="AH275" s="25" t="e">
        <f t="shared" si="92"/>
        <v>#DIV/0!</v>
      </c>
      <c r="AI275" s="25" t="e">
        <f t="shared" si="93"/>
        <v>#DIV/0!</v>
      </c>
      <c r="AJ275" s="25">
        <f t="shared" si="94"/>
        <v>4.0640000000000001</v>
      </c>
    </row>
    <row r="276" spans="1:36" x14ac:dyDescent="0.3">
      <c r="A276" s="1" t="s">
        <v>4810</v>
      </c>
      <c r="B276" s="36" t="str">
        <f>VLOOKUP($A276,Raw!$B$2:$DG$512,MATCH(Advisorry!B$1,Raw!$B$1:$DG$1,0),0)</f>
        <v>0</v>
      </c>
      <c r="C276" s="37" t="e">
        <f t="shared" si="76"/>
        <v>#DIV/0!</v>
      </c>
      <c r="D276" s="36" t="str">
        <f>VLOOKUP($A276,Raw!$B$2:$DG$512,MATCH(Advisorry!D$1,Raw!$B$1:$DG$1,0),0)</f>
        <v>0</v>
      </c>
      <c r="E276" s="37" t="e">
        <f t="shared" si="77"/>
        <v>#DIV/0!</v>
      </c>
      <c r="F276" s="36" t="str">
        <f>VLOOKUP($A276,Raw!$B$2:$DG$512,MATCH(Advisorry!F$1,Raw!$B$1:$DG$1,0),0)</f>
        <v>0</v>
      </c>
      <c r="G276" s="37" t="e">
        <f t="shared" si="78"/>
        <v>#DIV/0!</v>
      </c>
      <c r="H276" s="36" t="str">
        <f>VLOOKUP($A276,Raw!$B$2:$DG$512,MATCH(Advisorry!H$1,Raw!$B$1:$DG$1,0),0)</f>
        <v>0</v>
      </c>
      <c r="I276" s="37" t="e">
        <f t="shared" si="79"/>
        <v>#DIV/0!</v>
      </c>
      <c r="J276" s="36" t="str">
        <f>VLOOKUP($A276,Raw!$B$2:$DG$512,MATCH(Advisorry!J$1,Raw!$B$1:$DG$1,0),0)</f>
        <v>0</v>
      </c>
      <c r="K276" s="37" t="e">
        <f t="shared" si="80"/>
        <v>#DIV/0!</v>
      </c>
      <c r="L276" s="36" t="str">
        <f>VLOOKUP($A276,Raw!$B$2:$DG$512,MATCH(Advisorry!L$1,Raw!$B$1:$DG$1,0),0)</f>
        <v>0</v>
      </c>
      <c r="M276" s="37" t="e">
        <f t="shared" si="81"/>
        <v>#DIV/0!</v>
      </c>
      <c r="N276" s="36" t="str">
        <f>VLOOKUP($A276,Raw!$B$2:$DG$512,MATCH(Advisorry!N$1,Raw!$B$1:$DG$1,0),0)</f>
        <v>0</v>
      </c>
      <c r="P276" s="38" t="str">
        <f>VLOOKUP($A276,Raw!$B$2:$DG$512,MATCH(Advisorry!P$1,Raw!$B$1:$DG$1,0),0)</f>
        <v>0</v>
      </c>
      <c r="Q276" s="39" t="e">
        <f t="shared" si="82"/>
        <v>#DIV/0!</v>
      </c>
      <c r="R276" s="38" t="str">
        <f>VLOOKUP($A276,Raw!$B$2:$DG$512,MATCH(Advisorry!R$1,Raw!$B$1:$DG$1,0),0)</f>
        <v>0</v>
      </c>
      <c r="S276" s="39" t="e">
        <f t="shared" si="83"/>
        <v>#DIV/0!</v>
      </c>
      <c r="T276" s="38" t="str">
        <f>VLOOKUP($A276,Raw!$B$2:$DG$512,MATCH(Advisorry!T$1,Raw!$B$1:$DG$1,0),0)</f>
        <v>0</v>
      </c>
      <c r="U276" s="39" t="e">
        <f t="shared" si="84"/>
        <v>#DIV/0!</v>
      </c>
      <c r="V276" s="38" t="str">
        <f>VLOOKUP($A276,Raw!$B$2:$DG$512,MATCH(Advisorry!V$1,Raw!$B$1:$DG$1,0),0)</f>
        <v>0</v>
      </c>
      <c r="W276" s="39" t="e">
        <f t="shared" si="85"/>
        <v>#DIV/0!</v>
      </c>
      <c r="X276" s="38" t="str">
        <f>VLOOKUP($A276,Raw!$B$2:$DG$512,MATCH(Advisorry!X$1,Raw!$B$1:$DG$1,0),0)</f>
        <v>0</v>
      </c>
      <c r="Y276" s="39" t="e">
        <f t="shared" si="86"/>
        <v>#DIV/0!</v>
      </c>
      <c r="Z276" s="38" t="str">
        <f>VLOOKUP($A276,Raw!$B$2:$DG$512,MATCH(Advisorry!Z$1,Raw!$B$1:$DG$1,0),0)</f>
        <v>0</v>
      </c>
      <c r="AA276" s="39" t="e">
        <f t="shared" si="87"/>
        <v>#DIV/0!</v>
      </c>
      <c r="AB276" s="38" t="str">
        <f>VLOOKUP($A276,Raw!$B$2:$DG$512,MATCH(Advisorry!AB$1,Raw!$B$1:$DG$1,0),0)</f>
        <v>0</v>
      </c>
      <c r="AD276" s="25" t="e">
        <f t="shared" si="88"/>
        <v>#DIV/0!</v>
      </c>
      <c r="AE276" s="25" t="e">
        <f t="shared" si="89"/>
        <v>#DIV/0!</v>
      </c>
      <c r="AF276" s="25" t="e">
        <f t="shared" si="90"/>
        <v>#DIV/0!</v>
      </c>
      <c r="AG276" s="25" t="e">
        <f t="shared" si="91"/>
        <v>#DIV/0!</v>
      </c>
      <c r="AH276" s="25" t="e">
        <f t="shared" si="92"/>
        <v>#DIV/0!</v>
      </c>
      <c r="AI276" s="25" t="e">
        <f t="shared" si="93"/>
        <v>#DIV/0!</v>
      </c>
      <c r="AJ276" s="25" t="e">
        <f t="shared" si="94"/>
        <v>#DIV/0!</v>
      </c>
    </row>
    <row r="277" spans="1:36" x14ac:dyDescent="0.3">
      <c r="A277" s="1" t="s">
        <v>4827</v>
      </c>
      <c r="B277" s="36" t="str">
        <f>VLOOKUP($A277,Raw!$B$2:$DG$512,MATCH(Advisorry!B$1,Raw!$B$1:$DG$1,0),0)</f>
        <v>0</v>
      </c>
      <c r="C277" s="37" t="e">
        <f t="shared" si="76"/>
        <v>#DIV/0!</v>
      </c>
      <c r="D277" s="36" t="str">
        <f>VLOOKUP($A277,Raw!$B$2:$DG$512,MATCH(Advisorry!D$1,Raw!$B$1:$DG$1,0),0)</f>
        <v>0</v>
      </c>
      <c r="E277" s="37" t="e">
        <f t="shared" si="77"/>
        <v>#DIV/0!</v>
      </c>
      <c r="F277" s="36" t="str">
        <f>VLOOKUP($A277,Raw!$B$2:$DG$512,MATCH(Advisorry!F$1,Raw!$B$1:$DG$1,0),0)</f>
        <v>0</v>
      </c>
      <c r="G277" s="37" t="e">
        <f t="shared" si="78"/>
        <v>#DIV/0!</v>
      </c>
      <c r="H277" s="36" t="str">
        <f>VLOOKUP($A277,Raw!$B$2:$DG$512,MATCH(Advisorry!H$1,Raw!$B$1:$DG$1,0),0)</f>
        <v>0</v>
      </c>
      <c r="I277" s="37" t="e">
        <f t="shared" si="79"/>
        <v>#DIV/0!</v>
      </c>
      <c r="J277" s="36" t="str">
        <f>VLOOKUP($A277,Raw!$B$2:$DG$512,MATCH(Advisorry!J$1,Raw!$B$1:$DG$1,0),0)</f>
        <v>0</v>
      </c>
      <c r="K277" s="37" t="e">
        <f t="shared" si="80"/>
        <v>#DIV/0!</v>
      </c>
      <c r="L277" s="36" t="str">
        <f>VLOOKUP($A277,Raw!$B$2:$DG$512,MATCH(Advisorry!L$1,Raw!$B$1:$DG$1,0),0)</f>
        <v>0</v>
      </c>
      <c r="M277" s="37" t="e">
        <f t="shared" si="81"/>
        <v>#DIV/0!</v>
      </c>
      <c r="N277" s="36" t="str">
        <f>VLOOKUP($A277,Raw!$B$2:$DG$512,MATCH(Advisorry!N$1,Raw!$B$1:$DG$1,0),0)</f>
        <v>0</v>
      </c>
      <c r="P277" s="38" t="str">
        <f>VLOOKUP($A277,Raw!$B$2:$DG$512,MATCH(Advisorry!P$1,Raw!$B$1:$DG$1,0),0)</f>
        <v>0</v>
      </c>
      <c r="Q277" s="39" t="e">
        <f t="shared" si="82"/>
        <v>#DIV/0!</v>
      </c>
      <c r="R277" s="38" t="str">
        <f>VLOOKUP($A277,Raw!$B$2:$DG$512,MATCH(Advisorry!R$1,Raw!$B$1:$DG$1,0),0)</f>
        <v>0</v>
      </c>
      <c r="S277" s="39" t="e">
        <f t="shared" si="83"/>
        <v>#DIV/0!</v>
      </c>
      <c r="T277" s="38" t="str">
        <f>VLOOKUP($A277,Raw!$B$2:$DG$512,MATCH(Advisorry!T$1,Raw!$B$1:$DG$1,0),0)</f>
        <v>0</v>
      </c>
      <c r="U277" s="39" t="e">
        <f t="shared" si="84"/>
        <v>#DIV/0!</v>
      </c>
      <c r="V277" s="38" t="str">
        <f>VLOOKUP($A277,Raw!$B$2:$DG$512,MATCH(Advisorry!V$1,Raw!$B$1:$DG$1,0),0)</f>
        <v>0</v>
      </c>
      <c r="W277" s="39" t="e">
        <f t="shared" si="85"/>
        <v>#DIV/0!</v>
      </c>
      <c r="X277" s="38" t="str">
        <f>VLOOKUP($A277,Raw!$B$2:$DG$512,MATCH(Advisorry!X$1,Raw!$B$1:$DG$1,0),0)</f>
        <v>0</v>
      </c>
      <c r="Y277" s="39" t="e">
        <f t="shared" si="86"/>
        <v>#DIV/0!</v>
      </c>
      <c r="Z277" s="38" t="str">
        <f>VLOOKUP($A277,Raw!$B$2:$DG$512,MATCH(Advisorry!Z$1,Raw!$B$1:$DG$1,0),0)</f>
        <v>0</v>
      </c>
      <c r="AA277" s="39" t="e">
        <f t="shared" si="87"/>
        <v>#DIV/0!</v>
      </c>
      <c r="AB277" s="38" t="str">
        <f>VLOOKUP($A277,Raw!$B$2:$DG$512,MATCH(Advisorry!AB$1,Raw!$B$1:$DG$1,0),0)</f>
        <v>0</v>
      </c>
      <c r="AD277" s="25" t="e">
        <f t="shared" si="88"/>
        <v>#DIV/0!</v>
      </c>
      <c r="AE277" s="25" t="e">
        <f t="shared" si="89"/>
        <v>#DIV/0!</v>
      </c>
      <c r="AF277" s="25" t="e">
        <f t="shared" si="90"/>
        <v>#DIV/0!</v>
      </c>
      <c r="AG277" s="25" t="e">
        <f t="shared" si="91"/>
        <v>#DIV/0!</v>
      </c>
      <c r="AH277" s="25" t="e">
        <f t="shared" si="92"/>
        <v>#DIV/0!</v>
      </c>
      <c r="AI277" s="25" t="e">
        <f t="shared" si="93"/>
        <v>#DIV/0!</v>
      </c>
      <c r="AJ277" s="25" t="e">
        <f t="shared" si="94"/>
        <v>#DIV/0!</v>
      </c>
    </row>
    <row r="278" spans="1:36" x14ac:dyDescent="0.3">
      <c r="A278" s="1" t="s">
        <v>4843</v>
      </c>
      <c r="B278" s="36" t="str">
        <f>VLOOKUP($A278,Raw!$B$2:$DG$512,MATCH(Advisorry!B$1,Raw!$B$1:$DG$1,0),0)</f>
        <v>0</v>
      </c>
      <c r="C278" s="37" t="e">
        <f t="shared" si="76"/>
        <v>#DIV/0!</v>
      </c>
      <c r="D278" s="36" t="str">
        <f>VLOOKUP($A278,Raw!$B$2:$DG$512,MATCH(Advisorry!D$1,Raw!$B$1:$DG$1,0),0)</f>
        <v>0</v>
      </c>
      <c r="E278" s="37" t="e">
        <f t="shared" si="77"/>
        <v>#DIV/0!</v>
      </c>
      <c r="F278" s="36" t="str">
        <f>VLOOKUP($A278,Raw!$B$2:$DG$512,MATCH(Advisorry!F$1,Raw!$B$1:$DG$1,0),0)</f>
        <v>0</v>
      </c>
      <c r="G278" s="37" t="e">
        <f t="shared" si="78"/>
        <v>#DIV/0!</v>
      </c>
      <c r="H278" s="36" t="str">
        <f>VLOOKUP($A278,Raw!$B$2:$DG$512,MATCH(Advisorry!H$1,Raw!$B$1:$DG$1,0),0)</f>
        <v>0</v>
      </c>
      <c r="I278" s="37" t="e">
        <f t="shared" si="79"/>
        <v>#DIV/0!</v>
      </c>
      <c r="J278" s="36" t="str">
        <f>VLOOKUP($A278,Raw!$B$2:$DG$512,MATCH(Advisorry!J$1,Raw!$B$1:$DG$1,0),0)</f>
        <v>0</v>
      </c>
      <c r="K278" s="37" t="e">
        <f t="shared" si="80"/>
        <v>#DIV/0!</v>
      </c>
      <c r="L278" s="36" t="str">
        <f>VLOOKUP($A278,Raw!$B$2:$DG$512,MATCH(Advisorry!L$1,Raw!$B$1:$DG$1,0),0)</f>
        <v>0</v>
      </c>
      <c r="M278" s="37" t="e">
        <f t="shared" si="81"/>
        <v>#DIV/0!</v>
      </c>
      <c r="N278" s="36" t="str">
        <f>VLOOKUP($A278,Raw!$B$2:$DG$512,MATCH(Advisorry!N$1,Raw!$B$1:$DG$1,0),0)</f>
        <v>0</v>
      </c>
      <c r="P278" s="38" t="str">
        <f>VLOOKUP($A278,Raw!$B$2:$DG$512,MATCH(Advisorry!P$1,Raw!$B$1:$DG$1,0),0)</f>
        <v>0</v>
      </c>
      <c r="Q278" s="39" t="e">
        <f t="shared" si="82"/>
        <v>#DIV/0!</v>
      </c>
      <c r="R278" s="38" t="str">
        <f>VLOOKUP($A278,Raw!$B$2:$DG$512,MATCH(Advisorry!R$1,Raw!$B$1:$DG$1,0),0)</f>
        <v>0</v>
      </c>
      <c r="S278" s="39" t="e">
        <f t="shared" si="83"/>
        <v>#DIV/0!</v>
      </c>
      <c r="T278" s="38" t="str">
        <f>VLOOKUP($A278,Raw!$B$2:$DG$512,MATCH(Advisorry!T$1,Raw!$B$1:$DG$1,0),0)</f>
        <v>0</v>
      </c>
      <c r="U278" s="39" t="e">
        <f t="shared" si="84"/>
        <v>#DIV/0!</v>
      </c>
      <c r="V278" s="38" t="str">
        <f>VLOOKUP($A278,Raw!$B$2:$DG$512,MATCH(Advisorry!V$1,Raw!$B$1:$DG$1,0),0)</f>
        <v>0</v>
      </c>
      <c r="W278" s="39" t="e">
        <f t="shared" si="85"/>
        <v>#DIV/0!</v>
      </c>
      <c r="X278" s="38" t="str">
        <f>VLOOKUP($A278,Raw!$B$2:$DG$512,MATCH(Advisorry!X$1,Raw!$B$1:$DG$1,0),0)</f>
        <v>0</v>
      </c>
      <c r="Y278" s="39" t="e">
        <f t="shared" si="86"/>
        <v>#DIV/0!</v>
      </c>
      <c r="Z278" s="38" t="str">
        <f>VLOOKUP($A278,Raw!$B$2:$DG$512,MATCH(Advisorry!Z$1,Raw!$B$1:$DG$1,0),0)</f>
        <v>0</v>
      </c>
      <c r="AA278" s="39" t="e">
        <f t="shared" si="87"/>
        <v>#DIV/0!</v>
      </c>
      <c r="AB278" s="38" t="str">
        <f>VLOOKUP($A278,Raw!$B$2:$DG$512,MATCH(Advisorry!AB$1,Raw!$B$1:$DG$1,0),0)</f>
        <v>0</v>
      </c>
      <c r="AD278" s="25" t="e">
        <f t="shared" si="88"/>
        <v>#DIV/0!</v>
      </c>
      <c r="AE278" s="25" t="e">
        <f t="shared" si="89"/>
        <v>#DIV/0!</v>
      </c>
      <c r="AF278" s="25" t="e">
        <f t="shared" si="90"/>
        <v>#DIV/0!</v>
      </c>
      <c r="AG278" s="25" t="e">
        <f t="shared" si="91"/>
        <v>#DIV/0!</v>
      </c>
      <c r="AH278" s="25" t="e">
        <f t="shared" si="92"/>
        <v>#DIV/0!</v>
      </c>
      <c r="AI278" s="25" t="e">
        <f t="shared" si="93"/>
        <v>#DIV/0!</v>
      </c>
      <c r="AJ278" s="25" t="e">
        <f t="shared" si="94"/>
        <v>#DIV/0!</v>
      </c>
    </row>
    <row r="279" spans="1:36" x14ac:dyDescent="0.3">
      <c r="A279" s="1" t="s">
        <v>4872</v>
      </c>
      <c r="B279" s="36" t="str">
        <f>VLOOKUP($A279,Raw!$B$2:$DG$512,MATCH(Advisorry!B$1,Raw!$B$1:$DG$1,0),0)</f>
        <v>0</v>
      </c>
      <c r="C279" s="37" t="e">
        <f t="shared" si="76"/>
        <v>#DIV/0!</v>
      </c>
      <c r="D279" s="36" t="str">
        <f>VLOOKUP($A279,Raw!$B$2:$DG$512,MATCH(Advisorry!D$1,Raw!$B$1:$DG$1,0),0)</f>
        <v>0</v>
      </c>
      <c r="E279" s="37" t="e">
        <f t="shared" si="77"/>
        <v>#DIV/0!</v>
      </c>
      <c r="F279" s="36" t="str">
        <f>VLOOKUP($A279,Raw!$B$2:$DG$512,MATCH(Advisorry!F$1,Raw!$B$1:$DG$1,0),0)</f>
        <v>0</v>
      </c>
      <c r="G279" s="37" t="e">
        <f t="shared" si="78"/>
        <v>#DIV/0!</v>
      </c>
      <c r="H279" s="36" t="str">
        <f>VLOOKUP($A279,Raw!$B$2:$DG$512,MATCH(Advisorry!H$1,Raw!$B$1:$DG$1,0),0)</f>
        <v>0</v>
      </c>
      <c r="I279" s="37" t="e">
        <f t="shared" si="79"/>
        <v>#DIV/0!</v>
      </c>
      <c r="J279" s="36" t="str">
        <f>VLOOKUP($A279,Raw!$B$2:$DG$512,MATCH(Advisorry!J$1,Raw!$B$1:$DG$1,0),0)</f>
        <v>0</v>
      </c>
      <c r="K279" s="37" t="e">
        <f t="shared" si="80"/>
        <v>#DIV/0!</v>
      </c>
      <c r="L279" s="36" t="str">
        <f>VLOOKUP($A279,Raw!$B$2:$DG$512,MATCH(Advisorry!L$1,Raw!$B$1:$DG$1,0),0)</f>
        <v>0</v>
      </c>
      <c r="M279" s="37" t="e">
        <f t="shared" si="81"/>
        <v>#DIV/0!</v>
      </c>
      <c r="N279" s="36" t="str">
        <f>VLOOKUP($A279,Raw!$B$2:$DG$512,MATCH(Advisorry!N$1,Raw!$B$1:$DG$1,0),0)</f>
        <v>0</v>
      </c>
      <c r="P279" s="38" t="str">
        <f>VLOOKUP($A279,Raw!$B$2:$DG$512,MATCH(Advisorry!P$1,Raw!$B$1:$DG$1,0),0)</f>
        <v>0</v>
      </c>
      <c r="Q279" s="39" t="e">
        <f t="shared" si="82"/>
        <v>#DIV/0!</v>
      </c>
      <c r="R279" s="38" t="str">
        <f>VLOOKUP($A279,Raw!$B$2:$DG$512,MATCH(Advisorry!R$1,Raw!$B$1:$DG$1,0),0)</f>
        <v>0</v>
      </c>
      <c r="S279" s="39" t="e">
        <f t="shared" si="83"/>
        <v>#DIV/0!</v>
      </c>
      <c r="T279" s="38" t="str">
        <f>VLOOKUP($A279,Raw!$B$2:$DG$512,MATCH(Advisorry!T$1,Raw!$B$1:$DG$1,0),0)</f>
        <v>0</v>
      </c>
      <c r="U279" s="39" t="e">
        <f t="shared" si="84"/>
        <v>#DIV/0!</v>
      </c>
      <c r="V279" s="38" t="str">
        <f>VLOOKUP($A279,Raw!$B$2:$DG$512,MATCH(Advisorry!V$1,Raw!$B$1:$DG$1,0),0)</f>
        <v>0</v>
      </c>
      <c r="W279" s="39" t="e">
        <f t="shared" si="85"/>
        <v>#DIV/0!</v>
      </c>
      <c r="X279" s="38" t="str">
        <f>VLOOKUP($A279,Raw!$B$2:$DG$512,MATCH(Advisorry!X$1,Raw!$B$1:$DG$1,0),0)</f>
        <v>0</v>
      </c>
      <c r="Y279" s="39" t="e">
        <f t="shared" si="86"/>
        <v>#DIV/0!</v>
      </c>
      <c r="Z279" s="38" t="str">
        <f>VLOOKUP($A279,Raw!$B$2:$DG$512,MATCH(Advisorry!Z$1,Raw!$B$1:$DG$1,0),0)</f>
        <v>0</v>
      </c>
      <c r="AA279" s="39" t="e">
        <f t="shared" si="87"/>
        <v>#DIV/0!</v>
      </c>
      <c r="AB279" s="38" t="str">
        <f>VLOOKUP($A279,Raw!$B$2:$DG$512,MATCH(Advisorry!AB$1,Raw!$B$1:$DG$1,0),0)</f>
        <v>0</v>
      </c>
      <c r="AD279" s="25" t="e">
        <f t="shared" si="88"/>
        <v>#DIV/0!</v>
      </c>
      <c r="AE279" s="25" t="e">
        <f t="shared" si="89"/>
        <v>#DIV/0!</v>
      </c>
      <c r="AF279" s="25" t="e">
        <f t="shared" si="90"/>
        <v>#DIV/0!</v>
      </c>
      <c r="AG279" s="25" t="e">
        <f t="shared" si="91"/>
        <v>#DIV/0!</v>
      </c>
      <c r="AH279" s="25" t="e">
        <f t="shared" si="92"/>
        <v>#DIV/0!</v>
      </c>
      <c r="AI279" s="25" t="e">
        <f t="shared" si="93"/>
        <v>#DIV/0!</v>
      </c>
      <c r="AJ279" s="25" t="e">
        <f t="shared" si="94"/>
        <v>#DIV/0!</v>
      </c>
    </row>
    <row r="280" spans="1:36" x14ac:dyDescent="0.3">
      <c r="A280" s="1" t="s">
        <v>4885</v>
      </c>
      <c r="B280" s="36" t="str">
        <f>VLOOKUP($A280,Raw!$B$2:$DG$512,MATCH(Advisorry!B$1,Raw!$B$1:$DG$1,0),0)</f>
        <v>0</v>
      </c>
      <c r="C280" s="37">
        <f t="shared" si="76"/>
        <v>0</v>
      </c>
      <c r="D280" s="36" t="str">
        <f>VLOOKUP($A280,Raw!$B$2:$DG$512,MATCH(Advisorry!D$1,Raw!$B$1:$DG$1,0),0)</f>
        <v>0</v>
      </c>
      <c r="E280" s="37">
        <f t="shared" si="77"/>
        <v>0</v>
      </c>
      <c r="F280" s="36" t="str">
        <f>VLOOKUP($A280,Raw!$B$2:$DG$512,MATCH(Advisorry!F$1,Raw!$B$1:$DG$1,0),0)</f>
        <v>240</v>
      </c>
      <c r="G280" s="37">
        <f t="shared" si="78"/>
        <v>0.99173553719008267</v>
      </c>
      <c r="H280" s="36" t="str">
        <f>VLOOKUP($A280,Raw!$B$2:$DG$512,MATCH(Advisorry!H$1,Raw!$B$1:$DG$1,0),0)</f>
        <v>1</v>
      </c>
      <c r="I280" s="37">
        <f t="shared" si="79"/>
        <v>4.1322314049586778E-3</v>
      </c>
      <c r="J280" s="36" t="str">
        <f>VLOOKUP($A280,Raw!$B$2:$DG$512,MATCH(Advisorry!J$1,Raw!$B$1:$DG$1,0),0)</f>
        <v>1</v>
      </c>
      <c r="K280" s="37">
        <f t="shared" si="80"/>
        <v>4.1322314049586778E-3</v>
      </c>
      <c r="L280" s="36" t="str">
        <f>VLOOKUP($A280,Raw!$B$2:$DG$512,MATCH(Advisorry!L$1,Raw!$B$1:$DG$1,0),0)</f>
        <v>0</v>
      </c>
      <c r="M280" s="37">
        <f t="shared" si="81"/>
        <v>0</v>
      </c>
      <c r="N280" s="36" t="str">
        <f>VLOOKUP($A280,Raw!$B$2:$DG$512,MATCH(Advisorry!N$1,Raw!$B$1:$DG$1,0),0)</f>
        <v>242</v>
      </c>
      <c r="P280" s="38" t="str">
        <f>VLOOKUP($A280,Raw!$B$2:$DG$512,MATCH(Advisorry!P$1,Raw!$B$1:$DG$1,0),0)</f>
        <v>0</v>
      </c>
      <c r="Q280" s="39">
        <f t="shared" si="82"/>
        <v>0</v>
      </c>
      <c r="R280" s="38" t="str">
        <f>VLOOKUP($A280,Raw!$B$2:$DG$512,MATCH(Advisorry!R$1,Raw!$B$1:$DG$1,0),0)</f>
        <v>0</v>
      </c>
      <c r="S280" s="39">
        <f t="shared" si="83"/>
        <v>0</v>
      </c>
      <c r="T280" s="38" t="str">
        <f>VLOOKUP($A280,Raw!$B$2:$DG$512,MATCH(Advisorry!T$1,Raw!$B$1:$DG$1,0),0)</f>
        <v>537.72</v>
      </c>
      <c r="U280" s="39">
        <f t="shared" si="84"/>
        <v>0.9227601118871519</v>
      </c>
      <c r="V280" s="38" t="str">
        <f>VLOOKUP($A280,Raw!$B$2:$DG$512,MATCH(Advisorry!V$1,Raw!$B$1:$DG$1,0),0)</f>
        <v>3.93</v>
      </c>
      <c r="W280" s="39">
        <f t="shared" si="85"/>
        <v>6.7441182022549041E-3</v>
      </c>
      <c r="X280" s="38" t="str">
        <f>VLOOKUP($A280,Raw!$B$2:$DG$512,MATCH(Advisorry!X$1,Raw!$B$1:$DG$1,0),0)</f>
        <v>41.08</v>
      </c>
      <c r="Y280" s="39">
        <f t="shared" si="86"/>
        <v>7.0495769910593239E-2</v>
      </c>
      <c r="Z280" s="38" t="str">
        <f>VLOOKUP($A280,Raw!$B$2:$DG$512,MATCH(Advisorry!Z$1,Raw!$B$1:$DG$1,0),0)</f>
        <v>0</v>
      </c>
      <c r="AA280" s="39">
        <f t="shared" si="87"/>
        <v>0</v>
      </c>
      <c r="AB280" s="38" t="str">
        <f>VLOOKUP($A280,Raw!$B$2:$DG$512,MATCH(Advisorry!AB$1,Raw!$B$1:$DG$1,0),0)</f>
        <v>582.73</v>
      </c>
      <c r="AD280" s="25" t="e">
        <f t="shared" si="88"/>
        <v>#DIV/0!</v>
      </c>
      <c r="AE280" s="25" t="e">
        <f t="shared" si="89"/>
        <v>#DIV/0!</v>
      </c>
      <c r="AF280" s="25">
        <f t="shared" si="90"/>
        <v>2.2404999999999999</v>
      </c>
      <c r="AG280" s="25">
        <f t="shared" si="91"/>
        <v>3.93</v>
      </c>
      <c r="AH280" s="25">
        <f t="shared" si="92"/>
        <v>41.08</v>
      </c>
      <c r="AI280" s="25" t="e">
        <f t="shared" si="93"/>
        <v>#DIV/0!</v>
      </c>
      <c r="AJ280" s="25">
        <f t="shared" si="94"/>
        <v>2.4079752066115705</v>
      </c>
    </row>
    <row r="281" spans="1:36" x14ac:dyDescent="0.3">
      <c r="A281" s="1" t="s">
        <v>4911</v>
      </c>
      <c r="B281" s="36" t="str">
        <f>VLOOKUP($A281,Raw!$B$2:$DG$512,MATCH(Advisorry!B$1,Raw!$B$1:$DG$1,0),0)</f>
        <v>0</v>
      </c>
      <c r="C281" s="37" t="e">
        <f t="shared" si="76"/>
        <v>#DIV/0!</v>
      </c>
      <c r="D281" s="36" t="str">
        <f>VLOOKUP($A281,Raw!$B$2:$DG$512,MATCH(Advisorry!D$1,Raw!$B$1:$DG$1,0),0)</f>
        <v>0</v>
      </c>
      <c r="E281" s="37" t="e">
        <f t="shared" si="77"/>
        <v>#DIV/0!</v>
      </c>
      <c r="F281" s="36" t="str">
        <f>VLOOKUP($A281,Raw!$B$2:$DG$512,MATCH(Advisorry!F$1,Raw!$B$1:$DG$1,0),0)</f>
        <v>0</v>
      </c>
      <c r="G281" s="37" t="e">
        <f t="shared" si="78"/>
        <v>#DIV/0!</v>
      </c>
      <c r="H281" s="36" t="str">
        <f>VLOOKUP($A281,Raw!$B$2:$DG$512,MATCH(Advisorry!H$1,Raw!$B$1:$DG$1,0),0)</f>
        <v>0</v>
      </c>
      <c r="I281" s="37" t="e">
        <f t="shared" si="79"/>
        <v>#DIV/0!</v>
      </c>
      <c r="J281" s="36" t="str">
        <f>VLOOKUP($A281,Raw!$B$2:$DG$512,MATCH(Advisorry!J$1,Raw!$B$1:$DG$1,0),0)</f>
        <v>0</v>
      </c>
      <c r="K281" s="37" t="e">
        <f t="shared" si="80"/>
        <v>#DIV/0!</v>
      </c>
      <c r="L281" s="36" t="str">
        <f>VLOOKUP($A281,Raw!$B$2:$DG$512,MATCH(Advisorry!L$1,Raw!$B$1:$DG$1,0),0)</f>
        <v>0</v>
      </c>
      <c r="M281" s="37" t="e">
        <f t="shared" si="81"/>
        <v>#DIV/0!</v>
      </c>
      <c r="N281" s="36" t="str">
        <f>VLOOKUP($A281,Raw!$B$2:$DG$512,MATCH(Advisorry!N$1,Raw!$B$1:$DG$1,0),0)</f>
        <v>0</v>
      </c>
      <c r="P281" s="38" t="str">
        <f>VLOOKUP($A281,Raw!$B$2:$DG$512,MATCH(Advisorry!P$1,Raw!$B$1:$DG$1,0),0)</f>
        <v>0</v>
      </c>
      <c r="Q281" s="39" t="e">
        <f t="shared" si="82"/>
        <v>#DIV/0!</v>
      </c>
      <c r="R281" s="38" t="str">
        <f>VLOOKUP($A281,Raw!$B$2:$DG$512,MATCH(Advisorry!R$1,Raw!$B$1:$DG$1,0),0)</f>
        <v>0</v>
      </c>
      <c r="S281" s="39" t="e">
        <f t="shared" si="83"/>
        <v>#DIV/0!</v>
      </c>
      <c r="T281" s="38" t="str">
        <f>VLOOKUP($A281,Raw!$B$2:$DG$512,MATCH(Advisorry!T$1,Raw!$B$1:$DG$1,0),0)</f>
        <v>0</v>
      </c>
      <c r="U281" s="39" t="e">
        <f t="shared" si="84"/>
        <v>#DIV/0!</v>
      </c>
      <c r="V281" s="38" t="str">
        <f>VLOOKUP($A281,Raw!$B$2:$DG$512,MATCH(Advisorry!V$1,Raw!$B$1:$DG$1,0),0)</f>
        <v>0</v>
      </c>
      <c r="W281" s="39" t="e">
        <f t="shared" si="85"/>
        <v>#DIV/0!</v>
      </c>
      <c r="X281" s="38" t="str">
        <f>VLOOKUP($A281,Raw!$B$2:$DG$512,MATCH(Advisorry!X$1,Raw!$B$1:$DG$1,0),0)</f>
        <v>0</v>
      </c>
      <c r="Y281" s="39" t="e">
        <f t="shared" si="86"/>
        <v>#DIV/0!</v>
      </c>
      <c r="Z281" s="38" t="str">
        <f>VLOOKUP($A281,Raw!$B$2:$DG$512,MATCH(Advisorry!Z$1,Raw!$B$1:$DG$1,0),0)</f>
        <v>0</v>
      </c>
      <c r="AA281" s="39" t="e">
        <f t="shared" si="87"/>
        <v>#DIV/0!</v>
      </c>
      <c r="AB281" s="38" t="str">
        <f>VLOOKUP($A281,Raw!$B$2:$DG$512,MATCH(Advisorry!AB$1,Raw!$B$1:$DG$1,0),0)</f>
        <v>0</v>
      </c>
      <c r="AD281" s="25" t="e">
        <f t="shared" si="88"/>
        <v>#DIV/0!</v>
      </c>
      <c r="AE281" s="25" t="e">
        <f t="shared" si="89"/>
        <v>#DIV/0!</v>
      </c>
      <c r="AF281" s="25" t="e">
        <f t="shared" si="90"/>
        <v>#DIV/0!</v>
      </c>
      <c r="AG281" s="25" t="e">
        <f t="shared" si="91"/>
        <v>#DIV/0!</v>
      </c>
      <c r="AH281" s="25" t="e">
        <f t="shared" si="92"/>
        <v>#DIV/0!</v>
      </c>
      <c r="AI281" s="25" t="e">
        <f t="shared" si="93"/>
        <v>#DIV/0!</v>
      </c>
      <c r="AJ281" s="25" t="e">
        <f t="shared" si="94"/>
        <v>#DIV/0!</v>
      </c>
    </row>
    <row r="282" spans="1:36" x14ac:dyDescent="0.3">
      <c r="A282" s="1" t="s">
        <v>4919</v>
      </c>
      <c r="B282" s="36" t="str">
        <f>VLOOKUP($A282,Raw!$B$2:$DG$512,MATCH(Advisorry!B$1,Raw!$B$1:$DG$1,0),0)</f>
        <v>0</v>
      </c>
      <c r="C282" s="37" t="e">
        <f t="shared" si="76"/>
        <v>#DIV/0!</v>
      </c>
      <c r="D282" s="36" t="str">
        <f>VLOOKUP($A282,Raw!$B$2:$DG$512,MATCH(Advisorry!D$1,Raw!$B$1:$DG$1,0),0)</f>
        <v>0</v>
      </c>
      <c r="E282" s="37" t="e">
        <f t="shared" si="77"/>
        <v>#DIV/0!</v>
      </c>
      <c r="F282" s="36" t="str">
        <f>VLOOKUP($A282,Raw!$B$2:$DG$512,MATCH(Advisorry!F$1,Raw!$B$1:$DG$1,0),0)</f>
        <v>0</v>
      </c>
      <c r="G282" s="37" t="e">
        <f t="shared" si="78"/>
        <v>#DIV/0!</v>
      </c>
      <c r="H282" s="36" t="str">
        <f>VLOOKUP($A282,Raw!$B$2:$DG$512,MATCH(Advisorry!H$1,Raw!$B$1:$DG$1,0),0)</f>
        <v>0</v>
      </c>
      <c r="I282" s="37" t="e">
        <f t="shared" si="79"/>
        <v>#DIV/0!</v>
      </c>
      <c r="J282" s="36" t="str">
        <f>VLOOKUP($A282,Raw!$B$2:$DG$512,MATCH(Advisorry!J$1,Raw!$B$1:$DG$1,0),0)</f>
        <v>0</v>
      </c>
      <c r="K282" s="37" t="e">
        <f t="shared" si="80"/>
        <v>#DIV/0!</v>
      </c>
      <c r="L282" s="36" t="str">
        <f>VLOOKUP($A282,Raw!$B$2:$DG$512,MATCH(Advisorry!L$1,Raw!$B$1:$DG$1,0),0)</f>
        <v>0</v>
      </c>
      <c r="M282" s="37" t="e">
        <f t="shared" si="81"/>
        <v>#DIV/0!</v>
      </c>
      <c r="N282" s="36" t="str">
        <f>VLOOKUP($A282,Raw!$B$2:$DG$512,MATCH(Advisorry!N$1,Raw!$B$1:$DG$1,0),0)</f>
        <v>0</v>
      </c>
      <c r="P282" s="38" t="str">
        <f>VLOOKUP($A282,Raw!$B$2:$DG$512,MATCH(Advisorry!P$1,Raw!$B$1:$DG$1,0),0)</f>
        <v>0</v>
      </c>
      <c r="Q282" s="39" t="e">
        <f t="shared" si="82"/>
        <v>#DIV/0!</v>
      </c>
      <c r="R282" s="38" t="str">
        <f>VLOOKUP($A282,Raw!$B$2:$DG$512,MATCH(Advisorry!R$1,Raw!$B$1:$DG$1,0),0)</f>
        <v>0</v>
      </c>
      <c r="S282" s="39" t="e">
        <f t="shared" si="83"/>
        <v>#DIV/0!</v>
      </c>
      <c r="T282" s="38" t="str">
        <f>VLOOKUP($A282,Raw!$B$2:$DG$512,MATCH(Advisorry!T$1,Raw!$B$1:$DG$1,0),0)</f>
        <v>0</v>
      </c>
      <c r="U282" s="39" t="e">
        <f t="shared" si="84"/>
        <v>#DIV/0!</v>
      </c>
      <c r="V282" s="38" t="str">
        <f>VLOOKUP($A282,Raw!$B$2:$DG$512,MATCH(Advisorry!V$1,Raw!$B$1:$DG$1,0),0)</f>
        <v>0</v>
      </c>
      <c r="W282" s="39" t="e">
        <f t="shared" si="85"/>
        <v>#DIV/0!</v>
      </c>
      <c r="X282" s="38" t="str">
        <f>VLOOKUP($A282,Raw!$B$2:$DG$512,MATCH(Advisorry!X$1,Raw!$B$1:$DG$1,0),0)</f>
        <v>0</v>
      </c>
      <c r="Y282" s="39" t="e">
        <f t="shared" si="86"/>
        <v>#DIV/0!</v>
      </c>
      <c r="Z282" s="38" t="str">
        <f>VLOOKUP($A282,Raw!$B$2:$DG$512,MATCH(Advisorry!Z$1,Raw!$B$1:$DG$1,0),0)</f>
        <v>0</v>
      </c>
      <c r="AA282" s="39" t="e">
        <f t="shared" si="87"/>
        <v>#DIV/0!</v>
      </c>
      <c r="AB282" s="38" t="str">
        <f>VLOOKUP($A282,Raw!$B$2:$DG$512,MATCH(Advisorry!AB$1,Raw!$B$1:$DG$1,0),0)</f>
        <v>0</v>
      </c>
      <c r="AD282" s="25" t="e">
        <f t="shared" si="88"/>
        <v>#DIV/0!</v>
      </c>
      <c r="AE282" s="25" t="e">
        <f t="shared" si="89"/>
        <v>#DIV/0!</v>
      </c>
      <c r="AF282" s="25" t="e">
        <f t="shared" si="90"/>
        <v>#DIV/0!</v>
      </c>
      <c r="AG282" s="25" t="e">
        <f t="shared" si="91"/>
        <v>#DIV/0!</v>
      </c>
      <c r="AH282" s="25" t="e">
        <f t="shared" si="92"/>
        <v>#DIV/0!</v>
      </c>
      <c r="AI282" s="25" t="e">
        <f t="shared" si="93"/>
        <v>#DIV/0!</v>
      </c>
      <c r="AJ282" s="25" t="e">
        <f t="shared" si="94"/>
        <v>#DIV/0!</v>
      </c>
    </row>
    <row r="283" spans="1:36" x14ac:dyDescent="0.3">
      <c r="A283" s="1" t="s">
        <v>4944</v>
      </c>
      <c r="B283" s="36" t="str">
        <f>VLOOKUP($A283,Raw!$B$2:$DG$512,MATCH(Advisorry!B$1,Raw!$B$1:$DG$1,0),0)</f>
        <v>0</v>
      </c>
      <c r="C283" s="37">
        <f t="shared" si="76"/>
        <v>0</v>
      </c>
      <c r="D283" s="36" t="str">
        <f>VLOOKUP($A283,Raw!$B$2:$DG$512,MATCH(Advisorry!D$1,Raw!$B$1:$DG$1,0),0)</f>
        <v>0</v>
      </c>
      <c r="E283" s="37">
        <f t="shared" si="77"/>
        <v>0</v>
      </c>
      <c r="F283" s="36" t="str">
        <f>VLOOKUP($A283,Raw!$B$2:$DG$512,MATCH(Advisorry!F$1,Raw!$B$1:$DG$1,0),0)</f>
        <v>1</v>
      </c>
      <c r="G283" s="37">
        <f t="shared" si="78"/>
        <v>0.5</v>
      </c>
      <c r="H283" s="36" t="str">
        <f>VLOOKUP($A283,Raw!$B$2:$DG$512,MATCH(Advisorry!H$1,Raw!$B$1:$DG$1,0),0)</f>
        <v>1</v>
      </c>
      <c r="I283" s="37">
        <f t="shared" si="79"/>
        <v>0.5</v>
      </c>
      <c r="J283" s="36" t="str">
        <f>VLOOKUP($A283,Raw!$B$2:$DG$512,MATCH(Advisorry!J$1,Raw!$B$1:$DG$1,0),0)</f>
        <v>0</v>
      </c>
      <c r="K283" s="37">
        <f t="shared" si="80"/>
        <v>0</v>
      </c>
      <c r="L283" s="36" t="str">
        <f>VLOOKUP($A283,Raw!$B$2:$DG$512,MATCH(Advisorry!L$1,Raw!$B$1:$DG$1,0),0)</f>
        <v>0</v>
      </c>
      <c r="M283" s="37">
        <f t="shared" si="81"/>
        <v>0</v>
      </c>
      <c r="N283" s="36" t="str">
        <f>VLOOKUP($A283,Raw!$B$2:$DG$512,MATCH(Advisorry!N$1,Raw!$B$1:$DG$1,0),0)</f>
        <v>2</v>
      </c>
      <c r="P283" s="38" t="str">
        <f>VLOOKUP($A283,Raw!$B$2:$DG$512,MATCH(Advisorry!P$1,Raw!$B$1:$DG$1,0),0)</f>
        <v>0</v>
      </c>
      <c r="Q283" s="39">
        <f t="shared" si="82"/>
        <v>0</v>
      </c>
      <c r="R283" s="38" t="str">
        <f>VLOOKUP($A283,Raw!$B$2:$DG$512,MATCH(Advisorry!R$1,Raw!$B$1:$DG$1,0),0)</f>
        <v>0</v>
      </c>
      <c r="S283" s="39">
        <f t="shared" si="83"/>
        <v>0</v>
      </c>
      <c r="T283" s="38" t="str">
        <f>VLOOKUP($A283,Raw!$B$2:$DG$512,MATCH(Advisorry!T$1,Raw!$B$1:$DG$1,0),0)</f>
        <v>1.77</v>
      </c>
      <c r="U283" s="39">
        <f t="shared" si="84"/>
        <v>0.42446043165467628</v>
      </c>
      <c r="V283" s="38" t="str">
        <f>VLOOKUP($A283,Raw!$B$2:$DG$512,MATCH(Advisorry!V$1,Raw!$B$1:$DG$1,0),0)</f>
        <v>2.4</v>
      </c>
      <c r="W283" s="39">
        <f t="shared" si="85"/>
        <v>0.57553956834532372</v>
      </c>
      <c r="X283" s="38" t="str">
        <f>VLOOKUP($A283,Raw!$B$2:$DG$512,MATCH(Advisorry!X$1,Raw!$B$1:$DG$1,0),0)</f>
        <v>0</v>
      </c>
      <c r="Y283" s="39">
        <f t="shared" si="86"/>
        <v>0</v>
      </c>
      <c r="Z283" s="38" t="str">
        <f>VLOOKUP($A283,Raw!$B$2:$DG$512,MATCH(Advisorry!Z$1,Raw!$B$1:$DG$1,0),0)</f>
        <v>0</v>
      </c>
      <c r="AA283" s="39">
        <f t="shared" si="87"/>
        <v>0</v>
      </c>
      <c r="AB283" s="38" t="str">
        <f>VLOOKUP($A283,Raw!$B$2:$DG$512,MATCH(Advisorry!AB$1,Raw!$B$1:$DG$1,0),0)</f>
        <v>4.17</v>
      </c>
      <c r="AD283" s="25" t="e">
        <f t="shared" si="88"/>
        <v>#DIV/0!</v>
      </c>
      <c r="AE283" s="25" t="e">
        <f t="shared" si="89"/>
        <v>#DIV/0!</v>
      </c>
      <c r="AF283" s="25">
        <f t="shared" si="90"/>
        <v>1.77</v>
      </c>
      <c r="AG283" s="25">
        <f t="shared" si="91"/>
        <v>2.4</v>
      </c>
      <c r="AH283" s="25" t="e">
        <f t="shared" si="92"/>
        <v>#DIV/0!</v>
      </c>
      <c r="AI283" s="25" t="e">
        <f t="shared" si="93"/>
        <v>#DIV/0!</v>
      </c>
      <c r="AJ283" s="25">
        <f t="shared" si="94"/>
        <v>2.085</v>
      </c>
    </row>
    <row r="284" spans="1:36" x14ac:dyDescent="0.3">
      <c r="A284" s="1" t="s">
        <v>4944</v>
      </c>
      <c r="B284" s="36" t="str">
        <f>VLOOKUP($A284,Raw!$B$2:$DG$512,MATCH(Advisorry!B$1,Raw!$B$1:$DG$1,0),0)</f>
        <v>0</v>
      </c>
      <c r="C284" s="37">
        <f t="shared" si="76"/>
        <v>0</v>
      </c>
      <c r="D284" s="36" t="str">
        <f>VLOOKUP($A284,Raw!$B$2:$DG$512,MATCH(Advisorry!D$1,Raw!$B$1:$DG$1,0),0)</f>
        <v>0</v>
      </c>
      <c r="E284" s="37">
        <f t="shared" si="77"/>
        <v>0</v>
      </c>
      <c r="F284" s="36" t="str">
        <f>VLOOKUP($A284,Raw!$B$2:$DG$512,MATCH(Advisorry!F$1,Raw!$B$1:$DG$1,0),0)</f>
        <v>1</v>
      </c>
      <c r="G284" s="37">
        <f t="shared" si="78"/>
        <v>0.5</v>
      </c>
      <c r="H284" s="36" t="str">
        <f>VLOOKUP($A284,Raw!$B$2:$DG$512,MATCH(Advisorry!H$1,Raw!$B$1:$DG$1,0),0)</f>
        <v>1</v>
      </c>
      <c r="I284" s="37">
        <f t="shared" si="79"/>
        <v>0.5</v>
      </c>
      <c r="J284" s="36" t="str">
        <f>VLOOKUP($A284,Raw!$B$2:$DG$512,MATCH(Advisorry!J$1,Raw!$B$1:$DG$1,0),0)</f>
        <v>0</v>
      </c>
      <c r="K284" s="37">
        <f t="shared" si="80"/>
        <v>0</v>
      </c>
      <c r="L284" s="36" t="str">
        <f>VLOOKUP($A284,Raw!$B$2:$DG$512,MATCH(Advisorry!L$1,Raw!$B$1:$DG$1,0),0)</f>
        <v>0</v>
      </c>
      <c r="M284" s="37">
        <f t="shared" si="81"/>
        <v>0</v>
      </c>
      <c r="N284" s="36" t="str">
        <f>VLOOKUP($A284,Raw!$B$2:$DG$512,MATCH(Advisorry!N$1,Raw!$B$1:$DG$1,0),0)</f>
        <v>2</v>
      </c>
      <c r="P284" s="38" t="str">
        <f>VLOOKUP($A284,Raw!$B$2:$DG$512,MATCH(Advisorry!P$1,Raw!$B$1:$DG$1,0),0)</f>
        <v>0</v>
      </c>
      <c r="Q284" s="39">
        <f t="shared" si="82"/>
        <v>0</v>
      </c>
      <c r="R284" s="38" t="str">
        <f>VLOOKUP($A284,Raw!$B$2:$DG$512,MATCH(Advisorry!R$1,Raw!$B$1:$DG$1,0),0)</f>
        <v>0</v>
      </c>
      <c r="S284" s="39">
        <f t="shared" si="83"/>
        <v>0</v>
      </c>
      <c r="T284" s="38" t="str">
        <f>VLOOKUP($A284,Raw!$B$2:$DG$512,MATCH(Advisorry!T$1,Raw!$B$1:$DG$1,0),0)</f>
        <v>1.77</v>
      </c>
      <c r="U284" s="39">
        <f t="shared" si="84"/>
        <v>0.42446043165467628</v>
      </c>
      <c r="V284" s="38" t="str">
        <f>VLOOKUP($A284,Raw!$B$2:$DG$512,MATCH(Advisorry!V$1,Raw!$B$1:$DG$1,0),0)</f>
        <v>2.4</v>
      </c>
      <c r="W284" s="39">
        <f t="shared" si="85"/>
        <v>0.57553956834532372</v>
      </c>
      <c r="X284" s="38" t="str">
        <f>VLOOKUP($A284,Raw!$B$2:$DG$512,MATCH(Advisorry!X$1,Raw!$B$1:$DG$1,0),0)</f>
        <v>0</v>
      </c>
      <c r="Y284" s="39">
        <f t="shared" si="86"/>
        <v>0</v>
      </c>
      <c r="Z284" s="38" t="str">
        <f>VLOOKUP($A284,Raw!$B$2:$DG$512,MATCH(Advisorry!Z$1,Raw!$B$1:$DG$1,0),0)</f>
        <v>0</v>
      </c>
      <c r="AA284" s="39">
        <f t="shared" si="87"/>
        <v>0</v>
      </c>
      <c r="AB284" s="38" t="str">
        <f>VLOOKUP($A284,Raw!$B$2:$DG$512,MATCH(Advisorry!AB$1,Raw!$B$1:$DG$1,0),0)</f>
        <v>4.17</v>
      </c>
      <c r="AD284" s="25" t="e">
        <f t="shared" si="88"/>
        <v>#DIV/0!</v>
      </c>
      <c r="AE284" s="25" t="e">
        <f t="shared" si="89"/>
        <v>#DIV/0!</v>
      </c>
      <c r="AF284" s="25">
        <f t="shared" si="90"/>
        <v>1.77</v>
      </c>
      <c r="AG284" s="25">
        <f t="shared" si="91"/>
        <v>2.4</v>
      </c>
      <c r="AH284" s="25" t="e">
        <f t="shared" si="92"/>
        <v>#DIV/0!</v>
      </c>
      <c r="AI284" s="25" t="e">
        <f t="shared" si="93"/>
        <v>#DIV/0!</v>
      </c>
      <c r="AJ284" s="25">
        <f t="shared" si="94"/>
        <v>2.085</v>
      </c>
    </row>
    <row r="285" spans="1:36" x14ac:dyDescent="0.3">
      <c r="A285" s="1" t="s">
        <v>4944</v>
      </c>
      <c r="B285" s="36" t="str">
        <f>VLOOKUP($A285,Raw!$B$2:$DG$512,MATCH(Advisorry!B$1,Raw!$B$1:$DG$1,0),0)</f>
        <v>0</v>
      </c>
      <c r="C285" s="37">
        <f t="shared" si="76"/>
        <v>0</v>
      </c>
      <c r="D285" s="36" t="str">
        <f>VLOOKUP($A285,Raw!$B$2:$DG$512,MATCH(Advisorry!D$1,Raw!$B$1:$DG$1,0),0)</f>
        <v>0</v>
      </c>
      <c r="E285" s="37">
        <f t="shared" si="77"/>
        <v>0</v>
      </c>
      <c r="F285" s="36" t="str">
        <f>VLOOKUP($A285,Raw!$B$2:$DG$512,MATCH(Advisorry!F$1,Raw!$B$1:$DG$1,0),0)</f>
        <v>1</v>
      </c>
      <c r="G285" s="37">
        <f t="shared" si="78"/>
        <v>0.5</v>
      </c>
      <c r="H285" s="36" t="str">
        <f>VLOOKUP($A285,Raw!$B$2:$DG$512,MATCH(Advisorry!H$1,Raw!$B$1:$DG$1,0),0)</f>
        <v>1</v>
      </c>
      <c r="I285" s="37">
        <f t="shared" si="79"/>
        <v>0.5</v>
      </c>
      <c r="J285" s="36" t="str">
        <f>VLOOKUP($A285,Raw!$B$2:$DG$512,MATCH(Advisorry!J$1,Raw!$B$1:$DG$1,0),0)</f>
        <v>0</v>
      </c>
      <c r="K285" s="37">
        <f t="shared" si="80"/>
        <v>0</v>
      </c>
      <c r="L285" s="36" t="str">
        <f>VLOOKUP($A285,Raw!$B$2:$DG$512,MATCH(Advisorry!L$1,Raw!$B$1:$DG$1,0),0)</f>
        <v>0</v>
      </c>
      <c r="M285" s="37">
        <f t="shared" si="81"/>
        <v>0</v>
      </c>
      <c r="N285" s="36" t="str">
        <f>VLOOKUP($A285,Raw!$B$2:$DG$512,MATCH(Advisorry!N$1,Raw!$B$1:$DG$1,0),0)</f>
        <v>2</v>
      </c>
      <c r="P285" s="38" t="str">
        <f>VLOOKUP($A285,Raw!$B$2:$DG$512,MATCH(Advisorry!P$1,Raw!$B$1:$DG$1,0),0)</f>
        <v>0</v>
      </c>
      <c r="Q285" s="39">
        <f t="shared" si="82"/>
        <v>0</v>
      </c>
      <c r="R285" s="38" t="str">
        <f>VLOOKUP($A285,Raw!$B$2:$DG$512,MATCH(Advisorry!R$1,Raw!$B$1:$DG$1,0),0)</f>
        <v>0</v>
      </c>
      <c r="S285" s="39">
        <f t="shared" si="83"/>
        <v>0</v>
      </c>
      <c r="T285" s="38" t="str">
        <f>VLOOKUP($A285,Raw!$B$2:$DG$512,MATCH(Advisorry!T$1,Raw!$B$1:$DG$1,0),0)</f>
        <v>1.77</v>
      </c>
      <c r="U285" s="39">
        <f t="shared" si="84"/>
        <v>0.42446043165467628</v>
      </c>
      <c r="V285" s="38" t="str">
        <f>VLOOKUP($A285,Raw!$B$2:$DG$512,MATCH(Advisorry!V$1,Raw!$B$1:$DG$1,0),0)</f>
        <v>2.4</v>
      </c>
      <c r="W285" s="39">
        <f t="shared" si="85"/>
        <v>0.57553956834532372</v>
      </c>
      <c r="X285" s="38" t="str">
        <f>VLOOKUP($A285,Raw!$B$2:$DG$512,MATCH(Advisorry!X$1,Raw!$B$1:$DG$1,0),0)</f>
        <v>0</v>
      </c>
      <c r="Y285" s="39">
        <f t="shared" si="86"/>
        <v>0</v>
      </c>
      <c r="Z285" s="38" t="str">
        <f>VLOOKUP($A285,Raw!$B$2:$DG$512,MATCH(Advisorry!Z$1,Raw!$B$1:$DG$1,0),0)</f>
        <v>0</v>
      </c>
      <c r="AA285" s="39">
        <f t="shared" si="87"/>
        <v>0</v>
      </c>
      <c r="AB285" s="38" t="str">
        <f>VLOOKUP($A285,Raw!$B$2:$DG$512,MATCH(Advisorry!AB$1,Raw!$B$1:$DG$1,0),0)</f>
        <v>4.17</v>
      </c>
      <c r="AD285" s="25" t="e">
        <f t="shared" si="88"/>
        <v>#DIV/0!</v>
      </c>
      <c r="AE285" s="25" t="e">
        <f t="shared" si="89"/>
        <v>#DIV/0!</v>
      </c>
      <c r="AF285" s="25">
        <f t="shared" si="90"/>
        <v>1.77</v>
      </c>
      <c r="AG285" s="25">
        <f t="shared" si="91"/>
        <v>2.4</v>
      </c>
      <c r="AH285" s="25" t="e">
        <f t="shared" si="92"/>
        <v>#DIV/0!</v>
      </c>
      <c r="AI285" s="25" t="e">
        <f t="shared" si="93"/>
        <v>#DIV/0!</v>
      </c>
      <c r="AJ285" s="25">
        <f t="shared" si="94"/>
        <v>2.085</v>
      </c>
    </row>
    <row r="286" spans="1:36" x14ac:dyDescent="0.3">
      <c r="A286" s="1" t="s">
        <v>4944</v>
      </c>
      <c r="B286" s="36" t="str">
        <f>VLOOKUP($A286,Raw!$B$2:$DG$512,MATCH(Advisorry!B$1,Raw!$B$1:$DG$1,0),0)</f>
        <v>0</v>
      </c>
      <c r="C286" s="37">
        <f t="shared" si="76"/>
        <v>0</v>
      </c>
      <c r="D286" s="36" t="str">
        <f>VLOOKUP($A286,Raw!$B$2:$DG$512,MATCH(Advisorry!D$1,Raw!$B$1:$DG$1,0),0)</f>
        <v>0</v>
      </c>
      <c r="E286" s="37">
        <f t="shared" si="77"/>
        <v>0</v>
      </c>
      <c r="F286" s="36" t="str">
        <f>VLOOKUP($A286,Raw!$B$2:$DG$512,MATCH(Advisorry!F$1,Raw!$B$1:$DG$1,0),0)</f>
        <v>1</v>
      </c>
      <c r="G286" s="37">
        <f t="shared" si="78"/>
        <v>0.5</v>
      </c>
      <c r="H286" s="36" t="str">
        <f>VLOOKUP($A286,Raw!$B$2:$DG$512,MATCH(Advisorry!H$1,Raw!$B$1:$DG$1,0),0)</f>
        <v>1</v>
      </c>
      <c r="I286" s="37">
        <f t="shared" si="79"/>
        <v>0.5</v>
      </c>
      <c r="J286" s="36" t="str">
        <f>VLOOKUP($A286,Raw!$B$2:$DG$512,MATCH(Advisorry!J$1,Raw!$B$1:$DG$1,0),0)</f>
        <v>0</v>
      </c>
      <c r="K286" s="37">
        <f t="shared" si="80"/>
        <v>0</v>
      </c>
      <c r="L286" s="36" t="str">
        <f>VLOOKUP($A286,Raw!$B$2:$DG$512,MATCH(Advisorry!L$1,Raw!$B$1:$DG$1,0),0)</f>
        <v>0</v>
      </c>
      <c r="M286" s="37">
        <f t="shared" si="81"/>
        <v>0</v>
      </c>
      <c r="N286" s="36" t="str">
        <f>VLOOKUP($A286,Raw!$B$2:$DG$512,MATCH(Advisorry!N$1,Raw!$B$1:$DG$1,0),0)</f>
        <v>2</v>
      </c>
      <c r="P286" s="38" t="str">
        <f>VLOOKUP($A286,Raw!$B$2:$DG$512,MATCH(Advisorry!P$1,Raw!$B$1:$DG$1,0),0)</f>
        <v>0</v>
      </c>
      <c r="Q286" s="39">
        <f t="shared" si="82"/>
        <v>0</v>
      </c>
      <c r="R286" s="38" t="str">
        <f>VLOOKUP($A286,Raw!$B$2:$DG$512,MATCH(Advisorry!R$1,Raw!$B$1:$DG$1,0),0)</f>
        <v>0</v>
      </c>
      <c r="S286" s="39">
        <f t="shared" si="83"/>
        <v>0</v>
      </c>
      <c r="T286" s="38" t="str">
        <f>VLOOKUP($A286,Raw!$B$2:$DG$512,MATCH(Advisorry!T$1,Raw!$B$1:$DG$1,0),0)</f>
        <v>1.77</v>
      </c>
      <c r="U286" s="39">
        <f t="shared" si="84"/>
        <v>0.42446043165467628</v>
      </c>
      <c r="V286" s="38" t="str">
        <f>VLOOKUP($A286,Raw!$B$2:$DG$512,MATCH(Advisorry!V$1,Raw!$B$1:$DG$1,0),0)</f>
        <v>2.4</v>
      </c>
      <c r="W286" s="39">
        <f t="shared" si="85"/>
        <v>0.57553956834532372</v>
      </c>
      <c r="X286" s="38" t="str">
        <f>VLOOKUP($A286,Raw!$B$2:$DG$512,MATCH(Advisorry!X$1,Raw!$B$1:$DG$1,0),0)</f>
        <v>0</v>
      </c>
      <c r="Y286" s="39">
        <f t="shared" si="86"/>
        <v>0</v>
      </c>
      <c r="Z286" s="38" t="str">
        <f>VLOOKUP($A286,Raw!$B$2:$DG$512,MATCH(Advisorry!Z$1,Raw!$B$1:$DG$1,0),0)</f>
        <v>0</v>
      </c>
      <c r="AA286" s="39">
        <f t="shared" si="87"/>
        <v>0</v>
      </c>
      <c r="AB286" s="38" t="str">
        <f>VLOOKUP($A286,Raw!$B$2:$DG$512,MATCH(Advisorry!AB$1,Raw!$B$1:$DG$1,0),0)</f>
        <v>4.17</v>
      </c>
      <c r="AD286" s="25" t="e">
        <f t="shared" si="88"/>
        <v>#DIV/0!</v>
      </c>
      <c r="AE286" s="25" t="e">
        <f t="shared" si="89"/>
        <v>#DIV/0!</v>
      </c>
      <c r="AF286" s="25">
        <f t="shared" si="90"/>
        <v>1.77</v>
      </c>
      <c r="AG286" s="25">
        <f t="shared" si="91"/>
        <v>2.4</v>
      </c>
      <c r="AH286" s="25" t="e">
        <f t="shared" si="92"/>
        <v>#DIV/0!</v>
      </c>
      <c r="AI286" s="25" t="e">
        <f t="shared" si="93"/>
        <v>#DIV/0!</v>
      </c>
      <c r="AJ286" s="25">
        <f t="shared" si="94"/>
        <v>2.085</v>
      </c>
    </row>
    <row r="287" spans="1:36" x14ac:dyDescent="0.3">
      <c r="A287" s="1" t="s">
        <v>4944</v>
      </c>
      <c r="B287" s="36" t="str">
        <f>VLOOKUP($A287,Raw!$B$2:$DG$512,MATCH(Advisorry!B$1,Raw!$B$1:$DG$1,0),0)</f>
        <v>0</v>
      </c>
      <c r="C287" s="37">
        <f t="shared" si="76"/>
        <v>0</v>
      </c>
      <c r="D287" s="36" t="str">
        <f>VLOOKUP($A287,Raw!$B$2:$DG$512,MATCH(Advisorry!D$1,Raw!$B$1:$DG$1,0),0)</f>
        <v>0</v>
      </c>
      <c r="E287" s="37">
        <f t="shared" si="77"/>
        <v>0</v>
      </c>
      <c r="F287" s="36" t="str">
        <f>VLOOKUP($A287,Raw!$B$2:$DG$512,MATCH(Advisorry!F$1,Raw!$B$1:$DG$1,0),0)</f>
        <v>1</v>
      </c>
      <c r="G287" s="37">
        <f t="shared" si="78"/>
        <v>0.5</v>
      </c>
      <c r="H287" s="36" t="str">
        <f>VLOOKUP($A287,Raw!$B$2:$DG$512,MATCH(Advisorry!H$1,Raw!$B$1:$DG$1,0),0)</f>
        <v>1</v>
      </c>
      <c r="I287" s="37">
        <f t="shared" si="79"/>
        <v>0.5</v>
      </c>
      <c r="J287" s="36" t="str">
        <f>VLOOKUP($A287,Raw!$B$2:$DG$512,MATCH(Advisorry!J$1,Raw!$B$1:$DG$1,0),0)</f>
        <v>0</v>
      </c>
      <c r="K287" s="37">
        <f t="shared" si="80"/>
        <v>0</v>
      </c>
      <c r="L287" s="36" t="str">
        <f>VLOOKUP($A287,Raw!$B$2:$DG$512,MATCH(Advisorry!L$1,Raw!$B$1:$DG$1,0),0)</f>
        <v>0</v>
      </c>
      <c r="M287" s="37">
        <f t="shared" si="81"/>
        <v>0</v>
      </c>
      <c r="N287" s="36" t="str">
        <f>VLOOKUP($A287,Raw!$B$2:$DG$512,MATCH(Advisorry!N$1,Raw!$B$1:$DG$1,0),0)</f>
        <v>2</v>
      </c>
      <c r="P287" s="38" t="str">
        <f>VLOOKUP($A287,Raw!$B$2:$DG$512,MATCH(Advisorry!P$1,Raw!$B$1:$DG$1,0),0)</f>
        <v>0</v>
      </c>
      <c r="Q287" s="39">
        <f t="shared" si="82"/>
        <v>0</v>
      </c>
      <c r="R287" s="38" t="str">
        <f>VLOOKUP($A287,Raw!$B$2:$DG$512,MATCH(Advisorry!R$1,Raw!$B$1:$DG$1,0),0)</f>
        <v>0</v>
      </c>
      <c r="S287" s="39">
        <f t="shared" si="83"/>
        <v>0</v>
      </c>
      <c r="T287" s="38" t="str">
        <f>VLOOKUP($A287,Raw!$B$2:$DG$512,MATCH(Advisorry!T$1,Raw!$B$1:$DG$1,0),0)</f>
        <v>1.77</v>
      </c>
      <c r="U287" s="39">
        <f t="shared" si="84"/>
        <v>0.42446043165467628</v>
      </c>
      <c r="V287" s="38" t="str">
        <f>VLOOKUP($A287,Raw!$B$2:$DG$512,MATCH(Advisorry!V$1,Raw!$B$1:$DG$1,0),0)</f>
        <v>2.4</v>
      </c>
      <c r="W287" s="39">
        <f t="shared" si="85"/>
        <v>0.57553956834532372</v>
      </c>
      <c r="X287" s="38" t="str">
        <f>VLOOKUP($A287,Raw!$B$2:$DG$512,MATCH(Advisorry!X$1,Raw!$B$1:$DG$1,0),0)</f>
        <v>0</v>
      </c>
      <c r="Y287" s="39">
        <f t="shared" si="86"/>
        <v>0</v>
      </c>
      <c r="Z287" s="38" t="str">
        <f>VLOOKUP($A287,Raw!$B$2:$DG$512,MATCH(Advisorry!Z$1,Raw!$B$1:$DG$1,0),0)</f>
        <v>0</v>
      </c>
      <c r="AA287" s="39">
        <f t="shared" si="87"/>
        <v>0</v>
      </c>
      <c r="AB287" s="38" t="str">
        <f>VLOOKUP($A287,Raw!$B$2:$DG$512,MATCH(Advisorry!AB$1,Raw!$B$1:$DG$1,0),0)</f>
        <v>4.17</v>
      </c>
      <c r="AD287" s="25" t="e">
        <f t="shared" si="88"/>
        <v>#DIV/0!</v>
      </c>
      <c r="AE287" s="25" t="e">
        <f t="shared" si="89"/>
        <v>#DIV/0!</v>
      </c>
      <c r="AF287" s="25">
        <f t="shared" si="90"/>
        <v>1.77</v>
      </c>
      <c r="AG287" s="25">
        <f t="shared" si="91"/>
        <v>2.4</v>
      </c>
      <c r="AH287" s="25" t="e">
        <f t="shared" si="92"/>
        <v>#DIV/0!</v>
      </c>
      <c r="AI287" s="25" t="e">
        <f t="shared" si="93"/>
        <v>#DIV/0!</v>
      </c>
      <c r="AJ287" s="25">
        <f t="shared" si="94"/>
        <v>2.085</v>
      </c>
    </row>
    <row r="288" spans="1:36" x14ac:dyDescent="0.3">
      <c r="A288" s="1" t="s">
        <v>4968</v>
      </c>
      <c r="B288" s="36" t="str">
        <f>VLOOKUP($A288,Raw!$B$2:$DG$512,MATCH(Advisorry!B$1,Raw!$B$1:$DG$1,0),0)</f>
        <v>0</v>
      </c>
      <c r="C288" s="37" t="e">
        <f t="shared" si="76"/>
        <v>#DIV/0!</v>
      </c>
      <c r="D288" s="36" t="str">
        <f>VLOOKUP($A288,Raw!$B$2:$DG$512,MATCH(Advisorry!D$1,Raw!$B$1:$DG$1,0),0)</f>
        <v>0</v>
      </c>
      <c r="E288" s="37" t="e">
        <f t="shared" si="77"/>
        <v>#DIV/0!</v>
      </c>
      <c r="F288" s="36" t="str">
        <f>VLOOKUP($A288,Raw!$B$2:$DG$512,MATCH(Advisorry!F$1,Raw!$B$1:$DG$1,0),0)</f>
        <v>0</v>
      </c>
      <c r="G288" s="37" t="e">
        <f t="shared" si="78"/>
        <v>#DIV/0!</v>
      </c>
      <c r="H288" s="36" t="str">
        <f>VLOOKUP($A288,Raw!$B$2:$DG$512,MATCH(Advisorry!H$1,Raw!$B$1:$DG$1,0),0)</f>
        <v>0</v>
      </c>
      <c r="I288" s="37" t="e">
        <f t="shared" si="79"/>
        <v>#DIV/0!</v>
      </c>
      <c r="J288" s="36" t="str">
        <f>VLOOKUP($A288,Raw!$B$2:$DG$512,MATCH(Advisorry!J$1,Raw!$B$1:$DG$1,0),0)</f>
        <v>0</v>
      </c>
      <c r="K288" s="37" t="e">
        <f t="shared" si="80"/>
        <v>#DIV/0!</v>
      </c>
      <c r="L288" s="36" t="str">
        <f>VLOOKUP($A288,Raw!$B$2:$DG$512,MATCH(Advisorry!L$1,Raw!$B$1:$DG$1,0),0)</f>
        <v>0</v>
      </c>
      <c r="M288" s="37" t="e">
        <f t="shared" si="81"/>
        <v>#DIV/0!</v>
      </c>
      <c r="N288" s="36" t="str">
        <f>VLOOKUP($A288,Raw!$B$2:$DG$512,MATCH(Advisorry!N$1,Raw!$B$1:$DG$1,0),0)</f>
        <v>0</v>
      </c>
      <c r="P288" s="38" t="str">
        <f>VLOOKUP($A288,Raw!$B$2:$DG$512,MATCH(Advisorry!P$1,Raw!$B$1:$DG$1,0),0)</f>
        <v>0</v>
      </c>
      <c r="Q288" s="39" t="e">
        <f t="shared" si="82"/>
        <v>#DIV/0!</v>
      </c>
      <c r="R288" s="38" t="str">
        <f>VLOOKUP($A288,Raw!$B$2:$DG$512,MATCH(Advisorry!R$1,Raw!$B$1:$DG$1,0),0)</f>
        <v>0</v>
      </c>
      <c r="S288" s="39" t="e">
        <f t="shared" si="83"/>
        <v>#DIV/0!</v>
      </c>
      <c r="T288" s="38" t="str">
        <f>VLOOKUP($A288,Raw!$B$2:$DG$512,MATCH(Advisorry!T$1,Raw!$B$1:$DG$1,0),0)</f>
        <v>0</v>
      </c>
      <c r="U288" s="39" t="e">
        <f t="shared" si="84"/>
        <v>#DIV/0!</v>
      </c>
      <c r="V288" s="38" t="str">
        <f>VLOOKUP($A288,Raw!$B$2:$DG$512,MATCH(Advisorry!V$1,Raw!$B$1:$DG$1,0),0)</f>
        <v>0</v>
      </c>
      <c r="W288" s="39" t="e">
        <f t="shared" si="85"/>
        <v>#DIV/0!</v>
      </c>
      <c r="X288" s="38" t="str">
        <f>VLOOKUP($A288,Raw!$B$2:$DG$512,MATCH(Advisorry!X$1,Raw!$B$1:$DG$1,0),0)</f>
        <v>0</v>
      </c>
      <c r="Y288" s="39" t="e">
        <f t="shared" si="86"/>
        <v>#DIV/0!</v>
      </c>
      <c r="Z288" s="38" t="str">
        <f>VLOOKUP($A288,Raw!$B$2:$DG$512,MATCH(Advisorry!Z$1,Raw!$B$1:$DG$1,0),0)</f>
        <v>0</v>
      </c>
      <c r="AA288" s="39" t="e">
        <f t="shared" si="87"/>
        <v>#DIV/0!</v>
      </c>
      <c r="AB288" s="38" t="str">
        <f>VLOOKUP($A288,Raw!$B$2:$DG$512,MATCH(Advisorry!AB$1,Raw!$B$1:$DG$1,0),0)</f>
        <v>0</v>
      </c>
      <c r="AD288" s="25" t="e">
        <f t="shared" si="88"/>
        <v>#DIV/0!</v>
      </c>
      <c r="AE288" s="25" t="e">
        <f t="shared" si="89"/>
        <v>#DIV/0!</v>
      </c>
      <c r="AF288" s="25" t="e">
        <f t="shared" si="90"/>
        <v>#DIV/0!</v>
      </c>
      <c r="AG288" s="25" t="e">
        <f t="shared" si="91"/>
        <v>#DIV/0!</v>
      </c>
      <c r="AH288" s="25" t="e">
        <f t="shared" si="92"/>
        <v>#DIV/0!</v>
      </c>
      <c r="AI288" s="25" t="e">
        <f t="shared" si="93"/>
        <v>#DIV/0!</v>
      </c>
      <c r="AJ288" s="25" t="e">
        <f t="shared" si="94"/>
        <v>#DIV/0!</v>
      </c>
    </row>
    <row r="289" spans="1:36" x14ac:dyDescent="0.3">
      <c r="A289" s="1" t="s">
        <v>4976</v>
      </c>
      <c r="B289" s="36" t="str">
        <f>VLOOKUP($A289,Raw!$B$2:$DG$512,MATCH(Advisorry!B$1,Raw!$B$1:$DG$1,0),0)</f>
        <v>0</v>
      </c>
      <c r="C289" s="37" t="e">
        <f t="shared" si="76"/>
        <v>#DIV/0!</v>
      </c>
      <c r="D289" s="36" t="str">
        <f>VLOOKUP($A289,Raw!$B$2:$DG$512,MATCH(Advisorry!D$1,Raw!$B$1:$DG$1,0),0)</f>
        <v>0</v>
      </c>
      <c r="E289" s="37" t="e">
        <f t="shared" si="77"/>
        <v>#DIV/0!</v>
      </c>
      <c r="F289" s="36" t="str">
        <f>VLOOKUP($A289,Raw!$B$2:$DG$512,MATCH(Advisorry!F$1,Raw!$B$1:$DG$1,0),0)</f>
        <v>0</v>
      </c>
      <c r="G289" s="37" t="e">
        <f t="shared" si="78"/>
        <v>#DIV/0!</v>
      </c>
      <c r="H289" s="36" t="str">
        <f>VLOOKUP($A289,Raw!$B$2:$DG$512,MATCH(Advisorry!H$1,Raw!$B$1:$DG$1,0),0)</f>
        <v>0</v>
      </c>
      <c r="I289" s="37" t="e">
        <f t="shared" si="79"/>
        <v>#DIV/0!</v>
      </c>
      <c r="J289" s="36" t="str">
        <f>VLOOKUP($A289,Raw!$B$2:$DG$512,MATCH(Advisorry!J$1,Raw!$B$1:$DG$1,0),0)</f>
        <v>0</v>
      </c>
      <c r="K289" s="37" t="e">
        <f t="shared" si="80"/>
        <v>#DIV/0!</v>
      </c>
      <c r="L289" s="36" t="str">
        <f>VLOOKUP($A289,Raw!$B$2:$DG$512,MATCH(Advisorry!L$1,Raw!$B$1:$DG$1,0),0)</f>
        <v>0</v>
      </c>
      <c r="M289" s="37" t="e">
        <f t="shared" si="81"/>
        <v>#DIV/0!</v>
      </c>
      <c r="N289" s="36" t="str">
        <f>VLOOKUP($A289,Raw!$B$2:$DG$512,MATCH(Advisorry!N$1,Raw!$B$1:$DG$1,0),0)</f>
        <v>0</v>
      </c>
      <c r="P289" s="38" t="str">
        <f>VLOOKUP($A289,Raw!$B$2:$DG$512,MATCH(Advisorry!P$1,Raw!$B$1:$DG$1,0),0)</f>
        <v>0</v>
      </c>
      <c r="Q289" s="39" t="e">
        <f t="shared" si="82"/>
        <v>#DIV/0!</v>
      </c>
      <c r="R289" s="38" t="str">
        <f>VLOOKUP($A289,Raw!$B$2:$DG$512,MATCH(Advisorry!R$1,Raw!$B$1:$DG$1,0),0)</f>
        <v>0</v>
      </c>
      <c r="S289" s="39" t="e">
        <f t="shared" si="83"/>
        <v>#DIV/0!</v>
      </c>
      <c r="T289" s="38" t="str">
        <f>VLOOKUP($A289,Raw!$B$2:$DG$512,MATCH(Advisorry!T$1,Raw!$B$1:$DG$1,0),0)</f>
        <v>0</v>
      </c>
      <c r="U289" s="39" t="e">
        <f t="shared" si="84"/>
        <v>#DIV/0!</v>
      </c>
      <c r="V289" s="38" t="str">
        <f>VLOOKUP($A289,Raw!$B$2:$DG$512,MATCH(Advisorry!V$1,Raw!$B$1:$DG$1,0),0)</f>
        <v>0</v>
      </c>
      <c r="W289" s="39" t="e">
        <f t="shared" si="85"/>
        <v>#DIV/0!</v>
      </c>
      <c r="X289" s="38" t="str">
        <f>VLOOKUP($A289,Raw!$B$2:$DG$512,MATCH(Advisorry!X$1,Raw!$B$1:$DG$1,0),0)</f>
        <v>0</v>
      </c>
      <c r="Y289" s="39" t="e">
        <f t="shared" si="86"/>
        <v>#DIV/0!</v>
      </c>
      <c r="Z289" s="38" t="str">
        <f>VLOOKUP($A289,Raw!$B$2:$DG$512,MATCH(Advisorry!Z$1,Raw!$B$1:$DG$1,0),0)</f>
        <v>0</v>
      </c>
      <c r="AA289" s="39" t="e">
        <f t="shared" si="87"/>
        <v>#DIV/0!</v>
      </c>
      <c r="AB289" s="38" t="str">
        <f>VLOOKUP($A289,Raw!$B$2:$DG$512,MATCH(Advisorry!AB$1,Raw!$B$1:$DG$1,0),0)</f>
        <v>0</v>
      </c>
      <c r="AD289" s="25" t="e">
        <f t="shared" si="88"/>
        <v>#DIV/0!</v>
      </c>
      <c r="AE289" s="25" t="e">
        <f t="shared" si="89"/>
        <v>#DIV/0!</v>
      </c>
      <c r="AF289" s="25" t="e">
        <f t="shared" si="90"/>
        <v>#DIV/0!</v>
      </c>
      <c r="AG289" s="25" t="e">
        <f t="shared" si="91"/>
        <v>#DIV/0!</v>
      </c>
      <c r="AH289" s="25" t="e">
        <f t="shared" si="92"/>
        <v>#DIV/0!</v>
      </c>
      <c r="AI289" s="25" t="e">
        <f t="shared" si="93"/>
        <v>#DIV/0!</v>
      </c>
      <c r="AJ289" s="25" t="e">
        <f t="shared" si="94"/>
        <v>#DIV/0!</v>
      </c>
    </row>
    <row r="290" spans="1:36" x14ac:dyDescent="0.3">
      <c r="A290" s="1" t="s">
        <v>4987</v>
      </c>
      <c r="B290" s="36" t="str">
        <f>VLOOKUP($A290,Raw!$B$2:$DG$512,MATCH(Advisorry!B$1,Raw!$B$1:$DG$1,0),0)</f>
        <v>0</v>
      </c>
      <c r="C290" s="37" t="e">
        <f t="shared" si="76"/>
        <v>#DIV/0!</v>
      </c>
      <c r="D290" s="36" t="str">
        <f>VLOOKUP($A290,Raw!$B$2:$DG$512,MATCH(Advisorry!D$1,Raw!$B$1:$DG$1,0),0)</f>
        <v>0</v>
      </c>
      <c r="E290" s="37" t="e">
        <f t="shared" si="77"/>
        <v>#DIV/0!</v>
      </c>
      <c r="F290" s="36" t="str">
        <f>VLOOKUP($A290,Raw!$B$2:$DG$512,MATCH(Advisorry!F$1,Raw!$B$1:$DG$1,0),0)</f>
        <v>0</v>
      </c>
      <c r="G290" s="37" t="e">
        <f t="shared" si="78"/>
        <v>#DIV/0!</v>
      </c>
      <c r="H290" s="36" t="str">
        <f>VLOOKUP($A290,Raw!$B$2:$DG$512,MATCH(Advisorry!H$1,Raw!$B$1:$DG$1,0),0)</f>
        <v>0</v>
      </c>
      <c r="I290" s="37" t="e">
        <f t="shared" si="79"/>
        <v>#DIV/0!</v>
      </c>
      <c r="J290" s="36" t="str">
        <f>VLOOKUP($A290,Raw!$B$2:$DG$512,MATCH(Advisorry!J$1,Raw!$B$1:$DG$1,0),0)</f>
        <v>0</v>
      </c>
      <c r="K290" s="37" t="e">
        <f t="shared" si="80"/>
        <v>#DIV/0!</v>
      </c>
      <c r="L290" s="36" t="str">
        <f>VLOOKUP($A290,Raw!$B$2:$DG$512,MATCH(Advisorry!L$1,Raw!$B$1:$DG$1,0),0)</f>
        <v>0</v>
      </c>
      <c r="M290" s="37" t="e">
        <f t="shared" si="81"/>
        <v>#DIV/0!</v>
      </c>
      <c r="N290" s="36" t="str">
        <f>VLOOKUP($A290,Raw!$B$2:$DG$512,MATCH(Advisorry!N$1,Raw!$B$1:$DG$1,0),0)</f>
        <v>0</v>
      </c>
      <c r="P290" s="38" t="str">
        <f>VLOOKUP($A290,Raw!$B$2:$DG$512,MATCH(Advisorry!P$1,Raw!$B$1:$DG$1,0),0)</f>
        <v>0</v>
      </c>
      <c r="Q290" s="39" t="e">
        <f t="shared" si="82"/>
        <v>#DIV/0!</v>
      </c>
      <c r="R290" s="38" t="str">
        <f>VLOOKUP($A290,Raw!$B$2:$DG$512,MATCH(Advisorry!R$1,Raw!$B$1:$DG$1,0),0)</f>
        <v>0</v>
      </c>
      <c r="S290" s="39" t="e">
        <f t="shared" si="83"/>
        <v>#DIV/0!</v>
      </c>
      <c r="T290" s="38" t="str">
        <f>VLOOKUP($A290,Raw!$B$2:$DG$512,MATCH(Advisorry!T$1,Raw!$B$1:$DG$1,0),0)</f>
        <v>0</v>
      </c>
      <c r="U290" s="39" t="e">
        <f t="shared" si="84"/>
        <v>#DIV/0!</v>
      </c>
      <c r="V290" s="38" t="str">
        <f>VLOOKUP($A290,Raw!$B$2:$DG$512,MATCH(Advisorry!V$1,Raw!$B$1:$DG$1,0),0)</f>
        <v>0</v>
      </c>
      <c r="W290" s="39" t="e">
        <f t="shared" si="85"/>
        <v>#DIV/0!</v>
      </c>
      <c r="X290" s="38" t="str">
        <f>VLOOKUP($A290,Raw!$B$2:$DG$512,MATCH(Advisorry!X$1,Raw!$B$1:$DG$1,0),0)</f>
        <v>0</v>
      </c>
      <c r="Y290" s="39" t="e">
        <f t="shared" si="86"/>
        <v>#DIV/0!</v>
      </c>
      <c r="Z290" s="38" t="str">
        <f>VLOOKUP($A290,Raw!$B$2:$DG$512,MATCH(Advisorry!Z$1,Raw!$B$1:$DG$1,0),0)</f>
        <v>0</v>
      </c>
      <c r="AA290" s="39" t="e">
        <f t="shared" si="87"/>
        <v>#DIV/0!</v>
      </c>
      <c r="AB290" s="38" t="str">
        <f>VLOOKUP($A290,Raw!$B$2:$DG$512,MATCH(Advisorry!AB$1,Raw!$B$1:$DG$1,0),0)</f>
        <v>0</v>
      </c>
      <c r="AD290" s="25" t="e">
        <f t="shared" si="88"/>
        <v>#DIV/0!</v>
      </c>
      <c r="AE290" s="25" t="e">
        <f t="shared" si="89"/>
        <v>#DIV/0!</v>
      </c>
      <c r="AF290" s="25" t="e">
        <f t="shared" si="90"/>
        <v>#DIV/0!</v>
      </c>
      <c r="AG290" s="25" t="e">
        <f t="shared" si="91"/>
        <v>#DIV/0!</v>
      </c>
      <c r="AH290" s="25" t="e">
        <f t="shared" si="92"/>
        <v>#DIV/0!</v>
      </c>
      <c r="AI290" s="25" t="e">
        <f t="shared" si="93"/>
        <v>#DIV/0!</v>
      </c>
      <c r="AJ290" s="25" t="e">
        <f t="shared" si="94"/>
        <v>#DIV/0!</v>
      </c>
    </row>
    <row r="291" spans="1:36" x14ac:dyDescent="0.3">
      <c r="A291" s="1" t="s">
        <v>5006</v>
      </c>
      <c r="B291" s="36" t="str">
        <f>VLOOKUP($A291,Raw!$B$2:$DG$512,MATCH(Advisorry!B$1,Raw!$B$1:$DG$1,0),0)</f>
        <v>0</v>
      </c>
      <c r="C291" s="37" t="e">
        <f t="shared" si="76"/>
        <v>#DIV/0!</v>
      </c>
      <c r="D291" s="36" t="str">
        <f>VLOOKUP($A291,Raw!$B$2:$DG$512,MATCH(Advisorry!D$1,Raw!$B$1:$DG$1,0),0)</f>
        <v>0</v>
      </c>
      <c r="E291" s="37" t="e">
        <f t="shared" si="77"/>
        <v>#DIV/0!</v>
      </c>
      <c r="F291" s="36" t="str">
        <f>VLOOKUP($A291,Raw!$B$2:$DG$512,MATCH(Advisorry!F$1,Raw!$B$1:$DG$1,0),0)</f>
        <v>0</v>
      </c>
      <c r="G291" s="37" t="e">
        <f t="shared" si="78"/>
        <v>#DIV/0!</v>
      </c>
      <c r="H291" s="36" t="str">
        <f>VLOOKUP($A291,Raw!$B$2:$DG$512,MATCH(Advisorry!H$1,Raw!$B$1:$DG$1,0),0)</f>
        <v>0</v>
      </c>
      <c r="I291" s="37" t="e">
        <f t="shared" si="79"/>
        <v>#DIV/0!</v>
      </c>
      <c r="J291" s="36" t="str">
        <f>VLOOKUP($A291,Raw!$B$2:$DG$512,MATCH(Advisorry!J$1,Raw!$B$1:$DG$1,0),0)</f>
        <v>0</v>
      </c>
      <c r="K291" s="37" t="e">
        <f t="shared" si="80"/>
        <v>#DIV/0!</v>
      </c>
      <c r="L291" s="36" t="str">
        <f>VLOOKUP($A291,Raw!$B$2:$DG$512,MATCH(Advisorry!L$1,Raw!$B$1:$DG$1,0),0)</f>
        <v>0</v>
      </c>
      <c r="M291" s="37" t="e">
        <f t="shared" si="81"/>
        <v>#DIV/0!</v>
      </c>
      <c r="N291" s="36" t="str">
        <f>VLOOKUP($A291,Raw!$B$2:$DG$512,MATCH(Advisorry!N$1,Raw!$B$1:$DG$1,0),0)</f>
        <v>0</v>
      </c>
      <c r="P291" s="38" t="str">
        <f>VLOOKUP($A291,Raw!$B$2:$DG$512,MATCH(Advisorry!P$1,Raw!$B$1:$DG$1,0),0)</f>
        <v>0</v>
      </c>
      <c r="Q291" s="39" t="e">
        <f t="shared" si="82"/>
        <v>#DIV/0!</v>
      </c>
      <c r="R291" s="38" t="str">
        <f>VLOOKUP($A291,Raw!$B$2:$DG$512,MATCH(Advisorry!R$1,Raw!$B$1:$DG$1,0),0)</f>
        <v>0</v>
      </c>
      <c r="S291" s="39" t="e">
        <f t="shared" si="83"/>
        <v>#DIV/0!</v>
      </c>
      <c r="T291" s="38" t="str">
        <f>VLOOKUP($A291,Raw!$B$2:$DG$512,MATCH(Advisorry!T$1,Raw!$B$1:$DG$1,0),0)</f>
        <v>0</v>
      </c>
      <c r="U291" s="39" t="e">
        <f t="shared" si="84"/>
        <v>#DIV/0!</v>
      </c>
      <c r="V291" s="38" t="str">
        <f>VLOOKUP($A291,Raw!$B$2:$DG$512,MATCH(Advisorry!V$1,Raw!$B$1:$DG$1,0),0)</f>
        <v>0</v>
      </c>
      <c r="W291" s="39" t="e">
        <f t="shared" si="85"/>
        <v>#DIV/0!</v>
      </c>
      <c r="X291" s="38" t="str">
        <f>VLOOKUP($A291,Raw!$B$2:$DG$512,MATCH(Advisorry!X$1,Raw!$B$1:$DG$1,0),0)</f>
        <v>0</v>
      </c>
      <c r="Y291" s="39" t="e">
        <f t="shared" si="86"/>
        <v>#DIV/0!</v>
      </c>
      <c r="Z291" s="38" t="str">
        <f>VLOOKUP($A291,Raw!$B$2:$DG$512,MATCH(Advisorry!Z$1,Raw!$B$1:$DG$1,0),0)</f>
        <v>0</v>
      </c>
      <c r="AA291" s="39" t="e">
        <f t="shared" si="87"/>
        <v>#DIV/0!</v>
      </c>
      <c r="AB291" s="38" t="str">
        <f>VLOOKUP($A291,Raw!$B$2:$DG$512,MATCH(Advisorry!AB$1,Raw!$B$1:$DG$1,0),0)</f>
        <v>0</v>
      </c>
      <c r="AD291" s="25" t="e">
        <f t="shared" si="88"/>
        <v>#DIV/0!</v>
      </c>
      <c r="AE291" s="25" t="e">
        <f t="shared" si="89"/>
        <v>#DIV/0!</v>
      </c>
      <c r="AF291" s="25" t="e">
        <f t="shared" si="90"/>
        <v>#DIV/0!</v>
      </c>
      <c r="AG291" s="25" t="e">
        <f t="shared" si="91"/>
        <v>#DIV/0!</v>
      </c>
      <c r="AH291" s="25" t="e">
        <f t="shared" si="92"/>
        <v>#DIV/0!</v>
      </c>
      <c r="AI291" s="25" t="e">
        <f t="shared" si="93"/>
        <v>#DIV/0!</v>
      </c>
      <c r="AJ291" s="25" t="e">
        <f t="shared" si="94"/>
        <v>#DIV/0!</v>
      </c>
    </row>
    <row r="292" spans="1:36" x14ac:dyDescent="0.3">
      <c r="A292" s="1" t="s">
        <v>5022</v>
      </c>
      <c r="B292" s="36" t="str">
        <f>VLOOKUP($A292,Raw!$B$2:$DG$512,MATCH(Advisorry!B$1,Raw!$B$1:$DG$1,0),0)</f>
        <v>0</v>
      </c>
      <c r="C292" s="37" t="e">
        <f t="shared" si="76"/>
        <v>#DIV/0!</v>
      </c>
      <c r="D292" s="36" t="str">
        <f>VLOOKUP($A292,Raw!$B$2:$DG$512,MATCH(Advisorry!D$1,Raw!$B$1:$DG$1,0),0)</f>
        <v>0</v>
      </c>
      <c r="E292" s="37" t="e">
        <f t="shared" si="77"/>
        <v>#DIV/0!</v>
      </c>
      <c r="F292" s="36" t="str">
        <f>VLOOKUP($A292,Raw!$B$2:$DG$512,MATCH(Advisorry!F$1,Raw!$B$1:$DG$1,0),0)</f>
        <v>0</v>
      </c>
      <c r="G292" s="37" t="e">
        <f t="shared" si="78"/>
        <v>#DIV/0!</v>
      </c>
      <c r="H292" s="36" t="str">
        <f>VLOOKUP($A292,Raw!$B$2:$DG$512,MATCH(Advisorry!H$1,Raw!$B$1:$DG$1,0),0)</f>
        <v>0</v>
      </c>
      <c r="I292" s="37" t="e">
        <f t="shared" si="79"/>
        <v>#DIV/0!</v>
      </c>
      <c r="J292" s="36" t="str">
        <f>VLOOKUP($A292,Raw!$B$2:$DG$512,MATCH(Advisorry!J$1,Raw!$B$1:$DG$1,0),0)</f>
        <v>0</v>
      </c>
      <c r="K292" s="37" t="e">
        <f t="shared" si="80"/>
        <v>#DIV/0!</v>
      </c>
      <c r="L292" s="36" t="str">
        <f>VLOOKUP($A292,Raw!$B$2:$DG$512,MATCH(Advisorry!L$1,Raw!$B$1:$DG$1,0),0)</f>
        <v>0</v>
      </c>
      <c r="M292" s="37" t="e">
        <f t="shared" si="81"/>
        <v>#DIV/0!</v>
      </c>
      <c r="N292" s="36" t="str">
        <f>VLOOKUP($A292,Raw!$B$2:$DG$512,MATCH(Advisorry!N$1,Raw!$B$1:$DG$1,0),0)</f>
        <v>0</v>
      </c>
      <c r="P292" s="38" t="str">
        <f>VLOOKUP($A292,Raw!$B$2:$DG$512,MATCH(Advisorry!P$1,Raw!$B$1:$DG$1,0),0)</f>
        <v>0</v>
      </c>
      <c r="Q292" s="39" t="e">
        <f t="shared" si="82"/>
        <v>#DIV/0!</v>
      </c>
      <c r="R292" s="38" t="str">
        <f>VLOOKUP($A292,Raw!$B$2:$DG$512,MATCH(Advisorry!R$1,Raw!$B$1:$DG$1,0),0)</f>
        <v>0</v>
      </c>
      <c r="S292" s="39" t="e">
        <f t="shared" si="83"/>
        <v>#DIV/0!</v>
      </c>
      <c r="T292" s="38" t="str">
        <f>VLOOKUP($A292,Raw!$B$2:$DG$512,MATCH(Advisorry!T$1,Raw!$B$1:$DG$1,0),0)</f>
        <v>0</v>
      </c>
      <c r="U292" s="39" t="e">
        <f t="shared" si="84"/>
        <v>#DIV/0!</v>
      </c>
      <c r="V292" s="38" t="str">
        <f>VLOOKUP($A292,Raw!$B$2:$DG$512,MATCH(Advisorry!V$1,Raw!$B$1:$DG$1,0),0)</f>
        <v>0</v>
      </c>
      <c r="W292" s="39" t="e">
        <f t="shared" si="85"/>
        <v>#DIV/0!</v>
      </c>
      <c r="X292" s="38" t="str">
        <f>VLOOKUP($A292,Raw!$B$2:$DG$512,MATCH(Advisorry!X$1,Raw!$B$1:$DG$1,0),0)</f>
        <v>0</v>
      </c>
      <c r="Y292" s="39" t="e">
        <f t="shared" si="86"/>
        <v>#DIV/0!</v>
      </c>
      <c r="Z292" s="38" t="str">
        <f>VLOOKUP($A292,Raw!$B$2:$DG$512,MATCH(Advisorry!Z$1,Raw!$B$1:$DG$1,0),0)</f>
        <v>0</v>
      </c>
      <c r="AA292" s="39" t="e">
        <f t="shared" si="87"/>
        <v>#DIV/0!</v>
      </c>
      <c r="AB292" s="38" t="str">
        <f>VLOOKUP($A292,Raw!$B$2:$DG$512,MATCH(Advisorry!AB$1,Raw!$B$1:$DG$1,0),0)</f>
        <v>0</v>
      </c>
      <c r="AD292" s="25" t="e">
        <f t="shared" si="88"/>
        <v>#DIV/0!</v>
      </c>
      <c r="AE292" s="25" t="e">
        <f t="shared" si="89"/>
        <v>#DIV/0!</v>
      </c>
      <c r="AF292" s="25" t="e">
        <f t="shared" si="90"/>
        <v>#DIV/0!</v>
      </c>
      <c r="AG292" s="25" t="e">
        <f t="shared" si="91"/>
        <v>#DIV/0!</v>
      </c>
      <c r="AH292" s="25" t="e">
        <f t="shared" si="92"/>
        <v>#DIV/0!</v>
      </c>
      <c r="AI292" s="25" t="e">
        <f t="shared" si="93"/>
        <v>#DIV/0!</v>
      </c>
      <c r="AJ292" s="25" t="e">
        <f t="shared" si="94"/>
        <v>#DIV/0!</v>
      </c>
    </row>
    <row r="293" spans="1:36" x14ac:dyDescent="0.3">
      <c r="A293" s="1" t="s">
        <v>5040</v>
      </c>
      <c r="B293" s="36" t="str">
        <f>VLOOKUP($A293,Raw!$B$2:$DG$512,MATCH(Advisorry!B$1,Raw!$B$1:$DG$1,0),0)</f>
        <v>0</v>
      </c>
      <c r="C293" s="37" t="e">
        <f t="shared" si="76"/>
        <v>#DIV/0!</v>
      </c>
      <c r="D293" s="36" t="str">
        <f>VLOOKUP($A293,Raw!$B$2:$DG$512,MATCH(Advisorry!D$1,Raw!$B$1:$DG$1,0),0)</f>
        <v>0</v>
      </c>
      <c r="E293" s="37" t="e">
        <f t="shared" si="77"/>
        <v>#DIV/0!</v>
      </c>
      <c r="F293" s="36" t="str">
        <f>VLOOKUP($A293,Raw!$B$2:$DG$512,MATCH(Advisorry!F$1,Raw!$B$1:$DG$1,0),0)</f>
        <v>0</v>
      </c>
      <c r="G293" s="37" t="e">
        <f t="shared" si="78"/>
        <v>#DIV/0!</v>
      </c>
      <c r="H293" s="36" t="str">
        <f>VLOOKUP($A293,Raw!$B$2:$DG$512,MATCH(Advisorry!H$1,Raw!$B$1:$DG$1,0),0)</f>
        <v>0</v>
      </c>
      <c r="I293" s="37" t="e">
        <f t="shared" si="79"/>
        <v>#DIV/0!</v>
      </c>
      <c r="J293" s="36" t="str">
        <f>VLOOKUP($A293,Raw!$B$2:$DG$512,MATCH(Advisorry!J$1,Raw!$B$1:$DG$1,0),0)</f>
        <v>0</v>
      </c>
      <c r="K293" s="37" t="e">
        <f t="shared" si="80"/>
        <v>#DIV/0!</v>
      </c>
      <c r="L293" s="36" t="str">
        <f>VLOOKUP($A293,Raw!$B$2:$DG$512,MATCH(Advisorry!L$1,Raw!$B$1:$DG$1,0),0)</f>
        <v>0</v>
      </c>
      <c r="M293" s="37" t="e">
        <f t="shared" si="81"/>
        <v>#DIV/0!</v>
      </c>
      <c r="N293" s="36" t="str">
        <f>VLOOKUP($A293,Raw!$B$2:$DG$512,MATCH(Advisorry!N$1,Raw!$B$1:$DG$1,0),0)</f>
        <v>0</v>
      </c>
      <c r="P293" s="38" t="str">
        <f>VLOOKUP($A293,Raw!$B$2:$DG$512,MATCH(Advisorry!P$1,Raw!$B$1:$DG$1,0),0)</f>
        <v>0</v>
      </c>
      <c r="Q293" s="39" t="e">
        <f t="shared" si="82"/>
        <v>#DIV/0!</v>
      </c>
      <c r="R293" s="38" t="str">
        <f>VLOOKUP($A293,Raw!$B$2:$DG$512,MATCH(Advisorry!R$1,Raw!$B$1:$DG$1,0),0)</f>
        <v>0</v>
      </c>
      <c r="S293" s="39" t="e">
        <f t="shared" si="83"/>
        <v>#DIV/0!</v>
      </c>
      <c r="T293" s="38" t="str">
        <f>VLOOKUP($A293,Raw!$B$2:$DG$512,MATCH(Advisorry!T$1,Raw!$B$1:$DG$1,0),0)</f>
        <v>0</v>
      </c>
      <c r="U293" s="39" t="e">
        <f t="shared" si="84"/>
        <v>#DIV/0!</v>
      </c>
      <c r="V293" s="38" t="str">
        <f>VLOOKUP($A293,Raw!$B$2:$DG$512,MATCH(Advisorry!V$1,Raw!$B$1:$DG$1,0),0)</f>
        <v>0</v>
      </c>
      <c r="W293" s="39" t="e">
        <f t="shared" si="85"/>
        <v>#DIV/0!</v>
      </c>
      <c r="X293" s="38" t="str">
        <f>VLOOKUP($A293,Raw!$B$2:$DG$512,MATCH(Advisorry!X$1,Raw!$B$1:$DG$1,0),0)</f>
        <v>0</v>
      </c>
      <c r="Y293" s="39" t="e">
        <f t="shared" si="86"/>
        <v>#DIV/0!</v>
      </c>
      <c r="Z293" s="38" t="str">
        <f>VLOOKUP($A293,Raw!$B$2:$DG$512,MATCH(Advisorry!Z$1,Raw!$B$1:$DG$1,0),0)</f>
        <v>0</v>
      </c>
      <c r="AA293" s="39" t="e">
        <f t="shared" si="87"/>
        <v>#DIV/0!</v>
      </c>
      <c r="AB293" s="38" t="str">
        <f>VLOOKUP($A293,Raw!$B$2:$DG$512,MATCH(Advisorry!AB$1,Raw!$B$1:$DG$1,0),0)</f>
        <v>0</v>
      </c>
      <c r="AD293" s="25" t="e">
        <f t="shared" si="88"/>
        <v>#DIV/0!</v>
      </c>
      <c r="AE293" s="25" t="e">
        <f t="shared" si="89"/>
        <v>#DIV/0!</v>
      </c>
      <c r="AF293" s="25" t="e">
        <f t="shared" si="90"/>
        <v>#DIV/0!</v>
      </c>
      <c r="AG293" s="25" t="e">
        <f t="shared" si="91"/>
        <v>#DIV/0!</v>
      </c>
      <c r="AH293" s="25" t="e">
        <f t="shared" si="92"/>
        <v>#DIV/0!</v>
      </c>
      <c r="AI293" s="25" t="e">
        <f t="shared" si="93"/>
        <v>#DIV/0!</v>
      </c>
      <c r="AJ293" s="25" t="e">
        <f t="shared" si="94"/>
        <v>#DIV/0!</v>
      </c>
    </row>
    <row r="294" spans="1:36" x14ac:dyDescent="0.3">
      <c r="A294" s="1" t="s">
        <v>5055</v>
      </c>
      <c r="B294" s="36" t="str">
        <f>VLOOKUP($A294,Raw!$B$2:$DG$512,MATCH(Advisorry!B$1,Raw!$B$1:$DG$1,0),0)</f>
        <v>0</v>
      </c>
      <c r="C294" s="37" t="e">
        <f t="shared" si="76"/>
        <v>#DIV/0!</v>
      </c>
      <c r="D294" s="36" t="str">
        <f>VLOOKUP($A294,Raw!$B$2:$DG$512,MATCH(Advisorry!D$1,Raw!$B$1:$DG$1,0),0)</f>
        <v>0</v>
      </c>
      <c r="E294" s="37" t="e">
        <f t="shared" si="77"/>
        <v>#DIV/0!</v>
      </c>
      <c r="F294" s="36" t="str">
        <f>VLOOKUP($A294,Raw!$B$2:$DG$512,MATCH(Advisorry!F$1,Raw!$B$1:$DG$1,0),0)</f>
        <v>0</v>
      </c>
      <c r="G294" s="37" t="e">
        <f t="shared" si="78"/>
        <v>#DIV/0!</v>
      </c>
      <c r="H294" s="36" t="str">
        <f>VLOOKUP($A294,Raw!$B$2:$DG$512,MATCH(Advisorry!H$1,Raw!$B$1:$DG$1,0),0)</f>
        <v>0</v>
      </c>
      <c r="I294" s="37" t="e">
        <f t="shared" si="79"/>
        <v>#DIV/0!</v>
      </c>
      <c r="J294" s="36" t="str">
        <f>VLOOKUP($A294,Raw!$B$2:$DG$512,MATCH(Advisorry!J$1,Raw!$B$1:$DG$1,0),0)</f>
        <v>0</v>
      </c>
      <c r="K294" s="37" t="e">
        <f t="shared" si="80"/>
        <v>#DIV/0!</v>
      </c>
      <c r="L294" s="36" t="str">
        <f>VLOOKUP($A294,Raw!$B$2:$DG$512,MATCH(Advisorry!L$1,Raw!$B$1:$DG$1,0),0)</f>
        <v>0</v>
      </c>
      <c r="M294" s="37" t="e">
        <f t="shared" si="81"/>
        <v>#DIV/0!</v>
      </c>
      <c r="N294" s="36" t="str">
        <f>VLOOKUP($A294,Raw!$B$2:$DG$512,MATCH(Advisorry!N$1,Raw!$B$1:$DG$1,0),0)</f>
        <v>0</v>
      </c>
      <c r="P294" s="38" t="str">
        <f>VLOOKUP($A294,Raw!$B$2:$DG$512,MATCH(Advisorry!P$1,Raw!$B$1:$DG$1,0),0)</f>
        <v>0</v>
      </c>
      <c r="Q294" s="39" t="e">
        <f t="shared" si="82"/>
        <v>#DIV/0!</v>
      </c>
      <c r="R294" s="38" t="str">
        <f>VLOOKUP($A294,Raw!$B$2:$DG$512,MATCH(Advisorry!R$1,Raw!$B$1:$DG$1,0),0)</f>
        <v>0</v>
      </c>
      <c r="S294" s="39" t="e">
        <f t="shared" si="83"/>
        <v>#DIV/0!</v>
      </c>
      <c r="T294" s="38" t="str">
        <f>VLOOKUP($A294,Raw!$B$2:$DG$512,MATCH(Advisorry!T$1,Raw!$B$1:$DG$1,0),0)</f>
        <v>0</v>
      </c>
      <c r="U294" s="39" t="e">
        <f t="shared" si="84"/>
        <v>#DIV/0!</v>
      </c>
      <c r="V294" s="38" t="str">
        <f>VLOOKUP($A294,Raw!$B$2:$DG$512,MATCH(Advisorry!V$1,Raw!$B$1:$DG$1,0),0)</f>
        <v>0</v>
      </c>
      <c r="W294" s="39" t="e">
        <f t="shared" si="85"/>
        <v>#DIV/0!</v>
      </c>
      <c r="X294" s="38" t="str">
        <f>VLOOKUP($A294,Raw!$B$2:$DG$512,MATCH(Advisorry!X$1,Raw!$B$1:$DG$1,0),0)</f>
        <v>0</v>
      </c>
      <c r="Y294" s="39" t="e">
        <f t="shared" si="86"/>
        <v>#DIV/0!</v>
      </c>
      <c r="Z294" s="38" t="str">
        <f>VLOOKUP($A294,Raw!$B$2:$DG$512,MATCH(Advisorry!Z$1,Raw!$B$1:$DG$1,0),0)</f>
        <v>0</v>
      </c>
      <c r="AA294" s="39" t="e">
        <f t="shared" si="87"/>
        <v>#DIV/0!</v>
      </c>
      <c r="AB294" s="38" t="str">
        <f>VLOOKUP($A294,Raw!$B$2:$DG$512,MATCH(Advisorry!AB$1,Raw!$B$1:$DG$1,0),0)</f>
        <v>0</v>
      </c>
      <c r="AD294" s="25" t="e">
        <f t="shared" si="88"/>
        <v>#DIV/0!</v>
      </c>
      <c r="AE294" s="25" t="e">
        <f t="shared" si="89"/>
        <v>#DIV/0!</v>
      </c>
      <c r="AF294" s="25" t="e">
        <f t="shared" si="90"/>
        <v>#DIV/0!</v>
      </c>
      <c r="AG294" s="25" t="e">
        <f t="shared" si="91"/>
        <v>#DIV/0!</v>
      </c>
      <c r="AH294" s="25" t="e">
        <f t="shared" si="92"/>
        <v>#DIV/0!</v>
      </c>
      <c r="AI294" s="25" t="e">
        <f t="shared" si="93"/>
        <v>#DIV/0!</v>
      </c>
      <c r="AJ294" s="25" t="e">
        <f t="shared" si="94"/>
        <v>#DIV/0!</v>
      </c>
    </row>
    <row r="295" spans="1:36" x14ac:dyDescent="0.3">
      <c r="A295" s="1" t="s">
        <v>5063</v>
      </c>
      <c r="B295" s="36" t="str">
        <f>VLOOKUP($A295,Raw!$B$2:$DG$512,MATCH(Advisorry!B$1,Raw!$B$1:$DG$1,0),0)</f>
        <v>0</v>
      </c>
      <c r="C295" s="37" t="e">
        <f t="shared" si="76"/>
        <v>#DIV/0!</v>
      </c>
      <c r="D295" s="36" t="str">
        <f>VLOOKUP($A295,Raw!$B$2:$DG$512,MATCH(Advisorry!D$1,Raw!$B$1:$DG$1,0),0)</f>
        <v>0</v>
      </c>
      <c r="E295" s="37" t="e">
        <f t="shared" si="77"/>
        <v>#DIV/0!</v>
      </c>
      <c r="F295" s="36" t="str">
        <f>VLOOKUP($A295,Raw!$B$2:$DG$512,MATCH(Advisorry!F$1,Raw!$B$1:$DG$1,0),0)</f>
        <v>0</v>
      </c>
      <c r="G295" s="37" t="e">
        <f t="shared" si="78"/>
        <v>#DIV/0!</v>
      </c>
      <c r="H295" s="36" t="str">
        <f>VLOOKUP($A295,Raw!$B$2:$DG$512,MATCH(Advisorry!H$1,Raw!$B$1:$DG$1,0),0)</f>
        <v>0</v>
      </c>
      <c r="I295" s="37" t="e">
        <f t="shared" si="79"/>
        <v>#DIV/0!</v>
      </c>
      <c r="J295" s="36" t="str">
        <f>VLOOKUP($A295,Raw!$B$2:$DG$512,MATCH(Advisorry!J$1,Raw!$B$1:$DG$1,0),0)</f>
        <v>0</v>
      </c>
      <c r="K295" s="37" t="e">
        <f t="shared" si="80"/>
        <v>#DIV/0!</v>
      </c>
      <c r="L295" s="36" t="str">
        <f>VLOOKUP($A295,Raw!$B$2:$DG$512,MATCH(Advisorry!L$1,Raw!$B$1:$DG$1,0),0)</f>
        <v>0</v>
      </c>
      <c r="M295" s="37" t="e">
        <f t="shared" si="81"/>
        <v>#DIV/0!</v>
      </c>
      <c r="N295" s="36" t="str">
        <f>VLOOKUP($A295,Raw!$B$2:$DG$512,MATCH(Advisorry!N$1,Raw!$B$1:$DG$1,0),0)</f>
        <v>0</v>
      </c>
      <c r="P295" s="38" t="str">
        <f>VLOOKUP($A295,Raw!$B$2:$DG$512,MATCH(Advisorry!P$1,Raw!$B$1:$DG$1,0),0)</f>
        <v>0</v>
      </c>
      <c r="Q295" s="39" t="e">
        <f t="shared" si="82"/>
        <v>#DIV/0!</v>
      </c>
      <c r="R295" s="38" t="str">
        <f>VLOOKUP($A295,Raw!$B$2:$DG$512,MATCH(Advisorry!R$1,Raw!$B$1:$DG$1,0),0)</f>
        <v>0</v>
      </c>
      <c r="S295" s="39" t="e">
        <f t="shared" si="83"/>
        <v>#DIV/0!</v>
      </c>
      <c r="T295" s="38" t="str">
        <f>VLOOKUP($A295,Raw!$B$2:$DG$512,MATCH(Advisorry!T$1,Raw!$B$1:$DG$1,0),0)</f>
        <v>0</v>
      </c>
      <c r="U295" s="39" t="e">
        <f t="shared" si="84"/>
        <v>#DIV/0!</v>
      </c>
      <c r="V295" s="38" t="str">
        <f>VLOOKUP($A295,Raw!$B$2:$DG$512,MATCH(Advisorry!V$1,Raw!$B$1:$DG$1,0),0)</f>
        <v>0</v>
      </c>
      <c r="W295" s="39" t="e">
        <f t="shared" si="85"/>
        <v>#DIV/0!</v>
      </c>
      <c r="X295" s="38" t="str">
        <f>VLOOKUP($A295,Raw!$B$2:$DG$512,MATCH(Advisorry!X$1,Raw!$B$1:$DG$1,0),0)</f>
        <v>0</v>
      </c>
      <c r="Y295" s="39" t="e">
        <f t="shared" si="86"/>
        <v>#DIV/0!</v>
      </c>
      <c r="Z295" s="38" t="str">
        <f>VLOOKUP($A295,Raw!$B$2:$DG$512,MATCH(Advisorry!Z$1,Raw!$B$1:$DG$1,0),0)</f>
        <v>0</v>
      </c>
      <c r="AA295" s="39" t="e">
        <f t="shared" si="87"/>
        <v>#DIV/0!</v>
      </c>
      <c r="AB295" s="38" t="str">
        <f>VLOOKUP($A295,Raw!$B$2:$DG$512,MATCH(Advisorry!AB$1,Raw!$B$1:$DG$1,0),0)</f>
        <v>0</v>
      </c>
      <c r="AD295" s="25" t="e">
        <f t="shared" si="88"/>
        <v>#DIV/0!</v>
      </c>
      <c r="AE295" s="25" t="e">
        <f t="shared" si="89"/>
        <v>#DIV/0!</v>
      </c>
      <c r="AF295" s="25" t="e">
        <f t="shared" si="90"/>
        <v>#DIV/0!</v>
      </c>
      <c r="AG295" s="25" t="e">
        <f t="shared" si="91"/>
        <v>#DIV/0!</v>
      </c>
      <c r="AH295" s="25" t="e">
        <f t="shared" si="92"/>
        <v>#DIV/0!</v>
      </c>
      <c r="AI295" s="25" t="e">
        <f t="shared" si="93"/>
        <v>#DIV/0!</v>
      </c>
      <c r="AJ295" s="25" t="e">
        <f t="shared" si="94"/>
        <v>#DIV/0!</v>
      </c>
    </row>
    <row r="296" spans="1:36" x14ac:dyDescent="0.3">
      <c r="A296" s="1" t="s">
        <v>5076</v>
      </c>
      <c r="B296" s="36" t="str">
        <f>VLOOKUP($A296,Raw!$B$2:$DG$512,MATCH(Advisorry!B$1,Raw!$B$1:$DG$1,0),0)</f>
        <v>0</v>
      </c>
      <c r="C296" s="37" t="e">
        <f t="shared" si="76"/>
        <v>#DIV/0!</v>
      </c>
      <c r="D296" s="36" t="str">
        <f>VLOOKUP($A296,Raw!$B$2:$DG$512,MATCH(Advisorry!D$1,Raw!$B$1:$DG$1,0),0)</f>
        <v>0</v>
      </c>
      <c r="E296" s="37" t="e">
        <f t="shared" si="77"/>
        <v>#DIV/0!</v>
      </c>
      <c r="F296" s="36" t="str">
        <f>VLOOKUP($A296,Raw!$B$2:$DG$512,MATCH(Advisorry!F$1,Raw!$B$1:$DG$1,0),0)</f>
        <v>0</v>
      </c>
      <c r="G296" s="37" t="e">
        <f t="shared" si="78"/>
        <v>#DIV/0!</v>
      </c>
      <c r="H296" s="36" t="str">
        <f>VLOOKUP($A296,Raw!$B$2:$DG$512,MATCH(Advisorry!H$1,Raw!$B$1:$DG$1,0),0)</f>
        <v>0</v>
      </c>
      <c r="I296" s="37" t="e">
        <f t="shared" si="79"/>
        <v>#DIV/0!</v>
      </c>
      <c r="J296" s="36" t="str">
        <f>VLOOKUP($A296,Raw!$B$2:$DG$512,MATCH(Advisorry!J$1,Raw!$B$1:$DG$1,0),0)</f>
        <v>0</v>
      </c>
      <c r="K296" s="37" t="e">
        <f t="shared" si="80"/>
        <v>#DIV/0!</v>
      </c>
      <c r="L296" s="36" t="str">
        <f>VLOOKUP($A296,Raw!$B$2:$DG$512,MATCH(Advisorry!L$1,Raw!$B$1:$DG$1,0),0)</f>
        <v>0</v>
      </c>
      <c r="M296" s="37" t="e">
        <f t="shared" si="81"/>
        <v>#DIV/0!</v>
      </c>
      <c r="N296" s="36" t="str">
        <f>VLOOKUP($A296,Raw!$B$2:$DG$512,MATCH(Advisorry!N$1,Raw!$B$1:$DG$1,0),0)</f>
        <v>0</v>
      </c>
      <c r="P296" s="38" t="str">
        <f>VLOOKUP($A296,Raw!$B$2:$DG$512,MATCH(Advisorry!P$1,Raw!$B$1:$DG$1,0),0)</f>
        <v>0</v>
      </c>
      <c r="Q296" s="39" t="e">
        <f t="shared" si="82"/>
        <v>#DIV/0!</v>
      </c>
      <c r="R296" s="38" t="str">
        <f>VLOOKUP($A296,Raw!$B$2:$DG$512,MATCH(Advisorry!R$1,Raw!$B$1:$DG$1,0),0)</f>
        <v>0</v>
      </c>
      <c r="S296" s="39" t="e">
        <f t="shared" si="83"/>
        <v>#DIV/0!</v>
      </c>
      <c r="T296" s="38" t="str">
        <f>VLOOKUP($A296,Raw!$B$2:$DG$512,MATCH(Advisorry!T$1,Raw!$B$1:$DG$1,0),0)</f>
        <v>0</v>
      </c>
      <c r="U296" s="39" t="e">
        <f t="shared" si="84"/>
        <v>#DIV/0!</v>
      </c>
      <c r="V296" s="38" t="str">
        <f>VLOOKUP($A296,Raw!$B$2:$DG$512,MATCH(Advisorry!V$1,Raw!$B$1:$DG$1,0),0)</f>
        <v>0</v>
      </c>
      <c r="W296" s="39" t="e">
        <f t="shared" si="85"/>
        <v>#DIV/0!</v>
      </c>
      <c r="X296" s="38" t="str">
        <f>VLOOKUP($A296,Raw!$B$2:$DG$512,MATCH(Advisorry!X$1,Raw!$B$1:$DG$1,0),0)</f>
        <v>0</v>
      </c>
      <c r="Y296" s="39" t="e">
        <f t="shared" si="86"/>
        <v>#DIV/0!</v>
      </c>
      <c r="Z296" s="38" t="str">
        <f>VLOOKUP($A296,Raw!$B$2:$DG$512,MATCH(Advisorry!Z$1,Raw!$B$1:$DG$1,0),0)</f>
        <v>0</v>
      </c>
      <c r="AA296" s="39" t="e">
        <f t="shared" si="87"/>
        <v>#DIV/0!</v>
      </c>
      <c r="AB296" s="38" t="str">
        <f>VLOOKUP($A296,Raw!$B$2:$DG$512,MATCH(Advisorry!AB$1,Raw!$B$1:$DG$1,0),0)</f>
        <v>0</v>
      </c>
      <c r="AD296" s="25" t="e">
        <f t="shared" si="88"/>
        <v>#DIV/0!</v>
      </c>
      <c r="AE296" s="25" t="e">
        <f t="shared" si="89"/>
        <v>#DIV/0!</v>
      </c>
      <c r="AF296" s="25" t="e">
        <f t="shared" si="90"/>
        <v>#DIV/0!</v>
      </c>
      <c r="AG296" s="25" t="e">
        <f t="shared" si="91"/>
        <v>#DIV/0!</v>
      </c>
      <c r="AH296" s="25" t="e">
        <f t="shared" si="92"/>
        <v>#DIV/0!</v>
      </c>
      <c r="AI296" s="25" t="e">
        <f t="shared" si="93"/>
        <v>#DIV/0!</v>
      </c>
      <c r="AJ296" s="25" t="e">
        <f t="shared" si="94"/>
        <v>#DIV/0!</v>
      </c>
    </row>
    <row r="297" spans="1:36" x14ac:dyDescent="0.3">
      <c r="A297" s="1" t="s">
        <v>5085</v>
      </c>
      <c r="B297" s="36" t="str">
        <f>VLOOKUP($A297,Raw!$B$2:$DG$512,MATCH(Advisorry!B$1,Raw!$B$1:$DG$1,0),0)</f>
        <v>0</v>
      </c>
      <c r="C297" s="37">
        <f t="shared" si="76"/>
        <v>0</v>
      </c>
      <c r="D297" s="36" t="str">
        <f>VLOOKUP($A297,Raw!$B$2:$DG$512,MATCH(Advisorry!D$1,Raw!$B$1:$DG$1,0),0)</f>
        <v>0</v>
      </c>
      <c r="E297" s="37">
        <f t="shared" si="77"/>
        <v>0</v>
      </c>
      <c r="F297" s="36" t="str">
        <f>VLOOKUP($A297,Raw!$B$2:$DG$512,MATCH(Advisorry!F$1,Raw!$B$1:$DG$1,0),0)</f>
        <v>0</v>
      </c>
      <c r="G297" s="37">
        <f t="shared" si="78"/>
        <v>0</v>
      </c>
      <c r="H297" s="36" t="str">
        <f>VLOOKUP($A297,Raw!$B$2:$DG$512,MATCH(Advisorry!H$1,Raw!$B$1:$DG$1,0),0)</f>
        <v>1</v>
      </c>
      <c r="I297" s="37">
        <f t="shared" si="79"/>
        <v>1</v>
      </c>
      <c r="J297" s="36" t="str">
        <f>VLOOKUP($A297,Raw!$B$2:$DG$512,MATCH(Advisorry!J$1,Raw!$B$1:$DG$1,0),0)</f>
        <v>0</v>
      </c>
      <c r="K297" s="37">
        <f t="shared" si="80"/>
        <v>0</v>
      </c>
      <c r="L297" s="36" t="str">
        <f>VLOOKUP($A297,Raw!$B$2:$DG$512,MATCH(Advisorry!L$1,Raw!$B$1:$DG$1,0),0)</f>
        <v>0</v>
      </c>
      <c r="M297" s="37">
        <f t="shared" si="81"/>
        <v>0</v>
      </c>
      <c r="N297" s="36" t="str">
        <f>VLOOKUP($A297,Raw!$B$2:$DG$512,MATCH(Advisorry!N$1,Raw!$B$1:$DG$1,0),0)</f>
        <v>1</v>
      </c>
      <c r="P297" s="38" t="str">
        <f>VLOOKUP($A297,Raw!$B$2:$DG$512,MATCH(Advisorry!P$1,Raw!$B$1:$DG$1,0),0)</f>
        <v>0</v>
      </c>
      <c r="Q297" s="39">
        <f t="shared" si="82"/>
        <v>0</v>
      </c>
      <c r="R297" s="38" t="str">
        <f>VLOOKUP($A297,Raw!$B$2:$DG$512,MATCH(Advisorry!R$1,Raw!$B$1:$DG$1,0),0)</f>
        <v>0</v>
      </c>
      <c r="S297" s="39">
        <f t="shared" si="83"/>
        <v>0</v>
      </c>
      <c r="T297" s="38" t="str">
        <f>VLOOKUP($A297,Raw!$B$2:$DG$512,MATCH(Advisorry!T$1,Raw!$B$1:$DG$1,0),0)</f>
        <v>0</v>
      </c>
      <c r="U297" s="39">
        <f t="shared" si="84"/>
        <v>0</v>
      </c>
      <c r="V297" s="38" t="str">
        <f>VLOOKUP($A297,Raw!$B$2:$DG$512,MATCH(Advisorry!V$1,Raw!$B$1:$DG$1,0),0)</f>
        <v>9.26552</v>
      </c>
      <c r="W297" s="39">
        <f t="shared" si="85"/>
        <v>1</v>
      </c>
      <c r="X297" s="38" t="str">
        <f>VLOOKUP($A297,Raw!$B$2:$DG$512,MATCH(Advisorry!X$1,Raw!$B$1:$DG$1,0),0)</f>
        <v>0</v>
      </c>
      <c r="Y297" s="39">
        <f t="shared" si="86"/>
        <v>0</v>
      </c>
      <c r="Z297" s="38" t="str">
        <f>VLOOKUP($A297,Raw!$B$2:$DG$512,MATCH(Advisorry!Z$1,Raw!$B$1:$DG$1,0),0)</f>
        <v>0</v>
      </c>
      <c r="AA297" s="39">
        <f t="shared" si="87"/>
        <v>0</v>
      </c>
      <c r="AB297" s="38" t="str">
        <f>VLOOKUP($A297,Raw!$B$2:$DG$512,MATCH(Advisorry!AB$1,Raw!$B$1:$DG$1,0),0)</f>
        <v>9.26552</v>
      </c>
      <c r="AD297" s="25" t="e">
        <f t="shared" si="88"/>
        <v>#DIV/0!</v>
      </c>
      <c r="AE297" s="25" t="e">
        <f t="shared" si="89"/>
        <v>#DIV/0!</v>
      </c>
      <c r="AF297" s="25" t="e">
        <f t="shared" si="90"/>
        <v>#DIV/0!</v>
      </c>
      <c r="AG297" s="25">
        <f t="shared" si="91"/>
        <v>9.2655200000000004</v>
      </c>
      <c r="AH297" s="25" t="e">
        <f t="shared" si="92"/>
        <v>#DIV/0!</v>
      </c>
      <c r="AI297" s="25" t="e">
        <f t="shared" si="93"/>
        <v>#DIV/0!</v>
      </c>
      <c r="AJ297" s="25">
        <f t="shared" si="94"/>
        <v>9.2655200000000004</v>
      </c>
    </row>
    <row r="298" spans="1:36" x14ac:dyDescent="0.3">
      <c r="A298" s="1" t="s">
        <v>5118</v>
      </c>
      <c r="B298" s="36" t="str">
        <f>VLOOKUP($A298,Raw!$B$2:$DG$512,MATCH(Advisorry!B$1,Raw!$B$1:$DG$1,0),0)</f>
        <v>0</v>
      </c>
      <c r="C298" s="37" t="e">
        <f t="shared" si="76"/>
        <v>#DIV/0!</v>
      </c>
      <c r="D298" s="36" t="str">
        <f>VLOOKUP($A298,Raw!$B$2:$DG$512,MATCH(Advisorry!D$1,Raw!$B$1:$DG$1,0),0)</f>
        <v>0</v>
      </c>
      <c r="E298" s="37" t="e">
        <f t="shared" si="77"/>
        <v>#DIV/0!</v>
      </c>
      <c r="F298" s="36" t="str">
        <f>VLOOKUP($A298,Raw!$B$2:$DG$512,MATCH(Advisorry!F$1,Raw!$B$1:$DG$1,0),0)</f>
        <v>0</v>
      </c>
      <c r="G298" s="37" t="e">
        <f t="shared" si="78"/>
        <v>#DIV/0!</v>
      </c>
      <c r="H298" s="36" t="str">
        <f>VLOOKUP($A298,Raw!$B$2:$DG$512,MATCH(Advisorry!H$1,Raw!$B$1:$DG$1,0),0)</f>
        <v>0</v>
      </c>
      <c r="I298" s="37" t="e">
        <f t="shared" si="79"/>
        <v>#DIV/0!</v>
      </c>
      <c r="J298" s="36" t="str">
        <f>VLOOKUP($A298,Raw!$B$2:$DG$512,MATCH(Advisorry!J$1,Raw!$B$1:$DG$1,0),0)</f>
        <v>0</v>
      </c>
      <c r="K298" s="37" t="e">
        <f t="shared" si="80"/>
        <v>#DIV/0!</v>
      </c>
      <c r="L298" s="36" t="str">
        <f>VLOOKUP($A298,Raw!$B$2:$DG$512,MATCH(Advisorry!L$1,Raw!$B$1:$DG$1,0),0)</f>
        <v>0</v>
      </c>
      <c r="M298" s="37" t="e">
        <f t="shared" si="81"/>
        <v>#DIV/0!</v>
      </c>
      <c r="N298" s="36" t="str">
        <f>VLOOKUP($A298,Raw!$B$2:$DG$512,MATCH(Advisorry!N$1,Raw!$B$1:$DG$1,0),0)</f>
        <v>0</v>
      </c>
      <c r="P298" s="38" t="str">
        <f>VLOOKUP($A298,Raw!$B$2:$DG$512,MATCH(Advisorry!P$1,Raw!$B$1:$DG$1,0),0)</f>
        <v>0</v>
      </c>
      <c r="Q298" s="39" t="e">
        <f t="shared" si="82"/>
        <v>#DIV/0!</v>
      </c>
      <c r="R298" s="38" t="str">
        <f>VLOOKUP($A298,Raw!$B$2:$DG$512,MATCH(Advisorry!R$1,Raw!$B$1:$DG$1,0),0)</f>
        <v>0</v>
      </c>
      <c r="S298" s="39" t="e">
        <f t="shared" si="83"/>
        <v>#DIV/0!</v>
      </c>
      <c r="T298" s="38" t="str">
        <f>VLOOKUP($A298,Raw!$B$2:$DG$512,MATCH(Advisorry!T$1,Raw!$B$1:$DG$1,0),0)</f>
        <v>0</v>
      </c>
      <c r="U298" s="39" t="e">
        <f t="shared" si="84"/>
        <v>#DIV/0!</v>
      </c>
      <c r="V298" s="38" t="str">
        <f>VLOOKUP($A298,Raw!$B$2:$DG$512,MATCH(Advisorry!V$1,Raw!$B$1:$DG$1,0),0)</f>
        <v>0</v>
      </c>
      <c r="W298" s="39" t="e">
        <f t="shared" si="85"/>
        <v>#DIV/0!</v>
      </c>
      <c r="X298" s="38" t="str">
        <f>VLOOKUP($A298,Raw!$B$2:$DG$512,MATCH(Advisorry!X$1,Raw!$B$1:$DG$1,0),0)</f>
        <v>0</v>
      </c>
      <c r="Y298" s="39" t="e">
        <f t="shared" si="86"/>
        <v>#DIV/0!</v>
      </c>
      <c r="Z298" s="38" t="str">
        <f>VLOOKUP($A298,Raw!$B$2:$DG$512,MATCH(Advisorry!Z$1,Raw!$B$1:$DG$1,0),0)</f>
        <v>0</v>
      </c>
      <c r="AA298" s="39" t="e">
        <f t="shared" si="87"/>
        <v>#DIV/0!</v>
      </c>
      <c r="AB298" s="38" t="str">
        <f>VLOOKUP($A298,Raw!$B$2:$DG$512,MATCH(Advisorry!AB$1,Raw!$B$1:$DG$1,0),0)</f>
        <v>0</v>
      </c>
      <c r="AD298" s="25" t="e">
        <f t="shared" si="88"/>
        <v>#DIV/0!</v>
      </c>
      <c r="AE298" s="25" t="e">
        <f t="shared" si="89"/>
        <v>#DIV/0!</v>
      </c>
      <c r="AF298" s="25" t="e">
        <f t="shared" si="90"/>
        <v>#DIV/0!</v>
      </c>
      <c r="AG298" s="25" t="e">
        <f t="shared" si="91"/>
        <v>#DIV/0!</v>
      </c>
      <c r="AH298" s="25" t="e">
        <f t="shared" si="92"/>
        <v>#DIV/0!</v>
      </c>
      <c r="AI298" s="25" t="e">
        <f t="shared" si="93"/>
        <v>#DIV/0!</v>
      </c>
      <c r="AJ298" s="25" t="e">
        <f t="shared" si="94"/>
        <v>#DIV/0!</v>
      </c>
    </row>
    <row r="299" spans="1:36" x14ac:dyDescent="0.3">
      <c r="A299" s="1" t="s">
        <v>5137</v>
      </c>
      <c r="B299" s="36" t="str">
        <f>VLOOKUP($A299,Raw!$B$2:$DG$512,MATCH(Advisorry!B$1,Raw!$B$1:$DG$1,0),0)</f>
        <v>0</v>
      </c>
      <c r="C299" s="37" t="e">
        <f t="shared" si="76"/>
        <v>#DIV/0!</v>
      </c>
      <c r="D299" s="36" t="str">
        <f>VLOOKUP($A299,Raw!$B$2:$DG$512,MATCH(Advisorry!D$1,Raw!$B$1:$DG$1,0),0)</f>
        <v>0</v>
      </c>
      <c r="E299" s="37" t="e">
        <f t="shared" si="77"/>
        <v>#DIV/0!</v>
      </c>
      <c r="F299" s="36" t="str">
        <f>VLOOKUP($A299,Raw!$B$2:$DG$512,MATCH(Advisorry!F$1,Raw!$B$1:$DG$1,0),0)</f>
        <v>0</v>
      </c>
      <c r="G299" s="37" t="e">
        <f t="shared" si="78"/>
        <v>#DIV/0!</v>
      </c>
      <c r="H299" s="36" t="str">
        <f>VLOOKUP($A299,Raw!$B$2:$DG$512,MATCH(Advisorry!H$1,Raw!$B$1:$DG$1,0),0)</f>
        <v>0</v>
      </c>
      <c r="I299" s="37" t="e">
        <f t="shared" si="79"/>
        <v>#DIV/0!</v>
      </c>
      <c r="J299" s="36" t="str">
        <f>VLOOKUP($A299,Raw!$B$2:$DG$512,MATCH(Advisorry!J$1,Raw!$B$1:$DG$1,0),0)</f>
        <v>0</v>
      </c>
      <c r="K299" s="37" t="e">
        <f t="shared" si="80"/>
        <v>#DIV/0!</v>
      </c>
      <c r="L299" s="36" t="str">
        <f>VLOOKUP($A299,Raw!$B$2:$DG$512,MATCH(Advisorry!L$1,Raw!$B$1:$DG$1,0),0)</f>
        <v>0</v>
      </c>
      <c r="M299" s="37" t="e">
        <f t="shared" si="81"/>
        <v>#DIV/0!</v>
      </c>
      <c r="N299" s="36" t="str">
        <f>VLOOKUP($A299,Raw!$B$2:$DG$512,MATCH(Advisorry!N$1,Raw!$B$1:$DG$1,0),0)</f>
        <v>0</v>
      </c>
      <c r="P299" s="38" t="str">
        <f>VLOOKUP($A299,Raw!$B$2:$DG$512,MATCH(Advisorry!P$1,Raw!$B$1:$DG$1,0),0)</f>
        <v>0</v>
      </c>
      <c r="Q299" s="39" t="e">
        <f t="shared" si="82"/>
        <v>#DIV/0!</v>
      </c>
      <c r="R299" s="38" t="str">
        <f>VLOOKUP($A299,Raw!$B$2:$DG$512,MATCH(Advisorry!R$1,Raw!$B$1:$DG$1,0),0)</f>
        <v>0</v>
      </c>
      <c r="S299" s="39" t="e">
        <f t="shared" si="83"/>
        <v>#DIV/0!</v>
      </c>
      <c r="T299" s="38" t="str">
        <f>VLOOKUP($A299,Raw!$B$2:$DG$512,MATCH(Advisorry!T$1,Raw!$B$1:$DG$1,0),0)</f>
        <v>0</v>
      </c>
      <c r="U299" s="39" t="e">
        <f t="shared" si="84"/>
        <v>#DIV/0!</v>
      </c>
      <c r="V299" s="38" t="str">
        <f>VLOOKUP($A299,Raw!$B$2:$DG$512,MATCH(Advisorry!V$1,Raw!$B$1:$DG$1,0),0)</f>
        <v>0</v>
      </c>
      <c r="W299" s="39" t="e">
        <f t="shared" si="85"/>
        <v>#DIV/0!</v>
      </c>
      <c r="X299" s="38" t="str">
        <f>VLOOKUP($A299,Raw!$B$2:$DG$512,MATCH(Advisorry!X$1,Raw!$B$1:$DG$1,0),0)</f>
        <v>0</v>
      </c>
      <c r="Y299" s="39" t="e">
        <f t="shared" si="86"/>
        <v>#DIV/0!</v>
      </c>
      <c r="Z299" s="38" t="str">
        <f>VLOOKUP($A299,Raw!$B$2:$DG$512,MATCH(Advisorry!Z$1,Raw!$B$1:$DG$1,0),0)</f>
        <v>0</v>
      </c>
      <c r="AA299" s="39" t="e">
        <f t="shared" si="87"/>
        <v>#DIV/0!</v>
      </c>
      <c r="AB299" s="38" t="str">
        <f>VLOOKUP($A299,Raw!$B$2:$DG$512,MATCH(Advisorry!AB$1,Raw!$B$1:$DG$1,0),0)</f>
        <v>0</v>
      </c>
      <c r="AD299" s="25" t="e">
        <f t="shared" si="88"/>
        <v>#DIV/0!</v>
      </c>
      <c r="AE299" s="25" t="e">
        <f t="shared" si="89"/>
        <v>#DIV/0!</v>
      </c>
      <c r="AF299" s="25" t="e">
        <f t="shared" si="90"/>
        <v>#DIV/0!</v>
      </c>
      <c r="AG299" s="25" t="e">
        <f t="shared" si="91"/>
        <v>#DIV/0!</v>
      </c>
      <c r="AH299" s="25" t="e">
        <f t="shared" si="92"/>
        <v>#DIV/0!</v>
      </c>
      <c r="AI299" s="25" t="e">
        <f t="shared" si="93"/>
        <v>#DIV/0!</v>
      </c>
      <c r="AJ299" s="25" t="e">
        <f t="shared" si="94"/>
        <v>#DIV/0!</v>
      </c>
    </row>
    <row r="300" spans="1:36" x14ac:dyDescent="0.3">
      <c r="A300" s="1" t="s">
        <v>5148</v>
      </c>
      <c r="B300" s="36" t="str">
        <f>VLOOKUP($A300,Raw!$B$2:$DG$512,MATCH(Advisorry!B$1,Raw!$B$1:$DG$1,0),0)</f>
        <v>0</v>
      </c>
      <c r="C300" s="37">
        <f t="shared" si="76"/>
        <v>0</v>
      </c>
      <c r="D300" s="36" t="str">
        <f>VLOOKUP($A300,Raw!$B$2:$DG$512,MATCH(Advisorry!D$1,Raw!$B$1:$DG$1,0),0)</f>
        <v>2</v>
      </c>
      <c r="E300" s="37">
        <f t="shared" si="77"/>
        <v>0.66666666666666663</v>
      </c>
      <c r="F300" s="36" t="str">
        <f>VLOOKUP($A300,Raw!$B$2:$DG$512,MATCH(Advisorry!F$1,Raw!$B$1:$DG$1,0),0)</f>
        <v>1</v>
      </c>
      <c r="G300" s="37">
        <f t="shared" si="78"/>
        <v>0.33333333333333331</v>
      </c>
      <c r="H300" s="36" t="str">
        <f>VLOOKUP($A300,Raw!$B$2:$DG$512,MATCH(Advisorry!H$1,Raw!$B$1:$DG$1,0),0)</f>
        <v>0</v>
      </c>
      <c r="I300" s="37">
        <f t="shared" si="79"/>
        <v>0</v>
      </c>
      <c r="J300" s="36" t="str">
        <f>VLOOKUP($A300,Raw!$B$2:$DG$512,MATCH(Advisorry!J$1,Raw!$B$1:$DG$1,0),0)</f>
        <v>0</v>
      </c>
      <c r="K300" s="37">
        <f t="shared" si="80"/>
        <v>0</v>
      </c>
      <c r="L300" s="36" t="str">
        <f>VLOOKUP($A300,Raw!$B$2:$DG$512,MATCH(Advisorry!L$1,Raw!$B$1:$DG$1,0),0)</f>
        <v>0</v>
      </c>
      <c r="M300" s="37">
        <f t="shared" si="81"/>
        <v>0</v>
      </c>
      <c r="N300" s="36" t="str">
        <f>VLOOKUP($A300,Raw!$B$2:$DG$512,MATCH(Advisorry!N$1,Raw!$B$1:$DG$1,0),0)</f>
        <v>3</v>
      </c>
      <c r="P300" s="38" t="str">
        <f>VLOOKUP($A300,Raw!$B$2:$DG$512,MATCH(Advisorry!P$1,Raw!$B$1:$DG$1,0),0)</f>
        <v>0</v>
      </c>
      <c r="Q300" s="39">
        <f t="shared" si="82"/>
        <v>0</v>
      </c>
      <c r="R300" s="38" t="str">
        <f>VLOOKUP($A300,Raw!$B$2:$DG$512,MATCH(Advisorry!R$1,Raw!$B$1:$DG$1,0),0)</f>
        <v>4.8</v>
      </c>
      <c r="S300" s="39">
        <f t="shared" si="83"/>
        <v>0.60913705583756339</v>
      </c>
      <c r="T300" s="38" t="str">
        <f>VLOOKUP($A300,Raw!$B$2:$DG$512,MATCH(Advisorry!T$1,Raw!$B$1:$DG$1,0),0)</f>
        <v>3.08</v>
      </c>
      <c r="U300" s="39">
        <f t="shared" si="84"/>
        <v>0.39086294416243655</v>
      </c>
      <c r="V300" s="38" t="str">
        <f>VLOOKUP($A300,Raw!$B$2:$DG$512,MATCH(Advisorry!V$1,Raw!$B$1:$DG$1,0),0)</f>
        <v>0</v>
      </c>
      <c r="W300" s="39">
        <f t="shared" si="85"/>
        <v>0</v>
      </c>
      <c r="X300" s="38" t="str">
        <f>VLOOKUP($A300,Raw!$B$2:$DG$512,MATCH(Advisorry!X$1,Raw!$B$1:$DG$1,0),0)</f>
        <v>0</v>
      </c>
      <c r="Y300" s="39">
        <f t="shared" si="86"/>
        <v>0</v>
      </c>
      <c r="Z300" s="38" t="str">
        <f>VLOOKUP($A300,Raw!$B$2:$DG$512,MATCH(Advisorry!Z$1,Raw!$B$1:$DG$1,0),0)</f>
        <v>0</v>
      </c>
      <c r="AA300" s="39">
        <f t="shared" si="87"/>
        <v>0</v>
      </c>
      <c r="AB300" s="38" t="str">
        <f>VLOOKUP($A300,Raw!$B$2:$DG$512,MATCH(Advisorry!AB$1,Raw!$B$1:$DG$1,0),0)</f>
        <v>7.88</v>
      </c>
      <c r="AD300" s="25" t="e">
        <f t="shared" si="88"/>
        <v>#DIV/0!</v>
      </c>
      <c r="AE300" s="25">
        <f t="shared" si="89"/>
        <v>2.4</v>
      </c>
      <c r="AF300" s="25">
        <f t="shared" si="90"/>
        <v>3.08</v>
      </c>
      <c r="AG300" s="25" t="e">
        <f t="shared" si="91"/>
        <v>#DIV/0!</v>
      </c>
      <c r="AH300" s="25" t="e">
        <f t="shared" si="92"/>
        <v>#DIV/0!</v>
      </c>
      <c r="AI300" s="25" t="e">
        <f t="shared" si="93"/>
        <v>#DIV/0!</v>
      </c>
      <c r="AJ300" s="25">
        <f t="shared" si="94"/>
        <v>2.6266666666666665</v>
      </c>
    </row>
    <row r="301" spans="1:36" x14ac:dyDescent="0.3">
      <c r="A301" s="1" t="s">
        <v>5168</v>
      </c>
      <c r="B301" s="36" t="str">
        <f>VLOOKUP($A301,Raw!$B$2:$DG$512,MATCH(Advisorry!B$1,Raw!$B$1:$DG$1,0),0)</f>
        <v>0</v>
      </c>
      <c r="C301" s="37" t="e">
        <f t="shared" si="76"/>
        <v>#DIV/0!</v>
      </c>
      <c r="D301" s="36" t="str">
        <f>VLOOKUP($A301,Raw!$B$2:$DG$512,MATCH(Advisorry!D$1,Raw!$B$1:$DG$1,0),0)</f>
        <v>0</v>
      </c>
      <c r="E301" s="37" t="e">
        <f t="shared" si="77"/>
        <v>#DIV/0!</v>
      </c>
      <c r="F301" s="36" t="str">
        <f>VLOOKUP($A301,Raw!$B$2:$DG$512,MATCH(Advisorry!F$1,Raw!$B$1:$DG$1,0),0)</f>
        <v>0</v>
      </c>
      <c r="G301" s="37" t="e">
        <f t="shared" si="78"/>
        <v>#DIV/0!</v>
      </c>
      <c r="H301" s="36" t="str">
        <f>VLOOKUP($A301,Raw!$B$2:$DG$512,MATCH(Advisorry!H$1,Raw!$B$1:$DG$1,0),0)</f>
        <v>0</v>
      </c>
      <c r="I301" s="37" t="e">
        <f t="shared" si="79"/>
        <v>#DIV/0!</v>
      </c>
      <c r="J301" s="36" t="str">
        <f>VLOOKUP($A301,Raw!$B$2:$DG$512,MATCH(Advisorry!J$1,Raw!$B$1:$DG$1,0),0)</f>
        <v>0</v>
      </c>
      <c r="K301" s="37" t="e">
        <f t="shared" si="80"/>
        <v>#DIV/0!</v>
      </c>
      <c r="L301" s="36" t="str">
        <f>VLOOKUP($A301,Raw!$B$2:$DG$512,MATCH(Advisorry!L$1,Raw!$B$1:$DG$1,0),0)</f>
        <v>0</v>
      </c>
      <c r="M301" s="37" t="e">
        <f t="shared" si="81"/>
        <v>#DIV/0!</v>
      </c>
      <c r="N301" s="36" t="str">
        <f>VLOOKUP($A301,Raw!$B$2:$DG$512,MATCH(Advisorry!N$1,Raw!$B$1:$DG$1,0),0)</f>
        <v>0</v>
      </c>
      <c r="P301" s="38" t="str">
        <f>VLOOKUP($A301,Raw!$B$2:$DG$512,MATCH(Advisorry!P$1,Raw!$B$1:$DG$1,0),0)</f>
        <v>0</v>
      </c>
      <c r="Q301" s="39" t="e">
        <f t="shared" si="82"/>
        <v>#DIV/0!</v>
      </c>
      <c r="R301" s="38" t="str">
        <f>VLOOKUP($A301,Raw!$B$2:$DG$512,MATCH(Advisorry!R$1,Raw!$B$1:$DG$1,0),0)</f>
        <v>0</v>
      </c>
      <c r="S301" s="39" t="e">
        <f t="shared" si="83"/>
        <v>#DIV/0!</v>
      </c>
      <c r="T301" s="38" t="str">
        <f>VLOOKUP($A301,Raw!$B$2:$DG$512,MATCH(Advisorry!T$1,Raw!$B$1:$DG$1,0),0)</f>
        <v>0</v>
      </c>
      <c r="U301" s="39" t="e">
        <f t="shared" si="84"/>
        <v>#DIV/0!</v>
      </c>
      <c r="V301" s="38" t="str">
        <f>VLOOKUP($A301,Raw!$B$2:$DG$512,MATCH(Advisorry!V$1,Raw!$B$1:$DG$1,0),0)</f>
        <v>0</v>
      </c>
      <c r="W301" s="39" t="e">
        <f t="shared" si="85"/>
        <v>#DIV/0!</v>
      </c>
      <c r="X301" s="38" t="str">
        <f>VLOOKUP($A301,Raw!$B$2:$DG$512,MATCH(Advisorry!X$1,Raw!$B$1:$DG$1,0),0)</f>
        <v>0</v>
      </c>
      <c r="Y301" s="39" t="e">
        <f t="shared" si="86"/>
        <v>#DIV/0!</v>
      </c>
      <c r="Z301" s="38" t="str">
        <f>VLOOKUP($A301,Raw!$B$2:$DG$512,MATCH(Advisorry!Z$1,Raw!$B$1:$DG$1,0),0)</f>
        <v>0</v>
      </c>
      <c r="AA301" s="39" t="e">
        <f t="shared" si="87"/>
        <v>#DIV/0!</v>
      </c>
      <c r="AB301" s="38" t="str">
        <f>VLOOKUP($A301,Raw!$B$2:$DG$512,MATCH(Advisorry!AB$1,Raw!$B$1:$DG$1,0),0)</f>
        <v>0</v>
      </c>
      <c r="AD301" s="25" t="e">
        <f t="shared" si="88"/>
        <v>#DIV/0!</v>
      </c>
      <c r="AE301" s="25" t="e">
        <f t="shared" si="89"/>
        <v>#DIV/0!</v>
      </c>
      <c r="AF301" s="25" t="e">
        <f t="shared" si="90"/>
        <v>#DIV/0!</v>
      </c>
      <c r="AG301" s="25" t="e">
        <f t="shared" si="91"/>
        <v>#DIV/0!</v>
      </c>
      <c r="AH301" s="25" t="e">
        <f t="shared" si="92"/>
        <v>#DIV/0!</v>
      </c>
      <c r="AI301" s="25" t="e">
        <f t="shared" si="93"/>
        <v>#DIV/0!</v>
      </c>
      <c r="AJ301" s="25" t="e">
        <f t="shared" si="94"/>
        <v>#DIV/0!</v>
      </c>
    </row>
    <row r="302" spans="1:36" x14ac:dyDescent="0.3">
      <c r="A302" s="1" t="s">
        <v>5175</v>
      </c>
      <c r="B302" s="36" t="str">
        <f>VLOOKUP($A302,Raw!$B$2:$DG$512,MATCH(Advisorry!B$1,Raw!$B$1:$DG$1,0),0)</f>
        <v>0</v>
      </c>
      <c r="C302" s="37">
        <f t="shared" si="76"/>
        <v>0</v>
      </c>
      <c r="D302" s="36" t="str">
        <f>VLOOKUP($A302,Raw!$B$2:$DG$512,MATCH(Advisorry!D$1,Raw!$B$1:$DG$1,0),0)</f>
        <v>0</v>
      </c>
      <c r="E302" s="37">
        <f t="shared" si="77"/>
        <v>0</v>
      </c>
      <c r="F302" s="36" t="str">
        <f>VLOOKUP($A302,Raw!$B$2:$DG$512,MATCH(Advisorry!F$1,Raw!$B$1:$DG$1,0),0)</f>
        <v>0</v>
      </c>
      <c r="G302" s="37">
        <f t="shared" si="78"/>
        <v>0</v>
      </c>
      <c r="H302" s="36" t="str">
        <f>VLOOKUP($A302,Raw!$B$2:$DG$512,MATCH(Advisorry!H$1,Raw!$B$1:$DG$1,0),0)</f>
        <v>0</v>
      </c>
      <c r="I302" s="37">
        <f t="shared" si="79"/>
        <v>0</v>
      </c>
      <c r="J302" s="36" t="str">
        <f>VLOOKUP($A302,Raw!$B$2:$DG$512,MATCH(Advisorry!J$1,Raw!$B$1:$DG$1,0),0)</f>
        <v>1</v>
      </c>
      <c r="K302" s="37">
        <f t="shared" si="80"/>
        <v>1</v>
      </c>
      <c r="L302" s="36" t="str">
        <f>VLOOKUP($A302,Raw!$B$2:$DG$512,MATCH(Advisorry!L$1,Raw!$B$1:$DG$1,0),0)</f>
        <v>0</v>
      </c>
      <c r="M302" s="37">
        <f t="shared" si="81"/>
        <v>0</v>
      </c>
      <c r="N302" s="36" t="str">
        <f>VLOOKUP($A302,Raw!$B$2:$DG$512,MATCH(Advisorry!N$1,Raw!$B$1:$DG$1,0),0)</f>
        <v>1</v>
      </c>
      <c r="P302" s="38" t="str">
        <f>VLOOKUP($A302,Raw!$B$2:$DG$512,MATCH(Advisorry!P$1,Raw!$B$1:$DG$1,0),0)</f>
        <v>0</v>
      </c>
      <c r="Q302" s="39">
        <f t="shared" si="82"/>
        <v>0</v>
      </c>
      <c r="R302" s="38" t="str">
        <f>VLOOKUP($A302,Raw!$B$2:$DG$512,MATCH(Advisorry!R$1,Raw!$B$1:$DG$1,0),0)</f>
        <v>0</v>
      </c>
      <c r="S302" s="39">
        <f t="shared" si="83"/>
        <v>0</v>
      </c>
      <c r="T302" s="38" t="str">
        <f>VLOOKUP($A302,Raw!$B$2:$DG$512,MATCH(Advisorry!T$1,Raw!$B$1:$DG$1,0),0)</f>
        <v>0</v>
      </c>
      <c r="U302" s="39">
        <f t="shared" si="84"/>
        <v>0</v>
      </c>
      <c r="V302" s="38" t="str">
        <f>VLOOKUP($A302,Raw!$B$2:$DG$512,MATCH(Advisorry!V$1,Raw!$B$1:$DG$1,0),0)</f>
        <v>0</v>
      </c>
      <c r="W302" s="39">
        <f t="shared" si="85"/>
        <v>0</v>
      </c>
      <c r="X302" s="38" t="str">
        <f>VLOOKUP($A302,Raw!$B$2:$DG$512,MATCH(Advisorry!X$1,Raw!$B$1:$DG$1,0),0)</f>
        <v>241.12</v>
      </c>
      <c r="Y302" s="39">
        <f t="shared" si="86"/>
        <v>1</v>
      </c>
      <c r="Z302" s="38" t="str">
        <f>VLOOKUP($A302,Raw!$B$2:$DG$512,MATCH(Advisorry!Z$1,Raw!$B$1:$DG$1,0),0)</f>
        <v>0</v>
      </c>
      <c r="AA302" s="39">
        <f t="shared" si="87"/>
        <v>0</v>
      </c>
      <c r="AB302" s="38" t="str">
        <f>VLOOKUP($A302,Raw!$B$2:$DG$512,MATCH(Advisorry!AB$1,Raw!$B$1:$DG$1,0),0)</f>
        <v>241.12</v>
      </c>
      <c r="AD302" s="25" t="e">
        <f t="shared" si="88"/>
        <v>#DIV/0!</v>
      </c>
      <c r="AE302" s="25" t="e">
        <f t="shared" si="89"/>
        <v>#DIV/0!</v>
      </c>
      <c r="AF302" s="25" t="e">
        <f t="shared" si="90"/>
        <v>#DIV/0!</v>
      </c>
      <c r="AG302" s="25" t="e">
        <f t="shared" si="91"/>
        <v>#DIV/0!</v>
      </c>
      <c r="AH302" s="25">
        <f t="shared" si="92"/>
        <v>241.12</v>
      </c>
      <c r="AI302" s="25" t="e">
        <f t="shared" si="93"/>
        <v>#DIV/0!</v>
      </c>
      <c r="AJ302" s="25">
        <f t="shared" si="94"/>
        <v>241.12</v>
      </c>
    </row>
    <row r="303" spans="1:36" x14ac:dyDescent="0.3">
      <c r="A303" s="1" t="s">
        <v>5193</v>
      </c>
      <c r="B303" s="36" t="str">
        <f>VLOOKUP($A303,Raw!$B$2:$DG$512,MATCH(Advisorry!B$1,Raw!$B$1:$DG$1,0),0)</f>
        <v>0</v>
      </c>
      <c r="C303" s="37">
        <f t="shared" si="76"/>
        <v>0</v>
      </c>
      <c r="D303" s="36" t="str">
        <f>VLOOKUP($A303,Raw!$B$2:$DG$512,MATCH(Advisorry!D$1,Raw!$B$1:$DG$1,0),0)</f>
        <v>0</v>
      </c>
      <c r="E303" s="37">
        <f t="shared" si="77"/>
        <v>0</v>
      </c>
      <c r="F303" s="36" t="str">
        <f>VLOOKUP($A303,Raw!$B$2:$DG$512,MATCH(Advisorry!F$1,Raw!$B$1:$DG$1,0),0)</f>
        <v>0</v>
      </c>
      <c r="G303" s="37">
        <f t="shared" si="78"/>
        <v>0</v>
      </c>
      <c r="H303" s="36" t="str">
        <f>VLOOKUP($A303,Raw!$B$2:$DG$512,MATCH(Advisorry!H$1,Raw!$B$1:$DG$1,0),0)</f>
        <v>0</v>
      </c>
      <c r="I303" s="37">
        <f t="shared" si="79"/>
        <v>0</v>
      </c>
      <c r="J303" s="36" t="str">
        <f>VLOOKUP($A303,Raw!$B$2:$DG$512,MATCH(Advisorry!J$1,Raw!$B$1:$DG$1,0),0)</f>
        <v>1</v>
      </c>
      <c r="K303" s="37">
        <f t="shared" si="80"/>
        <v>1</v>
      </c>
      <c r="L303" s="36" t="str">
        <f>VLOOKUP($A303,Raw!$B$2:$DG$512,MATCH(Advisorry!L$1,Raw!$B$1:$DG$1,0),0)</f>
        <v>0</v>
      </c>
      <c r="M303" s="37">
        <f t="shared" si="81"/>
        <v>0</v>
      </c>
      <c r="N303" s="36" t="str">
        <f>VLOOKUP($A303,Raw!$B$2:$DG$512,MATCH(Advisorry!N$1,Raw!$B$1:$DG$1,0),0)</f>
        <v>1</v>
      </c>
      <c r="P303" s="38" t="str">
        <f>VLOOKUP($A303,Raw!$B$2:$DG$512,MATCH(Advisorry!P$1,Raw!$B$1:$DG$1,0),0)</f>
        <v>0</v>
      </c>
      <c r="Q303" s="39">
        <f t="shared" si="82"/>
        <v>0</v>
      </c>
      <c r="R303" s="38" t="str">
        <f>VLOOKUP($A303,Raw!$B$2:$DG$512,MATCH(Advisorry!R$1,Raw!$B$1:$DG$1,0),0)</f>
        <v>0</v>
      </c>
      <c r="S303" s="39">
        <f t="shared" si="83"/>
        <v>0</v>
      </c>
      <c r="T303" s="38" t="str">
        <f>VLOOKUP($A303,Raw!$B$2:$DG$512,MATCH(Advisorry!T$1,Raw!$B$1:$DG$1,0),0)</f>
        <v>0</v>
      </c>
      <c r="U303" s="39">
        <f t="shared" si="84"/>
        <v>0</v>
      </c>
      <c r="V303" s="38" t="str">
        <f>VLOOKUP($A303,Raw!$B$2:$DG$512,MATCH(Advisorry!V$1,Raw!$B$1:$DG$1,0),0)</f>
        <v>0</v>
      </c>
      <c r="W303" s="39">
        <f t="shared" si="85"/>
        <v>0</v>
      </c>
      <c r="X303" s="38" t="str">
        <f>VLOOKUP($A303,Raw!$B$2:$DG$512,MATCH(Advisorry!X$1,Raw!$B$1:$DG$1,0),0)</f>
        <v>13.69124</v>
      </c>
      <c r="Y303" s="39">
        <f t="shared" si="86"/>
        <v>1</v>
      </c>
      <c r="Z303" s="38" t="str">
        <f>VLOOKUP($A303,Raw!$B$2:$DG$512,MATCH(Advisorry!Z$1,Raw!$B$1:$DG$1,0),0)</f>
        <v>0</v>
      </c>
      <c r="AA303" s="39">
        <f t="shared" si="87"/>
        <v>0</v>
      </c>
      <c r="AB303" s="38" t="str">
        <f>VLOOKUP($A303,Raw!$B$2:$DG$512,MATCH(Advisorry!AB$1,Raw!$B$1:$DG$1,0),0)</f>
        <v>13.69124</v>
      </c>
      <c r="AD303" s="25" t="e">
        <f t="shared" si="88"/>
        <v>#DIV/0!</v>
      </c>
      <c r="AE303" s="25" t="e">
        <f t="shared" si="89"/>
        <v>#DIV/0!</v>
      </c>
      <c r="AF303" s="25" t="e">
        <f t="shared" si="90"/>
        <v>#DIV/0!</v>
      </c>
      <c r="AG303" s="25" t="e">
        <f t="shared" si="91"/>
        <v>#DIV/0!</v>
      </c>
      <c r="AH303" s="25">
        <f t="shared" si="92"/>
        <v>13.691240000000001</v>
      </c>
      <c r="AI303" s="25" t="e">
        <f t="shared" si="93"/>
        <v>#DIV/0!</v>
      </c>
      <c r="AJ303" s="25">
        <f t="shared" si="94"/>
        <v>13.691240000000001</v>
      </c>
    </row>
    <row r="304" spans="1:36" x14ac:dyDescent="0.3">
      <c r="A304" s="1" t="s">
        <v>5206</v>
      </c>
      <c r="B304" s="36" t="str">
        <f>VLOOKUP($A304,Raw!$B$2:$DG$512,MATCH(Advisorry!B$1,Raw!$B$1:$DG$1,0),0)</f>
        <v>0</v>
      </c>
      <c r="C304" s="37" t="e">
        <f t="shared" si="76"/>
        <v>#DIV/0!</v>
      </c>
      <c r="D304" s="36" t="str">
        <f>VLOOKUP($A304,Raw!$B$2:$DG$512,MATCH(Advisorry!D$1,Raw!$B$1:$DG$1,0),0)</f>
        <v>0</v>
      </c>
      <c r="E304" s="37" t="e">
        <f t="shared" si="77"/>
        <v>#DIV/0!</v>
      </c>
      <c r="F304" s="36" t="str">
        <f>VLOOKUP($A304,Raw!$B$2:$DG$512,MATCH(Advisorry!F$1,Raw!$B$1:$DG$1,0),0)</f>
        <v>0</v>
      </c>
      <c r="G304" s="37" t="e">
        <f t="shared" si="78"/>
        <v>#DIV/0!</v>
      </c>
      <c r="H304" s="36" t="str">
        <f>VLOOKUP($A304,Raw!$B$2:$DG$512,MATCH(Advisorry!H$1,Raw!$B$1:$DG$1,0),0)</f>
        <v>0</v>
      </c>
      <c r="I304" s="37" t="e">
        <f t="shared" si="79"/>
        <v>#DIV/0!</v>
      </c>
      <c r="J304" s="36" t="str">
        <f>VLOOKUP($A304,Raw!$B$2:$DG$512,MATCH(Advisorry!J$1,Raw!$B$1:$DG$1,0),0)</f>
        <v>0</v>
      </c>
      <c r="K304" s="37" t="e">
        <f t="shared" si="80"/>
        <v>#DIV/0!</v>
      </c>
      <c r="L304" s="36" t="str">
        <f>VLOOKUP($A304,Raw!$B$2:$DG$512,MATCH(Advisorry!L$1,Raw!$B$1:$DG$1,0),0)</f>
        <v>0</v>
      </c>
      <c r="M304" s="37" t="e">
        <f t="shared" si="81"/>
        <v>#DIV/0!</v>
      </c>
      <c r="N304" s="36" t="str">
        <f>VLOOKUP($A304,Raw!$B$2:$DG$512,MATCH(Advisorry!N$1,Raw!$B$1:$DG$1,0),0)</f>
        <v>0</v>
      </c>
      <c r="P304" s="38" t="str">
        <f>VLOOKUP($A304,Raw!$B$2:$DG$512,MATCH(Advisorry!P$1,Raw!$B$1:$DG$1,0),0)</f>
        <v>0</v>
      </c>
      <c r="Q304" s="39" t="e">
        <f t="shared" si="82"/>
        <v>#DIV/0!</v>
      </c>
      <c r="R304" s="38" t="str">
        <f>VLOOKUP($A304,Raw!$B$2:$DG$512,MATCH(Advisorry!R$1,Raw!$B$1:$DG$1,0),0)</f>
        <v>0</v>
      </c>
      <c r="S304" s="39" t="e">
        <f t="shared" si="83"/>
        <v>#DIV/0!</v>
      </c>
      <c r="T304" s="38" t="str">
        <f>VLOOKUP($A304,Raw!$B$2:$DG$512,MATCH(Advisorry!T$1,Raw!$B$1:$DG$1,0),0)</f>
        <v>0</v>
      </c>
      <c r="U304" s="39" t="e">
        <f t="shared" si="84"/>
        <v>#DIV/0!</v>
      </c>
      <c r="V304" s="38" t="str">
        <f>VLOOKUP($A304,Raw!$B$2:$DG$512,MATCH(Advisorry!V$1,Raw!$B$1:$DG$1,0),0)</f>
        <v>0</v>
      </c>
      <c r="W304" s="39" t="e">
        <f t="shared" si="85"/>
        <v>#DIV/0!</v>
      </c>
      <c r="X304" s="38" t="str">
        <f>VLOOKUP($A304,Raw!$B$2:$DG$512,MATCH(Advisorry!X$1,Raw!$B$1:$DG$1,0),0)</f>
        <v>0</v>
      </c>
      <c r="Y304" s="39" t="e">
        <f t="shared" si="86"/>
        <v>#DIV/0!</v>
      </c>
      <c r="Z304" s="38" t="str">
        <f>VLOOKUP($A304,Raw!$B$2:$DG$512,MATCH(Advisorry!Z$1,Raw!$B$1:$DG$1,0),0)</f>
        <v>0</v>
      </c>
      <c r="AA304" s="39" t="e">
        <f t="shared" si="87"/>
        <v>#DIV/0!</v>
      </c>
      <c r="AB304" s="38" t="str">
        <f>VLOOKUP($A304,Raw!$B$2:$DG$512,MATCH(Advisorry!AB$1,Raw!$B$1:$DG$1,0),0)</f>
        <v>0</v>
      </c>
      <c r="AD304" s="25" t="e">
        <f t="shared" si="88"/>
        <v>#DIV/0!</v>
      </c>
      <c r="AE304" s="25" t="e">
        <f t="shared" si="89"/>
        <v>#DIV/0!</v>
      </c>
      <c r="AF304" s="25" t="e">
        <f t="shared" si="90"/>
        <v>#DIV/0!</v>
      </c>
      <c r="AG304" s="25" t="e">
        <f t="shared" si="91"/>
        <v>#DIV/0!</v>
      </c>
      <c r="AH304" s="25" t="e">
        <f t="shared" si="92"/>
        <v>#DIV/0!</v>
      </c>
      <c r="AI304" s="25" t="e">
        <f t="shared" si="93"/>
        <v>#DIV/0!</v>
      </c>
      <c r="AJ304" s="25" t="e">
        <f t="shared" si="94"/>
        <v>#DIV/0!</v>
      </c>
    </row>
    <row r="305" spans="1:36" x14ac:dyDescent="0.3">
      <c r="A305" s="1" t="s">
        <v>5216</v>
      </c>
      <c r="B305" s="36" t="str">
        <f>VLOOKUP($A305,Raw!$B$2:$DG$512,MATCH(Advisorry!B$1,Raw!$B$1:$DG$1,0),0)</f>
        <v>0</v>
      </c>
      <c r="C305" s="37" t="e">
        <f t="shared" si="76"/>
        <v>#DIV/0!</v>
      </c>
      <c r="D305" s="36" t="str">
        <f>VLOOKUP($A305,Raw!$B$2:$DG$512,MATCH(Advisorry!D$1,Raw!$B$1:$DG$1,0),0)</f>
        <v>0</v>
      </c>
      <c r="E305" s="37" t="e">
        <f t="shared" si="77"/>
        <v>#DIV/0!</v>
      </c>
      <c r="F305" s="36" t="str">
        <f>VLOOKUP($A305,Raw!$B$2:$DG$512,MATCH(Advisorry!F$1,Raw!$B$1:$DG$1,0),0)</f>
        <v>0</v>
      </c>
      <c r="G305" s="37" t="e">
        <f t="shared" si="78"/>
        <v>#DIV/0!</v>
      </c>
      <c r="H305" s="36" t="str">
        <f>VLOOKUP($A305,Raw!$B$2:$DG$512,MATCH(Advisorry!H$1,Raw!$B$1:$DG$1,0),0)</f>
        <v>0</v>
      </c>
      <c r="I305" s="37" t="e">
        <f t="shared" si="79"/>
        <v>#DIV/0!</v>
      </c>
      <c r="J305" s="36" t="str">
        <f>VLOOKUP($A305,Raw!$B$2:$DG$512,MATCH(Advisorry!J$1,Raw!$B$1:$DG$1,0),0)</f>
        <v>0</v>
      </c>
      <c r="K305" s="37" t="e">
        <f t="shared" si="80"/>
        <v>#DIV/0!</v>
      </c>
      <c r="L305" s="36" t="str">
        <f>VLOOKUP($A305,Raw!$B$2:$DG$512,MATCH(Advisorry!L$1,Raw!$B$1:$DG$1,0),0)</f>
        <v>0</v>
      </c>
      <c r="M305" s="37" t="e">
        <f t="shared" si="81"/>
        <v>#DIV/0!</v>
      </c>
      <c r="N305" s="36" t="str">
        <f>VLOOKUP($A305,Raw!$B$2:$DG$512,MATCH(Advisorry!N$1,Raw!$B$1:$DG$1,0),0)</f>
        <v>0</v>
      </c>
      <c r="P305" s="38" t="str">
        <f>VLOOKUP($A305,Raw!$B$2:$DG$512,MATCH(Advisorry!P$1,Raw!$B$1:$DG$1,0),0)</f>
        <v>0</v>
      </c>
      <c r="Q305" s="39" t="e">
        <f t="shared" si="82"/>
        <v>#DIV/0!</v>
      </c>
      <c r="R305" s="38" t="str">
        <f>VLOOKUP($A305,Raw!$B$2:$DG$512,MATCH(Advisorry!R$1,Raw!$B$1:$DG$1,0),0)</f>
        <v>0</v>
      </c>
      <c r="S305" s="39" t="e">
        <f t="shared" si="83"/>
        <v>#DIV/0!</v>
      </c>
      <c r="T305" s="38" t="str">
        <f>VLOOKUP($A305,Raw!$B$2:$DG$512,MATCH(Advisorry!T$1,Raw!$B$1:$DG$1,0),0)</f>
        <v>0</v>
      </c>
      <c r="U305" s="39" t="e">
        <f t="shared" si="84"/>
        <v>#DIV/0!</v>
      </c>
      <c r="V305" s="38" t="str">
        <f>VLOOKUP($A305,Raw!$B$2:$DG$512,MATCH(Advisorry!V$1,Raw!$B$1:$DG$1,0),0)</f>
        <v>0</v>
      </c>
      <c r="W305" s="39" t="e">
        <f t="shared" si="85"/>
        <v>#DIV/0!</v>
      </c>
      <c r="X305" s="38" t="str">
        <f>VLOOKUP($A305,Raw!$B$2:$DG$512,MATCH(Advisorry!X$1,Raw!$B$1:$DG$1,0),0)</f>
        <v>0</v>
      </c>
      <c r="Y305" s="39" t="e">
        <f t="shared" si="86"/>
        <v>#DIV/0!</v>
      </c>
      <c r="Z305" s="38" t="str">
        <f>VLOOKUP($A305,Raw!$B$2:$DG$512,MATCH(Advisorry!Z$1,Raw!$B$1:$DG$1,0),0)</f>
        <v>0</v>
      </c>
      <c r="AA305" s="39" t="e">
        <f t="shared" si="87"/>
        <v>#DIV/0!</v>
      </c>
      <c r="AB305" s="38" t="str">
        <f>VLOOKUP($A305,Raw!$B$2:$DG$512,MATCH(Advisorry!AB$1,Raw!$B$1:$DG$1,0),0)</f>
        <v>0</v>
      </c>
      <c r="AD305" s="25" t="e">
        <f t="shared" si="88"/>
        <v>#DIV/0!</v>
      </c>
      <c r="AE305" s="25" t="e">
        <f t="shared" si="89"/>
        <v>#DIV/0!</v>
      </c>
      <c r="AF305" s="25" t="e">
        <f t="shared" si="90"/>
        <v>#DIV/0!</v>
      </c>
      <c r="AG305" s="25" t="e">
        <f t="shared" si="91"/>
        <v>#DIV/0!</v>
      </c>
      <c r="AH305" s="25" t="e">
        <f t="shared" si="92"/>
        <v>#DIV/0!</v>
      </c>
      <c r="AI305" s="25" t="e">
        <f t="shared" si="93"/>
        <v>#DIV/0!</v>
      </c>
      <c r="AJ305" s="25" t="e">
        <f t="shared" si="94"/>
        <v>#DIV/0!</v>
      </c>
    </row>
    <row r="306" spans="1:36" x14ac:dyDescent="0.3">
      <c r="A306" s="1" t="s">
        <v>5227</v>
      </c>
      <c r="B306" s="36" t="str">
        <f>VLOOKUP($A306,Raw!$B$2:$DG$512,MATCH(Advisorry!B$1,Raw!$B$1:$DG$1,0),0)</f>
        <v>0</v>
      </c>
      <c r="C306" s="37" t="e">
        <f t="shared" si="76"/>
        <v>#DIV/0!</v>
      </c>
      <c r="D306" s="36" t="str">
        <f>VLOOKUP($A306,Raw!$B$2:$DG$512,MATCH(Advisorry!D$1,Raw!$B$1:$DG$1,0),0)</f>
        <v>0</v>
      </c>
      <c r="E306" s="37" t="e">
        <f t="shared" si="77"/>
        <v>#DIV/0!</v>
      </c>
      <c r="F306" s="36" t="str">
        <f>VLOOKUP($A306,Raw!$B$2:$DG$512,MATCH(Advisorry!F$1,Raw!$B$1:$DG$1,0),0)</f>
        <v>0</v>
      </c>
      <c r="G306" s="37" t="e">
        <f t="shared" si="78"/>
        <v>#DIV/0!</v>
      </c>
      <c r="H306" s="36" t="str">
        <f>VLOOKUP($A306,Raw!$B$2:$DG$512,MATCH(Advisorry!H$1,Raw!$B$1:$DG$1,0),0)</f>
        <v>0</v>
      </c>
      <c r="I306" s="37" t="e">
        <f t="shared" si="79"/>
        <v>#DIV/0!</v>
      </c>
      <c r="J306" s="36" t="str">
        <f>VLOOKUP($A306,Raw!$B$2:$DG$512,MATCH(Advisorry!J$1,Raw!$B$1:$DG$1,0),0)</f>
        <v>0</v>
      </c>
      <c r="K306" s="37" t="e">
        <f t="shared" si="80"/>
        <v>#DIV/0!</v>
      </c>
      <c r="L306" s="36" t="str">
        <f>VLOOKUP($A306,Raw!$B$2:$DG$512,MATCH(Advisorry!L$1,Raw!$B$1:$DG$1,0),0)</f>
        <v>0</v>
      </c>
      <c r="M306" s="37" t="e">
        <f t="shared" si="81"/>
        <v>#DIV/0!</v>
      </c>
      <c r="N306" s="36" t="str">
        <f>VLOOKUP($A306,Raw!$B$2:$DG$512,MATCH(Advisorry!N$1,Raw!$B$1:$DG$1,0),0)</f>
        <v>0</v>
      </c>
      <c r="P306" s="38" t="str">
        <f>VLOOKUP($A306,Raw!$B$2:$DG$512,MATCH(Advisorry!P$1,Raw!$B$1:$DG$1,0),0)</f>
        <v>0</v>
      </c>
      <c r="Q306" s="39" t="e">
        <f t="shared" si="82"/>
        <v>#DIV/0!</v>
      </c>
      <c r="R306" s="38" t="str">
        <f>VLOOKUP($A306,Raw!$B$2:$DG$512,MATCH(Advisorry!R$1,Raw!$B$1:$DG$1,0),0)</f>
        <v>0</v>
      </c>
      <c r="S306" s="39" t="e">
        <f t="shared" si="83"/>
        <v>#DIV/0!</v>
      </c>
      <c r="T306" s="38" t="str">
        <f>VLOOKUP($A306,Raw!$B$2:$DG$512,MATCH(Advisorry!T$1,Raw!$B$1:$DG$1,0),0)</f>
        <v>0</v>
      </c>
      <c r="U306" s="39" t="e">
        <f t="shared" si="84"/>
        <v>#DIV/0!</v>
      </c>
      <c r="V306" s="38" t="str">
        <f>VLOOKUP($A306,Raw!$B$2:$DG$512,MATCH(Advisorry!V$1,Raw!$B$1:$DG$1,0),0)</f>
        <v>0</v>
      </c>
      <c r="W306" s="39" t="e">
        <f t="shared" si="85"/>
        <v>#DIV/0!</v>
      </c>
      <c r="X306" s="38" t="str">
        <f>VLOOKUP($A306,Raw!$B$2:$DG$512,MATCH(Advisorry!X$1,Raw!$B$1:$DG$1,0),0)</f>
        <v>0</v>
      </c>
      <c r="Y306" s="39" t="e">
        <f t="shared" si="86"/>
        <v>#DIV/0!</v>
      </c>
      <c r="Z306" s="38" t="str">
        <f>VLOOKUP($A306,Raw!$B$2:$DG$512,MATCH(Advisorry!Z$1,Raw!$B$1:$DG$1,0),0)</f>
        <v>0</v>
      </c>
      <c r="AA306" s="39" t="e">
        <f t="shared" si="87"/>
        <v>#DIV/0!</v>
      </c>
      <c r="AB306" s="38" t="str">
        <f>VLOOKUP($A306,Raw!$B$2:$DG$512,MATCH(Advisorry!AB$1,Raw!$B$1:$DG$1,0),0)</f>
        <v>0</v>
      </c>
      <c r="AD306" s="25" t="e">
        <f t="shared" si="88"/>
        <v>#DIV/0!</v>
      </c>
      <c r="AE306" s="25" t="e">
        <f t="shared" si="89"/>
        <v>#DIV/0!</v>
      </c>
      <c r="AF306" s="25" t="e">
        <f t="shared" si="90"/>
        <v>#DIV/0!</v>
      </c>
      <c r="AG306" s="25" t="e">
        <f t="shared" si="91"/>
        <v>#DIV/0!</v>
      </c>
      <c r="AH306" s="25" t="e">
        <f t="shared" si="92"/>
        <v>#DIV/0!</v>
      </c>
      <c r="AI306" s="25" t="e">
        <f t="shared" si="93"/>
        <v>#DIV/0!</v>
      </c>
      <c r="AJ306" s="25" t="e">
        <f t="shared" si="94"/>
        <v>#DIV/0!</v>
      </c>
    </row>
    <row r="307" spans="1:36" x14ac:dyDescent="0.3">
      <c r="A307" s="1" t="s">
        <v>5245</v>
      </c>
      <c r="B307" s="36" t="str">
        <f>VLOOKUP($A307,Raw!$B$2:$DG$512,MATCH(Advisorry!B$1,Raw!$B$1:$DG$1,0),0)</f>
        <v>0</v>
      </c>
      <c r="C307" s="37" t="e">
        <f t="shared" si="76"/>
        <v>#DIV/0!</v>
      </c>
      <c r="D307" s="36" t="str">
        <f>VLOOKUP($A307,Raw!$B$2:$DG$512,MATCH(Advisorry!D$1,Raw!$B$1:$DG$1,0),0)</f>
        <v>0</v>
      </c>
      <c r="E307" s="37" t="e">
        <f t="shared" si="77"/>
        <v>#DIV/0!</v>
      </c>
      <c r="F307" s="36" t="str">
        <f>VLOOKUP($A307,Raw!$B$2:$DG$512,MATCH(Advisorry!F$1,Raw!$B$1:$DG$1,0),0)</f>
        <v>0</v>
      </c>
      <c r="G307" s="37" t="e">
        <f t="shared" si="78"/>
        <v>#DIV/0!</v>
      </c>
      <c r="H307" s="36" t="str">
        <f>VLOOKUP($A307,Raw!$B$2:$DG$512,MATCH(Advisorry!H$1,Raw!$B$1:$DG$1,0),0)</f>
        <v>0</v>
      </c>
      <c r="I307" s="37" t="e">
        <f t="shared" si="79"/>
        <v>#DIV/0!</v>
      </c>
      <c r="J307" s="36" t="str">
        <f>VLOOKUP($A307,Raw!$B$2:$DG$512,MATCH(Advisorry!J$1,Raw!$B$1:$DG$1,0),0)</f>
        <v>0</v>
      </c>
      <c r="K307" s="37" t="e">
        <f t="shared" si="80"/>
        <v>#DIV/0!</v>
      </c>
      <c r="L307" s="36" t="str">
        <f>VLOOKUP($A307,Raw!$B$2:$DG$512,MATCH(Advisorry!L$1,Raw!$B$1:$DG$1,0),0)</f>
        <v>0</v>
      </c>
      <c r="M307" s="37" t="e">
        <f t="shared" si="81"/>
        <v>#DIV/0!</v>
      </c>
      <c r="N307" s="36" t="str">
        <f>VLOOKUP($A307,Raw!$B$2:$DG$512,MATCH(Advisorry!N$1,Raw!$B$1:$DG$1,0),0)</f>
        <v>0</v>
      </c>
      <c r="P307" s="38" t="str">
        <f>VLOOKUP($A307,Raw!$B$2:$DG$512,MATCH(Advisorry!P$1,Raw!$B$1:$DG$1,0),0)</f>
        <v>0</v>
      </c>
      <c r="Q307" s="39" t="e">
        <f t="shared" si="82"/>
        <v>#DIV/0!</v>
      </c>
      <c r="R307" s="38" t="str">
        <f>VLOOKUP($A307,Raw!$B$2:$DG$512,MATCH(Advisorry!R$1,Raw!$B$1:$DG$1,0),0)</f>
        <v>0</v>
      </c>
      <c r="S307" s="39" t="e">
        <f t="shared" si="83"/>
        <v>#DIV/0!</v>
      </c>
      <c r="T307" s="38" t="str">
        <f>VLOOKUP($A307,Raw!$B$2:$DG$512,MATCH(Advisorry!T$1,Raw!$B$1:$DG$1,0),0)</f>
        <v>0</v>
      </c>
      <c r="U307" s="39" t="e">
        <f t="shared" si="84"/>
        <v>#DIV/0!</v>
      </c>
      <c r="V307" s="38" t="str">
        <f>VLOOKUP($A307,Raw!$B$2:$DG$512,MATCH(Advisorry!V$1,Raw!$B$1:$DG$1,0),0)</f>
        <v>0</v>
      </c>
      <c r="W307" s="39" t="e">
        <f t="shared" si="85"/>
        <v>#DIV/0!</v>
      </c>
      <c r="X307" s="38" t="str">
        <f>VLOOKUP($A307,Raw!$B$2:$DG$512,MATCH(Advisorry!X$1,Raw!$B$1:$DG$1,0),0)</f>
        <v>0</v>
      </c>
      <c r="Y307" s="39" t="e">
        <f t="shared" si="86"/>
        <v>#DIV/0!</v>
      </c>
      <c r="Z307" s="38" t="str">
        <f>VLOOKUP($A307,Raw!$B$2:$DG$512,MATCH(Advisorry!Z$1,Raw!$B$1:$DG$1,0),0)</f>
        <v>0</v>
      </c>
      <c r="AA307" s="39" t="e">
        <f t="shared" si="87"/>
        <v>#DIV/0!</v>
      </c>
      <c r="AB307" s="38" t="str">
        <f>VLOOKUP($A307,Raw!$B$2:$DG$512,MATCH(Advisorry!AB$1,Raw!$B$1:$DG$1,0),0)</f>
        <v>0</v>
      </c>
      <c r="AD307" s="25" t="e">
        <f t="shared" si="88"/>
        <v>#DIV/0!</v>
      </c>
      <c r="AE307" s="25" t="e">
        <f t="shared" si="89"/>
        <v>#DIV/0!</v>
      </c>
      <c r="AF307" s="25" t="e">
        <f t="shared" si="90"/>
        <v>#DIV/0!</v>
      </c>
      <c r="AG307" s="25" t="e">
        <f t="shared" si="91"/>
        <v>#DIV/0!</v>
      </c>
      <c r="AH307" s="25" t="e">
        <f t="shared" si="92"/>
        <v>#DIV/0!</v>
      </c>
      <c r="AI307" s="25" t="e">
        <f t="shared" si="93"/>
        <v>#DIV/0!</v>
      </c>
      <c r="AJ307" s="25" t="e">
        <f t="shared" si="94"/>
        <v>#DIV/0!</v>
      </c>
    </row>
    <row r="308" spans="1:36" x14ac:dyDescent="0.3">
      <c r="A308" s="1" t="s">
        <v>5257</v>
      </c>
      <c r="B308" s="36" t="str">
        <f>VLOOKUP($A308,Raw!$B$2:$DG$512,MATCH(Advisorry!B$1,Raw!$B$1:$DG$1,0),0)</f>
        <v>0</v>
      </c>
      <c r="C308" s="37">
        <f t="shared" si="76"/>
        <v>0</v>
      </c>
      <c r="D308" s="36" t="str">
        <f>VLOOKUP($A308,Raw!$B$2:$DG$512,MATCH(Advisorry!D$1,Raw!$B$1:$DG$1,0),0)</f>
        <v>0</v>
      </c>
      <c r="E308" s="37">
        <f t="shared" si="77"/>
        <v>0</v>
      </c>
      <c r="F308" s="36" t="str">
        <f>VLOOKUP($A308,Raw!$B$2:$DG$512,MATCH(Advisorry!F$1,Raw!$B$1:$DG$1,0),0)</f>
        <v>18</v>
      </c>
      <c r="G308" s="37">
        <f t="shared" si="78"/>
        <v>0.94736842105263153</v>
      </c>
      <c r="H308" s="36" t="str">
        <f>VLOOKUP($A308,Raw!$B$2:$DG$512,MATCH(Advisorry!H$1,Raw!$B$1:$DG$1,0),0)</f>
        <v>0</v>
      </c>
      <c r="I308" s="37">
        <f t="shared" si="79"/>
        <v>0</v>
      </c>
      <c r="J308" s="36" t="str">
        <f>VLOOKUP($A308,Raw!$B$2:$DG$512,MATCH(Advisorry!J$1,Raw!$B$1:$DG$1,0),0)</f>
        <v>1</v>
      </c>
      <c r="K308" s="37">
        <f t="shared" si="80"/>
        <v>5.2631578947368418E-2</v>
      </c>
      <c r="L308" s="36" t="str">
        <f>VLOOKUP($A308,Raw!$B$2:$DG$512,MATCH(Advisorry!L$1,Raw!$B$1:$DG$1,0),0)</f>
        <v>0</v>
      </c>
      <c r="M308" s="37">
        <f t="shared" si="81"/>
        <v>0</v>
      </c>
      <c r="N308" s="36" t="str">
        <f>VLOOKUP($A308,Raw!$B$2:$DG$512,MATCH(Advisorry!N$1,Raw!$B$1:$DG$1,0),0)</f>
        <v>19</v>
      </c>
      <c r="P308" s="38" t="str">
        <f>VLOOKUP($A308,Raw!$B$2:$DG$512,MATCH(Advisorry!P$1,Raw!$B$1:$DG$1,0),0)</f>
        <v>0</v>
      </c>
      <c r="Q308" s="39">
        <f t="shared" si="82"/>
        <v>0</v>
      </c>
      <c r="R308" s="38" t="str">
        <f>VLOOKUP($A308,Raw!$B$2:$DG$512,MATCH(Advisorry!R$1,Raw!$B$1:$DG$1,0),0)</f>
        <v>0</v>
      </c>
      <c r="S308" s="39">
        <f t="shared" si="83"/>
        <v>0</v>
      </c>
      <c r="T308" s="38" t="str">
        <f>VLOOKUP($A308,Raw!$B$2:$DG$512,MATCH(Advisorry!T$1,Raw!$B$1:$DG$1,0),0)</f>
        <v>33.37797</v>
      </c>
      <c r="U308" s="39">
        <f t="shared" si="84"/>
        <v>0.7328144773252796</v>
      </c>
      <c r="V308" s="38" t="str">
        <f>VLOOKUP($A308,Raw!$B$2:$DG$512,MATCH(Advisorry!V$1,Raw!$B$1:$DG$1,0),0)</f>
        <v>0</v>
      </c>
      <c r="W308" s="39">
        <f t="shared" si="85"/>
        <v>0</v>
      </c>
      <c r="X308" s="38" t="str">
        <f>VLOOKUP($A308,Raw!$B$2:$DG$512,MATCH(Advisorry!X$1,Raw!$B$1:$DG$1,0),0)</f>
        <v>12.16967</v>
      </c>
      <c r="Y308" s="39">
        <f t="shared" si="86"/>
        <v>0.26718552267472034</v>
      </c>
      <c r="Z308" s="38" t="str">
        <f>VLOOKUP($A308,Raw!$B$2:$DG$512,MATCH(Advisorry!Z$1,Raw!$B$1:$DG$1,0),0)</f>
        <v>0</v>
      </c>
      <c r="AA308" s="39">
        <f t="shared" si="87"/>
        <v>0</v>
      </c>
      <c r="AB308" s="38" t="str">
        <f>VLOOKUP($A308,Raw!$B$2:$DG$512,MATCH(Advisorry!AB$1,Raw!$B$1:$DG$1,0),0)</f>
        <v>45.54764</v>
      </c>
      <c r="AD308" s="25" t="e">
        <f t="shared" si="88"/>
        <v>#DIV/0!</v>
      </c>
      <c r="AE308" s="25" t="e">
        <f t="shared" si="89"/>
        <v>#DIV/0!</v>
      </c>
      <c r="AF308" s="25">
        <f t="shared" si="90"/>
        <v>1.8543316666666665</v>
      </c>
      <c r="AG308" s="25" t="e">
        <f t="shared" si="91"/>
        <v>#DIV/0!</v>
      </c>
      <c r="AH308" s="25">
        <f t="shared" si="92"/>
        <v>12.16967</v>
      </c>
      <c r="AI308" s="25" t="e">
        <f t="shared" si="93"/>
        <v>#DIV/0!</v>
      </c>
      <c r="AJ308" s="25">
        <f t="shared" si="94"/>
        <v>2.3972442105263156</v>
      </c>
    </row>
    <row r="309" spans="1:36" x14ac:dyDescent="0.3">
      <c r="A309" s="1" t="s">
        <v>5283</v>
      </c>
      <c r="B309" s="36" t="str">
        <f>VLOOKUP($A309,Raw!$B$2:$DG$512,MATCH(Advisorry!B$1,Raw!$B$1:$DG$1,0),0)</f>
        <v>0</v>
      </c>
      <c r="C309" s="37" t="e">
        <f t="shared" si="76"/>
        <v>#DIV/0!</v>
      </c>
      <c r="D309" s="36" t="str">
        <f>VLOOKUP($A309,Raw!$B$2:$DG$512,MATCH(Advisorry!D$1,Raw!$B$1:$DG$1,0),0)</f>
        <v>0</v>
      </c>
      <c r="E309" s="37" t="e">
        <f t="shared" si="77"/>
        <v>#DIV/0!</v>
      </c>
      <c r="F309" s="36" t="str">
        <f>VLOOKUP($A309,Raw!$B$2:$DG$512,MATCH(Advisorry!F$1,Raw!$B$1:$DG$1,0),0)</f>
        <v>0</v>
      </c>
      <c r="G309" s="37" t="e">
        <f t="shared" si="78"/>
        <v>#DIV/0!</v>
      </c>
      <c r="H309" s="36" t="str">
        <f>VLOOKUP($A309,Raw!$B$2:$DG$512,MATCH(Advisorry!H$1,Raw!$B$1:$DG$1,0),0)</f>
        <v>0</v>
      </c>
      <c r="I309" s="37" t="e">
        <f t="shared" si="79"/>
        <v>#DIV/0!</v>
      </c>
      <c r="J309" s="36" t="str">
        <f>VLOOKUP($A309,Raw!$B$2:$DG$512,MATCH(Advisorry!J$1,Raw!$B$1:$DG$1,0),0)</f>
        <v>0</v>
      </c>
      <c r="K309" s="37" t="e">
        <f t="shared" si="80"/>
        <v>#DIV/0!</v>
      </c>
      <c r="L309" s="36" t="str">
        <f>VLOOKUP($A309,Raw!$B$2:$DG$512,MATCH(Advisorry!L$1,Raw!$B$1:$DG$1,0),0)</f>
        <v>0</v>
      </c>
      <c r="M309" s="37" t="e">
        <f t="shared" si="81"/>
        <v>#DIV/0!</v>
      </c>
      <c r="N309" s="36" t="str">
        <f>VLOOKUP($A309,Raw!$B$2:$DG$512,MATCH(Advisorry!N$1,Raw!$B$1:$DG$1,0),0)</f>
        <v>0</v>
      </c>
      <c r="P309" s="38" t="str">
        <f>VLOOKUP($A309,Raw!$B$2:$DG$512,MATCH(Advisorry!P$1,Raw!$B$1:$DG$1,0),0)</f>
        <v>0</v>
      </c>
      <c r="Q309" s="39" t="e">
        <f t="shared" si="82"/>
        <v>#DIV/0!</v>
      </c>
      <c r="R309" s="38" t="str">
        <f>VLOOKUP($A309,Raw!$B$2:$DG$512,MATCH(Advisorry!R$1,Raw!$B$1:$DG$1,0),0)</f>
        <v>0</v>
      </c>
      <c r="S309" s="39" t="e">
        <f t="shared" si="83"/>
        <v>#DIV/0!</v>
      </c>
      <c r="T309" s="38" t="str">
        <f>VLOOKUP($A309,Raw!$B$2:$DG$512,MATCH(Advisorry!T$1,Raw!$B$1:$DG$1,0),0)</f>
        <v>0</v>
      </c>
      <c r="U309" s="39" t="e">
        <f t="shared" si="84"/>
        <v>#DIV/0!</v>
      </c>
      <c r="V309" s="38" t="str">
        <f>VLOOKUP($A309,Raw!$B$2:$DG$512,MATCH(Advisorry!V$1,Raw!$B$1:$DG$1,0),0)</f>
        <v>0</v>
      </c>
      <c r="W309" s="39" t="e">
        <f t="shared" si="85"/>
        <v>#DIV/0!</v>
      </c>
      <c r="X309" s="38" t="str">
        <f>VLOOKUP($A309,Raw!$B$2:$DG$512,MATCH(Advisorry!X$1,Raw!$B$1:$DG$1,0),0)</f>
        <v>0</v>
      </c>
      <c r="Y309" s="39" t="e">
        <f t="shared" si="86"/>
        <v>#DIV/0!</v>
      </c>
      <c r="Z309" s="38" t="str">
        <f>VLOOKUP($A309,Raw!$B$2:$DG$512,MATCH(Advisorry!Z$1,Raw!$B$1:$DG$1,0),0)</f>
        <v>0</v>
      </c>
      <c r="AA309" s="39" t="e">
        <f t="shared" si="87"/>
        <v>#DIV/0!</v>
      </c>
      <c r="AB309" s="38" t="str">
        <f>VLOOKUP($A309,Raw!$B$2:$DG$512,MATCH(Advisorry!AB$1,Raw!$B$1:$DG$1,0),0)</f>
        <v>0</v>
      </c>
      <c r="AD309" s="25" t="e">
        <f t="shared" si="88"/>
        <v>#DIV/0!</v>
      </c>
      <c r="AE309" s="25" t="e">
        <f t="shared" si="89"/>
        <v>#DIV/0!</v>
      </c>
      <c r="AF309" s="25" t="e">
        <f t="shared" si="90"/>
        <v>#DIV/0!</v>
      </c>
      <c r="AG309" s="25" t="e">
        <f t="shared" si="91"/>
        <v>#DIV/0!</v>
      </c>
      <c r="AH309" s="25" t="e">
        <f t="shared" si="92"/>
        <v>#DIV/0!</v>
      </c>
      <c r="AI309" s="25" t="e">
        <f t="shared" si="93"/>
        <v>#DIV/0!</v>
      </c>
      <c r="AJ309" s="25" t="e">
        <f t="shared" si="94"/>
        <v>#DIV/0!</v>
      </c>
    </row>
    <row r="310" spans="1:36" x14ac:dyDescent="0.3">
      <c r="A310" s="1" t="s">
        <v>5292</v>
      </c>
      <c r="B310" s="36" t="str">
        <f>VLOOKUP($A310,Raw!$B$2:$DG$512,MATCH(Advisorry!B$1,Raw!$B$1:$DG$1,0),0)</f>
        <v>0</v>
      </c>
      <c r="C310" s="37" t="e">
        <f t="shared" si="76"/>
        <v>#DIV/0!</v>
      </c>
      <c r="D310" s="36" t="str">
        <f>VLOOKUP($A310,Raw!$B$2:$DG$512,MATCH(Advisorry!D$1,Raw!$B$1:$DG$1,0),0)</f>
        <v>0</v>
      </c>
      <c r="E310" s="37" t="e">
        <f t="shared" si="77"/>
        <v>#DIV/0!</v>
      </c>
      <c r="F310" s="36" t="str">
        <f>VLOOKUP($A310,Raw!$B$2:$DG$512,MATCH(Advisorry!F$1,Raw!$B$1:$DG$1,0),0)</f>
        <v>0</v>
      </c>
      <c r="G310" s="37" t="e">
        <f t="shared" si="78"/>
        <v>#DIV/0!</v>
      </c>
      <c r="H310" s="36" t="str">
        <f>VLOOKUP($A310,Raw!$B$2:$DG$512,MATCH(Advisorry!H$1,Raw!$B$1:$DG$1,0),0)</f>
        <v>0</v>
      </c>
      <c r="I310" s="37" t="e">
        <f t="shared" si="79"/>
        <v>#DIV/0!</v>
      </c>
      <c r="J310" s="36" t="str">
        <f>VLOOKUP($A310,Raw!$B$2:$DG$512,MATCH(Advisorry!J$1,Raw!$B$1:$DG$1,0),0)</f>
        <v>0</v>
      </c>
      <c r="K310" s="37" t="e">
        <f t="shared" si="80"/>
        <v>#DIV/0!</v>
      </c>
      <c r="L310" s="36" t="str">
        <f>VLOOKUP($A310,Raw!$B$2:$DG$512,MATCH(Advisorry!L$1,Raw!$B$1:$DG$1,0),0)</f>
        <v>0</v>
      </c>
      <c r="M310" s="37" t="e">
        <f t="shared" si="81"/>
        <v>#DIV/0!</v>
      </c>
      <c r="N310" s="36" t="str">
        <f>VLOOKUP($A310,Raw!$B$2:$DG$512,MATCH(Advisorry!N$1,Raw!$B$1:$DG$1,0),0)</f>
        <v>0</v>
      </c>
      <c r="P310" s="38" t="str">
        <f>VLOOKUP($A310,Raw!$B$2:$DG$512,MATCH(Advisorry!P$1,Raw!$B$1:$DG$1,0),0)</f>
        <v>0</v>
      </c>
      <c r="Q310" s="39" t="e">
        <f t="shared" si="82"/>
        <v>#DIV/0!</v>
      </c>
      <c r="R310" s="38" t="str">
        <f>VLOOKUP($A310,Raw!$B$2:$DG$512,MATCH(Advisorry!R$1,Raw!$B$1:$DG$1,0),0)</f>
        <v>0</v>
      </c>
      <c r="S310" s="39" t="e">
        <f t="shared" si="83"/>
        <v>#DIV/0!</v>
      </c>
      <c r="T310" s="38" t="str">
        <f>VLOOKUP($A310,Raw!$B$2:$DG$512,MATCH(Advisorry!T$1,Raw!$B$1:$DG$1,0),0)</f>
        <v>0</v>
      </c>
      <c r="U310" s="39" t="e">
        <f t="shared" si="84"/>
        <v>#DIV/0!</v>
      </c>
      <c r="V310" s="38" t="str">
        <f>VLOOKUP($A310,Raw!$B$2:$DG$512,MATCH(Advisorry!V$1,Raw!$B$1:$DG$1,0),0)</f>
        <v>0</v>
      </c>
      <c r="W310" s="39" t="e">
        <f t="shared" si="85"/>
        <v>#DIV/0!</v>
      </c>
      <c r="X310" s="38" t="str">
        <f>VLOOKUP($A310,Raw!$B$2:$DG$512,MATCH(Advisorry!X$1,Raw!$B$1:$DG$1,0),0)</f>
        <v>0</v>
      </c>
      <c r="Y310" s="39" t="e">
        <f t="shared" si="86"/>
        <v>#DIV/0!</v>
      </c>
      <c r="Z310" s="38" t="str">
        <f>VLOOKUP($A310,Raw!$B$2:$DG$512,MATCH(Advisorry!Z$1,Raw!$B$1:$DG$1,0),0)</f>
        <v>0</v>
      </c>
      <c r="AA310" s="39" t="e">
        <f t="shared" si="87"/>
        <v>#DIV/0!</v>
      </c>
      <c r="AB310" s="38" t="str">
        <f>VLOOKUP($A310,Raw!$B$2:$DG$512,MATCH(Advisorry!AB$1,Raw!$B$1:$DG$1,0),0)</f>
        <v>0</v>
      </c>
      <c r="AD310" s="25" t="e">
        <f t="shared" si="88"/>
        <v>#DIV/0!</v>
      </c>
      <c r="AE310" s="25" t="e">
        <f t="shared" si="89"/>
        <v>#DIV/0!</v>
      </c>
      <c r="AF310" s="25" t="e">
        <f t="shared" si="90"/>
        <v>#DIV/0!</v>
      </c>
      <c r="AG310" s="25" t="e">
        <f t="shared" si="91"/>
        <v>#DIV/0!</v>
      </c>
      <c r="AH310" s="25" t="e">
        <f t="shared" si="92"/>
        <v>#DIV/0!</v>
      </c>
      <c r="AI310" s="25" t="e">
        <f t="shared" si="93"/>
        <v>#DIV/0!</v>
      </c>
      <c r="AJ310" s="25" t="e">
        <f t="shared" si="94"/>
        <v>#DIV/0!</v>
      </c>
    </row>
    <row r="311" spans="1:36" x14ac:dyDescent="0.3">
      <c r="A311" s="1" t="s">
        <v>5307</v>
      </c>
      <c r="B311" s="36" t="str">
        <f>VLOOKUP($A311,Raw!$B$2:$DG$512,MATCH(Advisorry!B$1,Raw!$B$1:$DG$1,0),0)</f>
        <v>0</v>
      </c>
      <c r="C311" s="37" t="e">
        <f t="shared" si="76"/>
        <v>#DIV/0!</v>
      </c>
      <c r="D311" s="36" t="str">
        <f>VLOOKUP($A311,Raw!$B$2:$DG$512,MATCH(Advisorry!D$1,Raw!$B$1:$DG$1,0),0)</f>
        <v>0</v>
      </c>
      <c r="E311" s="37" t="e">
        <f t="shared" si="77"/>
        <v>#DIV/0!</v>
      </c>
      <c r="F311" s="36" t="str">
        <f>VLOOKUP($A311,Raw!$B$2:$DG$512,MATCH(Advisorry!F$1,Raw!$B$1:$DG$1,0),0)</f>
        <v>0</v>
      </c>
      <c r="G311" s="37" t="e">
        <f t="shared" si="78"/>
        <v>#DIV/0!</v>
      </c>
      <c r="H311" s="36" t="str">
        <f>VLOOKUP($A311,Raw!$B$2:$DG$512,MATCH(Advisorry!H$1,Raw!$B$1:$DG$1,0),0)</f>
        <v>0</v>
      </c>
      <c r="I311" s="37" t="e">
        <f t="shared" si="79"/>
        <v>#DIV/0!</v>
      </c>
      <c r="J311" s="36" t="str">
        <f>VLOOKUP($A311,Raw!$B$2:$DG$512,MATCH(Advisorry!J$1,Raw!$B$1:$DG$1,0),0)</f>
        <v>0</v>
      </c>
      <c r="K311" s="37" t="e">
        <f t="shared" si="80"/>
        <v>#DIV/0!</v>
      </c>
      <c r="L311" s="36" t="str">
        <f>VLOOKUP($A311,Raw!$B$2:$DG$512,MATCH(Advisorry!L$1,Raw!$B$1:$DG$1,0),0)</f>
        <v>0</v>
      </c>
      <c r="M311" s="37" t="e">
        <f t="shared" si="81"/>
        <v>#DIV/0!</v>
      </c>
      <c r="N311" s="36" t="str">
        <f>VLOOKUP($A311,Raw!$B$2:$DG$512,MATCH(Advisorry!N$1,Raw!$B$1:$DG$1,0),0)</f>
        <v>0</v>
      </c>
      <c r="P311" s="38" t="str">
        <f>VLOOKUP($A311,Raw!$B$2:$DG$512,MATCH(Advisorry!P$1,Raw!$B$1:$DG$1,0),0)</f>
        <v>0</v>
      </c>
      <c r="Q311" s="39" t="e">
        <f t="shared" si="82"/>
        <v>#DIV/0!</v>
      </c>
      <c r="R311" s="38" t="str">
        <f>VLOOKUP($A311,Raw!$B$2:$DG$512,MATCH(Advisorry!R$1,Raw!$B$1:$DG$1,0),0)</f>
        <v>0</v>
      </c>
      <c r="S311" s="39" t="e">
        <f t="shared" si="83"/>
        <v>#DIV/0!</v>
      </c>
      <c r="T311" s="38" t="str">
        <f>VLOOKUP($A311,Raw!$B$2:$DG$512,MATCH(Advisorry!T$1,Raw!$B$1:$DG$1,0),0)</f>
        <v>0</v>
      </c>
      <c r="U311" s="39" t="e">
        <f t="shared" si="84"/>
        <v>#DIV/0!</v>
      </c>
      <c r="V311" s="38" t="str">
        <f>VLOOKUP($A311,Raw!$B$2:$DG$512,MATCH(Advisorry!V$1,Raw!$B$1:$DG$1,0),0)</f>
        <v>0</v>
      </c>
      <c r="W311" s="39" t="e">
        <f t="shared" si="85"/>
        <v>#DIV/0!</v>
      </c>
      <c r="X311" s="38" t="str">
        <f>VLOOKUP($A311,Raw!$B$2:$DG$512,MATCH(Advisorry!X$1,Raw!$B$1:$DG$1,0),0)</f>
        <v>0</v>
      </c>
      <c r="Y311" s="39" t="e">
        <f t="shared" si="86"/>
        <v>#DIV/0!</v>
      </c>
      <c r="Z311" s="38" t="str">
        <f>VLOOKUP($A311,Raw!$B$2:$DG$512,MATCH(Advisorry!Z$1,Raw!$B$1:$DG$1,0),0)</f>
        <v>0</v>
      </c>
      <c r="AA311" s="39" t="e">
        <f t="shared" si="87"/>
        <v>#DIV/0!</v>
      </c>
      <c r="AB311" s="38" t="str">
        <f>VLOOKUP($A311,Raw!$B$2:$DG$512,MATCH(Advisorry!AB$1,Raw!$B$1:$DG$1,0),0)</f>
        <v>0</v>
      </c>
      <c r="AD311" s="25" t="e">
        <f t="shared" si="88"/>
        <v>#DIV/0!</v>
      </c>
      <c r="AE311" s="25" t="e">
        <f t="shared" si="89"/>
        <v>#DIV/0!</v>
      </c>
      <c r="AF311" s="25" t="e">
        <f t="shared" si="90"/>
        <v>#DIV/0!</v>
      </c>
      <c r="AG311" s="25" t="e">
        <f t="shared" si="91"/>
        <v>#DIV/0!</v>
      </c>
      <c r="AH311" s="25" t="e">
        <f t="shared" si="92"/>
        <v>#DIV/0!</v>
      </c>
      <c r="AI311" s="25" t="e">
        <f t="shared" si="93"/>
        <v>#DIV/0!</v>
      </c>
      <c r="AJ311" s="25" t="e">
        <f t="shared" si="94"/>
        <v>#DIV/0!</v>
      </c>
    </row>
    <row r="312" spans="1:36" x14ac:dyDescent="0.3">
      <c r="A312" s="1" t="s">
        <v>5315</v>
      </c>
      <c r="B312" s="36" t="str">
        <f>VLOOKUP($A312,Raw!$B$2:$DG$512,MATCH(Advisorry!B$1,Raw!$B$1:$DG$1,0),0)</f>
        <v>0</v>
      </c>
      <c r="C312" s="37">
        <f t="shared" si="76"/>
        <v>0</v>
      </c>
      <c r="D312" s="36" t="str">
        <f>VLOOKUP($A312,Raw!$B$2:$DG$512,MATCH(Advisorry!D$1,Raw!$B$1:$DG$1,0),0)</f>
        <v>0</v>
      </c>
      <c r="E312" s="37">
        <f t="shared" si="77"/>
        <v>0</v>
      </c>
      <c r="F312" s="36" t="str">
        <f>VLOOKUP($A312,Raw!$B$2:$DG$512,MATCH(Advisorry!F$1,Raw!$B$1:$DG$1,0),0)</f>
        <v>2</v>
      </c>
      <c r="G312" s="37">
        <f t="shared" si="78"/>
        <v>1</v>
      </c>
      <c r="H312" s="36" t="str">
        <f>VLOOKUP($A312,Raw!$B$2:$DG$512,MATCH(Advisorry!H$1,Raw!$B$1:$DG$1,0),0)</f>
        <v>0</v>
      </c>
      <c r="I312" s="37">
        <f t="shared" si="79"/>
        <v>0</v>
      </c>
      <c r="J312" s="36" t="str">
        <f>VLOOKUP($A312,Raw!$B$2:$DG$512,MATCH(Advisorry!J$1,Raw!$B$1:$DG$1,0),0)</f>
        <v>0</v>
      </c>
      <c r="K312" s="37">
        <f t="shared" si="80"/>
        <v>0</v>
      </c>
      <c r="L312" s="36" t="str">
        <f>VLOOKUP($A312,Raw!$B$2:$DG$512,MATCH(Advisorry!L$1,Raw!$B$1:$DG$1,0),0)</f>
        <v>0</v>
      </c>
      <c r="M312" s="37">
        <f t="shared" si="81"/>
        <v>0</v>
      </c>
      <c r="N312" s="36" t="str">
        <f>VLOOKUP($A312,Raw!$B$2:$DG$512,MATCH(Advisorry!N$1,Raw!$B$1:$DG$1,0),0)</f>
        <v>2</v>
      </c>
      <c r="P312" s="38" t="str">
        <f>VLOOKUP($A312,Raw!$B$2:$DG$512,MATCH(Advisorry!P$1,Raw!$B$1:$DG$1,0),0)</f>
        <v>0</v>
      </c>
      <c r="Q312" s="39">
        <f t="shared" si="82"/>
        <v>0</v>
      </c>
      <c r="R312" s="38" t="str">
        <f>VLOOKUP($A312,Raw!$B$2:$DG$512,MATCH(Advisorry!R$1,Raw!$B$1:$DG$1,0),0)</f>
        <v>0</v>
      </c>
      <c r="S312" s="39">
        <f t="shared" si="83"/>
        <v>0</v>
      </c>
      <c r="T312" s="38" t="str">
        <f>VLOOKUP($A312,Raw!$B$2:$DG$512,MATCH(Advisorry!T$1,Raw!$B$1:$DG$1,0),0)</f>
        <v>140.26</v>
      </c>
      <c r="U312" s="39">
        <f t="shared" si="84"/>
        <v>1</v>
      </c>
      <c r="V312" s="38" t="str">
        <f>VLOOKUP($A312,Raw!$B$2:$DG$512,MATCH(Advisorry!V$1,Raw!$B$1:$DG$1,0),0)</f>
        <v>0</v>
      </c>
      <c r="W312" s="39">
        <f t="shared" si="85"/>
        <v>0</v>
      </c>
      <c r="X312" s="38" t="str">
        <f>VLOOKUP($A312,Raw!$B$2:$DG$512,MATCH(Advisorry!X$1,Raw!$B$1:$DG$1,0),0)</f>
        <v>0</v>
      </c>
      <c r="Y312" s="39">
        <f t="shared" si="86"/>
        <v>0</v>
      </c>
      <c r="Z312" s="38" t="str">
        <f>VLOOKUP($A312,Raw!$B$2:$DG$512,MATCH(Advisorry!Z$1,Raw!$B$1:$DG$1,0),0)</f>
        <v>0</v>
      </c>
      <c r="AA312" s="39">
        <f t="shared" si="87"/>
        <v>0</v>
      </c>
      <c r="AB312" s="38" t="str">
        <f>VLOOKUP($A312,Raw!$B$2:$DG$512,MATCH(Advisorry!AB$1,Raw!$B$1:$DG$1,0),0)</f>
        <v>140.26</v>
      </c>
      <c r="AD312" s="25" t="e">
        <f t="shared" si="88"/>
        <v>#DIV/0!</v>
      </c>
      <c r="AE312" s="25" t="e">
        <f t="shared" si="89"/>
        <v>#DIV/0!</v>
      </c>
      <c r="AF312" s="25">
        <f t="shared" si="90"/>
        <v>70.13</v>
      </c>
      <c r="AG312" s="25" t="e">
        <f t="shared" si="91"/>
        <v>#DIV/0!</v>
      </c>
      <c r="AH312" s="25" t="e">
        <f t="shared" si="92"/>
        <v>#DIV/0!</v>
      </c>
      <c r="AI312" s="25" t="e">
        <f t="shared" si="93"/>
        <v>#DIV/0!</v>
      </c>
      <c r="AJ312" s="25">
        <f t="shared" si="94"/>
        <v>70.13</v>
      </c>
    </row>
    <row r="313" spans="1:36" x14ac:dyDescent="0.3">
      <c r="A313" s="1" t="s">
        <v>5338</v>
      </c>
      <c r="B313" s="36" t="str">
        <f>VLOOKUP($A313,Raw!$B$2:$DG$512,MATCH(Advisorry!B$1,Raw!$B$1:$DG$1,0),0)</f>
        <v>0</v>
      </c>
      <c r="C313" s="37" t="e">
        <f t="shared" si="76"/>
        <v>#DIV/0!</v>
      </c>
      <c r="D313" s="36" t="str">
        <f>VLOOKUP($A313,Raw!$B$2:$DG$512,MATCH(Advisorry!D$1,Raw!$B$1:$DG$1,0),0)</f>
        <v>0</v>
      </c>
      <c r="E313" s="37" t="e">
        <f t="shared" si="77"/>
        <v>#DIV/0!</v>
      </c>
      <c r="F313" s="36" t="str">
        <f>VLOOKUP($A313,Raw!$B$2:$DG$512,MATCH(Advisorry!F$1,Raw!$B$1:$DG$1,0),0)</f>
        <v>0</v>
      </c>
      <c r="G313" s="37" t="e">
        <f t="shared" si="78"/>
        <v>#DIV/0!</v>
      </c>
      <c r="H313" s="36" t="str">
        <f>VLOOKUP($A313,Raw!$B$2:$DG$512,MATCH(Advisorry!H$1,Raw!$B$1:$DG$1,0),0)</f>
        <v>0</v>
      </c>
      <c r="I313" s="37" t="e">
        <f t="shared" si="79"/>
        <v>#DIV/0!</v>
      </c>
      <c r="J313" s="36" t="str">
        <f>VLOOKUP($A313,Raw!$B$2:$DG$512,MATCH(Advisorry!J$1,Raw!$B$1:$DG$1,0),0)</f>
        <v>0</v>
      </c>
      <c r="K313" s="37" t="e">
        <f t="shared" si="80"/>
        <v>#DIV/0!</v>
      </c>
      <c r="L313" s="36" t="str">
        <f>VLOOKUP($A313,Raw!$B$2:$DG$512,MATCH(Advisorry!L$1,Raw!$B$1:$DG$1,0),0)</f>
        <v>0</v>
      </c>
      <c r="M313" s="37" t="e">
        <f t="shared" si="81"/>
        <v>#DIV/0!</v>
      </c>
      <c r="N313" s="36" t="str">
        <f>VLOOKUP($A313,Raw!$B$2:$DG$512,MATCH(Advisorry!N$1,Raw!$B$1:$DG$1,0),0)</f>
        <v>0</v>
      </c>
      <c r="P313" s="38" t="str">
        <f>VLOOKUP($A313,Raw!$B$2:$DG$512,MATCH(Advisorry!P$1,Raw!$B$1:$DG$1,0),0)</f>
        <v>0</v>
      </c>
      <c r="Q313" s="39" t="e">
        <f t="shared" si="82"/>
        <v>#DIV/0!</v>
      </c>
      <c r="R313" s="38" t="str">
        <f>VLOOKUP($A313,Raw!$B$2:$DG$512,MATCH(Advisorry!R$1,Raw!$B$1:$DG$1,0),0)</f>
        <v>0</v>
      </c>
      <c r="S313" s="39" t="e">
        <f t="shared" si="83"/>
        <v>#DIV/0!</v>
      </c>
      <c r="T313" s="38" t="str">
        <f>VLOOKUP($A313,Raw!$B$2:$DG$512,MATCH(Advisorry!T$1,Raw!$B$1:$DG$1,0),0)</f>
        <v>0</v>
      </c>
      <c r="U313" s="39" t="e">
        <f t="shared" si="84"/>
        <v>#DIV/0!</v>
      </c>
      <c r="V313" s="38" t="str">
        <f>VLOOKUP($A313,Raw!$B$2:$DG$512,MATCH(Advisorry!V$1,Raw!$B$1:$DG$1,0),0)</f>
        <v>0</v>
      </c>
      <c r="W313" s="39" t="e">
        <f t="shared" si="85"/>
        <v>#DIV/0!</v>
      </c>
      <c r="X313" s="38" t="str">
        <f>VLOOKUP($A313,Raw!$B$2:$DG$512,MATCH(Advisorry!X$1,Raw!$B$1:$DG$1,0),0)</f>
        <v>0</v>
      </c>
      <c r="Y313" s="39" t="e">
        <f t="shared" si="86"/>
        <v>#DIV/0!</v>
      </c>
      <c r="Z313" s="38" t="str">
        <f>VLOOKUP($A313,Raw!$B$2:$DG$512,MATCH(Advisorry!Z$1,Raw!$B$1:$DG$1,0),0)</f>
        <v>0</v>
      </c>
      <c r="AA313" s="39" t="e">
        <f t="shared" si="87"/>
        <v>#DIV/0!</v>
      </c>
      <c r="AB313" s="38" t="str">
        <f>VLOOKUP($A313,Raw!$B$2:$DG$512,MATCH(Advisorry!AB$1,Raw!$B$1:$DG$1,0),0)</f>
        <v>0</v>
      </c>
      <c r="AD313" s="25" t="e">
        <f t="shared" si="88"/>
        <v>#DIV/0!</v>
      </c>
      <c r="AE313" s="25" t="e">
        <f t="shared" si="89"/>
        <v>#DIV/0!</v>
      </c>
      <c r="AF313" s="25" t="e">
        <f t="shared" si="90"/>
        <v>#DIV/0!</v>
      </c>
      <c r="AG313" s="25" t="e">
        <f t="shared" si="91"/>
        <v>#DIV/0!</v>
      </c>
      <c r="AH313" s="25" t="e">
        <f t="shared" si="92"/>
        <v>#DIV/0!</v>
      </c>
      <c r="AI313" s="25" t="e">
        <f t="shared" si="93"/>
        <v>#DIV/0!</v>
      </c>
      <c r="AJ313" s="25" t="e">
        <f t="shared" si="94"/>
        <v>#DIV/0!</v>
      </c>
    </row>
    <row r="314" spans="1:36" x14ac:dyDescent="0.3">
      <c r="A314" s="1" t="s">
        <v>5352</v>
      </c>
      <c r="B314" s="36" t="str">
        <f>VLOOKUP($A314,Raw!$B$2:$DG$512,MATCH(Advisorry!B$1,Raw!$B$1:$DG$1,0),0)</f>
        <v>0</v>
      </c>
      <c r="C314" s="37" t="e">
        <f t="shared" si="76"/>
        <v>#DIV/0!</v>
      </c>
      <c r="D314" s="36" t="str">
        <f>VLOOKUP($A314,Raw!$B$2:$DG$512,MATCH(Advisorry!D$1,Raw!$B$1:$DG$1,0),0)</f>
        <v>0</v>
      </c>
      <c r="E314" s="37" t="e">
        <f t="shared" si="77"/>
        <v>#DIV/0!</v>
      </c>
      <c r="F314" s="36" t="str">
        <f>VLOOKUP($A314,Raw!$B$2:$DG$512,MATCH(Advisorry!F$1,Raw!$B$1:$DG$1,0),0)</f>
        <v>0</v>
      </c>
      <c r="G314" s="37" t="e">
        <f t="shared" si="78"/>
        <v>#DIV/0!</v>
      </c>
      <c r="H314" s="36" t="str">
        <f>VLOOKUP($A314,Raw!$B$2:$DG$512,MATCH(Advisorry!H$1,Raw!$B$1:$DG$1,0),0)</f>
        <v>0</v>
      </c>
      <c r="I314" s="37" t="e">
        <f t="shared" si="79"/>
        <v>#DIV/0!</v>
      </c>
      <c r="J314" s="36" t="str">
        <f>VLOOKUP($A314,Raw!$B$2:$DG$512,MATCH(Advisorry!J$1,Raw!$B$1:$DG$1,0),0)</f>
        <v>0</v>
      </c>
      <c r="K314" s="37" t="e">
        <f t="shared" si="80"/>
        <v>#DIV/0!</v>
      </c>
      <c r="L314" s="36" t="str">
        <f>VLOOKUP($A314,Raw!$B$2:$DG$512,MATCH(Advisorry!L$1,Raw!$B$1:$DG$1,0),0)</f>
        <v>0</v>
      </c>
      <c r="M314" s="37" t="e">
        <f t="shared" si="81"/>
        <v>#DIV/0!</v>
      </c>
      <c r="N314" s="36" t="str">
        <f>VLOOKUP($A314,Raw!$B$2:$DG$512,MATCH(Advisorry!N$1,Raw!$B$1:$DG$1,0),0)</f>
        <v>0</v>
      </c>
      <c r="P314" s="38" t="str">
        <f>VLOOKUP($A314,Raw!$B$2:$DG$512,MATCH(Advisorry!P$1,Raw!$B$1:$DG$1,0),0)</f>
        <v>0</v>
      </c>
      <c r="Q314" s="39" t="e">
        <f t="shared" si="82"/>
        <v>#DIV/0!</v>
      </c>
      <c r="R314" s="38" t="str">
        <f>VLOOKUP($A314,Raw!$B$2:$DG$512,MATCH(Advisorry!R$1,Raw!$B$1:$DG$1,0),0)</f>
        <v>0</v>
      </c>
      <c r="S314" s="39" t="e">
        <f t="shared" si="83"/>
        <v>#DIV/0!</v>
      </c>
      <c r="T314" s="38" t="str">
        <f>VLOOKUP($A314,Raw!$B$2:$DG$512,MATCH(Advisorry!T$1,Raw!$B$1:$DG$1,0),0)</f>
        <v>0</v>
      </c>
      <c r="U314" s="39" t="e">
        <f t="shared" si="84"/>
        <v>#DIV/0!</v>
      </c>
      <c r="V314" s="38" t="str">
        <f>VLOOKUP($A314,Raw!$B$2:$DG$512,MATCH(Advisorry!V$1,Raw!$B$1:$DG$1,0),0)</f>
        <v>0</v>
      </c>
      <c r="W314" s="39" t="e">
        <f t="shared" si="85"/>
        <v>#DIV/0!</v>
      </c>
      <c r="X314" s="38" t="str">
        <f>VLOOKUP($A314,Raw!$B$2:$DG$512,MATCH(Advisorry!X$1,Raw!$B$1:$DG$1,0),0)</f>
        <v>0</v>
      </c>
      <c r="Y314" s="39" t="e">
        <f t="shared" si="86"/>
        <v>#DIV/0!</v>
      </c>
      <c r="Z314" s="38" t="str">
        <f>VLOOKUP($A314,Raw!$B$2:$DG$512,MATCH(Advisorry!Z$1,Raw!$B$1:$DG$1,0),0)</f>
        <v>0</v>
      </c>
      <c r="AA314" s="39" t="e">
        <f t="shared" si="87"/>
        <v>#DIV/0!</v>
      </c>
      <c r="AB314" s="38" t="str">
        <f>VLOOKUP($A314,Raw!$B$2:$DG$512,MATCH(Advisorry!AB$1,Raw!$B$1:$DG$1,0),0)</f>
        <v>0</v>
      </c>
      <c r="AD314" s="25" t="e">
        <f t="shared" si="88"/>
        <v>#DIV/0!</v>
      </c>
      <c r="AE314" s="25" t="e">
        <f t="shared" si="89"/>
        <v>#DIV/0!</v>
      </c>
      <c r="AF314" s="25" t="e">
        <f t="shared" si="90"/>
        <v>#DIV/0!</v>
      </c>
      <c r="AG314" s="25" t="e">
        <f t="shared" si="91"/>
        <v>#DIV/0!</v>
      </c>
      <c r="AH314" s="25" t="e">
        <f t="shared" si="92"/>
        <v>#DIV/0!</v>
      </c>
      <c r="AI314" s="25" t="e">
        <f t="shared" si="93"/>
        <v>#DIV/0!</v>
      </c>
      <c r="AJ314" s="25" t="e">
        <f t="shared" si="94"/>
        <v>#DIV/0!</v>
      </c>
    </row>
    <row r="315" spans="1:36" x14ac:dyDescent="0.3">
      <c r="A315" s="1" t="s">
        <v>5370</v>
      </c>
      <c r="B315" s="36" t="str">
        <f>VLOOKUP($A315,Raw!$B$2:$DG$512,MATCH(Advisorry!B$1,Raw!$B$1:$DG$1,0),0)</f>
        <v>0</v>
      </c>
      <c r="C315" s="37">
        <f t="shared" si="76"/>
        <v>0</v>
      </c>
      <c r="D315" s="36" t="str">
        <f>VLOOKUP($A315,Raw!$B$2:$DG$512,MATCH(Advisorry!D$1,Raw!$B$1:$DG$1,0),0)</f>
        <v>5</v>
      </c>
      <c r="E315" s="37">
        <f t="shared" si="77"/>
        <v>0.45454545454545453</v>
      </c>
      <c r="F315" s="36" t="str">
        <f>VLOOKUP($A315,Raw!$B$2:$DG$512,MATCH(Advisorry!F$1,Raw!$B$1:$DG$1,0),0)</f>
        <v>6</v>
      </c>
      <c r="G315" s="37">
        <f t="shared" si="78"/>
        <v>0.54545454545454541</v>
      </c>
      <c r="H315" s="36" t="str">
        <f>VLOOKUP($A315,Raw!$B$2:$DG$512,MATCH(Advisorry!H$1,Raw!$B$1:$DG$1,0),0)</f>
        <v>0</v>
      </c>
      <c r="I315" s="37">
        <f t="shared" si="79"/>
        <v>0</v>
      </c>
      <c r="J315" s="36" t="str">
        <f>VLOOKUP($A315,Raw!$B$2:$DG$512,MATCH(Advisorry!J$1,Raw!$B$1:$DG$1,0),0)</f>
        <v>0</v>
      </c>
      <c r="K315" s="37">
        <f t="shared" si="80"/>
        <v>0</v>
      </c>
      <c r="L315" s="36" t="str">
        <f>VLOOKUP($A315,Raw!$B$2:$DG$512,MATCH(Advisorry!L$1,Raw!$B$1:$DG$1,0),0)</f>
        <v>0</v>
      </c>
      <c r="M315" s="37">
        <f t="shared" si="81"/>
        <v>0</v>
      </c>
      <c r="N315" s="36" t="str">
        <f>VLOOKUP($A315,Raw!$B$2:$DG$512,MATCH(Advisorry!N$1,Raw!$B$1:$DG$1,0),0)</f>
        <v>11</v>
      </c>
      <c r="P315" s="38" t="str">
        <f>VLOOKUP($A315,Raw!$B$2:$DG$512,MATCH(Advisorry!P$1,Raw!$B$1:$DG$1,0),0)</f>
        <v>0</v>
      </c>
      <c r="Q315" s="39">
        <f t="shared" si="82"/>
        <v>0</v>
      </c>
      <c r="R315" s="38" t="str">
        <f>VLOOKUP($A315,Raw!$B$2:$DG$512,MATCH(Advisorry!R$1,Raw!$B$1:$DG$1,0),0)</f>
        <v>106.9</v>
      </c>
      <c r="S315" s="39">
        <f t="shared" si="83"/>
        <v>0.39423218763829471</v>
      </c>
      <c r="T315" s="38" t="str">
        <f>VLOOKUP($A315,Raw!$B$2:$DG$512,MATCH(Advisorry!T$1,Raw!$B$1:$DG$1,0),0)</f>
        <v>164.26</v>
      </c>
      <c r="U315" s="39">
        <f t="shared" si="84"/>
        <v>0.60576781236170518</v>
      </c>
      <c r="V315" s="38" t="str">
        <f>VLOOKUP($A315,Raw!$B$2:$DG$512,MATCH(Advisorry!V$1,Raw!$B$1:$DG$1,0),0)</f>
        <v>0</v>
      </c>
      <c r="W315" s="39">
        <f t="shared" si="85"/>
        <v>0</v>
      </c>
      <c r="X315" s="38" t="str">
        <f>VLOOKUP($A315,Raw!$B$2:$DG$512,MATCH(Advisorry!X$1,Raw!$B$1:$DG$1,0),0)</f>
        <v>0</v>
      </c>
      <c r="Y315" s="39">
        <f t="shared" si="86"/>
        <v>0</v>
      </c>
      <c r="Z315" s="38" t="str">
        <f>VLOOKUP($A315,Raw!$B$2:$DG$512,MATCH(Advisorry!Z$1,Raw!$B$1:$DG$1,0),0)</f>
        <v>0</v>
      </c>
      <c r="AA315" s="39">
        <f t="shared" si="87"/>
        <v>0</v>
      </c>
      <c r="AB315" s="38" t="str">
        <f>VLOOKUP($A315,Raw!$B$2:$DG$512,MATCH(Advisorry!AB$1,Raw!$B$1:$DG$1,0),0)</f>
        <v>271.16</v>
      </c>
      <c r="AD315" s="25" t="e">
        <f t="shared" si="88"/>
        <v>#DIV/0!</v>
      </c>
      <c r="AE315" s="25">
        <f t="shared" si="89"/>
        <v>21.380000000000003</v>
      </c>
      <c r="AF315" s="25">
        <f t="shared" si="90"/>
        <v>27.376666666666665</v>
      </c>
      <c r="AG315" s="25" t="e">
        <f t="shared" si="91"/>
        <v>#DIV/0!</v>
      </c>
      <c r="AH315" s="25" t="e">
        <f t="shared" si="92"/>
        <v>#DIV/0!</v>
      </c>
      <c r="AI315" s="25" t="e">
        <f t="shared" si="93"/>
        <v>#DIV/0!</v>
      </c>
      <c r="AJ315" s="25">
        <f t="shared" si="94"/>
        <v>24.650909090909092</v>
      </c>
    </row>
    <row r="316" spans="1:36" x14ac:dyDescent="0.3">
      <c r="A316" s="1" t="s">
        <v>5396</v>
      </c>
      <c r="B316" s="36" t="str">
        <f>VLOOKUP($A316,Raw!$B$2:$DG$512,MATCH(Advisorry!B$1,Raw!$B$1:$DG$1,0),0)</f>
        <v>0</v>
      </c>
      <c r="C316" s="37" t="e">
        <f t="shared" si="76"/>
        <v>#DIV/0!</v>
      </c>
      <c r="D316" s="36" t="str">
        <f>VLOOKUP($A316,Raw!$B$2:$DG$512,MATCH(Advisorry!D$1,Raw!$B$1:$DG$1,0),0)</f>
        <v>0</v>
      </c>
      <c r="E316" s="37" t="e">
        <f t="shared" si="77"/>
        <v>#DIV/0!</v>
      </c>
      <c r="F316" s="36" t="str">
        <f>VLOOKUP($A316,Raw!$B$2:$DG$512,MATCH(Advisorry!F$1,Raw!$B$1:$DG$1,0),0)</f>
        <v>0</v>
      </c>
      <c r="G316" s="37" t="e">
        <f t="shared" si="78"/>
        <v>#DIV/0!</v>
      </c>
      <c r="H316" s="36" t="str">
        <f>VLOOKUP($A316,Raw!$B$2:$DG$512,MATCH(Advisorry!H$1,Raw!$B$1:$DG$1,0),0)</f>
        <v>0</v>
      </c>
      <c r="I316" s="37" t="e">
        <f t="shared" si="79"/>
        <v>#DIV/0!</v>
      </c>
      <c r="J316" s="36" t="str">
        <f>VLOOKUP($A316,Raw!$B$2:$DG$512,MATCH(Advisorry!J$1,Raw!$B$1:$DG$1,0),0)</f>
        <v>0</v>
      </c>
      <c r="K316" s="37" t="e">
        <f t="shared" si="80"/>
        <v>#DIV/0!</v>
      </c>
      <c r="L316" s="36" t="str">
        <f>VLOOKUP($A316,Raw!$B$2:$DG$512,MATCH(Advisorry!L$1,Raw!$B$1:$DG$1,0),0)</f>
        <v>0</v>
      </c>
      <c r="M316" s="37" t="e">
        <f t="shared" si="81"/>
        <v>#DIV/0!</v>
      </c>
      <c r="N316" s="36" t="str">
        <f>VLOOKUP($A316,Raw!$B$2:$DG$512,MATCH(Advisorry!N$1,Raw!$B$1:$DG$1,0),0)</f>
        <v>0</v>
      </c>
      <c r="P316" s="38" t="str">
        <f>VLOOKUP($A316,Raw!$B$2:$DG$512,MATCH(Advisorry!P$1,Raw!$B$1:$DG$1,0),0)</f>
        <v>0</v>
      </c>
      <c r="Q316" s="39" t="e">
        <f t="shared" si="82"/>
        <v>#DIV/0!</v>
      </c>
      <c r="R316" s="38" t="str">
        <f>VLOOKUP($A316,Raw!$B$2:$DG$512,MATCH(Advisorry!R$1,Raw!$B$1:$DG$1,0),0)</f>
        <v>0</v>
      </c>
      <c r="S316" s="39" t="e">
        <f t="shared" si="83"/>
        <v>#DIV/0!</v>
      </c>
      <c r="T316" s="38" t="str">
        <f>VLOOKUP($A316,Raw!$B$2:$DG$512,MATCH(Advisorry!T$1,Raw!$B$1:$DG$1,0),0)</f>
        <v>0</v>
      </c>
      <c r="U316" s="39" t="e">
        <f t="shared" si="84"/>
        <v>#DIV/0!</v>
      </c>
      <c r="V316" s="38" t="str">
        <f>VLOOKUP($A316,Raw!$B$2:$DG$512,MATCH(Advisorry!V$1,Raw!$B$1:$DG$1,0),0)</f>
        <v>0</v>
      </c>
      <c r="W316" s="39" t="e">
        <f t="shared" si="85"/>
        <v>#DIV/0!</v>
      </c>
      <c r="X316" s="38" t="str">
        <f>VLOOKUP($A316,Raw!$B$2:$DG$512,MATCH(Advisorry!X$1,Raw!$B$1:$DG$1,0),0)</f>
        <v>0</v>
      </c>
      <c r="Y316" s="39" t="e">
        <f t="shared" si="86"/>
        <v>#DIV/0!</v>
      </c>
      <c r="Z316" s="38" t="str">
        <f>VLOOKUP($A316,Raw!$B$2:$DG$512,MATCH(Advisorry!Z$1,Raw!$B$1:$DG$1,0),0)</f>
        <v>0</v>
      </c>
      <c r="AA316" s="39" t="e">
        <f t="shared" si="87"/>
        <v>#DIV/0!</v>
      </c>
      <c r="AB316" s="38" t="str">
        <f>VLOOKUP($A316,Raw!$B$2:$DG$512,MATCH(Advisorry!AB$1,Raw!$B$1:$DG$1,0),0)</f>
        <v>0</v>
      </c>
      <c r="AD316" s="25" t="e">
        <f t="shared" si="88"/>
        <v>#DIV/0!</v>
      </c>
      <c r="AE316" s="25" t="e">
        <f t="shared" si="89"/>
        <v>#DIV/0!</v>
      </c>
      <c r="AF316" s="25" t="e">
        <f t="shared" si="90"/>
        <v>#DIV/0!</v>
      </c>
      <c r="AG316" s="25" t="e">
        <f t="shared" si="91"/>
        <v>#DIV/0!</v>
      </c>
      <c r="AH316" s="25" t="e">
        <f t="shared" si="92"/>
        <v>#DIV/0!</v>
      </c>
      <c r="AI316" s="25" t="e">
        <f t="shared" si="93"/>
        <v>#DIV/0!</v>
      </c>
      <c r="AJ316" s="25" t="e">
        <f t="shared" si="94"/>
        <v>#DIV/0!</v>
      </c>
    </row>
    <row r="317" spans="1:36" x14ac:dyDescent="0.3">
      <c r="A317" s="1" t="s">
        <v>5423</v>
      </c>
      <c r="B317" s="36" t="str">
        <f>VLOOKUP($A317,Raw!$B$2:$DG$512,MATCH(Advisorry!B$1,Raw!$B$1:$DG$1,0),0)</f>
        <v>0</v>
      </c>
      <c r="C317" s="37" t="e">
        <f t="shared" si="76"/>
        <v>#DIV/0!</v>
      </c>
      <c r="D317" s="36" t="str">
        <f>VLOOKUP($A317,Raw!$B$2:$DG$512,MATCH(Advisorry!D$1,Raw!$B$1:$DG$1,0),0)</f>
        <v>0</v>
      </c>
      <c r="E317" s="37" t="e">
        <f t="shared" si="77"/>
        <v>#DIV/0!</v>
      </c>
      <c r="F317" s="36" t="str">
        <f>VLOOKUP($A317,Raw!$B$2:$DG$512,MATCH(Advisorry!F$1,Raw!$B$1:$DG$1,0),0)</f>
        <v>0</v>
      </c>
      <c r="G317" s="37" t="e">
        <f t="shared" si="78"/>
        <v>#DIV/0!</v>
      </c>
      <c r="H317" s="36" t="str">
        <f>VLOOKUP($A317,Raw!$B$2:$DG$512,MATCH(Advisorry!H$1,Raw!$B$1:$DG$1,0),0)</f>
        <v>0</v>
      </c>
      <c r="I317" s="37" t="e">
        <f t="shared" si="79"/>
        <v>#DIV/0!</v>
      </c>
      <c r="J317" s="36" t="str">
        <f>VLOOKUP($A317,Raw!$B$2:$DG$512,MATCH(Advisorry!J$1,Raw!$B$1:$DG$1,0),0)</f>
        <v>0</v>
      </c>
      <c r="K317" s="37" t="e">
        <f t="shared" si="80"/>
        <v>#DIV/0!</v>
      </c>
      <c r="L317" s="36" t="str">
        <f>VLOOKUP($A317,Raw!$B$2:$DG$512,MATCH(Advisorry!L$1,Raw!$B$1:$DG$1,0),0)</f>
        <v>0</v>
      </c>
      <c r="M317" s="37" t="e">
        <f t="shared" si="81"/>
        <v>#DIV/0!</v>
      </c>
      <c r="N317" s="36" t="str">
        <f>VLOOKUP($A317,Raw!$B$2:$DG$512,MATCH(Advisorry!N$1,Raw!$B$1:$DG$1,0),0)</f>
        <v>0</v>
      </c>
      <c r="P317" s="38" t="str">
        <f>VLOOKUP($A317,Raw!$B$2:$DG$512,MATCH(Advisorry!P$1,Raw!$B$1:$DG$1,0),0)</f>
        <v>0</v>
      </c>
      <c r="Q317" s="39" t="e">
        <f t="shared" si="82"/>
        <v>#DIV/0!</v>
      </c>
      <c r="R317" s="38" t="str">
        <f>VLOOKUP($A317,Raw!$B$2:$DG$512,MATCH(Advisorry!R$1,Raw!$B$1:$DG$1,0),0)</f>
        <v>0</v>
      </c>
      <c r="S317" s="39" t="e">
        <f t="shared" si="83"/>
        <v>#DIV/0!</v>
      </c>
      <c r="T317" s="38" t="str">
        <f>VLOOKUP($A317,Raw!$B$2:$DG$512,MATCH(Advisorry!T$1,Raw!$B$1:$DG$1,0),0)</f>
        <v>0</v>
      </c>
      <c r="U317" s="39" t="e">
        <f t="shared" si="84"/>
        <v>#DIV/0!</v>
      </c>
      <c r="V317" s="38" t="str">
        <f>VLOOKUP($A317,Raw!$B$2:$DG$512,MATCH(Advisorry!V$1,Raw!$B$1:$DG$1,0),0)</f>
        <v>0</v>
      </c>
      <c r="W317" s="39" t="e">
        <f t="shared" si="85"/>
        <v>#DIV/0!</v>
      </c>
      <c r="X317" s="38" t="str">
        <f>VLOOKUP($A317,Raw!$B$2:$DG$512,MATCH(Advisorry!X$1,Raw!$B$1:$DG$1,0),0)</f>
        <v>0</v>
      </c>
      <c r="Y317" s="39" t="e">
        <f t="shared" si="86"/>
        <v>#DIV/0!</v>
      </c>
      <c r="Z317" s="38" t="str">
        <f>VLOOKUP($A317,Raw!$B$2:$DG$512,MATCH(Advisorry!Z$1,Raw!$B$1:$DG$1,0),0)</f>
        <v>0</v>
      </c>
      <c r="AA317" s="39" t="e">
        <f t="shared" si="87"/>
        <v>#DIV/0!</v>
      </c>
      <c r="AB317" s="38" t="str">
        <f>VLOOKUP($A317,Raw!$B$2:$DG$512,MATCH(Advisorry!AB$1,Raw!$B$1:$DG$1,0),0)</f>
        <v>0</v>
      </c>
      <c r="AD317" s="25" t="e">
        <f t="shared" si="88"/>
        <v>#DIV/0!</v>
      </c>
      <c r="AE317" s="25" t="e">
        <f t="shared" si="89"/>
        <v>#DIV/0!</v>
      </c>
      <c r="AF317" s="25" t="e">
        <f t="shared" si="90"/>
        <v>#DIV/0!</v>
      </c>
      <c r="AG317" s="25" t="e">
        <f t="shared" si="91"/>
        <v>#DIV/0!</v>
      </c>
      <c r="AH317" s="25" t="e">
        <f t="shared" si="92"/>
        <v>#DIV/0!</v>
      </c>
      <c r="AI317" s="25" t="e">
        <f t="shared" si="93"/>
        <v>#DIV/0!</v>
      </c>
      <c r="AJ317" s="25" t="e">
        <f t="shared" si="94"/>
        <v>#DIV/0!</v>
      </c>
    </row>
    <row r="318" spans="1:36" x14ac:dyDescent="0.3">
      <c r="A318" s="1" t="s">
        <v>5434</v>
      </c>
      <c r="B318" s="36" t="str">
        <f>VLOOKUP($A318,Raw!$B$2:$DG$512,MATCH(Advisorry!B$1,Raw!$B$1:$DG$1,0),0)</f>
        <v>5</v>
      </c>
      <c r="C318" s="37">
        <f t="shared" si="76"/>
        <v>0.33333333333333331</v>
      </c>
      <c r="D318" s="36" t="str">
        <f>VLOOKUP($A318,Raw!$B$2:$DG$512,MATCH(Advisorry!D$1,Raw!$B$1:$DG$1,0),0)</f>
        <v>9</v>
      </c>
      <c r="E318" s="37">
        <f t="shared" si="77"/>
        <v>0.6</v>
      </c>
      <c r="F318" s="36" t="str">
        <f>VLOOKUP($A318,Raw!$B$2:$DG$512,MATCH(Advisorry!F$1,Raw!$B$1:$DG$1,0),0)</f>
        <v>0</v>
      </c>
      <c r="G318" s="37">
        <f t="shared" si="78"/>
        <v>0</v>
      </c>
      <c r="H318" s="36" t="str">
        <f>VLOOKUP($A318,Raw!$B$2:$DG$512,MATCH(Advisorry!H$1,Raw!$B$1:$DG$1,0),0)</f>
        <v>0</v>
      </c>
      <c r="I318" s="37">
        <f t="shared" si="79"/>
        <v>0</v>
      </c>
      <c r="J318" s="36" t="str">
        <f>VLOOKUP($A318,Raw!$B$2:$DG$512,MATCH(Advisorry!J$1,Raw!$B$1:$DG$1,0),0)</f>
        <v>1</v>
      </c>
      <c r="K318" s="37">
        <f t="shared" si="80"/>
        <v>6.6666666666666666E-2</v>
      </c>
      <c r="L318" s="36" t="str">
        <f>VLOOKUP($A318,Raw!$B$2:$DG$512,MATCH(Advisorry!L$1,Raw!$B$1:$DG$1,0),0)</f>
        <v>0</v>
      </c>
      <c r="M318" s="37">
        <f t="shared" si="81"/>
        <v>0</v>
      </c>
      <c r="N318" s="36" t="str">
        <f>VLOOKUP($A318,Raw!$B$2:$DG$512,MATCH(Advisorry!N$1,Raw!$B$1:$DG$1,0),0)</f>
        <v>15</v>
      </c>
      <c r="P318" s="38" t="str">
        <f>VLOOKUP($A318,Raw!$B$2:$DG$512,MATCH(Advisorry!P$1,Raw!$B$1:$DG$1,0),0)</f>
        <v>13122.1222</v>
      </c>
      <c r="Q318" s="39">
        <f t="shared" si="82"/>
        <v>0.46394109246100057</v>
      </c>
      <c r="R318" s="38" t="str">
        <f>VLOOKUP($A318,Raw!$B$2:$DG$512,MATCH(Advisorry!R$1,Raw!$B$1:$DG$1,0),0)</f>
        <v>14962.5801</v>
      </c>
      <c r="S318" s="39">
        <f t="shared" si="83"/>
        <v>0.52901166837397895</v>
      </c>
      <c r="T318" s="38" t="str">
        <f>VLOOKUP($A318,Raw!$B$2:$DG$512,MATCH(Advisorry!T$1,Raw!$B$1:$DG$1,0),0)</f>
        <v>0</v>
      </c>
      <c r="U318" s="39">
        <f t="shared" si="84"/>
        <v>0</v>
      </c>
      <c r="V318" s="38" t="str">
        <f>VLOOKUP($A318,Raw!$B$2:$DG$512,MATCH(Advisorry!V$1,Raw!$B$1:$DG$1,0),0)</f>
        <v>0</v>
      </c>
      <c r="W318" s="39">
        <f t="shared" si="85"/>
        <v>0</v>
      </c>
      <c r="X318" s="38" t="str">
        <f>VLOOKUP($A318,Raw!$B$2:$DG$512,MATCH(Advisorry!X$1,Raw!$B$1:$DG$1,0),0)</f>
        <v>199.3243</v>
      </c>
      <c r="Y318" s="39">
        <f t="shared" si="86"/>
        <v>7.0472391650204429E-3</v>
      </c>
      <c r="Z318" s="38" t="str">
        <f>VLOOKUP($A318,Raw!$B$2:$DG$512,MATCH(Advisorry!Z$1,Raw!$B$1:$DG$1,0),0)</f>
        <v>0</v>
      </c>
      <c r="AA318" s="39">
        <f t="shared" si="87"/>
        <v>0</v>
      </c>
      <c r="AB318" s="38" t="str">
        <f>VLOOKUP($A318,Raw!$B$2:$DG$512,MATCH(Advisorry!AB$1,Raw!$B$1:$DG$1,0),0)</f>
        <v>28284.0266</v>
      </c>
      <c r="AD318" s="25">
        <f t="shared" si="88"/>
        <v>2624.4244399999998</v>
      </c>
      <c r="AE318" s="25">
        <f t="shared" si="89"/>
        <v>1662.5088999999998</v>
      </c>
      <c r="AF318" s="25" t="e">
        <f t="shared" si="90"/>
        <v>#DIV/0!</v>
      </c>
      <c r="AG318" s="25" t="e">
        <f t="shared" si="91"/>
        <v>#DIV/0!</v>
      </c>
      <c r="AH318" s="25">
        <f t="shared" si="92"/>
        <v>199.32429999999999</v>
      </c>
      <c r="AI318" s="25" t="e">
        <f t="shared" si="93"/>
        <v>#DIV/0!</v>
      </c>
      <c r="AJ318" s="25">
        <f t="shared" si="94"/>
        <v>1885.6017733333333</v>
      </c>
    </row>
    <row r="319" spans="1:36" x14ac:dyDescent="0.3">
      <c r="A319" s="1" t="s">
        <v>5473</v>
      </c>
      <c r="B319" s="36" t="str">
        <f>VLOOKUP($A319,Raw!$B$2:$DG$512,MATCH(Advisorry!B$1,Raw!$B$1:$DG$1,0),0)</f>
        <v>0</v>
      </c>
      <c r="C319" s="37" t="e">
        <f t="shared" si="76"/>
        <v>#DIV/0!</v>
      </c>
      <c r="D319" s="36" t="str">
        <f>VLOOKUP($A319,Raw!$B$2:$DG$512,MATCH(Advisorry!D$1,Raw!$B$1:$DG$1,0),0)</f>
        <v>0</v>
      </c>
      <c r="E319" s="37" t="e">
        <f t="shared" si="77"/>
        <v>#DIV/0!</v>
      </c>
      <c r="F319" s="36" t="str">
        <f>VLOOKUP($A319,Raw!$B$2:$DG$512,MATCH(Advisorry!F$1,Raw!$B$1:$DG$1,0),0)</f>
        <v>0</v>
      </c>
      <c r="G319" s="37" t="e">
        <f t="shared" si="78"/>
        <v>#DIV/0!</v>
      </c>
      <c r="H319" s="36" t="str">
        <f>VLOOKUP($A319,Raw!$B$2:$DG$512,MATCH(Advisorry!H$1,Raw!$B$1:$DG$1,0),0)</f>
        <v>0</v>
      </c>
      <c r="I319" s="37" t="e">
        <f t="shared" si="79"/>
        <v>#DIV/0!</v>
      </c>
      <c r="J319" s="36" t="str">
        <f>VLOOKUP($A319,Raw!$B$2:$DG$512,MATCH(Advisorry!J$1,Raw!$B$1:$DG$1,0),0)</f>
        <v>0</v>
      </c>
      <c r="K319" s="37" t="e">
        <f t="shared" si="80"/>
        <v>#DIV/0!</v>
      </c>
      <c r="L319" s="36" t="str">
        <f>VLOOKUP($A319,Raw!$B$2:$DG$512,MATCH(Advisorry!L$1,Raw!$B$1:$DG$1,0),0)</f>
        <v>0</v>
      </c>
      <c r="M319" s="37" t="e">
        <f t="shared" si="81"/>
        <v>#DIV/0!</v>
      </c>
      <c r="N319" s="36" t="str">
        <f>VLOOKUP($A319,Raw!$B$2:$DG$512,MATCH(Advisorry!N$1,Raw!$B$1:$DG$1,0),0)</f>
        <v>0</v>
      </c>
      <c r="P319" s="38" t="str">
        <f>VLOOKUP($A319,Raw!$B$2:$DG$512,MATCH(Advisorry!P$1,Raw!$B$1:$DG$1,0),0)</f>
        <v>0</v>
      </c>
      <c r="Q319" s="39" t="e">
        <f t="shared" si="82"/>
        <v>#DIV/0!</v>
      </c>
      <c r="R319" s="38" t="str">
        <f>VLOOKUP($A319,Raw!$B$2:$DG$512,MATCH(Advisorry!R$1,Raw!$B$1:$DG$1,0),0)</f>
        <v>0</v>
      </c>
      <c r="S319" s="39" t="e">
        <f t="shared" si="83"/>
        <v>#DIV/0!</v>
      </c>
      <c r="T319" s="38" t="str">
        <f>VLOOKUP($A319,Raw!$B$2:$DG$512,MATCH(Advisorry!T$1,Raw!$B$1:$DG$1,0),0)</f>
        <v>0</v>
      </c>
      <c r="U319" s="39" t="e">
        <f t="shared" si="84"/>
        <v>#DIV/0!</v>
      </c>
      <c r="V319" s="38" t="str">
        <f>VLOOKUP($A319,Raw!$B$2:$DG$512,MATCH(Advisorry!V$1,Raw!$B$1:$DG$1,0),0)</f>
        <v>0</v>
      </c>
      <c r="W319" s="39" t="e">
        <f t="shared" si="85"/>
        <v>#DIV/0!</v>
      </c>
      <c r="X319" s="38" t="str">
        <f>VLOOKUP($A319,Raw!$B$2:$DG$512,MATCH(Advisorry!X$1,Raw!$B$1:$DG$1,0),0)</f>
        <v>0</v>
      </c>
      <c r="Y319" s="39" t="e">
        <f t="shared" si="86"/>
        <v>#DIV/0!</v>
      </c>
      <c r="Z319" s="38" t="str">
        <f>VLOOKUP($A319,Raw!$B$2:$DG$512,MATCH(Advisorry!Z$1,Raw!$B$1:$DG$1,0),0)</f>
        <v>0</v>
      </c>
      <c r="AA319" s="39" t="e">
        <f t="shared" si="87"/>
        <v>#DIV/0!</v>
      </c>
      <c r="AB319" s="38" t="str">
        <f>VLOOKUP($A319,Raw!$B$2:$DG$512,MATCH(Advisorry!AB$1,Raw!$B$1:$DG$1,0),0)</f>
        <v>0</v>
      </c>
      <c r="AD319" s="25" t="e">
        <f t="shared" si="88"/>
        <v>#DIV/0!</v>
      </c>
      <c r="AE319" s="25" t="e">
        <f t="shared" si="89"/>
        <v>#DIV/0!</v>
      </c>
      <c r="AF319" s="25" t="e">
        <f t="shared" si="90"/>
        <v>#DIV/0!</v>
      </c>
      <c r="AG319" s="25" t="e">
        <f t="shared" si="91"/>
        <v>#DIV/0!</v>
      </c>
      <c r="AH319" s="25" t="e">
        <f t="shared" si="92"/>
        <v>#DIV/0!</v>
      </c>
      <c r="AI319" s="25" t="e">
        <f t="shared" si="93"/>
        <v>#DIV/0!</v>
      </c>
      <c r="AJ319" s="25" t="e">
        <f t="shared" si="94"/>
        <v>#DIV/0!</v>
      </c>
    </row>
    <row r="320" spans="1:36" x14ac:dyDescent="0.3">
      <c r="A320" s="1" t="s">
        <v>5488</v>
      </c>
      <c r="B320" s="36" t="str">
        <f>VLOOKUP($A320,Raw!$B$2:$DG$512,MATCH(Advisorry!B$1,Raw!$B$1:$DG$1,0),0)</f>
        <v>0</v>
      </c>
      <c r="C320" s="37" t="e">
        <f t="shared" si="76"/>
        <v>#DIV/0!</v>
      </c>
      <c r="D320" s="36" t="str">
        <f>VLOOKUP($A320,Raw!$B$2:$DG$512,MATCH(Advisorry!D$1,Raw!$B$1:$DG$1,0),0)</f>
        <v>0</v>
      </c>
      <c r="E320" s="37" t="e">
        <f t="shared" si="77"/>
        <v>#DIV/0!</v>
      </c>
      <c r="F320" s="36" t="str">
        <f>VLOOKUP($A320,Raw!$B$2:$DG$512,MATCH(Advisorry!F$1,Raw!$B$1:$DG$1,0),0)</f>
        <v>0</v>
      </c>
      <c r="G320" s="37" t="e">
        <f t="shared" si="78"/>
        <v>#DIV/0!</v>
      </c>
      <c r="H320" s="36" t="str">
        <f>VLOOKUP($A320,Raw!$B$2:$DG$512,MATCH(Advisorry!H$1,Raw!$B$1:$DG$1,0),0)</f>
        <v>0</v>
      </c>
      <c r="I320" s="37" t="e">
        <f t="shared" si="79"/>
        <v>#DIV/0!</v>
      </c>
      <c r="J320" s="36" t="str">
        <f>VLOOKUP($A320,Raw!$B$2:$DG$512,MATCH(Advisorry!J$1,Raw!$B$1:$DG$1,0),0)</f>
        <v>0</v>
      </c>
      <c r="K320" s="37" t="e">
        <f t="shared" si="80"/>
        <v>#DIV/0!</v>
      </c>
      <c r="L320" s="36" t="str">
        <f>VLOOKUP($A320,Raw!$B$2:$DG$512,MATCH(Advisorry!L$1,Raw!$B$1:$DG$1,0),0)</f>
        <v>0</v>
      </c>
      <c r="M320" s="37" t="e">
        <f t="shared" si="81"/>
        <v>#DIV/0!</v>
      </c>
      <c r="N320" s="36" t="str">
        <f>VLOOKUP($A320,Raw!$B$2:$DG$512,MATCH(Advisorry!N$1,Raw!$B$1:$DG$1,0),0)</f>
        <v>0</v>
      </c>
      <c r="P320" s="38" t="str">
        <f>VLOOKUP($A320,Raw!$B$2:$DG$512,MATCH(Advisorry!P$1,Raw!$B$1:$DG$1,0),0)</f>
        <v>0</v>
      </c>
      <c r="Q320" s="39" t="e">
        <f t="shared" si="82"/>
        <v>#DIV/0!</v>
      </c>
      <c r="R320" s="38" t="str">
        <f>VLOOKUP($A320,Raw!$B$2:$DG$512,MATCH(Advisorry!R$1,Raw!$B$1:$DG$1,0),0)</f>
        <v>0</v>
      </c>
      <c r="S320" s="39" t="e">
        <f t="shared" si="83"/>
        <v>#DIV/0!</v>
      </c>
      <c r="T320" s="38" t="str">
        <f>VLOOKUP($A320,Raw!$B$2:$DG$512,MATCH(Advisorry!T$1,Raw!$B$1:$DG$1,0),0)</f>
        <v>0</v>
      </c>
      <c r="U320" s="39" t="e">
        <f t="shared" si="84"/>
        <v>#DIV/0!</v>
      </c>
      <c r="V320" s="38" t="str">
        <f>VLOOKUP($A320,Raw!$B$2:$DG$512,MATCH(Advisorry!V$1,Raw!$B$1:$DG$1,0),0)</f>
        <v>0</v>
      </c>
      <c r="W320" s="39" t="e">
        <f t="shared" si="85"/>
        <v>#DIV/0!</v>
      </c>
      <c r="X320" s="38" t="str">
        <f>VLOOKUP($A320,Raw!$B$2:$DG$512,MATCH(Advisorry!X$1,Raw!$B$1:$DG$1,0),0)</f>
        <v>0</v>
      </c>
      <c r="Y320" s="39" t="e">
        <f t="shared" si="86"/>
        <v>#DIV/0!</v>
      </c>
      <c r="Z320" s="38" t="str">
        <f>VLOOKUP($A320,Raw!$B$2:$DG$512,MATCH(Advisorry!Z$1,Raw!$B$1:$DG$1,0),0)</f>
        <v>0</v>
      </c>
      <c r="AA320" s="39" t="e">
        <f t="shared" si="87"/>
        <v>#DIV/0!</v>
      </c>
      <c r="AB320" s="38" t="str">
        <f>VLOOKUP($A320,Raw!$B$2:$DG$512,MATCH(Advisorry!AB$1,Raw!$B$1:$DG$1,0),0)</f>
        <v>0</v>
      </c>
      <c r="AD320" s="25" t="e">
        <f t="shared" si="88"/>
        <v>#DIV/0!</v>
      </c>
      <c r="AE320" s="25" t="e">
        <f t="shared" si="89"/>
        <v>#DIV/0!</v>
      </c>
      <c r="AF320" s="25" t="e">
        <f t="shared" si="90"/>
        <v>#DIV/0!</v>
      </c>
      <c r="AG320" s="25" t="e">
        <f t="shared" si="91"/>
        <v>#DIV/0!</v>
      </c>
      <c r="AH320" s="25" t="e">
        <f t="shared" si="92"/>
        <v>#DIV/0!</v>
      </c>
      <c r="AI320" s="25" t="e">
        <f t="shared" si="93"/>
        <v>#DIV/0!</v>
      </c>
      <c r="AJ320" s="25" t="e">
        <f t="shared" si="94"/>
        <v>#DIV/0!</v>
      </c>
    </row>
    <row r="321" spans="1:36" x14ac:dyDescent="0.3">
      <c r="A321" s="1" t="s">
        <v>5496</v>
      </c>
      <c r="B321" s="36" t="str">
        <f>VLOOKUP($A321,Raw!$B$2:$DG$512,MATCH(Advisorry!B$1,Raw!$B$1:$DG$1,0),0)</f>
        <v>0</v>
      </c>
      <c r="C321" s="37" t="e">
        <f t="shared" si="76"/>
        <v>#DIV/0!</v>
      </c>
      <c r="D321" s="36" t="str">
        <f>VLOOKUP($A321,Raw!$B$2:$DG$512,MATCH(Advisorry!D$1,Raw!$B$1:$DG$1,0),0)</f>
        <v>0</v>
      </c>
      <c r="E321" s="37" t="e">
        <f t="shared" si="77"/>
        <v>#DIV/0!</v>
      </c>
      <c r="F321" s="36" t="str">
        <f>VLOOKUP($A321,Raw!$B$2:$DG$512,MATCH(Advisorry!F$1,Raw!$B$1:$DG$1,0),0)</f>
        <v>0</v>
      </c>
      <c r="G321" s="37" t="e">
        <f t="shared" si="78"/>
        <v>#DIV/0!</v>
      </c>
      <c r="H321" s="36" t="str">
        <f>VLOOKUP($A321,Raw!$B$2:$DG$512,MATCH(Advisorry!H$1,Raw!$B$1:$DG$1,0),0)</f>
        <v>0</v>
      </c>
      <c r="I321" s="37" t="e">
        <f t="shared" si="79"/>
        <v>#DIV/0!</v>
      </c>
      <c r="J321" s="36" t="str">
        <f>VLOOKUP($A321,Raw!$B$2:$DG$512,MATCH(Advisorry!J$1,Raw!$B$1:$DG$1,0),0)</f>
        <v>0</v>
      </c>
      <c r="K321" s="37" t="e">
        <f t="shared" si="80"/>
        <v>#DIV/0!</v>
      </c>
      <c r="L321" s="36" t="str">
        <f>VLOOKUP($A321,Raw!$B$2:$DG$512,MATCH(Advisorry!L$1,Raw!$B$1:$DG$1,0),0)</f>
        <v>0</v>
      </c>
      <c r="M321" s="37" t="e">
        <f t="shared" si="81"/>
        <v>#DIV/0!</v>
      </c>
      <c r="N321" s="36" t="str">
        <f>VLOOKUP($A321,Raw!$B$2:$DG$512,MATCH(Advisorry!N$1,Raw!$B$1:$DG$1,0),0)</f>
        <v>0</v>
      </c>
      <c r="P321" s="38" t="str">
        <f>VLOOKUP($A321,Raw!$B$2:$DG$512,MATCH(Advisorry!P$1,Raw!$B$1:$DG$1,0),0)</f>
        <v>0</v>
      </c>
      <c r="Q321" s="39" t="e">
        <f t="shared" si="82"/>
        <v>#DIV/0!</v>
      </c>
      <c r="R321" s="38" t="str">
        <f>VLOOKUP($A321,Raw!$B$2:$DG$512,MATCH(Advisorry!R$1,Raw!$B$1:$DG$1,0),0)</f>
        <v>0</v>
      </c>
      <c r="S321" s="39" t="e">
        <f t="shared" si="83"/>
        <v>#DIV/0!</v>
      </c>
      <c r="T321" s="38" t="str">
        <f>VLOOKUP($A321,Raw!$B$2:$DG$512,MATCH(Advisorry!T$1,Raw!$B$1:$DG$1,0),0)</f>
        <v>0</v>
      </c>
      <c r="U321" s="39" t="e">
        <f t="shared" si="84"/>
        <v>#DIV/0!</v>
      </c>
      <c r="V321" s="38" t="str">
        <f>VLOOKUP($A321,Raw!$B$2:$DG$512,MATCH(Advisorry!V$1,Raw!$B$1:$DG$1,0),0)</f>
        <v>0</v>
      </c>
      <c r="W321" s="39" t="e">
        <f t="shared" si="85"/>
        <v>#DIV/0!</v>
      </c>
      <c r="X321" s="38" t="str">
        <f>VLOOKUP($A321,Raw!$B$2:$DG$512,MATCH(Advisorry!X$1,Raw!$B$1:$DG$1,0),0)</f>
        <v>0</v>
      </c>
      <c r="Y321" s="39" t="e">
        <f t="shared" si="86"/>
        <v>#DIV/0!</v>
      </c>
      <c r="Z321" s="38" t="str">
        <f>VLOOKUP($A321,Raw!$B$2:$DG$512,MATCH(Advisorry!Z$1,Raw!$B$1:$DG$1,0),0)</f>
        <v>0</v>
      </c>
      <c r="AA321" s="39" t="e">
        <f t="shared" si="87"/>
        <v>#DIV/0!</v>
      </c>
      <c r="AB321" s="38" t="str">
        <f>VLOOKUP($A321,Raw!$B$2:$DG$512,MATCH(Advisorry!AB$1,Raw!$B$1:$DG$1,0),0)</f>
        <v>0</v>
      </c>
      <c r="AD321" s="25" t="e">
        <f t="shared" si="88"/>
        <v>#DIV/0!</v>
      </c>
      <c r="AE321" s="25" t="e">
        <f t="shared" si="89"/>
        <v>#DIV/0!</v>
      </c>
      <c r="AF321" s="25" t="e">
        <f t="shared" si="90"/>
        <v>#DIV/0!</v>
      </c>
      <c r="AG321" s="25" t="e">
        <f t="shared" si="91"/>
        <v>#DIV/0!</v>
      </c>
      <c r="AH321" s="25" t="e">
        <f t="shared" si="92"/>
        <v>#DIV/0!</v>
      </c>
      <c r="AI321" s="25" t="e">
        <f t="shared" si="93"/>
        <v>#DIV/0!</v>
      </c>
      <c r="AJ321" s="25" t="e">
        <f t="shared" si="94"/>
        <v>#DIV/0!</v>
      </c>
    </row>
    <row r="322" spans="1:36" x14ac:dyDescent="0.3">
      <c r="A322" s="1" t="s">
        <v>5509</v>
      </c>
      <c r="B322" s="36" t="str">
        <f>VLOOKUP($A322,Raw!$B$2:$DG$512,MATCH(Advisorry!B$1,Raw!$B$1:$DG$1,0),0)</f>
        <v>0</v>
      </c>
      <c r="C322" s="37" t="e">
        <f t="shared" si="76"/>
        <v>#DIV/0!</v>
      </c>
      <c r="D322" s="36" t="str">
        <f>VLOOKUP($A322,Raw!$B$2:$DG$512,MATCH(Advisorry!D$1,Raw!$B$1:$DG$1,0),0)</f>
        <v>0</v>
      </c>
      <c r="E322" s="37" t="e">
        <f t="shared" si="77"/>
        <v>#DIV/0!</v>
      </c>
      <c r="F322" s="36" t="str">
        <f>VLOOKUP($A322,Raw!$B$2:$DG$512,MATCH(Advisorry!F$1,Raw!$B$1:$DG$1,0),0)</f>
        <v>0</v>
      </c>
      <c r="G322" s="37" t="e">
        <f t="shared" si="78"/>
        <v>#DIV/0!</v>
      </c>
      <c r="H322" s="36" t="str">
        <f>VLOOKUP($A322,Raw!$B$2:$DG$512,MATCH(Advisorry!H$1,Raw!$B$1:$DG$1,0),0)</f>
        <v>0</v>
      </c>
      <c r="I322" s="37" t="e">
        <f t="shared" si="79"/>
        <v>#DIV/0!</v>
      </c>
      <c r="J322" s="36" t="str">
        <f>VLOOKUP($A322,Raw!$B$2:$DG$512,MATCH(Advisorry!J$1,Raw!$B$1:$DG$1,0),0)</f>
        <v>0</v>
      </c>
      <c r="K322" s="37" t="e">
        <f t="shared" si="80"/>
        <v>#DIV/0!</v>
      </c>
      <c r="L322" s="36" t="str">
        <f>VLOOKUP($A322,Raw!$B$2:$DG$512,MATCH(Advisorry!L$1,Raw!$B$1:$DG$1,0),0)</f>
        <v>0</v>
      </c>
      <c r="M322" s="37" t="e">
        <f t="shared" si="81"/>
        <v>#DIV/0!</v>
      </c>
      <c r="N322" s="36" t="str">
        <f>VLOOKUP($A322,Raw!$B$2:$DG$512,MATCH(Advisorry!N$1,Raw!$B$1:$DG$1,0),0)</f>
        <v>0</v>
      </c>
      <c r="P322" s="38" t="str">
        <f>VLOOKUP($A322,Raw!$B$2:$DG$512,MATCH(Advisorry!P$1,Raw!$B$1:$DG$1,0),0)</f>
        <v>0</v>
      </c>
      <c r="Q322" s="39" t="e">
        <f t="shared" si="82"/>
        <v>#DIV/0!</v>
      </c>
      <c r="R322" s="38" t="str">
        <f>VLOOKUP($A322,Raw!$B$2:$DG$512,MATCH(Advisorry!R$1,Raw!$B$1:$DG$1,0),0)</f>
        <v>0</v>
      </c>
      <c r="S322" s="39" t="e">
        <f t="shared" si="83"/>
        <v>#DIV/0!</v>
      </c>
      <c r="T322" s="38" t="str">
        <f>VLOOKUP($A322,Raw!$B$2:$DG$512,MATCH(Advisorry!T$1,Raw!$B$1:$DG$1,0),0)</f>
        <v>0</v>
      </c>
      <c r="U322" s="39" t="e">
        <f t="shared" si="84"/>
        <v>#DIV/0!</v>
      </c>
      <c r="V322" s="38" t="str">
        <f>VLOOKUP($A322,Raw!$B$2:$DG$512,MATCH(Advisorry!V$1,Raw!$B$1:$DG$1,0),0)</f>
        <v>0</v>
      </c>
      <c r="W322" s="39" t="e">
        <f t="shared" si="85"/>
        <v>#DIV/0!</v>
      </c>
      <c r="X322" s="38" t="str">
        <f>VLOOKUP($A322,Raw!$B$2:$DG$512,MATCH(Advisorry!X$1,Raw!$B$1:$DG$1,0),0)</f>
        <v>0</v>
      </c>
      <c r="Y322" s="39" t="e">
        <f t="shared" si="86"/>
        <v>#DIV/0!</v>
      </c>
      <c r="Z322" s="38" t="str">
        <f>VLOOKUP($A322,Raw!$B$2:$DG$512,MATCH(Advisorry!Z$1,Raw!$B$1:$DG$1,0),0)</f>
        <v>0</v>
      </c>
      <c r="AA322" s="39" t="e">
        <f t="shared" si="87"/>
        <v>#DIV/0!</v>
      </c>
      <c r="AB322" s="38" t="str">
        <f>VLOOKUP($A322,Raw!$B$2:$DG$512,MATCH(Advisorry!AB$1,Raw!$B$1:$DG$1,0),0)</f>
        <v>0</v>
      </c>
      <c r="AD322" s="25" t="e">
        <f t="shared" si="88"/>
        <v>#DIV/0!</v>
      </c>
      <c r="AE322" s="25" t="e">
        <f t="shared" si="89"/>
        <v>#DIV/0!</v>
      </c>
      <c r="AF322" s="25" t="e">
        <f t="shared" si="90"/>
        <v>#DIV/0!</v>
      </c>
      <c r="AG322" s="25" t="e">
        <f t="shared" si="91"/>
        <v>#DIV/0!</v>
      </c>
      <c r="AH322" s="25" t="e">
        <f t="shared" si="92"/>
        <v>#DIV/0!</v>
      </c>
      <c r="AI322" s="25" t="e">
        <f t="shared" si="93"/>
        <v>#DIV/0!</v>
      </c>
      <c r="AJ322" s="25" t="e">
        <f t="shared" si="94"/>
        <v>#DIV/0!</v>
      </c>
    </row>
    <row r="323" spans="1:36" x14ac:dyDescent="0.3">
      <c r="A323" s="1" t="s">
        <v>5517</v>
      </c>
      <c r="B323" s="36" t="str">
        <f>VLOOKUP($A323,Raw!$B$2:$DG$512,MATCH(Advisorry!B$1,Raw!$B$1:$DG$1,0),0)</f>
        <v>0</v>
      </c>
      <c r="C323" s="37" t="e">
        <f t="shared" ref="C323:C386" si="95">B323/N323</f>
        <v>#DIV/0!</v>
      </c>
      <c r="D323" s="36" t="str">
        <f>VLOOKUP($A323,Raw!$B$2:$DG$512,MATCH(Advisorry!D$1,Raw!$B$1:$DG$1,0),0)</f>
        <v>0</v>
      </c>
      <c r="E323" s="37" t="e">
        <f t="shared" ref="E323:E386" si="96">D323/N323</f>
        <v>#DIV/0!</v>
      </c>
      <c r="F323" s="36" t="str">
        <f>VLOOKUP($A323,Raw!$B$2:$DG$512,MATCH(Advisorry!F$1,Raw!$B$1:$DG$1,0),0)</f>
        <v>0</v>
      </c>
      <c r="G323" s="37" t="e">
        <f t="shared" ref="G323:G386" si="97">F323/N323</f>
        <v>#DIV/0!</v>
      </c>
      <c r="H323" s="36" t="str">
        <f>VLOOKUP($A323,Raw!$B$2:$DG$512,MATCH(Advisorry!H$1,Raw!$B$1:$DG$1,0),0)</f>
        <v>0</v>
      </c>
      <c r="I323" s="37" t="e">
        <f t="shared" ref="I323:I386" si="98">H323/N323</f>
        <v>#DIV/0!</v>
      </c>
      <c r="J323" s="36" t="str">
        <f>VLOOKUP($A323,Raw!$B$2:$DG$512,MATCH(Advisorry!J$1,Raw!$B$1:$DG$1,0),0)</f>
        <v>0</v>
      </c>
      <c r="K323" s="37" t="e">
        <f t="shared" ref="K323:K386" si="99">J323/N323</f>
        <v>#DIV/0!</v>
      </c>
      <c r="L323" s="36" t="str">
        <f>VLOOKUP($A323,Raw!$B$2:$DG$512,MATCH(Advisorry!L$1,Raw!$B$1:$DG$1,0),0)</f>
        <v>0</v>
      </c>
      <c r="M323" s="37" t="e">
        <f t="shared" ref="M323:M386" si="100">L323/N323</f>
        <v>#DIV/0!</v>
      </c>
      <c r="N323" s="36" t="str">
        <f>VLOOKUP($A323,Raw!$B$2:$DG$512,MATCH(Advisorry!N$1,Raw!$B$1:$DG$1,0),0)</f>
        <v>0</v>
      </c>
      <c r="P323" s="38" t="str">
        <f>VLOOKUP($A323,Raw!$B$2:$DG$512,MATCH(Advisorry!P$1,Raw!$B$1:$DG$1,0),0)</f>
        <v>0</v>
      </c>
      <c r="Q323" s="39" t="e">
        <f t="shared" ref="Q323:Q386" si="101">P323/$AB323</f>
        <v>#DIV/0!</v>
      </c>
      <c r="R323" s="38" t="str">
        <f>VLOOKUP($A323,Raw!$B$2:$DG$512,MATCH(Advisorry!R$1,Raw!$B$1:$DG$1,0),0)</f>
        <v>0</v>
      </c>
      <c r="S323" s="39" t="e">
        <f t="shared" ref="S323:S386" si="102">R323/$AB323</f>
        <v>#DIV/0!</v>
      </c>
      <c r="T323" s="38" t="str">
        <f>VLOOKUP($A323,Raw!$B$2:$DG$512,MATCH(Advisorry!T$1,Raw!$B$1:$DG$1,0),0)</f>
        <v>0</v>
      </c>
      <c r="U323" s="39" t="e">
        <f t="shared" ref="U323:U386" si="103">T323/$AB323</f>
        <v>#DIV/0!</v>
      </c>
      <c r="V323" s="38" t="str">
        <f>VLOOKUP($A323,Raw!$B$2:$DG$512,MATCH(Advisorry!V$1,Raw!$B$1:$DG$1,0),0)</f>
        <v>0</v>
      </c>
      <c r="W323" s="39" t="e">
        <f t="shared" ref="W323:W386" si="104">V323/$AB323</f>
        <v>#DIV/0!</v>
      </c>
      <c r="X323" s="38" t="str">
        <f>VLOOKUP($A323,Raw!$B$2:$DG$512,MATCH(Advisorry!X$1,Raw!$B$1:$DG$1,0),0)</f>
        <v>0</v>
      </c>
      <c r="Y323" s="39" t="e">
        <f t="shared" ref="Y323:Y386" si="105">X323/$AB323</f>
        <v>#DIV/0!</v>
      </c>
      <c r="Z323" s="38" t="str">
        <f>VLOOKUP($A323,Raw!$B$2:$DG$512,MATCH(Advisorry!Z$1,Raw!$B$1:$DG$1,0),0)</f>
        <v>0</v>
      </c>
      <c r="AA323" s="39" t="e">
        <f t="shared" ref="AA323:AA386" si="106">Z323/$AB323</f>
        <v>#DIV/0!</v>
      </c>
      <c r="AB323" s="38" t="str">
        <f>VLOOKUP($A323,Raw!$B$2:$DG$512,MATCH(Advisorry!AB$1,Raw!$B$1:$DG$1,0),0)</f>
        <v>0</v>
      </c>
      <c r="AD323" s="25" t="e">
        <f t="shared" ref="AD323:AD386" si="107">P323/B323</f>
        <v>#DIV/0!</v>
      </c>
      <c r="AE323" s="25" t="e">
        <f t="shared" ref="AE323:AE386" si="108">R323/D323</f>
        <v>#DIV/0!</v>
      </c>
      <c r="AF323" s="25" t="e">
        <f t="shared" ref="AF323:AF386" si="109">T323/F323</f>
        <v>#DIV/0!</v>
      </c>
      <c r="AG323" s="25" t="e">
        <f t="shared" ref="AG323:AG386" si="110">V323/H323</f>
        <v>#DIV/0!</v>
      </c>
      <c r="AH323" s="25" t="e">
        <f t="shared" ref="AH323:AH386" si="111">X323/J323</f>
        <v>#DIV/0!</v>
      </c>
      <c r="AI323" s="25" t="e">
        <f t="shared" ref="AI323:AI386" si="112">Z323/L323</f>
        <v>#DIV/0!</v>
      </c>
      <c r="AJ323" s="25" t="e">
        <f t="shared" ref="AJ323:AJ386" si="113">AB323/N323</f>
        <v>#DIV/0!</v>
      </c>
    </row>
    <row r="324" spans="1:36" x14ac:dyDescent="0.3">
      <c r="A324" s="1" t="s">
        <v>5529</v>
      </c>
      <c r="B324" s="36" t="str">
        <f>VLOOKUP($A324,Raw!$B$2:$DG$512,MATCH(Advisorry!B$1,Raw!$B$1:$DG$1,0),0)</f>
        <v>0</v>
      </c>
      <c r="C324" s="37" t="e">
        <f t="shared" si="95"/>
        <v>#DIV/0!</v>
      </c>
      <c r="D324" s="36" t="str">
        <f>VLOOKUP($A324,Raw!$B$2:$DG$512,MATCH(Advisorry!D$1,Raw!$B$1:$DG$1,0),0)</f>
        <v>0</v>
      </c>
      <c r="E324" s="37" t="e">
        <f t="shared" si="96"/>
        <v>#DIV/0!</v>
      </c>
      <c r="F324" s="36" t="str">
        <f>VLOOKUP($A324,Raw!$B$2:$DG$512,MATCH(Advisorry!F$1,Raw!$B$1:$DG$1,0),0)</f>
        <v>0</v>
      </c>
      <c r="G324" s="37" t="e">
        <f t="shared" si="97"/>
        <v>#DIV/0!</v>
      </c>
      <c r="H324" s="36" t="str">
        <f>VLOOKUP($A324,Raw!$B$2:$DG$512,MATCH(Advisorry!H$1,Raw!$B$1:$DG$1,0),0)</f>
        <v>0</v>
      </c>
      <c r="I324" s="37" t="e">
        <f t="shared" si="98"/>
        <v>#DIV/0!</v>
      </c>
      <c r="J324" s="36" t="str">
        <f>VLOOKUP($A324,Raw!$B$2:$DG$512,MATCH(Advisorry!J$1,Raw!$B$1:$DG$1,0),0)</f>
        <v>0</v>
      </c>
      <c r="K324" s="37" t="e">
        <f t="shared" si="99"/>
        <v>#DIV/0!</v>
      </c>
      <c r="L324" s="36" t="str">
        <f>VLOOKUP($A324,Raw!$B$2:$DG$512,MATCH(Advisorry!L$1,Raw!$B$1:$DG$1,0),0)</f>
        <v>0</v>
      </c>
      <c r="M324" s="37" t="e">
        <f t="shared" si="100"/>
        <v>#DIV/0!</v>
      </c>
      <c r="N324" s="36" t="str">
        <f>VLOOKUP($A324,Raw!$B$2:$DG$512,MATCH(Advisorry!N$1,Raw!$B$1:$DG$1,0),0)</f>
        <v>0</v>
      </c>
      <c r="P324" s="38" t="str">
        <f>VLOOKUP($A324,Raw!$B$2:$DG$512,MATCH(Advisorry!P$1,Raw!$B$1:$DG$1,0),0)</f>
        <v>0</v>
      </c>
      <c r="Q324" s="39" t="e">
        <f t="shared" si="101"/>
        <v>#DIV/0!</v>
      </c>
      <c r="R324" s="38" t="str">
        <f>VLOOKUP($A324,Raw!$B$2:$DG$512,MATCH(Advisorry!R$1,Raw!$B$1:$DG$1,0),0)</f>
        <v>0</v>
      </c>
      <c r="S324" s="39" t="e">
        <f t="shared" si="102"/>
        <v>#DIV/0!</v>
      </c>
      <c r="T324" s="38" t="str">
        <f>VLOOKUP($A324,Raw!$B$2:$DG$512,MATCH(Advisorry!T$1,Raw!$B$1:$DG$1,0),0)</f>
        <v>0</v>
      </c>
      <c r="U324" s="39" t="e">
        <f t="shared" si="103"/>
        <v>#DIV/0!</v>
      </c>
      <c r="V324" s="38" t="str">
        <f>VLOOKUP($A324,Raw!$B$2:$DG$512,MATCH(Advisorry!V$1,Raw!$B$1:$DG$1,0),0)</f>
        <v>0</v>
      </c>
      <c r="W324" s="39" t="e">
        <f t="shared" si="104"/>
        <v>#DIV/0!</v>
      </c>
      <c r="X324" s="38" t="str">
        <f>VLOOKUP($A324,Raw!$B$2:$DG$512,MATCH(Advisorry!X$1,Raw!$B$1:$DG$1,0),0)</f>
        <v>0</v>
      </c>
      <c r="Y324" s="39" t="e">
        <f t="shared" si="105"/>
        <v>#DIV/0!</v>
      </c>
      <c r="Z324" s="38" t="str">
        <f>VLOOKUP($A324,Raw!$B$2:$DG$512,MATCH(Advisorry!Z$1,Raw!$B$1:$DG$1,0),0)</f>
        <v>0</v>
      </c>
      <c r="AA324" s="39" t="e">
        <f t="shared" si="106"/>
        <v>#DIV/0!</v>
      </c>
      <c r="AB324" s="38" t="str">
        <f>VLOOKUP($A324,Raw!$B$2:$DG$512,MATCH(Advisorry!AB$1,Raw!$B$1:$DG$1,0),0)</f>
        <v>0</v>
      </c>
      <c r="AD324" s="25" t="e">
        <f t="shared" si="107"/>
        <v>#DIV/0!</v>
      </c>
      <c r="AE324" s="25" t="e">
        <f t="shared" si="108"/>
        <v>#DIV/0!</v>
      </c>
      <c r="AF324" s="25" t="e">
        <f t="shared" si="109"/>
        <v>#DIV/0!</v>
      </c>
      <c r="AG324" s="25" t="e">
        <f t="shared" si="110"/>
        <v>#DIV/0!</v>
      </c>
      <c r="AH324" s="25" t="e">
        <f t="shared" si="111"/>
        <v>#DIV/0!</v>
      </c>
      <c r="AI324" s="25" t="e">
        <f t="shared" si="112"/>
        <v>#DIV/0!</v>
      </c>
      <c r="AJ324" s="25" t="e">
        <f t="shared" si="113"/>
        <v>#DIV/0!</v>
      </c>
    </row>
    <row r="325" spans="1:36" x14ac:dyDescent="0.3">
      <c r="A325" s="1" t="s">
        <v>5539</v>
      </c>
      <c r="B325" s="36" t="str">
        <f>VLOOKUP($A325,Raw!$B$2:$DG$512,MATCH(Advisorry!B$1,Raw!$B$1:$DG$1,0),0)</f>
        <v>0</v>
      </c>
      <c r="C325" s="37" t="e">
        <f t="shared" si="95"/>
        <v>#DIV/0!</v>
      </c>
      <c r="D325" s="36" t="str">
        <f>VLOOKUP($A325,Raw!$B$2:$DG$512,MATCH(Advisorry!D$1,Raw!$B$1:$DG$1,0),0)</f>
        <v>0</v>
      </c>
      <c r="E325" s="37" t="e">
        <f t="shared" si="96"/>
        <v>#DIV/0!</v>
      </c>
      <c r="F325" s="36" t="str">
        <f>VLOOKUP($A325,Raw!$B$2:$DG$512,MATCH(Advisorry!F$1,Raw!$B$1:$DG$1,0),0)</f>
        <v>0</v>
      </c>
      <c r="G325" s="37" t="e">
        <f t="shared" si="97"/>
        <v>#DIV/0!</v>
      </c>
      <c r="H325" s="36" t="str">
        <f>VLOOKUP($A325,Raw!$B$2:$DG$512,MATCH(Advisorry!H$1,Raw!$B$1:$DG$1,0),0)</f>
        <v>0</v>
      </c>
      <c r="I325" s="37" t="e">
        <f t="shared" si="98"/>
        <v>#DIV/0!</v>
      </c>
      <c r="J325" s="36" t="str">
        <f>VLOOKUP($A325,Raw!$B$2:$DG$512,MATCH(Advisorry!J$1,Raw!$B$1:$DG$1,0),0)</f>
        <v>0</v>
      </c>
      <c r="K325" s="37" t="e">
        <f t="shared" si="99"/>
        <v>#DIV/0!</v>
      </c>
      <c r="L325" s="36" t="str">
        <f>VLOOKUP($A325,Raw!$B$2:$DG$512,MATCH(Advisorry!L$1,Raw!$B$1:$DG$1,0),0)</f>
        <v>0</v>
      </c>
      <c r="M325" s="37" t="e">
        <f t="shared" si="100"/>
        <v>#DIV/0!</v>
      </c>
      <c r="N325" s="36" t="str">
        <f>VLOOKUP($A325,Raw!$B$2:$DG$512,MATCH(Advisorry!N$1,Raw!$B$1:$DG$1,0),0)</f>
        <v>0</v>
      </c>
      <c r="P325" s="38" t="str">
        <f>VLOOKUP($A325,Raw!$B$2:$DG$512,MATCH(Advisorry!P$1,Raw!$B$1:$DG$1,0),0)</f>
        <v>0</v>
      </c>
      <c r="Q325" s="39" t="e">
        <f t="shared" si="101"/>
        <v>#DIV/0!</v>
      </c>
      <c r="R325" s="38" t="str">
        <f>VLOOKUP($A325,Raw!$B$2:$DG$512,MATCH(Advisorry!R$1,Raw!$B$1:$DG$1,0),0)</f>
        <v>0</v>
      </c>
      <c r="S325" s="39" t="e">
        <f t="shared" si="102"/>
        <v>#DIV/0!</v>
      </c>
      <c r="T325" s="38" t="str">
        <f>VLOOKUP($A325,Raw!$B$2:$DG$512,MATCH(Advisorry!T$1,Raw!$B$1:$DG$1,0),0)</f>
        <v>0</v>
      </c>
      <c r="U325" s="39" t="e">
        <f t="shared" si="103"/>
        <v>#DIV/0!</v>
      </c>
      <c r="V325" s="38" t="str">
        <f>VLOOKUP($A325,Raw!$B$2:$DG$512,MATCH(Advisorry!V$1,Raw!$B$1:$DG$1,0),0)</f>
        <v>0</v>
      </c>
      <c r="W325" s="39" t="e">
        <f t="shared" si="104"/>
        <v>#DIV/0!</v>
      </c>
      <c r="X325" s="38" t="str">
        <f>VLOOKUP($A325,Raw!$B$2:$DG$512,MATCH(Advisorry!X$1,Raw!$B$1:$DG$1,0),0)</f>
        <v>0</v>
      </c>
      <c r="Y325" s="39" t="e">
        <f t="shared" si="105"/>
        <v>#DIV/0!</v>
      </c>
      <c r="Z325" s="38" t="str">
        <f>VLOOKUP($A325,Raw!$B$2:$DG$512,MATCH(Advisorry!Z$1,Raw!$B$1:$DG$1,0),0)</f>
        <v>0</v>
      </c>
      <c r="AA325" s="39" t="e">
        <f t="shared" si="106"/>
        <v>#DIV/0!</v>
      </c>
      <c r="AB325" s="38" t="str">
        <f>VLOOKUP($A325,Raw!$B$2:$DG$512,MATCH(Advisorry!AB$1,Raw!$B$1:$DG$1,0),0)</f>
        <v>0</v>
      </c>
      <c r="AD325" s="25" t="e">
        <f t="shared" si="107"/>
        <v>#DIV/0!</v>
      </c>
      <c r="AE325" s="25" t="e">
        <f t="shared" si="108"/>
        <v>#DIV/0!</v>
      </c>
      <c r="AF325" s="25" t="e">
        <f t="shared" si="109"/>
        <v>#DIV/0!</v>
      </c>
      <c r="AG325" s="25" t="e">
        <f t="shared" si="110"/>
        <v>#DIV/0!</v>
      </c>
      <c r="AH325" s="25" t="e">
        <f t="shared" si="111"/>
        <v>#DIV/0!</v>
      </c>
      <c r="AI325" s="25" t="e">
        <f t="shared" si="112"/>
        <v>#DIV/0!</v>
      </c>
      <c r="AJ325" s="25" t="e">
        <f t="shared" si="113"/>
        <v>#DIV/0!</v>
      </c>
    </row>
    <row r="326" spans="1:36" x14ac:dyDescent="0.3">
      <c r="A326" s="1" t="s">
        <v>5558</v>
      </c>
      <c r="B326" s="36" t="str">
        <f>VLOOKUP($A326,Raw!$B$2:$DG$512,MATCH(Advisorry!B$1,Raw!$B$1:$DG$1,0),0)</f>
        <v>0</v>
      </c>
      <c r="C326" s="37" t="e">
        <f t="shared" si="95"/>
        <v>#DIV/0!</v>
      </c>
      <c r="D326" s="36" t="str">
        <f>VLOOKUP($A326,Raw!$B$2:$DG$512,MATCH(Advisorry!D$1,Raw!$B$1:$DG$1,0),0)</f>
        <v>0</v>
      </c>
      <c r="E326" s="37" t="e">
        <f t="shared" si="96"/>
        <v>#DIV/0!</v>
      </c>
      <c r="F326" s="36" t="str">
        <f>VLOOKUP($A326,Raw!$B$2:$DG$512,MATCH(Advisorry!F$1,Raw!$B$1:$DG$1,0),0)</f>
        <v>0</v>
      </c>
      <c r="G326" s="37" t="e">
        <f t="shared" si="97"/>
        <v>#DIV/0!</v>
      </c>
      <c r="H326" s="36" t="str">
        <f>VLOOKUP($A326,Raw!$B$2:$DG$512,MATCH(Advisorry!H$1,Raw!$B$1:$DG$1,0),0)</f>
        <v>0</v>
      </c>
      <c r="I326" s="37" t="e">
        <f t="shared" si="98"/>
        <v>#DIV/0!</v>
      </c>
      <c r="J326" s="36" t="str">
        <f>VLOOKUP($A326,Raw!$B$2:$DG$512,MATCH(Advisorry!J$1,Raw!$B$1:$DG$1,0),0)</f>
        <v>0</v>
      </c>
      <c r="K326" s="37" t="e">
        <f t="shared" si="99"/>
        <v>#DIV/0!</v>
      </c>
      <c r="L326" s="36" t="str">
        <f>VLOOKUP($A326,Raw!$B$2:$DG$512,MATCH(Advisorry!L$1,Raw!$B$1:$DG$1,0),0)</f>
        <v>0</v>
      </c>
      <c r="M326" s="37" t="e">
        <f t="shared" si="100"/>
        <v>#DIV/0!</v>
      </c>
      <c r="N326" s="36" t="str">
        <f>VLOOKUP($A326,Raw!$B$2:$DG$512,MATCH(Advisorry!N$1,Raw!$B$1:$DG$1,0),0)</f>
        <v>0</v>
      </c>
      <c r="P326" s="38" t="str">
        <f>VLOOKUP($A326,Raw!$B$2:$DG$512,MATCH(Advisorry!P$1,Raw!$B$1:$DG$1,0),0)</f>
        <v>0</v>
      </c>
      <c r="Q326" s="39" t="e">
        <f t="shared" si="101"/>
        <v>#DIV/0!</v>
      </c>
      <c r="R326" s="38" t="str">
        <f>VLOOKUP($A326,Raw!$B$2:$DG$512,MATCH(Advisorry!R$1,Raw!$B$1:$DG$1,0),0)</f>
        <v>0</v>
      </c>
      <c r="S326" s="39" t="e">
        <f t="shared" si="102"/>
        <v>#DIV/0!</v>
      </c>
      <c r="T326" s="38" t="str">
        <f>VLOOKUP($A326,Raw!$B$2:$DG$512,MATCH(Advisorry!T$1,Raw!$B$1:$DG$1,0),0)</f>
        <v>0</v>
      </c>
      <c r="U326" s="39" t="e">
        <f t="shared" si="103"/>
        <v>#DIV/0!</v>
      </c>
      <c r="V326" s="38" t="str">
        <f>VLOOKUP($A326,Raw!$B$2:$DG$512,MATCH(Advisorry!V$1,Raw!$B$1:$DG$1,0),0)</f>
        <v>0</v>
      </c>
      <c r="W326" s="39" t="e">
        <f t="shared" si="104"/>
        <v>#DIV/0!</v>
      </c>
      <c r="X326" s="38" t="str">
        <f>VLOOKUP($A326,Raw!$B$2:$DG$512,MATCH(Advisorry!X$1,Raw!$B$1:$DG$1,0),0)</f>
        <v>0</v>
      </c>
      <c r="Y326" s="39" t="e">
        <f t="shared" si="105"/>
        <v>#DIV/0!</v>
      </c>
      <c r="Z326" s="38" t="str">
        <f>VLOOKUP($A326,Raw!$B$2:$DG$512,MATCH(Advisorry!Z$1,Raw!$B$1:$DG$1,0),0)</f>
        <v>0</v>
      </c>
      <c r="AA326" s="39" t="e">
        <f t="shared" si="106"/>
        <v>#DIV/0!</v>
      </c>
      <c r="AB326" s="38" t="str">
        <f>VLOOKUP($A326,Raw!$B$2:$DG$512,MATCH(Advisorry!AB$1,Raw!$B$1:$DG$1,0),0)</f>
        <v>0</v>
      </c>
      <c r="AD326" s="25" t="e">
        <f t="shared" si="107"/>
        <v>#DIV/0!</v>
      </c>
      <c r="AE326" s="25" t="e">
        <f t="shared" si="108"/>
        <v>#DIV/0!</v>
      </c>
      <c r="AF326" s="25" t="e">
        <f t="shared" si="109"/>
        <v>#DIV/0!</v>
      </c>
      <c r="AG326" s="25" t="e">
        <f t="shared" si="110"/>
        <v>#DIV/0!</v>
      </c>
      <c r="AH326" s="25" t="e">
        <f t="shared" si="111"/>
        <v>#DIV/0!</v>
      </c>
      <c r="AI326" s="25" t="e">
        <f t="shared" si="112"/>
        <v>#DIV/0!</v>
      </c>
      <c r="AJ326" s="25" t="e">
        <f t="shared" si="113"/>
        <v>#DIV/0!</v>
      </c>
    </row>
    <row r="327" spans="1:36" x14ac:dyDescent="0.3">
      <c r="A327" s="1" t="s">
        <v>5565</v>
      </c>
      <c r="B327" s="36" t="str">
        <f>VLOOKUP($A327,Raw!$B$2:$DG$512,MATCH(Advisorry!B$1,Raw!$B$1:$DG$1,0),0)</f>
        <v>0</v>
      </c>
      <c r="C327" s="37" t="e">
        <f t="shared" si="95"/>
        <v>#DIV/0!</v>
      </c>
      <c r="D327" s="36" t="str">
        <f>VLOOKUP($A327,Raw!$B$2:$DG$512,MATCH(Advisorry!D$1,Raw!$B$1:$DG$1,0),0)</f>
        <v>0</v>
      </c>
      <c r="E327" s="37" t="e">
        <f t="shared" si="96"/>
        <v>#DIV/0!</v>
      </c>
      <c r="F327" s="36" t="str">
        <f>VLOOKUP($A327,Raw!$B$2:$DG$512,MATCH(Advisorry!F$1,Raw!$B$1:$DG$1,0),0)</f>
        <v>0</v>
      </c>
      <c r="G327" s="37" t="e">
        <f t="shared" si="97"/>
        <v>#DIV/0!</v>
      </c>
      <c r="H327" s="36" t="str">
        <f>VLOOKUP($A327,Raw!$B$2:$DG$512,MATCH(Advisorry!H$1,Raw!$B$1:$DG$1,0),0)</f>
        <v>0</v>
      </c>
      <c r="I327" s="37" t="e">
        <f t="shared" si="98"/>
        <v>#DIV/0!</v>
      </c>
      <c r="J327" s="36" t="str">
        <f>VLOOKUP($A327,Raw!$B$2:$DG$512,MATCH(Advisorry!J$1,Raw!$B$1:$DG$1,0),0)</f>
        <v>0</v>
      </c>
      <c r="K327" s="37" t="e">
        <f t="shared" si="99"/>
        <v>#DIV/0!</v>
      </c>
      <c r="L327" s="36" t="str">
        <f>VLOOKUP($A327,Raw!$B$2:$DG$512,MATCH(Advisorry!L$1,Raw!$B$1:$DG$1,0),0)</f>
        <v>0</v>
      </c>
      <c r="M327" s="37" t="e">
        <f t="shared" si="100"/>
        <v>#DIV/0!</v>
      </c>
      <c r="N327" s="36" t="str">
        <f>VLOOKUP($A327,Raw!$B$2:$DG$512,MATCH(Advisorry!N$1,Raw!$B$1:$DG$1,0),0)</f>
        <v>0</v>
      </c>
      <c r="P327" s="38" t="str">
        <f>VLOOKUP($A327,Raw!$B$2:$DG$512,MATCH(Advisorry!P$1,Raw!$B$1:$DG$1,0),0)</f>
        <v>0</v>
      </c>
      <c r="Q327" s="39" t="e">
        <f t="shared" si="101"/>
        <v>#DIV/0!</v>
      </c>
      <c r="R327" s="38" t="str">
        <f>VLOOKUP($A327,Raw!$B$2:$DG$512,MATCH(Advisorry!R$1,Raw!$B$1:$DG$1,0),0)</f>
        <v>0</v>
      </c>
      <c r="S327" s="39" t="e">
        <f t="shared" si="102"/>
        <v>#DIV/0!</v>
      </c>
      <c r="T327" s="38" t="str">
        <f>VLOOKUP($A327,Raw!$B$2:$DG$512,MATCH(Advisorry!T$1,Raw!$B$1:$DG$1,0),0)</f>
        <v>0</v>
      </c>
      <c r="U327" s="39" t="e">
        <f t="shared" si="103"/>
        <v>#DIV/0!</v>
      </c>
      <c r="V327" s="38" t="str">
        <f>VLOOKUP($A327,Raw!$B$2:$DG$512,MATCH(Advisorry!V$1,Raw!$B$1:$DG$1,0),0)</f>
        <v>0</v>
      </c>
      <c r="W327" s="39" t="e">
        <f t="shared" si="104"/>
        <v>#DIV/0!</v>
      </c>
      <c r="X327" s="38" t="str">
        <f>VLOOKUP($A327,Raw!$B$2:$DG$512,MATCH(Advisorry!X$1,Raw!$B$1:$DG$1,0),0)</f>
        <v>0</v>
      </c>
      <c r="Y327" s="39" t="e">
        <f t="shared" si="105"/>
        <v>#DIV/0!</v>
      </c>
      <c r="Z327" s="38" t="str">
        <f>VLOOKUP($A327,Raw!$B$2:$DG$512,MATCH(Advisorry!Z$1,Raw!$B$1:$DG$1,0),0)</f>
        <v>0</v>
      </c>
      <c r="AA327" s="39" t="e">
        <f t="shared" si="106"/>
        <v>#DIV/0!</v>
      </c>
      <c r="AB327" s="38" t="str">
        <f>VLOOKUP($A327,Raw!$B$2:$DG$512,MATCH(Advisorry!AB$1,Raw!$B$1:$DG$1,0),0)</f>
        <v>0</v>
      </c>
      <c r="AD327" s="25" t="e">
        <f t="shared" si="107"/>
        <v>#DIV/0!</v>
      </c>
      <c r="AE327" s="25" t="e">
        <f t="shared" si="108"/>
        <v>#DIV/0!</v>
      </c>
      <c r="AF327" s="25" t="e">
        <f t="shared" si="109"/>
        <v>#DIV/0!</v>
      </c>
      <c r="AG327" s="25" t="e">
        <f t="shared" si="110"/>
        <v>#DIV/0!</v>
      </c>
      <c r="AH327" s="25" t="e">
        <f t="shared" si="111"/>
        <v>#DIV/0!</v>
      </c>
      <c r="AI327" s="25" t="e">
        <f t="shared" si="112"/>
        <v>#DIV/0!</v>
      </c>
      <c r="AJ327" s="25" t="e">
        <f t="shared" si="113"/>
        <v>#DIV/0!</v>
      </c>
    </row>
    <row r="328" spans="1:36" x14ac:dyDescent="0.3">
      <c r="A328" s="1" t="s">
        <v>5577</v>
      </c>
      <c r="B328" s="36" t="str">
        <f>VLOOKUP($A328,Raw!$B$2:$DG$512,MATCH(Advisorry!B$1,Raw!$B$1:$DG$1,0),0)</f>
        <v>0</v>
      </c>
      <c r="C328" s="37" t="e">
        <f t="shared" si="95"/>
        <v>#DIV/0!</v>
      </c>
      <c r="D328" s="36" t="str">
        <f>VLOOKUP($A328,Raw!$B$2:$DG$512,MATCH(Advisorry!D$1,Raw!$B$1:$DG$1,0),0)</f>
        <v>0</v>
      </c>
      <c r="E328" s="37" t="e">
        <f t="shared" si="96"/>
        <v>#DIV/0!</v>
      </c>
      <c r="F328" s="36" t="str">
        <f>VLOOKUP($A328,Raw!$B$2:$DG$512,MATCH(Advisorry!F$1,Raw!$B$1:$DG$1,0),0)</f>
        <v>0</v>
      </c>
      <c r="G328" s="37" t="e">
        <f t="shared" si="97"/>
        <v>#DIV/0!</v>
      </c>
      <c r="H328" s="36" t="str">
        <f>VLOOKUP($A328,Raw!$B$2:$DG$512,MATCH(Advisorry!H$1,Raw!$B$1:$DG$1,0),0)</f>
        <v>0</v>
      </c>
      <c r="I328" s="37" t="e">
        <f t="shared" si="98"/>
        <v>#DIV/0!</v>
      </c>
      <c r="J328" s="36" t="str">
        <f>VLOOKUP($A328,Raw!$B$2:$DG$512,MATCH(Advisorry!J$1,Raw!$B$1:$DG$1,0),0)</f>
        <v>0</v>
      </c>
      <c r="K328" s="37" t="e">
        <f t="shared" si="99"/>
        <v>#DIV/0!</v>
      </c>
      <c r="L328" s="36" t="str">
        <f>VLOOKUP($A328,Raw!$B$2:$DG$512,MATCH(Advisorry!L$1,Raw!$B$1:$DG$1,0),0)</f>
        <v>0</v>
      </c>
      <c r="M328" s="37" t="e">
        <f t="shared" si="100"/>
        <v>#DIV/0!</v>
      </c>
      <c r="N328" s="36" t="str">
        <f>VLOOKUP($A328,Raw!$B$2:$DG$512,MATCH(Advisorry!N$1,Raw!$B$1:$DG$1,0),0)</f>
        <v>0</v>
      </c>
      <c r="P328" s="38" t="str">
        <f>VLOOKUP($A328,Raw!$B$2:$DG$512,MATCH(Advisorry!P$1,Raw!$B$1:$DG$1,0),0)</f>
        <v>0</v>
      </c>
      <c r="Q328" s="39" t="e">
        <f t="shared" si="101"/>
        <v>#DIV/0!</v>
      </c>
      <c r="R328" s="38" t="str">
        <f>VLOOKUP($A328,Raw!$B$2:$DG$512,MATCH(Advisorry!R$1,Raw!$B$1:$DG$1,0),0)</f>
        <v>0</v>
      </c>
      <c r="S328" s="39" t="e">
        <f t="shared" si="102"/>
        <v>#DIV/0!</v>
      </c>
      <c r="T328" s="38" t="str">
        <f>VLOOKUP($A328,Raw!$B$2:$DG$512,MATCH(Advisorry!T$1,Raw!$B$1:$DG$1,0),0)</f>
        <v>0</v>
      </c>
      <c r="U328" s="39" t="e">
        <f t="shared" si="103"/>
        <v>#DIV/0!</v>
      </c>
      <c r="V328" s="38" t="str">
        <f>VLOOKUP($A328,Raw!$B$2:$DG$512,MATCH(Advisorry!V$1,Raw!$B$1:$DG$1,0),0)</f>
        <v>0</v>
      </c>
      <c r="W328" s="39" t="e">
        <f t="shared" si="104"/>
        <v>#DIV/0!</v>
      </c>
      <c r="X328" s="38" t="str">
        <f>VLOOKUP($A328,Raw!$B$2:$DG$512,MATCH(Advisorry!X$1,Raw!$B$1:$DG$1,0),0)</f>
        <v>0</v>
      </c>
      <c r="Y328" s="39" t="e">
        <f t="shared" si="105"/>
        <v>#DIV/0!</v>
      </c>
      <c r="Z328" s="38" t="str">
        <f>VLOOKUP($A328,Raw!$B$2:$DG$512,MATCH(Advisorry!Z$1,Raw!$B$1:$DG$1,0),0)</f>
        <v>0</v>
      </c>
      <c r="AA328" s="39" t="e">
        <f t="shared" si="106"/>
        <v>#DIV/0!</v>
      </c>
      <c r="AB328" s="38" t="str">
        <f>VLOOKUP($A328,Raw!$B$2:$DG$512,MATCH(Advisorry!AB$1,Raw!$B$1:$DG$1,0),0)</f>
        <v>0</v>
      </c>
      <c r="AD328" s="25" t="e">
        <f t="shared" si="107"/>
        <v>#DIV/0!</v>
      </c>
      <c r="AE328" s="25" t="e">
        <f t="shared" si="108"/>
        <v>#DIV/0!</v>
      </c>
      <c r="AF328" s="25" t="e">
        <f t="shared" si="109"/>
        <v>#DIV/0!</v>
      </c>
      <c r="AG328" s="25" t="e">
        <f t="shared" si="110"/>
        <v>#DIV/0!</v>
      </c>
      <c r="AH328" s="25" t="e">
        <f t="shared" si="111"/>
        <v>#DIV/0!</v>
      </c>
      <c r="AI328" s="25" t="e">
        <f t="shared" si="112"/>
        <v>#DIV/0!</v>
      </c>
      <c r="AJ328" s="25" t="e">
        <f t="shared" si="113"/>
        <v>#DIV/0!</v>
      </c>
    </row>
    <row r="329" spans="1:36" x14ac:dyDescent="0.3">
      <c r="A329" s="1" t="s">
        <v>5577</v>
      </c>
      <c r="B329" s="36" t="str">
        <f>VLOOKUP($A329,Raw!$B$2:$DG$512,MATCH(Advisorry!B$1,Raw!$B$1:$DG$1,0),0)</f>
        <v>0</v>
      </c>
      <c r="C329" s="37" t="e">
        <f t="shared" si="95"/>
        <v>#DIV/0!</v>
      </c>
      <c r="D329" s="36" t="str">
        <f>VLOOKUP($A329,Raw!$B$2:$DG$512,MATCH(Advisorry!D$1,Raw!$B$1:$DG$1,0),0)</f>
        <v>0</v>
      </c>
      <c r="E329" s="37" t="e">
        <f t="shared" si="96"/>
        <v>#DIV/0!</v>
      </c>
      <c r="F329" s="36" t="str">
        <f>VLOOKUP($A329,Raw!$B$2:$DG$512,MATCH(Advisorry!F$1,Raw!$B$1:$DG$1,0),0)</f>
        <v>0</v>
      </c>
      <c r="G329" s="37" t="e">
        <f t="shared" si="97"/>
        <v>#DIV/0!</v>
      </c>
      <c r="H329" s="36" t="str">
        <f>VLOOKUP($A329,Raw!$B$2:$DG$512,MATCH(Advisorry!H$1,Raw!$B$1:$DG$1,0),0)</f>
        <v>0</v>
      </c>
      <c r="I329" s="37" t="e">
        <f t="shared" si="98"/>
        <v>#DIV/0!</v>
      </c>
      <c r="J329" s="36" t="str">
        <f>VLOOKUP($A329,Raw!$B$2:$DG$512,MATCH(Advisorry!J$1,Raw!$B$1:$DG$1,0),0)</f>
        <v>0</v>
      </c>
      <c r="K329" s="37" t="e">
        <f t="shared" si="99"/>
        <v>#DIV/0!</v>
      </c>
      <c r="L329" s="36" t="str">
        <f>VLOOKUP($A329,Raw!$B$2:$DG$512,MATCH(Advisorry!L$1,Raw!$B$1:$DG$1,0),0)</f>
        <v>0</v>
      </c>
      <c r="M329" s="37" t="e">
        <f t="shared" si="100"/>
        <v>#DIV/0!</v>
      </c>
      <c r="N329" s="36" t="str">
        <f>VLOOKUP($A329,Raw!$B$2:$DG$512,MATCH(Advisorry!N$1,Raw!$B$1:$DG$1,0),0)</f>
        <v>0</v>
      </c>
      <c r="P329" s="38" t="str">
        <f>VLOOKUP($A329,Raw!$B$2:$DG$512,MATCH(Advisorry!P$1,Raw!$B$1:$DG$1,0),0)</f>
        <v>0</v>
      </c>
      <c r="Q329" s="39" t="e">
        <f t="shared" si="101"/>
        <v>#DIV/0!</v>
      </c>
      <c r="R329" s="38" t="str">
        <f>VLOOKUP($A329,Raw!$B$2:$DG$512,MATCH(Advisorry!R$1,Raw!$B$1:$DG$1,0),0)</f>
        <v>0</v>
      </c>
      <c r="S329" s="39" t="e">
        <f t="shared" si="102"/>
        <v>#DIV/0!</v>
      </c>
      <c r="T329" s="38" t="str">
        <f>VLOOKUP($A329,Raw!$B$2:$DG$512,MATCH(Advisorry!T$1,Raw!$B$1:$DG$1,0),0)</f>
        <v>0</v>
      </c>
      <c r="U329" s="39" t="e">
        <f t="shared" si="103"/>
        <v>#DIV/0!</v>
      </c>
      <c r="V329" s="38" t="str">
        <f>VLOOKUP($A329,Raw!$B$2:$DG$512,MATCH(Advisorry!V$1,Raw!$B$1:$DG$1,0),0)</f>
        <v>0</v>
      </c>
      <c r="W329" s="39" t="e">
        <f t="shared" si="104"/>
        <v>#DIV/0!</v>
      </c>
      <c r="X329" s="38" t="str">
        <f>VLOOKUP($A329,Raw!$B$2:$DG$512,MATCH(Advisorry!X$1,Raw!$B$1:$DG$1,0),0)</f>
        <v>0</v>
      </c>
      <c r="Y329" s="39" t="e">
        <f t="shared" si="105"/>
        <v>#DIV/0!</v>
      </c>
      <c r="Z329" s="38" t="str">
        <f>VLOOKUP($A329,Raw!$B$2:$DG$512,MATCH(Advisorry!Z$1,Raw!$B$1:$DG$1,0),0)</f>
        <v>0</v>
      </c>
      <c r="AA329" s="39" t="e">
        <f t="shared" si="106"/>
        <v>#DIV/0!</v>
      </c>
      <c r="AB329" s="38" t="str">
        <f>VLOOKUP($A329,Raw!$B$2:$DG$512,MATCH(Advisorry!AB$1,Raw!$B$1:$DG$1,0),0)</f>
        <v>0</v>
      </c>
      <c r="AD329" s="25" t="e">
        <f t="shared" si="107"/>
        <v>#DIV/0!</v>
      </c>
      <c r="AE329" s="25" t="e">
        <f t="shared" si="108"/>
        <v>#DIV/0!</v>
      </c>
      <c r="AF329" s="25" t="e">
        <f t="shared" si="109"/>
        <v>#DIV/0!</v>
      </c>
      <c r="AG329" s="25" t="e">
        <f t="shared" si="110"/>
        <v>#DIV/0!</v>
      </c>
      <c r="AH329" s="25" t="e">
        <f t="shared" si="111"/>
        <v>#DIV/0!</v>
      </c>
      <c r="AI329" s="25" t="e">
        <f t="shared" si="112"/>
        <v>#DIV/0!</v>
      </c>
      <c r="AJ329" s="25" t="e">
        <f t="shared" si="113"/>
        <v>#DIV/0!</v>
      </c>
    </row>
    <row r="330" spans="1:36" x14ac:dyDescent="0.3">
      <c r="A330" s="1" t="s">
        <v>5577</v>
      </c>
      <c r="B330" s="36" t="str">
        <f>VLOOKUP($A330,Raw!$B$2:$DG$512,MATCH(Advisorry!B$1,Raw!$B$1:$DG$1,0),0)</f>
        <v>0</v>
      </c>
      <c r="C330" s="37" t="e">
        <f t="shared" si="95"/>
        <v>#DIV/0!</v>
      </c>
      <c r="D330" s="36" t="str">
        <f>VLOOKUP($A330,Raw!$B$2:$DG$512,MATCH(Advisorry!D$1,Raw!$B$1:$DG$1,0),0)</f>
        <v>0</v>
      </c>
      <c r="E330" s="37" t="e">
        <f t="shared" si="96"/>
        <v>#DIV/0!</v>
      </c>
      <c r="F330" s="36" t="str">
        <f>VLOOKUP($A330,Raw!$B$2:$DG$512,MATCH(Advisorry!F$1,Raw!$B$1:$DG$1,0),0)</f>
        <v>0</v>
      </c>
      <c r="G330" s="37" t="e">
        <f t="shared" si="97"/>
        <v>#DIV/0!</v>
      </c>
      <c r="H330" s="36" t="str">
        <f>VLOOKUP($A330,Raw!$B$2:$DG$512,MATCH(Advisorry!H$1,Raw!$B$1:$DG$1,0),0)</f>
        <v>0</v>
      </c>
      <c r="I330" s="37" t="e">
        <f t="shared" si="98"/>
        <v>#DIV/0!</v>
      </c>
      <c r="J330" s="36" t="str">
        <f>VLOOKUP($A330,Raw!$B$2:$DG$512,MATCH(Advisorry!J$1,Raw!$B$1:$DG$1,0),0)</f>
        <v>0</v>
      </c>
      <c r="K330" s="37" t="e">
        <f t="shared" si="99"/>
        <v>#DIV/0!</v>
      </c>
      <c r="L330" s="36" t="str">
        <f>VLOOKUP($A330,Raw!$B$2:$DG$512,MATCH(Advisorry!L$1,Raw!$B$1:$DG$1,0),0)</f>
        <v>0</v>
      </c>
      <c r="M330" s="37" t="e">
        <f t="shared" si="100"/>
        <v>#DIV/0!</v>
      </c>
      <c r="N330" s="36" t="str">
        <f>VLOOKUP($A330,Raw!$B$2:$DG$512,MATCH(Advisorry!N$1,Raw!$B$1:$DG$1,0),0)</f>
        <v>0</v>
      </c>
      <c r="P330" s="38" t="str">
        <f>VLOOKUP($A330,Raw!$B$2:$DG$512,MATCH(Advisorry!P$1,Raw!$B$1:$DG$1,0),0)</f>
        <v>0</v>
      </c>
      <c r="Q330" s="39" t="e">
        <f t="shared" si="101"/>
        <v>#DIV/0!</v>
      </c>
      <c r="R330" s="38" t="str">
        <f>VLOOKUP($A330,Raw!$B$2:$DG$512,MATCH(Advisorry!R$1,Raw!$B$1:$DG$1,0),0)</f>
        <v>0</v>
      </c>
      <c r="S330" s="39" t="e">
        <f t="shared" si="102"/>
        <v>#DIV/0!</v>
      </c>
      <c r="T330" s="38" t="str">
        <f>VLOOKUP($A330,Raw!$B$2:$DG$512,MATCH(Advisorry!T$1,Raw!$B$1:$DG$1,0),0)</f>
        <v>0</v>
      </c>
      <c r="U330" s="39" t="e">
        <f t="shared" si="103"/>
        <v>#DIV/0!</v>
      </c>
      <c r="V330" s="38" t="str">
        <f>VLOOKUP($A330,Raw!$B$2:$DG$512,MATCH(Advisorry!V$1,Raw!$B$1:$DG$1,0),0)</f>
        <v>0</v>
      </c>
      <c r="W330" s="39" t="e">
        <f t="shared" si="104"/>
        <v>#DIV/0!</v>
      </c>
      <c r="X330" s="38" t="str">
        <f>VLOOKUP($A330,Raw!$B$2:$DG$512,MATCH(Advisorry!X$1,Raw!$B$1:$DG$1,0),0)</f>
        <v>0</v>
      </c>
      <c r="Y330" s="39" t="e">
        <f t="shared" si="105"/>
        <v>#DIV/0!</v>
      </c>
      <c r="Z330" s="38" t="str">
        <f>VLOOKUP($A330,Raw!$B$2:$DG$512,MATCH(Advisorry!Z$1,Raw!$B$1:$DG$1,0),0)</f>
        <v>0</v>
      </c>
      <c r="AA330" s="39" t="e">
        <f t="shared" si="106"/>
        <v>#DIV/0!</v>
      </c>
      <c r="AB330" s="38" t="str">
        <f>VLOOKUP($A330,Raw!$B$2:$DG$512,MATCH(Advisorry!AB$1,Raw!$B$1:$DG$1,0),0)</f>
        <v>0</v>
      </c>
      <c r="AD330" s="25" t="e">
        <f t="shared" si="107"/>
        <v>#DIV/0!</v>
      </c>
      <c r="AE330" s="25" t="e">
        <f t="shared" si="108"/>
        <v>#DIV/0!</v>
      </c>
      <c r="AF330" s="25" t="e">
        <f t="shared" si="109"/>
        <v>#DIV/0!</v>
      </c>
      <c r="AG330" s="25" t="e">
        <f t="shared" si="110"/>
        <v>#DIV/0!</v>
      </c>
      <c r="AH330" s="25" t="e">
        <f t="shared" si="111"/>
        <v>#DIV/0!</v>
      </c>
      <c r="AI330" s="25" t="e">
        <f t="shared" si="112"/>
        <v>#DIV/0!</v>
      </c>
      <c r="AJ330" s="25" t="e">
        <f t="shared" si="113"/>
        <v>#DIV/0!</v>
      </c>
    </row>
    <row r="331" spans="1:36" x14ac:dyDescent="0.3">
      <c r="A331" s="1" t="s">
        <v>5577</v>
      </c>
      <c r="B331" s="36" t="str">
        <f>VLOOKUP($A331,Raw!$B$2:$DG$512,MATCH(Advisorry!B$1,Raw!$B$1:$DG$1,0),0)</f>
        <v>0</v>
      </c>
      <c r="C331" s="37" t="e">
        <f t="shared" si="95"/>
        <v>#DIV/0!</v>
      </c>
      <c r="D331" s="36" t="str">
        <f>VLOOKUP($A331,Raw!$B$2:$DG$512,MATCH(Advisorry!D$1,Raw!$B$1:$DG$1,0),0)</f>
        <v>0</v>
      </c>
      <c r="E331" s="37" t="e">
        <f t="shared" si="96"/>
        <v>#DIV/0!</v>
      </c>
      <c r="F331" s="36" t="str">
        <f>VLOOKUP($A331,Raw!$B$2:$DG$512,MATCH(Advisorry!F$1,Raw!$B$1:$DG$1,0),0)</f>
        <v>0</v>
      </c>
      <c r="G331" s="37" t="e">
        <f t="shared" si="97"/>
        <v>#DIV/0!</v>
      </c>
      <c r="H331" s="36" t="str">
        <f>VLOOKUP($A331,Raw!$B$2:$DG$512,MATCH(Advisorry!H$1,Raw!$B$1:$DG$1,0),0)</f>
        <v>0</v>
      </c>
      <c r="I331" s="37" t="e">
        <f t="shared" si="98"/>
        <v>#DIV/0!</v>
      </c>
      <c r="J331" s="36" t="str">
        <f>VLOOKUP($A331,Raw!$B$2:$DG$512,MATCH(Advisorry!J$1,Raw!$B$1:$DG$1,0),0)</f>
        <v>0</v>
      </c>
      <c r="K331" s="37" t="e">
        <f t="shared" si="99"/>
        <v>#DIV/0!</v>
      </c>
      <c r="L331" s="36" t="str">
        <f>VLOOKUP($A331,Raw!$B$2:$DG$512,MATCH(Advisorry!L$1,Raw!$B$1:$DG$1,0),0)</f>
        <v>0</v>
      </c>
      <c r="M331" s="37" t="e">
        <f t="shared" si="100"/>
        <v>#DIV/0!</v>
      </c>
      <c r="N331" s="36" t="str">
        <f>VLOOKUP($A331,Raw!$B$2:$DG$512,MATCH(Advisorry!N$1,Raw!$B$1:$DG$1,0),0)</f>
        <v>0</v>
      </c>
      <c r="P331" s="38" t="str">
        <f>VLOOKUP($A331,Raw!$B$2:$DG$512,MATCH(Advisorry!P$1,Raw!$B$1:$DG$1,0),0)</f>
        <v>0</v>
      </c>
      <c r="Q331" s="39" t="e">
        <f t="shared" si="101"/>
        <v>#DIV/0!</v>
      </c>
      <c r="R331" s="38" t="str">
        <f>VLOOKUP($A331,Raw!$B$2:$DG$512,MATCH(Advisorry!R$1,Raw!$B$1:$DG$1,0),0)</f>
        <v>0</v>
      </c>
      <c r="S331" s="39" t="e">
        <f t="shared" si="102"/>
        <v>#DIV/0!</v>
      </c>
      <c r="T331" s="38" t="str">
        <f>VLOOKUP($A331,Raw!$B$2:$DG$512,MATCH(Advisorry!T$1,Raw!$B$1:$DG$1,0),0)</f>
        <v>0</v>
      </c>
      <c r="U331" s="39" t="e">
        <f t="shared" si="103"/>
        <v>#DIV/0!</v>
      </c>
      <c r="V331" s="38" t="str">
        <f>VLOOKUP($A331,Raw!$B$2:$DG$512,MATCH(Advisorry!V$1,Raw!$B$1:$DG$1,0),0)</f>
        <v>0</v>
      </c>
      <c r="W331" s="39" t="e">
        <f t="shared" si="104"/>
        <v>#DIV/0!</v>
      </c>
      <c r="X331" s="38" t="str">
        <f>VLOOKUP($A331,Raw!$B$2:$DG$512,MATCH(Advisorry!X$1,Raw!$B$1:$DG$1,0),0)</f>
        <v>0</v>
      </c>
      <c r="Y331" s="39" t="e">
        <f t="shared" si="105"/>
        <v>#DIV/0!</v>
      </c>
      <c r="Z331" s="38" t="str">
        <f>VLOOKUP($A331,Raw!$B$2:$DG$512,MATCH(Advisorry!Z$1,Raw!$B$1:$DG$1,0),0)</f>
        <v>0</v>
      </c>
      <c r="AA331" s="39" t="e">
        <f t="shared" si="106"/>
        <v>#DIV/0!</v>
      </c>
      <c r="AB331" s="38" t="str">
        <f>VLOOKUP($A331,Raw!$B$2:$DG$512,MATCH(Advisorry!AB$1,Raw!$B$1:$DG$1,0),0)</f>
        <v>0</v>
      </c>
      <c r="AD331" s="25" t="e">
        <f t="shared" si="107"/>
        <v>#DIV/0!</v>
      </c>
      <c r="AE331" s="25" t="e">
        <f t="shared" si="108"/>
        <v>#DIV/0!</v>
      </c>
      <c r="AF331" s="25" t="e">
        <f t="shared" si="109"/>
        <v>#DIV/0!</v>
      </c>
      <c r="AG331" s="25" t="e">
        <f t="shared" si="110"/>
        <v>#DIV/0!</v>
      </c>
      <c r="AH331" s="25" t="e">
        <f t="shared" si="111"/>
        <v>#DIV/0!</v>
      </c>
      <c r="AI331" s="25" t="e">
        <f t="shared" si="112"/>
        <v>#DIV/0!</v>
      </c>
      <c r="AJ331" s="25" t="e">
        <f t="shared" si="113"/>
        <v>#DIV/0!</v>
      </c>
    </row>
    <row r="332" spans="1:36" x14ac:dyDescent="0.3">
      <c r="A332" s="1" t="s">
        <v>5577</v>
      </c>
      <c r="B332" s="36" t="str">
        <f>VLOOKUP($A332,Raw!$B$2:$DG$512,MATCH(Advisorry!B$1,Raw!$B$1:$DG$1,0),0)</f>
        <v>0</v>
      </c>
      <c r="C332" s="37" t="e">
        <f t="shared" si="95"/>
        <v>#DIV/0!</v>
      </c>
      <c r="D332" s="36" t="str">
        <f>VLOOKUP($A332,Raw!$B$2:$DG$512,MATCH(Advisorry!D$1,Raw!$B$1:$DG$1,0),0)</f>
        <v>0</v>
      </c>
      <c r="E332" s="37" t="e">
        <f t="shared" si="96"/>
        <v>#DIV/0!</v>
      </c>
      <c r="F332" s="36" t="str">
        <f>VLOOKUP($A332,Raw!$B$2:$DG$512,MATCH(Advisorry!F$1,Raw!$B$1:$DG$1,0),0)</f>
        <v>0</v>
      </c>
      <c r="G332" s="37" t="e">
        <f t="shared" si="97"/>
        <v>#DIV/0!</v>
      </c>
      <c r="H332" s="36" t="str">
        <f>VLOOKUP($A332,Raw!$B$2:$DG$512,MATCH(Advisorry!H$1,Raw!$B$1:$DG$1,0),0)</f>
        <v>0</v>
      </c>
      <c r="I332" s="37" t="e">
        <f t="shared" si="98"/>
        <v>#DIV/0!</v>
      </c>
      <c r="J332" s="36" t="str">
        <f>VLOOKUP($A332,Raw!$B$2:$DG$512,MATCH(Advisorry!J$1,Raw!$B$1:$DG$1,0),0)</f>
        <v>0</v>
      </c>
      <c r="K332" s="37" t="e">
        <f t="shared" si="99"/>
        <v>#DIV/0!</v>
      </c>
      <c r="L332" s="36" t="str">
        <f>VLOOKUP($A332,Raw!$B$2:$DG$512,MATCH(Advisorry!L$1,Raw!$B$1:$DG$1,0),0)</f>
        <v>0</v>
      </c>
      <c r="M332" s="37" t="e">
        <f t="shared" si="100"/>
        <v>#DIV/0!</v>
      </c>
      <c r="N332" s="36" t="str">
        <f>VLOOKUP($A332,Raw!$B$2:$DG$512,MATCH(Advisorry!N$1,Raw!$B$1:$DG$1,0),0)</f>
        <v>0</v>
      </c>
      <c r="P332" s="38" t="str">
        <f>VLOOKUP($A332,Raw!$B$2:$DG$512,MATCH(Advisorry!P$1,Raw!$B$1:$DG$1,0),0)</f>
        <v>0</v>
      </c>
      <c r="Q332" s="39" t="e">
        <f t="shared" si="101"/>
        <v>#DIV/0!</v>
      </c>
      <c r="R332" s="38" t="str">
        <f>VLOOKUP($A332,Raw!$B$2:$DG$512,MATCH(Advisorry!R$1,Raw!$B$1:$DG$1,0),0)</f>
        <v>0</v>
      </c>
      <c r="S332" s="39" t="e">
        <f t="shared" si="102"/>
        <v>#DIV/0!</v>
      </c>
      <c r="T332" s="38" t="str">
        <f>VLOOKUP($A332,Raw!$B$2:$DG$512,MATCH(Advisorry!T$1,Raw!$B$1:$DG$1,0),0)</f>
        <v>0</v>
      </c>
      <c r="U332" s="39" t="e">
        <f t="shared" si="103"/>
        <v>#DIV/0!</v>
      </c>
      <c r="V332" s="38" t="str">
        <f>VLOOKUP($A332,Raw!$B$2:$DG$512,MATCH(Advisorry!V$1,Raw!$B$1:$DG$1,0),0)</f>
        <v>0</v>
      </c>
      <c r="W332" s="39" t="e">
        <f t="shared" si="104"/>
        <v>#DIV/0!</v>
      </c>
      <c r="X332" s="38" t="str">
        <f>VLOOKUP($A332,Raw!$B$2:$DG$512,MATCH(Advisorry!X$1,Raw!$B$1:$DG$1,0),0)</f>
        <v>0</v>
      </c>
      <c r="Y332" s="39" t="e">
        <f t="shared" si="105"/>
        <v>#DIV/0!</v>
      </c>
      <c r="Z332" s="38" t="str">
        <f>VLOOKUP($A332,Raw!$B$2:$DG$512,MATCH(Advisorry!Z$1,Raw!$B$1:$DG$1,0),0)</f>
        <v>0</v>
      </c>
      <c r="AA332" s="39" t="e">
        <f t="shared" si="106"/>
        <v>#DIV/0!</v>
      </c>
      <c r="AB332" s="38" t="str">
        <f>VLOOKUP($A332,Raw!$B$2:$DG$512,MATCH(Advisorry!AB$1,Raw!$B$1:$DG$1,0),0)</f>
        <v>0</v>
      </c>
      <c r="AD332" s="25" t="e">
        <f t="shared" si="107"/>
        <v>#DIV/0!</v>
      </c>
      <c r="AE332" s="25" t="e">
        <f t="shared" si="108"/>
        <v>#DIV/0!</v>
      </c>
      <c r="AF332" s="25" t="e">
        <f t="shared" si="109"/>
        <v>#DIV/0!</v>
      </c>
      <c r="AG332" s="25" t="e">
        <f t="shared" si="110"/>
        <v>#DIV/0!</v>
      </c>
      <c r="AH332" s="25" t="e">
        <f t="shared" si="111"/>
        <v>#DIV/0!</v>
      </c>
      <c r="AI332" s="25" t="e">
        <f t="shared" si="112"/>
        <v>#DIV/0!</v>
      </c>
      <c r="AJ332" s="25" t="e">
        <f t="shared" si="113"/>
        <v>#DIV/0!</v>
      </c>
    </row>
    <row r="333" spans="1:36" x14ac:dyDescent="0.3">
      <c r="A333" s="1" t="s">
        <v>5587</v>
      </c>
      <c r="B333" s="36" t="str">
        <f>VLOOKUP($A333,Raw!$B$2:$DG$512,MATCH(Advisorry!B$1,Raw!$B$1:$DG$1,0),0)</f>
        <v>0</v>
      </c>
      <c r="C333" s="37" t="e">
        <f t="shared" si="95"/>
        <v>#DIV/0!</v>
      </c>
      <c r="D333" s="36" t="str">
        <f>VLOOKUP($A333,Raw!$B$2:$DG$512,MATCH(Advisorry!D$1,Raw!$B$1:$DG$1,0),0)</f>
        <v>0</v>
      </c>
      <c r="E333" s="37" t="e">
        <f t="shared" si="96"/>
        <v>#DIV/0!</v>
      </c>
      <c r="F333" s="36" t="str">
        <f>VLOOKUP($A333,Raw!$B$2:$DG$512,MATCH(Advisorry!F$1,Raw!$B$1:$DG$1,0),0)</f>
        <v>0</v>
      </c>
      <c r="G333" s="37" t="e">
        <f t="shared" si="97"/>
        <v>#DIV/0!</v>
      </c>
      <c r="H333" s="36" t="str">
        <f>VLOOKUP($A333,Raw!$B$2:$DG$512,MATCH(Advisorry!H$1,Raw!$B$1:$DG$1,0),0)</f>
        <v>0</v>
      </c>
      <c r="I333" s="37" t="e">
        <f t="shared" si="98"/>
        <v>#DIV/0!</v>
      </c>
      <c r="J333" s="36" t="str">
        <f>VLOOKUP($A333,Raw!$B$2:$DG$512,MATCH(Advisorry!J$1,Raw!$B$1:$DG$1,0),0)</f>
        <v>0</v>
      </c>
      <c r="K333" s="37" t="e">
        <f t="shared" si="99"/>
        <v>#DIV/0!</v>
      </c>
      <c r="L333" s="36" t="str">
        <f>VLOOKUP($A333,Raw!$B$2:$DG$512,MATCH(Advisorry!L$1,Raw!$B$1:$DG$1,0),0)</f>
        <v>0</v>
      </c>
      <c r="M333" s="37" t="e">
        <f t="shared" si="100"/>
        <v>#DIV/0!</v>
      </c>
      <c r="N333" s="36" t="str">
        <f>VLOOKUP($A333,Raw!$B$2:$DG$512,MATCH(Advisorry!N$1,Raw!$B$1:$DG$1,0),0)</f>
        <v>0</v>
      </c>
      <c r="P333" s="38" t="str">
        <f>VLOOKUP($A333,Raw!$B$2:$DG$512,MATCH(Advisorry!P$1,Raw!$B$1:$DG$1,0),0)</f>
        <v>0</v>
      </c>
      <c r="Q333" s="39" t="e">
        <f t="shared" si="101"/>
        <v>#DIV/0!</v>
      </c>
      <c r="R333" s="38" t="str">
        <f>VLOOKUP($A333,Raw!$B$2:$DG$512,MATCH(Advisorry!R$1,Raw!$B$1:$DG$1,0),0)</f>
        <v>0</v>
      </c>
      <c r="S333" s="39" t="e">
        <f t="shared" si="102"/>
        <v>#DIV/0!</v>
      </c>
      <c r="T333" s="38" t="str">
        <f>VLOOKUP($A333,Raw!$B$2:$DG$512,MATCH(Advisorry!T$1,Raw!$B$1:$DG$1,0),0)</f>
        <v>0</v>
      </c>
      <c r="U333" s="39" t="e">
        <f t="shared" si="103"/>
        <v>#DIV/0!</v>
      </c>
      <c r="V333" s="38" t="str">
        <f>VLOOKUP($A333,Raw!$B$2:$DG$512,MATCH(Advisorry!V$1,Raw!$B$1:$DG$1,0),0)</f>
        <v>0</v>
      </c>
      <c r="W333" s="39" t="e">
        <f t="shared" si="104"/>
        <v>#DIV/0!</v>
      </c>
      <c r="X333" s="38" t="str">
        <f>VLOOKUP($A333,Raw!$B$2:$DG$512,MATCH(Advisorry!X$1,Raw!$B$1:$DG$1,0),0)</f>
        <v>0</v>
      </c>
      <c r="Y333" s="39" t="e">
        <f t="shared" si="105"/>
        <v>#DIV/0!</v>
      </c>
      <c r="Z333" s="38" t="str">
        <f>VLOOKUP($A333,Raw!$B$2:$DG$512,MATCH(Advisorry!Z$1,Raw!$B$1:$DG$1,0),0)</f>
        <v>0</v>
      </c>
      <c r="AA333" s="39" t="e">
        <f t="shared" si="106"/>
        <v>#DIV/0!</v>
      </c>
      <c r="AB333" s="38" t="str">
        <f>VLOOKUP($A333,Raw!$B$2:$DG$512,MATCH(Advisorry!AB$1,Raw!$B$1:$DG$1,0),0)</f>
        <v>0</v>
      </c>
      <c r="AD333" s="25" t="e">
        <f t="shared" si="107"/>
        <v>#DIV/0!</v>
      </c>
      <c r="AE333" s="25" t="e">
        <f t="shared" si="108"/>
        <v>#DIV/0!</v>
      </c>
      <c r="AF333" s="25" t="e">
        <f t="shared" si="109"/>
        <v>#DIV/0!</v>
      </c>
      <c r="AG333" s="25" t="e">
        <f t="shared" si="110"/>
        <v>#DIV/0!</v>
      </c>
      <c r="AH333" s="25" t="e">
        <f t="shared" si="111"/>
        <v>#DIV/0!</v>
      </c>
      <c r="AI333" s="25" t="e">
        <f t="shared" si="112"/>
        <v>#DIV/0!</v>
      </c>
      <c r="AJ333" s="25" t="e">
        <f t="shared" si="113"/>
        <v>#DIV/0!</v>
      </c>
    </row>
    <row r="334" spans="1:36" x14ac:dyDescent="0.3">
      <c r="A334" s="1" t="s">
        <v>5594</v>
      </c>
      <c r="B334" s="36" t="str">
        <f>VLOOKUP($A334,Raw!$B$2:$DG$512,MATCH(Advisorry!B$1,Raw!$B$1:$DG$1,0),0)</f>
        <v>0</v>
      </c>
      <c r="C334" s="37" t="e">
        <f t="shared" si="95"/>
        <v>#DIV/0!</v>
      </c>
      <c r="D334" s="36" t="str">
        <f>VLOOKUP($A334,Raw!$B$2:$DG$512,MATCH(Advisorry!D$1,Raw!$B$1:$DG$1,0),0)</f>
        <v>0</v>
      </c>
      <c r="E334" s="37" t="e">
        <f t="shared" si="96"/>
        <v>#DIV/0!</v>
      </c>
      <c r="F334" s="36" t="str">
        <f>VLOOKUP($A334,Raw!$B$2:$DG$512,MATCH(Advisorry!F$1,Raw!$B$1:$DG$1,0),0)</f>
        <v>0</v>
      </c>
      <c r="G334" s="37" t="e">
        <f t="shared" si="97"/>
        <v>#DIV/0!</v>
      </c>
      <c r="H334" s="36" t="str">
        <f>VLOOKUP($A334,Raw!$B$2:$DG$512,MATCH(Advisorry!H$1,Raw!$B$1:$DG$1,0),0)</f>
        <v>0</v>
      </c>
      <c r="I334" s="37" t="e">
        <f t="shared" si="98"/>
        <v>#DIV/0!</v>
      </c>
      <c r="J334" s="36" t="str">
        <f>VLOOKUP($A334,Raw!$B$2:$DG$512,MATCH(Advisorry!J$1,Raw!$B$1:$DG$1,0),0)</f>
        <v>0</v>
      </c>
      <c r="K334" s="37" t="e">
        <f t="shared" si="99"/>
        <v>#DIV/0!</v>
      </c>
      <c r="L334" s="36" t="str">
        <f>VLOOKUP($A334,Raw!$B$2:$DG$512,MATCH(Advisorry!L$1,Raw!$B$1:$DG$1,0),0)</f>
        <v>0</v>
      </c>
      <c r="M334" s="37" t="e">
        <f t="shared" si="100"/>
        <v>#DIV/0!</v>
      </c>
      <c r="N334" s="36" t="str">
        <f>VLOOKUP($A334,Raw!$B$2:$DG$512,MATCH(Advisorry!N$1,Raw!$B$1:$DG$1,0),0)</f>
        <v>0</v>
      </c>
      <c r="P334" s="38" t="str">
        <f>VLOOKUP($A334,Raw!$B$2:$DG$512,MATCH(Advisorry!P$1,Raw!$B$1:$DG$1,0),0)</f>
        <v>0</v>
      </c>
      <c r="Q334" s="39" t="e">
        <f t="shared" si="101"/>
        <v>#DIV/0!</v>
      </c>
      <c r="R334" s="38" t="str">
        <f>VLOOKUP($A334,Raw!$B$2:$DG$512,MATCH(Advisorry!R$1,Raw!$B$1:$DG$1,0),0)</f>
        <v>0</v>
      </c>
      <c r="S334" s="39" t="e">
        <f t="shared" si="102"/>
        <v>#DIV/0!</v>
      </c>
      <c r="T334" s="38" t="str">
        <f>VLOOKUP($A334,Raw!$B$2:$DG$512,MATCH(Advisorry!T$1,Raw!$B$1:$DG$1,0),0)</f>
        <v>0</v>
      </c>
      <c r="U334" s="39" t="e">
        <f t="shared" si="103"/>
        <v>#DIV/0!</v>
      </c>
      <c r="V334" s="38" t="str">
        <f>VLOOKUP($A334,Raw!$B$2:$DG$512,MATCH(Advisorry!V$1,Raw!$B$1:$DG$1,0),0)</f>
        <v>0</v>
      </c>
      <c r="W334" s="39" t="e">
        <f t="shared" si="104"/>
        <v>#DIV/0!</v>
      </c>
      <c r="X334" s="38" t="str">
        <f>VLOOKUP($A334,Raw!$B$2:$DG$512,MATCH(Advisorry!X$1,Raw!$B$1:$DG$1,0),0)</f>
        <v>0</v>
      </c>
      <c r="Y334" s="39" t="e">
        <f t="shared" si="105"/>
        <v>#DIV/0!</v>
      </c>
      <c r="Z334" s="38" t="str">
        <f>VLOOKUP($A334,Raw!$B$2:$DG$512,MATCH(Advisorry!Z$1,Raw!$B$1:$DG$1,0),0)</f>
        <v>0</v>
      </c>
      <c r="AA334" s="39" t="e">
        <f t="shared" si="106"/>
        <v>#DIV/0!</v>
      </c>
      <c r="AB334" s="38" t="str">
        <f>VLOOKUP($A334,Raw!$B$2:$DG$512,MATCH(Advisorry!AB$1,Raw!$B$1:$DG$1,0),0)</f>
        <v>0</v>
      </c>
      <c r="AD334" s="25" t="e">
        <f t="shared" si="107"/>
        <v>#DIV/0!</v>
      </c>
      <c r="AE334" s="25" t="e">
        <f t="shared" si="108"/>
        <v>#DIV/0!</v>
      </c>
      <c r="AF334" s="25" t="e">
        <f t="shared" si="109"/>
        <v>#DIV/0!</v>
      </c>
      <c r="AG334" s="25" t="e">
        <f t="shared" si="110"/>
        <v>#DIV/0!</v>
      </c>
      <c r="AH334" s="25" t="e">
        <f t="shared" si="111"/>
        <v>#DIV/0!</v>
      </c>
      <c r="AI334" s="25" t="e">
        <f t="shared" si="112"/>
        <v>#DIV/0!</v>
      </c>
      <c r="AJ334" s="25" t="e">
        <f t="shared" si="113"/>
        <v>#DIV/0!</v>
      </c>
    </row>
    <row r="335" spans="1:36" x14ac:dyDescent="0.3">
      <c r="A335" s="1" t="s">
        <v>5607</v>
      </c>
      <c r="B335" s="36" t="str">
        <f>VLOOKUP($A335,Raw!$B$2:$DG$512,MATCH(Advisorry!B$1,Raw!$B$1:$DG$1,0),0)</f>
        <v>0</v>
      </c>
      <c r="C335" s="37" t="e">
        <f t="shared" si="95"/>
        <v>#DIV/0!</v>
      </c>
      <c r="D335" s="36" t="str">
        <f>VLOOKUP($A335,Raw!$B$2:$DG$512,MATCH(Advisorry!D$1,Raw!$B$1:$DG$1,0),0)</f>
        <v>0</v>
      </c>
      <c r="E335" s="37" t="e">
        <f t="shared" si="96"/>
        <v>#DIV/0!</v>
      </c>
      <c r="F335" s="36" t="str">
        <f>VLOOKUP($A335,Raw!$B$2:$DG$512,MATCH(Advisorry!F$1,Raw!$B$1:$DG$1,0),0)</f>
        <v>0</v>
      </c>
      <c r="G335" s="37" t="e">
        <f t="shared" si="97"/>
        <v>#DIV/0!</v>
      </c>
      <c r="H335" s="36" t="str">
        <f>VLOOKUP($A335,Raw!$B$2:$DG$512,MATCH(Advisorry!H$1,Raw!$B$1:$DG$1,0),0)</f>
        <v>0</v>
      </c>
      <c r="I335" s="37" t="e">
        <f t="shared" si="98"/>
        <v>#DIV/0!</v>
      </c>
      <c r="J335" s="36" t="str">
        <f>VLOOKUP($A335,Raw!$B$2:$DG$512,MATCH(Advisorry!J$1,Raw!$B$1:$DG$1,0),0)</f>
        <v>0</v>
      </c>
      <c r="K335" s="37" t="e">
        <f t="shared" si="99"/>
        <v>#DIV/0!</v>
      </c>
      <c r="L335" s="36" t="str">
        <f>VLOOKUP($A335,Raw!$B$2:$DG$512,MATCH(Advisorry!L$1,Raw!$B$1:$DG$1,0),0)</f>
        <v>0</v>
      </c>
      <c r="M335" s="37" t="e">
        <f t="shared" si="100"/>
        <v>#DIV/0!</v>
      </c>
      <c r="N335" s="36" t="str">
        <f>VLOOKUP($A335,Raw!$B$2:$DG$512,MATCH(Advisorry!N$1,Raw!$B$1:$DG$1,0),0)</f>
        <v>0</v>
      </c>
      <c r="P335" s="38" t="str">
        <f>VLOOKUP($A335,Raw!$B$2:$DG$512,MATCH(Advisorry!P$1,Raw!$B$1:$DG$1,0),0)</f>
        <v>0</v>
      </c>
      <c r="Q335" s="39" t="e">
        <f t="shared" si="101"/>
        <v>#DIV/0!</v>
      </c>
      <c r="R335" s="38" t="str">
        <f>VLOOKUP($A335,Raw!$B$2:$DG$512,MATCH(Advisorry!R$1,Raw!$B$1:$DG$1,0),0)</f>
        <v>0</v>
      </c>
      <c r="S335" s="39" t="e">
        <f t="shared" si="102"/>
        <v>#DIV/0!</v>
      </c>
      <c r="T335" s="38" t="str">
        <f>VLOOKUP($A335,Raw!$B$2:$DG$512,MATCH(Advisorry!T$1,Raw!$B$1:$DG$1,0),0)</f>
        <v>0</v>
      </c>
      <c r="U335" s="39" t="e">
        <f t="shared" si="103"/>
        <v>#DIV/0!</v>
      </c>
      <c r="V335" s="38" t="str">
        <f>VLOOKUP($A335,Raw!$B$2:$DG$512,MATCH(Advisorry!V$1,Raw!$B$1:$DG$1,0),0)</f>
        <v>0</v>
      </c>
      <c r="W335" s="39" t="e">
        <f t="shared" si="104"/>
        <v>#DIV/0!</v>
      </c>
      <c r="X335" s="38" t="str">
        <f>VLOOKUP($A335,Raw!$B$2:$DG$512,MATCH(Advisorry!X$1,Raw!$B$1:$DG$1,0),0)</f>
        <v>0</v>
      </c>
      <c r="Y335" s="39" t="e">
        <f t="shared" si="105"/>
        <v>#DIV/0!</v>
      </c>
      <c r="Z335" s="38" t="str">
        <f>VLOOKUP($A335,Raw!$B$2:$DG$512,MATCH(Advisorry!Z$1,Raw!$B$1:$DG$1,0),0)</f>
        <v>0</v>
      </c>
      <c r="AA335" s="39" t="e">
        <f t="shared" si="106"/>
        <v>#DIV/0!</v>
      </c>
      <c r="AB335" s="38" t="str">
        <f>VLOOKUP($A335,Raw!$B$2:$DG$512,MATCH(Advisorry!AB$1,Raw!$B$1:$DG$1,0),0)</f>
        <v>0</v>
      </c>
      <c r="AD335" s="25" t="e">
        <f t="shared" si="107"/>
        <v>#DIV/0!</v>
      </c>
      <c r="AE335" s="25" t="e">
        <f t="shared" si="108"/>
        <v>#DIV/0!</v>
      </c>
      <c r="AF335" s="25" t="e">
        <f t="shared" si="109"/>
        <v>#DIV/0!</v>
      </c>
      <c r="AG335" s="25" t="e">
        <f t="shared" si="110"/>
        <v>#DIV/0!</v>
      </c>
      <c r="AH335" s="25" t="e">
        <f t="shared" si="111"/>
        <v>#DIV/0!</v>
      </c>
      <c r="AI335" s="25" t="e">
        <f t="shared" si="112"/>
        <v>#DIV/0!</v>
      </c>
      <c r="AJ335" s="25" t="e">
        <f t="shared" si="113"/>
        <v>#DIV/0!</v>
      </c>
    </row>
    <row r="336" spans="1:36" x14ac:dyDescent="0.3">
      <c r="A336" s="1" t="s">
        <v>5615</v>
      </c>
      <c r="B336" s="36" t="str">
        <f>VLOOKUP($A336,Raw!$B$2:$DG$512,MATCH(Advisorry!B$1,Raw!$B$1:$DG$1,0),0)</f>
        <v>0</v>
      </c>
      <c r="C336" s="37" t="e">
        <f t="shared" si="95"/>
        <v>#DIV/0!</v>
      </c>
      <c r="D336" s="36" t="str">
        <f>VLOOKUP($A336,Raw!$B$2:$DG$512,MATCH(Advisorry!D$1,Raw!$B$1:$DG$1,0),0)</f>
        <v>0</v>
      </c>
      <c r="E336" s="37" t="e">
        <f t="shared" si="96"/>
        <v>#DIV/0!</v>
      </c>
      <c r="F336" s="36" t="str">
        <f>VLOOKUP($A336,Raw!$B$2:$DG$512,MATCH(Advisorry!F$1,Raw!$B$1:$DG$1,0),0)</f>
        <v>0</v>
      </c>
      <c r="G336" s="37" t="e">
        <f t="shared" si="97"/>
        <v>#DIV/0!</v>
      </c>
      <c r="H336" s="36" t="str">
        <f>VLOOKUP($A336,Raw!$B$2:$DG$512,MATCH(Advisorry!H$1,Raw!$B$1:$DG$1,0),0)</f>
        <v>0</v>
      </c>
      <c r="I336" s="37" t="e">
        <f t="shared" si="98"/>
        <v>#DIV/0!</v>
      </c>
      <c r="J336" s="36" t="str">
        <f>VLOOKUP($A336,Raw!$B$2:$DG$512,MATCH(Advisorry!J$1,Raw!$B$1:$DG$1,0),0)</f>
        <v>0</v>
      </c>
      <c r="K336" s="37" t="e">
        <f t="shared" si="99"/>
        <v>#DIV/0!</v>
      </c>
      <c r="L336" s="36" t="str">
        <f>VLOOKUP($A336,Raw!$B$2:$DG$512,MATCH(Advisorry!L$1,Raw!$B$1:$DG$1,0),0)</f>
        <v>0</v>
      </c>
      <c r="M336" s="37" t="e">
        <f t="shared" si="100"/>
        <v>#DIV/0!</v>
      </c>
      <c r="N336" s="36" t="str">
        <f>VLOOKUP($A336,Raw!$B$2:$DG$512,MATCH(Advisorry!N$1,Raw!$B$1:$DG$1,0),0)</f>
        <v>0</v>
      </c>
      <c r="P336" s="38" t="str">
        <f>VLOOKUP($A336,Raw!$B$2:$DG$512,MATCH(Advisorry!P$1,Raw!$B$1:$DG$1,0),0)</f>
        <v>0</v>
      </c>
      <c r="Q336" s="39" t="e">
        <f t="shared" si="101"/>
        <v>#DIV/0!</v>
      </c>
      <c r="R336" s="38" t="str">
        <f>VLOOKUP($A336,Raw!$B$2:$DG$512,MATCH(Advisorry!R$1,Raw!$B$1:$DG$1,0),0)</f>
        <v>0</v>
      </c>
      <c r="S336" s="39" t="e">
        <f t="shared" si="102"/>
        <v>#DIV/0!</v>
      </c>
      <c r="T336" s="38" t="str">
        <f>VLOOKUP($A336,Raw!$B$2:$DG$512,MATCH(Advisorry!T$1,Raw!$B$1:$DG$1,0),0)</f>
        <v>0</v>
      </c>
      <c r="U336" s="39" t="e">
        <f t="shared" si="103"/>
        <v>#DIV/0!</v>
      </c>
      <c r="V336" s="38" t="str">
        <f>VLOOKUP($A336,Raw!$B$2:$DG$512,MATCH(Advisorry!V$1,Raw!$B$1:$DG$1,0),0)</f>
        <v>0</v>
      </c>
      <c r="W336" s="39" t="e">
        <f t="shared" si="104"/>
        <v>#DIV/0!</v>
      </c>
      <c r="X336" s="38" t="str">
        <f>VLOOKUP($A336,Raw!$B$2:$DG$512,MATCH(Advisorry!X$1,Raw!$B$1:$DG$1,0),0)</f>
        <v>0</v>
      </c>
      <c r="Y336" s="39" t="e">
        <f t="shared" si="105"/>
        <v>#DIV/0!</v>
      </c>
      <c r="Z336" s="38" t="str">
        <f>VLOOKUP($A336,Raw!$B$2:$DG$512,MATCH(Advisorry!Z$1,Raw!$B$1:$DG$1,0),0)</f>
        <v>0</v>
      </c>
      <c r="AA336" s="39" t="e">
        <f t="shared" si="106"/>
        <v>#DIV/0!</v>
      </c>
      <c r="AB336" s="38" t="str">
        <f>VLOOKUP($A336,Raw!$B$2:$DG$512,MATCH(Advisorry!AB$1,Raw!$B$1:$DG$1,0),0)</f>
        <v>0</v>
      </c>
      <c r="AD336" s="25" t="e">
        <f t="shared" si="107"/>
        <v>#DIV/0!</v>
      </c>
      <c r="AE336" s="25" t="e">
        <f t="shared" si="108"/>
        <v>#DIV/0!</v>
      </c>
      <c r="AF336" s="25" t="e">
        <f t="shared" si="109"/>
        <v>#DIV/0!</v>
      </c>
      <c r="AG336" s="25" t="e">
        <f t="shared" si="110"/>
        <v>#DIV/0!</v>
      </c>
      <c r="AH336" s="25" t="e">
        <f t="shared" si="111"/>
        <v>#DIV/0!</v>
      </c>
      <c r="AI336" s="25" t="e">
        <f t="shared" si="112"/>
        <v>#DIV/0!</v>
      </c>
      <c r="AJ336" s="25" t="e">
        <f t="shared" si="113"/>
        <v>#DIV/0!</v>
      </c>
    </row>
    <row r="337" spans="1:36" x14ac:dyDescent="0.3">
      <c r="A337" s="1" t="s">
        <v>5623</v>
      </c>
      <c r="B337" s="36" t="str">
        <f>VLOOKUP($A337,Raw!$B$2:$DG$512,MATCH(Advisorry!B$1,Raw!$B$1:$DG$1,0),0)</f>
        <v>0</v>
      </c>
      <c r="C337" s="37" t="e">
        <f t="shared" si="95"/>
        <v>#DIV/0!</v>
      </c>
      <c r="D337" s="36" t="str">
        <f>VLOOKUP($A337,Raw!$B$2:$DG$512,MATCH(Advisorry!D$1,Raw!$B$1:$DG$1,0),0)</f>
        <v>0</v>
      </c>
      <c r="E337" s="37" t="e">
        <f t="shared" si="96"/>
        <v>#DIV/0!</v>
      </c>
      <c r="F337" s="36" t="str">
        <f>VLOOKUP($A337,Raw!$B$2:$DG$512,MATCH(Advisorry!F$1,Raw!$B$1:$DG$1,0),0)</f>
        <v>0</v>
      </c>
      <c r="G337" s="37" t="e">
        <f t="shared" si="97"/>
        <v>#DIV/0!</v>
      </c>
      <c r="H337" s="36" t="str">
        <f>VLOOKUP($A337,Raw!$B$2:$DG$512,MATCH(Advisorry!H$1,Raw!$B$1:$DG$1,0),0)</f>
        <v>0</v>
      </c>
      <c r="I337" s="37" t="e">
        <f t="shared" si="98"/>
        <v>#DIV/0!</v>
      </c>
      <c r="J337" s="36" t="str">
        <f>VLOOKUP($A337,Raw!$B$2:$DG$512,MATCH(Advisorry!J$1,Raw!$B$1:$DG$1,0),0)</f>
        <v>0</v>
      </c>
      <c r="K337" s="37" t="e">
        <f t="shared" si="99"/>
        <v>#DIV/0!</v>
      </c>
      <c r="L337" s="36" t="str">
        <f>VLOOKUP($A337,Raw!$B$2:$DG$512,MATCH(Advisorry!L$1,Raw!$B$1:$DG$1,0),0)</f>
        <v>0</v>
      </c>
      <c r="M337" s="37" t="e">
        <f t="shared" si="100"/>
        <v>#DIV/0!</v>
      </c>
      <c r="N337" s="36" t="str">
        <f>VLOOKUP($A337,Raw!$B$2:$DG$512,MATCH(Advisorry!N$1,Raw!$B$1:$DG$1,0),0)</f>
        <v>0</v>
      </c>
      <c r="P337" s="38" t="str">
        <f>VLOOKUP($A337,Raw!$B$2:$DG$512,MATCH(Advisorry!P$1,Raw!$B$1:$DG$1,0),0)</f>
        <v>0</v>
      </c>
      <c r="Q337" s="39" t="e">
        <f t="shared" si="101"/>
        <v>#DIV/0!</v>
      </c>
      <c r="R337" s="38" t="str">
        <f>VLOOKUP($A337,Raw!$B$2:$DG$512,MATCH(Advisorry!R$1,Raw!$B$1:$DG$1,0),0)</f>
        <v>0</v>
      </c>
      <c r="S337" s="39" t="e">
        <f t="shared" si="102"/>
        <v>#DIV/0!</v>
      </c>
      <c r="T337" s="38" t="str">
        <f>VLOOKUP($A337,Raw!$B$2:$DG$512,MATCH(Advisorry!T$1,Raw!$B$1:$DG$1,0),0)</f>
        <v>0</v>
      </c>
      <c r="U337" s="39" t="e">
        <f t="shared" si="103"/>
        <v>#DIV/0!</v>
      </c>
      <c r="V337" s="38" t="str">
        <f>VLOOKUP($A337,Raw!$B$2:$DG$512,MATCH(Advisorry!V$1,Raw!$B$1:$DG$1,0),0)</f>
        <v>0</v>
      </c>
      <c r="W337" s="39" t="e">
        <f t="shared" si="104"/>
        <v>#DIV/0!</v>
      </c>
      <c r="X337" s="38" t="str">
        <f>VLOOKUP($A337,Raw!$B$2:$DG$512,MATCH(Advisorry!X$1,Raw!$B$1:$DG$1,0),0)</f>
        <v>0</v>
      </c>
      <c r="Y337" s="39" t="e">
        <f t="shared" si="105"/>
        <v>#DIV/0!</v>
      </c>
      <c r="Z337" s="38" t="str">
        <f>VLOOKUP($A337,Raw!$B$2:$DG$512,MATCH(Advisorry!Z$1,Raw!$B$1:$DG$1,0),0)</f>
        <v>0</v>
      </c>
      <c r="AA337" s="39" t="e">
        <f t="shared" si="106"/>
        <v>#DIV/0!</v>
      </c>
      <c r="AB337" s="38" t="str">
        <f>VLOOKUP($A337,Raw!$B$2:$DG$512,MATCH(Advisorry!AB$1,Raw!$B$1:$DG$1,0),0)</f>
        <v>0</v>
      </c>
      <c r="AD337" s="25" t="e">
        <f t="shared" si="107"/>
        <v>#DIV/0!</v>
      </c>
      <c r="AE337" s="25" t="e">
        <f t="shared" si="108"/>
        <v>#DIV/0!</v>
      </c>
      <c r="AF337" s="25" t="e">
        <f t="shared" si="109"/>
        <v>#DIV/0!</v>
      </c>
      <c r="AG337" s="25" t="e">
        <f t="shared" si="110"/>
        <v>#DIV/0!</v>
      </c>
      <c r="AH337" s="25" t="e">
        <f t="shared" si="111"/>
        <v>#DIV/0!</v>
      </c>
      <c r="AI337" s="25" t="e">
        <f t="shared" si="112"/>
        <v>#DIV/0!</v>
      </c>
      <c r="AJ337" s="25" t="e">
        <f t="shared" si="113"/>
        <v>#DIV/0!</v>
      </c>
    </row>
    <row r="338" spans="1:36" x14ac:dyDescent="0.3">
      <c r="A338" s="1" t="s">
        <v>5636</v>
      </c>
      <c r="B338" s="36" t="str">
        <f>VLOOKUP($A338,Raw!$B$2:$DG$512,MATCH(Advisorry!B$1,Raw!$B$1:$DG$1,0),0)</f>
        <v>0</v>
      </c>
      <c r="C338" s="37" t="e">
        <f t="shared" si="95"/>
        <v>#DIV/0!</v>
      </c>
      <c r="D338" s="36" t="str">
        <f>VLOOKUP($A338,Raw!$B$2:$DG$512,MATCH(Advisorry!D$1,Raw!$B$1:$DG$1,0),0)</f>
        <v>0</v>
      </c>
      <c r="E338" s="37" t="e">
        <f t="shared" si="96"/>
        <v>#DIV/0!</v>
      </c>
      <c r="F338" s="36" t="str">
        <f>VLOOKUP($A338,Raw!$B$2:$DG$512,MATCH(Advisorry!F$1,Raw!$B$1:$DG$1,0),0)</f>
        <v>0</v>
      </c>
      <c r="G338" s="37" t="e">
        <f t="shared" si="97"/>
        <v>#DIV/0!</v>
      </c>
      <c r="H338" s="36" t="str">
        <f>VLOOKUP($A338,Raw!$B$2:$DG$512,MATCH(Advisorry!H$1,Raw!$B$1:$DG$1,0),0)</f>
        <v>0</v>
      </c>
      <c r="I338" s="37" t="e">
        <f t="shared" si="98"/>
        <v>#DIV/0!</v>
      </c>
      <c r="J338" s="36" t="str">
        <f>VLOOKUP($A338,Raw!$B$2:$DG$512,MATCH(Advisorry!J$1,Raw!$B$1:$DG$1,0),0)</f>
        <v>0</v>
      </c>
      <c r="K338" s="37" t="e">
        <f t="shared" si="99"/>
        <v>#DIV/0!</v>
      </c>
      <c r="L338" s="36" t="str">
        <f>VLOOKUP($A338,Raw!$B$2:$DG$512,MATCH(Advisorry!L$1,Raw!$B$1:$DG$1,0),0)</f>
        <v>0</v>
      </c>
      <c r="M338" s="37" t="e">
        <f t="shared" si="100"/>
        <v>#DIV/0!</v>
      </c>
      <c r="N338" s="36" t="str">
        <f>VLOOKUP($A338,Raw!$B$2:$DG$512,MATCH(Advisorry!N$1,Raw!$B$1:$DG$1,0),0)</f>
        <v>0</v>
      </c>
      <c r="P338" s="38" t="str">
        <f>VLOOKUP($A338,Raw!$B$2:$DG$512,MATCH(Advisorry!P$1,Raw!$B$1:$DG$1,0),0)</f>
        <v>0</v>
      </c>
      <c r="Q338" s="39" t="e">
        <f t="shared" si="101"/>
        <v>#DIV/0!</v>
      </c>
      <c r="R338" s="38" t="str">
        <f>VLOOKUP($A338,Raw!$B$2:$DG$512,MATCH(Advisorry!R$1,Raw!$B$1:$DG$1,0),0)</f>
        <v>0</v>
      </c>
      <c r="S338" s="39" t="e">
        <f t="shared" si="102"/>
        <v>#DIV/0!</v>
      </c>
      <c r="T338" s="38" t="str">
        <f>VLOOKUP($A338,Raw!$B$2:$DG$512,MATCH(Advisorry!T$1,Raw!$B$1:$DG$1,0),0)</f>
        <v>0</v>
      </c>
      <c r="U338" s="39" t="e">
        <f t="shared" si="103"/>
        <v>#DIV/0!</v>
      </c>
      <c r="V338" s="38" t="str">
        <f>VLOOKUP($A338,Raw!$B$2:$DG$512,MATCH(Advisorry!V$1,Raw!$B$1:$DG$1,0),0)</f>
        <v>0</v>
      </c>
      <c r="W338" s="39" t="e">
        <f t="shared" si="104"/>
        <v>#DIV/0!</v>
      </c>
      <c r="X338" s="38" t="str">
        <f>VLOOKUP($A338,Raw!$B$2:$DG$512,MATCH(Advisorry!X$1,Raw!$B$1:$DG$1,0),0)</f>
        <v>0</v>
      </c>
      <c r="Y338" s="39" t="e">
        <f t="shared" si="105"/>
        <v>#DIV/0!</v>
      </c>
      <c r="Z338" s="38" t="str">
        <f>VLOOKUP($A338,Raw!$B$2:$DG$512,MATCH(Advisorry!Z$1,Raw!$B$1:$DG$1,0),0)</f>
        <v>0</v>
      </c>
      <c r="AA338" s="39" t="e">
        <f t="shared" si="106"/>
        <v>#DIV/0!</v>
      </c>
      <c r="AB338" s="38" t="str">
        <f>VLOOKUP($A338,Raw!$B$2:$DG$512,MATCH(Advisorry!AB$1,Raw!$B$1:$DG$1,0),0)</f>
        <v>0</v>
      </c>
      <c r="AD338" s="25" t="e">
        <f t="shared" si="107"/>
        <v>#DIV/0!</v>
      </c>
      <c r="AE338" s="25" t="e">
        <f t="shared" si="108"/>
        <v>#DIV/0!</v>
      </c>
      <c r="AF338" s="25" t="e">
        <f t="shared" si="109"/>
        <v>#DIV/0!</v>
      </c>
      <c r="AG338" s="25" t="e">
        <f t="shared" si="110"/>
        <v>#DIV/0!</v>
      </c>
      <c r="AH338" s="25" t="e">
        <f t="shared" si="111"/>
        <v>#DIV/0!</v>
      </c>
      <c r="AI338" s="25" t="e">
        <f t="shared" si="112"/>
        <v>#DIV/0!</v>
      </c>
      <c r="AJ338" s="25" t="e">
        <f t="shared" si="113"/>
        <v>#DIV/0!</v>
      </c>
    </row>
    <row r="339" spans="1:36" x14ac:dyDescent="0.3">
      <c r="A339" s="1" t="s">
        <v>5652</v>
      </c>
      <c r="B339" s="36" t="str">
        <f>VLOOKUP($A339,Raw!$B$2:$DG$512,MATCH(Advisorry!B$1,Raw!$B$1:$DG$1,0),0)</f>
        <v>0</v>
      </c>
      <c r="C339" s="37" t="e">
        <f t="shared" si="95"/>
        <v>#DIV/0!</v>
      </c>
      <c r="D339" s="36" t="str">
        <f>VLOOKUP($A339,Raw!$B$2:$DG$512,MATCH(Advisorry!D$1,Raw!$B$1:$DG$1,0),0)</f>
        <v>0</v>
      </c>
      <c r="E339" s="37" t="e">
        <f t="shared" si="96"/>
        <v>#DIV/0!</v>
      </c>
      <c r="F339" s="36" t="str">
        <f>VLOOKUP($A339,Raw!$B$2:$DG$512,MATCH(Advisorry!F$1,Raw!$B$1:$DG$1,0),0)</f>
        <v>0</v>
      </c>
      <c r="G339" s="37" t="e">
        <f t="shared" si="97"/>
        <v>#DIV/0!</v>
      </c>
      <c r="H339" s="36" t="str">
        <f>VLOOKUP($A339,Raw!$B$2:$DG$512,MATCH(Advisorry!H$1,Raw!$B$1:$DG$1,0),0)</f>
        <v>0</v>
      </c>
      <c r="I339" s="37" t="e">
        <f t="shared" si="98"/>
        <v>#DIV/0!</v>
      </c>
      <c r="J339" s="36" t="str">
        <f>VLOOKUP($A339,Raw!$B$2:$DG$512,MATCH(Advisorry!J$1,Raw!$B$1:$DG$1,0),0)</f>
        <v>0</v>
      </c>
      <c r="K339" s="37" t="e">
        <f t="shared" si="99"/>
        <v>#DIV/0!</v>
      </c>
      <c r="L339" s="36" t="str">
        <f>VLOOKUP($A339,Raw!$B$2:$DG$512,MATCH(Advisorry!L$1,Raw!$B$1:$DG$1,0),0)</f>
        <v>0</v>
      </c>
      <c r="M339" s="37" t="e">
        <f t="shared" si="100"/>
        <v>#DIV/0!</v>
      </c>
      <c r="N339" s="36" t="str">
        <f>VLOOKUP($A339,Raw!$B$2:$DG$512,MATCH(Advisorry!N$1,Raw!$B$1:$DG$1,0),0)</f>
        <v>0</v>
      </c>
      <c r="P339" s="38" t="str">
        <f>VLOOKUP($A339,Raw!$B$2:$DG$512,MATCH(Advisorry!P$1,Raw!$B$1:$DG$1,0),0)</f>
        <v>0</v>
      </c>
      <c r="Q339" s="39" t="e">
        <f t="shared" si="101"/>
        <v>#DIV/0!</v>
      </c>
      <c r="R339" s="38" t="str">
        <f>VLOOKUP($A339,Raw!$B$2:$DG$512,MATCH(Advisorry!R$1,Raw!$B$1:$DG$1,0),0)</f>
        <v>0</v>
      </c>
      <c r="S339" s="39" t="e">
        <f t="shared" si="102"/>
        <v>#DIV/0!</v>
      </c>
      <c r="T339" s="38" t="str">
        <f>VLOOKUP($A339,Raw!$B$2:$DG$512,MATCH(Advisorry!T$1,Raw!$B$1:$DG$1,0),0)</f>
        <v>0</v>
      </c>
      <c r="U339" s="39" t="e">
        <f t="shared" si="103"/>
        <v>#DIV/0!</v>
      </c>
      <c r="V339" s="38" t="str">
        <f>VLOOKUP($A339,Raw!$B$2:$DG$512,MATCH(Advisorry!V$1,Raw!$B$1:$DG$1,0),0)</f>
        <v>0</v>
      </c>
      <c r="W339" s="39" t="e">
        <f t="shared" si="104"/>
        <v>#DIV/0!</v>
      </c>
      <c r="X339" s="38" t="str">
        <f>VLOOKUP($A339,Raw!$B$2:$DG$512,MATCH(Advisorry!X$1,Raw!$B$1:$DG$1,0),0)</f>
        <v>0</v>
      </c>
      <c r="Y339" s="39" t="e">
        <f t="shared" si="105"/>
        <v>#DIV/0!</v>
      </c>
      <c r="Z339" s="38" t="str">
        <f>VLOOKUP($A339,Raw!$B$2:$DG$512,MATCH(Advisorry!Z$1,Raw!$B$1:$DG$1,0),0)</f>
        <v>0</v>
      </c>
      <c r="AA339" s="39" t="e">
        <f t="shared" si="106"/>
        <v>#DIV/0!</v>
      </c>
      <c r="AB339" s="38" t="str">
        <f>VLOOKUP($A339,Raw!$B$2:$DG$512,MATCH(Advisorry!AB$1,Raw!$B$1:$DG$1,0),0)</f>
        <v>0</v>
      </c>
      <c r="AD339" s="25" t="e">
        <f t="shared" si="107"/>
        <v>#DIV/0!</v>
      </c>
      <c r="AE339" s="25" t="e">
        <f t="shared" si="108"/>
        <v>#DIV/0!</v>
      </c>
      <c r="AF339" s="25" t="e">
        <f t="shared" si="109"/>
        <v>#DIV/0!</v>
      </c>
      <c r="AG339" s="25" t="e">
        <f t="shared" si="110"/>
        <v>#DIV/0!</v>
      </c>
      <c r="AH339" s="25" t="e">
        <f t="shared" si="111"/>
        <v>#DIV/0!</v>
      </c>
      <c r="AI339" s="25" t="e">
        <f t="shared" si="112"/>
        <v>#DIV/0!</v>
      </c>
      <c r="AJ339" s="25" t="e">
        <f t="shared" si="113"/>
        <v>#DIV/0!</v>
      </c>
    </row>
    <row r="340" spans="1:36" x14ac:dyDescent="0.3">
      <c r="A340" s="1" t="s">
        <v>5664</v>
      </c>
      <c r="B340" s="36" t="str">
        <f>VLOOKUP($A340,Raw!$B$2:$DG$512,MATCH(Advisorry!B$1,Raw!$B$1:$DG$1,0),0)</f>
        <v>0</v>
      </c>
      <c r="C340" s="37" t="e">
        <f t="shared" si="95"/>
        <v>#DIV/0!</v>
      </c>
      <c r="D340" s="36" t="str">
        <f>VLOOKUP($A340,Raw!$B$2:$DG$512,MATCH(Advisorry!D$1,Raw!$B$1:$DG$1,0),0)</f>
        <v>0</v>
      </c>
      <c r="E340" s="37" t="e">
        <f t="shared" si="96"/>
        <v>#DIV/0!</v>
      </c>
      <c r="F340" s="36" t="str">
        <f>VLOOKUP($A340,Raw!$B$2:$DG$512,MATCH(Advisorry!F$1,Raw!$B$1:$DG$1,0),0)</f>
        <v>0</v>
      </c>
      <c r="G340" s="37" t="e">
        <f t="shared" si="97"/>
        <v>#DIV/0!</v>
      </c>
      <c r="H340" s="36" t="str">
        <f>VLOOKUP($A340,Raw!$B$2:$DG$512,MATCH(Advisorry!H$1,Raw!$B$1:$DG$1,0),0)</f>
        <v>0</v>
      </c>
      <c r="I340" s="37" t="e">
        <f t="shared" si="98"/>
        <v>#DIV/0!</v>
      </c>
      <c r="J340" s="36" t="str">
        <f>VLOOKUP($A340,Raw!$B$2:$DG$512,MATCH(Advisorry!J$1,Raw!$B$1:$DG$1,0),0)</f>
        <v>0</v>
      </c>
      <c r="K340" s="37" t="e">
        <f t="shared" si="99"/>
        <v>#DIV/0!</v>
      </c>
      <c r="L340" s="36" t="str">
        <f>VLOOKUP($A340,Raw!$B$2:$DG$512,MATCH(Advisorry!L$1,Raw!$B$1:$DG$1,0),0)</f>
        <v>0</v>
      </c>
      <c r="M340" s="37" t="e">
        <f t="shared" si="100"/>
        <v>#DIV/0!</v>
      </c>
      <c r="N340" s="36" t="str">
        <f>VLOOKUP($A340,Raw!$B$2:$DG$512,MATCH(Advisorry!N$1,Raw!$B$1:$DG$1,0),0)</f>
        <v>0</v>
      </c>
      <c r="P340" s="38" t="str">
        <f>VLOOKUP($A340,Raw!$B$2:$DG$512,MATCH(Advisorry!P$1,Raw!$B$1:$DG$1,0),0)</f>
        <v>0</v>
      </c>
      <c r="Q340" s="39" t="e">
        <f t="shared" si="101"/>
        <v>#DIV/0!</v>
      </c>
      <c r="R340" s="38" t="str">
        <f>VLOOKUP($A340,Raw!$B$2:$DG$512,MATCH(Advisorry!R$1,Raw!$B$1:$DG$1,0),0)</f>
        <v>0</v>
      </c>
      <c r="S340" s="39" t="e">
        <f t="shared" si="102"/>
        <v>#DIV/0!</v>
      </c>
      <c r="T340" s="38" t="str">
        <f>VLOOKUP($A340,Raw!$B$2:$DG$512,MATCH(Advisorry!T$1,Raw!$B$1:$DG$1,0),0)</f>
        <v>0</v>
      </c>
      <c r="U340" s="39" t="e">
        <f t="shared" si="103"/>
        <v>#DIV/0!</v>
      </c>
      <c r="V340" s="38" t="str">
        <f>VLOOKUP($A340,Raw!$B$2:$DG$512,MATCH(Advisorry!V$1,Raw!$B$1:$DG$1,0),0)</f>
        <v>0</v>
      </c>
      <c r="W340" s="39" t="e">
        <f t="shared" si="104"/>
        <v>#DIV/0!</v>
      </c>
      <c r="X340" s="38" t="str">
        <f>VLOOKUP($A340,Raw!$B$2:$DG$512,MATCH(Advisorry!X$1,Raw!$B$1:$DG$1,0),0)</f>
        <v>0</v>
      </c>
      <c r="Y340" s="39" t="e">
        <f t="shared" si="105"/>
        <v>#DIV/0!</v>
      </c>
      <c r="Z340" s="38" t="str">
        <f>VLOOKUP($A340,Raw!$B$2:$DG$512,MATCH(Advisorry!Z$1,Raw!$B$1:$DG$1,0),0)</f>
        <v>0</v>
      </c>
      <c r="AA340" s="39" t="e">
        <f t="shared" si="106"/>
        <v>#DIV/0!</v>
      </c>
      <c r="AB340" s="38" t="str">
        <f>VLOOKUP($A340,Raw!$B$2:$DG$512,MATCH(Advisorry!AB$1,Raw!$B$1:$DG$1,0),0)</f>
        <v>0</v>
      </c>
      <c r="AD340" s="25" t="e">
        <f t="shared" si="107"/>
        <v>#DIV/0!</v>
      </c>
      <c r="AE340" s="25" t="e">
        <f t="shared" si="108"/>
        <v>#DIV/0!</v>
      </c>
      <c r="AF340" s="25" t="e">
        <f t="shared" si="109"/>
        <v>#DIV/0!</v>
      </c>
      <c r="AG340" s="25" t="e">
        <f t="shared" si="110"/>
        <v>#DIV/0!</v>
      </c>
      <c r="AH340" s="25" t="e">
        <f t="shared" si="111"/>
        <v>#DIV/0!</v>
      </c>
      <c r="AI340" s="25" t="e">
        <f t="shared" si="112"/>
        <v>#DIV/0!</v>
      </c>
      <c r="AJ340" s="25" t="e">
        <f t="shared" si="113"/>
        <v>#DIV/0!</v>
      </c>
    </row>
    <row r="341" spans="1:36" x14ac:dyDescent="0.3">
      <c r="A341" s="1" t="s">
        <v>5672</v>
      </c>
      <c r="B341" s="36" t="str">
        <f>VLOOKUP($A341,Raw!$B$2:$DG$512,MATCH(Advisorry!B$1,Raw!$B$1:$DG$1,0),0)</f>
        <v>0</v>
      </c>
      <c r="C341" s="37" t="e">
        <f t="shared" si="95"/>
        <v>#DIV/0!</v>
      </c>
      <c r="D341" s="36" t="str">
        <f>VLOOKUP($A341,Raw!$B$2:$DG$512,MATCH(Advisorry!D$1,Raw!$B$1:$DG$1,0),0)</f>
        <v>0</v>
      </c>
      <c r="E341" s="37" t="e">
        <f t="shared" si="96"/>
        <v>#DIV/0!</v>
      </c>
      <c r="F341" s="36" t="str">
        <f>VLOOKUP($A341,Raw!$B$2:$DG$512,MATCH(Advisorry!F$1,Raw!$B$1:$DG$1,0),0)</f>
        <v>0</v>
      </c>
      <c r="G341" s="37" t="e">
        <f t="shared" si="97"/>
        <v>#DIV/0!</v>
      </c>
      <c r="H341" s="36" t="str">
        <f>VLOOKUP($A341,Raw!$B$2:$DG$512,MATCH(Advisorry!H$1,Raw!$B$1:$DG$1,0),0)</f>
        <v>0</v>
      </c>
      <c r="I341" s="37" t="e">
        <f t="shared" si="98"/>
        <v>#DIV/0!</v>
      </c>
      <c r="J341" s="36" t="str">
        <f>VLOOKUP($A341,Raw!$B$2:$DG$512,MATCH(Advisorry!J$1,Raw!$B$1:$DG$1,0),0)</f>
        <v>0</v>
      </c>
      <c r="K341" s="37" t="e">
        <f t="shared" si="99"/>
        <v>#DIV/0!</v>
      </c>
      <c r="L341" s="36" t="str">
        <f>VLOOKUP($A341,Raw!$B$2:$DG$512,MATCH(Advisorry!L$1,Raw!$B$1:$DG$1,0),0)</f>
        <v>0</v>
      </c>
      <c r="M341" s="37" t="e">
        <f t="shared" si="100"/>
        <v>#DIV/0!</v>
      </c>
      <c r="N341" s="36" t="str">
        <f>VLOOKUP($A341,Raw!$B$2:$DG$512,MATCH(Advisorry!N$1,Raw!$B$1:$DG$1,0),0)</f>
        <v>0</v>
      </c>
      <c r="P341" s="38" t="str">
        <f>VLOOKUP($A341,Raw!$B$2:$DG$512,MATCH(Advisorry!P$1,Raw!$B$1:$DG$1,0),0)</f>
        <v>0</v>
      </c>
      <c r="Q341" s="39" t="e">
        <f t="shared" si="101"/>
        <v>#DIV/0!</v>
      </c>
      <c r="R341" s="38" t="str">
        <f>VLOOKUP($A341,Raw!$B$2:$DG$512,MATCH(Advisorry!R$1,Raw!$B$1:$DG$1,0),0)</f>
        <v>0</v>
      </c>
      <c r="S341" s="39" t="e">
        <f t="shared" si="102"/>
        <v>#DIV/0!</v>
      </c>
      <c r="T341" s="38" t="str">
        <f>VLOOKUP($A341,Raw!$B$2:$DG$512,MATCH(Advisorry!T$1,Raw!$B$1:$DG$1,0),0)</f>
        <v>0</v>
      </c>
      <c r="U341" s="39" t="e">
        <f t="shared" si="103"/>
        <v>#DIV/0!</v>
      </c>
      <c r="V341" s="38" t="str">
        <f>VLOOKUP($A341,Raw!$B$2:$DG$512,MATCH(Advisorry!V$1,Raw!$B$1:$DG$1,0),0)</f>
        <v>0</v>
      </c>
      <c r="W341" s="39" t="e">
        <f t="shared" si="104"/>
        <v>#DIV/0!</v>
      </c>
      <c r="X341" s="38" t="str">
        <f>VLOOKUP($A341,Raw!$B$2:$DG$512,MATCH(Advisorry!X$1,Raw!$B$1:$DG$1,0),0)</f>
        <v>0</v>
      </c>
      <c r="Y341" s="39" t="e">
        <f t="shared" si="105"/>
        <v>#DIV/0!</v>
      </c>
      <c r="Z341" s="38" t="str">
        <f>VLOOKUP($A341,Raw!$B$2:$DG$512,MATCH(Advisorry!Z$1,Raw!$B$1:$DG$1,0),0)</f>
        <v>0</v>
      </c>
      <c r="AA341" s="39" t="e">
        <f t="shared" si="106"/>
        <v>#DIV/0!</v>
      </c>
      <c r="AB341" s="38" t="str">
        <f>VLOOKUP($A341,Raw!$B$2:$DG$512,MATCH(Advisorry!AB$1,Raw!$B$1:$DG$1,0),0)</f>
        <v>0</v>
      </c>
      <c r="AD341" s="25" t="e">
        <f t="shared" si="107"/>
        <v>#DIV/0!</v>
      </c>
      <c r="AE341" s="25" t="e">
        <f t="shared" si="108"/>
        <v>#DIV/0!</v>
      </c>
      <c r="AF341" s="25" t="e">
        <f t="shared" si="109"/>
        <v>#DIV/0!</v>
      </c>
      <c r="AG341" s="25" t="e">
        <f t="shared" si="110"/>
        <v>#DIV/0!</v>
      </c>
      <c r="AH341" s="25" t="e">
        <f t="shared" si="111"/>
        <v>#DIV/0!</v>
      </c>
      <c r="AI341" s="25" t="e">
        <f t="shared" si="112"/>
        <v>#DIV/0!</v>
      </c>
      <c r="AJ341" s="25" t="e">
        <f t="shared" si="113"/>
        <v>#DIV/0!</v>
      </c>
    </row>
    <row r="342" spans="1:36" x14ac:dyDescent="0.3">
      <c r="A342" s="1" t="s">
        <v>5687</v>
      </c>
      <c r="B342" s="36" t="str">
        <f>VLOOKUP($A342,Raw!$B$2:$DG$512,MATCH(Advisorry!B$1,Raw!$B$1:$DG$1,0),0)</f>
        <v>0</v>
      </c>
      <c r="C342" s="37" t="e">
        <f t="shared" si="95"/>
        <v>#DIV/0!</v>
      </c>
      <c r="D342" s="36" t="str">
        <f>VLOOKUP($A342,Raw!$B$2:$DG$512,MATCH(Advisorry!D$1,Raw!$B$1:$DG$1,0),0)</f>
        <v>0</v>
      </c>
      <c r="E342" s="37" t="e">
        <f t="shared" si="96"/>
        <v>#DIV/0!</v>
      </c>
      <c r="F342" s="36" t="str">
        <f>VLOOKUP($A342,Raw!$B$2:$DG$512,MATCH(Advisorry!F$1,Raw!$B$1:$DG$1,0),0)</f>
        <v>0</v>
      </c>
      <c r="G342" s="37" t="e">
        <f t="shared" si="97"/>
        <v>#DIV/0!</v>
      </c>
      <c r="H342" s="36" t="str">
        <f>VLOOKUP($A342,Raw!$B$2:$DG$512,MATCH(Advisorry!H$1,Raw!$B$1:$DG$1,0),0)</f>
        <v>0</v>
      </c>
      <c r="I342" s="37" t="e">
        <f t="shared" si="98"/>
        <v>#DIV/0!</v>
      </c>
      <c r="J342" s="36" t="str">
        <f>VLOOKUP($A342,Raw!$B$2:$DG$512,MATCH(Advisorry!J$1,Raw!$B$1:$DG$1,0),0)</f>
        <v>0</v>
      </c>
      <c r="K342" s="37" t="e">
        <f t="shared" si="99"/>
        <v>#DIV/0!</v>
      </c>
      <c r="L342" s="36" t="str">
        <f>VLOOKUP($A342,Raw!$B$2:$DG$512,MATCH(Advisorry!L$1,Raw!$B$1:$DG$1,0),0)</f>
        <v>0</v>
      </c>
      <c r="M342" s="37" t="e">
        <f t="shared" si="100"/>
        <v>#DIV/0!</v>
      </c>
      <c r="N342" s="36" t="str">
        <f>VLOOKUP($A342,Raw!$B$2:$DG$512,MATCH(Advisorry!N$1,Raw!$B$1:$DG$1,0),0)</f>
        <v>0</v>
      </c>
      <c r="P342" s="38" t="str">
        <f>VLOOKUP($A342,Raw!$B$2:$DG$512,MATCH(Advisorry!P$1,Raw!$B$1:$DG$1,0),0)</f>
        <v>0</v>
      </c>
      <c r="Q342" s="39" t="e">
        <f t="shared" si="101"/>
        <v>#DIV/0!</v>
      </c>
      <c r="R342" s="38" t="str">
        <f>VLOOKUP($A342,Raw!$B$2:$DG$512,MATCH(Advisorry!R$1,Raw!$B$1:$DG$1,0),0)</f>
        <v>0</v>
      </c>
      <c r="S342" s="39" t="e">
        <f t="shared" si="102"/>
        <v>#DIV/0!</v>
      </c>
      <c r="T342" s="38" t="str">
        <f>VLOOKUP($A342,Raw!$B$2:$DG$512,MATCH(Advisorry!T$1,Raw!$B$1:$DG$1,0),0)</f>
        <v>0</v>
      </c>
      <c r="U342" s="39" t="e">
        <f t="shared" si="103"/>
        <v>#DIV/0!</v>
      </c>
      <c r="V342" s="38" t="str">
        <f>VLOOKUP($A342,Raw!$B$2:$DG$512,MATCH(Advisorry!V$1,Raw!$B$1:$DG$1,0),0)</f>
        <v>0</v>
      </c>
      <c r="W342" s="39" t="e">
        <f t="shared" si="104"/>
        <v>#DIV/0!</v>
      </c>
      <c r="X342" s="38" t="str">
        <f>VLOOKUP($A342,Raw!$B$2:$DG$512,MATCH(Advisorry!X$1,Raw!$B$1:$DG$1,0),0)</f>
        <v>0</v>
      </c>
      <c r="Y342" s="39" t="e">
        <f t="shared" si="105"/>
        <v>#DIV/0!</v>
      </c>
      <c r="Z342" s="38" t="str">
        <f>VLOOKUP($A342,Raw!$B$2:$DG$512,MATCH(Advisorry!Z$1,Raw!$B$1:$DG$1,0),0)</f>
        <v>0</v>
      </c>
      <c r="AA342" s="39" t="e">
        <f t="shared" si="106"/>
        <v>#DIV/0!</v>
      </c>
      <c r="AB342" s="38" t="str">
        <f>VLOOKUP($A342,Raw!$B$2:$DG$512,MATCH(Advisorry!AB$1,Raw!$B$1:$DG$1,0),0)</f>
        <v>0</v>
      </c>
      <c r="AD342" s="25" t="e">
        <f t="shared" si="107"/>
        <v>#DIV/0!</v>
      </c>
      <c r="AE342" s="25" t="e">
        <f t="shared" si="108"/>
        <v>#DIV/0!</v>
      </c>
      <c r="AF342" s="25" t="e">
        <f t="shared" si="109"/>
        <v>#DIV/0!</v>
      </c>
      <c r="AG342" s="25" t="e">
        <f t="shared" si="110"/>
        <v>#DIV/0!</v>
      </c>
      <c r="AH342" s="25" t="e">
        <f t="shared" si="111"/>
        <v>#DIV/0!</v>
      </c>
      <c r="AI342" s="25" t="e">
        <f t="shared" si="112"/>
        <v>#DIV/0!</v>
      </c>
      <c r="AJ342" s="25" t="e">
        <f t="shared" si="113"/>
        <v>#DIV/0!</v>
      </c>
    </row>
    <row r="343" spans="1:36" x14ac:dyDescent="0.3">
      <c r="A343" s="1" t="s">
        <v>5701</v>
      </c>
      <c r="B343" s="36" t="str">
        <f>VLOOKUP($A343,Raw!$B$2:$DG$512,MATCH(Advisorry!B$1,Raw!$B$1:$DG$1,0),0)</f>
        <v>0</v>
      </c>
      <c r="C343" s="37" t="e">
        <f t="shared" si="95"/>
        <v>#DIV/0!</v>
      </c>
      <c r="D343" s="36" t="str">
        <f>VLOOKUP($A343,Raw!$B$2:$DG$512,MATCH(Advisorry!D$1,Raw!$B$1:$DG$1,0),0)</f>
        <v>0</v>
      </c>
      <c r="E343" s="37" t="e">
        <f t="shared" si="96"/>
        <v>#DIV/0!</v>
      </c>
      <c r="F343" s="36" t="str">
        <f>VLOOKUP($A343,Raw!$B$2:$DG$512,MATCH(Advisorry!F$1,Raw!$B$1:$DG$1,0),0)</f>
        <v>0</v>
      </c>
      <c r="G343" s="37" t="e">
        <f t="shared" si="97"/>
        <v>#DIV/0!</v>
      </c>
      <c r="H343" s="36" t="str">
        <f>VLOOKUP($A343,Raw!$B$2:$DG$512,MATCH(Advisorry!H$1,Raw!$B$1:$DG$1,0),0)</f>
        <v>0</v>
      </c>
      <c r="I343" s="37" t="e">
        <f t="shared" si="98"/>
        <v>#DIV/0!</v>
      </c>
      <c r="J343" s="36" t="str">
        <f>VLOOKUP($A343,Raw!$B$2:$DG$512,MATCH(Advisorry!J$1,Raw!$B$1:$DG$1,0),0)</f>
        <v>0</v>
      </c>
      <c r="K343" s="37" t="e">
        <f t="shared" si="99"/>
        <v>#DIV/0!</v>
      </c>
      <c r="L343" s="36" t="str">
        <f>VLOOKUP($A343,Raw!$B$2:$DG$512,MATCH(Advisorry!L$1,Raw!$B$1:$DG$1,0),0)</f>
        <v>0</v>
      </c>
      <c r="M343" s="37" t="e">
        <f t="shared" si="100"/>
        <v>#DIV/0!</v>
      </c>
      <c r="N343" s="36" t="str">
        <f>VLOOKUP($A343,Raw!$B$2:$DG$512,MATCH(Advisorry!N$1,Raw!$B$1:$DG$1,0),0)</f>
        <v>0</v>
      </c>
      <c r="P343" s="38" t="str">
        <f>VLOOKUP($A343,Raw!$B$2:$DG$512,MATCH(Advisorry!P$1,Raw!$B$1:$DG$1,0),0)</f>
        <v>0</v>
      </c>
      <c r="Q343" s="39" t="e">
        <f t="shared" si="101"/>
        <v>#DIV/0!</v>
      </c>
      <c r="R343" s="38" t="str">
        <f>VLOOKUP($A343,Raw!$B$2:$DG$512,MATCH(Advisorry!R$1,Raw!$B$1:$DG$1,0),0)</f>
        <v>0</v>
      </c>
      <c r="S343" s="39" t="e">
        <f t="shared" si="102"/>
        <v>#DIV/0!</v>
      </c>
      <c r="T343" s="38" t="str">
        <f>VLOOKUP($A343,Raw!$B$2:$DG$512,MATCH(Advisorry!T$1,Raw!$B$1:$DG$1,0),0)</f>
        <v>0</v>
      </c>
      <c r="U343" s="39" t="e">
        <f t="shared" si="103"/>
        <v>#DIV/0!</v>
      </c>
      <c r="V343" s="38" t="str">
        <f>VLOOKUP($A343,Raw!$B$2:$DG$512,MATCH(Advisorry!V$1,Raw!$B$1:$DG$1,0),0)</f>
        <v>0</v>
      </c>
      <c r="W343" s="39" t="e">
        <f t="shared" si="104"/>
        <v>#DIV/0!</v>
      </c>
      <c r="X343" s="38" t="str">
        <f>VLOOKUP($A343,Raw!$B$2:$DG$512,MATCH(Advisorry!X$1,Raw!$B$1:$DG$1,0),0)</f>
        <v>0</v>
      </c>
      <c r="Y343" s="39" t="e">
        <f t="shared" si="105"/>
        <v>#DIV/0!</v>
      </c>
      <c r="Z343" s="38" t="str">
        <f>VLOOKUP($A343,Raw!$B$2:$DG$512,MATCH(Advisorry!Z$1,Raw!$B$1:$DG$1,0),0)</f>
        <v>0</v>
      </c>
      <c r="AA343" s="39" t="e">
        <f t="shared" si="106"/>
        <v>#DIV/0!</v>
      </c>
      <c r="AB343" s="38" t="str">
        <f>VLOOKUP($A343,Raw!$B$2:$DG$512,MATCH(Advisorry!AB$1,Raw!$B$1:$DG$1,0),0)</f>
        <v>0</v>
      </c>
      <c r="AD343" s="25" t="e">
        <f t="shared" si="107"/>
        <v>#DIV/0!</v>
      </c>
      <c r="AE343" s="25" t="e">
        <f t="shared" si="108"/>
        <v>#DIV/0!</v>
      </c>
      <c r="AF343" s="25" t="e">
        <f t="shared" si="109"/>
        <v>#DIV/0!</v>
      </c>
      <c r="AG343" s="25" t="e">
        <f t="shared" si="110"/>
        <v>#DIV/0!</v>
      </c>
      <c r="AH343" s="25" t="e">
        <f t="shared" si="111"/>
        <v>#DIV/0!</v>
      </c>
      <c r="AI343" s="25" t="e">
        <f t="shared" si="112"/>
        <v>#DIV/0!</v>
      </c>
      <c r="AJ343" s="25" t="e">
        <f t="shared" si="113"/>
        <v>#DIV/0!</v>
      </c>
    </row>
    <row r="344" spans="1:36" x14ac:dyDescent="0.3">
      <c r="A344" s="1" t="s">
        <v>5718</v>
      </c>
      <c r="B344" s="36" t="str">
        <f>VLOOKUP($A344,Raw!$B$2:$DG$512,MATCH(Advisorry!B$1,Raw!$B$1:$DG$1,0),0)</f>
        <v>0</v>
      </c>
      <c r="C344" s="37">
        <f t="shared" si="95"/>
        <v>0</v>
      </c>
      <c r="D344" s="36" t="str">
        <f>VLOOKUP($A344,Raw!$B$2:$DG$512,MATCH(Advisorry!D$1,Raw!$B$1:$DG$1,0),0)</f>
        <v>7</v>
      </c>
      <c r="E344" s="37">
        <f t="shared" si="96"/>
        <v>0.26923076923076922</v>
      </c>
      <c r="F344" s="36" t="str">
        <f>VLOOKUP($A344,Raw!$B$2:$DG$512,MATCH(Advisorry!F$1,Raw!$B$1:$DG$1,0),0)</f>
        <v>17</v>
      </c>
      <c r="G344" s="37">
        <f t="shared" si="97"/>
        <v>0.65384615384615385</v>
      </c>
      <c r="H344" s="36" t="str">
        <f>VLOOKUP($A344,Raw!$B$2:$DG$512,MATCH(Advisorry!H$1,Raw!$B$1:$DG$1,0),0)</f>
        <v>2</v>
      </c>
      <c r="I344" s="37">
        <f t="shared" si="98"/>
        <v>7.6923076923076927E-2</v>
      </c>
      <c r="J344" s="36" t="str">
        <f>VLOOKUP($A344,Raw!$B$2:$DG$512,MATCH(Advisorry!J$1,Raw!$B$1:$DG$1,0),0)</f>
        <v>0</v>
      </c>
      <c r="K344" s="37">
        <f t="shared" si="99"/>
        <v>0</v>
      </c>
      <c r="L344" s="36" t="str">
        <f>VLOOKUP($A344,Raw!$B$2:$DG$512,MATCH(Advisorry!L$1,Raw!$B$1:$DG$1,0),0)</f>
        <v>0</v>
      </c>
      <c r="M344" s="37">
        <f t="shared" si="100"/>
        <v>0</v>
      </c>
      <c r="N344" s="36" t="str">
        <f>VLOOKUP($A344,Raw!$B$2:$DG$512,MATCH(Advisorry!N$1,Raw!$B$1:$DG$1,0),0)</f>
        <v>26</v>
      </c>
      <c r="P344" s="38" t="str">
        <f>VLOOKUP($A344,Raw!$B$2:$DG$512,MATCH(Advisorry!P$1,Raw!$B$1:$DG$1,0),0)</f>
        <v>0</v>
      </c>
      <c r="Q344" s="39">
        <f t="shared" si="101"/>
        <v>0</v>
      </c>
      <c r="R344" s="38" t="str">
        <f>VLOOKUP($A344,Raw!$B$2:$DG$512,MATCH(Advisorry!R$1,Raw!$B$1:$DG$1,0),0)</f>
        <v>428.65</v>
      </c>
      <c r="S344" s="39">
        <f t="shared" si="102"/>
        <v>0.65114689351359567</v>
      </c>
      <c r="T344" s="38" t="str">
        <f>VLOOKUP($A344,Raw!$B$2:$DG$512,MATCH(Advisorry!T$1,Raw!$B$1:$DG$1,0),0)</f>
        <v>207.52</v>
      </c>
      <c r="U344" s="39">
        <f t="shared" si="103"/>
        <v>0.31523621449187306</v>
      </c>
      <c r="V344" s="38" t="str">
        <f>VLOOKUP($A344,Raw!$B$2:$DG$512,MATCH(Advisorry!V$1,Raw!$B$1:$DG$1,0),0)</f>
        <v>22.13</v>
      </c>
      <c r="W344" s="39">
        <f t="shared" si="104"/>
        <v>3.361689199453137E-2</v>
      </c>
      <c r="X344" s="38" t="str">
        <f>VLOOKUP($A344,Raw!$B$2:$DG$512,MATCH(Advisorry!X$1,Raw!$B$1:$DG$1,0),0)</f>
        <v>0</v>
      </c>
      <c r="Y344" s="39">
        <f t="shared" si="105"/>
        <v>0</v>
      </c>
      <c r="Z344" s="38" t="str">
        <f>VLOOKUP($A344,Raw!$B$2:$DG$512,MATCH(Advisorry!Z$1,Raw!$B$1:$DG$1,0),0)</f>
        <v>0</v>
      </c>
      <c r="AA344" s="39">
        <f t="shared" si="106"/>
        <v>0</v>
      </c>
      <c r="AB344" s="38" t="str">
        <f>VLOOKUP($A344,Raw!$B$2:$DG$512,MATCH(Advisorry!AB$1,Raw!$B$1:$DG$1,0),0)</f>
        <v>658.3</v>
      </c>
      <c r="AD344" s="25" t="e">
        <f t="shared" si="107"/>
        <v>#DIV/0!</v>
      </c>
      <c r="AE344" s="25">
        <f t="shared" si="108"/>
        <v>61.23571428571428</v>
      </c>
      <c r="AF344" s="25">
        <f t="shared" si="109"/>
        <v>12.207058823529412</v>
      </c>
      <c r="AG344" s="25">
        <f t="shared" si="110"/>
        <v>11.065</v>
      </c>
      <c r="AH344" s="25" t="e">
        <f t="shared" si="111"/>
        <v>#DIV/0!</v>
      </c>
      <c r="AI344" s="25" t="e">
        <f t="shared" si="112"/>
        <v>#DIV/0!</v>
      </c>
      <c r="AJ344" s="25">
        <f t="shared" si="113"/>
        <v>25.319230769230767</v>
      </c>
    </row>
    <row r="345" spans="1:36" x14ac:dyDescent="0.3">
      <c r="A345" s="1" t="s">
        <v>5757</v>
      </c>
      <c r="B345" s="36" t="str">
        <f>VLOOKUP($A345,Raw!$B$2:$DG$512,MATCH(Advisorry!B$1,Raw!$B$1:$DG$1,0),0)</f>
        <v>0</v>
      </c>
      <c r="C345" s="37" t="e">
        <f t="shared" si="95"/>
        <v>#DIV/0!</v>
      </c>
      <c r="D345" s="36" t="str">
        <f>VLOOKUP($A345,Raw!$B$2:$DG$512,MATCH(Advisorry!D$1,Raw!$B$1:$DG$1,0),0)</f>
        <v>0</v>
      </c>
      <c r="E345" s="37" t="e">
        <f t="shared" si="96"/>
        <v>#DIV/0!</v>
      </c>
      <c r="F345" s="36" t="str">
        <f>VLOOKUP($A345,Raw!$B$2:$DG$512,MATCH(Advisorry!F$1,Raw!$B$1:$DG$1,0),0)</f>
        <v>0</v>
      </c>
      <c r="G345" s="37" t="e">
        <f t="shared" si="97"/>
        <v>#DIV/0!</v>
      </c>
      <c r="H345" s="36" t="str">
        <f>VLOOKUP($A345,Raw!$B$2:$DG$512,MATCH(Advisorry!H$1,Raw!$B$1:$DG$1,0),0)</f>
        <v>0</v>
      </c>
      <c r="I345" s="37" t="e">
        <f t="shared" si="98"/>
        <v>#DIV/0!</v>
      </c>
      <c r="J345" s="36" t="str">
        <f>VLOOKUP($A345,Raw!$B$2:$DG$512,MATCH(Advisorry!J$1,Raw!$B$1:$DG$1,0),0)</f>
        <v>0</v>
      </c>
      <c r="K345" s="37" t="e">
        <f t="shared" si="99"/>
        <v>#DIV/0!</v>
      </c>
      <c r="L345" s="36" t="str">
        <f>VLOOKUP($A345,Raw!$B$2:$DG$512,MATCH(Advisorry!L$1,Raw!$B$1:$DG$1,0),0)</f>
        <v>0</v>
      </c>
      <c r="M345" s="37" t="e">
        <f t="shared" si="100"/>
        <v>#DIV/0!</v>
      </c>
      <c r="N345" s="36" t="str">
        <f>VLOOKUP($A345,Raw!$B$2:$DG$512,MATCH(Advisorry!N$1,Raw!$B$1:$DG$1,0),0)</f>
        <v>0</v>
      </c>
      <c r="P345" s="38" t="str">
        <f>VLOOKUP($A345,Raw!$B$2:$DG$512,MATCH(Advisorry!P$1,Raw!$B$1:$DG$1,0),0)</f>
        <v>0</v>
      </c>
      <c r="Q345" s="39" t="e">
        <f t="shared" si="101"/>
        <v>#DIV/0!</v>
      </c>
      <c r="R345" s="38" t="str">
        <f>VLOOKUP($A345,Raw!$B$2:$DG$512,MATCH(Advisorry!R$1,Raw!$B$1:$DG$1,0),0)</f>
        <v>0</v>
      </c>
      <c r="S345" s="39" t="e">
        <f t="shared" si="102"/>
        <v>#DIV/0!</v>
      </c>
      <c r="T345" s="38" t="str">
        <f>VLOOKUP($A345,Raw!$B$2:$DG$512,MATCH(Advisorry!T$1,Raw!$B$1:$DG$1,0),0)</f>
        <v>0</v>
      </c>
      <c r="U345" s="39" t="e">
        <f t="shared" si="103"/>
        <v>#DIV/0!</v>
      </c>
      <c r="V345" s="38" t="str">
        <f>VLOOKUP($A345,Raw!$B$2:$DG$512,MATCH(Advisorry!V$1,Raw!$B$1:$DG$1,0),0)</f>
        <v>0</v>
      </c>
      <c r="W345" s="39" t="e">
        <f t="shared" si="104"/>
        <v>#DIV/0!</v>
      </c>
      <c r="X345" s="38" t="str">
        <f>VLOOKUP($A345,Raw!$B$2:$DG$512,MATCH(Advisorry!X$1,Raw!$B$1:$DG$1,0),0)</f>
        <v>0</v>
      </c>
      <c r="Y345" s="39" t="e">
        <f t="shared" si="105"/>
        <v>#DIV/0!</v>
      </c>
      <c r="Z345" s="38" t="str">
        <f>VLOOKUP($A345,Raw!$B$2:$DG$512,MATCH(Advisorry!Z$1,Raw!$B$1:$DG$1,0),0)</f>
        <v>0</v>
      </c>
      <c r="AA345" s="39" t="e">
        <f t="shared" si="106"/>
        <v>#DIV/0!</v>
      </c>
      <c r="AB345" s="38" t="str">
        <f>VLOOKUP($A345,Raw!$B$2:$DG$512,MATCH(Advisorry!AB$1,Raw!$B$1:$DG$1,0),0)</f>
        <v>0</v>
      </c>
      <c r="AD345" s="25" t="e">
        <f t="shared" si="107"/>
        <v>#DIV/0!</v>
      </c>
      <c r="AE345" s="25" t="e">
        <f t="shared" si="108"/>
        <v>#DIV/0!</v>
      </c>
      <c r="AF345" s="25" t="e">
        <f t="shared" si="109"/>
        <v>#DIV/0!</v>
      </c>
      <c r="AG345" s="25" t="e">
        <f t="shared" si="110"/>
        <v>#DIV/0!</v>
      </c>
      <c r="AH345" s="25" t="e">
        <f t="shared" si="111"/>
        <v>#DIV/0!</v>
      </c>
      <c r="AI345" s="25" t="e">
        <f t="shared" si="112"/>
        <v>#DIV/0!</v>
      </c>
      <c r="AJ345" s="25" t="e">
        <f t="shared" si="113"/>
        <v>#DIV/0!</v>
      </c>
    </row>
    <row r="346" spans="1:36" x14ac:dyDescent="0.3">
      <c r="A346" s="1" t="s">
        <v>5764</v>
      </c>
      <c r="B346" s="36" t="str">
        <f>VLOOKUP($A346,Raw!$B$2:$DG$512,MATCH(Advisorry!B$1,Raw!$B$1:$DG$1,0),0)</f>
        <v>0</v>
      </c>
      <c r="C346" s="37" t="e">
        <f t="shared" si="95"/>
        <v>#DIV/0!</v>
      </c>
      <c r="D346" s="36" t="str">
        <f>VLOOKUP($A346,Raw!$B$2:$DG$512,MATCH(Advisorry!D$1,Raw!$B$1:$DG$1,0),0)</f>
        <v>0</v>
      </c>
      <c r="E346" s="37" t="e">
        <f t="shared" si="96"/>
        <v>#DIV/0!</v>
      </c>
      <c r="F346" s="36" t="str">
        <f>VLOOKUP($A346,Raw!$B$2:$DG$512,MATCH(Advisorry!F$1,Raw!$B$1:$DG$1,0),0)</f>
        <v>0</v>
      </c>
      <c r="G346" s="37" t="e">
        <f t="shared" si="97"/>
        <v>#DIV/0!</v>
      </c>
      <c r="H346" s="36" t="str">
        <f>VLOOKUP($A346,Raw!$B$2:$DG$512,MATCH(Advisorry!H$1,Raw!$B$1:$DG$1,0),0)</f>
        <v>0</v>
      </c>
      <c r="I346" s="37" t="e">
        <f t="shared" si="98"/>
        <v>#DIV/0!</v>
      </c>
      <c r="J346" s="36" t="str">
        <f>VLOOKUP($A346,Raw!$B$2:$DG$512,MATCH(Advisorry!J$1,Raw!$B$1:$DG$1,0),0)</f>
        <v>0</v>
      </c>
      <c r="K346" s="37" t="e">
        <f t="shared" si="99"/>
        <v>#DIV/0!</v>
      </c>
      <c r="L346" s="36" t="str">
        <f>VLOOKUP($A346,Raw!$B$2:$DG$512,MATCH(Advisorry!L$1,Raw!$B$1:$DG$1,0),0)</f>
        <v>0</v>
      </c>
      <c r="M346" s="37" t="e">
        <f t="shared" si="100"/>
        <v>#DIV/0!</v>
      </c>
      <c r="N346" s="36" t="str">
        <f>VLOOKUP($A346,Raw!$B$2:$DG$512,MATCH(Advisorry!N$1,Raw!$B$1:$DG$1,0),0)</f>
        <v>0</v>
      </c>
      <c r="P346" s="38" t="str">
        <f>VLOOKUP($A346,Raw!$B$2:$DG$512,MATCH(Advisorry!P$1,Raw!$B$1:$DG$1,0),0)</f>
        <v>0</v>
      </c>
      <c r="Q346" s="39" t="e">
        <f t="shared" si="101"/>
        <v>#DIV/0!</v>
      </c>
      <c r="R346" s="38" t="str">
        <f>VLOOKUP($A346,Raw!$B$2:$DG$512,MATCH(Advisorry!R$1,Raw!$B$1:$DG$1,0),0)</f>
        <v>0</v>
      </c>
      <c r="S346" s="39" t="e">
        <f t="shared" si="102"/>
        <v>#DIV/0!</v>
      </c>
      <c r="T346" s="38" t="str">
        <f>VLOOKUP($A346,Raw!$B$2:$DG$512,MATCH(Advisorry!T$1,Raw!$B$1:$DG$1,0),0)</f>
        <v>0</v>
      </c>
      <c r="U346" s="39" t="e">
        <f t="shared" si="103"/>
        <v>#DIV/0!</v>
      </c>
      <c r="V346" s="38" t="str">
        <f>VLOOKUP($A346,Raw!$B$2:$DG$512,MATCH(Advisorry!V$1,Raw!$B$1:$DG$1,0),0)</f>
        <v>0</v>
      </c>
      <c r="W346" s="39" t="e">
        <f t="shared" si="104"/>
        <v>#DIV/0!</v>
      </c>
      <c r="X346" s="38" t="str">
        <f>VLOOKUP($A346,Raw!$B$2:$DG$512,MATCH(Advisorry!X$1,Raw!$B$1:$DG$1,0),0)</f>
        <v>0</v>
      </c>
      <c r="Y346" s="39" t="e">
        <f t="shared" si="105"/>
        <v>#DIV/0!</v>
      </c>
      <c r="Z346" s="38" t="str">
        <f>VLOOKUP($A346,Raw!$B$2:$DG$512,MATCH(Advisorry!Z$1,Raw!$B$1:$DG$1,0),0)</f>
        <v>0</v>
      </c>
      <c r="AA346" s="39" t="e">
        <f t="shared" si="106"/>
        <v>#DIV/0!</v>
      </c>
      <c r="AB346" s="38" t="str">
        <f>VLOOKUP($A346,Raw!$B$2:$DG$512,MATCH(Advisorry!AB$1,Raw!$B$1:$DG$1,0),0)</f>
        <v>0</v>
      </c>
      <c r="AD346" s="25" t="e">
        <f t="shared" si="107"/>
        <v>#DIV/0!</v>
      </c>
      <c r="AE346" s="25" t="e">
        <f t="shared" si="108"/>
        <v>#DIV/0!</v>
      </c>
      <c r="AF346" s="25" t="e">
        <f t="shared" si="109"/>
        <v>#DIV/0!</v>
      </c>
      <c r="AG346" s="25" t="e">
        <f t="shared" si="110"/>
        <v>#DIV/0!</v>
      </c>
      <c r="AH346" s="25" t="e">
        <f t="shared" si="111"/>
        <v>#DIV/0!</v>
      </c>
      <c r="AI346" s="25" t="e">
        <f t="shared" si="112"/>
        <v>#DIV/0!</v>
      </c>
      <c r="AJ346" s="25" t="e">
        <f t="shared" si="113"/>
        <v>#DIV/0!</v>
      </c>
    </row>
    <row r="347" spans="1:36" x14ac:dyDescent="0.3">
      <c r="A347" s="1" t="s">
        <v>5784</v>
      </c>
      <c r="B347" s="36" t="str">
        <f>VLOOKUP($A347,Raw!$B$2:$DG$512,MATCH(Advisorry!B$1,Raw!$B$1:$DG$1,0),0)</f>
        <v>0</v>
      </c>
      <c r="C347" s="37" t="e">
        <f t="shared" si="95"/>
        <v>#DIV/0!</v>
      </c>
      <c r="D347" s="36" t="str">
        <f>VLOOKUP($A347,Raw!$B$2:$DG$512,MATCH(Advisorry!D$1,Raw!$B$1:$DG$1,0),0)</f>
        <v>0</v>
      </c>
      <c r="E347" s="37" t="e">
        <f t="shared" si="96"/>
        <v>#DIV/0!</v>
      </c>
      <c r="F347" s="36" t="str">
        <f>VLOOKUP($A347,Raw!$B$2:$DG$512,MATCH(Advisorry!F$1,Raw!$B$1:$DG$1,0),0)</f>
        <v>0</v>
      </c>
      <c r="G347" s="37" t="e">
        <f t="shared" si="97"/>
        <v>#DIV/0!</v>
      </c>
      <c r="H347" s="36" t="str">
        <f>VLOOKUP($A347,Raw!$B$2:$DG$512,MATCH(Advisorry!H$1,Raw!$B$1:$DG$1,0),0)</f>
        <v>0</v>
      </c>
      <c r="I347" s="37" t="e">
        <f t="shared" si="98"/>
        <v>#DIV/0!</v>
      </c>
      <c r="J347" s="36" t="str">
        <f>VLOOKUP($A347,Raw!$B$2:$DG$512,MATCH(Advisorry!J$1,Raw!$B$1:$DG$1,0),0)</f>
        <v>0</v>
      </c>
      <c r="K347" s="37" t="e">
        <f t="shared" si="99"/>
        <v>#DIV/0!</v>
      </c>
      <c r="L347" s="36" t="str">
        <f>VLOOKUP($A347,Raw!$B$2:$DG$512,MATCH(Advisorry!L$1,Raw!$B$1:$DG$1,0),0)</f>
        <v>0</v>
      </c>
      <c r="M347" s="37" t="e">
        <f t="shared" si="100"/>
        <v>#DIV/0!</v>
      </c>
      <c r="N347" s="36" t="str">
        <f>VLOOKUP($A347,Raw!$B$2:$DG$512,MATCH(Advisorry!N$1,Raw!$B$1:$DG$1,0),0)</f>
        <v>0</v>
      </c>
      <c r="P347" s="38" t="str">
        <f>VLOOKUP($A347,Raw!$B$2:$DG$512,MATCH(Advisorry!P$1,Raw!$B$1:$DG$1,0),0)</f>
        <v>0</v>
      </c>
      <c r="Q347" s="39" t="e">
        <f t="shared" si="101"/>
        <v>#DIV/0!</v>
      </c>
      <c r="R347" s="38" t="str">
        <f>VLOOKUP($A347,Raw!$B$2:$DG$512,MATCH(Advisorry!R$1,Raw!$B$1:$DG$1,0),0)</f>
        <v>0</v>
      </c>
      <c r="S347" s="39" t="e">
        <f t="shared" si="102"/>
        <v>#DIV/0!</v>
      </c>
      <c r="T347" s="38" t="str">
        <f>VLOOKUP($A347,Raw!$B$2:$DG$512,MATCH(Advisorry!T$1,Raw!$B$1:$DG$1,0),0)</f>
        <v>0</v>
      </c>
      <c r="U347" s="39" t="e">
        <f t="shared" si="103"/>
        <v>#DIV/0!</v>
      </c>
      <c r="V347" s="38" t="str">
        <f>VLOOKUP($A347,Raw!$B$2:$DG$512,MATCH(Advisorry!V$1,Raw!$B$1:$DG$1,0),0)</f>
        <v>0</v>
      </c>
      <c r="W347" s="39" t="e">
        <f t="shared" si="104"/>
        <v>#DIV/0!</v>
      </c>
      <c r="X347" s="38" t="str">
        <f>VLOOKUP($A347,Raw!$B$2:$DG$512,MATCH(Advisorry!X$1,Raw!$B$1:$DG$1,0),0)</f>
        <v>0</v>
      </c>
      <c r="Y347" s="39" t="e">
        <f t="shared" si="105"/>
        <v>#DIV/0!</v>
      </c>
      <c r="Z347" s="38" t="str">
        <f>VLOOKUP($A347,Raw!$B$2:$DG$512,MATCH(Advisorry!Z$1,Raw!$B$1:$DG$1,0),0)</f>
        <v>0</v>
      </c>
      <c r="AA347" s="39" t="e">
        <f t="shared" si="106"/>
        <v>#DIV/0!</v>
      </c>
      <c r="AB347" s="38" t="str">
        <f>VLOOKUP($A347,Raw!$B$2:$DG$512,MATCH(Advisorry!AB$1,Raw!$B$1:$DG$1,0),0)</f>
        <v>0</v>
      </c>
      <c r="AD347" s="25" t="e">
        <f t="shared" si="107"/>
        <v>#DIV/0!</v>
      </c>
      <c r="AE347" s="25" t="e">
        <f t="shared" si="108"/>
        <v>#DIV/0!</v>
      </c>
      <c r="AF347" s="25" t="e">
        <f t="shared" si="109"/>
        <v>#DIV/0!</v>
      </c>
      <c r="AG347" s="25" t="e">
        <f t="shared" si="110"/>
        <v>#DIV/0!</v>
      </c>
      <c r="AH347" s="25" t="e">
        <f t="shared" si="111"/>
        <v>#DIV/0!</v>
      </c>
      <c r="AI347" s="25" t="e">
        <f t="shared" si="112"/>
        <v>#DIV/0!</v>
      </c>
      <c r="AJ347" s="25" t="e">
        <f t="shared" si="113"/>
        <v>#DIV/0!</v>
      </c>
    </row>
    <row r="348" spans="1:36" x14ac:dyDescent="0.3">
      <c r="A348" s="1" t="s">
        <v>5797</v>
      </c>
      <c r="B348" s="36" t="str">
        <f>VLOOKUP($A348,Raw!$B$2:$DG$512,MATCH(Advisorry!B$1,Raw!$B$1:$DG$1,0),0)</f>
        <v>0</v>
      </c>
      <c r="C348" s="37" t="e">
        <f t="shared" si="95"/>
        <v>#DIV/0!</v>
      </c>
      <c r="D348" s="36" t="str">
        <f>VLOOKUP($A348,Raw!$B$2:$DG$512,MATCH(Advisorry!D$1,Raw!$B$1:$DG$1,0),0)</f>
        <v>0</v>
      </c>
      <c r="E348" s="37" t="e">
        <f t="shared" si="96"/>
        <v>#DIV/0!</v>
      </c>
      <c r="F348" s="36" t="str">
        <f>VLOOKUP($A348,Raw!$B$2:$DG$512,MATCH(Advisorry!F$1,Raw!$B$1:$DG$1,0),0)</f>
        <v>0</v>
      </c>
      <c r="G348" s="37" t="e">
        <f t="shared" si="97"/>
        <v>#DIV/0!</v>
      </c>
      <c r="H348" s="36" t="str">
        <f>VLOOKUP($A348,Raw!$B$2:$DG$512,MATCH(Advisorry!H$1,Raw!$B$1:$DG$1,0),0)</f>
        <v>0</v>
      </c>
      <c r="I348" s="37" t="e">
        <f t="shared" si="98"/>
        <v>#DIV/0!</v>
      </c>
      <c r="J348" s="36" t="str">
        <f>VLOOKUP($A348,Raw!$B$2:$DG$512,MATCH(Advisorry!J$1,Raw!$B$1:$DG$1,0),0)</f>
        <v>0</v>
      </c>
      <c r="K348" s="37" t="e">
        <f t="shared" si="99"/>
        <v>#DIV/0!</v>
      </c>
      <c r="L348" s="36" t="str">
        <f>VLOOKUP($A348,Raw!$B$2:$DG$512,MATCH(Advisorry!L$1,Raw!$B$1:$DG$1,0),0)</f>
        <v>0</v>
      </c>
      <c r="M348" s="37" t="e">
        <f t="shared" si="100"/>
        <v>#DIV/0!</v>
      </c>
      <c r="N348" s="36" t="str">
        <f>VLOOKUP($A348,Raw!$B$2:$DG$512,MATCH(Advisorry!N$1,Raw!$B$1:$DG$1,0),0)</f>
        <v>0</v>
      </c>
      <c r="P348" s="38" t="str">
        <f>VLOOKUP($A348,Raw!$B$2:$DG$512,MATCH(Advisorry!P$1,Raw!$B$1:$DG$1,0),0)</f>
        <v>0</v>
      </c>
      <c r="Q348" s="39" t="e">
        <f t="shared" si="101"/>
        <v>#DIV/0!</v>
      </c>
      <c r="R348" s="38" t="str">
        <f>VLOOKUP($A348,Raw!$B$2:$DG$512,MATCH(Advisorry!R$1,Raw!$B$1:$DG$1,0),0)</f>
        <v>0</v>
      </c>
      <c r="S348" s="39" t="e">
        <f t="shared" si="102"/>
        <v>#DIV/0!</v>
      </c>
      <c r="T348" s="38" t="str">
        <f>VLOOKUP($A348,Raw!$B$2:$DG$512,MATCH(Advisorry!T$1,Raw!$B$1:$DG$1,0),0)</f>
        <v>0</v>
      </c>
      <c r="U348" s="39" t="e">
        <f t="shared" si="103"/>
        <v>#DIV/0!</v>
      </c>
      <c r="V348" s="38" t="str">
        <f>VLOOKUP($A348,Raw!$B$2:$DG$512,MATCH(Advisorry!V$1,Raw!$B$1:$DG$1,0),0)</f>
        <v>0</v>
      </c>
      <c r="W348" s="39" t="e">
        <f t="shared" si="104"/>
        <v>#DIV/0!</v>
      </c>
      <c r="X348" s="38" t="str">
        <f>VLOOKUP($A348,Raw!$B$2:$DG$512,MATCH(Advisorry!X$1,Raw!$B$1:$DG$1,0),0)</f>
        <v>0</v>
      </c>
      <c r="Y348" s="39" t="e">
        <f t="shared" si="105"/>
        <v>#DIV/0!</v>
      </c>
      <c r="Z348" s="38" t="str">
        <f>VLOOKUP($A348,Raw!$B$2:$DG$512,MATCH(Advisorry!Z$1,Raw!$B$1:$DG$1,0),0)</f>
        <v>0</v>
      </c>
      <c r="AA348" s="39" t="e">
        <f t="shared" si="106"/>
        <v>#DIV/0!</v>
      </c>
      <c r="AB348" s="38" t="str">
        <f>VLOOKUP($A348,Raw!$B$2:$DG$512,MATCH(Advisorry!AB$1,Raw!$B$1:$DG$1,0),0)</f>
        <v>0</v>
      </c>
      <c r="AD348" s="25" t="e">
        <f t="shared" si="107"/>
        <v>#DIV/0!</v>
      </c>
      <c r="AE348" s="25" t="e">
        <f t="shared" si="108"/>
        <v>#DIV/0!</v>
      </c>
      <c r="AF348" s="25" t="e">
        <f t="shared" si="109"/>
        <v>#DIV/0!</v>
      </c>
      <c r="AG348" s="25" t="e">
        <f t="shared" si="110"/>
        <v>#DIV/0!</v>
      </c>
      <c r="AH348" s="25" t="e">
        <f t="shared" si="111"/>
        <v>#DIV/0!</v>
      </c>
      <c r="AI348" s="25" t="e">
        <f t="shared" si="112"/>
        <v>#DIV/0!</v>
      </c>
      <c r="AJ348" s="25" t="e">
        <f t="shared" si="113"/>
        <v>#DIV/0!</v>
      </c>
    </row>
    <row r="349" spans="1:36" x14ac:dyDescent="0.3">
      <c r="A349" s="1" t="s">
        <v>5814</v>
      </c>
      <c r="B349" s="36" t="str">
        <f>VLOOKUP($A349,Raw!$B$2:$DG$512,MATCH(Advisorry!B$1,Raw!$B$1:$DG$1,0),0)</f>
        <v>0</v>
      </c>
      <c r="C349" s="37" t="e">
        <f t="shared" si="95"/>
        <v>#DIV/0!</v>
      </c>
      <c r="D349" s="36" t="str">
        <f>VLOOKUP($A349,Raw!$B$2:$DG$512,MATCH(Advisorry!D$1,Raw!$B$1:$DG$1,0),0)</f>
        <v>0</v>
      </c>
      <c r="E349" s="37" t="e">
        <f t="shared" si="96"/>
        <v>#DIV/0!</v>
      </c>
      <c r="F349" s="36" t="str">
        <f>VLOOKUP($A349,Raw!$B$2:$DG$512,MATCH(Advisorry!F$1,Raw!$B$1:$DG$1,0),0)</f>
        <v>0</v>
      </c>
      <c r="G349" s="37" t="e">
        <f t="shared" si="97"/>
        <v>#DIV/0!</v>
      </c>
      <c r="H349" s="36" t="str">
        <f>VLOOKUP($A349,Raw!$B$2:$DG$512,MATCH(Advisorry!H$1,Raw!$B$1:$DG$1,0),0)</f>
        <v>0</v>
      </c>
      <c r="I349" s="37" t="e">
        <f t="shared" si="98"/>
        <v>#DIV/0!</v>
      </c>
      <c r="J349" s="36" t="str">
        <f>VLOOKUP($A349,Raw!$B$2:$DG$512,MATCH(Advisorry!J$1,Raw!$B$1:$DG$1,0),0)</f>
        <v>0</v>
      </c>
      <c r="K349" s="37" t="e">
        <f t="shared" si="99"/>
        <v>#DIV/0!</v>
      </c>
      <c r="L349" s="36" t="str">
        <f>VLOOKUP($A349,Raw!$B$2:$DG$512,MATCH(Advisorry!L$1,Raw!$B$1:$DG$1,0),0)</f>
        <v>0</v>
      </c>
      <c r="M349" s="37" t="e">
        <f t="shared" si="100"/>
        <v>#DIV/0!</v>
      </c>
      <c r="N349" s="36" t="str">
        <f>VLOOKUP($A349,Raw!$B$2:$DG$512,MATCH(Advisorry!N$1,Raw!$B$1:$DG$1,0),0)</f>
        <v>0</v>
      </c>
      <c r="P349" s="38" t="str">
        <f>VLOOKUP($A349,Raw!$B$2:$DG$512,MATCH(Advisorry!P$1,Raw!$B$1:$DG$1,0),0)</f>
        <v>0</v>
      </c>
      <c r="Q349" s="39" t="e">
        <f t="shared" si="101"/>
        <v>#DIV/0!</v>
      </c>
      <c r="R349" s="38" t="str">
        <f>VLOOKUP($A349,Raw!$B$2:$DG$512,MATCH(Advisorry!R$1,Raw!$B$1:$DG$1,0),0)</f>
        <v>0</v>
      </c>
      <c r="S349" s="39" t="e">
        <f t="shared" si="102"/>
        <v>#DIV/0!</v>
      </c>
      <c r="T349" s="38" t="str">
        <f>VLOOKUP($A349,Raw!$B$2:$DG$512,MATCH(Advisorry!T$1,Raw!$B$1:$DG$1,0),0)</f>
        <v>0</v>
      </c>
      <c r="U349" s="39" t="e">
        <f t="shared" si="103"/>
        <v>#DIV/0!</v>
      </c>
      <c r="V349" s="38" t="str">
        <f>VLOOKUP($A349,Raw!$B$2:$DG$512,MATCH(Advisorry!V$1,Raw!$B$1:$DG$1,0),0)</f>
        <v>0</v>
      </c>
      <c r="W349" s="39" t="e">
        <f t="shared" si="104"/>
        <v>#DIV/0!</v>
      </c>
      <c r="X349" s="38" t="str">
        <f>VLOOKUP($A349,Raw!$B$2:$DG$512,MATCH(Advisorry!X$1,Raw!$B$1:$DG$1,0),0)</f>
        <v>0</v>
      </c>
      <c r="Y349" s="39" t="e">
        <f t="shared" si="105"/>
        <v>#DIV/0!</v>
      </c>
      <c r="Z349" s="38" t="str">
        <f>VLOOKUP($A349,Raw!$B$2:$DG$512,MATCH(Advisorry!Z$1,Raw!$B$1:$DG$1,0),0)</f>
        <v>0</v>
      </c>
      <c r="AA349" s="39" t="e">
        <f t="shared" si="106"/>
        <v>#DIV/0!</v>
      </c>
      <c r="AB349" s="38" t="str">
        <f>VLOOKUP($A349,Raw!$B$2:$DG$512,MATCH(Advisorry!AB$1,Raw!$B$1:$DG$1,0),0)</f>
        <v>0</v>
      </c>
      <c r="AD349" s="25" t="e">
        <f t="shared" si="107"/>
        <v>#DIV/0!</v>
      </c>
      <c r="AE349" s="25" t="e">
        <f t="shared" si="108"/>
        <v>#DIV/0!</v>
      </c>
      <c r="AF349" s="25" t="e">
        <f t="shared" si="109"/>
        <v>#DIV/0!</v>
      </c>
      <c r="AG349" s="25" t="e">
        <f t="shared" si="110"/>
        <v>#DIV/0!</v>
      </c>
      <c r="AH349" s="25" t="e">
        <f t="shared" si="111"/>
        <v>#DIV/0!</v>
      </c>
      <c r="AI349" s="25" t="e">
        <f t="shared" si="112"/>
        <v>#DIV/0!</v>
      </c>
      <c r="AJ349" s="25" t="e">
        <f t="shared" si="113"/>
        <v>#DIV/0!</v>
      </c>
    </row>
    <row r="350" spans="1:36" x14ac:dyDescent="0.3">
      <c r="A350" s="1" t="s">
        <v>5823</v>
      </c>
      <c r="B350" s="36" t="str">
        <f>VLOOKUP($A350,Raw!$B$2:$DG$512,MATCH(Advisorry!B$1,Raw!$B$1:$DG$1,0),0)</f>
        <v>0</v>
      </c>
      <c r="C350" s="37" t="e">
        <f t="shared" si="95"/>
        <v>#DIV/0!</v>
      </c>
      <c r="D350" s="36" t="str">
        <f>VLOOKUP($A350,Raw!$B$2:$DG$512,MATCH(Advisorry!D$1,Raw!$B$1:$DG$1,0),0)</f>
        <v>0</v>
      </c>
      <c r="E350" s="37" t="e">
        <f t="shared" si="96"/>
        <v>#DIV/0!</v>
      </c>
      <c r="F350" s="36" t="str">
        <f>VLOOKUP($A350,Raw!$B$2:$DG$512,MATCH(Advisorry!F$1,Raw!$B$1:$DG$1,0),0)</f>
        <v>0</v>
      </c>
      <c r="G350" s="37" t="e">
        <f t="shared" si="97"/>
        <v>#DIV/0!</v>
      </c>
      <c r="H350" s="36" t="str">
        <f>VLOOKUP($A350,Raw!$B$2:$DG$512,MATCH(Advisorry!H$1,Raw!$B$1:$DG$1,0),0)</f>
        <v>0</v>
      </c>
      <c r="I350" s="37" t="e">
        <f t="shared" si="98"/>
        <v>#DIV/0!</v>
      </c>
      <c r="J350" s="36" t="str">
        <f>VLOOKUP($A350,Raw!$B$2:$DG$512,MATCH(Advisorry!J$1,Raw!$B$1:$DG$1,0),0)</f>
        <v>0</v>
      </c>
      <c r="K350" s="37" t="e">
        <f t="shared" si="99"/>
        <v>#DIV/0!</v>
      </c>
      <c r="L350" s="36" t="str">
        <f>VLOOKUP($A350,Raw!$B$2:$DG$512,MATCH(Advisorry!L$1,Raw!$B$1:$DG$1,0),0)</f>
        <v>0</v>
      </c>
      <c r="M350" s="37" t="e">
        <f t="shared" si="100"/>
        <v>#DIV/0!</v>
      </c>
      <c r="N350" s="36" t="str">
        <f>VLOOKUP($A350,Raw!$B$2:$DG$512,MATCH(Advisorry!N$1,Raw!$B$1:$DG$1,0),0)</f>
        <v>0</v>
      </c>
      <c r="P350" s="38" t="str">
        <f>VLOOKUP($A350,Raw!$B$2:$DG$512,MATCH(Advisorry!P$1,Raw!$B$1:$DG$1,0),0)</f>
        <v>0</v>
      </c>
      <c r="Q350" s="39" t="e">
        <f t="shared" si="101"/>
        <v>#DIV/0!</v>
      </c>
      <c r="R350" s="38" t="str">
        <f>VLOOKUP($A350,Raw!$B$2:$DG$512,MATCH(Advisorry!R$1,Raw!$B$1:$DG$1,0),0)</f>
        <v>0</v>
      </c>
      <c r="S350" s="39" t="e">
        <f t="shared" si="102"/>
        <v>#DIV/0!</v>
      </c>
      <c r="T350" s="38" t="str">
        <f>VLOOKUP($A350,Raw!$B$2:$DG$512,MATCH(Advisorry!T$1,Raw!$B$1:$DG$1,0),0)</f>
        <v>0</v>
      </c>
      <c r="U350" s="39" t="e">
        <f t="shared" si="103"/>
        <v>#DIV/0!</v>
      </c>
      <c r="V350" s="38" t="str">
        <f>VLOOKUP($A350,Raw!$B$2:$DG$512,MATCH(Advisorry!V$1,Raw!$B$1:$DG$1,0),0)</f>
        <v>0</v>
      </c>
      <c r="W350" s="39" t="e">
        <f t="shared" si="104"/>
        <v>#DIV/0!</v>
      </c>
      <c r="X350" s="38" t="str">
        <f>VLOOKUP($A350,Raw!$B$2:$DG$512,MATCH(Advisorry!X$1,Raw!$B$1:$DG$1,0),0)</f>
        <v>0</v>
      </c>
      <c r="Y350" s="39" t="e">
        <f t="shared" si="105"/>
        <v>#DIV/0!</v>
      </c>
      <c r="Z350" s="38" t="str">
        <f>VLOOKUP($A350,Raw!$B$2:$DG$512,MATCH(Advisorry!Z$1,Raw!$B$1:$DG$1,0),0)</f>
        <v>0</v>
      </c>
      <c r="AA350" s="39" t="e">
        <f t="shared" si="106"/>
        <v>#DIV/0!</v>
      </c>
      <c r="AB350" s="38" t="str">
        <f>VLOOKUP($A350,Raw!$B$2:$DG$512,MATCH(Advisorry!AB$1,Raw!$B$1:$DG$1,0),0)</f>
        <v>0</v>
      </c>
      <c r="AD350" s="25" t="e">
        <f t="shared" si="107"/>
        <v>#DIV/0!</v>
      </c>
      <c r="AE350" s="25" t="e">
        <f t="shared" si="108"/>
        <v>#DIV/0!</v>
      </c>
      <c r="AF350" s="25" t="e">
        <f t="shared" si="109"/>
        <v>#DIV/0!</v>
      </c>
      <c r="AG350" s="25" t="e">
        <f t="shared" si="110"/>
        <v>#DIV/0!</v>
      </c>
      <c r="AH350" s="25" t="e">
        <f t="shared" si="111"/>
        <v>#DIV/0!</v>
      </c>
      <c r="AI350" s="25" t="e">
        <f t="shared" si="112"/>
        <v>#DIV/0!</v>
      </c>
      <c r="AJ350" s="25" t="e">
        <f t="shared" si="113"/>
        <v>#DIV/0!</v>
      </c>
    </row>
    <row r="351" spans="1:36" x14ac:dyDescent="0.3">
      <c r="A351" s="1" t="s">
        <v>5843</v>
      </c>
      <c r="B351" s="36" t="str">
        <f>VLOOKUP($A351,Raw!$B$2:$DG$512,MATCH(Advisorry!B$1,Raw!$B$1:$DG$1,0),0)</f>
        <v>0</v>
      </c>
      <c r="C351" s="37" t="e">
        <f t="shared" si="95"/>
        <v>#DIV/0!</v>
      </c>
      <c r="D351" s="36" t="str">
        <f>VLOOKUP($A351,Raw!$B$2:$DG$512,MATCH(Advisorry!D$1,Raw!$B$1:$DG$1,0),0)</f>
        <v>0</v>
      </c>
      <c r="E351" s="37" t="e">
        <f t="shared" si="96"/>
        <v>#DIV/0!</v>
      </c>
      <c r="F351" s="36" t="str">
        <f>VLOOKUP($A351,Raw!$B$2:$DG$512,MATCH(Advisorry!F$1,Raw!$B$1:$DG$1,0),0)</f>
        <v>0</v>
      </c>
      <c r="G351" s="37" t="e">
        <f t="shared" si="97"/>
        <v>#DIV/0!</v>
      </c>
      <c r="H351" s="36" t="str">
        <f>VLOOKUP($A351,Raw!$B$2:$DG$512,MATCH(Advisorry!H$1,Raw!$B$1:$DG$1,0),0)</f>
        <v>0</v>
      </c>
      <c r="I351" s="37" t="e">
        <f t="shared" si="98"/>
        <v>#DIV/0!</v>
      </c>
      <c r="J351" s="36" t="str">
        <f>VLOOKUP($A351,Raw!$B$2:$DG$512,MATCH(Advisorry!J$1,Raw!$B$1:$DG$1,0),0)</f>
        <v>0</v>
      </c>
      <c r="K351" s="37" t="e">
        <f t="shared" si="99"/>
        <v>#DIV/0!</v>
      </c>
      <c r="L351" s="36" t="str">
        <f>VLOOKUP($A351,Raw!$B$2:$DG$512,MATCH(Advisorry!L$1,Raw!$B$1:$DG$1,0),0)</f>
        <v>0</v>
      </c>
      <c r="M351" s="37" t="e">
        <f t="shared" si="100"/>
        <v>#DIV/0!</v>
      </c>
      <c r="N351" s="36" t="str">
        <f>VLOOKUP($A351,Raw!$B$2:$DG$512,MATCH(Advisorry!N$1,Raw!$B$1:$DG$1,0),0)</f>
        <v>0</v>
      </c>
      <c r="P351" s="38" t="str">
        <f>VLOOKUP($A351,Raw!$B$2:$DG$512,MATCH(Advisorry!P$1,Raw!$B$1:$DG$1,0),0)</f>
        <v>0</v>
      </c>
      <c r="Q351" s="39" t="e">
        <f t="shared" si="101"/>
        <v>#DIV/0!</v>
      </c>
      <c r="R351" s="38" t="str">
        <f>VLOOKUP($A351,Raw!$B$2:$DG$512,MATCH(Advisorry!R$1,Raw!$B$1:$DG$1,0),0)</f>
        <v>0</v>
      </c>
      <c r="S351" s="39" t="e">
        <f t="shared" si="102"/>
        <v>#DIV/0!</v>
      </c>
      <c r="T351" s="38" t="str">
        <f>VLOOKUP($A351,Raw!$B$2:$DG$512,MATCH(Advisorry!T$1,Raw!$B$1:$DG$1,0),0)</f>
        <v>0</v>
      </c>
      <c r="U351" s="39" t="e">
        <f t="shared" si="103"/>
        <v>#DIV/0!</v>
      </c>
      <c r="V351" s="38" t="str">
        <f>VLOOKUP($A351,Raw!$B$2:$DG$512,MATCH(Advisorry!V$1,Raw!$B$1:$DG$1,0),0)</f>
        <v>0</v>
      </c>
      <c r="W351" s="39" t="e">
        <f t="shared" si="104"/>
        <v>#DIV/0!</v>
      </c>
      <c r="X351" s="38" t="str">
        <f>VLOOKUP($A351,Raw!$B$2:$DG$512,MATCH(Advisorry!X$1,Raw!$B$1:$DG$1,0),0)</f>
        <v>0</v>
      </c>
      <c r="Y351" s="39" t="e">
        <f t="shared" si="105"/>
        <v>#DIV/0!</v>
      </c>
      <c r="Z351" s="38" t="str">
        <f>VLOOKUP($A351,Raw!$B$2:$DG$512,MATCH(Advisorry!Z$1,Raw!$B$1:$DG$1,0),0)</f>
        <v>0</v>
      </c>
      <c r="AA351" s="39" t="e">
        <f t="shared" si="106"/>
        <v>#DIV/0!</v>
      </c>
      <c r="AB351" s="38" t="str">
        <f>VLOOKUP($A351,Raw!$B$2:$DG$512,MATCH(Advisorry!AB$1,Raw!$B$1:$DG$1,0),0)</f>
        <v>0</v>
      </c>
      <c r="AD351" s="25" t="e">
        <f t="shared" si="107"/>
        <v>#DIV/0!</v>
      </c>
      <c r="AE351" s="25" t="e">
        <f t="shared" si="108"/>
        <v>#DIV/0!</v>
      </c>
      <c r="AF351" s="25" t="e">
        <f t="shared" si="109"/>
        <v>#DIV/0!</v>
      </c>
      <c r="AG351" s="25" t="e">
        <f t="shared" si="110"/>
        <v>#DIV/0!</v>
      </c>
      <c r="AH351" s="25" t="e">
        <f t="shared" si="111"/>
        <v>#DIV/0!</v>
      </c>
      <c r="AI351" s="25" t="e">
        <f t="shared" si="112"/>
        <v>#DIV/0!</v>
      </c>
      <c r="AJ351" s="25" t="e">
        <f t="shared" si="113"/>
        <v>#DIV/0!</v>
      </c>
    </row>
    <row r="352" spans="1:36" x14ac:dyDescent="0.3">
      <c r="A352" s="1" t="s">
        <v>5851</v>
      </c>
      <c r="B352" s="36" t="str">
        <f>VLOOKUP($A352,Raw!$B$2:$DG$512,MATCH(Advisorry!B$1,Raw!$B$1:$DG$1,0),0)</f>
        <v>0</v>
      </c>
      <c r="C352" s="37">
        <f t="shared" si="95"/>
        <v>0</v>
      </c>
      <c r="D352" s="36" t="str">
        <f>VLOOKUP($A352,Raw!$B$2:$DG$512,MATCH(Advisorry!D$1,Raw!$B$1:$DG$1,0),0)</f>
        <v>0</v>
      </c>
      <c r="E352" s="37">
        <f t="shared" si="96"/>
        <v>0</v>
      </c>
      <c r="F352" s="36" t="str">
        <f>VLOOKUP($A352,Raw!$B$2:$DG$512,MATCH(Advisorry!F$1,Raw!$B$1:$DG$1,0),0)</f>
        <v>0</v>
      </c>
      <c r="G352" s="37">
        <f t="shared" si="97"/>
        <v>0</v>
      </c>
      <c r="H352" s="36" t="str">
        <f>VLOOKUP($A352,Raw!$B$2:$DG$512,MATCH(Advisorry!H$1,Raw!$B$1:$DG$1,0),0)</f>
        <v>0</v>
      </c>
      <c r="I352" s="37">
        <f t="shared" si="98"/>
        <v>0</v>
      </c>
      <c r="J352" s="36" t="str">
        <f>VLOOKUP($A352,Raw!$B$2:$DG$512,MATCH(Advisorry!J$1,Raw!$B$1:$DG$1,0),0)</f>
        <v>2</v>
      </c>
      <c r="K352" s="37">
        <f t="shared" si="99"/>
        <v>1</v>
      </c>
      <c r="L352" s="36" t="str">
        <f>VLOOKUP($A352,Raw!$B$2:$DG$512,MATCH(Advisorry!L$1,Raw!$B$1:$DG$1,0),0)</f>
        <v>0</v>
      </c>
      <c r="M352" s="37">
        <f t="shared" si="100"/>
        <v>0</v>
      </c>
      <c r="N352" s="36" t="str">
        <f>VLOOKUP($A352,Raw!$B$2:$DG$512,MATCH(Advisorry!N$1,Raw!$B$1:$DG$1,0),0)</f>
        <v>2</v>
      </c>
      <c r="P352" s="38" t="str">
        <f>VLOOKUP($A352,Raw!$B$2:$DG$512,MATCH(Advisorry!P$1,Raw!$B$1:$DG$1,0),0)</f>
        <v>0</v>
      </c>
      <c r="Q352" s="39">
        <f t="shared" si="101"/>
        <v>0</v>
      </c>
      <c r="R352" s="38" t="str">
        <f>VLOOKUP($A352,Raw!$B$2:$DG$512,MATCH(Advisorry!R$1,Raw!$B$1:$DG$1,0),0)</f>
        <v>0</v>
      </c>
      <c r="S352" s="39">
        <f t="shared" si="102"/>
        <v>0</v>
      </c>
      <c r="T352" s="38" t="str">
        <f>VLOOKUP($A352,Raw!$B$2:$DG$512,MATCH(Advisorry!T$1,Raw!$B$1:$DG$1,0),0)</f>
        <v>0</v>
      </c>
      <c r="U352" s="39">
        <f t="shared" si="103"/>
        <v>0</v>
      </c>
      <c r="V352" s="38" t="str">
        <f>VLOOKUP($A352,Raw!$B$2:$DG$512,MATCH(Advisorry!V$1,Raw!$B$1:$DG$1,0),0)</f>
        <v>0</v>
      </c>
      <c r="W352" s="39">
        <f t="shared" si="104"/>
        <v>0</v>
      </c>
      <c r="X352" s="38" t="str">
        <f>VLOOKUP($A352,Raw!$B$2:$DG$512,MATCH(Advisorry!X$1,Raw!$B$1:$DG$1,0),0)</f>
        <v>457.16</v>
      </c>
      <c r="Y352" s="39">
        <f t="shared" si="105"/>
        <v>1</v>
      </c>
      <c r="Z352" s="38" t="str">
        <f>VLOOKUP($A352,Raw!$B$2:$DG$512,MATCH(Advisorry!Z$1,Raw!$B$1:$DG$1,0),0)</f>
        <v>0</v>
      </c>
      <c r="AA352" s="39">
        <f t="shared" si="106"/>
        <v>0</v>
      </c>
      <c r="AB352" s="38" t="str">
        <f>VLOOKUP($A352,Raw!$B$2:$DG$512,MATCH(Advisorry!AB$1,Raw!$B$1:$DG$1,0),0)</f>
        <v>457.16</v>
      </c>
      <c r="AD352" s="25" t="e">
        <f t="shared" si="107"/>
        <v>#DIV/0!</v>
      </c>
      <c r="AE352" s="25" t="e">
        <f t="shared" si="108"/>
        <v>#DIV/0!</v>
      </c>
      <c r="AF352" s="25" t="e">
        <f t="shared" si="109"/>
        <v>#DIV/0!</v>
      </c>
      <c r="AG352" s="25" t="e">
        <f t="shared" si="110"/>
        <v>#DIV/0!</v>
      </c>
      <c r="AH352" s="25">
        <f t="shared" si="111"/>
        <v>228.58</v>
      </c>
      <c r="AI352" s="25" t="e">
        <f t="shared" si="112"/>
        <v>#DIV/0!</v>
      </c>
      <c r="AJ352" s="25">
        <f t="shared" si="113"/>
        <v>228.58</v>
      </c>
    </row>
    <row r="353" spans="1:36" x14ac:dyDescent="0.3">
      <c r="A353" s="1" t="s">
        <v>5874</v>
      </c>
      <c r="B353" s="36" t="str">
        <f>VLOOKUP($A353,Raw!$B$2:$DG$512,MATCH(Advisorry!B$1,Raw!$B$1:$DG$1,0),0)</f>
        <v>0</v>
      </c>
      <c r="C353" s="37">
        <f t="shared" si="95"/>
        <v>0</v>
      </c>
      <c r="D353" s="36" t="str">
        <f>VLOOKUP($A353,Raw!$B$2:$DG$512,MATCH(Advisorry!D$1,Raw!$B$1:$DG$1,0),0)</f>
        <v>1</v>
      </c>
      <c r="E353" s="37">
        <f t="shared" si="96"/>
        <v>0.25</v>
      </c>
      <c r="F353" s="36" t="str">
        <f>VLOOKUP($A353,Raw!$B$2:$DG$512,MATCH(Advisorry!F$1,Raw!$B$1:$DG$1,0),0)</f>
        <v>3</v>
      </c>
      <c r="G353" s="37">
        <f t="shared" si="97"/>
        <v>0.75</v>
      </c>
      <c r="H353" s="36" t="str">
        <f>VLOOKUP($A353,Raw!$B$2:$DG$512,MATCH(Advisorry!H$1,Raw!$B$1:$DG$1,0),0)</f>
        <v>0</v>
      </c>
      <c r="I353" s="37">
        <f t="shared" si="98"/>
        <v>0</v>
      </c>
      <c r="J353" s="36" t="str">
        <f>VLOOKUP($A353,Raw!$B$2:$DG$512,MATCH(Advisorry!J$1,Raw!$B$1:$DG$1,0),0)</f>
        <v>0</v>
      </c>
      <c r="K353" s="37">
        <f t="shared" si="99"/>
        <v>0</v>
      </c>
      <c r="L353" s="36" t="str">
        <f>VLOOKUP($A353,Raw!$B$2:$DG$512,MATCH(Advisorry!L$1,Raw!$B$1:$DG$1,0),0)</f>
        <v>0</v>
      </c>
      <c r="M353" s="37">
        <f t="shared" si="100"/>
        <v>0</v>
      </c>
      <c r="N353" s="36" t="str">
        <f>VLOOKUP($A353,Raw!$B$2:$DG$512,MATCH(Advisorry!N$1,Raw!$B$1:$DG$1,0),0)</f>
        <v>4</v>
      </c>
      <c r="P353" s="38" t="str">
        <f>VLOOKUP($A353,Raw!$B$2:$DG$512,MATCH(Advisorry!P$1,Raw!$B$1:$DG$1,0),0)</f>
        <v>0</v>
      </c>
      <c r="Q353" s="39">
        <f t="shared" si="101"/>
        <v>0</v>
      </c>
      <c r="R353" s="38" t="str">
        <f>VLOOKUP($A353,Raw!$B$2:$DG$512,MATCH(Advisorry!R$1,Raw!$B$1:$DG$1,0),0)</f>
        <v>4.966</v>
      </c>
      <c r="S353" s="39">
        <f t="shared" si="102"/>
        <v>0.28512372968938393</v>
      </c>
      <c r="T353" s="38" t="str">
        <f>VLOOKUP($A353,Raw!$B$2:$DG$512,MATCH(Advisorry!T$1,Raw!$B$1:$DG$1,0),0)</f>
        <v>12.451</v>
      </c>
      <c r="U353" s="39">
        <f t="shared" si="103"/>
        <v>0.71487627031061607</v>
      </c>
      <c r="V353" s="38" t="str">
        <f>VLOOKUP($A353,Raw!$B$2:$DG$512,MATCH(Advisorry!V$1,Raw!$B$1:$DG$1,0),0)</f>
        <v>0</v>
      </c>
      <c r="W353" s="39">
        <f t="shared" si="104"/>
        <v>0</v>
      </c>
      <c r="X353" s="38" t="str">
        <f>VLOOKUP($A353,Raw!$B$2:$DG$512,MATCH(Advisorry!X$1,Raw!$B$1:$DG$1,0),0)</f>
        <v>0</v>
      </c>
      <c r="Y353" s="39">
        <f t="shared" si="105"/>
        <v>0</v>
      </c>
      <c r="Z353" s="38" t="str">
        <f>VLOOKUP($A353,Raw!$B$2:$DG$512,MATCH(Advisorry!Z$1,Raw!$B$1:$DG$1,0),0)</f>
        <v>0</v>
      </c>
      <c r="AA353" s="39">
        <f t="shared" si="106"/>
        <v>0</v>
      </c>
      <c r="AB353" s="38" t="str">
        <f>VLOOKUP($A353,Raw!$B$2:$DG$512,MATCH(Advisorry!AB$1,Raw!$B$1:$DG$1,0),0)</f>
        <v>17.417</v>
      </c>
      <c r="AD353" s="25" t="e">
        <f t="shared" si="107"/>
        <v>#DIV/0!</v>
      </c>
      <c r="AE353" s="25">
        <f t="shared" si="108"/>
        <v>4.9660000000000002</v>
      </c>
      <c r="AF353" s="25">
        <f t="shared" si="109"/>
        <v>4.1503333333333332</v>
      </c>
      <c r="AG353" s="25" t="e">
        <f t="shared" si="110"/>
        <v>#DIV/0!</v>
      </c>
      <c r="AH353" s="25" t="e">
        <f t="shared" si="111"/>
        <v>#DIV/0!</v>
      </c>
      <c r="AI353" s="25" t="e">
        <f t="shared" si="112"/>
        <v>#DIV/0!</v>
      </c>
      <c r="AJ353" s="25">
        <f t="shared" si="113"/>
        <v>4.3542500000000004</v>
      </c>
    </row>
    <row r="354" spans="1:36" x14ac:dyDescent="0.3">
      <c r="A354" s="1" t="s">
        <v>5897</v>
      </c>
      <c r="B354" s="36" t="str">
        <f>VLOOKUP($A354,Raw!$B$2:$DG$512,MATCH(Advisorry!B$1,Raw!$B$1:$DG$1,0),0)</f>
        <v>0</v>
      </c>
      <c r="C354" s="37">
        <f t="shared" si="95"/>
        <v>0</v>
      </c>
      <c r="D354" s="36" t="str">
        <f>VLOOKUP($A354,Raw!$B$2:$DG$512,MATCH(Advisorry!D$1,Raw!$B$1:$DG$1,0),0)</f>
        <v>5</v>
      </c>
      <c r="E354" s="37">
        <f t="shared" si="96"/>
        <v>8.3333333333333329E-2</v>
      </c>
      <c r="F354" s="36" t="str">
        <f>VLOOKUP($A354,Raw!$B$2:$DG$512,MATCH(Advisorry!F$1,Raw!$B$1:$DG$1,0),0)</f>
        <v>55</v>
      </c>
      <c r="G354" s="37">
        <f t="shared" si="97"/>
        <v>0.91666666666666663</v>
      </c>
      <c r="H354" s="36" t="str">
        <f>VLOOKUP($A354,Raw!$B$2:$DG$512,MATCH(Advisorry!H$1,Raw!$B$1:$DG$1,0),0)</f>
        <v>0</v>
      </c>
      <c r="I354" s="37">
        <f t="shared" si="98"/>
        <v>0</v>
      </c>
      <c r="J354" s="36" t="str">
        <f>VLOOKUP($A354,Raw!$B$2:$DG$512,MATCH(Advisorry!J$1,Raw!$B$1:$DG$1,0),0)</f>
        <v>0</v>
      </c>
      <c r="K354" s="37">
        <f t="shared" si="99"/>
        <v>0</v>
      </c>
      <c r="L354" s="36" t="str">
        <f>VLOOKUP($A354,Raw!$B$2:$DG$512,MATCH(Advisorry!L$1,Raw!$B$1:$DG$1,0),0)</f>
        <v>0</v>
      </c>
      <c r="M354" s="37">
        <f t="shared" si="100"/>
        <v>0</v>
      </c>
      <c r="N354" s="36" t="str">
        <f>VLOOKUP($A354,Raw!$B$2:$DG$512,MATCH(Advisorry!N$1,Raw!$B$1:$DG$1,0),0)</f>
        <v>60</v>
      </c>
      <c r="P354" s="38" t="str">
        <f>VLOOKUP($A354,Raw!$B$2:$DG$512,MATCH(Advisorry!P$1,Raw!$B$1:$DG$1,0),0)</f>
        <v>0</v>
      </c>
      <c r="Q354" s="39">
        <f t="shared" si="101"/>
        <v>0</v>
      </c>
      <c r="R354" s="38" t="str">
        <f>VLOOKUP($A354,Raw!$B$2:$DG$512,MATCH(Advisorry!R$1,Raw!$B$1:$DG$1,0),0)</f>
        <v>99</v>
      </c>
      <c r="S354" s="39">
        <f t="shared" si="102"/>
        <v>0.17579685696528458</v>
      </c>
      <c r="T354" s="38" t="str">
        <f>VLOOKUP($A354,Raw!$B$2:$DG$512,MATCH(Advisorry!T$1,Raw!$B$1:$DG$1,0),0)</f>
        <v>464.15</v>
      </c>
      <c r="U354" s="39">
        <f t="shared" si="103"/>
        <v>0.82420314303471542</v>
      </c>
      <c r="V354" s="38" t="str">
        <f>VLOOKUP($A354,Raw!$B$2:$DG$512,MATCH(Advisorry!V$1,Raw!$B$1:$DG$1,0),0)</f>
        <v>0</v>
      </c>
      <c r="W354" s="39">
        <f t="shared" si="104"/>
        <v>0</v>
      </c>
      <c r="X354" s="38" t="str">
        <f>VLOOKUP($A354,Raw!$B$2:$DG$512,MATCH(Advisorry!X$1,Raw!$B$1:$DG$1,0),0)</f>
        <v>0</v>
      </c>
      <c r="Y354" s="39">
        <f t="shared" si="105"/>
        <v>0</v>
      </c>
      <c r="Z354" s="38" t="str">
        <f>VLOOKUP($A354,Raw!$B$2:$DG$512,MATCH(Advisorry!Z$1,Raw!$B$1:$DG$1,0),0)</f>
        <v>0</v>
      </c>
      <c r="AA354" s="39">
        <f t="shared" si="106"/>
        <v>0</v>
      </c>
      <c r="AB354" s="38" t="str">
        <f>VLOOKUP($A354,Raw!$B$2:$DG$512,MATCH(Advisorry!AB$1,Raw!$B$1:$DG$1,0),0)</f>
        <v>563.15</v>
      </c>
      <c r="AD354" s="25" t="e">
        <f t="shared" si="107"/>
        <v>#DIV/0!</v>
      </c>
      <c r="AE354" s="25">
        <f t="shared" si="108"/>
        <v>19.8</v>
      </c>
      <c r="AF354" s="25">
        <f t="shared" si="109"/>
        <v>8.4390909090909094</v>
      </c>
      <c r="AG354" s="25" t="e">
        <f t="shared" si="110"/>
        <v>#DIV/0!</v>
      </c>
      <c r="AH354" s="25" t="e">
        <f t="shared" si="111"/>
        <v>#DIV/0!</v>
      </c>
      <c r="AI354" s="25" t="e">
        <f t="shared" si="112"/>
        <v>#DIV/0!</v>
      </c>
      <c r="AJ354" s="25">
        <f t="shared" si="113"/>
        <v>9.3858333333333324</v>
      </c>
    </row>
    <row r="355" spans="1:36" x14ac:dyDescent="0.3">
      <c r="A355" s="1" t="s">
        <v>5917</v>
      </c>
      <c r="B355" s="36" t="str">
        <f>VLOOKUP($A355,Raw!$B$2:$DG$512,MATCH(Advisorry!B$1,Raw!$B$1:$DG$1,0),0)</f>
        <v>0</v>
      </c>
      <c r="C355" s="37" t="e">
        <f t="shared" si="95"/>
        <v>#DIV/0!</v>
      </c>
      <c r="D355" s="36" t="str">
        <f>VLOOKUP($A355,Raw!$B$2:$DG$512,MATCH(Advisorry!D$1,Raw!$B$1:$DG$1,0),0)</f>
        <v>0</v>
      </c>
      <c r="E355" s="37" t="e">
        <f t="shared" si="96"/>
        <v>#DIV/0!</v>
      </c>
      <c r="F355" s="36" t="str">
        <f>VLOOKUP($A355,Raw!$B$2:$DG$512,MATCH(Advisorry!F$1,Raw!$B$1:$DG$1,0),0)</f>
        <v>0</v>
      </c>
      <c r="G355" s="37" t="e">
        <f t="shared" si="97"/>
        <v>#DIV/0!</v>
      </c>
      <c r="H355" s="36" t="str">
        <f>VLOOKUP($A355,Raw!$B$2:$DG$512,MATCH(Advisorry!H$1,Raw!$B$1:$DG$1,0),0)</f>
        <v>0</v>
      </c>
      <c r="I355" s="37" t="e">
        <f t="shared" si="98"/>
        <v>#DIV/0!</v>
      </c>
      <c r="J355" s="36" t="str">
        <f>VLOOKUP($A355,Raw!$B$2:$DG$512,MATCH(Advisorry!J$1,Raw!$B$1:$DG$1,0),0)</f>
        <v>0</v>
      </c>
      <c r="K355" s="37" t="e">
        <f t="shared" si="99"/>
        <v>#DIV/0!</v>
      </c>
      <c r="L355" s="36" t="str">
        <f>VLOOKUP($A355,Raw!$B$2:$DG$512,MATCH(Advisorry!L$1,Raw!$B$1:$DG$1,0),0)</f>
        <v>0</v>
      </c>
      <c r="M355" s="37" t="e">
        <f t="shared" si="100"/>
        <v>#DIV/0!</v>
      </c>
      <c r="N355" s="36" t="str">
        <f>VLOOKUP($A355,Raw!$B$2:$DG$512,MATCH(Advisorry!N$1,Raw!$B$1:$DG$1,0),0)</f>
        <v>0</v>
      </c>
      <c r="P355" s="38" t="str">
        <f>VLOOKUP($A355,Raw!$B$2:$DG$512,MATCH(Advisorry!P$1,Raw!$B$1:$DG$1,0),0)</f>
        <v>0</v>
      </c>
      <c r="Q355" s="39" t="e">
        <f t="shared" si="101"/>
        <v>#DIV/0!</v>
      </c>
      <c r="R355" s="38" t="str">
        <f>VLOOKUP($A355,Raw!$B$2:$DG$512,MATCH(Advisorry!R$1,Raw!$B$1:$DG$1,0),0)</f>
        <v>0</v>
      </c>
      <c r="S355" s="39" t="e">
        <f t="shared" si="102"/>
        <v>#DIV/0!</v>
      </c>
      <c r="T355" s="38" t="str">
        <f>VLOOKUP($A355,Raw!$B$2:$DG$512,MATCH(Advisorry!T$1,Raw!$B$1:$DG$1,0),0)</f>
        <v>0</v>
      </c>
      <c r="U355" s="39" t="e">
        <f t="shared" si="103"/>
        <v>#DIV/0!</v>
      </c>
      <c r="V355" s="38" t="str">
        <f>VLOOKUP($A355,Raw!$B$2:$DG$512,MATCH(Advisorry!V$1,Raw!$B$1:$DG$1,0),0)</f>
        <v>0</v>
      </c>
      <c r="W355" s="39" t="e">
        <f t="shared" si="104"/>
        <v>#DIV/0!</v>
      </c>
      <c r="X355" s="38" t="str">
        <f>VLOOKUP($A355,Raw!$B$2:$DG$512,MATCH(Advisorry!X$1,Raw!$B$1:$DG$1,0),0)</f>
        <v>0</v>
      </c>
      <c r="Y355" s="39" t="e">
        <f t="shared" si="105"/>
        <v>#DIV/0!</v>
      </c>
      <c r="Z355" s="38" t="str">
        <f>VLOOKUP($A355,Raw!$B$2:$DG$512,MATCH(Advisorry!Z$1,Raw!$B$1:$DG$1,0),0)</f>
        <v>0</v>
      </c>
      <c r="AA355" s="39" t="e">
        <f t="shared" si="106"/>
        <v>#DIV/0!</v>
      </c>
      <c r="AB355" s="38" t="str">
        <f>VLOOKUP($A355,Raw!$B$2:$DG$512,MATCH(Advisorry!AB$1,Raw!$B$1:$DG$1,0),0)</f>
        <v>0</v>
      </c>
      <c r="AD355" s="25" t="e">
        <f t="shared" si="107"/>
        <v>#DIV/0!</v>
      </c>
      <c r="AE355" s="25" t="e">
        <f t="shared" si="108"/>
        <v>#DIV/0!</v>
      </c>
      <c r="AF355" s="25" t="e">
        <f t="shared" si="109"/>
        <v>#DIV/0!</v>
      </c>
      <c r="AG355" s="25" t="e">
        <f t="shared" si="110"/>
        <v>#DIV/0!</v>
      </c>
      <c r="AH355" s="25" t="e">
        <f t="shared" si="111"/>
        <v>#DIV/0!</v>
      </c>
      <c r="AI355" s="25" t="e">
        <f t="shared" si="112"/>
        <v>#DIV/0!</v>
      </c>
      <c r="AJ355" s="25" t="e">
        <f t="shared" si="113"/>
        <v>#DIV/0!</v>
      </c>
    </row>
    <row r="356" spans="1:36" x14ac:dyDescent="0.3">
      <c r="A356" s="1" t="s">
        <v>5930</v>
      </c>
      <c r="B356" s="36" t="str">
        <f>VLOOKUP($A356,Raw!$B$2:$DG$512,MATCH(Advisorry!B$1,Raw!$B$1:$DG$1,0),0)</f>
        <v>0</v>
      </c>
      <c r="C356" s="37" t="e">
        <f t="shared" si="95"/>
        <v>#DIV/0!</v>
      </c>
      <c r="D356" s="36" t="str">
        <f>VLOOKUP($A356,Raw!$B$2:$DG$512,MATCH(Advisorry!D$1,Raw!$B$1:$DG$1,0),0)</f>
        <v>0</v>
      </c>
      <c r="E356" s="37" t="e">
        <f t="shared" si="96"/>
        <v>#DIV/0!</v>
      </c>
      <c r="F356" s="36" t="str">
        <f>VLOOKUP($A356,Raw!$B$2:$DG$512,MATCH(Advisorry!F$1,Raw!$B$1:$DG$1,0),0)</f>
        <v>0</v>
      </c>
      <c r="G356" s="37" t="e">
        <f t="shared" si="97"/>
        <v>#DIV/0!</v>
      </c>
      <c r="H356" s="36" t="str">
        <f>VLOOKUP($A356,Raw!$B$2:$DG$512,MATCH(Advisorry!H$1,Raw!$B$1:$DG$1,0),0)</f>
        <v>0</v>
      </c>
      <c r="I356" s="37" t="e">
        <f t="shared" si="98"/>
        <v>#DIV/0!</v>
      </c>
      <c r="J356" s="36" t="str">
        <f>VLOOKUP($A356,Raw!$B$2:$DG$512,MATCH(Advisorry!J$1,Raw!$B$1:$DG$1,0),0)</f>
        <v>0</v>
      </c>
      <c r="K356" s="37" t="e">
        <f t="shared" si="99"/>
        <v>#DIV/0!</v>
      </c>
      <c r="L356" s="36" t="str">
        <f>VLOOKUP($A356,Raw!$B$2:$DG$512,MATCH(Advisorry!L$1,Raw!$B$1:$DG$1,0),0)</f>
        <v>0</v>
      </c>
      <c r="M356" s="37" t="e">
        <f t="shared" si="100"/>
        <v>#DIV/0!</v>
      </c>
      <c r="N356" s="36" t="str">
        <f>VLOOKUP($A356,Raw!$B$2:$DG$512,MATCH(Advisorry!N$1,Raw!$B$1:$DG$1,0),0)</f>
        <v>0</v>
      </c>
      <c r="P356" s="38" t="str">
        <f>VLOOKUP($A356,Raw!$B$2:$DG$512,MATCH(Advisorry!P$1,Raw!$B$1:$DG$1,0),0)</f>
        <v>0</v>
      </c>
      <c r="Q356" s="39" t="e">
        <f t="shared" si="101"/>
        <v>#DIV/0!</v>
      </c>
      <c r="R356" s="38" t="str">
        <f>VLOOKUP($A356,Raw!$B$2:$DG$512,MATCH(Advisorry!R$1,Raw!$B$1:$DG$1,0),0)</f>
        <v>0</v>
      </c>
      <c r="S356" s="39" t="e">
        <f t="shared" si="102"/>
        <v>#DIV/0!</v>
      </c>
      <c r="T356" s="38" t="str">
        <f>VLOOKUP($A356,Raw!$B$2:$DG$512,MATCH(Advisorry!T$1,Raw!$B$1:$DG$1,0),0)</f>
        <v>0</v>
      </c>
      <c r="U356" s="39" t="e">
        <f t="shared" si="103"/>
        <v>#DIV/0!</v>
      </c>
      <c r="V356" s="38" t="str">
        <f>VLOOKUP($A356,Raw!$B$2:$DG$512,MATCH(Advisorry!V$1,Raw!$B$1:$DG$1,0),0)</f>
        <v>0</v>
      </c>
      <c r="W356" s="39" t="e">
        <f t="shared" si="104"/>
        <v>#DIV/0!</v>
      </c>
      <c r="X356" s="38" t="str">
        <f>VLOOKUP($A356,Raw!$B$2:$DG$512,MATCH(Advisorry!X$1,Raw!$B$1:$DG$1,0),0)</f>
        <v>0</v>
      </c>
      <c r="Y356" s="39" t="e">
        <f t="shared" si="105"/>
        <v>#DIV/0!</v>
      </c>
      <c r="Z356" s="38" t="str">
        <f>VLOOKUP($A356,Raw!$B$2:$DG$512,MATCH(Advisorry!Z$1,Raw!$B$1:$DG$1,0),0)</f>
        <v>0</v>
      </c>
      <c r="AA356" s="39" t="e">
        <f t="shared" si="106"/>
        <v>#DIV/0!</v>
      </c>
      <c r="AB356" s="38" t="str">
        <f>VLOOKUP($A356,Raw!$B$2:$DG$512,MATCH(Advisorry!AB$1,Raw!$B$1:$DG$1,0),0)</f>
        <v>0</v>
      </c>
      <c r="AD356" s="25" t="e">
        <f t="shared" si="107"/>
        <v>#DIV/0!</v>
      </c>
      <c r="AE356" s="25" t="e">
        <f t="shared" si="108"/>
        <v>#DIV/0!</v>
      </c>
      <c r="AF356" s="25" t="e">
        <f t="shared" si="109"/>
        <v>#DIV/0!</v>
      </c>
      <c r="AG356" s="25" t="e">
        <f t="shared" si="110"/>
        <v>#DIV/0!</v>
      </c>
      <c r="AH356" s="25" t="e">
        <f t="shared" si="111"/>
        <v>#DIV/0!</v>
      </c>
      <c r="AI356" s="25" t="e">
        <f t="shared" si="112"/>
        <v>#DIV/0!</v>
      </c>
      <c r="AJ356" s="25" t="e">
        <f t="shared" si="113"/>
        <v>#DIV/0!</v>
      </c>
    </row>
    <row r="357" spans="1:36" x14ac:dyDescent="0.3">
      <c r="A357" s="1" t="s">
        <v>5939</v>
      </c>
      <c r="B357" s="36" t="str">
        <f>VLOOKUP($A357,Raw!$B$2:$DG$512,MATCH(Advisorry!B$1,Raw!$B$1:$DG$1,0),0)</f>
        <v>0</v>
      </c>
      <c r="C357" s="37" t="e">
        <f t="shared" si="95"/>
        <v>#DIV/0!</v>
      </c>
      <c r="D357" s="36" t="str">
        <f>VLOOKUP($A357,Raw!$B$2:$DG$512,MATCH(Advisorry!D$1,Raw!$B$1:$DG$1,0),0)</f>
        <v>0</v>
      </c>
      <c r="E357" s="37" t="e">
        <f t="shared" si="96"/>
        <v>#DIV/0!</v>
      </c>
      <c r="F357" s="36" t="str">
        <f>VLOOKUP($A357,Raw!$B$2:$DG$512,MATCH(Advisorry!F$1,Raw!$B$1:$DG$1,0),0)</f>
        <v>0</v>
      </c>
      <c r="G357" s="37" t="e">
        <f t="shared" si="97"/>
        <v>#DIV/0!</v>
      </c>
      <c r="H357" s="36" t="str">
        <f>VLOOKUP($A357,Raw!$B$2:$DG$512,MATCH(Advisorry!H$1,Raw!$B$1:$DG$1,0),0)</f>
        <v>0</v>
      </c>
      <c r="I357" s="37" t="e">
        <f t="shared" si="98"/>
        <v>#DIV/0!</v>
      </c>
      <c r="J357" s="36" t="str">
        <f>VLOOKUP($A357,Raw!$B$2:$DG$512,MATCH(Advisorry!J$1,Raw!$B$1:$DG$1,0),0)</f>
        <v>0</v>
      </c>
      <c r="K357" s="37" t="e">
        <f t="shared" si="99"/>
        <v>#DIV/0!</v>
      </c>
      <c r="L357" s="36" t="str">
        <f>VLOOKUP($A357,Raw!$B$2:$DG$512,MATCH(Advisorry!L$1,Raw!$B$1:$DG$1,0),0)</f>
        <v>0</v>
      </c>
      <c r="M357" s="37" t="e">
        <f t="shared" si="100"/>
        <v>#DIV/0!</v>
      </c>
      <c r="N357" s="36" t="str">
        <f>VLOOKUP($A357,Raw!$B$2:$DG$512,MATCH(Advisorry!N$1,Raw!$B$1:$DG$1,0),0)</f>
        <v>0</v>
      </c>
      <c r="P357" s="38" t="str">
        <f>VLOOKUP($A357,Raw!$B$2:$DG$512,MATCH(Advisorry!P$1,Raw!$B$1:$DG$1,0),0)</f>
        <v>0</v>
      </c>
      <c r="Q357" s="39" t="e">
        <f t="shared" si="101"/>
        <v>#DIV/0!</v>
      </c>
      <c r="R357" s="38" t="str">
        <f>VLOOKUP($A357,Raw!$B$2:$DG$512,MATCH(Advisorry!R$1,Raw!$B$1:$DG$1,0),0)</f>
        <v>0</v>
      </c>
      <c r="S357" s="39" t="e">
        <f t="shared" si="102"/>
        <v>#DIV/0!</v>
      </c>
      <c r="T357" s="38" t="str">
        <f>VLOOKUP($A357,Raw!$B$2:$DG$512,MATCH(Advisorry!T$1,Raw!$B$1:$DG$1,0),0)</f>
        <v>0</v>
      </c>
      <c r="U357" s="39" t="e">
        <f t="shared" si="103"/>
        <v>#DIV/0!</v>
      </c>
      <c r="V357" s="38" t="str">
        <f>VLOOKUP($A357,Raw!$B$2:$DG$512,MATCH(Advisorry!V$1,Raw!$B$1:$DG$1,0),0)</f>
        <v>0</v>
      </c>
      <c r="W357" s="39" t="e">
        <f t="shared" si="104"/>
        <v>#DIV/0!</v>
      </c>
      <c r="X357" s="38" t="str">
        <f>VLOOKUP($A357,Raw!$B$2:$DG$512,MATCH(Advisorry!X$1,Raw!$B$1:$DG$1,0),0)</f>
        <v>0</v>
      </c>
      <c r="Y357" s="39" t="e">
        <f t="shared" si="105"/>
        <v>#DIV/0!</v>
      </c>
      <c r="Z357" s="38" t="str">
        <f>VLOOKUP($A357,Raw!$B$2:$DG$512,MATCH(Advisorry!Z$1,Raw!$B$1:$DG$1,0),0)</f>
        <v>0</v>
      </c>
      <c r="AA357" s="39" t="e">
        <f t="shared" si="106"/>
        <v>#DIV/0!</v>
      </c>
      <c r="AB357" s="38" t="str">
        <f>VLOOKUP($A357,Raw!$B$2:$DG$512,MATCH(Advisorry!AB$1,Raw!$B$1:$DG$1,0),0)</f>
        <v>0</v>
      </c>
      <c r="AD357" s="25" t="e">
        <f t="shared" si="107"/>
        <v>#DIV/0!</v>
      </c>
      <c r="AE357" s="25" t="e">
        <f t="shared" si="108"/>
        <v>#DIV/0!</v>
      </c>
      <c r="AF357" s="25" t="e">
        <f t="shared" si="109"/>
        <v>#DIV/0!</v>
      </c>
      <c r="AG357" s="25" t="e">
        <f t="shared" si="110"/>
        <v>#DIV/0!</v>
      </c>
      <c r="AH357" s="25" t="e">
        <f t="shared" si="111"/>
        <v>#DIV/0!</v>
      </c>
      <c r="AI357" s="25" t="e">
        <f t="shared" si="112"/>
        <v>#DIV/0!</v>
      </c>
      <c r="AJ357" s="25" t="e">
        <f t="shared" si="113"/>
        <v>#DIV/0!</v>
      </c>
    </row>
    <row r="358" spans="1:36" x14ac:dyDescent="0.3">
      <c r="A358" s="1" t="s">
        <v>5947</v>
      </c>
      <c r="B358" s="36" t="str">
        <f>VLOOKUP($A358,Raw!$B$2:$DG$512,MATCH(Advisorry!B$1,Raw!$B$1:$DG$1,0),0)</f>
        <v>0</v>
      </c>
      <c r="C358" s="37" t="e">
        <f t="shared" si="95"/>
        <v>#DIV/0!</v>
      </c>
      <c r="D358" s="36" t="str">
        <f>VLOOKUP($A358,Raw!$B$2:$DG$512,MATCH(Advisorry!D$1,Raw!$B$1:$DG$1,0),0)</f>
        <v>0</v>
      </c>
      <c r="E358" s="37" t="e">
        <f t="shared" si="96"/>
        <v>#DIV/0!</v>
      </c>
      <c r="F358" s="36" t="str">
        <f>VLOOKUP($A358,Raw!$B$2:$DG$512,MATCH(Advisorry!F$1,Raw!$B$1:$DG$1,0),0)</f>
        <v>0</v>
      </c>
      <c r="G358" s="37" t="e">
        <f t="shared" si="97"/>
        <v>#DIV/0!</v>
      </c>
      <c r="H358" s="36" t="str">
        <f>VLOOKUP($A358,Raw!$B$2:$DG$512,MATCH(Advisorry!H$1,Raw!$B$1:$DG$1,0),0)</f>
        <v>0</v>
      </c>
      <c r="I358" s="37" t="e">
        <f t="shared" si="98"/>
        <v>#DIV/0!</v>
      </c>
      <c r="J358" s="36" t="str">
        <f>VLOOKUP($A358,Raw!$B$2:$DG$512,MATCH(Advisorry!J$1,Raw!$B$1:$DG$1,0),0)</f>
        <v>0</v>
      </c>
      <c r="K358" s="37" t="e">
        <f t="shared" si="99"/>
        <v>#DIV/0!</v>
      </c>
      <c r="L358" s="36" t="str">
        <f>VLOOKUP($A358,Raw!$B$2:$DG$512,MATCH(Advisorry!L$1,Raw!$B$1:$DG$1,0),0)</f>
        <v>0</v>
      </c>
      <c r="M358" s="37" t="e">
        <f t="shared" si="100"/>
        <v>#DIV/0!</v>
      </c>
      <c r="N358" s="36" t="str">
        <f>VLOOKUP($A358,Raw!$B$2:$DG$512,MATCH(Advisorry!N$1,Raw!$B$1:$DG$1,0),0)</f>
        <v>0</v>
      </c>
      <c r="P358" s="38" t="str">
        <f>VLOOKUP($A358,Raw!$B$2:$DG$512,MATCH(Advisorry!P$1,Raw!$B$1:$DG$1,0),0)</f>
        <v>0</v>
      </c>
      <c r="Q358" s="39" t="e">
        <f t="shared" si="101"/>
        <v>#DIV/0!</v>
      </c>
      <c r="R358" s="38" t="str">
        <f>VLOOKUP($A358,Raw!$B$2:$DG$512,MATCH(Advisorry!R$1,Raw!$B$1:$DG$1,0),0)</f>
        <v>0</v>
      </c>
      <c r="S358" s="39" t="e">
        <f t="shared" si="102"/>
        <v>#DIV/0!</v>
      </c>
      <c r="T358" s="38" t="str">
        <f>VLOOKUP($A358,Raw!$B$2:$DG$512,MATCH(Advisorry!T$1,Raw!$B$1:$DG$1,0),0)</f>
        <v>0</v>
      </c>
      <c r="U358" s="39" t="e">
        <f t="shared" si="103"/>
        <v>#DIV/0!</v>
      </c>
      <c r="V358" s="38" t="str">
        <f>VLOOKUP($A358,Raw!$B$2:$DG$512,MATCH(Advisorry!V$1,Raw!$B$1:$DG$1,0),0)</f>
        <v>0</v>
      </c>
      <c r="W358" s="39" t="e">
        <f t="shared" si="104"/>
        <v>#DIV/0!</v>
      </c>
      <c r="X358" s="38" t="str">
        <f>VLOOKUP($A358,Raw!$B$2:$DG$512,MATCH(Advisorry!X$1,Raw!$B$1:$DG$1,0),0)</f>
        <v>0</v>
      </c>
      <c r="Y358" s="39" t="e">
        <f t="shared" si="105"/>
        <v>#DIV/0!</v>
      </c>
      <c r="Z358" s="38" t="str">
        <f>VLOOKUP($A358,Raw!$B$2:$DG$512,MATCH(Advisorry!Z$1,Raw!$B$1:$DG$1,0),0)</f>
        <v>0</v>
      </c>
      <c r="AA358" s="39" t="e">
        <f t="shared" si="106"/>
        <v>#DIV/0!</v>
      </c>
      <c r="AB358" s="38" t="str">
        <f>VLOOKUP($A358,Raw!$B$2:$DG$512,MATCH(Advisorry!AB$1,Raw!$B$1:$DG$1,0),0)</f>
        <v>0</v>
      </c>
      <c r="AD358" s="25" t="e">
        <f t="shared" si="107"/>
        <v>#DIV/0!</v>
      </c>
      <c r="AE358" s="25" t="e">
        <f t="shared" si="108"/>
        <v>#DIV/0!</v>
      </c>
      <c r="AF358" s="25" t="e">
        <f t="shared" si="109"/>
        <v>#DIV/0!</v>
      </c>
      <c r="AG358" s="25" t="e">
        <f t="shared" si="110"/>
        <v>#DIV/0!</v>
      </c>
      <c r="AH358" s="25" t="e">
        <f t="shared" si="111"/>
        <v>#DIV/0!</v>
      </c>
      <c r="AI358" s="25" t="e">
        <f t="shared" si="112"/>
        <v>#DIV/0!</v>
      </c>
      <c r="AJ358" s="25" t="e">
        <f t="shared" si="113"/>
        <v>#DIV/0!</v>
      </c>
    </row>
    <row r="359" spans="1:36" x14ac:dyDescent="0.3">
      <c r="A359" s="1" t="s">
        <v>5964</v>
      </c>
      <c r="B359" s="36" t="str">
        <f>VLOOKUP($A359,Raw!$B$2:$DG$512,MATCH(Advisorry!B$1,Raw!$B$1:$DG$1,0),0)</f>
        <v>0</v>
      </c>
      <c r="C359" s="37" t="e">
        <f t="shared" si="95"/>
        <v>#DIV/0!</v>
      </c>
      <c r="D359" s="36" t="str">
        <f>VLOOKUP($A359,Raw!$B$2:$DG$512,MATCH(Advisorry!D$1,Raw!$B$1:$DG$1,0),0)</f>
        <v>0</v>
      </c>
      <c r="E359" s="37" t="e">
        <f t="shared" si="96"/>
        <v>#DIV/0!</v>
      </c>
      <c r="F359" s="36" t="str">
        <f>VLOOKUP($A359,Raw!$B$2:$DG$512,MATCH(Advisorry!F$1,Raw!$B$1:$DG$1,0),0)</f>
        <v>0</v>
      </c>
      <c r="G359" s="37" t="e">
        <f t="shared" si="97"/>
        <v>#DIV/0!</v>
      </c>
      <c r="H359" s="36" t="str">
        <f>VLOOKUP($A359,Raw!$B$2:$DG$512,MATCH(Advisorry!H$1,Raw!$B$1:$DG$1,0),0)</f>
        <v>0</v>
      </c>
      <c r="I359" s="37" t="e">
        <f t="shared" si="98"/>
        <v>#DIV/0!</v>
      </c>
      <c r="J359" s="36" t="str">
        <f>VLOOKUP($A359,Raw!$B$2:$DG$512,MATCH(Advisorry!J$1,Raw!$B$1:$DG$1,0),0)</f>
        <v>0</v>
      </c>
      <c r="K359" s="37" t="e">
        <f t="shared" si="99"/>
        <v>#DIV/0!</v>
      </c>
      <c r="L359" s="36" t="str">
        <f>VLOOKUP($A359,Raw!$B$2:$DG$512,MATCH(Advisorry!L$1,Raw!$B$1:$DG$1,0),0)</f>
        <v>0</v>
      </c>
      <c r="M359" s="37" t="e">
        <f t="shared" si="100"/>
        <v>#DIV/0!</v>
      </c>
      <c r="N359" s="36" t="str">
        <f>VLOOKUP($A359,Raw!$B$2:$DG$512,MATCH(Advisorry!N$1,Raw!$B$1:$DG$1,0),0)</f>
        <v>0</v>
      </c>
      <c r="P359" s="38" t="str">
        <f>VLOOKUP($A359,Raw!$B$2:$DG$512,MATCH(Advisorry!P$1,Raw!$B$1:$DG$1,0),0)</f>
        <v>0</v>
      </c>
      <c r="Q359" s="39" t="e">
        <f t="shared" si="101"/>
        <v>#DIV/0!</v>
      </c>
      <c r="R359" s="38" t="str">
        <f>VLOOKUP($A359,Raw!$B$2:$DG$512,MATCH(Advisorry!R$1,Raw!$B$1:$DG$1,0),0)</f>
        <v>0</v>
      </c>
      <c r="S359" s="39" t="e">
        <f t="shared" si="102"/>
        <v>#DIV/0!</v>
      </c>
      <c r="T359" s="38" t="str">
        <f>VLOOKUP($A359,Raw!$B$2:$DG$512,MATCH(Advisorry!T$1,Raw!$B$1:$DG$1,0),0)</f>
        <v>0</v>
      </c>
      <c r="U359" s="39" t="e">
        <f t="shared" si="103"/>
        <v>#DIV/0!</v>
      </c>
      <c r="V359" s="38" t="str">
        <f>VLOOKUP($A359,Raw!$B$2:$DG$512,MATCH(Advisorry!V$1,Raw!$B$1:$DG$1,0),0)</f>
        <v>0</v>
      </c>
      <c r="W359" s="39" t="e">
        <f t="shared" si="104"/>
        <v>#DIV/0!</v>
      </c>
      <c r="X359" s="38" t="str">
        <f>VLOOKUP($A359,Raw!$B$2:$DG$512,MATCH(Advisorry!X$1,Raw!$B$1:$DG$1,0),0)</f>
        <v>0</v>
      </c>
      <c r="Y359" s="39" t="e">
        <f t="shared" si="105"/>
        <v>#DIV/0!</v>
      </c>
      <c r="Z359" s="38" t="str">
        <f>VLOOKUP($A359,Raw!$B$2:$DG$512,MATCH(Advisorry!Z$1,Raw!$B$1:$DG$1,0),0)</f>
        <v>0</v>
      </c>
      <c r="AA359" s="39" t="e">
        <f t="shared" si="106"/>
        <v>#DIV/0!</v>
      </c>
      <c r="AB359" s="38" t="str">
        <f>VLOOKUP($A359,Raw!$B$2:$DG$512,MATCH(Advisorry!AB$1,Raw!$B$1:$DG$1,0),0)</f>
        <v>0</v>
      </c>
      <c r="AD359" s="25" t="e">
        <f t="shared" si="107"/>
        <v>#DIV/0!</v>
      </c>
      <c r="AE359" s="25" t="e">
        <f t="shared" si="108"/>
        <v>#DIV/0!</v>
      </c>
      <c r="AF359" s="25" t="e">
        <f t="shared" si="109"/>
        <v>#DIV/0!</v>
      </c>
      <c r="AG359" s="25" t="e">
        <f t="shared" si="110"/>
        <v>#DIV/0!</v>
      </c>
      <c r="AH359" s="25" t="e">
        <f t="shared" si="111"/>
        <v>#DIV/0!</v>
      </c>
      <c r="AI359" s="25" t="e">
        <f t="shared" si="112"/>
        <v>#DIV/0!</v>
      </c>
      <c r="AJ359" s="25" t="e">
        <f t="shared" si="113"/>
        <v>#DIV/0!</v>
      </c>
    </row>
    <row r="360" spans="1:36" x14ac:dyDescent="0.3">
      <c r="A360" s="1" t="s">
        <v>5986</v>
      </c>
      <c r="B360" s="36" t="str">
        <f>VLOOKUP($A360,Raw!$B$2:$DG$512,MATCH(Advisorry!B$1,Raw!$B$1:$DG$1,0),0)</f>
        <v>0</v>
      </c>
      <c r="C360" s="37" t="e">
        <f t="shared" si="95"/>
        <v>#DIV/0!</v>
      </c>
      <c r="D360" s="36" t="str">
        <f>VLOOKUP($A360,Raw!$B$2:$DG$512,MATCH(Advisorry!D$1,Raw!$B$1:$DG$1,0),0)</f>
        <v>0</v>
      </c>
      <c r="E360" s="37" t="e">
        <f t="shared" si="96"/>
        <v>#DIV/0!</v>
      </c>
      <c r="F360" s="36" t="str">
        <f>VLOOKUP($A360,Raw!$B$2:$DG$512,MATCH(Advisorry!F$1,Raw!$B$1:$DG$1,0),0)</f>
        <v>0</v>
      </c>
      <c r="G360" s="37" t="e">
        <f t="shared" si="97"/>
        <v>#DIV/0!</v>
      </c>
      <c r="H360" s="36" t="str">
        <f>VLOOKUP($A360,Raw!$B$2:$DG$512,MATCH(Advisorry!H$1,Raw!$B$1:$DG$1,0),0)</f>
        <v>0</v>
      </c>
      <c r="I360" s="37" t="e">
        <f t="shared" si="98"/>
        <v>#DIV/0!</v>
      </c>
      <c r="J360" s="36" t="str">
        <f>VLOOKUP($A360,Raw!$B$2:$DG$512,MATCH(Advisorry!J$1,Raw!$B$1:$DG$1,0),0)</f>
        <v>0</v>
      </c>
      <c r="K360" s="37" t="e">
        <f t="shared" si="99"/>
        <v>#DIV/0!</v>
      </c>
      <c r="L360" s="36" t="str">
        <f>VLOOKUP($A360,Raw!$B$2:$DG$512,MATCH(Advisorry!L$1,Raw!$B$1:$DG$1,0),0)</f>
        <v>0</v>
      </c>
      <c r="M360" s="37" t="e">
        <f t="shared" si="100"/>
        <v>#DIV/0!</v>
      </c>
      <c r="N360" s="36" t="str">
        <f>VLOOKUP($A360,Raw!$B$2:$DG$512,MATCH(Advisorry!N$1,Raw!$B$1:$DG$1,0),0)</f>
        <v>0</v>
      </c>
      <c r="P360" s="38" t="str">
        <f>VLOOKUP($A360,Raw!$B$2:$DG$512,MATCH(Advisorry!P$1,Raw!$B$1:$DG$1,0),0)</f>
        <v>0</v>
      </c>
      <c r="Q360" s="39" t="e">
        <f t="shared" si="101"/>
        <v>#DIV/0!</v>
      </c>
      <c r="R360" s="38" t="str">
        <f>VLOOKUP($A360,Raw!$B$2:$DG$512,MATCH(Advisorry!R$1,Raw!$B$1:$DG$1,0),0)</f>
        <v>0</v>
      </c>
      <c r="S360" s="39" t="e">
        <f t="shared" si="102"/>
        <v>#DIV/0!</v>
      </c>
      <c r="T360" s="38" t="str">
        <f>VLOOKUP($A360,Raw!$B$2:$DG$512,MATCH(Advisorry!T$1,Raw!$B$1:$DG$1,0),0)</f>
        <v>0</v>
      </c>
      <c r="U360" s="39" t="e">
        <f t="shared" si="103"/>
        <v>#DIV/0!</v>
      </c>
      <c r="V360" s="38" t="str">
        <f>VLOOKUP($A360,Raw!$B$2:$DG$512,MATCH(Advisorry!V$1,Raw!$B$1:$DG$1,0),0)</f>
        <v>0</v>
      </c>
      <c r="W360" s="39" t="e">
        <f t="shared" si="104"/>
        <v>#DIV/0!</v>
      </c>
      <c r="X360" s="38" t="str">
        <f>VLOOKUP($A360,Raw!$B$2:$DG$512,MATCH(Advisorry!X$1,Raw!$B$1:$DG$1,0),0)</f>
        <v>0</v>
      </c>
      <c r="Y360" s="39" t="e">
        <f t="shared" si="105"/>
        <v>#DIV/0!</v>
      </c>
      <c r="Z360" s="38" t="str">
        <f>VLOOKUP($A360,Raw!$B$2:$DG$512,MATCH(Advisorry!Z$1,Raw!$B$1:$DG$1,0),0)</f>
        <v>0</v>
      </c>
      <c r="AA360" s="39" t="e">
        <f t="shared" si="106"/>
        <v>#DIV/0!</v>
      </c>
      <c r="AB360" s="38" t="str">
        <f>VLOOKUP($A360,Raw!$B$2:$DG$512,MATCH(Advisorry!AB$1,Raw!$B$1:$DG$1,0),0)</f>
        <v>0</v>
      </c>
      <c r="AD360" s="25" t="e">
        <f t="shared" si="107"/>
        <v>#DIV/0!</v>
      </c>
      <c r="AE360" s="25" t="e">
        <f t="shared" si="108"/>
        <v>#DIV/0!</v>
      </c>
      <c r="AF360" s="25" t="e">
        <f t="shared" si="109"/>
        <v>#DIV/0!</v>
      </c>
      <c r="AG360" s="25" t="e">
        <f t="shared" si="110"/>
        <v>#DIV/0!</v>
      </c>
      <c r="AH360" s="25" t="e">
        <f t="shared" si="111"/>
        <v>#DIV/0!</v>
      </c>
      <c r="AI360" s="25" t="e">
        <f t="shared" si="112"/>
        <v>#DIV/0!</v>
      </c>
      <c r="AJ360" s="25" t="e">
        <f t="shared" si="113"/>
        <v>#DIV/0!</v>
      </c>
    </row>
    <row r="361" spans="1:36" x14ac:dyDescent="0.3">
      <c r="A361" s="1" t="s">
        <v>6005</v>
      </c>
      <c r="B361" s="36" t="str">
        <f>VLOOKUP($A361,Raw!$B$2:$DG$512,MATCH(Advisorry!B$1,Raw!$B$1:$DG$1,0),0)</f>
        <v>0</v>
      </c>
      <c r="C361" s="37">
        <f t="shared" si="95"/>
        <v>0</v>
      </c>
      <c r="D361" s="36" t="str">
        <f>VLOOKUP($A361,Raw!$B$2:$DG$512,MATCH(Advisorry!D$1,Raw!$B$1:$DG$1,0),0)</f>
        <v>5</v>
      </c>
      <c r="E361" s="37">
        <f t="shared" si="96"/>
        <v>0.18518518518518517</v>
      </c>
      <c r="F361" s="36" t="str">
        <f>VLOOKUP($A361,Raw!$B$2:$DG$512,MATCH(Advisorry!F$1,Raw!$B$1:$DG$1,0),0)</f>
        <v>22</v>
      </c>
      <c r="G361" s="37">
        <f t="shared" si="97"/>
        <v>0.81481481481481477</v>
      </c>
      <c r="H361" s="36" t="str">
        <f>VLOOKUP($A361,Raw!$B$2:$DG$512,MATCH(Advisorry!H$1,Raw!$B$1:$DG$1,0),0)</f>
        <v>0</v>
      </c>
      <c r="I361" s="37">
        <f t="shared" si="98"/>
        <v>0</v>
      </c>
      <c r="J361" s="36" t="str">
        <f>VLOOKUP($A361,Raw!$B$2:$DG$512,MATCH(Advisorry!J$1,Raw!$B$1:$DG$1,0),0)</f>
        <v>0</v>
      </c>
      <c r="K361" s="37">
        <f t="shared" si="99"/>
        <v>0</v>
      </c>
      <c r="L361" s="36" t="str">
        <f>VLOOKUP($A361,Raw!$B$2:$DG$512,MATCH(Advisorry!L$1,Raw!$B$1:$DG$1,0),0)</f>
        <v>0</v>
      </c>
      <c r="M361" s="37">
        <f t="shared" si="100"/>
        <v>0</v>
      </c>
      <c r="N361" s="36" t="str">
        <f>VLOOKUP($A361,Raw!$B$2:$DG$512,MATCH(Advisorry!N$1,Raw!$B$1:$DG$1,0),0)</f>
        <v>27</v>
      </c>
      <c r="P361" s="38" t="str">
        <f>VLOOKUP($A361,Raw!$B$2:$DG$512,MATCH(Advisorry!P$1,Raw!$B$1:$DG$1,0),0)</f>
        <v>0</v>
      </c>
      <c r="Q361" s="39">
        <f t="shared" si="101"/>
        <v>0</v>
      </c>
      <c r="R361" s="38" t="str">
        <f>VLOOKUP($A361,Raw!$B$2:$DG$512,MATCH(Advisorry!R$1,Raw!$B$1:$DG$1,0),0)</f>
        <v>11.44</v>
      </c>
      <c r="S361" s="39">
        <f t="shared" si="102"/>
        <v>0.25911664779161947</v>
      </c>
      <c r="T361" s="38" t="str">
        <f>VLOOKUP($A361,Raw!$B$2:$DG$512,MATCH(Advisorry!T$1,Raw!$B$1:$DG$1,0),0)</f>
        <v>32.71</v>
      </c>
      <c r="U361" s="39">
        <f t="shared" si="103"/>
        <v>0.74088335220838053</v>
      </c>
      <c r="V361" s="38" t="str">
        <f>VLOOKUP($A361,Raw!$B$2:$DG$512,MATCH(Advisorry!V$1,Raw!$B$1:$DG$1,0),0)</f>
        <v>0</v>
      </c>
      <c r="W361" s="39">
        <f t="shared" si="104"/>
        <v>0</v>
      </c>
      <c r="X361" s="38" t="str">
        <f>VLOOKUP($A361,Raw!$B$2:$DG$512,MATCH(Advisorry!X$1,Raw!$B$1:$DG$1,0),0)</f>
        <v>0</v>
      </c>
      <c r="Y361" s="39">
        <f t="shared" si="105"/>
        <v>0</v>
      </c>
      <c r="Z361" s="38" t="str">
        <f>VLOOKUP($A361,Raw!$B$2:$DG$512,MATCH(Advisorry!Z$1,Raw!$B$1:$DG$1,0),0)</f>
        <v>0</v>
      </c>
      <c r="AA361" s="39">
        <f t="shared" si="106"/>
        <v>0</v>
      </c>
      <c r="AB361" s="38" t="str">
        <f>VLOOKUP($A361,Raw!$B$2:$DG$512,MATCH(Advisorry!AB$1,Raw!$B$1:$DG$1,0),0)</f>
        <v>44.15</v>
      </c>
      <c r="AD361" s="25" t="e">
        <f t="shared" si="107"/>
        <v>#DIV/0!</v>
      </c>
      <c r="AE361" s="25">
        <f t="shared" si="108"/>
        <v>2.2879999999999998</v>
      </c>
      <c r="AF361" s="25">
        <f t="shared" si="109"/>
        <v>1.4868181818181818</v>
      </c>
      <c r="AG361" s="25" t="e">
        <f t="shared" si="110"/>
        <v>#DIV/0!</v>
      </c>
      <c r="AH361" s="25" t="e">
        <f t="shared" si="111"/>
        <v>#DIV/0!</v>
      </c>
      <c r="AI361" s="25" t="e">
        <f t="shared" si="112"/>
        <v>#DIV/0!</v>
      </c>
      <c r="AJ361" s="25">
        <f t="shared" si="113"/>
        <v>1.6351851851851851</v>
      </c>
    </row>
    <row r="362" spans="1:36" x14ac:dyDescent="0.3">
      <c r="A362" s="1" t="s">
        <v>6030</v>
      </c>
      <c r="B362" s="36" t="str">
        <f>VLOOKUP($A362,Raw!$B$2:$DG$512,MATCH(Advisorry!B$1,Raw!$B$1:$DG$1,0),0)</f>
        <v>0</v>
      </c>
      <c r="C362" s="37" t="e">
        <f t="shared" si="95"/>
        <v>#DIV/0!</v>
      </c>
      <c r="D362" s="36" t="str">
        <f>VLOOKUP($A362,Raw!$B$2:$DG$512,MATCH(Advisorry!D$1,Raw!$B$1:$DG$1,0),0)</f>
        <v>0</v>
      </c>
      <c r="E362" s="37" t="e">
        <f t="shared" si="96"/>
        <v>#DIV/0!</v>
      </c>
      <c r="F362" s="36" t="str">
        <f>VLOOKUP($A362,Raw!$B$2:$DG$512,MATCH(Advisorry!F$1,Raw!$B$1:$DG$1,0),0)</f>
        <v>0</v>
      </c>
      <c r="G362" s="37" t="e">
        <f t="shared" si="97"/>
        <v>#DIV/0!</v>
      </c>
      <c r="H362" s="36" t="str">
        <f>VLOOKUP($A362,Raw!$B$2:$DG$512,MATCH(Advisorry!H$1,Raw!$B$1:$DG$1,0),0)</f>
        <v>0</v>
      </c>
      <c r="I362" s="37" t="e">
        <f t="shared" si="98"/>
        <v>#DIV/0!</v>
      </c>
      <c r="J362" s="36" t="str">
        <f>VLOOKUP($A362,Raw!$B$2:$DG$512,MATCH(Advisorry!J$1,Raw!$B$1:$DG$1,0),0)</f>
        <v>0</v>
      </c>
      <c r="K362" s="37" t="e">
        <f t="shared" si="99"/>
        <v>#DIV/0!</v>
      </c>
      <c r="L362" s="36" t="str">
        <f>VLOOKUP($A362,Raw!$B$2:$DG$512,MATCH(Advisorry!L$1,Raw!$B$1:$DG$1,0),0)</f>
        <v>0</v>
      </c>
      <c r="M362" s="37" t="e">
        <f t="shared" si="100"/>
        <v>#DIV/0!</v>
      </c>
      <c r="N362" s="36" t="str">
        <f>VLOOKUP($A362,Raw!$B$2:$DG$512,MATCH(Advisorry!N$1,Raw!$B$1:$DG$1,0),0)</f>
        <v>0</v>
      </c>
      <c r="P362" s="38" t="str">
        <f>VLOOKUP($A362,Raw!$B$2:$DG$512,MATCH(Advisorry!P$1,Raw!$B$1:$DG$1,0),0)</f>
        <v>0</v>
      </c>
      <c r="Q362" s="39" t="e">
        <f t="shared" si="101"/>
        <v>#DIV/0!</v>
      </c>
      <c r="R362" s="38" t="str">
        <f>VLOOKUP($A362,Raw!$B$2:$DG$512,MATCH(Advisorry!R$1,Raw!$B$1:$DG$1,0),0)</f>
        <v>0</v>
      </c>
      <c r="S362" s="39" t="e">
        <f t="shared" si="102"/>
        <v>#DIV/0!</v>
      </c>
      <c r="T362" s="38" t="str">
        <f>VLOOKUP($A362,Raw!$B$2:$DG$512,MATCH(Advisorry!T$1,Raw!$B$1:$DG$1,0),0)</f>
        <v>0</v>
      </c>
      <c r="U362" s="39" t="e">
        <f t="shared" si="103"/>
        <v>#DIV/0!</v>
      </c>
      <c r="V362" s="38" t="str">
        <f>VLOOKUP($A362,Raw!$B$2:$DG$512,MATCH(Advisorry!V$1,Raw!$B$1:$DG$1,0),0)</f>
        <v>0</v>
      </c>
      <c r="W362" s="39" t="e">
        <f t="shared" si="104"/>
        <v>#DIV/0!</v>
      </c>
      <c r="X362" s="38" t="str">
        <f>VLOOKUP($A362,Raw!$B$2:$DG$512,MATCH(Advisorry!X$1,Raw!$B$1:$DG$1,0),0)</f>
        <v>0</v>
      </c>
      <c r="Y362" s="39" t="e">
        <f t="shared" si="105"/>
        <v>#DIV/0!</v>
      </c>
      <c r="Z362" s="38" t="str">
        <f>VLOOKUP($A362,Raw!$B$2:$DG$512,MATCH(Advisorry!Z$1,Raw!$B$1:$DG$1,0),0)</f>
        <v>0</v>
      </c>
      <c r="AA362" s="39" t="e">
        <f t="shared" si="106"/>
        <v>#DIV/0!</v>
      </c>
      <c r="AB362" s="38" t="str">
        <f>VLOOKUP($A362,Raw!$B$2:$DG$512,MATCH(Advisorry!AB$1,Raw!$B$1:$DG$1,0),0)</f>
        <v>0</v>
      </c>
      <c r="AD362" s="25" t="e">
        <f t="shared" si="107"/>
        <v>#DIV/0!</v>
      </c>
      <c r="AE362" s="25" t="e">
        <f t="shared" si="108"/>
        <v>#DIV/0!</v>
      </c>
      <c r="AF362" s="25" t="e">
        <f t="shared" si="109"/>
        <v>#DIV/0!</v>
      </c>
      <c r="AG362" s="25" t="e">
        <f t="shared" si="110"/>
        <v>#DIV/0!</v>
      </c>
      <c r="AH362" s="25" t="e">
        <f t="shared" si="111"/>
        <v>#DIV/0!</v>
      </c>
      <c r="AI362" s="25" t="e">
        <f t="shared" si="112"/>
        <v>#DIV/0!</v>
      </c>
      <c r="AJ362" s="25" t="e">
        <f t="shared" si="113"/>
        <v>#DIV/0!</v>
      </c>
    </row>
    <row r="363" spans="1:36" x14ac:dyDescent="0.3">
      <c r="A363" s="1" t="s">
        <v>6036</v>
      </c>
      <c r="B363" s="36" t="str">
        <f>VLOOKUP($A363,Raw!$B$2:$DG$512,MATCH(Advisorry!B$1,Raw!$B$1:$DG$1,0),0)</f>
        <v>0</v>
      </c>
      <c r="C363" s="37" t="e">
        <f t="shared" si="95"/>
        <v>#DIV/0!</v>
      </c>
      <c r="D363" s="36" t="str">
        <f>VLOOKUP($A363,Raw!$B$2:$DG$512,MATCH(Advisorry!D$1,Raw!$B$1:$DG$1,0),0)</f>
        <v>0</v>
      </c>
      <c r="E363" s="37" t="e">
        <f t="shared" si="96"/>
        <v>#DIV/0!</v>
      </c>
      <c r="F363" s="36" t="str">
        <f>VLOOKUP($A363,Raw!$B$2:$DG$512,MATCH(Advisorry!F$1,Raw!$B$1:$DG$1,0),0)</f>
        <v>0</v>
      </c>
      <c r="G363" s="37" t="e">
        <f t="shared" si="97"/>
        <v>#DIV/0!</v>
      </c>
      <c r="H363" s="36" t="str">
        <f>VLOOKUP($A363,Raw!$B$2:$DG$512,MATCH(Advisorry!H$1,Raw!$B$1:$DG$1,0),0)</f>
        <v>0</v>
      </c>
      <c r="I363" s="37" t="e">
        <f t="shared" si="98"/>
        <v>#DIV/0!</v>
      </c>
      <c r="J363" s="36" t="str">
        <f>VLOOKUP($A363,Raw!$B$2:$DG$512,MATCH(Advisorry!J$1,Raw!$B$1:$DG$1,0),0)</f>
        <v>0</v>
      </c>
      <c r="K363" s="37" t="e">
        <f t="shared" si="99"/>
        <v>#DIV/0!</v>
      </c>
      <c r="L363" s="36" t="str">
        <f>VLOOKUP($A363,Raw!$B$2:$DG$512,MATCH(Advisorry!L$1,Raw!$B$1:$DG$1,0),0)</f>
        <v>0</v>
      </c>
      <c r="M363" s="37" t="e">
        <f t="shared" si="100"/>
        <v>#DIV/0!</v>
      </c>
      <c r="N363" s="36" t="str">
        <f>VLOOKUP($A363,Raw!$B$2:$DG$512,MATCH(Advisorry!N$1,Raw!$B$1:$DG$1,0),0)</f>
        <v>0</v>
      </c>
      <c r="P363" s="38" t="str">
        <f>VLOOKUP($A363,Raw!$B$2:$DG$512,MATCH(Advisorry!P$1,Raw!$B$1:$DG$1,0),0)</f>
        <v>0</v>
      </c>
      <c r="Q363" s="39" t="e">
        <f t="shared" si="101"/>
        <v>#DIV/0!</v>
      </c>
      <c r="R363" s="38" t="str">
        <f>VLOOKUP($A363,Raw!$B$2:$DG$512,MATCH(Advisorry!R$1,Raw!$B$1:$DG$1,0),0)</f>
        <v>0</v>
      </c>
      <c r="S363" s="39" t="e">
        <f t="shared" si="102"/>
        <v>#DIV/0!</v>
      </c>
      <c r="T363" s="38" t="str">
        <f>VLOOKUP($A363,Raw!$B$2:$DG$512,MATCH(Advisorry!T$1,Raw!$B$1:$DG$1,0),0)</f>
        <v>0</v>
      </c>
      <c r="U363" s="39" t="e">
        <f t="shared" si="103"/>
        <v>#DIV/0!</v>
      </c>
      <c r="V363" s="38" t="str">
        <f>VLOOKUP($A363,Raw!$B$2:$DG$512,MATCH(Advisorry!V$1,Raw!$B$1:$DG$1,0),0)</f>
        <v>0</v>
      </c>
      <c r="W363" s="39" t="e">
        <f t="shared" si="104"/>
        <v>#DIV/0!</v>
      </c>
      <c r="X363" s="38" t="str">
        <f>VLOOKUP($A363,Raw!$B$2:$DG$512,MATCH(Advisorry!X$1,Raw!$B$1:$DG$1,0),0)</f>
        <v>0</v>
      </c>
      <c r="Y363" s="39" t="e">
        <f t="shared" si="105"/>
        <v>#DIV/0!</v>
      </c>
      <c r="Z363" s="38" t="str">
        <f>VLOOKUP($A363,Raw!$B$2:$DG$512,MATCH(Advisorry!Z$1,Raw!$B$1:$DG$1,0),0)</f>
        <v>0</v>
      </c>
      <c r="AA363" s="39" t="e">
        <f t="shared" si="106"/>
        <v>#DIV/0!</v>
      </c>
      <c r="AB363" s="38" t="str">
        <f>VLOOKUP($A363,Raw!$B$2:$DG$512,MATCH(Advisorry!AB$1,Raw!$B$1:$DG$1,0),0)</f>
        <v>0</v>
      </c>
      <c r="AD363" s="25" t="e">
        <f t="shared" si="107"/>
        <v>#DIV/0!</v>
      </c>
      <c r="AE363" s="25" t="e">
        <f t="shared" si="108"/>
        <v>#DIV/0!</v>
      </c>
      <c r="AF363" s="25" t="e">
        <f t="shared" si="109"/>
        <v>#DIV/0!</v>
      </c>
      <c r="AG363" s="25" t="e">
        <f t="shared" si="110"/>
        <v>#DIV/0!</v>
      </c>
      <c r="AH363" s="25" t="e">
        <f t="shared" si="111"/>
        <v>#DIV/0!</v>
      </c>
      <c r="AI363" s="25" t="e">
        <f t="shared" si="112"/>
        <v>#DIV/0!</v>
      </c>
      <c r="AJ363" s="25" t="e">
        <f t="shared" si="113"/>
        <v>#DIV/0!</v>
      </c>
    </row>
    <row r="364" spans="1:36" x14ac:dyDescent="0.3">
      <c r="A364" s="1" t="s">
        <v>6043</v>
      </c>
      <c r="B364" s="36" t="str">
        <f>VLOOKUP($A364,Raw!$B$2:$DG$512,MATCH(Advisorry!B$1,Raw!$B$1:$DG$1,0),0)</f>
        <v>0</v>
      </c>
      <c r="C364" s="37" t="e">
        <f t="shared" si="95"/>
        <v>#DIV/0!</v>
      </c>
      <c r="D364" s="36" t="str">
        <f>VLOOKUP($A364,Raw!$B$2:$DG$512,MATCH(Advisorry!D$1,Raw!$B$1:$DG$1,0),0)</f>
        <v>0</v>
      </c>
      <c r="E364" s="37" t="e">
        <f t="shared" si="96"/>
        <v>#DIV/0!</v>
      </c>
      <c r="F364" s="36" t="str">
        <f>VLOOKUP($A364,Raw!$B$2:$DG$512,MATCH(Advisorry!F$1,Raw!$B$1:$DG$1,0),0)</f>
        <v>0</v>
      </c>
      <c r="G364" s="37" t="e">
        <f t="shared" si="97"/>
        <v>#DIV/0!</v>
      </c>
      <c r="H364" s="36" t="str">
        <f>VLOOKUP($A364,Raw!$B$2:$DG$512,MATCH(Advisorry!H$1,Raw!$B$1:$DG$1,0),0)</f>
        <v>0</v>
      </c>
      <c r="I364" s="37" t="e">
        <f t="shared" si="98"/>
        <v>#DIV/0!</v>
      </c>
      <c r="J364" s="36" t="str">
        <f>VLOOKUP($A364,Raw!$B$2:$DG$512,MATCH(Advisorry!J$1,Raw!$B$1:$DG$1,0),0)</f>
        <v>0</v>
      </c>
      <c r="K364" s="37" t="e">
        <f t="shared" si="99"/>
        <v>#DIV/0!</v>
      </c>
      <c r="L364" s="36" t="str">
        <f>VLOOKUP($A364,Raw!$B$2:$DG$512,MATCH(Advisorry!L$1,Raw!$B$1:$DG$1,0),0)</f>
        <v>0</v>
      </c>
      <c r="M364" s="37" t="e">
        <f t="shared" si="100"/>
        <v>#DIV/0!</v>
      </c>
      <c r="N364" s="36" t="str">
        <f>VLOOKUP($A364,Raw!$B$2:$DG$512,MATCH(Advisorry!N$1,Raw!$B$1:$DG$1,0),0)</f>
        <v>0</v>
      </c>
      <c r="P364" s="38" t="str">
        <f>VLOOKUP($A364,Raw!$B$2:$DG$512,MATCH(Advisorry!P$1,Raw!$B$1:$DG$1,0),0)</f>
        <v>0</v>
      </c>
      <c r="Q364" s="39" t="e">
        <f t="shared" si="101"/>
        <v>#DIV/0!</v>
      </c>
      <c r="R364" s="38" t="str">
        <f>VLOOKUP($A364,Raw!$B$2:$DG$512,MATCH(Advisorry!R$1,Raw!$B$1:$DG$1,0),0)</f>
        <v>0</v>
      </c>
      <c r="S364" s="39" t="e">
        <f t="shared" si="102"/>
        <v>#DIV/0!</v>
      </c>
      <c r="T364" s="38" t="str">
        <f>VLOOKUP($A364,Raw!$B$2:$DG$512,MATCH(Advisorry!T$1,Raw!$B$1:$DG$1,0),0)</f>
        <v>0</v>
      </c>
      <c r="U364" s="39" t="e">
        <f t="shared" si="103"/>
        <v>#DIV/0!</v>
      </c>
      <c r="V364" s="38" t="str">
        <f>VLOOKUP($A364,Raw!$B$2:$DG$512,MATCH(Advisorry!V$1,Raw!$B$1:$DG$1,0),0)</f>
        <v>0</v>
      </c>
      <c r="W364" s="39" t="e">
        <f t="shared" si="104"/>
        <v>#DIV/0!</v>
      </c>
      <c r="X364" s="38" t="str">
        <f>VLOOKUP($A364,Raw!$B$2:$DG$512,MATCH(Advisorry!X$1,Raw!$B$1:$DG$1,0),0)</f>
        <v>0</v>
      </c>
      <c r="Y364" s="39" t="e">
        <f t="shared" si="105"/>
        <v>#DIV/0!</v>
      </c>
      <c r="Z364" s="38" t="str">
        <f>VLOOKUP($A364,Raw!$B$2:$DG$512,MATCH(Advisorry!Z$1,Raw!$B$1:$DG$1,0),0)</f>
        <v>0</v>
      </c>
      <c r="AA364" s="39" t="e">
        <f t="shared" si="106"/>
        <v>#DIV/0!</v>
      </c>
      <c r="AB364" s="38" t="str">
        <f>VLOOKUP($A364,Raw!$B$2:$DG$512,MATCH(Advisorry!AB$1,Raw!$B$1:$DG$1,0),0)</f>
        <v>0</v>
      </c>
      <c r="AD364" s="25" t="e">
        <f t="shared" si="107"/>
        <v>#DIV/0!</v>
      </c>
      <c r="AE364" s="25" t="e">
        <f t="shared" si="108"/>
        <v>#DIV/0!</v>
      </c>
      <c r="AF364" s="25" t="e">
        <f t="shared" si="109"/>
        <v>#DIV/0!</v>
      </c>
      <c r="AG364" s="25" t="e">
        <f t="shared" si="110"/>
        <v>#DIV/0!</v>
      </c>
      <c r="AH364" s="25" t="e">
        <f t="shared" si="111"/>
        <v>#DIV/0!</v>
      </c>
      <c r="AI364" s="25" t="e">
        <f t="shared" si="112"/>
        <v>#DIV/0!</v>
      </c>
      <c r="AJ364" s="25" t="e">
        <f t="shared" si="113"/>
        <v>#DIV/0!</v>
      </c>
    </row>
    <row r="365" spans="1:36" x14ac:dyDescent="0.3">
      <c r="A365" s="1" t="s">
        <v>6055</v>
      </c>
      <c r="B365" s="36" t="str">
        <f>VLOOKUP($A365,Raw!$B$2:$DG$512,MATCH(Advisorry!B$1,Raw!$B$1:$DG$1,0),0)</f>
        <v>0</v>
      </c>
      <c r="C365" s="37">
        <f t="shared" si="95"/>
        <v>0</v>
      </c>
      <c r="D365" s="36" t="str">
        <f>VLOOKUP($A365,Raw!$B$2:$DG$512,MATCH(Advisorry!D$1,Raw!$B$1:$DG$1,0),0)</f>
        <v>0</v>
      </c>
      <c r="E365" s="37">
        <f t="shared" si="96"/>
        <v>0</v>
      </c>
      <c r="F365" s="36" t="str">
        <f>VLOOKUP($A365,Raw!$B$2:$DG$512,MATCH(Advisorry!F$1,Raw!$B$1:$DG$1,0),0)</f>
        <v>2</v>
      </c>
      <c r="G365" s="37">
        <f t="shared" si="97"/>
        <v>1</v>
      </c>
      <c r="H365" s="36" t="str">
        <f>VLOOKUP($A365,Raw!$B$2:$DG$512,MATCH(Advisorry!H$1,Raw!$B$1:$DG$1,0),0)</f>
        <v>0</v>
      </c>
      <c r="I365" s="37">
        <f t="shared" si="98"/>
        <v>0</v>
      </c>
      <c r="J365" s="36" t="str">
        <f>VLOOKUP($A365,Raw!$B$2:$DG$512,MATCH(Advisorry!J$1,Raw!$B$1:$DG$1,0),0)</f>
        <v>0</v>
      </c>
      <c r="K365" s="37">
        <f t="shared" si="99"/>
        <v>0</v>
      </c>
      <c r="L365" s="36" t="str">
        <f>VLOOKUP($A365,Raw!$B$2:$DG$512,MATCH(Advisorry!L$1,Raw!$B$1:$DG$1,0),0)</f>
        <v>0</v>
      </c>
      <c r="M365" s="37">
        <f t="shared" si="100"/>
        <v>0</v>
      </c>
      <c r="N365" s="36" t="str">
        <f>VLOOKUP($A365,Raw!$B$2:$DG$512,MATCH(Advisorry!N$1,Raw!$B$1:$DG$1,0),0)</f>
        <v>2</v>
      </c>
      <c r="P365" s="38" t="str">
        <f>VLOOKUP($A365,Raw!$B$2:$DG$512,MATCH(Advisorry!P$1,Raw!$B$1:$DG$1,0),0)</f>
        <v>0</v>
      </c>
      <c r="Q365" s="39">
        <f t="shared" si="101"/>
        <v>0</v>
      </c>
      <c r="R365" s="38" t="str">
        <f>VLOOKUP($A365,Raw!$B$2:$DG$512,MATCH(Advisorry!R$1,Raw!$B$1:$DG$1,0),0)</f>
        <v>0</v>
      </c>
      <c r="S365" s="39">
        <f t="shared" si="102"/>
        <v>0</v>
      </c>
      <c r="T365" s="38" t="str">
        <f>VLOOKUP($A365,Raw!$B$2:$DG$512,MATCH(Advisorry!T$1,Raw!$B$1:$DG$1,0),0)</f>
        <v>6.38</v>
      </c>
      <c r="U365" s="39">
        <f t="shared" si="103"/>
        <v>1</v>
      </c>
      <c r="V365" s="38" t="str">
        <f>VLOOKUP($A365,Raw!$B$2:$DG$512,MATCH(Advisorry!V$1,Raw!$B$1:$DG$1,0),0)</f>
        <v>0</v>
      </c>
      <c r="W365" s="39">
        <f t="shared" si="104"/>
        <v>0</v>
      </c>
      <c r="X365" s="38" t="str">
        <f>VLOOKUP($A365,Raw!$B$2:$DG$512,MATCH(Advisorry!X$1,Raw!$B$1:$DG$1,0),0)</f>
        <v>0</v>
      </c>
      <c r="Y365" s="39">
        <f t="shared" si="105"/>
        <v>0</v>
      </c>
      <c r="Z365" s="38" t="str">
        <f>VLOOKUP($A365,Raw!$B$2:$DG$512,MATCH(Advisorry!Z$1,Raw!$B$1:$DG$1,0),0)</f>
        <v>0</v>
      </c>
      <c r="AA365" s="39">
        <f t="shared" si="106"/>
        <v>0</v>
      </c>
      <c r="AB365" s="38" t="str">
        <f>VLOOKUP($A365,Raw!$B$2:$DG$512,MATCH(Advisorry!AB$1,Raw!$B$1:$DG$1,0),0)</f>
        <v>6.38</v>
      </c>
      <c r="AD365" s="25" t="e">
        <f t="shared" si="107"/>
        <v>#DIV/0!</v>
      </c>
      <c r="AE365" s="25" t="e">
        <f t="shared" si="108"/>
        <v>#DIV/0!</v>
      </c>
      <c r="AF365" s="25">
        <f t="shared" si="109"/>
        <v>3.19</v>
      </c>
      <c r="AG365" s="25" t="e">
        <f t="shared" si="110"/>
        <v>#DIV/0!</v>
      </c>
      <c r="AH365" s="25" t="e">
        <f t="shared" si="111"/>
        <v>#DIV/0!</v>
      </c>
      <c r="AI365" s="25" t="e">
        <f t="shared" si="112"/>
        <v>#DIV/0!</v>
      </c>
      <c r="AJ365" s="25">
        <f t="shared" si="113"/>
        <v>3.19</v>
      </c>
    </row>
    <row r="366" spans="1:36" x14ac:dyDescent="0.3">
      <c r="A366" s="1" t="s">
        <v>6068</v>
      </c>
      <c r="B366" s="36" t="str">
        <f>VLOOKUP($A366,Raw!$B$2:$DG$512,MATCH(Advisorry!B$1,Raw!$B$1:$DG$1,0),0)</f>
        <v>0</v>
      </c>
      <c r="C366" s="37" t="e">
        <f t="shared" si="95"/>
        <v>#DIV/0!</v>
      </c>
      <c r="D366" s="36" t="str">
        <f>VLOOKUP($A366,Raw!$B$2:$DG$512,MATCH(Advisorry!D$1,Raw!$B$1:$DG$1,0),0)</f>
        <v>0</v>
      </c>
      <c r="E366" s="37" t="e">
        <f t="shared" si="96"/>
        <v>#DIV/0!</v>
      </c>
      <c r="F366" s="36" t="str">
        <f>VLOOKUP($A366,Raw!$B$2:$DG$512,MATCH(Advisorry!F$1,Raw!$B$1:$DG$1,0),0)</f>
        <v>0</v>
      </c>
      <c r="G366" s="37" t="e">
        <f t="shared" si="97"/>
        <v>#DIV/0!</v>
      </c>
      <c r="H366" s="36" t="str">
        <f>VLOOKUP($A366,Raw!$B$2:$DG$512,MATCH(Advisorry!H$1,Raw!$B$1:$DG$1,0),0)</f>
        <v>0</v>
      </c>
      <c r="I366" s="37" t="e">
        <f t="shared" si="98"/>
        <v>#DIV/0!</v>
      </c>
      <c r="J366" s="36" t="str">
        <f>VLOOKUP($A366,Raw!$B$2:$DG$512,MATCH(Advisorry!J$1,Raw!$B$1:$DG$1,0),0)</f>
        <v>0</v>
      </c>
      <c r="K366" s="37" t="e">
        <f t="shared" si="99"/>
        <v>#DIV/0!</v>
      </c>
      <c r="L366" s="36" t="str">
        <f>VLOOKUP($A366,Raw!$B$2:$DG$512,MATCH(Advisorry!L$1,Raw!$B$1:$DG$1,0),0)</f>
        <v>0</v>
      </c>
      <c r="M366" s="37" t="e">
        <f t="shared" si="100"/>
        <v>#DIV/0!</v>
      </c>
      <c r="N366" s="36" t="str">
        <f>VLOOKUP($A366,Raw!$B$2:$DG$512,MATCH(Advisorry!N$1,Raw!$B$1:$DG$1,0),0)</f>
        <v>0</v>
      </c>
      <c r="P366" s="38" t="str">
        <f>VLOOKUP($A366,Raw!$B$2:$DG$512,MATCH(Advisorry!P$1,Raw!$B$1:$DG$1,0),0)</f>
        <v>0</v>
      </c>
      <c r="Q366" s="39" t="e">
        <f t="shared" si="101"/>
        <v>#DIV/0!</v>
      </c>
      <c r="R366" s="38" t="str">
        <f>VLOOKUP($A366,Raw!$B$2:$DG$512,MATCH(Advisorry!R$1,Raw!$B$1:$DG$1,0),0)</f>
        <v>0</v>
      </c>
      <c r="S366" s="39" t="e">
        <f t="shared" si="102"/>
        <v>#DIV/0!</v>
      </c>
      <c r="T366" s="38" t="str">
        <f>VLOOKUP($A366,Raw!$B$2:$DG$512,MATCH(Advisorry!T$1,Raw!$B$1:$DG$1,0),0)</f>
        <v>0</v>
      </c>
      <c r="U366" s="39" t="e">
        <f t="shared" si="103"/>
        <v>#DIV/0!</v>
      </c>
      <c r="V366" s="38" t="str">
        <f>VLOOKUP($A366,Raw!$B$2:$DG$512,MATCH(Advisorry!V$1,Raw!$B$1:$DG$1,0),0)</f>
        <v>0</v>
      </c>
      <c r="W366" s="39" t="e">
        <f t="shared" si="104"/>
        <v>#DIV/0!</v>
      </c>
      <c r="X366" s="38" t="str">
        <f>VLOOKUP($A366,Raw!$B$2:$DG$512,MATCH(Advisorry!X$1,Raw!$B$1:$DG$1,0),0)</f>
        <v>0</v>
      </c>
      <c r="Y366" s="39" t="e">
        <f t="shared" si="105"/>
        <v>#DIV/0!</v>
      </c>
      <c r="Z366" s="38" t="str">
        <f>VLOOKUP($A366,Raw!$B$2:$DG$512,MATCH(Advisorry!Z$1,Raw!$B$1:$DG$1,0),0)</f>
        <v>0</v>
      </c>
      <c r="AA366" s="39" t="e">
        <f t="shared" si="106"/>
        <v>#DIV/0!</v>
      </c>
      <c r="AB366" s="38" t="str">
        <f>VLOOKUP($A366,Raw!$B$2:$DG$512,MATCH(Advisorry!AB$1,Raw!$B$1:$DG$1,0),0)</f>
        <v>0</v>
      </c>
      <c r="AD366" s="25" t="e">
        <f t="shared" si="107"/>
        <v>#DIV/0!</v>
      </c>
      <c r="AE366" s="25" t="e">
        <f t="shared" si="108"/>
        <v>#DIV/0!</v>
      </c>
      <c r="AF366" s="25" t="e">
        <f t="shared" si="109"/>
        <v>#DIV/0!</v>
      </c>
      <c r="AG366" s="25" t="e">
        <f t="shared" si="110"/>
        <v>#DIV/0!</v>
      </c>
      <c r="AH366" s="25" t="e">
        <f t="shared" si="111"/>
        <v>#DIV/0!</v>
      </c>
      <c r="AI366" s="25" t="e">
        <f t="shared" si="112"/>
        <v>#DIV/0!</v>
      </c>
      <c r="AJ366" s="25" t="e">
        <f t="shared" si="113"/>
        <v>#DIV/0!</v>
      </c>
    </row>
    <row r="367" spans="1:36" x14ac:dyDescent="0.3">
      <c r="A367" s="1" t="s">
        <v>6074</v>
      </c>
      <c r="B367" s="36" t="str">
        <f>VLOOKUP($A367,Raw!$B$2:$DG$512,MATCH(Advisorry!B$1,Raw!$B$1:$DG$1,0),0)</f>
        <v>0</v>
      </c>
      <c r="C367" s="37">
        <f t="shared" si="95"/>
        <v>0</v>
      </c>
      <c r="D367" s="36" t="str">
        <f>VLOOKUP($A367,Raw!$B$2:$DG$512,MATCH(Advisorry!D$1,Raw!$B$1:$DG$1,0),0)</f>
        <v>0</v>
      </c>
      <c r="E367" s="37">
        <f t="shared" si="96"/>
        <v>0</v>
      </c>
      <c r="F367" s="36" t="str">
        <f>VLOOKUP($A367,Raw!$B$2:$DG$512,MATCH(Advisorry!F$1,Raw!$B$1:$DG$1,0),0)</f>
        <v>2</v>
      </c>
      <c r="G367" s="37">
        <f t="shared" si="97"/>
        <v>1</v>
      </c>
      <c r="H367" s="36" t="str">
        <f>VLOOKUP($A367,Raw!$B$2:$DG$512,MATCH(Advisorry!H$1,Raw!$B$1:$DG$1,0),0)</f>
        <v>0</v>
      </c>
      <c r="I367" s="37">
        <f t="shared" si="98"/>
        <v>0</v>
      </c>
      <c r="J367" s="36" t="str">
        <f>VLOOKUP($A367,Raw!$B$2:$DG$512,MATCH(Advisorry!J$1,Raw!$B$1:$DG$1,0),0)</f>
        <v>0</v>
      </c>
      <c r="K367" s="37">
        <f t="shared" si="99"/>
        <v>0</v>
      </c>
      <c r="L367" s="36" t="str">
        <f>VLOOKUP($A367,Raw!$B$2:$DG$512,MATCH(Advisorry!L$1,Raw!$B$1:$DG$1,0),0)</f>
        <v>0</v>
      </c>
      <c r="M367" s="37">
        <f t="shared" si="100"/>
        <v>0</v>
      </c>
      <c r="N367" s="36" t="str">
        <f>VLOOKUP($A367,Raw!$B$2:$DG$512,MATCH(Advisorry!N$1,Raw!$B$1:$DG$1,0),0)</f>
        <v>2</v>
      </c>
      <c r="P367" s="38" t="str">
        <f>VLOOKUP($A367,Raw!$B$2:$DG$512,MATCH(Advisorry!P$1,Raw!$B$1:$DG$1,0),0)</f>
        <v>0</v>
      </c>
      <c r="Q367" s="39">
        <f t="shared" si="101"/>
        <v>0</v>
      </c>
      <c r="R367" s="38" t="str">
        <f>VLOOKUP($A367,Raw!$B$2:$DG$512,MATCH(Advisorry!R$1,Raw!$B$1:$DG$1,0),0)</f>
        <v>0</v>
      </c>
      <c r="S367" s="39">
        <f t="shared" si="102"/>
        <v>0</v>
      </c>
      <c r="T367" s="38" t="str">
        <f>VLOOKUP($A367,Raw!$B$2:$DG$512,MATCH(Advisorry!T$1,Raw!$B$1:$DG$1,0),0)</f>
        <v>71.66</v>
      </c>
      <c r="U367" s="39">
        <f t="shared" si="103"/>
        <v>1</v>
      </c>
      <c r="V367" s="38" t="str">
        <f>VLOOKUP($A367,Raw!$B$2:$DG$512,MATCH(Advisorry!V$1,Raw!$B$1:$DG$1,0),0)</f>
        <v>0</v>
      </c>
      <c r="W367" s="39">
        <f t="shared" si="104"/>
        <v>0</v>
      </c>
      <c r="X367" s="38" t="str">
        <f>VLOOKUP($A367,Raw!$B$2:$DG$512,MATCH(Advisorry!X$1,Raw!$B$1:$DG$1,0),0)</f>
        <v>0</v>
      </c>
      <c r="Y367" s="39">
        <f t="shared" si="105"/>
        <v>0</v>
      </c>
      <c r="Z367" s="38" t="str">
        <f>VLOOKUP($A367,Raw!$B$2:$DG$512,MATCH(Advisorry!Z$1,Raw!$B$1:$DG$1,0),0)</f>
        <v>0</v>
      </c>
      <c r="AA367" s="39">
        <f t="shared" si="106"/>
        <v>0</v>
      </c>
      <c r="AB367" s="38" t="str">
        <f>VLOOKUP($A367,Raw!$B$2:$DG$512,MATCH(Advisorry!AB$1,Raw!$B$1:$DG$1,0),0)</f>
        <v>71.66</v>
      </c>
      <c r="AD367" s="25" t="e">
        <f t="shared" si="107"/>
        <v>#DIV/0!</v>
      </c>
      <c r="AE367" s="25" t="e">
        <f t="shared" si="108"/>
        <v>#DIV/0!</v>
      </c>
      <c r="AF367" s="25">
        <f t="shared" si="109"/>
        <v>35.83</v>
      </c>
      <c r="AG367" s="25" t="e">
        <f t="shared" si="110"/>
        <v>#DIV/0!</v>
      </c>
      <c r="AH367" s="25" t="e">
        <f t="shared" si="111"/>
        <v>#DIV/0!</v>
      </c>
      <c r="AI367" s="25" t="e">
        <f t="shared" si="112"/>
        <v>#DIV/0!</v>
      </c>
      <c r="AJ367" s="25">
        <f t="shared" si="113"/>
        <v>35.83</v>
      </c>
    </row>
    <row r="368" spans="1:36" x14ac:dyDescent="0.3">
      <c r="A368" s="1" t="s">
        <v>6092</v>
      </c>
      <c r="B368" s="36" t="str">
        <f>VLOOKUP($A368,Raw!$B$2:$DG$512,MATCH(Advisorry!B$1,Raw!$B$1:$DG$1,0),0)</f>
        <v>0</v>
      </c>
      <c r="C368" s="37" t="e">
        <f t="shared" si="95"/>
        <v>#DIV/0!</v>
      </c>
      <c r="D368" s="36" t="str">
        <f>VLOOKUP($A368,Raw!$B$2:$DG$512,MATCH(Advisorry!D$1,Raw!$B$1:$DG$1,0),0)</f>
        <v>0</v>
      </c>
      <c r="E368" s="37" t="e">
        <f t="shared" si="96"/>
        <v>#DIV/0!</v>
      </c>
      <c r="F368" s="36" t="str">
        <f>VLOOKUP($A368,Raw!$B$2:$DG$512,MATCH(Advisorry!F$1,Raw!$B$1:$DG$1,0),0)</f>
        <v>0</v>
      </c>
      <c r="G368" s="37" t="e">
        <f t="shared" si="97"/>
        <v>#DIV/0!</v>
      </c>
      <c r="H368" s="36" t="str">
        <f>VLOOKUP($A368,Raw!$B$2:$DG$512,MATCH(Advisorry!H$1,Raw!$B$1:$DG$1,0),0)</f>
        <v>0</v>
      </c>
      <c r="I368" s="37" t="e">
        <f t="shared" si="98"/>
        <v>#DIV/0!</v>
      </c>
      <c r="J368" s="36" t="str">
        <f>VLOOKUP($A368,Raw!$B$2:$DG$512,MATCH(Advisorry!J$1,Raw!$B$1:$DG$1,0),0)</f>
        <v>0</v>
      </c>
      <c r="K368" s="37" t="e">
        <f t="shared" si="99"/>
        <v>#DIV/0!</v>
      </c>
      <c r="L368" s="36" t="str">
        <f>VLOOKUP($A368,Raw!$B$2:$DG$512,MATCH(Advisorry!L$1,Raw!$B$1:$DG$1,0),0)</f>
        <v>0</v>
      </c>
      <c r="M368" s="37" t="e">
        <f t="shared" si="100"/>
        <v>#DIV/0!</v>
      </c>
      <c r="N368" s="36" t="str">
        <f>VLOOKUP($A368,Raw!$B$2:$DG$512,MATCH(Advisorry!N$1,Raw!$B$1:$DG$1,0),0)</f>
        <v>0</v>
      </c>
      <c r="P368" s="38" t="str">
        <f>VLOOKUP($A368,Raw!$B$2:$DG$512,MATCH(Advisorry!P$1,Raw!$B$1:$DG$1,0),0)</f>
        <v>0</v>
      </c>
      <c r="Q368" s="39" t="e">
        <f t="shared" si="101"/>
        <v>#DIV/0!</v>
      </c>
      <c r="R368" s="38" t="str">
        <f>VLOOKUP($A368,Raw!$B$2:$DG$512,MATCH(Advisorry!R$1,Raw!$B$1:$DG$1,0),0)</f>
        <v>0</v>
      </c>
      <c r="S368" s="39" t="e">
        <f t="shared" si="102"/>
        <v>#DIV/0!</v>
      </c>
      <c r="T368" s="38" t="str">
        <f>VLOOKUP($A368,Raw!$B$2:$DG$512,MATCH(Advisorry!T$1,Raw!$B$1:$DG$1,0),0)</f>
        <v>0</v>
      </c>
      <c r="U368" s="39" t="e">
        <f t="shared" si="103"/>
        <v>#DIV/0!</v>
      </c>
      <c r="V368" s="38" t="str">
        <f>VLOOKUP($A368,Raw!$B$2:$DG$512,MATCH(Advisorry!V$1,Raw!$B$1:$DG$1,0),0)</f>
        <v>0</v>
      </c>
      <c r="W368" s="39" t="e">
        <f t="shared" si="104"/>
        <v>#DIV/0!</v>
      </c>
      <c r="X368" s="38" t="str">
        <f>VLOOKUP($A368,Raw!$B$2:$DG$512,MATCH(Advisorry!X$1,Raw!$B$1:$DG$1,0),0)</f>
        <v>0</v>
      </c>
      <c r="Y368" s="39" t="e">
        <f t="shared" si="105"/>
        <v>#DIV/0!</v>
      </c>
      <c r="Z368" s="38" t="str">
        <f>VLOOKUP($A368,Raw!$B$2:$DG$512,MATCH(Advisorry!Z$1,Raw!$B$1:$DG$1,0),0)</f>
        <v>0</v>
      </c>
      <c r="AA368" s="39" t="e">
        <f t="shared" si="106"/>
        <v>#DIV/0!</v>
      </c>
      <c r="AB368" s="38" t="str">
        <f>VLOOKUP($A368,Raw!$B$2:$DG$512,MATCH(Advisorry!AB$1,Raw!$B$1:$DG$1,0),0)</f>
        <v>0</v>
      </c>
      <c r="AD368" s="25" t="e">
        <f t="shared" si="107"/>
        <v>#DIV/0!</v>
      </c>
      <c r="AE368" s="25" t="e">
        <f t="shared" si="108"/>
        <v>#DIV/0!</v>
      </c>
      <c r="AF368" s="25" t="e">
        <f t="shared" si="109"/>
        <v>#DIV/0!</v>
      </c>
      <c r="AG368" s="25" t="e">
        <f t="shared" si="110"/>
        <v>#DIV/0!</v>
      </c>
      <c r="AH368" s="25" t="e">
        <f t="shared" si="111"/>
        <v>#DIV/0!</v>
      </c>
      <c r="AI368" s="25" t="e">
        <f t="shared" si="112"/>
        <v>#DIV/0!</v>
      </c>
      <c r="AJ368" s="25" t="e">
        <f t="shared" si="113"/>
        <v>#DIV/0!</v>
      </c>
    </row>
    <row r="369" spans="1:36" x14ac:dyDescent="0.3">
      <c r="A369" s="1" t="s">
        <v>6097</v>
      </c>
      <c r="B369" s="36" t="str">
        <f>VLOOKUP($A369,Raw!$B$2:$DG$512,MATCH(Advisorry!B$1,Raw!$B$1:$DG$1,0),0)</f>
        <v>0</v>
      </c>
      <c r="C369" s="37">
        <f t="shared" si="95"/>
        <v>0</v>
      </c>
      <c r="D369" s="36" t="str">
        <f>VLOOKUP($A369,Raw!$B$2:$DG$512,MATCH(Advisorry!D$1,Raw!$B$1:$DG$1,0),0)</f>
        <v>1</v>
      </c>
      <c r="E369" s="37">
        <f t="shared" si="96"/>
        <v>0.5</v>
      </c>
      <c r="F369" s="36" t="str">
        <f>VLOOKUP($A369,Raw!$B$2:$DG$512,MATCH(Advisorry!F$1,Raw!$B$1:$DG$1,0),0)</f>
        <v>1</v>
      </c>
      <c r="G369" s="37">
        <f t="shared" si="97"/>
        <v>0.5</v>
      </c>
      <c r="H369" s="36" t="str">
        <f>VLOOKUP($A369,Raw!$B$2:$DG$512,MATCH(Advisorry!H$1,Raw!$B$1:$DG$1,0),0)</f>
        <v>0</v>
      </c>
      <c r="I369" s="37">
        <f t="shared" si="98"/>
        <v>0</v>
      </c>
      <c r="J369" s="36" t="str">
        <f>VLOOKUP($A369,Raw!$B$2:$DG$512,MATCH(Advisorry!J$1,Raw!$B$1:$DG$1,0),0)</f>
        <v>0</v>
      </c>
      <c r="K369" s="37">
        <f t="shared" si="99"/>
        <v>0</v>
      </c>
      <c r="L369" s="36" t="str">
        <f>VLOOKUP($A369,Raw!$B$2:$DG$512,MATCH(Advisorry!L$1,Raw!$B$1:$DG$1,0),0)</f>
        <v>0</v>
      </c>
      <c r="M369" s="37">
        <f t="shared" si="100"/>
        <v>0</v>
      </c>
      <c r="N369" s="36" t="str">
        <f>VLOOKUP($A369,Raw!$B$2:$DG$512,MATCH(Advisorry!N$1,Raw!$B$1:$DG$1,0),0)</f>
        <v>2</v>
      </c>
      <c r="P369" s="38" t="str">
        <f>VLOOKUP($A369,Raw!$B$2:$DG$512,MATCH(Advisorry!P$1,Raw!$B$1:$DG$1,0),0)</f>
        <v>0</v>
      </c>
      <c r="Q369" s="39">
        <f t="shared" si="101"/>
        <v>0</v>
      </c>
      <c r="R369" s="38" t="str">
        <f>VLOOKUP($A369,Raw!$B$2:$DG$512,MATCH(Advisorry!R$1,Raw!$B$1:$DG$1,0),0)</f>
        <v>275</v>
      </c>
      <c r="S369" s="39">
        <f t="shared" si="102"/>
        <v>0.98147685499125592</v>
      </c>
      <c r="T369" s="38" t="str">
        <f>VLOOKUP($A369,Raw!$B$2:$DG$512,MATCH(Advisorry!T$1,Raw!$B$1:$DG$1,0),0)</f>
        <v>5.19</v>
      </c>
      <c r="U369" s="39">
        <f t="shared" si="103"/>
        <v>1.8523145008744069E-2</v>
      </c>
      <c r="V369" s="38" t="str">
        <f>VLOOKUP($A369,Raw!$B$2:$DG$512,MATCH(Advisorry!V$1,Raw!$B$1:$DG$1,0),0)</f>
        <v>0</v>
      </c>
      <c r="W369" s="39">
        <f t="shared" si="104"/>
        <v>0</v>
      </c>
      <c r="X369" s="38" t="str">
        <f>VLOOKUP($A369,Raw!$B$2:$DG$512,MATCH(Advisorry!X$1,Raw!$B$1:$DG$1,0),0)</f>
        <v>0</v>
      </c>
      <c r="Y369" s="39">
        <f t="shared" si="105"/>
        <v>0</v>
      </c>
      <c r="Z369" s="38" t="str">
        <f>VLOOKUP($A369,Raw!$B$2:$DG$512,MATCH(Advisorry!Z$1,Raw!$B$1:$DG$1,0),0)</f>
        <v>0</v>
      </c>
      <c r="AA369" s="39">
        <f t="shared" si="106"/>
        <v>0</v>
      </c>
      <c r="AB369" s="38" t="str">
        <f>VLOOKUP($A369,Raw!$B$2:$DG$512,MATCH(Advisorry!AB$1,Raw!$B$1:$DG$1,0),0)</f>
        <v>280.19</v>
      </c>
      <c r="AD369" s="25" t="e">
        <f t="shared" si="107"/>
        <v>#DIV/0!</v>
      </c>
      <c r="AE369" s="25">
        <f t="shared" si="108"/>
        <v>275</v>
      </c>
      <c r="AF369" s="25">
        <f t="shared" si="109"/>
        <v>5.19</v>
      </c>
      <c r="AG369" s="25" t="e">
        <f t="shared" si="110"/>
        <v>#DIV/0!</v>
      </c>
      <c r="AH369" s="25" t="e">
        <f t="shared" si="111"/>
        <v>#DIV/0!</v>
      </c>
      <c r="AI369" s="25" t="e">
        <f t="shared" si="112"/>
        <v>#DIV/0!</v>
      </c>
      <c r="AJ369" s="25">
        <f t="shared" si="113"/>
        <v>140.095</v>
      </c>
    </row>
    <row r="370" spans="1:36" x14ac:dyDescent="0.3">
      <c r="A370" s="1" t="s">
        <v>6116</v>
      </c>
      <c r="B370" s="36" t="str">
        <f>VLOOKUP($A370,Raw!$B$2:$DG$512,MATCH(Advisorry!B$1,Raw!$B$1:$DG$1,0),0)</f>
        <v>0</v>
      </c>
      <c r="C370" s="37" t="e">
        <f t="shared" si="95"/>
        <v>#DIV/0!</v>
      </c>
      <c r="D370" s="36" t="str">
        <f>VLOOKUP($A370,Raw!$B$2:$DG$512,MATCH(Advisorry!D$1,Raw!$B$1:$DG$1,0),0)</f>
        <v>0</v>
      </c>
      <c r="E370" s="37" t="e">
        <f t="shared" si="96"/>
        <v>#DIV/0!</v>
      </c>
      <c r="F370" s="36" t="str">
        <f>VLOOKUP($A370,Raw!$B$2:$DG$512,MATCH(Advisorry!F$1,Raw!$B$1:$DG$1,0),0)</f>
        <v>0</v>
      </c>
      <c r="G370" s="37" t="e">
        <f t="shared" si="97"/>
        <v>#DIV/0!</v>
      </c>
      <c r="H370" s="36" t="str">
        <f>VLOOKUP($A370,Raw!$B$2:$DG$512,MATCH(Advisorry!H$1,Raw!$B$1:$DG$1,0),0)</f>
        <v>0</v>
      </c>
      <c r="I370" s="37" t="e">
        <f t="shared" si="98"/>
        <v>#DIV/0!</v>
      </c>
      <c r="J370" s="36" t="str">
        <f>VLOOKUP($A370,Raw!$B$2:$DG$512,MATCH(Advisorry!J$1,Raw!$B$1:$DG$1,0),0)</f>
        <v>0</v>
      </c>
      <c r="K370" s="37" t="e">
        <f t="shared" si="99"/>
        <v>#DIV/0!</v>
      </c>
      <c r="L370" s="36" t="str">
        <f>VLOOKUP($A370,Raw!$B$2:$DG$512,MATCH(Advisorry!L$1,Raw!$B$1:$DG$1,0),0)</f>
        <v>0</v>
      </c>
      <c r="M370" s="37" t="e">
        <f t="shared" si="100"/>
        <v>#DIV/0!</v>
      </c>
      <c r="N370" s="36" t="str">
        <f>VLOOKUP($A370,Raw!$B$2:$DG$512,MATCH(Advisorry!N$1,Raw!$B$1:$DG$1,0),0)</f>
        <v>0</v>
      </c>
      <c r="P370" s="38" t="str">
        <f>VLOOKUP($A370,Raw!$B$2:$DG$512,MATCH(Advisorry!P$1,Raw!$B$1:$DG$1,0),0)</f>
        <v>0</v>
      </c>
      <c r="Q370" s="39" t="e">
        <f t="shared" si="101"/>
        <v>#DIV/0!</v>
      </c>
      <c r="R370" s="38" t="str">
        <f>VLOOKUP($A370,Raw!$B$2:$DG$512,MATCH(Advisorry!R$1,Raw!$B$1:$DG$1,0),0)</f>
        <v>0</v>
      </c>
      <c r="S370" s="39" t="e">
        <f t="shared" si="102"/>
        <v>#DIV/0!</v>
      </c>
      <c r="T370" s="38" t="str">
        <f>VLOOKUP($A370,Raw!$B$2:$DG$512,MATCH(Advisorry!T$1,Raw!$B$1:$DG$1,0),0)</f>
        <v>0</v>
      </c>
      <c r="U370" s="39" t="e">
        <f t="shared" si="103"/>
        <v>#DIV/0!</v>
      </c>
      <c r="V370" s="38" t="str">
        <f>VLOOKUP($A370,Raw!$B$2:$DG$512,MATCH(Advisorry!V$1,Raw!$B$1:$DG$1,0),0)</f>
        <v>0</v>
      </c>
      <c r="W370" s="39" t="e">
        <f t="shared" si="104"/>
        <v>#DIV/0!</v>
      </c>
      <c r="X370" s="38" t="str">
        <f>VLOOKUP($A370,Raw!$B$2:$DG$512,MATCH(Advisorry!X$1,Raw!$B$1:$DG$1,0),0)</f>
        <v>0</v>
      </c>
      <c r="Y370" s="39" t="e">
        <f t="shared" si="105"/>
        <v>#DIV/0!</v>
      </c>
      <c r="Z370" s="38" t="str">
        <f>VLOOKUP($A370,Raw!$B$2:$DG$512,MATCH(Advisorry!Z$1,Raw!$B$1:$DG$1,0),0)</f>
        <v>0</v>
      </c>
      <c r="AA370" s="39" t="e">
        <f t="shared" si="106"/>
        <v>#DIV/0!</v>
      </c>
      <c r="AB370" s="38" t="str">
        <f>VLOOKUP($A370,Raw!$B$2:$DG$512,MATCH(Advisorry!AB$1,Raw!$B$1:$DG$1,0),0)</f>
        <v>0</v>
      </c>
      <c r="AD370" s="25" t="e">
        <f t="shared" si="107"/>
        <v>#DIV/0!</v>
      </c>
      <c r="AE370" s="25" t="e">
        <f t="shared" si="108"/>
        <v>#DIV/0!</v>
      </c>
      <c r="AF370" s="25" t="e">
        <f t="shared" si="109"/>
        <v>#DIV/0!</v>
      </c>
      <c r="AG370" s="25" t="e">
        <f t="shared" si="110"/>
        <v>#DIV/0!</v>
      </c>
      <c r="AH370" s="25" t="e">
        <f t="shared" si="111"/>
        <v>#DIV/0!</v>
      </c>
      <c r="AI370" s="25" t="e">
        <f t="shared" si="112"/>
        <v>#DIV/0!</v>
      </c>
      <c r="AJ370" s="25" t="e">
        <f t="shared" si="113"/>
        <v>#DIV/0!</v>
      </c>
    </row>
    <row r="371" spans="1:36" x14ac:dyDescent="0.3">
      <c r="A371" s="1" t="s">
        <v>6133</v>
      </c>
      <c r="B371" s="36" t="str">
        <f>VLOOKUP($A371,Raw!$B$2:$DG$512,MATCH(Advisorry!B$1,Raw!$B$1:$DG$1,0),0)</f>
        <v>0</v>
      </c>
      <c r="C371" s="37" t="e">
        <f t="shared" si="95"/>
        <v>#DIV/0!</v>
      </c>
      <c r="D371" s="36" t="str">
        <f>VLOOKUP($A371,Raw!$B$2:$DG$512,MATCH(Advisorry!D$1,Raw!$B$1:$DG$1,0),0)</f>
        <v>0</v>
      </c>
      <c r="E371" s="37" t="e">
        <f t="shared" si="96"/>
        <v>#DIV/0!</v>
      </c>
      <c r="F371" s="36" t="str">
        <f>VLOOKUP($A371,Raw!$B$2:$DG$512,MATCH(Advisorry!F$1,Raw!$B$1:$DG$1,0),0)</f>
        <v>0</v>
      </c>
      <c r="G371" s="37" t="e">
        <f t="shared" si="97"/>
        <v>#DIV/0!</v>
      </c>
      <c r="H371" s="36" t="str">
        <f>VLOOKUP($A371,Raw!$B$2:$DG$512,MATCH(Advisorry!H$1,Raw!$B$1:$DG$1,0),0)</f>
        <v>0</v>
      </c>
      <c r="I371" s="37" t="e">
        <f t="shared" si="98"/>
        <v>#DIV/0!</v>
      </c>
      <c r="J371" s="36" t="str">
        <f>VLOOKUP($A371,Raw!$B$2:$DG$512,MATCH(Advisorry!J$1,Raw!$B$1:$DG$1,0),0)</f>
        <v>0</v>
      </c>
      <c r="K371" s="37" t="e">
        <f t="shared" si="99"/>
        <v>#DIV/0!</v>
      </c>
      <c r="L371" s="36" t="str">
        <f>VLOOKUP($A371,Raw!$B$2:$DG$512,MATCH(Advisorry!L$1,Raw!$B$1:$DG$1,0),0)</f>
        <v>0</v>
      </c>
      <c r="M371" s="37" t="e">
        <f t="shared" si="100"/>
        <v>#DIV/0!</v>
      </c>
      <c r="N371" s="36" t="str">
        <f>VLOOKUP($A371,Raw!$B$2:$DG$512,MATCH(Advisorry!N$1,Raw!$B$1:$DG$1,0),0)</f>
        <v>0</v>
      </c>
      <c r="P371" s="38" t="str">
        <f>VLOOKUP($A371,Raw!$B$2:$DG$512,MATCH(Advisorry!P$1,Raw!$B$1:$DG$1,0),0)</f>
        <v>0</v>
      </c>
      <c r="Q371" s="39" t="e">
        <f t="shared" si="101"/>
        <v>#DIV/0!</v>
      </c>
      <c r="R371" s="38" t="str">
        <f>VLOOKUP($A371,Raw!$B$2:$DG$512,MATCH(Advisorry!R$1,Raw!$B$1:$DG$1,0),0)</f>
        <v>0</v>
      </c>
      <c r="S371" s="39" t="e">
        <f t="shared" si="102"/>
        <v>#DIV/0!</v>
      </c>
      <c r="T371" s="38" t="str">
        <f>VLOOKUP($A371,Raw!$B$2:$DG$512,MATCH(Advisorry!T$1,Raw!$B$1:$DG$1,0),0)</f>
        <v>0</v>
      </c>
      <c r="U371" s="39" t="e">
        <f t="shared" si="103"/>
        <v>#DIV/0!</v>
      </c>
      <c r="V371" s="38" t="str">
        <f>VLOOKUP($A371,Raw!$B$2:$DG$512,MATCH(Advisorry!V$1,Raw!$B$1:$DG$1,0),0)</f>
        <v>0</v>
      </c>
      <c r="W371" s="39" t="e">
        <f t="shared" si="104"/>
        <v>#DIV/0!</v>
      </c>
      <c r="X371" s="38" t="str">
        <f>VLOOKUP($A371,Raw!$B$2:$DG$512,MATCH(Advisorry!X$1,Raw!$B$1:$DG$1,0),0)</f>
        <v>0</v>
      </c>
      <c r="Y371" s="39" t="e">
        <f t="shared" si="105"/>
        <v>#DIV/0!</v>
      </c>
      <c r="Z371" s="38" t="str">
        <f>VLOOKUP($A371,Raw!$B$2:$DG$512,MATCH(Advisorry!Z$1,Raw!$B$1:$DG$1,0),0)</f>
        <v>0</v>
      </c>
      <c r="AA371" s="39" t="e">
        <f t="shared" si="106"/>
        <v>#DIV/0!</v>
      </c>
      <c r="AB371" s="38" t="str">
        <f>VLOOKUP($A371,Raw!$B$2:$DG$512,MATCH(Advisorry!AB$1,Raw!$B$1:$DG$1,0),0)</f>
        <v>0</v>
      </c>
      <c r="AD371" s="25" t="e">
        <f t="shared" si="107"/>
        <v>#DIV/0!</v>
      </c>
      <c r="AE371" s="25" t="e">
        <f t="shared" si="108"/>
        <v>#DIV/0!</v>
      </c>
      <c r="AF371" s="25" t="e">
        <f t="shared" si="109"/>
        <v>#DIV/0!</v>
      </c>
      <c r="AG371" s="25" t="e">
        <f t="shared" si="110"/>
        <v>#DIV/0!</v>
      </c>
      <c r="AH371" s="25" t="e">
        <f t="shared" si="111"/>
        <v>#DIV/0!</v>
      </c>
      <c r="AI371" s="25" t="e">
        <f t="shared" si="112"/>
        <v>#DIV/0!</v>
      </c>
      <c r="AJ371" s="25" t="e">
        <f t="shared" si="113"/>
        <v>#DIV/0!</v>
      </c>
    </row>
    <row r="372" spans="1:36" x14ac:dyDescent="0.3">
      <c r="A372" s="1" t="s">
        <v>6142</v>
      </c>
      <c r="B372" s="36" t="str">
        <f>VLOOKUP($A372,Raw!$B$2:$DG$512,MATCH(Advisorry!B$1,Raw!$B$1:$DG$1,0),0)</f>
        <v>0</v>
      </c>
      <c r="C372" s="37" t="e">
        <f t="shared" si="95"/>
        <v>#DIV/0!</v>
      </c>
      <c r="D372" s="36" t="str">
        <f>VLOOKUP($A372,Raw!$B$2:$DG$512,MATCH(Advisorry!D$1,Raw!$B$1:$DG$1,0),0)</f>
        <v>0</v>
      </c>
      <c r="E372" s="37" t="e">
        <f t="shared" si="96"/>
        <v>#DIV/0!</v>
      </c>
      <c r="F372" s="36" t="str">
        <f>VLOOKUP($A372,Raw!$B$2:$DG$512,MATCH(Advisorry!F$1,Raw!$B$1:$DG$1,0),0)</f>
        <v>0</v>
      </c>
      <c r="G372" s="37" t="e">
        <f t="shared" si="97"/>
        <v>#DIV/0!</v>
      </c>
      <c r="H372" s="36" t="str">
        <f>VLOOKUP($A372,Raw!$B$2:$DG$512,MATCH(Advisorry!H$1,Raw!$B$1:$DG$1,0),0)</f>
        <v>0</v>
      </c>
      <c r="I372" s="37" t="e">
        <f t="shared" si="98"/>
        <v>#DIV/0!</v>
      </c>
      <c r="J372" s="36" t="str">
        <f>VLOOKUP($A372,Raw!$B$2:$DG$512,MATCH(Advisorry!J$1,Raw!$B$1:$DG$1,0),0)</f>
        <v>0</v>
      </c>
      <c r="K372" s="37" t="e">
        <f t="shared" si="99"/>
        <v>#DIV/0!</v>
      </c>
      <c r="L372" s="36" t="str">
        <f>VLOOKUP($A372,Raw!$B$2:$DG$512,MATCH(Advisorry!L$1,Raw!$B$1:$DG$1,0),0)</f>
        <v>0</v>
      </c>
      <c r="M372" s="37" t="e">
        <f t="shared" si="100"/>
        <v>#DIV/0!</v>
      </c>
      <c r="N372" s="36" t="str">
        <f>VLOOKUP($A372,Raw!$B$2:$DG$512,MATCH(Advisorry!N$1,Raw!$B$1:$DG$1,0),0)</f>
        <v>0</v>
      </c>
      <c r="P372" s="38" t="str">
        <f>VLOOKUP($A372,Raw!$B$2:$DG$512,MATCH(Advisorry!P$1,Raw!$B$1:$DG$1,0),0)</f>
        <v>0</v>
      </c>
      <c r="Q372" s="39" t="e">
        <f t="shared" si="101"/>
        <v>#DIV/0!</v>
      </c>
      <c r="R372" s="38" t="str">
        <f>VLOOKUP($A372,Raw!$B$2:$DG$512,MATCH(Advisorry!R$1,Raw!$B$1:$DG$1,0),0)</f>
        <v>0</v>
      </c>
      <c r="S372" s="39" t="e">
        <f t="shared" si="102"/>
        <v>#DIV/0!</v>
      </c>
      <c r="T372" s="38" t="str">
        <f>VLOOKUP($A372,Raw!$B$2:$DG$512,MATCH(Advisorry!T$1,Raw!$B$1:$DG$1,0),0)</f>
        <v>0</v>
      </c>
      <c r="U372" s="39" t="e">
        <f t="shared" si="103"/>
        <v>#DIV/0!</v>
      </c>
      <c r="V372" s="38" t="str">
        <f>VLOOKUP($A372,Raw!$B$2:$DG$512,MATCH(Advisorry!V$1,Raw!$B$1:$DG$1,0),0)</f>
        <v>0</v>
      </c>
      <c r="W372" s="39" t="e">
        <f t="shared" si="104"/>
        <v>#DIV/0!</v>
      </c>
      <c r="X372" s="38" t="str">
        <f>VLOOKUP($A372,Raw!$B$2:$DG$512,MATCH(Advisorry!X$1,Raw!$B$1:$DG$1,0),0)</f>
        <v>0</v>
      </c>
      <c r="Y372" s="39" t="e">
        <f t="shared" si="105"/>
        <v>#DIV/0!</v>
      </c>
      <c r="Z372" s="38" t="str">
        <f>VLOOKUP($A372,Raw!$B$2:$DG$512,MATCH(Advisorry!Z$1,Raw!$B$1:$DG$1,0),0)</f>
        <v>0</v>
      </c>
      <c r="AA372" s="39" t="e">
        <f t="shared" si="106"/>
        <v>#DIV/0!</v>
      </c>
      <c r="AB372" s="38" t="str">
        <f>VLOOKUP($A372,Raw!$B$2:$DG$512,MATCH(Advisorry!AB$1,Raw!$B$1:$DG$1,0),0)</f>
        <v>0</v>
      </c>
      <c r="AD372" s="25" t="e">
        <f t="shared" si="107"/>
        <v>#DIV/0!</v>
      </c>
      <c r="AE372" s="25" t="e">
        <f t="shared" si="108"/>
        <v>#DIV/0!</v>
      </c>
      <c r="AF372" s="25" t="e">
        <f t="shared" si="109"/>
        <v>#DIV/0!</v>
      </c>
      <c r="AG372" s="25" t="e">
        <f t="shared" si="110"/>
        <v>#DIV/0!</v>
      </c>
      <c r="AH372" s="25" t="e">
        <f t="shared" si="111"/>
        <v>#DIV/0!</v>
      </c>
      <c r="AI372" s="25" t="e">
        <f t="shared" si="112"/>
        <v>#DIV/0!</v>
      </c>
      <c r="AJ372" s="25" t="e">
        <f t="shared" si="113"/>
        <v>#DIV/0!</v>
      </c>
    </row>
    <row r="373" spans="1:36" x14ac:dyDescent="0.3">
      <c r="A373" s="1" t="s">
        <v>6147</v>
      </c>
      <c r="B373" s="36" t="str">
        <f>VLOOKUP($A373,Raw!$B$2:$DG$512,MATCH(Advisorry!B$1,Raw!$B$1:$DG$1,0),0)</f>
        <v>15</v>
      </c>
      <c r="C373" s="37">
        <f t="shared" si="95"/>
        <v>1</v>
      </c>
      <c r="D373" s="36" t="str">
        <f>VLOOKUP($A373,Raw!$B$2:$DG$512,MATCH(Advisorry!D$1,Raw!$B$1:$DG$1,0),0)</f>
        <v>0</v>
      </c>
      <c r="E373" s="37">
        <f t="shared" si="96"/>
        <v>0</v>
      </c>
      <c r="F373" s="36" t="str">
        <f>VLOOKUP($A373,Raw!$B$2:$DG$512,MATCH(Advisorry!F$1,Raw!$B$1:$DG$1,0),0)</f>
        <v>0</v>
      </c>
      <c r="G373" s="37">
        <f t="shared" si="97"/>
        <v>0</v>
      </c>
      <c r="H373" s="36" t="str">
        <f>VLOOKUP($A373,Raw!$B$2:$DG$512,MATCH(Advisorry!H$1,Raw!$B$1:$DG$1,0),0)</f>
        <v>0</v>
      </c>
      <c r="I373" s="37">
        <f t="shared" si="98"/>
        <v>0</v>
      </c>
      <c r="J373" s="36" t="str">
        <f>VLOOKUP($A373,Raw!$B$2:$DG$512,MATCH(Advisorry!J$1,Raw!$B$1:$DG$1,0),0)</f>
        <v>0</v>
      </c>
      <c r="K373" s="37">
        <f t="shared" si="99"/>
        <v>0</v>
      </c>
      <c r="L373" s="36" t="str">
        <f>VLOOKUP($A373,Raw!$B$2:$DG$512,MATCH(Advisorry!L$1,Raw!$B$1:$DG$1,0),0)</f>
        <v>0</v>
      </c>
      <c r="M373" s="37">
        <f t="shared" si="100"/>
        <v>0</v>
      </c>
      <c r="N373" s="36" t="str">
        <f>VLOOKUP($A373,Raw!$B$2:$DG$512,MATCH(Advisorry!N$1,Raw!$B$1:$DG$1,0),0)</f>
        <v>15</v>
      </c>
      <c r="P373" s="38" t="str">
        <f>VLOOKUP($A373,Raw!$B$2:$DG$512,MATCH(Advisorry!P$1,Raw!$B$1:$DG$1,0),0)</f>
        <v>10972.79</v>
      </c>
      <c r="Q373" s="39">
        <f t="shared" si="101"/>
        <v>1</v>
      </c>
      <c r="R373" s="38" t="str">
        <f>VLOOKUP($A373,Raw!$B$2:$DG$512,MATCH(Advisorry!R$1,Raw!$B$1:$DG$1,0),0)</f>
        <v>0</v>
      </c>
      <c r="S373" s="39">
        <f t="shared" si="102"/>
        <v>0</v>
      </c>
      <c r="T373" s="38" t="str">
        <f>VLOOKUP($A373,Raw!$B$2:$DG$512,MATCH(Advisorry!T$1,Raw!$B$1:$DG$1,0),0)</f>
        <v>0</v>
      </c>
      <c r="U373" s="39">
        <f t="shared" si="103"/>
        <v>0</v>
      </c>
      <c r="V373" s="38" t="str">
        <f>VLOOKUP($A373,Raw!$B$2:$DG$512,MATCH(Advisorry!V$1,Raw!$B$1:$DG$1,0),0)</f>
        <v>0</v>
      </c>
      <c r="W373" s="39">
        <f t="shared" si="104"/>
        <v>0</v>
      </c>
      <c r="X373" s="38" t="str">
        <f>VLOOKUP($A373,Raw!$B$2:$DG$512,MATCH(Advisorry!X$1,Raw!$B$1:$DG$1,0),0)</f>
        <v>0</v>
      </c>
      <c r="Y373" s="39">
        <f t="shared" si="105"/>
        <v>0</v>
      </c>
      <c r="Z373" s="38" t="str">
        <f>VLOOKUP($A373,Raw!$B$2:$DG$512,MATCH(Advisorry!Z$1,Raw!$B$1:$DG$1,0),0)</f>
        <v>0</v>
      </c>
      <c r="AA373" s="39">
        <f t="shared" si="106"/>
        <v>0</v>
      </c>
      <c r="AB373" s="38" t="str">
        <f>VLOOKUP($A373,Raw!$B$2:$DG$512,MATCH(Advisorry!AB$1,Raw!$B$1:$DG$1,0),0)</f>
        <v>10972.79</v>
      </c>
      <c r="AD373" s="25">
        <f t="shared" si="107"/>
        <v>731.51933333333341</v>
      </c>
      <c r="AE373" s="25" t="e">
        <f t="shared" si="108"/>
        <v>#DIV/0!</v>
      </c>
      <c r="AF373" s="25" t="e">
        <f t="shared" si="109"/>
        <v>#DIV/0!</v>
      </c>
      <c r="AG373" s="25" t="e">
        <f t="shared" si="110"/>
        <v>#DIV/0!</v>
      </c>
      <c r="AH373" s="25" t="e">
        <f t="shared" si="111"/>
        <v>#DIV/0!</v>
      </c>
      <c r="AI373" s="25" t="e">
        <f t="shared" si="112"/>
        <v>#DIV/0!</v>
      </c>
      <c r="AJ373" s="25">
        <f t="shared" si="113"/>
        <v>731.51933333333341</v>
      </c>
    </row>
    <row r="374" spans="1:36" x14ac:dyDescent="0.3">
      <c r="A374" s="1" t="s">
        <v>6184</v>
      </c>
      <c r="B374" s="36" t="str">
        <f>VLOOKUP($A374,Raw!$B$2:$DG$512,MATCH(Advisorry!B$1,Raw!$B$1:$DG$1,0),0)</f>
        <v>0</v>
      </c>
      <c r="C374" s="37" t="e">
        <f t="shared" si="95"/>
        <v>#DIV/0!</v>
      </c>
      <c r="D374" s="36" t="str">
        <f>VLOOKUP($A374,Raw!$B$2:$DG$512,MATCH(Advisorry!D$1,Raw!$B$1:$DG$1,0),0)</f>
        <v>0</v>
      </c>
      <c r="E374" s="37" t="e">
        <f t="shared" si="96"/>
        <v>#DIV/0!</v>
      </c>
      <c r="F374" s="36" t="str">
        <f>VLOOKUP($A374,Raw!$B$2:$DG$512,MATCH(Advisorry!F$1,Raw!$B$1:$DG$1,0),0)</f>
        <v>0</v>
      </c>
      <c r="G374" s="37" t="e">
        <f t="shared" si="97"/>
        <v>#DIV/0!</v>
      </c>
      <c r="H374" s="36" t="str">
        <f>VLOOKUP($A374,Raw!$B$2:$DG$512,MATCH(Advisorry!H$1,Raw!$B$1:$DG$1,0),0)</f>
        <v>0</v>
      </c>
      <c r="I374" s="37" t="e">
        <f t="shared" si="98"/>
        <v>#DIV/0!</v>
      </c>
      <c r="J374" s="36" t="str">
        <f>VLOOKUP($A374,Raw!$B$2:$DG$512,MATCH(Advisorry!J$1,Raw!$B$1:$DG$1,0),0)</f>
        <v>0</v>
      </c>
      <c r="K374" s="37" t="e">
        <f t="shared" si="99"/>
        <v>#DIV/0!</v>
      </c>
      <c r="L374" s="36" t="str">
        <f>VLOOKUP($A374,Raw!$B$2:$DG$512,MATCH(Advisorry!L$1,Raw!$B$1:$DG$1,0),0)</f>
        <v>0</v>
      </c>
      <c r="M374" s="37" t="e">
        <f t="shared" si="100"/>
        <v>#DIV/0!</v>
      </c>
      <c r="N374" s="36" t="str">
        <f>VLOOKUP($A374,Raw!$B$2:$DG$512,MATCH(Advisorry!N$1,Raw!$B$1:$DG$1,0),0)</f>
        <v>0</v>
      </c>
      <c r="P374" s="38" t="str">
        <f>VLOOKUP($A374,Raw!$B$2:$DG$512,MATCH(Advisorry!P$1,Raw!$B$1:$DG$1,0),0)</f>
        <v>0</v>
      </c>
      <c r="Q374" s="39" t="e">
        <f t="shared" si="101"/>
        <v>#DIV/0!</v>
      </c>
      <c r="R374" s="38" t="str">
        <f>VLOOKUP($A374,Raw!$B$2:$DG$512,MATCH(Advisorry!R$1,Raw!$B$1:$DG$1,0),0)</f>
        <v>0</v>
      </c>
      <c r="S374" s="39" t="e">
        <f t="shared" si="102"/>
        <v>#DIV/0!</v>
      </c>
      <c r="T374" s="38" t="str">
        <f>VLOOKUP($A374,Raw!$B$2:$DG$512,MATCH(Advisorry!T$1,Raw!$B$1:$DG$1,0),0)</f>
        <v>0</v>
      </c>
      <c r="U374" s="39" t="e">
        <f t="shared" si="103"/>
        <v>#DIV/0!</v>
      </c>
      <c r="V374" s="38" t="str">
        <f>VLOOKUP($A374,Raw!$B$2:$DG$512,MATCH(Advisorry!V$1,Raw!$B$1:$DG$1,0),0)</f>
        <v>0</v>
      </c>
      <c r="W374" s="39" t="e">
        <f t="shared" si="104"/>
        <v>#DIV/0!</v>
      </c>
      <c r="X374" s="38" t="str">
        <f>VLOOKUP($A374,Raw!$B$2:$DG$512,MATCH(Advisorry!X$1,Raw!$B$1:$DG$1,0),0)</f>
        <v>0</v>
      </c>
      <c r="Y374" s="39" t="e">
        <f t="shared" si="105"/>
        <v>#DIV/0!</v>
      </c>
      <c r="Z374" s="38" t="str">
        <f>VLOOKUP($A374,Raw!$B$2:$DG$512,MATCH(Advisorry!Z$1,Raw!$B$1:$DG$1,0),0)</f>
        <v>0</v>
      </c>
      <c r="AA374" s="39" t="e">
        <f t="shared" si="106"/>
        <v>#DIV/0!</v>
      </c>
      <c r="AB374" s="38" t="str">
        <f>VLOOKUP($A374,Raw!$B$2:$DG$512,MATCH(Advisorry!AB$1,Raw!$B$1:$DG$1,0),0)</f>
        <v>0</v>
      </c>
      <c r="AD374" s="25" t="e">
        <f t="shared" si="107"/>
        <v>#DIV/0!</v>
      </c>
      <c r="AE374" s="25" t="e">
        <f t="shared" si="108"/>
        <v>#DIV/0!</v>
      </c>
      <c r="AF374" s="25" t="e">
        <f t="shared" si="109"/>
        <v>#DIV/0!</v>
      </c>
      <c r="AG374" s="25" t="e">
        <f t="shared" si="110"/>
        <v>#DIV/0!</v>
      </c>
      <c r="AH374" s="25" t="e">
        <f t="shared" si="111"/>
        <v>#DIV/0!</v>
      </c>
      <c r="AI374" s="25" t="e">
        <f t="shared" si="112"/>
        <v>#DIV/0!</v>
      </c>
      <c r="AJ374" s="25" t="e">
        <f t="shared" si="113"/>
        <v>#DIV/0!</v>
      </c>
    </row>
    <row r="375" spans="1:36" x14ac:dyDescent="0.3">
      <c r="A375" s="1" t="s">
        <v>6197</v>
      </c>
      <c r="B375" s="36" t="str">
        <f>VLOOKUP($A375,Raw!$B$2:$DG$512,MATCH(Advisorry!B$1,Raw!$B$1:$DG$1,0),0)</f>
        <v>0</v>
      </c>
      <c r="C375" s="37" t="e">
        <f t="shared" si="95"/>
        <v>#DIV/0!</v>
      </c>
      <c r="D375" s="36" t="str">
        <f>VLOOKUP($A375,Raw!$B$2:$DG$512,MATCH(Advisorry!D$1,Raw!$B$1:$DG$1,0),0)</f>
        <v>0</v>
      </c>
      <c r="E375" s="37" t="e">
        <f t="shared" si="96"/>
        <v>#DIV/0!</v>
      </c>
      <c r="F375" s="36" t="str">
        <f>VLOOKUP($A375,Raw!$B$2:$DG$512,MATCH(Advisorry!F$1,Raw!$B$1:$DG$1,0),0)</f>
        <v>0</v>
      </c>
      <c r="G375" s="37" t="e">
        <f t="shared" si="97"/>
        <v>#DIV/0!</v>
      </c>
      <c r="H375" s="36" t="str">
        <f>VLOOKUP($A375,Raw!$B$2:$DG$512,MATCH(Advisorry!H$1,Raw!$B$1:$DG$1,0),0)</f>
        <v>0</v>
      </c>
      <c r="I375" s="37" t="e">
        <f t="shared" si="98"/>
        <v>#DIV/0!</v>
      </c>
      <c r="J375" s="36" t="str">
        <f>VLOOKUP($A375,Raw!$B$2:$DG$512,MATCH(Advisorry!J$1,Raw!$B$1:$DG$1,0),0)</f>
        <v>0</v>
      </c>
      <c r="K375" s="37" t="e">
        <f t="shared" si="99"/>
        <v>#DIV/0!</v>
      </c>
      <c r="L375" s="36" t="str">
        <f>VLOOKUP($A375,Raw!$B$2:$DG$512,MATCH(Advisorry!L$1,Raw!$B$1:$DG$1,0),0)</f>
        <v>0</v>
      </c>
      <c r="M375" s="37" t="e">
        <f t="shared" si="100"/>
        <v>#DIV/0!</v>
      </c>
      <c r="N375" s="36" t="str">
        <f>VLOOKUP($A375,Raw!$B$2:$DG$512,MATCH(Advisorry!N$1,Raw!$B$1:$DG$1,0),0)</f>
        <v>0</v>
      </c>
      <c r="P375" s="38" t="str">
        <f>VLOOKUP($A375,Raw!$B$2:$DG$512,MATCH(Advisorry!P$1,Raw!$B$1:$DG$1,0),0)</f>
        <v>0</v>
      </c>
      <c r="Q375" s="39" t="e">
        <f t="shared" si="101"/>
        <v>#DIV/0!</v>
      </c>
      <c r="R375" s="38" t="str">
        <f>VLOOKUP($A375,Raw!$B$2:$DG$512,MATCH(Advisorry!R$1,Raw!$B$1:$DG$1,0),0)</f>
        <v>0</v>
      </c>
      <c r="S375" s="39" t="e">
        <f t="shared" si="102"/>
        <v>#DIV/0!</v>
      </c>
      <c r="T375" s="38" t="str">
        <f>VLOOKUP($A375,Raw!$B$2:$DG$512,MATCH(Advisorry!T$1,Raw!$B$1:$DG$1,0),0)</f>
        <v>0</v>
      </c>
      <c r="U375" s="39" t="e">
        <f t="shared" si="103"/>
        <v>#DIV/0!</v>
      </c>
      <c r="V375" s="38" t="str">
        <f>VLOOKUP($A375,Raw!$B$2:$DG$512,MATCH(Advisorry!V$1,Raw!$B$1:$DG$1,0),0)</f>
        <v>0</v>
      </c>
      <c r="W375" s="39" t="e">
        <f t="shared" si="104"/>
        <v>#DIV/0!</v>
      </c>
      <c r="X375" s="38" t="str">
        <f>VLOOKUP($A375,Raw!$B$2:$DG$512,MATCH(Advisorry!X$1,Raw!$B$1:$DG$1,0),0)</f>
        <v>0</v>
      </c>
      <c r="Y375" s="39" t="e">
        <f t="shared" si="105"/>
        <v>#DIV/0!</v>
      </c>
      <c r="Z375" s="38" t="str">
        <f>VLOOKUP($A375,Raw!$B$2:$DG$512,MATCH(Advisorry!Z$1,Raw!$B$1:$DG$1,0),0)</f>
        <v>0</v>
      </c>
      <c r="AA375" s="39" t="e">
        <f t="shared" si="106"/>
        <v>#DIV/0!</v>
      </c>
      <c r="AB375" s="38" t="str">
        <f>VLOOKUP($A375,Raw!$B$2:$DG$512,MATCH(Advisorry!AB$1,Raw!$B$1:$DG$1,0),0)</f>
        <v>0</v>
      </c>
      <c r="AD375" s="25" t="e">
        <f t="shared" si="107"/>
        <v>#DIV/0!</v>
      </c>
      <c r="AE375" s="25" t="e">
        <f t="shared" si="108"/>
        <v>#DIV/0!</v>
      </c>
      <c r="AF375" s="25" t="e">
        <f t="shared" si="109"/>
        <v>#DIV/0!</v>
      </c>
      <c r="AG375" s="25" t="e">
        <f t="shared" si="110"/>
        <v>#DIV/0!</v>
      </c>
      <c r="AH375" s="25" t="e">
        <f t="shared" si="111"/>
        <v>#DIV/0!</v>
      </c>
      <c r="AI375" s="25" t="e">
        <f t="shared" si="112"/>
        <v>#DIV/0!</v>
      </c>
      <c r="AJ375" s="25" t="e">
        <f t="shared" si="113"/>
        <v>#DIV/0!</v>
      </c>
    </row>
    <row r="376" spans="1:36" x14ac:dyDescent="0.3">
      <c r="A376" s="1" t="s">
        <v>6204</v>
      </c>
      <c r="B376" s="36" t="str">
        <f>VLOOKUP($A376,Raw!$B$2:$DG$512,MATCH(Advisorry!B$1,Raw!$B$1:$DG$1,0),0)</f>
        <v>0</v>
      </c>
      <c r="C376" s="37" t="e">
        <f t="shared" si="95"/>
        <v>#DIV/0!</v>
      </c>
      <c r="D376" s="36" t="str">
        <f>VLOOKUP($A376,Raw!$B$2:$DG$512,MATCH(Advisorry!D$1,Raw!$B$1:$DG$1,0),0)</f>
        <v>0</v>
      </c>
      <c r="E376" s="37" t="e">
        <f t="shared" si="96"/>
        <v>#DIV/0!</v>
      </c>
      <c r="F376" s="36" t="str">
        <f>VLOOKUP($A376,Raw!$B$2:$DG$512,MATCH(Advisorry!F$1,Raw!$B$1:$DG$1,0),0)</f>
        <v>0</v>
      </c>
      <c r="G376" s="37" t="e">
        <f t="shared" si="97"/>
        <v>#DIV/0!</v>
      </c>
      <c r="H376" s="36" t="str">
        <f>VLOOKUP($A376,Raw!$B$2:$DG$512,MATCH(Advisorry!H$1,Raw!$B$1:$DG$1,0),0)</f>
        <v>0</v>
      </c>
      <c r="I376" s="37" t="e">
        <f t="shared" si="98"/>
        <v>#DIV/0!</v>
      </c>
      <c r="J376" s="36" t="str">
        <f>VLOOKUP($A376,Raw!$B$2:$DG$512,MATCH(Advisorry!J$1,Raw!$B$1:$DG$1,0),0)</f>
        <v>0</v>
      </c>
      <c r="K376" s="37" t="e">
        <f t="shared" si="99"/>
        <v>#DIV/0!</v>
      </c>
      <c r="L376" s="36" t="str">
        <f>VLOOKUP($A376,Raw!$B$2:$DG$512,MATCH(Advisorry!L$1,Raw!$B$1:$DG$1,0),0)</f>
        <v>0</v>
      </c>
      <c r="M376" s="37" t="e">
        <f t="shared" si="100"/>
        <v>#DIV/0!</v>
      </c>
      <c r="N376" s="36" t="str">
        <f>VLOOKUP($A376,Raw!$B$2:$DG$512,MATCH(Advisorry!N$1,Raw!$B$1:$DG$1,0),0)</f>
        <v>0</v>
      </c>
      <c r="P376" s="38" t="str">
        <f>VLOOKUP($A376,Raw!$B$2:$DG$512,MATCH(Advisorry!P$1,Raw!$B$1:$DG$1,0),0)</f>
        <v>0</v>
      </c>
      <c r="Q376" s="39" t="e">
        <f t="shared" si="101"/>
        <v>#DIV/0!</v>
      </c>
      <c r="R376" s="38" t="str">
        <f>VLOOKUP($A376,Raw!$B$2:$DG$512,MATCH(Advisorry!R$1,Raw!$B$1:$DG$1,0),0)</f>
        <v>0</v>
      </c>
      <c r="S376" s="39" t="e">
        <f t="shared" si="102"/>
        <v>#DIV/0!</v>
      </c>
      <c r="T376" s="38" t="str">
        <f>VLOOKUP($A376,Raw!$B$2:$DG$512,MATCH(Advisorry!T$1,Raw!$B$1:$DG$1,0),0)</f>
        <v>0</v>
      </c>
      <c r="U376" s="39" t="e">
        <f t="shared" si="103"/>
        <v>#DIV/0!</v>
      </c>
      <c r="V376" s="38" t="str">
        <f>VLOOKUP($A376,Raw!$B$2:$DG$512,MATCH(Advisorry!V$1,Raw!$B$1:$DG$1,0),0)</f>
        <v>0</v>
      </c>
      <c r="W376" s="39" t="e">
        <f t="shared" si="104"/>
        <v>#DIV/0!</v>
      </c>
      <c r="X376" s="38" t="str">
        <f>VLOOKUP($A376,Raw!$B$2:$DG$512,MATCH(Advisorry!X$1,Raw!$B$1:$DG$1,0),0)</f>
        <v>0</v>
      </c>
      <c r="Y376" s="39" t="e">
        <f t="shared" si="105"/>
        <v>#DIV/0!</v>
      </c>
      <c r="Z376" s="38" t="str">
        <f>VLOOKUP($A376,Raw!$B$2:$DG$512,MATCH(Advisorry!Z$1,Raw!$B$1:$DG$1,0),0)</f>
        <v>0</v>
      </c>
      <c r="AA376" s="39" t="e">
        <f t="shared" si="106"/>
        <v>#DIV/0!</v>
      </c>
      <c r="AB376" s="38" t="str">
        <f>VLOOKUP($A376,Raw!$B$2:$DG$512,MATCH(Advisorry!AB$1,Raw!$B$1:$DG$1,0),0)</f>
        <v>0</v>
      </c>
      <c r="AD376" s="25" t="e">
        <f t="shared" si="107"/>
        <v>#DIV/0!</v>
      </c>
      <c r="AE376" s="25" t="e">
        <f t="shared" si="108"/>
        <v>#DIV/0!</v>
      </c>
      <c r="AF376" s="25" t="e">
        <f t="shared" si="109"/>
        <v>#DIV/0!</v>
      </c>
      <c r="AG376" s="25" t="e">
        <f t="shared" si="110"/>
        <v>#DIV/0!</v>
      </c>
      <c r="AH376" s="25" t="e">
        <f t="shared" si="111"/>
        <v>#DIV/0!</v>
      </c>
      <c r="AI376" s="25" t="e">
        <f t="shared" si="112"/>
        <v>#DIV/0!</v>
      </c>
      <c r="AJ376" s="25" t="e">
        <f t="shared" si="113"/>
        <v>#DIV/0!</v>
      </c>
    </row>
    <row r="377" spans="1:36" x14ac:dyDescent="0.3">
      <c r="A377" s="1" t="s">
        <v>6219</v>
      </c>
      <c r="B377" s="36" t="str">
        <f>VLOOKUP($A377,Raw!$B$2:$DG$512,MATCH(Advisorry!B$1,Raw!$B$1:$DG$1,0),0)</f>
        <v>0</v>
      </c>
      <c r="C377" s="37">
        <f t="shared" si="95"/>
        <v>0</v>
      </c>
      <c r="D377" s="36" t="str">
        <f>VLOOKUP($A377,Raw!$B$2:$DG$512,MATCH(Advisorry!D$1,Raw!$B$1:$DG$1,0),0)</f>
        <v>4</v>
      </c>
      <c r="E377" s="37">
        <f t="shared" si="96"/>
        <v>0.8</v>
      </c>
      <c r="F377" s="36" t="str">
        <f>VLOOKUP($A377,Raw!$B$2:$DG$512,MATCH(Advisorry!F$1,Raw!$B$1:$DG$1,0),0)</f>
        <v>1</v>
      </c>
      <c r="G377" s="37">
        <f t="shared" si="97"/>
        <v>0.2</v>
      </c>
      <c r="H377" s="36" t="str">
        <f>VLOOKUP($A377,Raw!$B$2:$DG$512,MATCH(Advisorry!H$1,Raw!$B$1:$DG$1,0),0)</f>
        <v>0</v>
      </c>
      <c r="I377" s="37">
        <f t="shared" si="98"/>
        <v>0</v>
      </c>
      <c r="J377" s="36" t="str">
        <f>VLOOKUP($A377,Raw!$B$2:$DG$512,MATCH(Advisorry!J$1,Raw!$B$1:$DG$1,0),0)</f>
        <v>0</v>
      </c>
      <c r="K377" s="37">
        <f t="shared" si="99"/>
        <v>0</v>
      </c>
      <c r="L377" s="36" t="str">
        <f>VLOOKUP($A377,Raw!$B$2:$DG$512,MATCH(Advisorry!L$1,Raw!$B$1:$DG$1,0),0)</f>
        <v>0</v>
      </c>
      <c r="M377" s="37">
        <f t="shared" si="100"/>
        <v>0</v>
      </c>
      <c r="N377" s="36" t="str">
        <f>VLOOKUP($A377,Raw!$B$2:$DG$512,MATCH(Advisorry!N$1,Raw!$B$1:$DG$1,0),0)</f>
        <v>5</v>
      </c>
      <c r="P377" s="38" t="str">
        <f>VLOOKUP($A377,Raw!$B$2:$DG$512,MATCH(Advisorry!P$1,Raw!$B$1:$DG$1,0),0)</f>
        <v>0</v>
      </c>
      <c r="Q377" s="39">
        <f t="shared" si="101"/>
        <v>0</v>
      </c>
      <c r="R377" s="38" t="str">
        <f>VLOOKUP($A377,Raw!$B$2:$DG$512,MATCH(Advisorry!R$1,Raw!$B$1:$DG$1,0),0)</f>
        <v>219.06</v>
      </c>
      <c r="S377" s="39">
        <f t="shared" si="102"/>
        <v>0.72166035249547023</v>
      </c>
      <c r="T377" s="38" t="str">
        <f>VLOOKUP($A377,Raw!$B$2:$DG$512,MATCH(Advisorry!T$1,Raw!$B$1:$DG$1,0),0)</f>
        <v>84.49</v>
      </c>
      <c r="U377" s="39">
        <f t="shared" si="103"/>
        <v>0.27833964750452972</v>
      </c>
      <c r="V377" s="38" t="str">
        <f>VLOOKUP($A377,Raw!$B$2:$DG$512,MATCH(Advisorry!V$1,Raw!$B$1:$DG$1,0),0)</f>
        <v>0</v>
      </c>
      <c r="W377" s="39">
        <f t="shared" si="104"/>
        <v>0</v>
      </c>
      <c r="X377" s="38" t="str">
        <f>VLOOKUP($A377,Raw!$B$2:$DG$512,MATCH(Advisorry!X$1,Raw!$B$1:$DG$1,0),0)</f>
        <v>0</v>
      </c>
      <c r="Y377" s="39">
        <f t="shared" si="105"/>
        <v>0</v>
      </c>
      <c r="Z377" s="38" t="str">
        <f>VLOOKUP($A377,Raw!$B$2:$DG$512,MATCH(Advisorry!Z$1,Raw!$B$1:$DG$1,0),0)</f>
        <v>0</v>
      </c>
      <c r="AA377" s="39">
        <f t="shared" si="106"/>
        <v>0</v>
      </c>
      <c r="AB377" s="38" t="str">
        <f>VLOOKUP($A377,Raw!$B$2:$DG$512,MATCH(Advisorry!AB$1,Raw!$B$1:$DG$1,0),0)</f>
        <v>303.55</v>
      </c>
      <c r="AD377" s="25" t="e">
        <f t="shared" si="107"/>
        <v>#DIV/0!</v>
      </c>
      <c r="AE377" s="25">
        <f t="shared" si="108"/>
        <v>54.765000000000001</v>
      </c>
      <c r="AF377" s="25">
        <f t="shared" si="109"/>
        <v>84.49</v>
      </c>
      <c r="AG377" s="25" t="e">
        <f t="shared" si="110"/>
        <v>#DIV/0!</v>
      </c>
      <c r="AH377" s="25" t="e">
        <f t="shared" si="111"/>
        <v>#DIV/0!</v>
      </c>
      <c r="AI377" s="25" t="e">
        <f t="shared" si="112"/>
        <v>#DIV/0!</v>
      </c>
      <c r="AJ377" s="25">
        <f t="shared" si="113"/>
        <v>60.71</v>
      </c>
    </row>
    <row r="378" spans="1:36" x14ac:dyDescent="0.3">
      <c r="A378" s="1" t="s">
        <v>6242</v>
      </c>
      <c r="B378" s="36" t="str">
        <f>VLOOKUP($A378,Raw!$B$2:$DG$512,MATCH(Advisorry!B$1,Raw!$B$1:$DG$1,0),0)</f>
        <v>0</v>
      </c>
      <c r="C378" s="37" t="e">
        <f t="shared" si="95"/>
        <v>#DIV/0!</v>
      </c>
      <c r="D378" s="36" t="str">
        <f>VLOOKUP($A378,Raw!$B$2:$DG$512,MATCH(Advisorry!D$1,Raw!$B$1:$DG$1,0),0)</f>
        <v>0</v>
      </c>
      <c r="E378" s="37" t="e">
        <f t="shared" si="96"/>
        <v>#DIV/0!</v>
      </c>
      <c r="F378" s="36" t="str">
        <f>VLOOKUP($A378,Raw!$B$2:$DG$512,MATCH(Advisorry!F$1,Raw!$B$1:$DG$1,0),0)</f>
        <v>0</v>
      </c>
      <c r="G378" s="37" t="e">
        <f t="shared" si="97"/>
        <v>#DIV/0!</v>
      </c>
      <c r="H378" s="36" t="str">
        <f>VLOOKUP($A378,Raw!$B$2:$DG$512,MATCH(Advisorry!H$1,Raw!$B$1:$DG$1,0),0)</f>
        <v>0</v>
      </c>
      <c r="I378" s="37" t="e">
        <f t="shared" si="98"/>
        <v>#DIV/0!</v>
      </c>
      <c r="J378" s="36" t="str">
        <f>VLOOKUP($A378,Raw!$B$2:$DG$512,MATCH(Advisorry!J$1,Raw!$B$1:$DG$1,0),0)</f>
        <v>0</v>
      </c>
      <c r="K378" s="37" t="e">
        <f t="shared" si="99"/>
        <v>#DIV/0!</v>
      </c>
      <c r="L378" s="36" t="str">
        <f>VLOOKUP($A378,Raw!$B$2:$DG$512,MATCH(Advisorry!L$1,Raw!$B$1:$DG$1,0),0)</f>
        <v>0</v>
      </c>
      <c r="M378" s="37" t="e">
        <f t="shared" si="100"/>
        <v>#DIV/0!</v>
      </c>
      <c r="N378" s="36" t="str">
        <f>VLOOKUP($A378,Raw!$B$2:$DG$512,MATCH(Advisorry!N$1,Raw!$B$1:$DG$1,0),0)</f>
        <v>0</v>
      </c>
      <c r="P378" s="38" t="str">
        <f>VLOOKUP($A378,Raw!$B$2:$DG$512,MATCH(Advisorry!P$1,Raw!$B$1:$DG$1,0),0)</f>
        <v>0</v>
      </c>
      <c r="Q378" s="39" t="e">
        <f t="shared" si="101"/>
        <v>#DIV/0!</v>
      </c>
      <c r="R378" s="38" t="str">
        <f>VLOOKUP($A378,Raw!$B$2:$DG$512,MATCH(Advisorry!R$1,Raw!$B$1:$DG$1,0),0)</f>
        <v>0</v>
      </c>
      <c r="S378" s="39" t="e">
        <f t="shared" si="102"/>
        <v>#DIV/0!</v>
      </c>
      <c r="T378" s="38" t="str">
        <f>VLOOKUP($A378,Raw!$B$2:$DG$512,MATCH(Advisorry!T$1,Raw!$B$1:$DG$1,0),0)</f>
        <v>0</v>
      </c>
      <c r="U378" s="39" t="e">
        <f t="shared" si="103"/>
        <v>#DIV/0!</v>
      </c>
      <c r="V378" s="38" t="str">
        <f>VLOOKUP($A378,Raw!$B$2:$DG$512,MATCH(Advisorry!V$1,Raw!$B$1:$DG$1,0),0)</f>
        <v>0</v>
      </c>
      <c r="W378" s="39" t="e">
        <f t="shared" si="104"/>
        <v>#DIV/0!</v>
      </c>
      <c r="X378" s="38" t="str">
        <f>VLOOKUP($A378,Raw!$B$2:$DG$512,MATCH(Advisorry!X$1,Raw!$B$1:$DG$1,0),0)</f>
        <v>0</v>
      </c>
      <c r="Y378" s="39" t="e">
        <f t="shared" si="105"/>
        <v>#DIV/0!</v>
      </c>
      <c r="Z378" s="38" t="str">
        <f>VLOOKUP($A378,Raw!$B$2:$DG$512,MATCH(Advisorry!Z$1,Raw!$B$1:$DG$1,0),0)</f>
        <v>0</v>
      </c>
      <c r="AA378" s="39" t="e">
        <f t="shared" si="106"/>
        <v>#DIV/0!</v>
      </c>
      <c r="AB378" s="38" t="str">
        <f>VLOOKUP($A378,Raw!$B$2:$DG$512,MATCH(Advisorry!AB$1,Raw!$B$1:$DG$1,0),0)</f>
        <v>0</v>
      </c>
      <c r="AD378" s="25" t="e">
        <f t="shared" si="107"/>
        <v>#DIV/0!</v>
      </c>
      <c r="AE378" s="25" t="e">
        <f t="shared" si="108"/>
        <v>#DIV/0!</v>
      </c>
      <c r="AF378" s="25" t="e">
        <f t="shared" si="109"/>
        <v>#DIV/0!</v>
      </c>
      <c r="AG378" s="25" t="e">
        <f t="shared" si="110"/>
        <v>#DIV/0!</v>
      </c>
      <c r="AH378" s="25" t="e">
        <f t="shared" si="111"/>
        <v>#DIV/0!</v>
      </c>
      <c r="AI378" s="25" t="e">
        <f t="shared" si="112"/>
        <v>#DIV/0!</v>
      </c>
      <c r="AJ378" s="25" t="e">
        <f t="shared" si="113"/>
        <v>#DIV/0!</v>
      </c>
    </row>
    <row r="379" spans="1:36" x14ac:dyDescent="0.3">
      <c r="A379" s="1" t="s">
        <v>6247</v>
      </c>
      <c r="B379" s="36" t="str">
        <f>VLOOKUP($A379,Raw!$B$2:$DG$512,MATCH(Advisorry!B$1,Raw!$B$1:$DG$1,0),0)</f>
        <v>0</v>
      </c>
      <c r="C379" s="37">
        <f t="shared" si="95"/>
        <v>0</v>
      </c>
      <c r="D379" s="36" t="str">
        <f>VLOOKUP($A379,Raw!$B$2:$DG$512,MATCH(Advisorry!D$1,Raw!$B$1:$DG$1,0),0)</f>
        <v>2</v>
      </c>
      <c r="E379" s="37">
        <f t="shared" si="96"/>
        <v>1</v>
      </c>
      <c r="F379" s="36" t="str">
        <f>VLOOKUP($A379,Raw!$B$2:$DG$512,MATCH(Advisorry!F$1,Raw!$B$1:$DG$1,0),0)</f>
        <v>0</v>
      </c>
      <c r="G379" s="37">
        <f t="shared" si="97"/>
        <v>0</v>
      </c>
      <c r="H379" s="36" t="str">
        <f>VLOOKUP($A379,Raw!$B$2:$DG$512,MATCH(Advisorry!H$1,Raw!$B$1:$DG$1,0),0)</f>
        <v>0</v>
      </c>
      <c r="I379" s="37">
        <f t="shared" si="98"/>
        <v>0</v>
      </c>
      <c r="J379" s="36" t="str">
        <f>VLOOKUP($A379,Raw!$B$2:$DG$512,MATCH(Advisorry!J$1,Raw!$B$1:$DG$1,0),0)</f>
        <v>0</v>
      </c>
      <c r="K379" s="37">
        <f t="shared" si="99"/>
        <v>0</v>
      </c>
      <c r="L379" s="36" t="str">
        <f>VLOOKUP($A379,Raw!$B$2:$DG$512,MATCH(Advisorry!L$1,Raw!$B$1:$DG$1,0),0)</f>
        <v>0</v>
      </c>
      <c r="M379" s="37">
        <f t="shared" si="100"/>
        <v>0</v>
      </c>
      <c r="N379" s="36" t="str">
        <f>VLOOKUP($A379,Raw!$B$2:$DG$512,MATCH(Advisorry!N$1,Raw!$B$1:$DG$1,0),0)</f>
        <v>2</v>
      </c>
      <c r="P379" s="38" t="str">
        <f>VLOOKUP($A379,Raw!$B$2:$DG$512,MATCH(Advisorry!P$1,Raw!$B$1:$DG$1,0),0)</f>
        <v>0</v>
      </c>
      <c r="Q379" s="39">
        <f t="shared" si="101"/>
        <v>0</v>
      </c>
      <c r="R379" s="38" t="str">
        <f>VLOOKUP($A379,Raw!$B$2:$DG$512,MATCH(Advisorry!R$1,Raw!$B$1:$DG$1,0),0)</f>
        <v>958.47</v>
      </c>
      <c r="S379" s="39">
        <f t="shared" si="102"/>
        <v>1</v>
      </c>
      <c r="T379" s="38" t="str">
        <f>VLOOKUP($A379,Raw!$B$2:$DG$512,MATCH(Advisorry!T$1,Raw!$B$1:$DG$1,0),0)</f>
        <v>0</v>
      </c>
      <c r="U379" s="39">
        <f t="shared" si="103"/>
        <v>0</v>
      </c>
      <c r="V379" s="38" t="str">
        <f>VLOOKUP($A379,Raw!$B$2:$DG$512,MATCH(Advisorry!V$1,Raw!$B$1:$DG$1,0),0)</f>
        <v>0</v>
      </c>
      <c r="W379" s="39">
        <f t="shared" si="104"/>
        <v>0</v>
      </c>
      <c r="X379" s="38" t="str">
        <f>VLOOKUP($A379,Raw!$B$2:$DG$512,MATCH(Advisorry!X$1,Raw!$B$1:$DG$1,0),0)</f>
        <v>0</v>
      </c>
      <c r="Y379" s="39">
        <f t="shared" si="105"/>
        <v>0</v>
      </c>
      <c r="Z379" s="38" t="str">
        <f>VLOOKUP($A379,Raw!$B$2:$DG$512,MATCH(Advisorry!Z$1,Raw!$B$1:$DG$1,0),0)</f>
        <v>0</v>
      </c>
      <c r="AA379" s="39">
        <f t="shared" si="106"/>
        <v>0</v>
      </c>
      <c r="AB379" s="38" t="str">
        <f>VLOOKUP($A379,Raw!$B$2:$DG$512,MATCH(Advisorry!AB$1,Raw!$B$1:$DG$1,0),0)</f>
        <v>958.47</v>
      </c>
      <c r="AD379" s="25" t="e">
        <f t="shared" si="107"/>
        <v>#DIV/0!</v>
      </c>
      <c r="AE379" s="25">
        <f t="shared" si="108"/>
        <v>479.23500000000001</v>
      </c>
      <c r="AF379" s="25" t="e">
        <f t="shared" si="109"/>
        <v>#DIV/0!</v>
      </c>
      <c r="AG379" s="25" t="e">
        <f t="shared" si="110"/>
        <v>#DIV/0!</v>
      </c>
      <c r="AH379" s="25" t="e">
        <f t="shared" si="111"/>
        <v>#DIV/0!</v>
      </c>
      <c r="AI379" s="25" t="e">
        <f t="shared" si="112"/>
        <v>#DIV/0!</v>
      </c>
      <c r="AJ379" s="25">
        <f t="shared" si="113"/>
        <v>479.23500000000001</v>
      </c>
    </row>
    <row r="380" spans="1:36" x14ac:dyDescent="0.3">
      <c r="A380" s="1" t="s">
        <v>6278</v>
      </c>
      <c r="B380" s="36" t="str">
        <f>VLOOKUP($A380,Raw!$B$2:$DG$512,MATCH(Advisorry!B$1,Raw!$B$1:$DG$1,0),0)</f>
        <v>0</v>
      </c>
      <c r="C380" s="37">
        <f t="shared" si="95"/>
        <v>0</v>
      </c>
      <c r="D380" s="36" t="str">
        <f>VLOOKUP($A380,Raw!$B$2:$DG$512,MATCH(Advisorry!D$1,Raw!$B$1:$DG$1,0),0)</f>
        <v>0</v>
      </c>
      <c r="E380" s="37">
        <f t="shared" si="96"/>
        <v>0</v>
      </c>
      <c r="F380" s="36" t="str">
        <f>VLOOKUP($A380,Raw!$B$2:$DG$512,MATCH(Advisorry!F$1,Raw!$B$1:$DG$1,0),0)</f>
        <v>6</v>
      </c>
      <c r="G380" s="37">
        <f t="shared" si="97"/>
        <v>1</v>
      </c>
      <c r="H380" s="36" t="str">
        <f>VLOOKUP($A380,Raw!$B$2:$DG$512,MATCH(Advisorry!H$1,Raw!$B$1:$DG$1,0),0)</f>
        <v>0</v>
      </c>
      <c r="I380" s="37">
        <f t="shared" si="98"/>
        <v>0</v>
      </c>
      <c r="J380" s="36" t="str">
        <f>VLOOKUP($A380,Raw!$B$2:$DG$512,MATCH(Advisorry!J$1,Raw!$B$1:$DG$1,0),0)</f>
        <v>0</v>
      </c>
      <c r="K380" s="37">
        <f t="shared" si="99"/>
        <v>0</v>
      </c>
      <c r="L380" s="36" t="str">
        <f>VLOOKUP($A380,Raw!$B$2:$DG$512,MATCH(Advisorry!L$1,Raw!$B$1:$DG$1,0),0)</f>
        <v>0</v>
      </c>
      <c r="M380" s="37">
        <f t="shared" si="100"/>
        <v>0</v>
      </c>
      <c r="N380" s="36" t="str">
        <f>VLOOKUP($A380,Raw!$B$2:$DG$512,MATCH(Advisorry!N$1,Raw!$B$1:$DG$1,0),0)</f>
        <v>6</v>
      </c>
      <c r="P380" s="38" t="str">
        <f>VLOOKUP($A380,Raw!$B$2:$DG$512,MATCH(Advisorry!P$1,Raw!$B$1:$DG$1,0),0)</f>
        <v>0</v>
      </c>
      <c r="Q380" s="39">
        <f t="shared" si="101"/>
        <v>0</v>
      </c>
      <c r="R380" s="38" t="str">
        <f>VLOOKUP($A380,Raw!$B$2:$DG$512,MATCH(Advisorry!R$1,Raw!$B$1:$DG$1,0),0)</f>
        <v>0</v>
      </c>
      <c r="S380" s="39">
        <f t="shared" si="102"/>
        <v>0</v>
      </c>
      <c r="T380" s="38" t="str">
        <f>VLOOKUP($A380,Raw!$B$2:$DG$512,MATCH(Advisorry!T$1,Raw!$B$1:$DG$1,0),0)</f>
        <v>23.82918</v>
      </c>
      <c r="U380" s="39">
        <f t="shared" si="103"/>
        <v>1</v>
      </c>
      <c r="V380" s="38" t="str">
        <f>VLOOKUP($A380,Raw!$B$2:$DG$512,MATCH(Advisorry!V$1,Raw!$B$1:$DG$1,0),0)</f>
        <v>0</v>
      </c>
      <c r="W380" s="39">
        <f t="shared" si="104"/>
        <v>0</v>
      </c>
      <c r="X380" s="38" t="str">
        <f>VLOOKUP($A380,Raw!$B$2:$DG$512,MATCH(Advisorry!X$1,Raw!$B$1:$DG$1,0),0)</f>
        <v>0</v>
      </c>
      <c r="Y380" s="39">
        <f t="shared" si="105"/>
        <v>0</v>
      </c>
      <c r="Z380" s="38" t="str">
        <f>VLOOKUP($A380,Raw!$B$2:$DG$512,MATCH(Advisorry!Z$1,Raw!$B$1:$DG$1,0),0)</f>
        <v>0</v>
      </c>
      <c r="AA380" s="39">
        <f t="shared" si="106"/>
        <v>0</v>
      </c>
      <c r="AB380" s="38" t="str">
        <f>VLOOKUP($A380,Raw!$B$2:$DG$512,MATCH(Advisorry!AB$1,Raw!$B$1:$DG$1,0),0)</f>
        <v>23.82918</v>
      </c>
      <c r="AD380" s="25" t="e">
        <f t="shared" si="107"/>
        <v>#DIV/0!</v>
      </c>
      <c r="AE380" s="25" t="e">
        <f t="shared" si="108"/>
        <v>#DIV/0!</v>
      </c>
      <c r="AF380" s="25">
        <f t="shared" si="109"/>
        <v>3.97153</v>
      </c>
      <c r="AG380" s="25" t="e">
        <f t="shared" si="110"/>
        <v>#DIV/0!</v>
      </c>
      <c r="AH380" s="25" t="e">
        <f t="shared" si="111"/>
        <v>#DIV/0!</v>
      </c>
      <c r="AI380" s="25" t="e">
        <f t="shared" si="112"/>
        <v>#DIV/0!</v>
      </c>
      <c r="AJ380" s="25">
        <f t="shared" si="113"/>
        <v>3.97153</v>
      </c>
    </row>
    <row r="381" spans="1:36" x14ac:dyDescent="0.3">
      <c r="A381" s="1" t="s">
        <v>6301</v>
      </c>
      <c r="B381" s="36" t="str">
        <f>VLOOKUP($A381,Raw!$B$2:$DG$512,MATCH(Advisorry!B$1,Raw!$B$1:$DG$1,0),0)</f>
        <v>0</v>
      </c>
      <c r="C381" s="37" t="e">
        <f t="shared" si="95"/>
        <v>#DIV/0!</v>
      </c>
      <c r="D381" s="36" t="str">
        <f>VLOOKUP($A381,Raw!$B$2:$DG$512,MATCH(Advisorry!D$1,Raw!$B$1:$DG$1,0),0)</f>
        <v>0</v>
      </c>
      <c r="E381" s="37" t="e">
        <f t="shared" si="96"/>
        <v>#DIV/0!</v>
      </c>
      <c r="F381" s="36" t="str">
        <f>VLOOKUP($A381,Raw!$B$2:$DG$512,MATCH(Advisorry!F$1,Raw!$B$1:$DG$1,0),0)</f>
        <v>0</v>
      </c>
      <c r="G381" s="37" t="e">
        <f t="shared" si="97"/>
        <v>#DIV/0!</v>
      </c>
      <c r="H381" s="36" t="str">
        <f>VLOOKUP($A381,Raw!$B$2:$DG$512,MATCH(Advisorry!H$1,Raw!$B$1:$DG$1,0),0)</f>
        <v>0</v>
      </c>
      <c r="I381" s="37" t="e">
        <f t="shared" si="98"/>
        <v>#DIV/0!</v>
      </c>
      <c r="J381" s="36" t="str">
        <f>VLOOKUP($A381,Raw!$B$2:$DG$512,MATCH(Advisorry!J$1,Raw!$B$1:$DG$1,0),0)</f>
        <v>0</v>
      </c>
      <c r="K381" s="37" t="e">
        <f t="shared" si="99"/>
        <v>#DIV/0!</v>
      </c>
      <c r="L381" s="36" t="str">
        <f>VLOOKUP($A381,Raw!$B$2:$DG$512,MATCH(Advisorry!L$1,Raw!$B$1:$DG$1,0),0)</f>
        <v>0</v>
      </c>
      <c r="M381" s="37" t="e">
        <f t="shared" si="100"/>
        <v>#DIV/0!</v>
      </c>
      <c r="N381" s="36" t="str">
        <f>VLOOKUP($A381,Raw!$B$2:$DG$512,MATCH(Advisorry!N$1,Raw!$B$1:$DG$1,0),0)</f>
        <v>0</v>
      </c>
      <c r="P381" s="38" t="str">
        <f>VLOOKUP($A381,Raw!$B$2:$DG$512,MATCH(Advisorry!P$1,Raw!$B$1:$DG$1,0),0)</f>
        <v>0</v>
      </c>
      <c r="Q381" s="39" t="e">
        <f t="shared" si="101"/>
        <v>#DIV/0!</v>
      </c>
      <c r="R381" s="38" t="str">
        <f>VLOOKUP($A381,Raw!$B$2:$DG$512,MATCH(Advisorry!R$1,Raw!$B$1:$DG$1,0),0)</f>
        <v>0</v>
      </c>
      <c r="S381" s="39" t="e">
        <f t="shared" si="102"/>
        <v>#DIV/0!</v>
      </c>
      <c r="T381" s="38" t="str">
        <f>VLOOKUP($A381,Raw!$B$2:$DG$512,MATCH(Advisorry!T$1,Raw!$B$1:$DG$1,0),0)</f>
        <v>0</v>
      </c>
      <c r="U381" s="39" t="e">
        <f t="shared" si="103"/>
        <v>#DIV/0!</v>
      </c>
      <c r="V381" s="38" t="str">
        <f>VLOOKUP($A381,Raw!$B$2:$DG$512,MATCH(Advisorry!V$1,Raw!$B$1:$DG$1,0),0)</f>
        <v>0</v>
      </c>
      <c r="W381" s="39" t="e">
        <f t="shared" si="104"/>
        <v>#DIV/0!</v>
      </c>
      <c r="X381" s="38" t="str">
        <f>VLOOKUP($A381,Raw!$B$2:$DG$512,MATCH(Advisorry!X$1,Raw!$B$1:$DG$1,0),0)</f>
        <v>0</v>
      </c>
      <c r="Y381" s="39" t="e">
        <f t="shared" si="105"/>
        <v>#DIV/0!</v>
      </c>
      <c r="Z381" s="38" t="str">
        <f>VLOOKUP($A381,Raw!$B$2:$DG$512,MATCH(Advisorry!Z$1,Raw!$B$1:$DG$1,0),0)</f>
        <v>0</v>
      </c>
      <c r="AA381" s="39" t="e">
        <f t="shared" si="106"/>
        <v>#DIV/0!</v>
      </c>
      <c r="AB381" s="38" t="str">
        <f>VLOOKUP($A381,Raw!$B$2:$DG$512,MATCH(Advisorry!AB$1,Raw!$B$1:$DG$1,0),0)</f>
        <v>0</v>
      </c>
      <c r="AD381" s="25" t="e">
        <f t="shared" si="107"/>
        <v>#DIV/0!</v>
      </c>
      <c r="AE381" s="25" t="e">
        <f t="shared" si="108"/>
        <v>#DIV/0!</v>
      </c>
      <c r="AF381" s="25" t="e">
        <f t="shared" si="109"/>
        <v>#DIV/0!</v>
      </c>
      <c r="AG381" s="25" t="e">
        <f t="shared" si="110"/>
        <v>#DIV/0!</v>
      </c>
      <c r="AH381" s="25" t="e">
        <f t="shared" si="111"/>
        <v>#DIV/0!</v>
      </c>
      <c r="AI381" s="25" t="e">
        <f t="shared" si="112"/>
        <v>#DIV/0!</v>
      </c>
      <c r="AJ381" s="25" t="e">
        <f t="shared" si="113"/>
        <v>#DIV/0!</v>
      </c>
    </row>
    <row r="382" spans="1:36" x14ac:dyDescent="0.3">
      <c r="A382" s="1" t="s">
        <v>6313</v>
      </c>
      <c r="B382" s="36" t="str">
        <f>VLOOKUP($A382,Raw!$B$2:$DG$512,MATCH(Advisorry!B$1,Raw!$B$1:$DG$1,0),0)</f>
        <v>0</v>
      </c>
      <c r="C382" s="37">
        <f t="shared" si="95"/>
        <v>0</v>
      </c>
      <c r="D382" s="36" t="str">
        <f>VLOOKUP($A382,Raw!$B$2:$DG$512,MATCH(Advisorry!D$1,Raw!$B$1:$DG$1,0),0)</f>
        <v>0</v>
      </c>
      <c r="E382" s="37">
        <f t="shared" si="96"/>
        <v>0</v>
      </c>
      <c r="F382" s="36" t="str">
        <f>VLOOKUP($A382,Raw!$B$2:$DG$512,MATCH(Advisorry!F$1,Raw!$B$1:$DG$1,0),0)</f>
        <v>0</v>
      </c>
      <c r="G382" s="37">
        <f t="shared" si="97"/>
        <v>0</v>
      </c>
      <c r="H382" s="36" t="str">
        <f>VLOOKUP($A382,Raw!$B$2:$DG$512,MATCH(Advisorry!H$1,Raw!$B$1:$DG$1,0),0)</f>
        <v>0</v>
      </c>
      <c r="I382" s="37">
        <f t="shared" si="98"/>
        <v>0</v>
      </c>
      <c r="J382" s="36" t="str">
        <f>VLOOKUP($A382,Raw!$B$2:$DG$512,MATCH(Advisorry!J$1,Raw!$B$1:$DG$1,0),0)</f>
        <v>9</v>
      </c>
      <c r="K382" s="37">
        <f t="shared" si="99"/>
        <v>1</v>
      </c>
      <c r="L382" s="36" t="str">
        <f>VLOOKUP($A382,Raw!$B$2:$DG$512,MATCH(Advisorry!L$1,Raw!$B$1:$DG$1,0),0)</f>
        <v>0</v>
      </c>
      <c r="M382" s="37">
        <f t="shared" si="100"/>
        <v>0</v>
      </c>
      <c r="N382" s="36" t="str">
        <f>VLOOKUP($A382,Raw!$B$2:$DG$512,MATCH(Advisorry!N$1,Raw!$B$1:$DG$1,0),0)</f>
        <v>9</v>
      </c>
      <c r="P382" s="38" t="str">
        <f>VLOOKUP($A382,Raw!$B$2:$DG$512,MATCH(Advisorry!P$1,Raw!$B$1:$DG$1,0),0)</f>
        <v>0</v>
      </c>
      <c r="Q382" s="39">
        <f t="shared" si="101"/>
        <v>0</v>
      </c>
      <c r="R382" s="38" t="str">
        <f>VLOOKUP($A382,Raw!$B$2:$DG$512,MATCH(Advisorry!R$1,Raw!$B$1:$DG$1,0),0)</f>
        <v>0</v>
      </c>
      <c r="S382" s="39">
        <f t="shared" si="102"/>
        <v>0</v>
      </c>
      <c r="T382" s="38" t="str">
        <f>VLOOKUP($A382,Raw!$B$2:$DG$512,MATCH(Advisorry!T$1,Raw!$B$1:$DG$1,0),0)</f>
        <v>0</v>
      </c>
      <c r="U382" s="39">
        <f t="shared" si="103"/>
        <v>0</v>
      </c>
      <c r="V382" s="38" t="str">
        <f>VLOOKUP($A382,Raw!$B$2:$DG$512,MATCH(Advisorry!V$1,Raw!$B$1:$DG$1,0),0)</f>
        <v>0</v>
      </c>
      <c r="W382" s="39">
        <f t="shared" si="104"/>
        <v>0</v>
      </c>
      <c r="X382" s="38" t="str">
        <f>VLOOKUP($A382,Raw!$B$2:$DG$512,MATCH(Advisorry!X$1,Raw!$B$1:$DG$1,0),0)</f>
        <v>15970.49</v>
      </c>
      <c r="Y382" s="39">
        <f t="shared" si="105"/>
        <v>1</v>
      </c>
      <c r="Z382" s="38" t="str">
        <f>VLOOKUP($A382,Raw!$B$2:$DG$512,MATCH(Advisorry!Z$1,Raw!$B$1:$DG$1,0),0)</f>
        <v>0</v>
      </c>
      <c r="AA382" s="39">
        <f t="shared" si="106"/>
        <v>0</v>
      </c>
      <c r="AB382" s="38" t="str">
        <f>VLOOKUP($A382,Raw!$B$2:$DG$512,MATCH(Advisorry!AB$1,Raw!$B$1:$DG$1,0),0)</f>
        <v>15970.49</v>
      </c>
      <c r="AD382" s="25" t="e">
        <f t="shared" si="107"/>
        <v>#DIV/0!</v>
      </c>
      <c r="AE382" s="25" t="e">
        <f t="shared" si="108"/>
        <v>#DIV/0!</v>
      </c>
      <c r="AF382" s="25" t="e">
        <f t="shared" si="109"/>
        <v>#DIV/0!</v>
      </c>
      <c r="AG382" s="25" t="e">
        <f t="shared" si="110"/>
        <v>#DIV/0!</v>
      </c>
      <c r="AH382" s="25">
        <f t="shared" si="111"/>
        <v>1774.4988888888888</v>
      </c>
      <c r="AI382" s="25" t="e">
        <f t="shared" si="112"/>
        <v>#DIV/0!</v>
      </c>
      <c r="AJ382" s="25">
        <f t="shared" si="113"/>
        <v>1774.4988888888888</v>
      </c>
    </row>
    <row r="383" spans="1:36" x14ac:dyDescent="0.3">
      <c r="A383" s="1" t="s">
        <v>6336</v>
      </c>
      <c r="B383" s="36" t="str">
        <f>VLOOKUP($A383,Raw!$B$2:$DG$512,MATCH(Advisorry!B$1,Raw!$B$1:$DG$1,0),0)</f>
        <v>0</v>
      </c>
      <c r="C383" s="37">
        <f t="shared" si="95"/>
        <v>0</v>
      </c>
      <c r="D383" s="36" t="str">
        <f>VLOOKUP($A383,Raw!$B$2:$DG$512,MATCH(Advisorry!D$1,Raw!$B$1:$DG$1,0),0)</f>
        <v>0</v>
      </c>
      <c r="E383" s="37">
        <f t="shared" si="96"/>
        <v>0</v>
      </c>
      <c r="F383" s="36" t="str">
        <f>VLOOKUP($A383,Raw!$B$2:$DG$512,MATCH(Advisorry!F$1,Raw!$B$1:$DG$1,0),0)</f>
        <v>1</v>
      </c>
      <c r="G383" s="37">
        <f t="shared" si="97"/>
        <v>1</v>
      </c>
      <c r="H383" s="36" t="str">
        <f>VLOOKUP($A383,Raw!$B$2:$DG$512,MATCH(Advisorry!H$1,Raw!$B$1:$DG$1,0),0)</f>
        <v>0</v>
      </c>
      <c r="I383" s="37">
        <f t="shared" si="98"/>
        <v>0</v>
      </c>
      <c r="J383" s="36" t="str">
        <f>VLOOKUP($A383,Raw!$B$2:$DG$512,MATCH(Advisorry!J$1,Raw!$B$1:$DG$1,0),0)</f>
        <v>0</v>
      </c>
      <c r="K383" s="37">
        <f t="shared" si="99"/>
        <v>0</v>
      </c>
      <c r="L383" s="36" t="str">
        <f>VLOOKUP($A383,Raw!$B$2:$DG$512,MATCH(Advisorry!L$1,Raw!$B$1:$DG$1,0),0)</f>
        <v>0</v>
      </c>
      <c r="M383" s="37">
        <f t="shared" si="100"/>
        <v>0</v>
      </c>
      <c r="N383" s="36" t="str">
        <f>VLOOKUP($A383,Raw!$B$2:$DG$512,MATCH(Advisorry!N$1,Raw!$B$1:$DG$1,0),0)</f>
        <v>1</v>
      </c>
      <c r="P383" s="38" t="str">
        <f>VLOOKUP($A383,Raw!$B$2:$DG$512,MATCH(Advisorry!P$1,Raw!$B$1:$DG$1,0),0)</f>
        <v>0</v>
      </c>
      <c r="Q383" s="39">
        <f t="shared" si="101"/>
        <v>0</v>
      </c>
      <c r="R383" s="38" t="str">
        <f>VLOOKUP($A383,Raw!$B$2:$DG$512,MATCH(Advisorry!R$1,Raw!$B$1:$DG$1,0),0)</f>
        <v>0</v>
      </c>
      <c r="S383" s="39">
        <f t="shared" si="102"/>
        <v>0</v>
      </c>
      <c r="T383" s="38" t="str">
        <f>VLOOKUP($A383,Raw!$B$2:$DG$512,MATCH(Advisorry!T$1,Raw!$B$1:$DG$1,0),0)</f>
        <v>11.9</v>
      </c>
      <c r="U383" s="39">
        <f t="shared" si="103"/>
        <v>1</v>
      </c>
      <c r="V383" s="38" t="str">
        <f>VLOOKUP($A383,Raw!$B$2:$DG$512,MATCH(Advisorry!V$1,Raw!$B$1:$DG$1,0),0)</f>
        <v>0</v>
      </c>
      <c r="W383" s="39">
        <f t="shared" si="104"/>
        <v>0</v>
      </c>
      <c r="X383" s="38" t="str">
        <f>VLOOKUP($A383,Raw!$B$2:$DG$512,MATCH(Advisorry!X$1,Raw!$B$1:$DG$1,0),0)</f>
        <v>0</v>
      </c>
      <c r="Y383" s="39">
        <f t="shared" si="105"/>
        <v>0</v>
      </c>
      <c r="Z383" s="38" t="str">
        <f>VLOOKUP($A383,Raw!$B$2:$DG$512,MATCH(Advisorry!Z$1,Raw!$B$1:$DG$1,0),0)</f>
        <v>0</v>
      </c>
      <c r="AA383" s="39">
        <f t="shared" si="106"/>
        <v>0</v>
      </c>
      <c r="AB383" s="38" t="str">
        <f>VLOOKUP($A383,Raw!$B$2:$DG$512,MATCH(Advisorry!AB$1,Raw!$B$1:$DG$1,0),0)</f>
        <v>11.9</v>
      </c>
      <c r="AD383" s="25" t="e">
        <f t="shared" si="107"/>
        <v>#DIV/0!</v>
      </c>
      <c r="AE383" s="25" t="e">
        <f t="shared" si="108"/>
        <v>#DIV/0!</v>
      </c>
      <c r="AF383" s="25">
        <f t="shared" si="109"/>
        <v>11.9</v>
      </c>
      <c r="AG383" s="25" t="e">
        <f t="shared" si="110"/>
        <v>#DIV/0!</v>
      </c>
      <c r="AH383" s="25" t="e">
        <f t="shared" si="111"/>
        <v>#DIV/0!</v>
      </c>
      <c r="AI383" s="25" t="e">
        <f t="shared" si="112"/>
        <v>#DIV/0!</v>
      </c>
      <c r="AJ383" s="25">
        <f t="shared" si="113"/>
        <v>11.9</v>
      </c>
    </row>
    <row r="384" spans="1:36" x14ac:dyDescent="0.3">
      <c r="A384" s="1" t="s">
        <v>6347</v>
      </c>
      <c r="B384" s="36" t="str">
        <f>VLOOKUP($A384,Raw!$B$2:$DG$512,MATCH(Advisorry!B$1,Raw!$B$1:$DG$1,0),0)</f>
        <v>0</v>
      </c>
      <c r="C384" s="37" t="e">
        <f t="shared" si="95"/>
        <v>#DIV/0!</v>
      </c>
      <c r="D384" s="36" t="str">
        <f>VLOOKUP($A384,Raw!$B$2:$DG$512,MATCH(Advisorry!D$1,Raw!$B$1:$DG$1,0),0)</f>
        <v>0</v>
      </c>
      <c r="E384" s="37" t="e">
        <f t="shared" si="96"/>
        <v>#DIV/0!</v>
      </c>
      <c r="F384" s="36" t="str">
        <f>VLOOKUP($A384,Raw!$B$2:$DG$512,MATCH(Advisorry!F$1,Raw!$B$1:$DG$1,0),0)</f>
        <v>0</v>
      </c>
      <c r="G384" s="37" t="e">
        <f t="shared" si="97"/>
        <v>#DIV/0!</v>
      </c>
      <c r="H384" s="36" t="str">
        <f>VLOOKUP($A384,Raw!$B$2:$DG$512,MATCH(Advisorry!H$1,Raw!$B$1:$DG$1,0),0)</f>
        <v>0</v>
      </c>
      <c r="I384" s="37" t="e">
        <f t="shared" si="98"/>
        <v>#DIV/0!</v>
      </c>
      <c r="J384" s="36" t="str">
        <f>VLOOKUP($A384,Raw!$B$2:$DG$512,MATCH(Advisorry!J$1,Raw!$B$1:$DG$1,0),0)</f>
        <v>0</v>
      </c>
      <c r="K384" s="37" t="e">
        <f t="shared" si="99"/>
        <v>#DIV/0!</v>
      </c>
      <c r="L384" s="36" t="str">
        <f>VLOOKUP($A384,Raw!$B$2:$DG$512,MATCH(Advisorry!L$1,Raw!$B$1:$DG$1,0),0)</f>
        <v>0</v>
      </c>
      <c r="M384" s="37" t="e">
        <f t="shared" si="100"/>
        <v>#DIV/0!</v>
      </c>
      <c r="N384" s="36" t="str">
        <f>VLOOKUP($A384,Raw!$B$2:$DG$512,MATCH(Advisorry!N$1,Raw!$B$1:$DG$1,0),0)</f>
        <v>0</v>
      </c>
      <c r="P384" s="38" t="str">
        <f>VLOOKUP($A384,Raw!$B$2:$DG$512,MATCH(Advisorry!P$1,Raw!$B$1:$DG$1,0),0)</f>
        <v>0</v>
      </c>
      <c r="Q384" s="39" t="e">
        <f t="shared" si="101"/>
        <v>#DIV/0!</v>
      </c>
      <c r="R384" s="38" t="str">
        <f>VLOOKUP($A384,Raw!$B$2:$DG$512,MATCH(Advisorry!R$1,Raw!$B$1:$DG$1,0),0)</f>
        <v>0</v>
      </c>
      <c r="S384" s="39" t="e">
        <f t="shared" si="102"/>
        <v>#DIV/0!</v>
      </c>
      <c r="T384" s="38" t="str">
        <f>VLOOKUP($A384,Raw!$B$2:$DG$512,MATCH(Advisorry!T$1,Raw!$B$1:$DG$1,0),0)</f>
        <v>0</v>
      </c>
      <c r="U384" s="39" t="e">
        <f t="shared" si="103"/>
        <v>#DIV/0!</v>
      </c>
      <c r="V384" s="38" t="str">
        <f>VLOOKUP($A384,Raw!$B$2:$DG$512,MATCH(Advisorry!V$1,Raw!$B$1:$DG$1,0),0)</f>
        <v>0</v>
      </c>
      <c r="W384" s="39" t="e">
        <f t="shared" si="104"/>
        <v>#DIV/0!</v>
      </c>
      <c r="X384" s="38" t="str">
        <f>VLOOKUP($A384,Raw!$B$2:$DG$512,MATCH(Advisorry!X$1,Raw!$B$1:$DG$1,0),0)</f>
        <v>0</v>
      </c>
      <c r="Y384" s="39" t="e">
        <f t="shared" si="105"/>
        <v>#DIV/0!</v>
      </c>
      <c r="Z384" s="38" t="str">
        <f>VLOOKUP($A384,Raw!$B$2:$DG$512,MATCH(Advisorry!Z$1,Raw!$B$1:$DG$1,0),0)</f>
        <v>0</v>
      </c>
      <c r="AA384" s="39" t="e">
        <f t="shared" si="106"/>
        <v>#DIV/0!</v>
      </c>
      <c r="AB384" s="38" t="str">
        <f>VLOOKUP($A384,Raw!$B$2:$DG$512,MATCH(Advisorry!AB$1,Raw!$B$1:$DG$1,0),0)</f>
        <v>0</v>
      </c>
      <c r="AD384" s="25" t="e">
        <f t="shared" si="107"/>
        <v>#DIV/0!</v>
      </c>
      <c r="AE384" s="25" t="e">
        <f t="shared" si="108"/>
        <v>#DIV/0!</v>
      </c>
      <c r="AF384" s="25" t="e">
        <f t="shared" si="109"/>
        <v>#DIV/0!</v>
      </c>
      <c r="AG384" s="25" t="e">
        <f t="shared" si="110"/>
        <v>#DIV/0!</v>
      </c>
      <c r="AH384" s="25" t="e">
        <f t="shared" si="111"/>
        <v>#DIV/0!</v>
      </c>
      <c r="AI384" s="25" t="e">
        <f t="shared" si="112"/>
        <v>#DIV/0!</v>
      </c>
      <c r="AJ384" s="25" t="e">
        <f t="shared" si="113"/>
        <v>#DIV/0!</v>
      </c>
    </row>
    <row r="385" spans="1:36" x14ac:dyDescent="0.3">
      <c r="A385" s="1" t="s">
        <v>6355</v>
      </c>
      <c r="B385" s="36" t="str">
        <f>VLOOKUP($A385,Raw!$B$2:$DG$512,MATCH(Advisorry!B$1,Raw!$B$1:$DG$1,0),0)</f>
        <v>0</v>
      </c>
      <c r="C385" s="37" t="e">
        <f t="shared" si="95"/>
        <v>#DIV/0!</v>
      </c>
      <c r="D385" s="36" t="str">
        <f>VLOOKUP($A385,Raw!$B$2:$DG$512,MATCH(Advisorry!D$1,Raw!$B$1:$DG$1,0),0)</f>
        <v>0</v>
      </c>
      <c r="E385" s="37" t="e">
        <f t="shared" si="96"/>
        <v>#DIV/0!</v>
      </c>
      <c r="F385" s="36" t="str">
        <f>VLOOKUP($A385,Raw!$B$2:$DG$512,MATCH(Advisorry!F$1,Raw!$B$1:$DG$1,0),0)</f>
        <v>0</v>
      </c>
      <c r="G385" s="37" t="e">
        <f t="shared" si="97"/>
        <v>#DIV/0!</v>
      </c>
      <c r="H385" s="36" t="str">
        <f>VLOOKUP($A385,Raw!$B$2:$DG$512,MATCH(Advisorry!H$1,Raw!$B$1:$DG$1,0),0)</f>
        <v>0</v>
      </c>
      <c r="I385" s="37" t="e">
        <f t="shared" si="98"/>
        <v>#DIV/0!</v>
      </c>
      <c r="J385" s="36" t="str">
        <f>VLOOKUP($A385,Raw!$B$2:$DG$512,MATCH(Advisorry!J$1,Raw!$B$1:$DG$1,0),0)</f>
        <v>0</v>
      </c>
      <c r="K385" s="37" t="e">
        <f t="shared" si="99"/>
        <v>#DIV/0!</v>
      </c>
      <c r="L385" s="36" t="str">
        <f>VLOOKUP($A385,Raw!$B$2:$DG$512,MATCH(Advisorry!L$1,Raw!$B$1:$DG$1,0),0)</f>
        <v>0</v>
      </c>
      <c r="M385" s="37" t="e">
        <f t="shared" si="100"/>
        <v>#DIV/0!</v>
      </c>
      <c r="N385" s="36" t="str">
        <f>VLOOKUP($A385,Raw!$B$2:$DG$512,MATCH(Advisorry!N$1,Raw!$B$1:$DG$1,0),0)</f>
        <v>0</v>
      </c>
      <c r="P385" s="38" t="str">
        <f>VLOOKUP($A385,Raw!$B$2:$DG$512,MATCH(Advisorry!P$1,Raw!$B$1:$DG$1,0),0)</f>
        <v>0</v>
      </c>
      <c r="Q385" s="39" t="e">
        <f t="shared" si="101"/>
        <v>#DIV/0!</v>
      </c>
      <c r="R385" s="38" t="str">
        <f>VLOOKUP($A385,Raw!$B$2:$DG$512,MATCH(Advisorry!R$1,Raw!$B$1:$DG$1,0),0)</f>
        <v>0</v>
      </c>
      <c r="S385" s="39" t="e">
        <f t="shared" si="102"/>
        <v>#DIV/0!</v>
      </c>
      <c r="T385" s="38" t="str">
        <f>VLOOKUP($A385,Raw!$B$2:$DG$512,MATCH(Advisorry!T$1,Raw!$B$1:$DG$1,0),0)</f>
        <v>0</v>
      </c>
      <c r="U385" s="39" t="e">
        <f t="shared" si="103"/>
        <v>#DIV/0!</v>
      </c>
      <c r="V385" s="38" t="str">
        <f>VLOOKUP($A385,Raw!$B$2:$DG$512,MATCH(Advisorry!V$1,Raw!$B$1:$DG$1,0),0)</f>
        <v>0</v>
      </c>
      <c r="W385" s="39" t="e">
        <f t="shared" si="104"/>
        <v>#DIV/0!</v>
      </c>
      <c r="X385" s="38" t="str">
        <f>VLOOKUP($A385,Raw!$B$2:$DG$512,MATCH(Advisorry!X$1,Raw!$B$1:$DG$1,0),0)</f>
        <v>0</v>
      </c>
      <c r="Y385" s="39" t="e">
        <f t="shared" si="105"/>
        <v>#DIV/0!</v>
      </c>
      <c r="Z385" s="38" t="str">
        <f>VLOOKUP($A385,Raw!$B$2:$DG$512,MATCH(Advisorry!Z$1,Raw!$B$1:$DG$1,0),0)</f>
        <v>0</v>
      </c>
      <c r="AA385" s="39" t="e">
        <f t="shared" si="106"/>
        <v>#DIV/0!</v>
      </c>
      <c r="AB385" s="38" t="str">
        <f>VLOOKUP($A385,Raw!$B$2:$DG$512,MATCH(Advisorry!AB$1,Raw!$B$1:$DG$1,0),0)</f>
        <v>0</v>
      </c>
      <c r="AD385" s="25" t="e">
        <f t="shared" si="107"/>
        <v>#DIV/0!</v>
      </c>
      <c r="AE385" s="25" t="e">
        <f t="shared" si="108"/>
        <v>#DIV/0!</v>
      </c>
      <c r="AF385" s="25" t="e">
        <f t="shared" si="109"/>
        <v>#DIV/0!</v>
      </c>
      <c r="AG385" s="25" t="e">
        <f t="shared" si="110"/>
        <v>#DIV/0!</v>
      </c>
      <c r="AH385" s="25" t="e">
        <f t="shared" si="111"/>
        <v>#DIV/0!</v>
      </c>
      <c r="AI385" s="25" t="e">
        <f t="shared" si="112"/>
        <v>#DIV/0!</v>
      </c>
      <c r="AJ385" s="25" t="e">
        <f t="shared" si="113"/>
        <v>#DIV/0!</v>
      </c>
    </row>
    <row r="386" spans="1:36" x14ac:dyDescent="0.3">
      <c r="A386" s="1" t="s">
        <v>6367</v>
      </c>
      <c r="B386" s="36" t="str">
        <f>VLOOKUP($A386,Raw!$B$2:$DG$512,MATCH(Advisorry!B$1,Raw!$B$1:$DG$1,0),0)</f>
        <v>0</v>
      </c>
      <c r="C386" s="37">
        <f t="shared" si="95"/>
        <v>0</v>
      </c>
      <c r="D386" s="36" t="str">
        <f>VLOOKUP($A386,Raw!$B$2:$DG$512,MATCH(Advisorry!D$1,Raw!$B$1:$DG$1,0),0)</f>
        <v>0</v>
      </c>
      <c r="E386" s="37">
        <f t="shared" si="96"/>
        <v>0</v>
      </c>
      <c r="F386" s="36" t="str">
        <f>VLOOKUP($A386,Raw!$B$2:$DG$512,MATCH(Advisorry!F$1,Raw!$B$1:$DG$1,0),0)</f>
        <v>3</v>
      </c>
      <c r="G386" s="37">
        <f t="shared" si="97"/>
        <v>1</v>
      </c>
      <c r="H386" s="36" t="str">
        <f>VLOOKUP($A386,Raw!$B$2:$DG$512,MATCH(Advisorry!H$1,Raw!$B$1:$DG$1,0),0)</f>
        <v>0</v>
      </c>
      <c r="I386" s="37">
        <f t="shared" si="98"/>
        <v>0</v>
      </c>
      <c r="J386" s="36" t="str">
        <f>VLOOKUP($A386,Raw!$B$2:$DG$512,MATCH(Advisorry!J$1,Raw!$B$1:$DG$1,0),0)</f>
        <v>0</v>
      </c>
      <c r="K386" s="37">
        <f t="shared" si="99"/>
        <v>0</v>
      </c>
      <c r="L386" s="36" t="str">
        <f>VLOOKUP($A386,Raw!$B$2:$DG$512,MATCH(Advisorry!L$1,Raw!$B$1:$DG$1,0),0)</f>
        <v>0</v>
      </c>
      <c r="M386" s="37">
        <f t="shared" si="100"/>
        <v>0</v>
      </c>
      <c r="N386" s="36" t="str">
        <f>VLOOKUP($A386,Raw!$B$2:$DG$512,MATCH(Advisorry!N$1,Raw!$B$1:$DG$1,0),0)</f>
        <v>3</v>
      </c>
      <c r="P386" s="38" t="str">
        <f>VLOOKUP($A386,Raw!$B$2:$DG$512,MATCH(Advisorry!P$1,Raw!$B$1:$DG$1,0),0)</f>
        <v>0</v>
      </c>
      <c r="Q386" s="39">
        <f t="shared" si="101"/>
        <v>0</v>
      </c>
      <c r="R386" s="38" t="str">
        <f>VLOOKUP($A386,Raw!$B$2:$DG$512,MATCH(Advisorry!R$1,Raw!$B$1:$DG$1,0),0)</f>
        <v>0</v>
      </c>
      <c r="S386" s="39">
        <f t="shared" si="102"/>
        <v>0</v>
      </c>
      <c r="T386" s="38" t="str">
        <f>VLOOKUP($A386,Raw!$B$2:$DG$512,MATCH(Advisorry!T$1,Raw!$B$1:$DG$1,0),0)</f>
        <v>66.1</v>
      </c>
      <c r="U386" s="39">
        <f t="shared" si="103"/>
        <v>1</v>
      </c>
      <c r="V386" s="38" t="str">
        <f>VLOOKUP($A386,Raw!$B$2:$DG$512,MATCH(Advisorry!V$1,Raw!$B$1:$DG$1,0),0)</f>
        <v>0</v>
      </c>
      <c r="W386" s="39">
        <f t="shared" si="104"/>
        <v>0</v>
      </c>
      <c r="X386" s="38" t="str">
        <f>VLOOKUP($A386,Raw!$B$2:$DG$512,MATCH(Advisorry!X$1,Raw!$B$1:$DG$1,0),0)</f>
        <v>0</v>
      </c>
      <c r="Y386" s="39">
        <f t="shared" si="105"/>
        <v>0</v>
      </c>
      <c r="Z386" s="38" t="str">
        <f>VLOOKUP($A386,Raw!$B$2:$DG$512,MATCH(Advisorry!Z$1,Raw!$B$1:$DG$1,0),0)</f>
        <v>0</v>
      </c>
      <c r="AA386" s="39">
        <f t="shared" si="106"/>
        <v>0</v>
      </c>
      <c r="AB386" s="38" t="str">
        <f>VLOOKUP($A386,Raw!$B$2:$DG$512,MATCH(Advisorry!AB$1,Raw!$B$1:$DG$1,0),0)</f>
        <v>66.1</v>
      </c>
      <c r="AD386" s="25" t="e">
        <f t="shared" si="107"/>
        <v>#DIV/0!</v>
      </c>
      <c r="AE386" s="25" t="e">
        <f t="shared" si="108"/>
        <v>#DIV/0!</v>
      </c>
      <c r="AF386" s="25">
        <f t="shared" si="109"/>
        <v>22.033333333333331</v>
      </c>
      <c r="AG386" s="25" t="e">
        <f t="shared" si="110"/>
        <v>#DIV/0!</v>
      </c>
      <c r="AH386" s="25" t="e">
        <f t="shared" si="111"/>
        <v>#DIV/0!</v>
      </c>
      <c r="AI386" s="25" t="e">
        <f t="shared" si="112"/>
        <v>#DIV/0!</v>
      </c>
      <c r="AJ386" s="25">
        <f t="shared" si="113"/>
        <v>22.033333333333331</v>
      </c>
    </row>
    <row r="387" spans="1:36" x14ac:dyDescent="0.3">
      <c r="A387" s="1" t="s">
        <v>6387</v>
      </c>
      <c r="B387" s="36" t="str">
        <f>VLOOKUP($A387,Raw!$B$2:$DG$512,MATCH(Advisorry!B$1,Raw!$B$1:$DG$1,0),0)</f>
        <v>0</v>
      </c>
      <c r="C387" s="37">
        <f t="shared" ref="C387:C413" si="114">B387/N387</f>
        <v>0</v>
      </c>
      <c r="D387" s="36" t="str">
        <f>VLOOKUP($A387,Raw!$B$2:$DG$512,MATCH(Advisorry!D$1,Raw!$B$1:$DG$1,0),0)</f>
        <v>1</v>
      </c>
      <c r="E387" s="37">
        <f t="shared" ref="E387:E413" si="115">D387/N387</f>
        <v>0.33333333333333331</v>
      </c>
      <c r="F387" s="36" t="str">
        <f>VLOOKUP($A387,Raw!$B$2:$DG$512,MATCH(Advisorry!F$1,Raw!$B$1:$DG$1,0),0)</f>
        <v>2</v>
      </c>
      <c r="G387" s="37">
        <f t="shared" ref="G387:G413" si="116">F387/N387</f>
        <v>0.66666666666666663</v>
      </c>
      <c r="H387" s="36" t="str">
        <f>VLOOKUP($A387,Raw!$B$2:$DG$512,MATCH(Advisorry!H$1,Raw!$B$1:$DG$1,0),0)</f>
        <v>0</v>
      </c>
      <c r="I387" s="37">
        <f t="shared" ref="I387:I413" si="117">H387/N387</f>
        <v>0</v>
      </c>
      <c r="J387" s="36" t="str">
        <f>VLOOKUP($A387,Raw!$B$2:$DG$512,MATCH(Advisorry!J$1,Raw!$B$1:$DG$1,0),0)</f>
        <v>0</v>
      </c>
      <c r="K387" s="37">
        <f t="shared" ref="K387:K413" si="118">J387/N387</f>
        <v>0</v>
      </c>
      <c r="L387" s="36" t="str">
        <f>VLOOKUP($A387,Raw!$B$2:$DG$512,MATCH(Advisorry!L$1,Raw!$B$1:$DG$1,0),0)</f>
        <v>0</v>
      </c>
      <c r="M387" s="37">
        <f t="shared" ref="M387:M413" si="119">L387/N387</f>
        <v>0</v>
      </c>
      <c r="N387" s="36" t="str">
        <f>VLOOKUP($A387,Raw!$B$2:$DG$512,MATCH(Advisorry!N$1,Raw!$B$1:$DG$1,0),0)</f>
        <v>3</v>
      </c>
      <c r="P387" s="38" t="str">
        <f>VLOOKUP($A387,Raw!$B$2:$DG$512,MATCH(Advisorry!P$1,Raw!$B$1:$DG$1,0),0)</f>
        <v>0</v>
      </c>
      <c r="Q387" s="39">
        <f t="shared" ref="Q387:Q413" si="120">P387/$AB387</f>
        <v>0</v>
      </c>
      <c r="R387" s="38" t="str">
        <f>VLOOKUP($A387,Raw!$B$2:$DG$512,MATCH(Advisorry!R$1,Raw!$B$1:$DG$1,0),0)</f>
        <v>59.71</v>
      </c>
      <c r="S387" s="39">
        <f t="shared" ref="S387:S413" si="121">R387/$AB387</f>
        <v>0.52253434847291502</v>
      </c>
      <c r="T387" s="38" t="str">
        <f>VLOOKUP($A387,Raw!$B$2:$DG$512,MATCH(Advisorry!T$1,Raw!$B$1:$DG$1,0),0)</f>
        <v>54.56</v>
      </c>
      <c r="U387" s="39">
        <f t="shared" ref="U387:U413" si="122">T387/$AB387</f>
        <v>0.47746565152708503</v>
      </c>
      <c r="V387" s="38" t="str">
        <f>VLOOKUP($A387,Raw!$B$2:$DG$512,MATCH(Advisorry!V$1,Raw!$B$1:$DG$1,0),0)</f>
        <v>0</v>
      </c>
      <c r="W387" s="39">
        <f t="shared" ref="W387:W413" si="123">V387/$AB387</f>
        <v>0</v>
      </c>
      <c r="X387" s="38" t="str">
        <f>VLOOKUP($A387,Raw!$B$2:$DG$512,MATCH(Advisorry!X$1,Raw!$B$1:$DG$1,0),0)</f>
        <v>0</v>
      </c>
      <c r="Y387" s="39">
        <f t="shared" ref="Y387:Y413" si="124">X387/$AB387</f>
        <v>0</v>
      </c>
      <c r="Z387" s="38" t="str">
        <f>VLOOKUP($A387,Raw!$B$2:$DG$512,MATCH(Advisorry!Z$1,Raw!$B$1:$DG$1,0),0)</f>
        <v>0</v>
      </c>
      <c r="AA387" s="39">
        <f t="shared" ref="AA387:AA413" si="125">Z387/$AB387</f>
        <v>0</v>
      </c>
      <c r="AB387" s="38" t="str">
        <f>VLOOKUP($A387,Raw!$B$2:$DG$512,MATCH(Advisorry!AB$1,Raw!$B$1:$DG$1,0),0)</f>
        <v>114.27</v>
      </c>
      <c r="AD387" s="25" t="e">
        <f t="shared" ref="AD387:AD410" si="126">P387/B387</f>
        <v>#DIV/0!</v>
      </c>
      <c r="AE387" s="25">
        <f t="shared" ref="AE387:AE410" si="127">R387/D387</f>
        <v>59.71</v>
      </c>
      <c r="AF387" s="25">
        <f t="shared" ref="AF387:AF410" si="128">T387/F387</f>
        <v>27.28</v>
      </c>
      <c r="AG387" s="25" t="e">
        <f t="shared" ref="AG387:AG410" si="129">V387/H387</f>
        <v>#DIV/0!</v>
      </c>
      <c r="AH387" s="25" t="e">
        <f t="shared" ref="AH387:AH410" si="130">X387/J387</f>
        <v>#DIV/0!</v>
      </c>
      <c r="AI387" s="25" t="e">
        <f t="shared" ref="AI387:AI410" si="131">Z387/L387</f>
        <v>#DIV/0!</v>
      </c>
      <c r="AJ387" s="25">
        <f t="shared" ref="AJ387:AJ410" si="132">AB387/N387</f>
        <v>38.089999999999996</v>
      </c>
    </row>
    <row r="388" spans="1:36" x14ac:dyDescent="0.3">
      <c r="A388" s="1" t="s">
        <v>6408</v>
      </c>
      <c r="B388" s="36" t="str">
        <f>VLOOKUP($A388,Raw!$B$2:$DG$512,MATCH(Advisorry!B$1,Raw!$B$1:$DG$1,0),0)</f>
        <v>0</v>
      </c>
      <c r="C388" s="37" t="e">
        <f t="shared" si="114"/>
        <v>#DIV/0!</v>
      </c>
      <c r="D388" s="36" t="str">
        <f>VLOOKUP($A388,Raw!$B$2:$DG$512,MATCH(Advisorry!D$1,Raw!$B$1:$DG$1,0),0)</f>
        <v>0</v>
      </c>
      <c r="E388" s="37" t="e">
        <f t="shared" si="115"/>
        <v>#DIV/0!</v>
      </c>
      <c r="F388" s="36" t="str">
        <f>VLOOKUP($A388,Raw!$B$2:$DG$512,MATCH(Advisorry!F$1,Raw!$B$1:$DG$1,0),0)</f>
        <v>0</v>
      </c>
      <c r="G388" s="37" t="e">
        <f t="shared" si="116"/>
        <v>#DIV/0!</v>
      </c>
      <c r="H388" s="36" t="str">
        <f>VLOOKUP($A388,Raw!$B$2:$DG$512,MATCH(Advisorry!H$1,Raw!$B$1:$DG$1,0),0)</f>
        <v>0</v>
      </c>
      <c r="I388" s="37" t="e">
        <f t="shared" si="117"/>
        <v>#DIV/0!</v>
      </c>
      <c r="J388" s="36" t="str">
        <f>VLOOKUP($A388,Raw!$B$2:$DG$512,MATCH(Advisorry!J$1,Raw!$B$1:$DG$1,0),0)</f>
        <v>0</v>
      </c>
      <c r="K388" s="37" t="e">
        <f t="shared" si="118"/>
        <v>#DIV/0!</v>
      </c>
      <c r="L388" s="36" t="str">
        <f>VLOOKUP($A388,Raw!$B$2:$DG$512,MATCH(Advisorry!L$1,Raw!$B$1:$DG$1,0),0)</f>
        <v>0</v>
      </c>
      <c r="M388" s="37" t="e">
        <f t="shared" si="119"/>
        <v>#DIV/0!</v>
      </c>
      <c r="N388" s="36" t="str">
        <f>VLOOKUP($A388,Raw!$B$2:$DG$512,MATCH(Advisorry!N$1,Raw!$B$1:$DG$1,0),0)</f>
        <v>0</v>
      </c>
      <c r="P388" s="38" t="str">
        <f>VLOOKUP($A388,Raw!$B$2:$DG$512,MATCH(Advisorry!P$1,Raw!$B$1:$DG$1,0),0)</f>
        <v>0</v>
      </c>
      <c r="Q388" s="39" t="e">
        <f t="shared" si="120"/>
        <v>#DIV/0!</v>
      </c>
      <c r="R388" s="38" t="str">
        <f>VLOOKUP($A388,Raw!$B$2:$DG$512,MATCH(Advisorry!R$1,Raw!$B$1:$DG$1,0),0)</f>
        <v>0</v>
      </c>
      <c r="S388" s="39" t="e">
        <f t="shared" si="121"/>
        <v>#DIV/0!</v>
      </c>
      <c r="T388" s="38" t="str">
        <f>VLOOKUP($A388,Raw!$B$2:$DG$512,MATCH(Advisorry!T$1,Raw!$B$1:$DG$1,0),0)</f>
        <v>0</v>
      </c>
      <c r="U388" s="39" t="e">
        <f t="shared" si="122"/>
        <v>#DIV/0!</v>
      </c>
      <c r="V388" s="38" t="str">
        <f>VLOOKUP($A388,Raw!$B$2:$DG$512,MATCH(Advisorry!V$1,Raw!$B$1:$DG$1,0),0)</f>
        <v>0</v>
      </c>
      <c r="W388" s="39" t="e">
        <f t="shared" si="123"/>
        <v>#DIV/0!</v>
      </c>
      <c r="X388" s="38" t="str">
        <f>VLOOKUP($A388,Raw!$B$2:$DG$512,MATCH(Advisorry!X$1,Raw!$B$1:$DG$1,0),0)</f>
        <v>0</v>
      </c>
      <c r="Y388" s="39" t="e">
        <f t="shared" si="124"/>
        <v>#DIV/0!</v>
      </c>
      <c r="Z388" s="38" t="str">
        <f>VLOOKUP($A388,Raw!$B$2:$DG$512,MATCH(Advisorry!Z$1,Raw!$B$1:$DG$1,0),0)</f>
        <v>0</v>
      </c>
      <c r="AA388" s="39" t="e">
        <f t="shared" si="125"/>
        <v>#DIV/0!</v>
      </c>
      <c r="AB388" s="38" t="str">
        <f>VLOOKUP($A388,Raw!$B$2:$DG$512,MATCH(Advisorry!AB$1,Raw!$B$1:$DG$1,0),0)</f>
        <v>0</v>
      </c>
      <c r="AD388" s="25" t="e">
        <f t="shared" si="126"/>
        <v>#DIV/0!</v>
      </c>
      <c r="AE388" s="25" t="e">
        <f t="shared" si="127"/>
        <v>#DIV/0!</v>
      </c>
      <c r="AF388" s="25" t="e">
        <f t="shared" si="128"/>
        <v>#DIV/0!</v>
      </c>
      <c r="AG388" s="25" t="e">
        <f t="shared" si="129"/>
        <v>#DIV/0!</v>
      </c>
      <c r="AH388" s="25" t="e">
        <f t="shared" si="130"/>
        <v>#DIV/0!</v>
      </c>
      <c r="AI388" s="25" t="e">
        <f t="shared" si="131"/>
        <v>#DIV/0!</v>
      </c>
      <c r="AJ388" s="25" t="e">
        <f t="shared" si="132"/>
        <v>#DIV/0!</v>
      </c>
    </row>
    <row r="389" spans="1:36" x14ac:dyDescent="0.3">
      <c r="A389" s="1" t="s">
        <v>6426</v>
      </c>
      <c r="B389" s="36" t="str">
        <f>VLOOKUP($A389,Raw!$B$2:$DG$512,MATCH(Advisorry!B$1,Raw!$B$1:$DG$1,0),0)</f>
        <v>0</v>
      </c>
      <c r="C389" s="37" t="e">
        <f t="shared" si="114"/>
        <v>#DIV/0!</v>
      </c>
      <c r="D389" s="36" t="str">
        <f>VLOOKUP($A389,Raw!$B$2:$DG$512,MATCH(Advisorry!D$1,Raw!$B$1:$DG$1,0),0)</f>
        <v>0</v>
      </c>
      <c r="E389" s="37" t="e">
        <f t="shared" si="115"/>
        <v>#DIV/0!</v>
      </c>
      <c r="F389" s="36" t="str">
        <f>VLOOKUP($A389,Raw!$B$2:$DG$512,MATCH(Advisorry!F$1,Raw!$B$1:$DG$1,0),0)</f>
        <v>0</v>
      </c>
      <c r="G389" s="37" t="e">
        <f t="shared" si="116"/>
        <v>#DIV/0!</v>
      </c>
      <c r="H389" s="36" t="str">
        <f>VLOOKUP($A389,Raw!$B$2:$DG$512,MATCH(Advisorry!H$1,Raw!$B$1:$DG$1,0),0)</f>
        <v>0</v>
      </c>
      <c r="I389" s="37" t="e">
        <f t="shared" si="117"/>
        <v>#DIV/0!</v>
      </c>
      <c r="J389" s="36" t="str">
        <f>VLOOKUP($A389,Raw!$B$2:$DG$512,MATCH(Advisorry!J$1,Raw!$B$1:$DG$1,0),0)</f>
        <v>0</v>
      </c>
      <c r="K389" s="37" t="e">
        <f t="shared" si="118"/>
        <v>#DIV/0!</v>
      </c>
      <c r="L389" s="36" t="str">
        <f>VLOOKUP($A389,Raw!$B$2:$DG$512,MATCH(Advisorry!L$1,Raw!$B$1:$DG$1,0),0)</f>
        <v>0</v>
      </c>
      <c r="M389" s="37" t="e">
        <f t="shared" si="119"/>
        <v>#DIV/0!</v>
      </c>
      <c r="N389" s="36" t="str">
        <f>VLOOKUP($A389,Raw!$B$2:$DG$512,MATCH(Advisorry!N$1,Raw!$B$1:$DG$1,0),0)</f>
        <v>0</v>
      </c>
      <c r="P389" s="38" t="str">
        <f>VLOOKUP($A389,Raw!$B$2:$DG$512,MATCH(Advisorry!P$1,Raw!$B$1:$DG$1,0),0)</f>
        <v>0</v>
      </c>
      <c r="Q389" s="39" t="e">
        <f t="shared" si="120"/>
        <v>#DIV/0!</v>
      </c>
      <c r="R389" s="38" t="str">
        <f>VLOOKUP($A389,Raw!$B$2:$DG$512,MATCH(Advisorry!R$1,Raw!$B$1:$DG$1,0),0)</f>
        <v>0</v>
      </c>
      <c r="S389" s="39" t="e">
        <f t="shared" si="121"/>
        <v>#DIV/0!</v>
      </c>
      <c r="T389" s="38" t="str">
        <f>VLOOKUP($A389,Raw!$B$2:$DG$512,MATCH(Advisorry!T$1,Raw!$B$1:$DG$1,0),0)</f>
        <v>0</v>
      </c>
      <c r="U389" s="39" t="e">
        <f t="shared" si="122"/>
        <v>#DIV/0!</v>
      </c>
      <c r="V389" s="38" t="str">
        <f>VLOOKUP($A389,Raw!$B$2:$DG$512,MATCH(Advisorry!V$1,Raw!$B$1:$DG$1,0),0)</f>
        <v>0</v>
      </c>
      <c r="W389" s="39" t="e">
        <f t="shared" si="123"/>
        <v>#DIV/0!</v>
      </c>
      <c r="X389" s="38" t="str">
        <f>VLOOKUP($A389,Raw!$B$2:$DG$512,MATCH(Advisorry!X$1,Raw!$B$1:$DG$1,0),0)</f>
        <v>0</v>
      </c>
      <c r="Y389" s="39" t="e">
        <f t="shared" si="124"/>
        <v>#DIV/0!</v>
      </c>
      <c r="Z389" s="38" t="str">
        <f>VLOOKUP($A389,Raw!$B$2:$DG$512,MATCH(Advisorry!Z$1,Raw!$B$1:$DG$1,0),0)</f>
        <v>0</v>
      </c>
      <c r="AA389" s="39" t="e">
        <f t="shared" si="125"/>
        <v>#DIV/0!</v>
      </c>
      <c r="AB389" s="38" t="str">
        <f>VLOOKUP($A389,Raw!$B$2:$DG$512,MATCH(Advisorry!AB$1,Raw!$B$1:$DG$1,0),0)</f>
        <v>0</v>
      </c>
      <c r="AD389" s="25" t="e">
        <f t="shared" si="126"/>
        <v>#DIV/0!</v>
      </c>
      <c r="AE389" s="25" t="e">
        <f t="shared" si="127"/>
        <v>#DIV/0!</v>
      </c>
      <c r="AF389" s="25" t="e">
        <f t="shared" si="128"/>
        <v>#DIV/0!</v>
      </c>
      <c r="AG389" s="25" t="e">
        <f t="shared" si="129"/>
        <v>#DIV/0!</v>
      </c>
      <c r="AH389" s="25" t="e">
        <f t="shared" si="130"/>
        <v>#DIV/0!</v>
      </c>
      <c r="AI389" s="25" t="e">
        <f t="shared" si="131"/>
        <v>#DIV/0!</v>
      </c>
      <c r="AJ389" s="25" t="e">
        <f t="shared" si="132"/>
        <v>#DIV/0!</v>
      </c>
    </row>
    <row r="390" spans="1:36" x14ac:dyDescent="0.3">
      <c r="A390" s="1" t="s">
        <v>6450</v>
      </c>
      <c r="B390" s="36" t="str">
        <f>VLOOKUP($A390,Raw!$B$2:$DG$512,MATCH(Advisorry!B$1,Raw!$B$1:$DG$1,0),0)</f>
        <v>0</v>
      </c>
      <c r="C390" s="37" t="e">
        <f t="shared" si="114"/>
        <v>#DIV/0!</v>
      </c>
      <c r="D390" s="36" t="str">
        <f>VLOOKUP($A390,Raw!$B$2:$DG$512,MATCH(Advisorry!D$1,Raw!$B$1:$DG$1,0),0)</f>
        <v>0</v>
      </c>
      <c r="E390" s="37" t="e">
        <f t="shared" si="115"/>
        <v>#DIV/0!</v>
      </c>
      <c r="F390" s="36" t="str">
        <f>VLOOKUP($A390,Raw!$B$2:$DG$512,MATCH(Advisorry!F$1,Raw!$B$1:$DG$1,0),0)</f>
        <v>0</v>
      </c>
      <c r="G390" s="37" t="e">
        <f t="shared" si="116"/>
        <v>#DIV/0!</v>
      </c>
      <c r="H390" s="36" t="str">
        <f>VLOOKUP($A390,Raw!$B$2:$DG$512,MATCH(Advisorry!H$1,Raw!$B$1:$DG$1,0),0)</f>
        <v>0</v>
      </c>
      <c r="I390" s="37" t="e">
        <f t="shared" si="117"/>
        <v>#DIV/0!</v>
      </c>
      <c r="J390" s="36" t="str">
        <f>VLOOKUP($A390,Raw!$B$2:$DG$512,MATCH(Advisorry!J$1,Raw!$B$1:$DG$1,0),0)</f>
        <v>0</v>
      </c>
      <c r="K390" s="37" t="e">
        <f t="shared" si="118"/>
        <v>#DIV/0!</v>
      </c>
      <c r="L390" s="36" t="str">
        <f>VLOOKUP($A390,Raw!$B$2:$DG$512,MATCH(Advisorry!L$1,Raw!$B$1:$DG$1,0),0)</f>
        <v>0</v>
      </c>
      <c r="M390" s="37" t="e">
        <f t="shared" si="119"/>
        <v>#DIV/0!</v>
      </c>
      <c r="N390" s="36" t="str">
        <f>VLOOKUP($A390,Raw!$B$2:$DG$512,MATCH(Advisorry!N$1,Raw!$B$1:$DG$1,0),0)</f>
        <v>0</v>
      </c>
      <c r="P390" s="38" t="str">
        <f>VLOOKUP($A390,Raw!$B$2:$DG$512,MATCH(Advisorry!P$1,Raw!$B$1:$DG$1,0),0)</f>
        <v>0</v>
      </c>
      <c r="Q390" s="39" t="e">
        <f t="shared" si="120"/>
        <v>#DIV/0!</v>
      </c>
      <c r="R390" s="38" t="str">
        <f>VLOOKUP($A390,Raw!$B$2:$DG$512,MATCH(Advisorry!R$1,Raw!$B$1:$DG$1,0),0)</f>
        <v>0</v>
      </c>
      <c r="S390" s="39" t="e">
        <f t="shared" si="121"/>
        <v>#DIV/0!</v>
      </c>
      <c r="T390" s="38" t="str">
        <f>VLOOKUP($A390,Raw!$B$2:$DG$512,MATCH(Advisorry!T$1,Raw!$B$1:$DG$1,0),0)</f>
        <v>0</v>
      </c>
      <c r="U390" s="39" t="e">
        <f t="shared" si="122"/>
        <v>#DIV/0!</v>
      </c>
      <c r="V390" s="38" t="str">
        <f>VLOOKUP($A390,Raw!$B$2:$DG$512,MATCH(Advisorry!V$1,Raw!$B$1:$DG$1,0),0)</f>
        <v>0</v>
      </c>
      <c r="W390" s="39" t="e">
        <f t="shared" si="123"/>
        <v>#DIV/0!</v>
      </c>
      <c r="X390" s="38" t="str">
        <f>VLOOKUP($A390,Raw!$B$2:$DG$512,MATCH(Advisorry!X$1,Raw!$B$1:$DG$1,0),0)</f>
        <v>0</v>
      </c>
      <c r="Y390" s="39" t="e">
        <f t="shared" si="124"/>
        <v>#DIV/0!</v>
      </c>
      <c r="Z390" s="38" t="str">
        <f>VLOOKUP($A390,Raw!$B$2:$DG$512,MATCH(Advisorry!Z$1,Raw!$B$1:$DG$1,0),0)</f>
        <v>0</v>
      </c>
      <c r="AA390" s="39" t="e">
        <f t="shared" si="125"/>
        <v>#DIV/0!</v>
      </c>
      <c r="AB390" s="38" t="str">
        <f>VLOOKUP($A390,Raw!$B$2:$DG$512,MATCH(Advisorry!AB$1,Raw!$B$1:$DG$1,0),0)</f>
        <v>0</v>
      </c>
      <c r="AD390" s="25" t="e">
        <f t="shared" si="126"/>
        <v>#DIV/0!</v>
      </c>
      <c r="AE390" s="25" t="e">
        <f t="shared" si="127"/>
        <v>#DIV/0!</v>
      </c>
      <c r="AF390" s="25" t="e">
        <f t="shared" si="128"/>
        <v>#DIV/0!</v>
      </c>
      <c r="AG390" s="25" t="e">
        <f t="shared" si="129"/>
        <v>#DIV/0!</v>
      </c>
      <c r="AH390" s="25" t="e">
        <f t="shared" si="130"/>
        <v>#DIV/0!</v>
      </c>
      <c r="AI390" s="25" t="e">
        <f t="shared" si="131"/>
        <v>#DIV/0!</v>
      </c>
      <c r="AJ390" s="25" t="e">
        <f t="shared" si="132"/>
        <v>#DIV/0!</v>
      </c>
    </row>
    <row r="391" spans="1:36" x14ac:dyDescent="0.3">
      <c r="A391" s="1" t="s">
        <v>6464</v>
      </c>
      <c r="B391" s="36" t="str">
        <f>VLOOKUP($A391,Raw!$B$2:$DG$512,MATCH(Advisorry!B$1,Raw!$B$1:$DG$1,0),0)</f>
        <v>0</v>
      </c>
      <c r="C391" s="37">
        <f t="shared" si="114"/>
        <v>0</v>
      </c>
      <c r="D391" s="36" t="str">
        <f>VLOOKUP($A391,Raw!$B$2:$DG$512,MATCH(Advisorry!D$1,Raw!$B$1:$DG$1,0),0)</f>
        <v>0</v>
      </c>
      <c r="E391" s="37">
        <f t="shared" si="115"/>
        <v>0</v>
      </c>
      <c r="F391" s="36" t="str">
        <f>VLOOKUP($A391,Raw!$B$2:$DG$512,MATCH(Advisorry!F$1,Raw!$B$1:$DG$1,0),0)</f>
        <v>2</v>
      </c>
      <c r="G391" s="37">
        <f t="shared" si="116"/>
        <v>1</v>
      </c>
      <c r="H391" s="36" t="str">
        <f>VLOOKUP($A391,Raw!$B$2:$DG$512,MATCH(Advisorry!H$1,Raw!$B$1:$DG$1,0),0)</f>
        <v>0</v>
      </c>
      <c r="I391" s="37">
        <f t="shared" si="117"/>
        <v>0</v>
      </c>
      <c r="J391" s="36" t="str">
        <f>VLOOKUP($A391,Raw!$B$2:$DG$512,MATCH(Advisorry!J$1,Raw!$B$1:$DG$1,0),0)</f>
        <v>0</v>
      </c>
      <c r="K391" s="37">
        <f t="shared" si="118"/>
        <v>0</v>
      </c>
      <c r="L391" s="36" t="str">
        <f>VLOOKUP($A391,Raw!$B$2:$DG$512,MATCH(Advisorry!L$1,Raw!$B$1:$DG$1,0),0)</f>
        <v>0</v>
      </c>
      <c r="M391" s="37">
        <f t="shared" si="119"/>
        <v>0</v>
      </c>
      <c r="N391" s="36" t="str">
        <f>VLOOKUP($A391,Raw!$B$2:$DG$512,MATCH(Advisorry!N$1,Raw!$B$1:$DG$1,0),0)</f>
        <v>2</v>
      </c>
      <c r="P391" s="38" t="str">
        <f>VLOOKUP($A391,Raw!$B$2:$DG$512,MATCH(Advisorry!P$1,Raw!$B$1:$DG$1,0),0)</f>
        <v>0</v>
      </c>
      <c r="Q391" s="39">
        <f t="shared" si="120"/>
        <v>0</v>
      </c>
      <c r="R391" s="38" t="str">
        <f>VLOOKUP($A391,Raw!$B$2:$DG$512,MATCH(Advisorry!R$1,Raw!$B$1:$DG$1,0),0)</f>
        <v>0</v>
      </c>
      <c r="S391" s="39">
        <f t="shared" si="121"/>
        <v>0</v>
      </c>
      <c r="T391" s="38" t="str">
        <f>VLOOKUP($A391,Raw!$B$2:$DG$512,MATCH(Advisorry!T$1,Raw!$B$1:$DG$1,0),0)</f>
        <v>362.06</v>
      </c>
      <c r="U391" s="39">
        <f t="shared" si="122"/>
        <v>1</v>
      </c>
      <c r="V391" s="38" t="str">
        <f>VLOOKUP($A391,Raw!$B$2:$DG$512,MATCH(Advisorry!V$1,Raw!$B$1:$DG$1,0),0)</f>
        <v>0</v>
      </c>
      <c r="W391" s="39">
        <f t="shared" si="123"/>
        <v>0</v>
      </c>
      <c r="X391" s="38" t="str">
        <f>VLOOKUP($A391,Raw!$B$2:$DG$512,MATCH(Advisorry!X$1,Raw!$B$1:$DG$1,0),0)</f>
        <v>0</v>
      </c>
      <c r="Y391" s="39">
        <f t="shared" si="124"/>
        <v>0</v>
      </c>
      <c r="Z391" s="38" t="str">
        <f>VLOOKUP($A391,Raw!$B$2:$DG$512,MATCH(Advisorry!Z$1,Raw!$B$1:$DG$1,0),0)</f>
        <v>0</v>
      </c>
      <c r="AA391" s="39">
        <f t="shared" si="125"/>
        <v>0</v>
      </c>
      <c r="AB391" s="38" t="str">
        <f>VLOOKUP($A391,Raw!$B$2:$DG$512,MATCH(Advisorry!AB$1,Raw!$B$1:$DG$1,0),0)</f>
        <v>362.06</v>
      </c>
      <c r="AD391" s="25" t="e">
        <f t="shared" si="126"/>
        <v>#DIV/0!</v>
      </c>
      <c r="AE391" s="25" t="e">
        <f t="shared" si="127"/>
        <v>#DIV/0!</v>
      </c>
      <c r="AF391" s="25">
        <f t="shared" si="128"/>
        <v>181.03</v>
      </c>
      <c r="AG391" s="25" t="e">
        <f t="shared" si="129"/>
        <v>#DIV/0!</v>
      </c>
      <c r="AH391" s="25" t="e">
        <f t="shared" si="130"/>
        <v>#DIV/0!</v>
      </c>
      <c r="AI391" s="25" t="e">
        <f t="shared" si="131"/>
        <v>#DIV/0!</v>
      </c>
      <c r="AJ391" s="25">
        <f t="shared" si="132"/>
        <v>181.03</v>
      </c>
    </row>
    <row r="392" spans="1:36" x14ac:dyDescent="0.3">
      <c r="A392" s="1" t="s">
        <v>6489</v>
      </c>
      <c r="B392" s="36" t="str">
        <f>VLOOKUP($A392,Raw!$B$2:$DG$512,MATCH(Advisorry!B$1,Raw!$B$1:$DG$1,0),0)</f>
        <v>0</v>
      </c>
      <c r="C392" s="37" t="e">
        <f t="shared" si="114"/>
        <v>#DIV/0!</v>
      </c>
      <c r="D392" s="36" t="str">
        <f>VLOOKUP($A392,Raw!$B$2:$DG$512,MATCH(Advisorry!D$1,Raw!$B$1:$DG$1,0),0)</f>
        <v>0</v>
      </c>
      <c r="E392" s="37" t="e">
        <f t="shared" si="115"/>
        <v>#DIV/0!</v>
      </c>
      <c r="F392" s="36" t="str">
        <f>VLOOKUP($A392,Raw!$B$2:$DG$512,MATCH(Advisorry!F$1,Raw!$B$1:$DG$1,0),0)</f>
        <v>0</v>
      </c>
      <c r="G392" s="37" t="e">
        <f t="shared" si="116"/>
        <v>#DIV/0!</v>
      </c>
      <c r="H392" s="36" t="str">
        <f>VLOOKUP($A392,Raw!$B$2:$DG$512,MATCH(Advisorry!H$1,Raw!$B$1:$DG$1,0),0)</f>
        <v>0</v>
      </c>
      <c r="I392" s="37" t="e">
        <f t="shared" si="117"/>
        <v>#DIV/0!</v>
      </c>
      <c r="J392" s="36" t="str">
        <f>VLOOKUP($A392,Raw!$B$2:$DG$512,MATCH(Advisorry!J$1,Raw!$B$1:$DG$1,0),0)</f>
        <v>0</v>
      </c>
      <c r="K392" s="37" t="e">
        <f t="shared" si="118"/>
        <v>#DIV/0!</v>
      </c>
      <c r="L392" s="36" t="str">
        <f>VLOOKUP($A392,Raw!$B$2:$DG$512,MATCH(Advisorry!L$1,Raw!$B$1:$DG$1,0),0)</f>
        <v>0</v>
      </c>
      <c r="M392" s="37" t="e">
        <f t="shared" si="119"/>
        <v>#DIV/0!</v>
      </c>
      <c r="N392" s="36" t="str">
        <f>VLOOKUP($A392,Raw!$B$2:$DG$512,MATCH(Advisorry!N$1,Raw!$B$1:$DG$1,0),0)</f>
        <v>0</v>
      </c>
      <c r="P392" s="38" t="str">
        <f>VLOOKUP($A392,Raw!$B$2:$DG$512,MATCH(Advisorry!P$1,Raw!$B$1:$DG$1,0),0)</f>
        <v>0</v>
      </c>
      <c r="Q392" s="39" t="e">
        <f t="shared" si="120"/>
        <v>#DIV/0!</v>
      </c>
      <c r="R392" s="38" t="str">
        <f>VLOOKUP($A392,Raw!$B$2:$DG$512,MATCH(Advisorry!R$1,Raw!$B$1:$DG$1,0),0)</f>
        <v>0</v>
      </c>
      <c r="S392" s="39" t="e">
        <f t="shared" si="121"/>
        <v>#DIV/0!</v>
      </c>
      <c r="T392" s="38" t="str">
        <f>VLOOKUP($A392,Raw!$B$2:$DG$512,MATCH(Advisorry!T$1,Raw!$B$1:$DG$1,0),0)</f>
        <v>0</v>
      </c>
      <c r="U392" s="39" t="e">
        <f t="shared" si="122"/>
        <v>#DIV/0!</v>
      </c>
      <c r="V392" s="38" t="str">
        <f>VLOOKUP($A392,Raw!$B$2:$DG$512,MATCH(Advisorry!V$1,Raw!$B$1:$DG$1,0),0)</f>
        <v>0</v>
      </c>
      <c r="W392" s="39" t="e">
        <f t="shared" si="123"/>
        <v>#DIV/0!</v>
      </c>
      <c r="X392" s="38" t="str">
        <f>VLOOKUP($A392,Raw!$B$2:$DG$512,MATCH(Advisorry!X$1,Raw!$B$1:$DG$1,0),0)</f>
        <v>0</v>
      </c>
      <c r="Y392" s="39" t="e">
        <f t="shared" si="124"/>
        <v>#DIV/0!</v>
      </c>
      <c r="Z392" s="38" t="str">
        <f>VLOOKUP($A392,Raw!$B$2:$DG$512,MATCH(Advisorry!Z$1,Raw!$B$1:$DG$1,0),0)</f>
        <v>0</v>
      </c>
      <c r="AA392" s="39" t="e">
        <f t="shared" si="125"/>
        <v>#DIV/0!</v>
      </c>
      <c r="AB392" s="38" t="str">
        <f>VLOOKUP($A392,Raw!$B$2:$DG$512,MATCH(Advisorry!AB$1,Raw!$B$1:$DG$1,0),0)</f>
        <v>0</v>
      </c>
      <c r="AD392" s="25" t="e">
        <f t="shared" si="126"/>
        <v>#DIV/0!</v>
      </c>
      <c r="AE392" s="25" t="e">
        <f t="shared" si="127"/>
        <v>#DIV/0!</v>
      </c>
      <c r="AF392" s="25" t="e">
        <f t="shared" si="128"/>
        <v>#DIV/0!</v>
      </c>
      <c r="AG392" s="25" t="e">
        <f t="shared" si="129"/>
        <v>#DIV/0!</v>
      </c>
      <c r="AH392" s="25" t="e">
        <f t="shared" si="130"/>
        <v>#DIV/0!</v>
      </c>
      <c r="AI392" s="25" t="e">
        <f t="shared" si="131"/>
        <v>#DIV/0!</v>
      </c>
      <c r="AJ392" s="25" t="e">
        <f t="shared" si="132"/>
        <v>#DIV/0!</v>
      </c>
    </row>
    <row r="393" spans="1:36" x14ac:dyDescent="0.3">
      <c r="A393" s="1" t="s">
        <v>6500</v>
      </c>
      <c r="B393" s="36" t="str">
        <f>VLOOKUP($A393,Raw!$B$2:$DG$512,MATCH(Advisorry!B$1,Raw!$B$1:$DG$1,0),0)</f>
        <v>0</v>
      </c>
      <c r="C393" s="37">
        <f t="shared" si="114"/>
        <v>0</v>
      </c>
      <c r="D393" s="36" t="str">
        <f>VLOOKUP($A393,Raw!$B$2:$DG$512,MATCH(Advisorry!D$1,Raw!$B$1:$DG$1,0),0)</f>
        <v>0</v>
      </c>
      <c r="E393" s="37">
        <f t="shared" si="115"/>
        <v>0</v>
      </c>
      <c r="F393" s="36" t="str">
        <f>VLOOKUP($A393,Raw!$B$2:$DG$512,MATCH(Advisorry!F$1,Raw!$B$1:$DG$1,0),0)</f>
        <v>2</v>
      </c>
      <c r="G393" s="37">
        <f t="shared" si="116"/>
        <v>1</v>
      </c>
      <c r="H393" s="36" t="str">
        <f>VLOOKUP($A393,Raw!$B$2:$DG$512,MATCH(Advisorry!H$1,Raw!$B$1:$DG$1,0),0)</f>
        <v>0</v>
      </c>
      <c r="I393" s="37">
        <f t="shared" si="117"/>
        <v>0</v>
      </c>
      <c r="J393" s="36" t="str">
        <f>VLOOKUP($A393,Raw!$B$2:$DG$512,MATCH(Advisorry!J$1,Raw!$B$1:$DG$1,0),0)</f>
        <v>0</v>
      </c>
      <c r="K393" s="37">
        <f t="shared" si="118"/>
        <v>0</v>
      </c>
      <c r="L393" s="36" t="str">
        <f>VLOOKUP($A393,Raw!$B$2:$DG$512,MATCH(Advisorry!L$1,Raw!$B$1:$DG$1,0),0)</f>
        <v>0</v>
      </c>
      <c r="M393" s="37">
        <f t="shared" si="119"/>
        <v>0</v>
      </c>
      <c r="N393" s="36" t="str">
        <f>VLOOKUP($A393,Raw!$B$2:$DG$512,MATCH(Advisorry!N$1,Raw!$B$1:$DG$1,0),0)</f>
        <v>2</v>
      </c>
      <c r="P393" s="38" t="str">
        <f>VLOOKUP($A393,Raw!$B$2:$DG$512,MATCH(Advisorry!P$1,Raw!$B$1:$DG$1,0),0)</f>
        <v>0</v>
      </c>
      <c r="Q393" s="39">
        <f t="shared" si="120"/>
        <v>0</v>
      </c>
      <c r="R393" s="38" t="str">
        <f>VLOOKUP($A393,Raw!$B$2:$DG$512,MATCH(Advisorry!R$1,Raw!$B$1:$DG$1,0),0)</f>
        <v>0</v>
      </c>
      <c r="S393" s="39">
        <f t="shared" si="121"/>
        <v>0</v>
      </c>
      <c r="T393" s="38" t="str">
        <f>VLOOKUP($A393,Raw!$B$2:$DG$512,MATCH(Advisorry!T$1,Raw!$B$1:$DG$1,0),0)</f>
        <v>45.8</v>
      </c>
      <c r="U393" s="39">
        <f t="shared" si="122"/>
        <v>1</v>
      </c>
      <c r="V393" s="38" t="str">
        <f>VLOOKUP($A393,Raw!$B$2:$DG$512,MATCH(Advisorry!V$1,Raw!$B$1:$DG$1,0),0)</f>
        <v>0</v>
      </c>
      <c r="W393" s="39">
        <f t="shared" si="123"/>
        <v>0</v>
      </c>
      <c r="X393" s="38" t="str">
        <f>VLOOKUP($A393,Raw!$B$2:$DG$512,MATCH(Advisorry!X$1,Raw!$B$1:$DG$1,0),0)</f>
        <v>0</v>
      </c>
      <c r="Y393" s="39">
        <f t="shared" si="124"/>
        <v>0</v>
      </c>
      <c r="Z393" s="38" t="str">
        <f>VLOOKUP($A393,Raw!$B$2:$DG$512,MATCH(Advisorry!Z$1,Raw!$B$1:$DG$1,0),0)</f>
        <v>0</v>
      </c>
      <c r="AA393" s="39">
        <f t="shared" si="125"/>
        <v>0</v>
      </c>
      <c r="AB393" s="38" t="str">
        <f>VLOOKUP($A393,Raw!$B$2:$DG$512,MATCH(Advisorry!AB$1,Raw!$B$1:$DG$1,0),0)</f>
        <v>45.8</v>
      </c>
      <c r="AD393" s="25" t="e">
        <f t="shared" si="126"/>
        <v>#DIV/0!</v>
      </c>
      <c r="AE393" s="25" t="e">
        <f t="shared" si="127"/>
        <v>#DIV/0!</v>
      </c>
      <c r="AF393" s="25">
        <f t="shared" si="128"/>
        <v>22.9</v>
      </c>
      <c r="AG393" s="25" t="e">
        <f t="shared" si="129"/>
        <v>#DIV/0!</v>
      </c>
      <c r="AH393" s="25" t="e">
        <f t="shared" si="130"/>
        <v>#DIV/0!</v>
      </c>
      <c r="AI393" s="25" t="e">
        <f t="shared" si="131"/>
        <v>#DIV/0!</v>
      </c>
      <c r="AJ393" s="25">
        <f t="shared" si="132"/>
        <v>22.9</v>
      </c>
    </row>
    <row r="394" spans="1:36" x14ac:dyDescent="0.3">
      <c r="A394" s="1" t="s">
        <v>6519</v>
      </c>
      <c r="B394" s="36" t="str">
        <f>VLOOKUP($A394,Raw!$B$2:$DG$512,MATCH(Advisorry!B$1,Raw!$B$1:$DG$1,0),0)</f>
        <v>0</v>
      </c>
      <c r="C394" s="37" t="e">
        <f t="shared" si="114"/>
        <v>#DIV/0!</v>
      </c>
      <c r="D394" s="36" t="str">
        <f>VLOOKUP($A394,Raw!$B$2:$DG$512,MATCH(Advisorry!D$1,Raw!$B$1:$DG$1,0),0)</f>
        <v>0</v>
      </c>
      <c r="E394" s="37" t="e">
        <f t="shared" si="115"/>
        <v>#DIV/0!</v>
      </c>
      <c r="F394" s="36" t="str">
        <f>VLOOKUP($A394,Raw!$B$2:$DG$512,MATCH(Advisorry!F$1,Raw!$B$1:$DG$1,0),0)</f>
        <v>0</v>
      </c>
      <c r="G394" s="37" t="e">
        <f t="shared" si="116"/>
        <v>#DIV/0!</v>
      </c>
      <c r="H394" s="36" t="str">
        <f>VLOOKUP($A394,Raw!$B$2:$DG$512,MATCH(Advisorry!H$1,Raw!$B$1:$DG$1,0),0)</f>
        <v>0</v>
      </c>
      <c r="I394" s="37" t="e">
        <f t="shared" si="117"/>
        <v>#DIV/0!</v>
      </c>
      <c r="J394" s="36" t="str">
        <f>VLOOKUP($A394,Raw!$B$2:$DG$512,MATCH(Advisorry!J$1,Raw!$B$1:$DG$1,0),0)</f>
        <v>0</v>
      </c>
      <c r="K394" s="37" t="e">
        <f t="shared" si="118"/>
        <v>#DIV/0!</v>
      </c>
      <c r="L394" s="36" t="str">
        <f>VLOOKUP($A394,Raw!$B$2:$DG$512,MATCH(Advisorry!L$1,Raw!$B$1:$DG$1,0),0)</f>
        <v>0</v>
      </c>
      <c r="M394" s="37" t="e">
        <f t="shared" si="119"/>
        <v>#DIV/0!</v>
      </c>
      <c r="N394" s="36" t="str">
        <f>VLOOKUP($A394,Raw!$B$2:$DG$512,MATCH(Advisorry!N$1,Raw!$B$1:$DG$1,0),0)</f>
        <v>0</v>
      </c>
      <c r="P394" s="38" t="str">
        <f>VLOOKUP($A394,Raw!$B$2:$DG$512,MATCH(Advisorry!P$1,Raw!$B$1:$DG$1,0),0)</f>
        <v>0</v>
      </c>
      <c r="Q394" s="39" t="e">
        <f t="shared" si="120"/>
        <v>#DIV/0!</v>
      </c>
      <c r="R394" s="38" t="str">
        <f>VLOOKUP($A394,Raw!$B$2:$DG$512,MATCH(Advisorry!R$1,Raw!$B$1:$DG$1,0),0)</f>
        <v>0</v>
      </c>
      <c r="S394" s="39" t="e">
        <f t="shared" si="121"/>
        <v>#DIV/0!</v>
      </c>
      <c r="T394" s="38" t="str">
        <f>VLOOKUP($A394,Raw!$B$2:$DG$512,MATCH(Advisorry!T$1,Raw!$B$1:$DG$1,0),0)</f>
        <v>0</v>
      </c>
      <c r="U394" s="39" t="e">
        <f t="shared" si="122"/>
        <v>#DIV/0!</v>
      </c>
      <c r="V394" s="38" t="str">
        <f>VLOOKUP($A394,Raw!$B$2:$DG$512,MATCH(Advisorry!V$1,Raw!$B$1:$DG$1,0),0)</f>
        <v>0</v>
      </c>
      <c r="W394" s="39" t="e">
        <f t="shared" si="123"/>
        <v>#DIV/0!</v>
      </c>
      <c r="X394" s="38" t="str">
        <f>VLOOKUP($A394,Raw!$B$2:$DG$512,MATCH(Advisorry!X$1,Raw!$B$1:$DG$1,0),0)</f>
        <v>0</v>
      </c>
      <c r="Y394" s="39" t="e">
        <f t="shared" si="124"/>
        <v>#DIV/0!</v>
      </c>
      <c r="Z394" s="38" t="str">
        <f>VLOOKUP($A394,Raw!$B$2:$DG$512,MATCH(Advisorry!Z$1,Raw!$B$1:$DG$1,0),0)</f>
        <v>0</v>
      </c>
      <c r="AA394" s="39" t="e">
        <f t="shared" si="125"/>
        <v>#DIV/0!</v>
      </c>
      <c r="AB394" s="38" t="str">
        <f>VLOOKUP($A394,Raw!$B$2:$DG$512,MATCH(Advisorry!AB$1,Raw!$B$1:$DG$1,0),0)</f>
        <v>0</v>
      </c>
      <c r="AD394" s="25" t="e">
        <f t="shared" si="126"/>
        <v>#DIV/0!</v>
      </c>
      <c r="AE394" s="25" t="e">
        <f t="shared" si="127"/>
        <v>#DIV/0!</v>
      </c>
      <c r="AF394" s="25" t="e">
        <f t="shared" si="128"/>
        <v>#DIV/0!</v>
      </c>
      <c r="AG394" s="25" t="e">
        <f t="shared" si="129"/>
        <v>#DIV/0!</v>
      </c>
      <c r="AH394" s="25" t="e">
        <f t="shared" si="130"/>
        <v>#DIV/0!</v>
      </c>
      <c r="AI394" s="25" t="e">
        <f t="shared" si="131"/>
        <v>#DIV/0!</v>
      </c>
      <c r="AJ394" s="25" t="e">
        <f t="shared" si="132"/>
        <v>#DIV/0!</v>
      </c>
    </row>
    <row r="395" spans="1:36" x14ac:dyDescent="0.3">
      <c r="A395" s="1" t="s">
        <v>6527</v>
      </c>
      <c r="B395" s="36" t="str">
        <f>VLOOKUP($A395,Raw!$B$2:$DG$512,MATCH(Advisorry!B$1,Raw!$B$1:$DG$1,0),0)</f>
        <v>0</v>
      </c>
      <c r="C395" s="37">
        <f t="shared" si="114"/>
        <v>0</v>
      </c>
      <c r="D395" s="36" t="str">
        <f>VLOOKUP($A395,Raw!$B$2:$DG$512,MATCH(Advisorry!D$1,Raw!$B$1:$DG$1,0),0)</f>
        <v>0</v>
      </c>
      <c r="E395" s="37">
        <f t="shared" si="115"/>
        <v>0</v>
      </c>
      <c r="F395" s="36" t="str">
        <f>VLOOKUP($A395,Raw!$B$2:$DG$512,MATCH(Advisorry!F$1,Raw!$B$1:$DG$1,0),0)</f>
        <v>1</v>
      </c>
      <c r="G395" s="37">
        <f t="shared" si="116"/>
        <v>0.5</v>
      </c>
      <c r="H395" s="36" t="str">
        <f>VLOOKUP($A395,Raw!$B$2:$DG$512,MATCH(Advisorry!H$1,Raw!$B$1:$DG$1,0),0)</f>
        <v>1</v>
      </c>
      <c r="I395" s="37">
        <f t="shared" si="117"/>
        <v>0.5</v>
      </c>
      <c r="J395" s="36" t="str">
        <f>VLOOKUP($A395,Raw!$B$2:$DG$512,MATCH(Advisorry!J$1,Raw!$B$1:$DG$1,0),0)</f>
        <v>0</v>
      </c>
      <c r="K395" s="37">
        <f t="shared" si="118"/>
        <v>0</v>
      </c>
      <c r="L395" s="36" t="str">
        <f>VLOOKUP($A395,Raw!$B$2:$DG$512,MATCH(Advisorry!L$1,Raw!$B$1:$DG$1,0),0)</f>
        <v>0</v>
      </c>
      <c r="M395" s="37">
        <f t="shared" si="119"/>
        <v>0</v>
      </c>
      <c r="N395" s="36" t="str">
        <f>VLOOKUP($A395,Raw!$B$2:$DG$512,MATCH(Advisorry!N$1,Raw!$B$1:$DG$1,0),0)</f>
        <v>2</v>
      </c>
      <c r="P395" s="38" t="str">
        <f>VLOOKUP($A395,Raw!$B$2:$DG$512,MATCH(Advisorry!P$1,Raw!$B$1:$DG$1,0),0)</f>
        <v>0</v>
      </c>
      <c r="Q395" s="39">
        <f t="shared" si="120"/>
        <v>0</v>
      </c>
      <c r="R395" s="38" t="str">
        <f>VLOOKUP($A395,Raw!$B$2:$DG$512,MATCH(Advisorry!R$1,Raw!$B$1:$DG$1,0),0)</f>
        <v>0</v>
      </c>
      <c r="S395" s="39">
        <f t="shared" si="121"/>
        <v>0</v>
      </c>
      <c r="T395" s="38" t="str">
        <f>VLOOKUP($A395,Raw!$B$2:$DG$512,MATCH(Advisorry!T$1,Raw!$B$1:$DG$1,0),0)</f>
        <v>26.05</v>
      </c>
      <c r="U395" s="39">
        <f t="shared" si="122"/>
        <v>0.36090329731227483</v>
      </c>
      <c r="V395" s="38" t="str">
        <f>VLOOKUP($A395,Raw!$B$2:$DG$512,MATCH(Advisorry!V$1,Raw!$B$1:$DG$1,0),0)</f>
        <v>46.13</v>
      </c>
      <c r="W395" s="39">
        <f t="shared" si="123"/>
        <v>0.63909670268772512</v>
      </c>
      <c r="X395" s="38" t="str">
        <f>VLOOKUP($A395,Raw!$B$2:$DG$512,MATCH(Advisorry!X$1,Raw!$B$1:$DG$1,0),0)</f>
        <v>0</v>
      </c>
      <c r="Y395" s="39">
        <f t="shared" si="124"/>
        <v>0</v>
      </c>
      <c r="Z395" s="38" t="str">
        <f>VLOOKUP($A395,Raw!$B$2:$DG$512,MATCH(Advisorry!Z$1,Raw!$B$1:$DG$1,0),0)</f>
        <v>0</v>
      </c>
      <c r="AA395" s="39">
        <f t="shared" si="125"/>
        <v>0</v>
      </c>
      <c r="AB395" s="38" t="str">
        <f>VLOOKUP($A395,Raw!$B$2:$DG$512,MATCH(Advisorry!AB$1,Raw!$B$1:$DG$1,0),0)</f>
        <v>72.18</v>
      </c>
      <c r="AD395" s="25" t="e">
        <f t="shared" si="126"/>
        <v>#DIV/0!</v>
      </c>
      <c r="AE395" s="25" t="e">
        <f t="shared" si="127"/>
        <v>#DIV/0!</v>
      </c>
      <c r="AF395" s="25">
        <f t="shared" si="128"/>
        <v>26.05</v>
      </c>
      <c r="AG395" s="25">
        <f t="shared" si="129"/>
        <v>46.13</v>
      </c>
      <c r="AH395" s="25" t="e">
        <f t="shared" si="130"/>
        <v>#DIV/0!</v>
      </c>
      <c r="AI395" s="25" t="e">
        <f t="shared" si="131"/>
        <v>#DIV/0!</v>
      </c>
      <c r="AJ395" s="25">
        <f t="shared" si="132"/>
        <v>36.090000000000003</v>
      </c>
    </row>
    <row r="396" spans="1:36" x14ac:dyDescent="0.3">
      <c r="A396" s="1" t="s">
        <v>6548</v>
      </c>
      <c r="B396" s="36" t="str">
        <f>VLOOKUP($A396,Raw!$B$2:$DG$512,MATCH(Advisorry!B$1,Raw!$B$1:$DG$1,0),0)</f>
        <v>0</v>
      </c>
      <c r="C396" s="37" t="e">
        <f t="shared" si="114"/>
        <v>#DIV/0!</v>
      </c>
      <c r="D396" s="36" t="str">
        <f>VLOOKUP($A396,Raw!$B$2:$DG$512,MATCH(Advisorry!D$1,Raw!$B$1:$DG$1,0),0)</f>
        <v>0</v>
      </c>
      <c r="E396" s="37" t="e">
        <f t="shared" si="115"/>
        <v>#DIV/0!</v>
      </c>
      <c r="F396" s="36" t="str">
        <f>VLOOKUP($A396,Raw!$B$2:$DG$512,MATCH(Advisorry!F$1,Raw!$B$1:$DG$1,0),0)</f>
        <v>0</v>
      </c>
      <c r="G396" s="37" t="e">
        <f t="shared" si="116"/>
        <v>#DIV/0!</v>
      </c>
      <c r="H396" s="36" t="str">
        <f>VLOOKUP($A396,Raw!$B$2:$DG$512,MATCH(Advisorry!H$1,Raw!$B$1:$DG$1,0),0)</f>
        <v>0</v>
      </c>
      <c r="I396" s="37" t="e">
        <f t="shared" si="117"/>
        <v>#DIV/0!</v>
      </c>
      <c r="J396" s="36" t="str">
        <f>VLOOKUP($A396,Raw!$B$2:$DG$512,MATCH(Advisorry!J$1,Raw!$B$1:$DG$1,0),0)</f>
        <v>0</v>
      </c>
      <c r="K396" s="37" t="e">
        <f t="shared" si="118"/>
        <v>#DIV/0!</v>
      </c>
      <c r="L396" s="36" t="str">
        <f>VLOOKUP($A396,Raw!$B$2:$DG$512,MATCH(Advisorry!L$1,Raw!$B$1:$DG$1,0),0)</f>
        <v>0</v>
      </c>
      <c r="M396" s="37" t="e">
        <f t="shared" si="119"/>
        <v>#DIV/0!</v>
      </c>
      <c r="N396" s="36" t="str">
        <f>VLOOKUP($A396,Raw!$B$2:$DG$512,MATCH(Advisorry!N$1,Raw!$B$1:$DG$1,0),0)</f>
        <v>0</v>
      </c>
      <c r="P396" s="38" t="str">
        <f>VLOOKUP($A396,Raw!$B$2:$DG$512,MATCH(Advisorry!P$1,Raw!$B$1:$DG$1,0),0)</f>
        <v>0</v>
      </c>
      <c r="Q396" s="39" t="e">
        <f t="shared" si="120"/>
        <v>#DIV/0!</v>
      </c>
      <c r="R396" s="38" t="str">
        <f>VLOOKUP($A396,Raw!$B$2:$DG$512,MATCH(Advisorry!R$1,Raw!$B$1:$DG$1,0),0)</f>
        <v>0</v>
      </c>
      <c r="S396" s="39" t="e">
        <f t="shared" si="121"/>
        <v>#DIV/0!</v>
      </c>
      <c r="T396" s="38" t="str">
        <f>VLOOKUP($A396,Raw!$B$2:$DG$512,MATCH(Advisorry!T$1,Raw!$B$1:$DG$1,0),0)</f>
        <v>0</v>
      </c>
      <c r="U396" s="39" t="e">
        <f t="shared" si="122"/>
        <v>#DIV/0!</v>
      </c>
      <c r="V396" s="38" t="str">
        <f>VLOOKUP($A396,Raw!$B$2:$DG$512,MATCH(Advisorry!V$1,Raw!$B$1:$DG$1,0),0)</f>
        <v>0</v>
      </c>
      <c r="W396" s="39" t="e">
        <f t="shared" si="123"/>
        <v>#DIV/0!</v>
      </c>
      <c r="X396" s="38" t="str">
        <f>VLOOKUP($A396,Raw!$B$2:$DG$512,MATCH(Advisorry!X$1,Raw!$B$1:$DG$1,0),0)</f>
        <v>0</v>
      </c>
      <c r="Y396" s="39" t="e">
        <f t="shared" si="124"/>
        <v>#DIV/0!</v>
      </c>
      <c r="Z396" s="38" t="str">
        <f>VLOOKUP($A396,Raw!$B$2:$DG$512,MATCH(Advisorry!Z$1,Raw!$B$1:$DG$1,0),0)</f>
        <v>0</v>
      </c>
      <c r="AA396" s="39" t="e">
        <f t="shared" si="125"/>
        <v>#DIV/0!</v>
      </c>
      <c r="AB396" s="38" t="str">
        <f>VLOOKUP($A396,Raw!$B$2:$DG$512,MATCH(Advisorry!AB$1,Raw!$B$1:$DG$1,0),0)</f>
        <v>0</v>
      </c>
      <c r="AD396" s="25" t="e">
        <f t="shared" si="126"/>
        <v>#DIV/0!</v>
      </c>
      <c r="AE396" s="25" t="e">
        <f t="shared" si="127"/>
        <v>#DIV/0!</v>
      </c>
      <c r="AF396" s="25" t="e">
        <f t="shared" si="128"/>
        <v>#DIV/0!</v>
      </c>
      <c r="AG396" s="25" t="e">
        <f t="shared" si="129"/>
        <v>#DIV/0!</v>
      </c>
      <c r="AH396" s="25" t="e">
        <f t="shared" si="130"/>
        <v>#DIV/0!</v>
      </c>
      <c r="AI396" s="25" t="e">
        <f t="shared" si="131"/>
        <v>#DIV/0!</v>
      </c>
      <c r="AJ396" s="25" t="e">
        <f t="shared" si="132"/>
        <v>#DIV/0!</v>
      </c>
    </row>
    <row r="397" spans="1:36" x14ac:dyDescent="0.3">
      <c r="A397" s="1" t="s">
        <v>6565</v>
      </c>
      <c r="B397" s="36" t="str">
        <f>VLOOKUP($A397,Raw!$B$2:$DG$512,MATCH(Advisorry!B$1,Raw!$B$1:$DG$1,0),0)</f>
        <v>0</v>
      </c>
      <c r="C397" s="37" t="e">
        <f t="shared" si="114"/>
        <v>#DIV/0!</v>
      </c>
      <c r="D397" s="36" t="str">
        <f>VLOOKUP($A397,Raw!$B$2:$DG$512,MATCH(Advisorry!D$1,Raw!$B$1:$DG$1,0),0)</f>
        <v>0</v>
      </c>
      <c r="E397" s="37" t="e">
        <f t="shared" si="115"/>
        <v>#DIV/0!</v>
      </c>
      <c r="F397" s="36" t="str">
        <f>VLOOKUP($A397,Raw!$B$2:$DG$512,MATCH(Advisorry!F$1,Raw!$B$1:$DG$1,0),0)</f>
        <v>0</v>
      </c>
      <c r="G397" s="37" t="e">
        <f t="shared" si="116"/>
        <v>#DIV/0!</v>
      </c>
      <c r="H397" s="36" t="str">
        <f>VLOOKUP($A397,Raw!$B$2:$DG$512,MATCH(Advisorry!H$1,Raw!$B$1:$DG$1,0),0)</f>
        <v>0</v>
      </c>
      <c r="I397" s="37" t="e">
        <f t="shared" si="117"/>
        <v>#DIV/0!</v>
      </c>
      <c r="J397" s="36" t="str">
        <f>VLOOKUP($A397,Raw!$B$2:$DG$512,MATCH(Advisorry!J$1,Raw!$B$1:$DG$1,0),0)</f>
        <v>0</v>
      </c>
      <c r="K397" s="37" t="e">
        <f t="shared" si="118"/>
        <v>#DIV/0!</v>
      </c>
      <c r="L397" s="36" t="str">
        <f>VLOOKUP($A397,Raw!$B$2:$DG$512,MATCH(Advisorry!L$1,Raw!$B$1:$DG$1,0),0)</f>
        <v>0</v>
      </c>
      <c r="M397" s="37" t="e">
        <f t="shared" si="119"/>
        <v>#DIV/0!</v>
      </c>
      <c r="N397" s="36" t="str">
        <f>VLOOKUP($A397,Raw!$B$2:$DG$512,MATCH(Advisorry!N$1,Raw!$B$1:$DG$1,0),0)</f>
        <v>0</v>
      </c>
      <c r="P397" s="38" t="str">
        <f>VLOOKUP($A397,Raw!$B$2:$DG$512,MATCH(Advisorry!P$1,Raw!$B$1:$DG$1,0),0)</f>
        <v>0</v>
      </c>
      <c r="Q397" s="39" t="e">
        <f t="shared" si="120"/>
        <v>#DIV/0!</v>
      </c>
      <c r="R397" s="38" t="str">
        <f>VLOOKUP($A397,Raw!$B$2:$DG$512,MATCH(Advisorry!R$1,Raw!$B$1:$DG$1,0),0)</f>
        <v>0</v>
      </c>
      <c r="S397" s="39" t="e">
        <f t="shared" si="121"/>
        <v>#DIV/0!</v>
      </c>
      <c r="T397" s="38" t="str">
        <f>VLOOKUP($A397,Raw!$B$2:$DG$512,MATCH(Advisorry!T$1,Raw!$B$1:$DG$1,0),0)</f>
        <v>0</v>
      </c>
      <c r="U397" s="39" t="e">
        <f t="shared" si="122"/>
        <v>#DIV/0!</v>
      </c>
      <c r="V397" s="38" t="str">
        <f>VLOOKUP($A397,Raw!$B$2:$DG$512,MATCH(Advisorry!V$1,Raw!$B$1:$DG$1,0),0)</f>
        <v>0</v>
      </c>
      <c r="W397" s="39" t="e">
        <f t="shared" si="123"/>
        <v>#DIV/0!</v>
      </c>
      <c r="X397" s="38" t="str">
        <f>VLOOKUP($A397,Raw!$B$2:$DG$512,MATCH(Advisorry!X$1,Raw!$B$1:$DG$1,0),0)</f>
        <v>0</v>
      </c>
      <c r="Y397" s="39" t="e">
        <f t="shared" si="124"/>
        <v>#DIV/0!</v>
      </c>
      <c r="Z397" s="38" t="str">
        <f>VLOOKUP($A397,Raw!$B$2:$DG$512,MATCH(Advisorry!Z$1,Raw!$B$1:$DG$1,0),0)</f>
        <v>0</v>
      </c>
      <c r="AA397" s="39" t="e">
        <f t="shared" si="125"/>
        <v>#DIV/0!</v>
      </c>
      <c r="AB397" s="38" t="str">
        <f>VLOOKUP($A397,Raw!$B$2:$DG$512,MATCH(Advisorry!AB$1,Raw!$B$1:$DG$1,0),0)</f>
        <v>0</v>
      </c>
      <c r="AD397" s="25" t="e">
        <f t="shared" si="126"/>
        <v>#DIV/0!</v>
      </c>
      <c r="AE397" s="25" t="e">
        <f t="shared" si="127"/>
        <v>#DIV/0!</v>
      </c>
      <c r="AF397" s="25" t="e">
        <f t="shared" si="128"/>
        <v>#DIV/0!</v>
      </c>
      <c r="AG397" s="25" t="e">
        <f t="shared" si="129"/>
        <v>#DIV/0!</v>
      </c>
      <c r="AH397" s="25" t="e">
        <f t="shared" si="130"/>
        <v>#DIV/0!</v>
      </c>
      <c r="AI397" s="25" t="e">
        <f t="shared" si="131"/>
        <v>#DIV/0!</v>
      </c>
      <c r="AJ397" s="25" t="e">
        <f t="shared" si="132"/>
        <v>#DIV/0!</v>
      </c>
    </row>
    <row r="398" spans="1:36" x14ac:dyDescent="0.3">
      <c r="A398" s="1" t="s">
        <v>6574</v>
      </c>
      <c r="B398" s="36" t="str">
        <f>VLOOKUP($A398,Raw!$B$2:$DG$512,MATCH(Advisorry!B$1,Raw!$B$1:$DG$1,0),0)</f>
        <v>0</v>
      </c>
      <c r="C398" s="37" t="e">
        <f t="shared" si="114"/>
        <v>#DIV/0!</v>
      </c>
      <c r="D398" s="36" t="str">
        <f>VLOOKUP($A398,Raw!$B$2:$DG$512,MATCH(Advisorry!D$1,Raw!$B$1:$DG$1,0),0)</f>
        <v>0</v>
      </c>
      <c r="E398" s="37" t="e">
        <f t="shared" si="115"/>
        <v>#DIV/0!</v>
      </c>
      <c r="F398" s="36" t="str">
        <f>VLOOKUP($A398,Raw!$B$2:$DG$512,MATCH(Advisorry!F$1,Raw!$B$1:$DG$1,0),0)</f>
        <v>0</v>
      </c>
      <c r="G398" s="37" t="e">
        <f t="shared" si="116"/>
        <v>#DIV/0!</v>
      </c>
      <c r="H398" s="36" t="str">
        <f>VLOOKUP($A398,Raw!$B$2:$DG$512,MATCH(Advisorry!H$1,Raw!$B$1:$DG$1,0),0)</f>
        <v>0</v>
      </c>
      <c r="I398" s="37" t="e">
        <f t="shared" si="117"/>
        <v>#DIV/0!</v>
      </c>
      <c r="J398" s="36" t="str">
        <f>VLOOKUP($A398,Raw!$B$2:$DG$512,MATCH(Advisorry!J$1,Raw!$B$1:$DG$1,0),0)</f>
        <v>0</v>
      </c>
      <c r="K398" s="37" t="e">
        <f t="shared" si="118"/>
        <v>#DIV/0!</v>
      </c>
      <c r="L398" s="36" t="str">
        <f>VLOOKUP($A398,Raw!$B$2:$DG$512,MATCH(Advisorry!L$1,Raw!$B$1:$DG$1,0),0)</f>
        <v>0</v>
      </c>
      <c r="M398" s="37" t="e">
        <f t="shared" si="119"/>
        <v>#DIV/0!</v>
      </c>
      <c r="N398" s="36" t="str">
        <f>VLOOKUP($A398,Raw!$B$2:$DG$512,MATCH(Advisorry!N$1,Raw!$B$1:$DG$1,0),0)</f>
        <v>0</v>
      </c>
      <c r="P398" s="38" t="str">
        <f>VLOOKUP($A398,Raw!$B$2:$DG$512,MATCH(Advisorry!P$1,Raw!$B$1:$DG$1,0),0)</f>
        <v>0</v>
      </c>
      <c r="Q398" s="39" t="e">
        <f t="shared" si="120"/>
        <v>#DIV/0!</v>
      </c>
      <c r="R398" s="38" t="str">
        <f>VLOOKUP($A398,Raw!$B$2:$DG$512,MATCH(Advisorry!R$1,Raw!$B$1:$DG$1,0),0)</f>
        <v>0</v>
      </c>
      <c r="S398" s="39" t="e">
        <f t="shared" si="121"/>
        <v>#DIV/0!</v>
      </c>
      <c r="T398" s="38" t="str">
        <f>VLOOKUP($A398,Raw!$B$2:$DG$512,MATCH(Advisorry!T$1,Raw!$B$1:$DG$1,0),0)</f>
        <v>0</v>
      </c>
      <c r="U398" s="39" t="e">
        <f t="shared" si="122"/>
        <v>#DIV/0!</v>
      </c>
      <c r="V398" s="38" t="str">
        <f>VLOOKUP($A398,Raw!$B$2:$DG$512,MATCH(Advisorry!V$1,Raw!$B$1:$DG$1,0),0)</f>
        <v>0</v>
      </c>
      <c r="W398" s="39" t="e">
        <f t="shared" si="123"/>
        <v>#DIV/0!</v>
      </c>
      <c r="X398" s="38" t="str">
        <f>VLOOKUP($A398,Raw!$B$2:$DG$512,MATCH(Advisorry!X$1,Raw!$B$1:$DG$1,0),0)</f>
        <v>0</v>
      </c>
      <c r="Y398" s="39" t="e">
        <f t="shared" si="124"/>
        <v>#DIV/0!</v>
      </c>
      <c r="Z398" s="38" t="str">
        <f>VLOOKUP($A398,Raw!$B$2:$DG$512,MATCH(Advisorry!Z$1,Raw!$B$1:$DG$1,0),0)</f>
        <v>0</v>
      </c>
      <c r="AA398" s="39" t="e">
        <f t="shared" si="125"/>
        <v>#DIV/0!</v>
      </c>
      <c r="AB398" s="38" t="str">
        <f>VLOOKUP($A398,Raw!$B$2:$DG$512,MATCH(Advisorry!AB$1,Raw!$B$1:$DG$1,0),0)</f>
        <v>0</v>
      </c>
      <c r="AD398" s="25" t="e">
        <f t="shared" si="126"/>
        <v>#DIV/0!</v>
      </c>
      <c r="AE398" s="25" t="e">
        <f t="shared" si="127"/>
        <v>#DIV/0!</v>
      </c>
      <c r="AF398" s="25" t="e">
        <f t="shared" si="128"/>
        <v>#DIV/0!</v>
      </c>
      <c r="AG398" s="25" t="e">
        <f t="shared" si="129"/>
        <v>#DIV/0!</v>
      </c>
      <c r="AH398" s="25" t="e">
        <f t="shared" si="130"/>
        <v>#DIV/0!</v>
      </c>
      <c r="AI398" s="25" t="e">
        <f t="shared" si="131"/>
        <v>#DIV/0!</v>
      </c>
      <c r="AJ398" s="25" t="e">
        <f t="shared" si="132"/>
        <v>#DIV/0!</v>
      </c>
    </row>
    <row r="399" spans="1:36" x14ac:dyDescent="0.3">
      <c r="A399" s="1" t="s">
        <v>6582</v>
      </c>
      <c r="B399" s="36" t="str">
        <f>VLOOKUP($A399,Raw!$B$2:$DG$512,MATCH(Advisorry!B$1,Raw!$B$1:$DG$1,0),0)</f>
        <v>0</v>
      </c>
      <c r="C399" s="37" t="e">
        <f t="shared" si="114"/>
        <v>#DIV/0!</v>
      </c>
      <c r="D399" s="36" t="str">
        <f>VLOOKUP($A399,Raw!$B$2:$DG$512,MATCH(Advisorry!D$1,Raw!$B$1:$DG$1,0),0)</f>
        <v>0</v>
      </c>
      <c r="E399" s="37" t="e">
        <f t="shared" si="115"/>
        <v>#DIV/0!</v>
      </c>
      <c r="F399" s="36" t="str">
        <f>VLOOKUP($A399,Raw!$B$2:$DG$512,MATCH(Advisorry!F$1,Raw!$B$1:$DG$1,0),0)</f>
        <v>0</v>
      </c>
      <c r="G399" s="37" t="e">
        <f t="shared" si="116"/>
        <v>#DIV/0!</v>
      </c>
      <c r="H399" s="36" t="str">
        <f>VLOOKUP($A399,Raw!$B$2:$DG$512,MATCH(Advisorry!H$1,Raw!$B$1:$DG$1,0),0)</f>
        <v>0</v>
      </c>
      <c r="I399" s="37" t="e">
        <f t="shared" si="117"/>
        <v>#DIV/0!</v>
      </c>
      <c r="J399" s="36" t="str">
        <f>VLOOKUP($A399,Raw!$B$2:$DG$512,MATCH(Advisorry!J$1,Raw!$B$1:$DG$1,0),0)</f>
        <v>0</v>
      </c>
      <c r="K399" s="37" t="e">
        <f t="shared" si="118"/>
        <v>#DIV/0!</v>
      </c>
      <c r="L399" s="36" t="str">
        <f>VLOOKUP($A399,Raw!$B$2:$DG$512,MATCH(Advisorry!L$1,Raw!$B$1:$DG$1,0),0)</f>
        <v>0</v>
      </c>
      <c r="M399" s="37" t="e">
        <f t="shared" si="119"/>
        <v>#DIV/0!</v>
      </c>
      <c r="N399" s="36" t="str">
        <f>VLOOKUP($A399,Raw!$B$2:$DG$512,MATCH(Advisorry!N$1,Raw!$B$1:$DG$1,0),0)</f>
        <v>0</v>
      </c>
      <c r="P399" s="38" t="str">
        <f>VLOOKUP($A399,Raw!$B$2:$DG$512,MATCH(Advisorry!P$1,Raw!$B$1:$DG$1,0),0)</f>
        <v>0</v>
      </c>
      <c r="Q399" s="39" t="e">
        <f t="shared" si="120"/>
        <v>#DIV/0!</v>
      </c>
      <c r="R399" s="38" t="str">
        <f>VLOOKUP($A399,Raw!$B$2:$DG$512,MATCH(Advisorry!R$1,Raw!$B$1:$DG$1,0),0)</f>
        <v>0</v>
      </c>
      <c r="S399" s="39" t="e">
        <f t="shared" si="121"/>
        <v>#DIV/0!</v>
      </c>
      <c r="T399" s="38" t="str">
        <f>VLOOKUP($A399,Raw!$B$2:$DG$512,MATCH(Advisorry!T$1,Raw!$B$1:$DG$1,0),0)</f>
        <v>0</v>
      </c>
      <c r="U399" s="39" t="e">
        <f t="shared" si="122"/>
        <v>#DIV/0!</v>
      </c>
      <c r="V399" s="38" t="str">
        <f>VLOOKUP($A399,Raw!$B$2:$DG$512,MATCH(Advisorry!V$1,Raw!$B$1:$DG$1,0),0)</f>
        <v>0</v>
      </c>
      <c r="W399" s="39" t="e">
        <f t="shared" si="123"/>
        <v>#DIV/0!</v>
      </c>
      <c r="X399" s="38" t="str">
        <f>VLOOKUP($A399,Raw!$B$2:$DG$512,MATCH(Advisorry!X$1,Raw!$B$1:$DG$1,0),0)</f>
        <v>0</v>
      </c>
      <c r="Y399" s="39" t="e">
        <f t="shared" si="124"/>
        <v>#DIV/0!</v>
      </c>
      <c r="Z399" s="38" t="str">
        <f>VLOOKUP($A399,Raw!$B$2:$DG$512,MATCH(Advisorry!Z$1,Raw!$B$1:$DG$1,0),0)</f>
        <v>0</v>
      </c>
      <c r="AA399" s="39" t="e">
        <f t="shared" si="125"/>
        <v>#DIV/0!</v>
      </c>
      <c r="AB399" s="38" t="str">
        <f>VLOOKUP($A399,Raw!$B$2:$DG$512,MATCH(Advisorry!AB$1,Raw!$B$1:$DG$1,0),0)</f>
        <v>0</v>
      </c>
      <c r="AD399" s="25" t="e">
        <f t="shared" si="126"/>
        <v>#DIV/0!</v>
      </c>
      <c r="AE399" s="25" t="e">
        <f t="shared" si="127"/>
        <v>#DIV/0!</v>
      </c>
      <c r="AF399" s="25" t="e">
        <f t="shared" si="128"/>
        <v>#DIV/0!</v>
      </c>
      <c r="AG399" s="25" t="e">
        <f t="shared" si="129"/>
        <v>#DIV/0!</v>
      </c>
      <c r="AH399" s="25" t="e">
        <f t="shared" si="130"/>
        <v>#DIV/0!</v>
      </c>
      <c r="AI399" s="25" t="e">
        <f t="shared" si="131"/>
        <v>#DIV/0!</v>
      </c>
      <c r="AJ399" s="25" t="e">
        <f t="shared" si="132"/>
        <v>#DIV/0!</v>
      </c>
    </row>
    <row r="400" spans="1:36" x14ac:dyDescent="0.3">
      <c r="A400" s="1" t="s">
        <v>6603</v>
      </c>
      <c r="B400" s="36" t="str">
        <f>VLOOKUP($A400,Raw!$B$2:$DG$512,MATCH(Advisorry!B$1,Raw!$B$1:$DG$1,0),0)</f>
        <v>0</v>
      </c>
      <c r="C400" s="37" t="e">
        <f t="shared" si="114"/>
        <v>#DIV/0!</v>
      </c>
      <c r="D400" s="36" t="str">
        <f>VLOOKUP($A400,Raw!$B$2:$DG$512,MATCH(Advisorry!D$1,Raw!$B$1:$DG$1,0),0)</f>
        <v>0</v>
      </c>
      <c r="E400" s="37" t="e">
        <f t="shared" si="115"/>
        <v>#DIV/0!</v>
      </c>
      <c r="F400" s="36" t="str">
        <f>VLOOKUP($A400,Raw!$B$2:$DG$512,MATCH(Advisorry!F$1,Raw!$B$1:$DG$1,0),0)</f>
        <v>0</v>
      </c>
      <c r="G400" s="37" t="e">
        <f t="shared" si="116"/>
        <v>#DIV/0!</v>
      </c>
      <c r="H400" s="36" t="str">
        <f>VLOOKUP($A400,Raw!$B$2:$DG$512,MATCH(Advisorry!H$1,Raw!$B$1:$DG$1,0),0)</f>
        <v>0</v>
      </c>
      <c r="I400" s="37" t="e">
        <f t="shared" si="117"/>
        <v>#DIV/0!</v>
      </c>
      <c r="J400" s="36" t="str">
        <f>VLOOKUP($A400,Raw!$B$2:$DG$512,MATCH(Advisorry!J$1,Raw!$B$1:$DG$1,0),0)</f>
        <v>0</v>
      </c>
      <c r="K400" s="37" t="e">
        <f t="shared" si="118"/>
        <v>#DIV/0!</v>
      </c>
      <c r="L400" s="36" t="str">
        <f>VLOOKUP($A400,Raw!$B$2:$DG$512,MATCH(Advisorry!L$1,Raw!$B$1:$DG$1,0),0)</f>
        <v>0</v>
      </c>
      <c r="M400" s="37" t="e">
        <f t="shared" si="119"/>
        <v>#DIV/0!</v>
      </c>
      <c r="N400" s="36" t="str">
        <f>VLOOKUP($A400,Raw!$B$2:$DG$512,MATCH(Advisorry!N$1,Raw!$B$1:$DG$1,0),0)</f>
        <v>0</v>
      </c>
      <c r="P400" s="38" t="str">
        <f>VLOOKUP($A400,Raw!$B$2:$DG$512,MATCH(Advisorry!P$1,Raw!$B$1:$DG$1,0),0)</f>
        <v>0</v>
      </c>
      <c r="Q400" s="39" t="e">
        <f t="shared" si="120"/>
        <v>#DIV/0!</v>
      </c>
      <c r="R400" s="38" t="str">
        <f>VLOOKUP($A400,Raw!$B$2:$DG$512,MATCH(Advisorry!R$1,Raw!$B$1:$DG$1,0),0)</f>
        <v>0</v>
      </c>
      <c r="S400" s="39" t="e">
        <f t="shared" si="121"/>
        <v>#DIV/0!</v>
      </c>
      <c r="T400" s="38" t="str">
        <f>VLOOKUP($A400,Raw!$B$2:$DG$512,MATCH(Advisorry!T$1,Raw!$B$1:$DG$1,0),0)</f>
        <v>0</v>
      </c>
      <c r="U400" s="39" t="e">
        <f t="shared" si="122"/>
        <v>#DIV/0!</v>
      </c>
      <c r="V400" s="38" t="str">
        <f>VLOOKUP($A400,Raw!$B$2:$DG$512,MATCH(Advisorry!V$1,Raw!$B$1:$DG$1,0),0)</f>
        <v>0</v>
      </c>
      <c r="W400" s="39" t="e">
        <f t="shared" si="123"/>
        <v>#DIV/0!</v>
      </c>
      <c r="X400" s="38" t="str">
        <f>VLOOKUP($A400,Raw!$B$2:$DG$512,MATCH(Advisorry!X$1,Raw!$B$1:$DG$1,0),0)</f>
        <v>0</v>
      </c>
      <c r="Y400" s="39" t="e">
        <f t="shared" si="124"/>
        <v>#DIV/0!</v>
      </c>
      <c r="Z400" s="38" t="str">
        <f>VLOOKUP($A400,Raw!$B$2:$DG$512,MATCH(Advisorry!Z$1,Raw!$B$1:$DG$1,0),0)</f>
        <v>0</v>
      </c>
      <c r="AA400" s="39" t="e">
        <f t="shared" si="125"/>
        <v>#DIV/0!</v>
      </c>
      <c r="AB400" s="38" t="str">
        <f>VLOOKUP($A400,Raw!$B$2:$DG$512,MATCH(Advisorry!AB$1,Raw!$B$1:$DG$1,0),0)</f>
        <v>0</v>
      </c>
      <c r="AD400" s="25" t="e">
        <f t="shared" si="126"/>
        <v>#DIV/0!</v>
      </c>
      <c r="AE400" s="25" t="e">
        <f t="shared" si="127"/>
        <v>#DIV/0!</v>
      </c>
      <c r="AF400" s="25" t="e">
        <f t="shared" si="128"/>
        <v>#DIV/0!</v>
      </c>
      <c r="AG400" s="25" t="e">
        <f t="shared" si="129"/>
        <v>#DIV/0!</v>
      </c>
      <c r="AH400" s="25" t="e">
        <f t="shared" si="130"/>
        <v>#DIV/0!</v>
      </c>
      <c r="AI400" s="25" t="e">
        <f t="shared" si="131"/>
        <v>#DIV/0!</v>
      </c>
      <c r="AJ400" s="25" t="e">
        <f t="shared" si="132"/>
        <v>#DIV/0!</v>
      </c>
    </row>
    <row r="401" spans="1:36" x14ac:dyDescent="0.3">
      <c r="A401" s="1" t="s">
        <v>6611</v>
      </c>
      <c r="B401" s="36" t="str">
        <f>VLOOKUP($A401,Raw!$B$2:$DG$512,MATCH(Advisorry!B$1,Raw!$B$1:$DG$1,0),0)</f>
        <v>0</v>
      </c>
      <c r="C401" s="37" t="e">
        <f t="shared" si="114"/>
        <v>#DIV/0!</v>
      </c>
      <c r="D401" s="36" t="str">
        <f>VLOOKUP($A401,Raw!$B$2:$DG$512,MATCH(Advisorry!D$1,Raw!$B$1:$DG$1,0),0)</f>
        <v>0</v>
      </c>
      <c r="E401" s="37" t="e">
        <f t="shared" si="115"/>
        <v>#DIV/0!</v>
      </c>
      <c r="F401" s="36" t="str">
        <f>VLOOKUP($A401,Raw!$B$2:$DG$512,MATCH(Advisorry!F$1,Raw!$B$1:$DG$1,0),0)</f>
        <v>0</v>
      </c>
      <c r="G401" s="37" t="e">
        <f t="shared" si="116"/>
        <v>#DIV/0!</v>
      </c>
      <c r="H401" s="36" t="str">
        <f>VLOOKUP($A401,Raw!$B$2:$DG$512,MATCH(Advisorry!H$1,Raw!$B$1:$DG$1,0),0)</f>
        <v>0</v>
      </c>
      <c r="I401" s="37" t="e">
        <f t="shared" si="117"/>
        <v>#DIV/0!</v>
      </c>
      <c r="J401" s="36" t="str">
        <f>VLOOKUP($A401,Raw!$B$2:$DG$512,MATCH(Advisorry!J$1,Raw!$B$1:$DG$1,0),0)</f>
        <v>0</v>
      </c>
      <c r="K401" s="37" t="e">
        <f t="shared" si="118"/>
        <v>#DIV/0!</v>
      </c>
      <c r="L401" s="36" t="str">
        <f>VLOOKUP($A401,Raw!$B$2:$DG$512,MATCH(Advisorry!L$1,Raw!$B$1:$DG$1,0),0)</f>
        <v>0</v>
      </c>
      <c r="M401" s="37" t="e">
        <f t="shared" si="119"/>
        <v>#DIV/0!</v>
      </c>
      <c r="N401" s="36" t="str">
        <f>VLOOKUP($A401,Raw!$B$2:$DG$512,MATCH(Advisorry!N$1,Raw!$B$1:$DG$1,0),0)</f>
        <v>0</v>
      </c>
      <c r="P401" s="38" t="str">
        <f>VLOOKUP($A401,Raw!$B$2:$DG$512,MATCH(Advisorry!P$1,Raw!$B$1:$DG$1,0),0)</f>
        <v>0</v>
      </c>
      <c r="Q401" s="39" t="e">
        <f t="shared" si="120"/>
        <v>#DIV/0!</v>
      </c>
      <c r="R401" s="38" t="str">
        <f>VLOOKUP($A401,Raw!$B$2:$DG$512,MATCH(Advisorry!R$1,Raw!$B$1:$DG$1,0),0)</f>
        <v>0</v>
      </c>
      <c r="S401" s="39" t="e">
        <f t="shared" si="121"/>
        <v>#DIV/0!</v>
      </c>
      <c r="T401" s="38" t="str">
        <f>VLOOKUP($A401,Raw!$B$2:$DG$512,MATCH(Advisorry!T$1,Raw!$B$1:$DG$1,0),0)</f>
        <v>0</v>
      </c>
      <c r="U401" s="39" t="e">
        <f t="shared" si="122"/>
        <v>#DIV/0!</v>
      </c>
      <c r="V401" s="38" t="str">
        <f>VLOOKUP($A401,Raw!$B$2:$DG$512,MATCH(Advisorry!V$1,Raw!$B$1:$DG$1,0),0)</f>
        <v>0</v>
      </c>
      <c r="W401" s="39" t="e">
        <f t="shared" si="123"/>
        <v>#DIV/0!</v>
      </c>
      <c r="X401" s="38" t="str">
        <f>VLOOKUP($A401,Raw!$B$2:$DG$512,MATCH(Advisorry!X$1,Raw!$B$1:$DG$1,0),0)</f>
        <v>0</v>
      </c>
      <c r="Y401" s="39" t="e">
        <f t="shared" si="124"/>
        <v>#DIV/0!</v>
      </c>
      <c r="Z401" s="38" t="str">
        <f>VLOOKUP($A401,Raw!$B$2:$DG$512,MATCH(Advisorry!Z$1,Raw!$B$1:$DG$1,0),0)</f>
        <v>0</v>
      </c>
      <c r="AA401" s="39" t="e">
        <f t="shared" si="125"/>
        <v>#DIV/0!</v>
      </c>
      <c r="AB401" s="38" t="str">
        <f>VLOOKUP($A401,Raw!$B$2:$DG$512,MATCH(Advisorry!AB$1,Raw!$B$1:$DG$1,0),0)</f>
        <v>0</v>
      </c>
      <c r="AD401" s="25" t="e">
        <f t="shared" si="126"/>
        <v>#DIV/0!</v>
      </c>
      <c r="AE401" s="25" t="e">
        <f t="shared" si="127"/>
        <v>#DIV/0!</v>
      </c>
      <c r="AF401" s="25" t="e">
        <f t="shared" si="128"/>
        <v>#DIV/0!</v>
      </c>
      <c r="AG401" s="25" t="e">
        <f t="shared" si="129"/>
        <v>#DIV/0!</v>
      </c>
      <c r="AH401" s="25" t="e">
        <f t="shared" si="130"/>
        <v>#DIV/0!</v>
      </c>
      <c r="AI401" s="25" t="e">
        <f t="shared" si="131"/>
        <v>#DIV/0!</v>
      </c>
      <c r="AJ401" s="25" t="e">
        <f t="shared" si="132"/>
        <v>#DIV/0!</v>
      </c>
    </row>
    <row r="402" spans="1:36" x14ac:dyDescent="0.3">
      <c r="A402" s="1" t="s">
        <v>6644</v>
      </c>
      <c r="B402" s="36" t="str">
        <f>VLOOKUP($A402,Raw!$B$2:$DG$512,MATCH(Advisorry!B$1,Raw!$B$1:$DG$1,0),0)</f>
        <v>0</v>
      </c>
      <c r="C402" s="37" t="e">
        <f t="shared" si="114"/>
        <v>#DIV/0!</v>
      </c>
      <c r="D402" s="36" t="str">
        <f>VLOOKUP($A402,Raw!$B$2:$DG$512,MATCH(Advisorry!D$1,Raw!$B$1:$DG$1,0),0)</f>
        <v>0</v>
      </c>
      <c r="E402" s="37" t="e">
        <f t="shared" si="115"/>
        <v>#DIV/0!</v>
      </c>
      <c r="F402" s="36" t="str">
        <f>VLOOKUP($A402,Raw!$B$2:$DG$512,MATCH(Advisorry!F$1,Raw!$B$1:$DG$1,0),0)</f>
        <v>0</v>
      </c>
      <c r="G402" s="37" t="e">
        <f t="shared" si="116"/>
        <v>#DIV/0!</v>
      </c>
      <c r="H402" s="36" t="str">
        <f>VLOOKUP($A402,Raw!$B$2:$DG$512,MATCH(Advisorry!H$1,Raw!$B$1:$DG$1,0),0)</f>
        <v>0</v>
      </c>
      <c r="I402" s="37" t="e">
        <f t="shared" si="117"/>
        <v>#DIV/0!</v>
      </c>
      <c r="J402" s="36" t="str">
        <f>VLOOKUP($A402,Raw!$B$2:$DG$512,MATCH(Advisorry!J$1,Raw!$B$1:$DG$1,0),0)</f>
        <v>0</v>
      </c>
      <c r="K402" s="37" t="e">
        <f t="shared" si="118"/>
        <v>#DIV/0!</v>
      </c>
      <c r="L402" s="36" t="str">
        <f>VLOOKUP($A402,Raw!$B$2:$DG$512,MATCH(Advisorry!L$1,Raw!$B$1:$DG$1,0),0)</f>
        <v>0</v>
      </c>
      <c r="M402" s="37" t="e">
        <f t="shared" si="119"/>
        <v>#DIV/0!</v>
      </c>
      <c r="N402" s="36" t="str">
        <f>VLOOKUP($A402,Raw!$B$2:$DG$512,MATCH(Advisorry!N$1,Raw!$B$1:$DG$1,0),0)</f>
        <v>0</v>
      </c>
      <c r="P402" s="38" t="str">
        <f>VLOOKUP($A402,Raw!$B$2:$DG$512,MATCH(Advisorry!P$1,Raw!$B$1:$DG$1,0),0)</f>
        <v>0</v>
      </c>
      <c r="Q402" s="39" t="e">
        <f t="shared" si="120"/>
        <v>#DIV/0!</v>
      </c>
      <c r="R402" s="38" t="str">
        <f>VLOOKUP($A402,Raw!$B$2:$DG$512,MATCH(Advisorry!R$1,Raw!$B$1:$DG$1,0),0)</f>
        <v>0</v>
      </c>
      <c r="S402" s="39" t="e">
        <f t="shared" si="121"/>
        <v>#DIV/0!</v>
      </c>
      <c r="T402" s="38" t="str">
        <f>VLOOKUP($A402,Raw!$B$2:$DG$512,MATCH(Advisorry!T$1,Raw!$B$1:$DG$1,0),0)</f>
        <v>0</v>
      </c>
      <c r="U402" s="39" t="e">
        <f t="shared" si="122"/>
        <v>#DIV/0!</v>
      </c>
      <c r="V402" s="38" t="str">
        <f>VLOOKUP($A402,Raw!$B$2:$DG$512,MATCH(Advisorry!V$1,Raw!$B$1:$DG$1,0),0)</f>
        <v>0</v>
      </c>
      <c r="W402" s="39" t="e">
        <f t="shared" si="123"/>
        <v>#DIV/0!</v>
      </c>
      <c r="X402" s="38" t="str">
        <f>VLOOKUP($A402,Raw!$B$2:$DG$512,MATCH(Advisorry!X$1,Raw!$B$1:$DG$1,0),0)</f>
        <v>0</v>
      </c>
      <c r="Y402" s="39" t="e">
        <f t="shared" si="124"/>
        <v>#DIV/0!</v>
      </c>
      <c r="Z402" s="38" t="str">
        <f>VLOOKUP($A402,Raw!$B$2:$DG$512,MATCH(Advisorry!Z$1,Raw!$B$1:$DG$1,0),0)</f>
        <v>0</v>
      </c>
      <c r="AA402" s="39" t="e">
        <f t="shared" si="125"/>
        <v>#DIV/0!</v>
      </c>
      <c r="AB402" s="38" t="str">
        <f>VLOOKUP($A402,Raw!$B$2:$DG$512,MATCH(Advisorry!AB$1,Raw!$B$1:$DG$1,0),0)</f>
        <v>0</v>
      </c>
      <c r="AD402" s="25" t="e">
        <f t="shared" si="126"/>
        <v>#DIV/0!</v>
      </c>
      <c r="AE402" s="25" t="e">
        <f t="shared" si="127"/>
        <v>#DIV/0!</v>
      </c>
      <c r="AF402" s="25" t="e">
        <f t="shared" si="128"/>
        <v>#DIV/0!</v>
      </c>
      <c r="AG402" s="25" t="e">
        <f t="shared" si="129"/>
        <v>#DIV/0!</v>
      </c>
      <c r="AH402" s="25" t="e">
        <f t="shared" si="130"/>
        <v>#DIV/0!</v>
      </c>
      <c r="AI402" s="25" t="e">
        <f t="shared" si="131"/>
        <v>#DIV/0!</v>
      </c>
      <c r="AJ402" s="25" t="e">
        <f t="shared" si="132"/>
        <v>#DIV/0!</v>
      </c>
    </row>
    <row r="403" spans="1:36" x14ac:dyDescent="0.3">
      <c r="A403" s="1" t="s">
        <v>6652</v>
      </c>
      <c r="B403" s="36" t="str">
        <f>VLOOKUP($A403,Raw!$B$2:$DG$512,MATCH(Advisorry!B$1,Raw!$B$1:$DG$1,0),0)</f>
        <v>0</v>
      </c>
      <c r="C403" s="37" t="e">
        <f t="shared" si="114"/>
        <v>#DIV/0!</v>
      </c>
      <c r="D403" s="36" t="str">
        <f>VLOOKUP($A403,Raw!$B$2:$DG$512,MATCH(Advisorry!D$1,Raw!$B$1:$DG$1,0),0)</f>
        <v>0</v>
      </c>
      <c r="E403" s="37" t="e">
        <f t="shared" si="115"/>
        <v>#DIV/0!</v>
      </c>
      <c r="F403" s="36" t="str">
        <f>VLOOKUP($A403,Raw!$B$2:$DG$512,MATCH(Advisorry!F$1,Raw!$B$1:$DG$1,0),0)</f>
        <v>0</v>
      </c>
      <c r="G403" s="37" t="e">
        <f t="shared" si="116"/>
        <v>#DIV/0!</v>
      </c>
      <c r="H403" s="36" t="str">
        <f>VLOOKUP($A403,Raw!$B$2:$DG$512,MATCH(Advisorry!H$1,Raw!$B$1:$DG$1,0),0)</f>
        <v>0</v>
      </c>
      <c r="I403" s="37" t="e">
        <f t="shared" si="117"/>
        <v>#DIV/0!</v>
      </c>
      <c r="J403" s="36" t="str">
        <f>VLOOKUP($A403,Raw!$B$2:$DG$512,MATCH(Advisorry!J$1,Raw!$B$1:$DG$1,0),0)</f>
        <v>0</v>
      </c>
      <c r="K403" s="37" t="e">
        <f t="shared" si="118"/>
        <v>#DIV/0!</v>
      </c>
      <c r="L403" s="36" t="str">
        <f>VLOOKUP($A403,Raw!$B$2:$DG$512,MATCH(Advisorry!L$1,Raw!$B$1:$DG$1,0),0)</f>
        <v>0</v>
      </c>
      <c r="M403" s="37" t="e">
        <f t="shared" si="119"/>
        <v>#DIV/0!</v>
      </c>
      <c r="N403" s="36" t="str">
        <f>VLOOKUP($A403,Raw!$B$2:$DG$512,MATCH(Advisorry!N$1,Raw!$B$1:$DG$1,0),0)</f>
        <v>0</v>
      </c>
      <c r="P403" s="38" t="str">
        <f>VLOOKUP($A403,Raw!$B$2:$DG$512,MATCH(Advisorry!P$1,Raw!$B$1:$DG$1,0),0)</f>
        <v>0</v>
      </c>
      <c r="Q403" s="39" t="e">
        <f t="shared" si="120"/>
        <v>#DIV/0!</v>
      </c>
      <c r="R403" s="38" t="str">
        <f>VLOOKUP($A403,Raw!$B$2:$DG$512,MATCH(Advisorry!R$1,Raw!$B$1:$DG$1,0),0)</f>
        <v>0</v>
      </c>
      <c r="S403" s="39" t="e">
        <f t="shared" si="121"/>
        <v>#DIV/0!</v>
      </c>
      <c r="T403" s="38" t="str">
        <f>VLOOKUP($A403,Raw!$B$2:$DG$512,MATCH(Advisorry!T$1,Raw!$B$1:$DG$1,0),0)</f>
        <v>0</v>
      </c>
      <c r="U403" s="39" t="e">
        <f t="shared" si="122"/>
        <v>#DIV/0!</v>
      </c>
      <c r="V403" s="38" t="str">
        <f>VLOOKUP($A403,Raw!$B$2:$DG$512,MATCH(Advisorry!V$1,Raw!$B$1:$DG$1,0),0)</f>
        <v>0</v>
      </c>
      <c r="W403" s="39" t="e">
        <f t="shared" si="123"/>
        <v>#DIV/0!</v>
      </c>
      <c r="X403" s="38" t="str">
        <f>VLOOKUP($A403,Raw!$B$2:$DG$512,MATCH(Advisorry!X$1,Raw!$B$1:$DG$1,0),0)</f>
        <v>0</v>
      </c>
      <c r="Y403" s="39" t="e">
        <f t="shared" si="124"/>
        <v>#DIV/0!</v>
      </c>
      <c r="Z403" s="38" t="str">
        <f>VLOOKUP($A403,Raw!$B$2:$DG$512,MATCH(Advisorry!Z$1,Raw!$B$1:$DG$1,0),0)</f>
        <v>0</v>
      </c>
      <c r="AA403" s="39" t="e">
        <f t="shared" si="125"/>
        <v>#DIV/0!</v>
      </c>
      <c r="AB403" s="38" t="str">
        <f>VLOOKUP($A403,Raw!$B$2:$DG$512,MATCH(Advisorry!AB$1,Raw!$B$1:$DG$1,0),0)</f>
        <v>0</v>
      </c>
      <c r="AD403" s="25" t="e">
        <f t="shared" si="126"/>
        <v>#DIV/0!</v>
      </c>
      <c r="AE403" s="25" t="e">
        <f t="shared" si="127"/>
        <v>#DIV/0!</v>
      </c>
      <c r="AF403" s="25" t="e">
        <f t="shared" si="128"/>
        <v>#DIV/0!</v>
      </c>
      <c r="AG403" s="25" t="e">
        <f t="shared" si="129"/>
        <v>#DIV/0!</v>
      </c>
      <c r="AH403" s="25" t="e">
        <f t="shared" si="130"/>
        <v>#DIV/0!</v>
      </c>
      <c r="AI403" s="25" t="e">
        <f t="shared" si="131"/>
        <v>#DIV/0!</v>
      </c>
      <c r="AJ403" s="25" t="e">
        <f t="shared" si="132"/>
        <v>#DIV/0!</v>
      </c>
    </row>
    <row r="404" spans="1:36" x14ac:dyDescent="0.3">
      <c r="A404" s="1" t="s">
        <v>6659</v>
      </c>
      <c r="B404" s="36" t="str">
        <f>VLOOKUP($A404,Raw!$B$2:$DG$512,MATCH(Advisorry!B$1,Raw!$B$1:$DG$1,0),0)</f>
        <v>0</v>
      </c>
      <c r="C404" s="37">
        <f t="shared" si="114"/>
        <v>0</v>
      </c>
      <c r="D404" s="36" t="str">
        <f>VLOOKUP($A404,Raw!$B$2:$DG$512,MATCH(Advisorry!D$1,Raw!$B$1:$DG$1,0),0)</f>
        <v>2</v>
      </c>
      <c r="E404" s="37">
        <f t="shared" si="115"/>
        <v>1</v>
      </c>
      <c r="F404" s="36" t="str">
        <f>VLOOKUP($A404,Raw!$B$2:$DG$512,MATCH(Advisorry!F$1,Raw!$B$1:$DG$1,0),0)</f>
        <v>0</v>
      </c>
      <c r="G404" s="37">
        <f t="shared" si="116"/>
        <v>0</v>
      </c>
      <c r="H404" s="36" t="str">
        <f>VLOOKUP($A404,Raw!$B$2:$DG$512,MATCH(Advisorry!H$1,Raw!$B$1:$DG$1,0),0)</f>
        <v>0</v>
      </c>
      <c r="I404" s="37">
        <f t="shared" si="117"/>
        <v>0</v>
      </c>
      <c r="J404" s="36" t="str">
        <f>VLOOKUP($A404,Raw!$B$2:$DG$512,MATCH(Advisorry!J$1,Raw!$B$1:$DG$1,0),0)</f>
        <v>0</v>
      </c>
      <c r="K404" s="37">
        <f t="shared" si="118"/>
        <v>0</v>
      </c>
      <c r="L404" s="36" t="str">
        <f>VLOOKUP($A404,Raw!$B$2:$DG$512,MATCH(Advisorry!L$1,Raw!$B$1:$DG$1,0),0)</f>
        <v>0</v>
      </c>
      <c r="M404" s="37">
        <f t="shared" si="119"/>
        <v>0</v>
      </c>
      <c r="N404" s="36" t="str">
        <f>VLOOKUP($A404,Raw!$B$2:$DG$512,MATCH(Advisorry!N$1,Raw!$B$1:$DG$1,0),0)</f>
        <v>2</v>
      </c>
      <c r="P404" s="38" t="str">
        <f>VLOOKUP($A404,Raw!$B$2:$DG$512,MATCH(Advisorry!P$1,Raw!$B$1:$DG$1,0),0)</f>
        <v>0</v>
      </c>
      <c r="Q404" s="39">
        <f t="shared" si="120"/>
        <v>0</v>
      </c>
      <c r="R404" s="38" t="str">
        <f>VLOOKUP($A404,Raw!$B$2:$DG$512,MATCH(Advisorry!R$1,Raw!$B$1:$DG$1,0),0)</f>
        <v>543.78</v>
      </c>
      <c r="S404" s="39">
        <f t="shared" si="121"/>
        <v>1</v>
      </c>
      <c r="T404" s="38" t="str">
        <f>VLOOKUP($A404,Raw!$B$2:$DG$512,MATCH(Advisorry!T$1,Raw!$B$1:$DG$1,0),0)</f>
        <v>0</v>
      </c>
      <c r="U404" s="39">
        <f t="shared" si="122"/>
        <v>0</v>
      </c>
      <c r="V404" s="38" t="str">
        <f>VLOOKUP($A404,Raw!$B$2:$DG$512,MATCH(Advisorry!V$1,Raw!$B$1:$DG$1,0),0)</f>
        <v>0</v>
      </c>
      <c r="W404" s="39">
        <f t="shared" si="123"/>
        <v>0</v>
      </c>
      <c r="X404" s="38" t="str">
        <f>VLOOKUP($A404,Raw!$B$2:$DG$512,MATCH(Advisorry!X$1,Raw!$B$1:$DG$1,0),0)</f>
        <v>0</v>
      </c>
      <c r="Y404" s="39">
        <f t="shared" si="124"/>
        <v>0</v>
      </c>
      <c r="Z404" s="38" t="str">
        <f>VLOOKUP($A404,Raw!$B$2:$DG$512,MATCH(Advisorry!Z$1,Raw!$B$1:$DG$1,0),0)</f>
        <v>0</v>
      </c>
      <c r="AA404" s="39">
        <f t="shared" si="125"/>
        <v>0</v>
      </c>
      <c r="AB404" s="38" t="str">
        <f>VLOOKUP($A404,Raw!$B$2:$DG$512,MATCH(Advisorry!AB$1,Raw!$B$1:$DG$1,0),0)</f>
        <v>543.78</v>
      </c>
      <c r="AD404" s="25" t="e">
        <f t="shared" si="126"/>
        <v>#DIV/0!</v>
      </c>
      <c r="AE404" s="25">
        <f t="shared" si="127"/>
        <v>271.89</v>
      </c>
      <c r="AF404" s="25" t="e">
        <f t="shared" si="128"/>
        <v>#DIV/0!</v>
      </c>
      <c r="AG404" s="25" t="e">
        <f t="shared" si="129"/>
        <v>#DIV/0!</v>
      </c>
      <c r="AH404" s="25" t="e">
        <f t="shared" si="130"/>
        <v>#DIV/0!</v>
      </c>
      <c r="AI404" s="25" t="e">
        <f t="shared" si="131"/>
        <v>#DIV/0!</v>
      </c>
      <c r="AJ404" s="25">
        <f t="shared" si="132"/>
        <v>271.89</v>
      </c>
    </row>
    <row r="405" spans="1:36" x14ac:dyDescent="0.3">
      <c r="A405" s="1" t="s">
        <v>6674</v>
      </c>
      <c r="B405" s="36" t="str">
        <f>VLOOKUP($A405,Raw!$B$2:$DG$512,MATCH(Advisorry!B$1,Raw!$B$1:$DG$1,0),0)</f>
        <v>0</v>
      </c>
      <c r="C405" s="37" t="e">
        <f t="shared" si="114"/>
        <v>#DIV/0!</v>
      </c>
      <c r="D405" s="36" t="str">
        <f>VLOOKUP($A405,Raw!$B$2:$DG$512,MATCH(Advisorry!D$1,Raw!$B$1:$DG$1,0),0)</f>
        <v>0</v>
      </c>
      <c r="E405" s="37" t="e">
        <f t="shared" si="115"/>
        <v>#DIV/0!</v>
      </c>
      <c r="F405" s="36" t="str">
        <f>VLOOKUP($A405,Raw!$B$2:$DG$512,MATCH(Advisorry!F$1,Raw!$B$1:$DG$1,0),0)</f>
        <v>0</v>
      </c>
      <c r="G405" s="37" t="e">
        <f t="shared" si="116"/>
        <v>#DIV/0!</v>
      </c>
      <c r="H405" s="36" t="str">
        <f>VLOOKUP($A405,Raw!$B$2:$DG$512,MATCH(Advisorry!H$1,Raw!$B$1:$DG$1,0),0)</f>
        <v>0</v>
      </c>
      <c r="I405" s="37" t="e">
        <f t="shared" si="117"/>
        <v>#DIV/0!</v>
      </c>
      <c r="J405" s="36" t="str">
        <f>VLOOKUP($A405,Raw!$B$2:$DG$512,MATCH(Advisorry!J$1,Raw!$B$1:$DG$1,0),0)</f>
        <v>0</v>
      </c>
      <c r="K405" s="37" t="e">
        <f t="shared" si="118"/>
        <v>#DIV/0!</v>
      </c>
      <c r="L405" s="36" t="str">
        <f>VLOOKUP($A405,Raw!$B$2:$DG$512,MATCH(Advisorry!L$1,Raw!$B$1:$DG$1,0),0)</f>
        <v>0</v>
      </c>
      <c r="M405" s="37" t="e">
        <f t="shared" si="119"/>
        <v>#DIV/0!</v>
      </c>
      <c r="N405" s="36" t="str">
        <f>VLOOKUP($A405,Raw!$B$2:$DG$512,MATCH(Advisorry!N$1,Raw!$B$1:$DG$1,0),0)</f>
        <v>0</v>
      </c>
      <c r="P405" s="38" t="str">
        <f>VLOOKUP($A405,Raw!$B$2:$DG$512,MATCH(Advisorry!P$1,Raw!$B$1:$DG$1,0),0)</f>
        <v>0</v>
      </c>
      <c r="Q405" s="39" t="e">
        <f t="shared" si="120"/>
        <v>#DIV/0!</v>
      </c>
      <c r="R405" s="38" t="str">
        <f>VLOOKUP($A405,Raw!$B$2:$DG$512,MATCH(Advisorry!R$1,Raw!$B$1:$DG$1,0),0)</f>
        <v>0</v>
      </c>
      <c r="S405" s="39" t="e">
        <f t="shared" si="121"/>
        <v>#DIV/0!</v>
      </c>
      <c r="T405" s="38" t="str">
        <f>VLOOKUP($A405,Raw!$B$2:$DG$512,MATCH(Advisorry!T$1,Raw!$B$1:$DG$1,0),0)</f>
        <v>0</v>
      </c>
      <c r="U405" s="39" t="e">
        <f t="shared" si="122"/>
        <v>#DIV/0!</v>
      </c>
      <c r="V405" s="38" t="str">
        <f>VLOOKUP($A405,Raw!$B$2:$DG$512,MATCH(Advisorry!V$1,Raw!$B$1:$DG$1,0),0)</f>
        <v>0</v>
      </c>
      <c r="W405" s="39" t="e">
        <f t="shared" si="123"/>
        <v>#DIV/0!</v>
      </c>
      <c r="X405" s="38" t="str">
        <f>VLOOKUP($A405,Raw!$B$2:$DG$512,MATCH(Advisorry!X$1,Raw!$B$1:$DG$1,0),0)</f>
        <v>0</v>
      </c>
      <c r="Y405" s="39" t="e">
        <f t="shared" si="124"/>
        <v>#DIV/0!</v>
      </c>
      <c r="Z405" s="38" t="str">
        <f>VLOOKUP($A405,Raw!$B$2:$DG$512,MATCH(Advisorry!Z$1,Raw!$B$1:$DG$1,0),0)</f>
        <v>0</v>
      </c>
      <c r="AA405" s="39" t="e">
        <f t="shared" si="125"/>
        <v>#DIV/0!</v>
      </c>
      <c r="AB405" s="38" t="str">
        <f>VLOOKUP($A405,Raw!$B$2:$DG$512,MATCH(Advisorry!AB$1,Raw!$B$1:$DG$1,0),0)</f>
        <v>0</v>
      </c>
      <c r="AD405" s="25" t="e">
        <f t="shared" si="126"/>
        <v>#DIV/0!</v>
      </c>
      <c r="AE405" s="25" t="e">
        <f t="shared" si="127"/>
        <v>#DIV/0!</v>
      </c>
      <c r="AF405" s="25" t="e">
        <f t="shared" si="128"/>
        <v>#DIV/0!</v>
      </c>
      <c r="AG405" s="25" t="e">
        <f t="shared" si="129"/>
        <v>#DIV/0!</v>
      </c>
      <c r="AH405" s="25" t="e">
        <f t="shared" si="130"/>
        <v>#DIV/0!</v>
      </c>
      <c r="AI405" s="25" t="e">
        <f t="shared" si="131"/>
        <v>#DIV/0!</v>
      </c>
      <c r="AJ405" s="25" t="e">
        <f t="shared" si="132"/>
        <v>#DIV/0!</v>
      </c>
    </row>
    <row r="406" spans="1:36" x14ac:dyDescent="0.3">
      <c r="A406" s="1" t="s">
        <v>6689</v>
      </c>
      <c r="B406" s="36" t="str">
        <f>VLOOKUP($A406,Raw!$B$2:$DG$512,MATCH(Advisorry!B$1,Raw!$B$1:$DG$1,0),0)</f>
        <v>0</v>
      </c>
      <c r="C406" s="37">
        <f t="shared" si="114"/>
        <v>0</v>
      </c>
      <c r="D406" s="36" t="str">
        <f>VLOOKUP($A406,Raw!$B$2:$DG$512,MATCH(Advisorry!D$1,Raw!$B$1:$DG$1,0),0)</f>
        <v>2</v>
      </c>
      <c r="E406" s="37">
        <f t="shared" si="115"/>
        <v>0.66666666666666663</v>
      </c>
      <c r="F406" s="36" t="str">
        <f>VLOOKUP($A406,Raw!$B$2:$DG$512,MATCH(Advisorry!F$1,Raw!$B$1:$DG$1,0),0)</f>
        <v>0</v>
      </c>
      <c r="G406" s="37">
        <f t="shared" si="116"/>
        <v>0</v>
      </c>
      <c r="H406" s="36" t="str">
        <f>VLOOKUP($A406,Raw!$B$2:$DG$512,MATCH(Advisorry!H$1,Raw!$B$1:$DG$1,0),0)</f>
        <v>0</v>
      </c>
      <c r="I406" s="37">
        <f t="shared" si="117"/>
        <v>0</v>
      </c>
      <c r="J406" s="36" t="str">
        <f>VLOOKUP($A406,Raw!$B$2:$DG$512,MATCH(Advisorry!J$1,Raw!$B$1:$DG$1,0),0)</f>
        <v>1</v>
      </c>
      <c r="K406" s="37">
        <f t="shared" si="118"/>
        <v>0.33333333333333331</v>
      </c>
      <c r="L406" s="36" t="str">
        <f>VLOOKUP($A406,Raw!$B$2:$DG$512,MATCH(Advisorry!L$1,Raw!$B$1:$DG$1,0),0)</f>
        <v>0</v>
      </c>
      <c r="M406" s="37">
        <f t="shared" si="119"/>
        <v>0</v>
      </c>
      <c r="N406" s="36" t="str">
        <f>VLOOKUP($A406,Raw!$B$2:$DG$512,MATCH(Advisorry!N$1,Raw!$B$1:$DG$1,0),0)</f>
        <v>3</v>
      </c>
      <c r="P406" s="38" t="str">
        <f>VLOOKUP($A406,Raw!$B$2:$DG$512,MATCH(Advisorry!P$1,Raw!$B$1:$DG$1,0),0)</f>
        <v>0</v>
      </c>
      <c r="Q406" s="39">
        <f t="shared" si="120"/>
        <v>0</v>
      </c>
      <c r="R406" s="38" t="str">
        <f>VLOOKUP($A406,Raw!$B$2:$DG$512,MATCH(Advisorry!R$1,Raw!$B$1:$DG$1,0),0)</f>
        <v>23.38</v>
      </c>
      <c r="S406" s="39">
        <f t="shared" si="121"/>
        <v>0.21901639344262294</v>
      </c>
      <c r="T406" s="38" t="str">
        <f>VLOOKUP($A406,Raw!$B$2:$DG$512,MATCH(Advisorry!T$1,Raw!$B$1:$DG$1,0),0)</f>
        <v>0</v>
      </c>
      <c r="U406" s="39">
        <f t="shared" si="122"/>
        <v>0</v>
      </c>
      <c r="V406" s="38" t="str">
        <f>VLOOKUP($A406,Raw!$B$2:$DG$512,MATCH(Advisorry!V$1,Raw!$B$1:$DG$1,0),0)</f>
        <v>0</v>
      </c>
      <c r="W406" s="39">
        <f t="shared" si="123"/>
        <v>0</v>
      </c>
      <c r="X406" s="38" t="str">
        <f>VLOOKUP($A406,Raw!$B$2:$DG$512,MATCH(Advisorry!X$1,Raw!$B$1:$DG$1,0),0)</f>
        <v>83.37</v>
      </c>
      <c r="Y406" s="39">
        <f t="shared" si="124"/>
        <v>0.78098360655737709</v>
      </c>
      <c r="Z406" s="38" t="str">
        <f>VLOOKUP($A406,Raw!$B$2:$DG$512,MATCH(Advisorry!Z$1,Raw!$B$1:$DG$1,0),0)</f>
        <v>0</v>
      </c>
      <c r="AA406" s="39">
        <f t="shared" si="125"/>
        <v>0</v>
      </c>
      <c r="AB406" s="38" t="str">
        <f>VLOOKUP($A406,Raw!$B$2:$DG$512,MATCH(Advisorry!AB$1,Raw!$B$1:$DG$1,0),0)</f>
        <v>106.75</v>
      </c>
      <c r="AD406" s="25" t="e">
        <f t="shared" si="126"/>
        <v>#DIV/0!</v>
      </c>
      <c r="AE406" s="25">
        <f t="shared" si="127"/>
        <v>11.69</v>
      </c>
      <c r="AF406" s="25" t="e">
        <f t="shared" si="128"/>
        <v>#DIV/0!</v>
      </c>
      <c r="AG406" s="25" t="e">
        <f t="shared" si="129"/>
        <v>#DIV/0!</v>
      </c>
      <c r="AH406" s="25">
        <f t="shared" si="130"/>
        <v>83.37</v>
      </c>
      <c r="AI406" s="25" t="e">
        <f t="shared" si="131"/>
        <v>#DIV/0!</v>
      </c>
      <c r="AJ406" s="25">
        <f t="shared" si="132"/>
        <v>35.583333333333336</v>
      </c>
    </row>
    <row r="407" spans="1:36" x14ac:dyDescent="0.3">
      <c r="A407" s="1" t="s">
        <v>6708</v>
      </c>
      <c r="B407" s="36" t="str">
        <f>VLOOKUP($A407,Raw!$B$2:$DG$512,MATCH(Advisorry!B$1,Raw!$B$1:$DG$1,0),0)</f>
        <v>0</v>
      </c>
      <c r="C407" s="37" t="e">
        <f t="shared" si="114"/>
        <v>#DIV/0!</v>
      </c>
      <c r="D407" s="36" t="str">
        <f>VLOOKUP($A407,Raw!$B$2:$DG$512,MATCH(Advisorry!D$1,Raw!$B$1:$DG$1,0),0)</f>
        <v>0</v>
      </c>
      <c r="E407" s="37" t="e">
        <f t="shared" si="115"/>
        <v>#DIV/0!</v>
      </c>
      <c r="F407" s="36" t="str">
        <f>VLOOKUP($A407,Raw!$B$2:$DG$512,MATCH(Advisorry!F$1,Raw!$B$1:$DG$1,0),0)</f>
        <v>0</v>
      </c>
      <c r="G407" s="37" t="e">
        <f t="shared" si="116"/>
        <v>#DIV/0!</v>
      </c>
      <c r="H407" s="36" t="str">
        <f>VLOOKUP($A407,Raw!$B$2:$DG$512,MATCH(Advisorry!H$1,Raw!$B$1:$DG$1,0),0)</f>
        <v>0</v>
      </c>
      <c r="I407" s="37" t="e">
        <f t="shared" si="117"/>
        <v>#DIV/0!</v>
      </c>
      <c r="J407" s="36" t="str">
        <f>VLOOKUP($A407,Raw!$B$2:$DG$512,MATCH(Advisorry!J$1,Raw!$B$1:$DG$1,0),0)</f>
        <v>0</v>
      </c>
      <c r="K407" s="37" t="e">
        <f t="shared" si="118"/>
        <v>#DIV/0!</v>
      </c>
      <c r="L407" s="36" t="str">
        <f>VLOOKUP($A407,Raw!$B$2:$DG$512,MATCH(Advisorry!L$1,Raw!$B$1:$DG$1,0),0)</f>
        <v>0</v>
      </c>
      <c r="M407" s="37" t="e">
        <f t="shared" si="119"/>
        <v>#DIV/0!</v>
      </c>
      <c r="N407" s="36" t="str">
        <f>VLOOKUP($A407,Raw!$B$2:$DG$512,MATCH(Advisorry!N$1,Raw!$B$1:$DG$1,0),0)</f>
        <v>0</v>
      </c>
      <c r="P407" s="38" t="str">
        <f>VLOOKUP($A407,Raw!$B$2:$DG$512,MATCH(Advisorry!P$1,Raw!$B$1:$DG$1,0),0)</f>
        <v>0</v>
      </c>
      <c r="Q407" s="39" t="e">
        <f t="shared" si="120"/>
        <v>#DIV/0!</v>
      </c>
      <c r="R407" s="38" t="str">
        <f>VLOOKUP($A407,Raw!$B$2:$DG$512,MATCH(Advisorry!R$1,Raw!$B$1:$DG$1,0),0)</f>
        <v>0</v>
      </c>
      <c r="S407" s="39" t="e">
        <f t="shared" si="121"/>
        <v>#DIV/0!</v>
      </c>
      <c r="T407" s="38" t="str">
        <f>VLOOKUP($A407,Raw!$B$2:$DG$512,MATCH(Advisorry!T$1,Raw!$B$1:$DG$1,0),0)</f>
        <v>0</v>
      </c>
      <c r="U407" s="39" t="e">
        <f t="shared" si="122"/>
        <v>#DIV/0!</v>
      </c>
      <c r="V407" s="38" t="str">
        <f>VLOOKUP($A407,Raw!$B$2:$DG$512,MATCH(Advisorry!V$1,Raw!$B$1:$DG$1,0),0)</f>
        <v>0</v>
      </c>
      <c r="W407" s="39" t="e">
        <f t="shared" si="123"/>
        <v>#DIV/0!</v>
      </c>
      <c r="X407" s="38" t="str">
        <f>VLOOKUP($A407,Raw!$B$2:$DG$512,MATCH(Advisorry!X$1,Raw!$B$1:$DG$1,0),0)</f>
        <v>0</v>
      </c>
      <c r="Y407" s="39" t="e">
        <f t="shared" si="124"/>
        <v>#DIV/0!</v>
      </c>
      <c r="Z407" s="38" t="str">
        <f>VLOOKUP($A407,Raw!$B$2:$DG$512,MATCH(Advisorry!Z$1,Raw!$B$1:$DG$1,0),0)</f>
        <v>0</v>
      </c>
      <c r="AA407" s="39" t="e">
        <f t="shared" si="125"/>
        <v>#DIV/0!</v>
      </c>
      <c r="AB407" s="38" t="str">
        <f>VLOOKUP($A407,Raw!$B$2:$DG$512,MATCH(Advisorry!AB$1,Raw!$B$1:$DG$1,0),0)</f>
        <v>0</v>
      </c>
      <c r="AD407" s="25" t="e">
        <f t="shared" si="126"/>
        <v>#DIV/0!</v>
      </c>
      <c r="AE407" s="25" t="e">
        <f t="shared" si="127"/>
        <v>#DIV/0!</v>
      </c>
      <c r="AF407" s="25" t="e">
        <f t="shared" si="128"/>
        <v>#DIV/0!</v>
      </c>
      <c r="AG407" s="25" t="e">
        <f t="shared" si="129"/>
        <v>#DIV/0!</v>
      </c>
      <c r="AH407" s="25" t="e">
        <f t="shared" si="130"/>
        <v>#DIV/0!</v>
      </c>
      <c r="AI407" s="25" t="e">
        <f t="shared" si="131"/>
        <v>#DIV/0!</v>
      </c>
      <c r="AJ407" s="25" t="e">
        <f t="shared" si="132"/>
        <v>#DIV/0!</v>
      </c>
    </row>
    <row r="408" spans="1:36" x14ac:dyDescent="0.3">
      <c r="A408" s="1" t="s">
        <v>6728</v>
      </c>
      <c r="B408" s="36" t="str">
        <f>VLOOKUP($A408,Raw!$B$2:$DG$512,MATCH(Advisorry!B$1,Raw!$B$1:$DG$1,0),0)</f>
        <v>0</v>
      </c>
      <c r="C408" s="37" t="e">
        <f t="shared" si="114"/>
        <v>#DIV/0!</v>
      </c>
      <c r="D408" s="36" t="str">
        <f>VLOOKUP($A408,Raw!$B$2:$DG$512,MATCH(Advisorry!D$1,Raw!$B$1:$DG$1,0),0)</f>
        <v>0</v>
      </c>
      <c r="E408" s="37" t="e">
        <f t="shared" si="115"/>
        <v>#DIV/0!</v>
      </c>
      <c r="F408" s="36" t="str">
        <f>VLOOKUP($A408,Raw!$B$2:$DG$512,MATCH(Advisorry!F$1,Raw!$B$1:$DG$1,0),0)</f>
        <v>0</v>
      </c>
      <c r="G408" s="37" t="e">
        <f t="shared" si="116"/>
        <v>#DIV/0!</v>
      </c>
      <c r="H408" s="36" t="str">
        <f>VLOOKUP($A408,Raw!$B$2:$DG$512,MATCH(Advisorry!H$1,Raw!$B$1:$DG$1,0),0)</f>
        <v>0</v>
      </c>
      <c r="I408" s="37" t="e">
        <f t="shared" si="117"/>
        <v>#DIV/0!</v>
      </c>
      <c r="J408" s="36" t="str">
        <f>VLOOKUP($A408,Raw!$B$2:$DG$512,MATCH(Advisorry!J$1,Raw!$B$1:$DG$1,0),0)</f>
        <v>0</v>
      </c>
      <c r="K408" s="37" t="e">
        <f t="shared" si="118"/>
        <v>#DIV/0!</v>
      </c>
      <c r="L408" s="36" t="str">
        <f>VLOOKUP($A408,Raw!$B$2:$DG$512,MATCH(Advisorry!L$1,Raw!$B$1:$DG$1,0),0)</f>
        <v>0</v>
      </c>
      <c r="M408" s="37" t="e">
        <f t="shared" si="119"/>
        <v>#DIV/0!</v>
      </c>
      <c r="N408" s="36" t="str">
        <f>VLOOKUP($A408,Raw!$B$2:$DG$512,MATCH(Advisorry!N$1,Raw!$B$1:$DG$1,0),0)</f>
        <v>0</v>
      </c>
      <c r="P408" s="38" t="str">
        <f>VLOOKUP($A408,Raw!$B$2:$DG$512,MATCH(Advisorry!P$1,Raw!$B$1:$DG$1,0),0)</f>
        <v>0</v>
      </c>
      <c r="Q408" s="39" t="e">
        <f t="shared" si="120"/>
        <v>#DIV/0!</v>
      </c>
      <c r="R408" s="38" t="str">
        <f>VLOOKUP($A408,Raw!$B$2:$DG$512,MATCH(Advisorry!R$1,Raw!$B$1:$DG$1,0),0)</f>
        <v>0</v>
      </c>
      <c r="S408" s="39" t="e">
        <f t="shared" si="121"/>
        <v>#DIV/0!</v>
      </c>
      <c r="T408" s="38" t="str">
        <f>VLOOKUP($A408,Raw!$B$2:$DG$512,MATCH(Advisorry!T$1,Raw!$B$1:$DG$1,0),0)</f>
        <v>0</v>
      </c>
      <c r="U408" s="39" t="e">
        <f t="shared" si="122"/>
        <v>#DIV/0!</v>
      </c>
      <c r="V408" s="38" t="str">
        <f>VLOOKUP($A408,Raw!$B$2:$DG$512,MATCH(Advisorry!V$1,Raw!$B$1:$DG$1,0),0)</f>
        <v>0</v>
      </c>
      <c r="W408" s="39" t="e">
        <f t="shared" si="123"/>
        <v>#DIV/0!</v>
      </c>
      <c r="X408" s="38" t="str">
        <f>VLOOKUP($A408,Raw!$B$2:$DG$512,MATCH(Advisorry!X$1,Raw!$B$1:$DG$1,0),0)</f>
        <v>0</v>
      </c>
      <c r="Y408" s="39" t="e">
        <f t="shared" si="124"/>
        <v>#DIV/0!</v>
      </c>
      <c r="Z408" s="38" t="str">
        <f>VLOOKUP($A408,Raw!$B$2:$DG$512,MATCH(Advisorry!Z$1,Raw!$B$1:$DG$1,0),0)</f>
        <v>0</v>
      </c>
      <c r="AA408" s="39" t="e">
        <f t="shared" si="125"/>
        <v>#DIV/0!</v>
      </c>
      <c r="AB408" s="38" t="str">
        <f>VLOOKUP($A408,Raw!$B$2:$DG$512,MATCH(Advisorry!AB$1,Raw!$B$1:$DG$1,0),0)</f>
        <v>0</v>
      </c>
      <c r="AD408" s="25" t="e">
        <f t="shared" si="126"/>
        <v>#DIV/0!</v>
      </c>
      <c r="AE408" s="25" t="e">
        <f t="shared" si="127"/>
        <v>#DIV/0!</v>
      </c>
      <c r="AF408" s="25" t="e">
        <f t="shared" si="128"/>
        <v>#DIV/0!</v>
      </c>
      <c r="AG408" s="25" t="e">
        <f t="shared" si="129"/>
        <v>#DIV/0!</v>
      </c>
      <c r="AH408" s="25" t="e">
        <f t="shared" si="130"/>
        <v>#DIV/0!</v>
      </c>
      <c r="AI408" s="25" t="e">
        <f t="shared" si="131"/>
        <v>#DIV/0!</v>
      </c>
      <c r="AJ408" s="25" t="e">
        <f t="shared" si="132"/>
        <v>#DIV/0!</v>
      </c>
    </row>
    <row r="409" spans="1:36" x14ac:dyDescent="0.3">
      <c r="A409" s="1" t="s">
        <v>6745</v>
      </c>
      <c r="B409" s="36" t="str">
        <f>VLOOKUP($A409,Raw!$B$2:$DG$512,MATCH(Advisorry!B$1,Raw!$B$1:$DG$1,0),0)</f>
        <v>0</v>
      </c>
      <c r="C409" s="37" t="e">
        <f t="shared" si="114"/>
        <v>#DIV/0!</v>
      </c>
      <c r="D409" s="36" t="str">
        <f>VLOOKUP($A409,Raw!$B$2:$DG$512,MATCH(Advisorry!D$1,Raw!$B$1:$DG$1,0),0)</f>
        <v>0</v>
      </c>
      <c r="E409" s="37" t="e">
        <f t="shared" si="115"/>
        <v>#DIV/0!</v>
      </c>
      <c r="F409" s="36" t="str">
        <f>VLOOKUP($A409,Raw!$B$2:$DG$512,MATCH(Advisorry!F$1,Raw!$B$1:$DG$1,0),0)</f>
        <v>0</v>
      </c>
      <c r="G409" s="37" t="e">
        <f t="shared" si="116"/>
        <v>#DIV/0!</v>
      </c>
      <c r="H409" s="36" t="str">
        <f>VLOOKUP($A409,Raw!$B$2:$DG$512,MATCH(Advisorry!H$1,Raw!$B$1:$DG$1,0),0)</f>
        <v>0</v>
      </c>
      <c r="I409" s="37" t="e">
        <f t="shared" si="117"/>
        <v>#DIV/0!</v>
      </c>
      <c r="J409" s="36" t="str">
        <f>VLOOKUP($A409,Raw!$B$2:$DG$512,MATCH(Advisorry!J$1,Raw!$B$1:$DG$1,0),0)</f>
        <v>0</v>
      </c>
      <c r="K409" s="37" t="e">
        <f t="shared" si="118"/>
        <v>#DIV/0!</v>
      </c>
      <c r="L409" s="36" t="str">
        <f>VLOOKUP($A409,Raw!$B$2:$DG$512,MATCH(Advisorry!L$1,Raw!$B$1:$DG$1,0),0)</f>
        <v>0</v>
      </c>
      <c r="M409" s="37" t="e">
        <f t="shared" si="119"/>
        <v>#DIV/0!</v>
      </c>
      <c r="N409" s="36" t="str">
        <f>VLOOKUP($A409,Raw!$B$2:$DG$512,MATCH(Advisorry!N$1,Raw!$B$1:$DG$1,0),0)</f>
        <v>0</v>
      </c>
      <c r="P409" s="38" t="str">
        <f>VLOOKUP($A409,Raw!$B$2:$DG$512,MATCH(Advisorry!P$1,Raw!$B$1:$DG$1,0),0)</f>
        <v>0</v>
      </c>
      <c r="Q409" s="39" t="e">
        <f t="shared" si="120"/>
        <v>#DIV/0!</v>
      </c>
      <c r="R409" s="38" t="str">
        <f>VLOOKUP($A409,Raw!$B$2:$DG$512,MATCH(Advisorry!R$1,Raw!$B$1:$DG$1,0),0)</f>
        <v>0</v>
      </c>
      <c r="S409" s="39" t="e">
        <f t="shared" si="121"/>
        <v>#DIV/0!</v>
      </c>
      <c r="T409" s="38" t="str">
        <f>VLOOKUP($A409,Raw!$B$2:$DG$512,MATCH(Advisorry!T$1,Raw!$B$1:$DG$1,0),0)</f>
        <v>0</v>
      </c>
      <c r="U409" s="39" t="e">
        <f t="shared" si="122"/>
        <v>#DIV/0!</v>
      </c>
      <c r="V409" s="38" t="str">
        <f>VLOOKUP($A409,Raw!$B$2:$DG$512,MATCH(Advisorry!V$1,Raw!$B$1:$DG$1,0),0)</f>
        <v>0</v>
      </c>
      <c r="W409" s="39" t="e">
        <f t="shared" si="123"/>
        <v>#DIV/0!</v>
      </c>
      <c r="X409" s="38" t="str">
        <f>VLOOKUP($A409,Raw!$B$2:$DG$512,MATCH(Advisorry!X$1,Raw!$B$1:$DG$1,0),0)</f>
        <v>0</v>
      </c>
      <c r="Y409" s="39" t="e">
        <f t="shared" si="124"/>
        <v>#DIV/0!</v>
      </c>
      <c r="Z409" s="38" t="str">
        <f>VLOOKUP($A409,Raw!$B$2:$DG$512,MATCH(Advisorry!Z$1,Raw!$B$1:$DG$1,0),0)</f>
        <v>0</v>
      </c>
      <c r="AA409" s="39" t="e">
        <f t="shared" si="125"/>
        <v>#DIV/0!</v>
      </c>
      <c r="AB409" s="38" t="str">
        <f>VLOOKUP($A409,Raw!$B$2:$DG$512,MATCH(Advisorry!AB$1,Raw!$B$1:$DG$1,0),0)</f>
        <v>0</v>
      </c>
      <c r="AD409" s="25" t="e">
        <f t="shared" si="126"/>
        <v>#DIV/0!</v>
      </c>
      <c r="AE409" s="25" t="e">
        <f t="shared" si="127"/>
        <v>#DIV/0!</v>
      </c>
      <c r="AF409" s="25" t="e">
        <f t="shared" si="128"/>
        <v>#DIV/0!</v>
      </c>
      <c r="AG409" s="25" t="e">
        <f t="shared" si="129"/>
        <v>#DIV/0!</v>
      </c>
      <c r="AH409" s="25" t="e">
        <f t="shared" si="130"/>
        <v>#DIV/0!</v>
      </c>
      <c r="AI409" s="25" t="e">
        <f t="shared" si="131"/>
        <v>#DIV/0!</v>
      </c>
      <c r="AJ409" s="25" t="e">
        <f t="shared" si="132"/>
        <v>#DIV/0!</v>
      </c>
    </row>
    <row r="410" spans="1:36" x14ac:dyDescent="0.3">
      <c r="A410" s="1" t="s">
        <v>6760</v>
      </c>
      <c r="B410" s="36" t="str">
        <f>VLOOKUP($A410,Raw!$B$2:$DG$512,MATCH(Advisorry!B$1,Raw!$B$1:$DG$1,0),0)</f>
        <v>0</v>
      </c>
      <c r="C410" s="37">
        <f t="shared" si="114"/>
        <v>0</v>
      </c>
      <c r="D410" s="36" t="str">
        <f>VLOOKUP($A410,Raw!$B$2:$DG$512,MATCH(Advisorry!D$1,Raw!$B$1:$DG$1,0),0)</f>
        <v>0</v>
      </c>
      <c r="E410" s="37">
        <f t="shared" si="115"/>
        <v>0</v>
      </c>
      <c r="F410" s="36" t="str">
        <f>VLOOKUP($A410,Raw!$B$2:$DG$512,MATCH(Advisorry!F$1,Raw!$B$1:$DG$1,0),0)</f>
        <v>6</v>
      </c>
      <c r="G410" s="37">
        <f t="shared" si="116"/>
        <v>1</v>
      </c>
      <c r="H410" s="36" t="str">
        <f>VLOOKUP($A410,Raw!$B$2:$DG$512,MATCH(Advisorry!H$1,Raw!$B$1:$DG$1,0),0)</f>
        <v>0</v>
      </c>
      <c r="I410" s="37">
        <f t="shared" si="117"/>
        <v>0</v>
      </c>
      <c r="J410" s="36" t="str">
        <f>VLOOKUP($A410,Raw!$B$2:$DG$512,MATCH(Advisorry!J$1,Raw!$B$1:$DG$1,0),0)</f>
        <v>0</v>
      </c>
      <c r="K410" s="37">
        <f t="shared" si="118"/>
        <v>0</v>
      </c>
      <c r="L410" s="36" t="str">
        <f>VLOOKUP($A410,Raw!$B$2:$DG$512,MATCH(Advisorry!L$1,Raw!$B$1:$DG$1,0),0)</f>
        <v>0</v>
      </c>
      <c r="M410" s="37">
        <f t="shared" si="119"/>
        <v>0</v>
      </c>
      <c r="N410" s="36" t="str">
        <f>VLOOKUP($A410,Raw!$B$2:$DG$512,MATCH(Advisorry!N$1,Raw!$B$1:$DG$1,0),0)</f>
        <v>6</v>
      </c>
      <c r="P410" s="38" t="str">
        <f>VLOOKUP($A410,Raw!$B$2:$DG$512,MATCH(Advisorry!P$1,Raw!$B$1:$DG$1,0),0)</f>
        <v>0</v>
      </c>
      <c r="Q410" s="39">
        <f t="shared" si="120"/>
        <v>0</v>
      </c>
      <c r="R410" s="38" t="str">
        <f>VLOOKUP($A410,Raw!$B$2:$DG$512,MATCH(Advisorry!R$1,Raw!$B$1:$DG$1,0),0)</f>
        <v>0</v>
      </c>
      <c r="S410" s="39">
        <f t="shared" si="121"/>
        <v>0</v>
      </c>
      <c r="T410" s="38" t="str">
        <f>VLOOKUP($A410,Raw!$B$2:$DG$512,MATCH(Advisorry!T$1,Raw!$B$1:$DG$1,0),0)</f>
        <v>21</v>
      </c>
      <c r="U410" s="39">
        <f t="shared" si="122"/>
        <v>1</v>
      </c>
      <c r="V410" s="38" t="str">
        <f>VLOOKUP($A410,Raw!$B$2:$DG$512,MATCH(Advisorry!V$1,Raw!$B$1:$DG$1,0),0)</f>
        <v>0</v>
      </c>
      <c r="W410" s="39">
        <f t="shared" si="123"/>
        <v>0</v>
      </c>
      <c r="X410" s="38" t="str">
        <f>VLOOKUP($A410,Raw!$B$2:$DG$512,MATCH(Advisorry!X$1,Raw!$B$1:$DG$1,0),0)</f>
        <v>0</v>
      </c>
      <c r="Y410" s="39">
        <f t="shared" si="124"/>
        <v>0</v>
      </c>
      <c r="Z410" s="38" t="str">
        <f>VLOOKUP($A410,Raw!$B$2:$DG$512,MATCH(Advisorry!Z$1,Raw!$B$1:$DG$1,0),0)</f>
        <v>0</v>
      </c>
      <c r="AA410" s="39">
        <f t="shared" si="125"/>
        <v>0</v>
      </c>
      <c r="AB410" s="38" t="str">
        <f>VLOOKUP($A410,Raw!$B$2:$DG$512,MATCH(Advisorry!AB$1,Raw!$B$1:$DG$1,0),0)</f>
        <v>21</v>
      </c>
      <c r="AD410" s="25" t="e">
        <f t="shared" si="126"/>
        <v>#DIV/0!</v>
      </c>
      <c r="AE410" s="25" t="e">
        <f t="shared" si="127"/>
        <v>#DIV/0!</v>
      </c>
      <c r="AF410" s="25">
        <f t="shared" si="128"/>
        <v>3.5</v>
      </c>
      <c r="AG410" s="25" t="e">
        <f t="shared" si="129"/>
        <v>#DIV/0!</v>
      </c>
      <c r="AH410" s="25" t="e">
        <f t="shared" si="130"/>
        <v>#DIV/0!</v>
      </c>
      <c r="AI410" s="25" t="e">
        <f t="shared" si="131"/>
        <v>#DIV/0!</v>
      </c>
      <c r="AJ410" s="25">
        <f t="shared" si="132"/>
        <v>3.5</v>
      </c>
    </row>
    <row r="411" spans="1:36" x14ac:dyDescent="0.3">
      <c r="A411" s="1" t="s">
        <v>6770</v>
      </c>
      <c r="B411" s="36" t="str">
        <f>VLOOKUP($A411,Raw!$B$2:$DG$512,MATCH(Advisorry!B$1,Raw!$B$1:$DG$1,0),0)</f>
        <v>0</v>
      </c>
      <c r="C411" s="37" t="e">
        <f t="shared" si="114"/>
        <v>#DIV/0!</v>
      </c>
      <c r="D411" s="36" t="str">
        <f>VLOOKUP($A411,Raw!$B$2:$DG$512,MATCH(Advisorry!D$1,Raw!$B$1:$DG$1,0),0)</f>
        <v>0</v>
      </c>
      <c r="E411" s="37" t="e">
        <f t="shared" si="115"/>
        <v>#DIV/0!</v>
      </c>
      <c r="F411" s="36" t="str">
        <f>VLOOKUP($A411,Raw!$B$2:$DG$512,MATCH(Advisorry!F$1,Raw!$B$1:$DG$1,0),0)</f>
        <v>0</v>
      </c>
      <c r="G411" s="37" t="e">
        <f t="shared" si="116"/>
        <v>#DIV/0!</v>
      </c>
      <c r="H411" s="36" t="str">
        <f>VLOOKUP($A411,Raw!$B$2:$DG$512,MATCH(Advisorry!H$1,Raw!$B$1:$DG$1,0),0)</f>
        <v>0</v>
      </c>
      <c r="I411" s="37" t="e">
        <f t="shared" si="117"/>
        <v>#DIV/0!</v>
      </c>
      <c r="J411" s="36" t="str">
        <f>VLOOKUP($A411,Raw!$B$2:$DG$512,MATCH(Advisorry!J$1,Raw!$B$1:$DG$1,0),0)</f>
        <v>0</v>
      </c>
      <c r="K411" s="37" t="e">
        <f t="shared" si="118"/>
        <v>#DIV/0!</v>
      </c>
      <c r="L411" s="36" t="str">
        <f>VLOOKUP($A411,Raw!$B$2:$DG$512,MATCH(Advisorry!L$1,Raw!$B$1:$DG$1,0),0)</f>
        <v>0</v>
      </c>
      <c r="M411" s="37" t="e">
        <f t="shared" si="119"/>
        <v>#DIV/0!</v>
      </c>
      <c r="N411" s="36" t="str">
        <f>VLOOKUP($A411,Raw!$B$2:$DG$512,MATCH(Advisorry!N$1,Raw!$B$1:$DG$1,0),0)</f>
        <v>0</v>
      </c>
      <c r="P411" s="38" t="str">
        <f>VLOOKUP($A411,Raw!$B$2:$DG$512,MATCH(Advisorry!P$1,Raw!$B$1:$DG$1,0),0)</f>
        <v>0</v>
      </c>
      <c r="Q411" s="39" t="e">
        <f t="shared" si="120"/>
        <v>#DIV/0!</v>
      </c>
      <c r="R411" s="38" t="str">
        <f>VLOOKUP($A411,Raw!$B$2:$DG$512,MATCH(Advisorry!R$1,Raw!$B$1:$DG$1,0),0)</f>
        <v>0</v>
      </c>
      <c r="S411" s="39" t="e">
        <f t="shared" si="121"/>
        <v>#DIV/0!</v>
      </c>
      <c r="T411" s="38" t="str">
        <f>VLOOKUP($A411,Raw!$B$2:$DG$512,MATCH(Advisorry!T$1,Raw!$B$1:$DG$1,0),0)</f>
        <v>0</v>
      </c>
      <c r="U411" s="39" t="e">
        <f t="shared" si="122"/>
        <v>#DIV/0!</v>
      </c>
      <c r="V411" s="38" t="str">
        <f>VLOOKUP($A411,Raw!$B$2:$DG$512,MATCH(Advisorry!V$1,Raw!$B$1:$DG$1,0),0)</f>
        <v>0</v>
      </c>
      <c r="W411" s="39" t="e">
        <f t="shared" si="123"/>
        <v>#DIV/0!</v>
      </c>
      <c r="X411" s="38" t="str">
        <f>VLOOKUP($A411,Raw!$B$2:$DG$512,MATCH(Advisorry!X$1,Raw!$B$1:$DG$1,0),0)</f>
        <v>0</v>
      </c>
      <c r="Y411" s="39" t="e">
        <f t="shared" si="124"/>
        <v>#DIV/0!</v>
      </c>
      <c r="Z411" s="38" t="str">
        <f>VLOOKUP($A411,Raw!$B$2:$DG$512,MATCH(Advisorry!Z$1,Raw!$B$1:$DG$1,0),0)</f>
        <v>0</v>
      </c>
      <c r="AA411" s="39" t="e">
        <f t="shared" si="125"/>
        <v>#DIV/0!</v>
      </c>
      <c r="AB411" s="38" t="str">
        <f>VLOOKUP($A411,Raw!$B$2:$DG$512,MATCH(Advisorry!AB$1,Raw!$B$1:$DG$1,0),0)</f>
        <v>0</v>
      </c>
    </row>
    <row r="412" spans="1:36" x14ac:dyDescent="0.3">
      <c r="A412" s="1" t="s">
        <v>6783</v>
      </c>
      <c r="B412" s="36" t="str">
        <f>VLOOKUP($A412,Raw!$B$2:$DG$512,MATCH(Advisorry!B$1,Raw!$B$1:$DG$1,0),0)</f>
        <v>0</v>
      </c>
      <c r="C412" s="37" t="e">
        <f t="shared" si="114"/>
        <v>#DIV/0!</v>
      </c>
      <c r="D412" s="36" t="str">
        <f>VLOOKUP($A412,Raw!$B$2:$DG$512,MATCH(Advisorry!D$1,Raw!$B$1:$DG$1,0),0)</f>
        <v>0</v>
      </c>
      <c r="E412" s="37" t="e">
        <f t="shared" si="115"/>
        <v>#DIV/0!</v>
      </c>
      <c r="F412" s="36" t="str">
        <f>VLOOKUP($A412,Raw!$B$2:$DG$512,MATCH(Advisorry!F$1,Raw!$B$1:$DG$1,0),0)</f>
        <v>0</v>
      </c>
      <c r="G412" s="37" t="e">
        <f t="shared" si="116"/>
        <v>#DIV/0!</v>
      </c>
      <c r="H412" s="36" t="str">
        <f>VLOOKUP($A412,Raw!$B$2:$DG$512,MATCH(Advisorry!H$1,Raw!$B$1:$DG$1,0),0)</f>
        <v>0</v>
      </c>
      <c r="I412" s="37" t="e">
        <f t="shared" si="117"/>
        <v>#DIV/0!</v>
      </c>
      <c r="J412" s="36" t="str">
        <f>VLOOKUP($A412,Raw!$B$2:$DG$512,MATCH(Advisorry!J$1,Raw!$B$1:$DG$1,0),0)</f>
        <v>0</v>
      </c>
      <c r="K412" s="37" t="e">
        <f t="shared" si="118"/>
        <v>#DIV/0!</v>
      </c>
      <c r="L412" s="36" t="str">
        <f>VLOOKUP($A412,Raw!$B$2:$DG$512,MATCH(Advisorry!L$1,Raw!$B$1:$DG$1,0),0)</f>
        <v>0</v>
      </c>
      <c r="M412" s="37" t="e">
        <f t="shared" si="119"/>
        <v>#DIV/0!</v>
      </c>
      <c r="N412" s="36" t="str">
        <f>VLOOKUP($A412,Raw!$B$2:$DG$512,MATCH(Advisorry!N$1,Raw!$B$1:$DG$1,0),0)</f>
        <v>0</v>
      </c>
      <c r="P412" s="38" t="str">
        <f>VLOOKUP($A412,Raw!$B$2:$DG$512,MATCH(Advisorry!P$1,Raw!$B$1:$DG$1,0),0)</f>
        <v>0</v>
      </c>
      <c r="Q412" s="39" t="e">
        <f t="shared" si="120"/>
        <v>#DIV/0!</v>
      </c>
      <c r="R412" s="38" t="str">
        <f>VLOOKUP($A412,Raw!$B$2:$DG$512,MATCH(Advisorry!R$1,Raw!$B$1:$DG$1,0),0)</f>
        <v>0</v>
      </c>
      <c r="S412" s="39" t="e">
        <f t="shared" si="121"/>
        <v>#DIV/0!</v>
      </c>
      <c r="T412" s="38" t="str">
        <f>VLOOKUP($A412,Raw!$B$2:$DG$512,MATCH(Advisorry!T$1,Raw!$B$1:$DG$1,0),0)</f>
        <v>0</v>
      </c>
      <c r="U412" s="39" t="e">
        <f t="shared" si="122"/>
        <v>#DIV/0!</v>
      </c>
      <c r="V412" s="38" t="str">
        <f>VLOOKUP($A412,Raw!$B$2:$DG$512,MATCH(Advisorry!V$1,Raw!$B$1:$DG$1,0),0)</f>
        <v>0</v>
      </c>
      <c r="W412" s="39" t="e">
        <f t="shared" si="123"/>
        <v>#DIV/0!</v>
      </c>
      <c r="X412" s="38" t="str">
        <f>VLOOKUP($A412,Raw!$B$2:$DG$512,MATCH(Advisorry!X$1,Raw!$B$1:$DG$1,0),0)</f>
        <v>0</v>
      </c>
      <c r="Y412" s="39" t="e">
        <f t="shared" si="124"/>
        <v>#DIV/0!</v>
      </c>
      <c r="Z412" s="38" t="str">
        <f>VLOOKUP($A412,Raw!$B$2:$DG$512,MATCH(Advisorry!Z$1,Raw!$B$1:$DG$1,0),0)</f>
        <v>0</v>
      </c>
      <c r="AA412" s="39" t="e">
        <f t="shared" si="125"/>
        <v>#DIV/0!</v>
      </c>
      <c r="AB412" s="38" t="str">
        <f>VLOOKUP($A412,Raw!$B$2:$DG$512,MATCH(Advisorry!AB$1,Raw!$B$1:$DG$1,0),0)</f>
        <v>0</v>
      </c>
    </row>
    <row r="413" spans="1:36" x14ac:dyDescent="0.3">
      <c r="A413" s="1" t="s">
        <v>6796</v>
      </c>
      <c r="B413" s="36" t="str">
        <f>VLOOKUP($A413,Raw!$B$2:$DG$512,MATCH(Advisorry!B$1,Raw!$B$1:$DG$1,0),0)</f>
        <v>0</v>
      </c>
      <c r="C413" s="37" t="e">
        <f t="shared" si="114"/>
        <v>#DIV/0!</v>
      </c>
      <c r="D413" s="36" t="str">
        <f>VLOOKUP($A413,Raw!$B$2:$DG$512,MATCH(Advisorry!D$1,Raw!$B$1:$DG$1,0),0)</f>
        <v>0</v>
      </c>
      <c r="E413" s="37" t="e">
        <f t="shared" si="115"/>
        <v>#DIV/0!</v>
      </c>
      <c r="F413" s="36" t="str">
        <f>VLOOKUP($A413,Raw!$B$2:$DG$512,MATCH(Advisorry!F$1,Raw!$B$1:$DG$1,0),0)</f>
        <v>0</v>
      </c>
      <c r="G413" s="37" t="e">
        <f t="shared" si="116"/>
        <v>#DIV/0!</v>
      </c>
      <c r="H413" s="36" t="str">
        <f>VLOOKUP($A413,Raw!$B$2:$DG$512,MATCH(Advisorry!H$1,Raw!$B$1:$DG$1,0),0)</f>
        <v>0</v>
      </c>
      <c r="I413" s="37" t="e">
        <f t="shared" si="117"/>
        <v>#DIV/0!</v>
      </c>
      <c r="J413" s="36" t="str">
        <f>VLOOKUP($A413,Raw!$B$2:$DG$512,MATCH(Advisorry!J$1,Raw!$B$1:$DG$1,0),0)</f>
        <v>0</v>
      </c>
      <c r="K413" s="37" t="e">
        <f t="shared" si="118"/>
        <v>#DIV/0!</v>
      </c>
      <c r="L413" s="36" t="str">
        <f>VLOOKUP($A413,Raw!$B$2:$DG$512,MATCH(Advisorry!L$1,Raw!$B$1:$DG$1,0),0)</f>
        <v>0</v>
      </c>
      <c r="M413" s="37" t="e">
        <f t="shared" si="119"/>
        <v>#DIV/0!</v>
      </c>
      <c r="N413" s="36" t="str">
        <f>VLOOKUP($A413,Raw!$B$2:$DG$512,MATCH(Advisorry!N$1,Raw!$B$1:$DG$1,0),0)</f>
        <v>0</v>
      </c>
      <c r="P413" s="38" t="str">
        <f>VLOOKUP($A413,Raw!$B$2:$DG$512,MATCH(Advisorry!P$1,Raw!$B$1:$DG$1,0),0)</f>
        <v>0</v>
      </c>
      <c r="Q413" s="39" t="e">
        <f t="shared" si="120"/>
        <v>#DIV/0!</v>
      </c>
      <c r="R413" s="38" t="str">
        <f>VLOOKUP($A413,Raw!$B$2:$DG$512,MATCH(Advisorry!R$1,Raw!$B$1:$DG$1,0),0)</f>
        <v>0</v>
      </c>
      <c r="S413" s="39" t="e">
        <f t="shared" si="121"/>
        <v>#DIV/0!</v>
      </c>
      <c r="T413" s="38" t="str">
        <f>VLOOKUP($A413,Raw!$B$2:$DG$512,MATCH(Advisorry!T$1,Raw!$B$1:$DG$1,0),0)</f>
        <v>0</v>
      </c>
      <c r="U413" s="39" t="e">
        <f t="shared" si="122"/>
        <v>#DIV/0!</v>
      </c>
      <c r="V413" s="38" t="str">
        <f>VLOOKUP($A413,Raw!$B$2:$DG$512,MATCH(Advisorry!V$1,Raw!$B$1:$DG$1,0),0)</f>
        <v>0</v>
      </c>
      <c r="W413" s="39" t="e">
        <f t="shared" si="123"/>
        <v>#DIV/0!</v>
      </c>
      <c r="X413" s="38" t="str">
        <f>VLOOKUP($A413,Raw!$B$2:$DG$512,MATCH(Advisorry!X$1,Raw!$B$1:$DG$1,0),0)</f>
        <v>0</v>
      </c>
      <c r="Y413" s="39" t="e">
        <f t="shared" si="124"/>
        <v>#DIV/0!</v>
      </c>
      <c r="Z413" s="38" t="str">
        <f>VLOOKUP($A413,Raw!$B$2:$DG$512,MATCH(Advisorry!Z$1,Raw!$B$1:$DG$1,0),0)</f>
        <v>0</v>
      </c>
      <c r="AA413" s="39" t="e">
        <f t="shared" si="125"/>
        <v>#DIV/0!</v>
      </c>
      <c r="AB413" s="38" t="str">
        <f>VLOOKUP($A413,Raw!$B$2:$DG$512,MATCH(Advisorry!AB$1,Raw!$B$1:$DG$1,0),0)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</vt:lpstr>
      <vt:lpstr>Breakup Clients of PM</vt:lpstr>
      <vt:lpstr>Breakup of Clients of PMS</vt:lpstr>
      <vt:lpstr>Breakup of AUM - DPMS</vt:lpstr>
      <vt:lpstr>Breakup of AUM - NDPMS</vt:lpstr>
      <vt:lpstr>Breakup AUM - Advisory</vt:lpstr>
      <vt:lpstr>DPMS</vt:lpstr>
      <vt:lpstr>DPMS - Breakup of AUM - NA</vt:lpstr>
      <vt:lpstr>DPMS - Inflow of AUM - NA</vt:lpstr>
      <vt:lpstr>NDPMS</vt:lpstr>
      <vt:lpstr>NDPMS - Breakup of AUM</vt:lpstr>
      <vt:lpstr>NDPMS - Inflow of AUM</vt:lpstr>
      <vt:lpstr>Advisorry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kamal kumar</cp:lastModifiedBy>
  <dcterms:created xsi:type="dcterms:W3CDTF">2024-08-05T15:42:00Z</dcterms:created>
  <dcterms:modified xsi:type="dcterms:W3CDTF">2024-08-06T08:17:56Z</dcterms:modified>
</cp:coreProperties>
</file>